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5" yWindow="5520" windowWidth="18120" windowHeight="5550" activeTab="11"/>
  </bookViews>
  <sheets>
    <sheet name="REKAP" sheetId="15" r:id="rId1"/>
    <sheet name="K-NETT" sheetId="14" r:id="rId2"/>
    <sheet name="K-Wallet" sheetId="16" r:id="rId3"/>
    <sheet name="Rumus" sheetId="1" r:id="rId4"/>
    <sheet name="1" sheetId="2" r:id="rId5"/>
    <sheet name="2" sheetId="4" r:id="rId6"/>
    <sheet name="5" sheetId="5" r:id="rId7"/>
    <sheet name="6" sheetId="28" r:id="rId8"/>
    <sheet name="7" sheetId="6" r:id="rId9"/>
    <sheet name="8" sheetId="7" r:id="rId10"/>
    <sheet name="9" sheetId="8" r:id="rId11"/>
    <sheet name="12" sheetId="10" r:id="rId12"/>
    <sheet name="13" sheetId="29" r:id="rId13"/>
    <sheet name="14" sheetId="11" r:id="rId14"/>
    <sheet name="15" sheetId="12" r:id="rId15"/>
    <sheet name="16" sheetId="13" r:id="rId16"/>
    <sheet name="19" sheetId="17" r:id="rId17"/>
    <sheet name="20" sheetId="18" r:id="rId18"/>
    <sheet name="21" sheetId="20" r:id="rId19"/>
    <sheet name="22" sheetId="21" r:id="rId20"/>
    <sheet name="23" sheetId="23" r:id="rId21"/>
    <sheet name="26" sheetId="24" r:id="rId22"/>
    <sheet name="27" sheetId="25" r:id="rId23"/>
    <sheet name="28" sheetId="27" r:id="rId24"/>
    <sheet name="30" sheetId="22" r:id="rId25"/>
    <sheet name="kosong" sheetId="19" r:id="rId26"/>
  </sheets>
  <calcPr calcId="144525"/>
</workbook>
</file>

<file path=xl/calcChain.xml><?xml version="1.0" encoding="utf-8"?>
<calcChain xmlns="http://schemas.openxmlformats.org/spreadsheetml/2006/main">
  <c r="D2064" i="14" l="1"/>
  <c r="D2063" i="14"/>
  <c r="D2062" i="14"/>
  <c r="A2062" i="14" s="1"/>
  <c r="D2061" i="14"/>
  <c r="A2065" i="14"/>
  <c r="A2064" i="14"/>
  <c r="A2063" i="14"/>
  <c r="A2061" i="14"/>
  <c r="A2060" i="14"/>
  <c r="A2059" i="14"/>
  <c r="A2058" i="14"/>
  <c r="A2057" i="14"/>
  <c r="A2056" i="14"/>
  <c r="A2055" i="14"/>
  <c r="A2054" i="14"/>
  <c r="A2053" i="14"/>
  <c r="A2052" i="14"/>
  <c r="A2051" i="14"/>
  <c r="A2050" i="14"/>
  <c r="A2049" i="14"/>
  <c r="A2048" i="14"/>
  <c r="A2047" i="14"/>
  <c r="A2046" i="14"/>
  <c r="A2045" i="14"/>
  <c r="A2044" i="14"/>
  <c r="A2043" i="14"/>
  <c r="A2042" i="14"/>
  <c r="A2041" i="14"/>
  <c r="A2040" i="14"/>
  <c r="A2039" i="14"/>
  <c r="A2038" i="14"/>
  <c r="A2037" i="14"/>
  <c r="A2036" i="14"/>
  <c r="A2035" i="14"/>
  <c r="A2034" i="14"/>
  <c r="A2033" i="14"/>
  <c r="A2032" i="14"/>
  <c r="A2031" i="14"/>
  <c r="A2030" i="14"/>
  <c r="A2029" i="14"/>
  <c r="A2028" i="14"/>
  <c r="A2027" i="14"/>
  <c r="A2026" i="14"/>
  <c r="A2025" i="14"/>
  <c r="A2024" i="14"/>
  <c r="A2023" i="14"/>
  <c r="A2022" i="14"/>
  <c r="A2021" i="14"/>
  <c r="A2020" i="14"/>
  <c r="A2019" i="14"/>
  <c r="A2018" i="14"/>
  <c r="A2017" i="14"/>
  <c r="A2016" i="14"/>
  <c r="A2015" i="14"/>
  <c r="A2014" i="14"/>
  <c r="A2013" i="14"/>
  <c r="A2012" i="14"/>
  <c r="A2011" i="14"/>
  <c r="A2010" i="14"/>
  <c r="A2009" i="14"/>
  <c r="A2008" i="14"/>
  <c r="A2007" i="14"/>
  <c r="A2006" i="14"/>
  <c r="A2005" i="14"/>
  <c r="A2004" i="14"/>
  <c r="A2003" i="14"/>
  <c r="A2002" i="14"/>
  <c r="A2001" i="14"/>
  <c r="A2000" i="14"/>
  <c r="A1999" i="14"/>
  <c r="A1998" i="14"/>
  <c r="A1997" i="14"/>
  <c r="A1996" i="14"/>
  <c r="A1995" i="14"/>
  <c r="A1994" i="14"/>
  <c r="A1993" i="14"/>
  <c r="A1992" i="14"/>
  <c r="A1991" i="14"/>
  <c r="A1990" i="14"/>
  <c r="A1989" i="14"/>
  <c r="A1988" i="14"/>
  <c r="A1987" i="14"/>
  <c r="A1986" i="14"/>
  <c r="A1985" i="14"/>
  <c r="A1984" i="14"/>
  <c r="A1983" i="14"/>
  <c r="A1982" i="14"/>
  <c r="A1981" i="14"/>
  <c r="A1980" i="14"/>
  <c r="A1979" i="14"/>
  <c r="A1978" i="14"/>
  <c r="A1977" i="14"/>
  <c r="A1976" i="14"/>
  <c r="A1975" i="14"/>
  <c r="A1974" i="14"/>
  <c r="A1973" i="14"/>
  <c r="A1972" i="14"/>
  <c r="A1971" i="14"/>
  <c r="A1970" i="14"/>
  <c r="A1969" i="14"/>
  <c r="A1968" i="14"/>
  <c r="A1967" i="14"/>
  <c r="A1966" i="14"/>
  <c r="A1965" i="14"/>
  <c r="D2055" i="14"/>
  <c r="D2054" i="14"/>
  <c r="D2053" i="14"/>
  <c r="D2052" i="14"/>
  <c r="D2051" i="14"/>
  <c r="D2050" i="14"/>
  <c r="D2049" i="14"/>
  <c r="D2048" i="14"/>
  <c r="D2047" i="14"/>
  <c r="D2046" i="14"/>
  <c r="D2045" i="14"/>
  <c r="D2044" i="14"/>
  <c r="D2043" i="14"/>
  <c r="D2042" i="14"/>
  <c r="D2041" i="14"/>
  <c r="D2040" i="14"/>
  <c r="D2039" i="14"/>
  <c r="D2038" i="14"/>
  <c r="D2037" i="14"/>
  <c r="D2036" i="14"/>
  <c r="D2035" i="14"/>
  <c r="D2034" i="14"/>
  <c r="D2033" i="14"/>
  <c r="D2032" i="14"/>
  <c r="D2031" i="14"/>
  <c r="D2030" i="14"/>
  <c r="D2029" i="14"/>
  <c r="D2028" i="14"/>
  <c r="D2027" i="14"/>
  <c r="D2026" i="14"/>
  <c r="D2025" i="14"/>
  <c r="D2024" i="14"/>
  <c r="D2023" i="14"/>
  <c r="D2022" i="14"/>
  <c r="D2021" i="14"/>
  <c r="D2020" i="14"/>
  <c r="D2019" i="14"/>
  <c r="D2018" i="14"/>
  <c r="D2017" i="14"/>
  <c r="D2016" i="14"/>
  <c r="D2015" i="14"/>
  <c r="D2014" i="14"/>
  <c r="D2013" i="14"/>
  <c r="D2012" i="14"/>
  <c r="D2011" i="14"/>
  <c r="D2010" i="14"/>
  <c r="D2009" i="14"/>
  <c r="D2008" i="14"/>
  <c r="D2007" i="14"/>
  <c r="D2006" i="14"/>
  <c r="D2005" i="14"/>
  <c r="D2004" i="14"/>
  <c r="D2003" i="14"/>
  <c r="D2002" i="14"/>
  <c r="D2001" i="14"/>
  <c r="D2000" i="14"/>
  <c r="D1999" i="14"/>
  <c r="D1998" i="14"/>
  <c r="D1997" i="14"/>
  <c r="D1996" i="14"/>
  <c r="D1995" i="14"/>
  <c r="D1994" i="14"/>
  <c r="D1993" i="14"/>
  <c r="D1992" i="14"/>
  <c r="D1991" i="14"/>
  <c r="D1990" i="14"/>
  <c r="D1989" i="14"/>
  <c r="D1988" i="14"/>
  <c r="D1987" i="14"/>
  <c r="D1986" i="14"/>
  <c r="D1985" i="14"/>
  <c r="D1984" i="14"/>
  <c r="D1983" i="14"/>
  <c r="D1982" i="14"/>
  <c r="D1981" i="14"/>
  <c r="D1980" i="14"/>
  <c r="D1979" i="14"/>
  <c r="D1978" i="14"/>
  <c r="D1977" i="14"/>
  <c r="D1976" i="14"/>
  <c r="D1975" i="14"/>
  <c r="D1974" i="14"/>
  <c r="D1973" i="14"/>
  <c r="D1972" i="14"/>
  <c r="D1971" i="14"/>
  <c r="D1970" i="14"/>
  <c r="D1969" i="14"/>
  <c r="D1968" i="14"/>
  <c r="D1967" i="14"/>
  <c r="D1966" i="14"/>
  <c r="D1965" i="14"/>
  <c r="A279" i="16"/>
  <c r="A278" i="16"/>
  <c r="A277" i="16"/>
  <c r="E279" i="16"/>
  <c r="E278" i="16"/>
  <c r="E277" i="16"/>
  <c r="A2547" i="14"/>
  <c r="A2523" i="14"/>
  <c r="A2504" i="14"/>
  <c r="A2488" i="14"/>
  <c r="A2483" i="14"/>
  <c r="A2459" i="14"/>
  <c r="A2440" i="14"/>
  <c r="A2424" i="14"/>
  <c r="A2419" i="14"/>
  <c r="A2395" i="14"/>
  <c r="A2376" i="14"/>
  <c r="A2360" i="14"/>
  <c r="A2355" i="14"/>
  <c r="A2331" i="14"/>
  <c r="A2312" i="14"/>
  <c r="A2296" i="14"/>
  <c r="A2291" i="14"/>
  <c r="A2267" i="14"/>
  <c r="A2248" i="14"/>
  <c r="A2232" i="14"/>
  <c r="A2227" i="14"/>
  <c r="A2204" i="14"/>
  <c r="A2185" i="14"/>
  <c r="A2180" i="14"/>
  <c r="A2156" i="14"/>
  <c r="A2148" i="14"/>
  <c r="A2124" i="14"/>
  <c r="A2116" i="14"/>
  <c r="D2547" i="14"/>
  <c r="D2546" i="14"/>
  <c r="A2546" i="14" s="1"/>
  <c r="D2545" i="14"/>
  <c r="A2545" i="14" s="1"/>
  <c r="D2544" i="14"/>
  <c r="A2544" i="14" s="1"/>
  <c r="D2543" i="14"/>
  <c r="A2543" i="14" s="1"/>
  <c r="D2542" i="14"/>
  <c r="A2542" i="14" s="1"/>
  <c r="D2541" i="14"/>
  <c r="A2541" i="14" s="1"/>
  <c r="D2540" i="14"/>
  <c r="A2540" i="14" s="1"/>
  <c r="D2539" i="14"/>
  <c r="A2539" i="14" s="1"/>
  <c r="D2538" i="14"/>
  <c r="A2538" i="14" s="1"/>
  <c r="D2537" i="14"/>
  <c r="A2537" i="14" s="1"/>
  <c r="D2536" i="14"/>
  <c r="A2536" i="14" s="1"/>
  <c r="D2535" i="14"/>
  <c r="A2535" i="14" s="1"/>
  <c r="D2534" i="14"/>
  <c r="A2534" i="14" s="1"/>
  <c r="D2533" i="14"/>
  <c r="A2533" i="14" s="1"/>
  <c r="D2532" i="14"/>
  <c r="A2532" i="14" s="1"/>
  <c r="D2531" i="14"/>
  <c r="A2531" i="14" s="1"/>
  <c r="D2530" i="14"/>
  <c r="A2530" i="14" s="1"/>
  <c r="D2529" i="14"/>
  <c r="A2529" i="14" s="1"/>
  <c r="D2528" i="14"/>
  <c r="A2528" i="14" s="1"/>
  <c r="D2527" i="14"/>
  <c r="A2527" i="14" s="1"/>
  <c r="D2526" i="14"/>
  <c r="A2526" i="14" s="1"/>
  <c r="D2525" i="14"/>
  <c r="A2525" i="14" s="1"/>
  <c r="D2524" i="14"/>
  <c r="A2524" i="14" s="1"/>
  <c r="D2523" i="14"/>
  <c r="D2522" i="14"/>
  <c r="A2522" i="14" s="1"/>
  <c r="D2521" i="14"/>
  <c r="A2521" i="14" s="1"/>
  <c r="D2520" i="14"/>
  <c r="A2520" i="14" s="1"/>
  <c r="D2519" i="14"/>
  <c r="A2519" i="14" s="1"/>
  <c r="D2518" i="14"/>
  <c r="A2518" i="14" s="1"/>
  <c r="D2517" i="14"/>
  <c r="A2517" i="14" s="1"/>
  <c r="D2516" i="14"/>
  <c r="A2516" i="14" s="1"/>
  <c r="D2515" i="14"/>
  <c r="A2515" i="14" s="1"/>
  <c r="D2514" i="14"/>
  <c r="A2514" i="14" s="1"/>
  <c r="D2513" i="14"/>
  <c r="A2513" i="14" s="1"/>
  <c r="D2512" i="14"/>
  <c r="A2512" i="14" s="1"/>
  <c r="D2511" i="14"/>
  <c r="A2511" i="14" s="1"/>
  <c r="D2510" i="14"/>
  <c r="A2510" i="14" s="1"/>
  <c r="D2509" i="14"/>
  <c r="A2509" i="14" s="1"/>
  <c r="D2508" i="14"/>
  <c r="A2508" i="14" s="1"/>
  <c r="D2507" i="14"/>
  <c r="A2507" i="14" s="1"/>
  <c r="D2506" i="14"/>
  <c r="A2506" i="14" s="1"/>
  <c r="D2505" i="14"/>
  <c r="A2505" i="14" s="1"/>
  <c r="D2504" i="14"/>
  <c r="D2503" i="14"/>
  <c r="A2503" i="14" s="1"/>
  <c r="D2502" i="14"/>
  <c r="A2502" i="14" s="1"/>
  <c r="D2501" i="14"/>
  <c r="A2501" i="14" s="1"/>
  <c r="D2500" i="14"/>
  <c r="A2500" i="14" s="1"/>
  <c r="D2499" i="14"/>
  <c r="A2499" i="14" s="1"/>
  <c r="D2498" i="14"/>
  <c r="A2498" i="14" s="1"/>
  <c r="D2497" i="14"/>
  <c r="A2497" i="14" s="1"/>
  <c r="D2496" i="14"/>
  <c r="A2496" i="14" s="1"/>
  <c r="D2495" i="14"/>
  <c r="A2495" i="14" s="1"/>
  <c r="D2494" i="14"/>
  <c r="A2494" i="14" s="1"/>
  <c r="D2493" i="14"/>
  <c r="A2493" i="14" s="1"/>
  <c r="D2492" i="14"/>
  <c r="A2492" i="14" s="1"/>
  <c r="D2491" i="14"/>
  <c r="A2491" i="14" s="1"/>
  <c r="D2490" i="14"/>
  <c r="A2490" i="14" s="1"/>
  <c r="D2489" i="14"/>
  <c r="A2489" i="14" s="1"/>
  <c r="D2488" i="14"/>
  <c r="D2487" i="14"/>
  <c r="A2487" i="14" s="1"/>
  <c r="D2486" i="14"/>
  <c r="A2486" i="14" s="1"/>
  <c r="D2485" i="14"/>
  <c r="A2485" i="14" s="1"/>
  <c r="D2484" i="14"/>
  <c r="A2484" i="14" s="1"/>
  <c r="D2483" i="14"/>
  <c r="D2482" i="14"/>
  <c r="A2482" i="14" s="1"/>
  <c r="D2481" i="14"/>
  <c r="A2481" i="14" s="1"/>
  <c r="D2480" i="14"/>
  <c r="A2480" i="14" s="1"/>
  <c r="D2479" i="14"/>
  <c r="A2479" i="14" s="1"/>
  <c r="D2478" i="14"/>
  <c r="A2478" i="14" s="1"/>
  <c r="D2477" i="14"/>
  <c r="A2477" i="14" s="1"/>
  <c r="D2476" i="14"/>
  <c r="A2476" i="14" s="1"/>
  <c r="D2475" i="14"/>
  <c r="A2475" i="14" s="1"/>
  <c r="D2474" i="14"/>
  <c r="A2474" i="14" s="1"/>
  <c r="D2473" i="14"/>
  <c r="A2473" i="14" s="1"/>
  <c r="D2472" i="14"/>
  <c r="A2472" i="14" s="1"/>
  <c r="D2471" i="14"/>
  <c r="A2471" i="14" s="1"/>
  <c r="D2470" i="14"/>
  <c r="A2470" i="14" s="1"/>
  <c r="D2469" i="14"/>
  <c r="A2469" i="14" s="1"/>
  <c r="D2468" i="14"/>
  <c r="A2468" i="14" s="1"/>
  <c r="D2467" i="14"/>
  <c r="A2467" i="14" s="1"/>
  <c r="D2466" i="14"/>
  <c r="A2466" i="14" s="1"/>
  <c r="D2465" i="14"/>
  <c r="A2465" i="14" s="1"/>
  <c r="D2464" i="14"/>
  <c r="A2464" i="14" s="1"/>
  <c r="D2463" i="14"/>
  <c r="A2463" i="14" s="1"/>
  <c r="D2462" i="14"/>
  <c r="A2462" i="14" s="1"/>
  <c r="D2461" i="14"/>
  <c r="A2461" i="14" s="1"/>
  <c r="D2460" i="14"/>
  <c r="A2460" i="14" s="1"/>
  <c r="D2459" i="14"/>
  <c r="D2458" i="14"/>
  <c r="A2458" i="14" s="1"/>
  <c r="D2457" i="14"/>
  <c r="A2457" i="14" s="1"/>
  <c r="D2456" i="14"/>
  <c r="A2456" i="14" s="1"/>
  <c r="D2455" i="14"/>
  <c r="A2455" i="14" s="1"/>
  <c r="D2454" i="14"/>
  <c r="A2454" i="14" s="1"/>
  <c r="D2453" i="14"/>
  <c r="A2453" i="14" s="1"/>
  <c r="D2452" i="14"/>
  <c r="A2452" i="14" s="1"/>
  <c r="D2451" i="14"/>
  <c r="A2451" i="14" s="1"/>
  <c r="D2450" i="14"/>
  <c r="A2450" i="14" s="1"/>
  <c r="D2449" i="14"/>
  <c r="A2449" i="14" s="1"/>
  <c r="D2448" i="14"/>
  <c r="A2448" i="14" s="1"/>
  <c r="D2447" i="14"/>
  <c r="A2447" i="14" s="1"/>
  <c r="D2446" i="14"/>
  <c r="A2446" i="14" s="1"/>
  <c r="D2445" i="14"/>
  <c r="A2445" i="14" s="1"/>
  <c r="D2444" i="14"/>
  <c r="A2444" i="14" s="1"/>
  <c r="D2443" i="14"/>
  <c r="A2443" i="14" s="1"/>
  <c r="D2442" i="14"/>
  <c r="A2442" i="14" s="1"/>
  <c r="D2441" i="14"/>
  <c r="A2441" i="14" s="1"/>
  <c r="D2440" i="14"/>
  <c r="D2439" i="14"/>
  <c r="A2439" i="14" s="1"/>
  <c r="D2438" i="14"/>
  <c r="A2438" i="14" s="1"/>
  <c r="D2437" i="14"/>
  <c r="A2437" i="14" s="1"/>
  <c r="D2436" i="14"/>
  <c r="A2436" i="14" s="1"/>
  <c r="D2435" i="14"/>
  <c r="A2435" i="14" s="1"/>
  <c r="D2434" i="14"/>
  <c r="A2434" i="14" s="1"/>
  <c r="D2433" i="14"/>
  <c r="A2433" i="14" s="1"/>
  <c r="D2432" i="14"/>
  <c r="A2432" i="14" s="1"/>
  <c r="D2431" i="14"/>
  <c r="A2431" i="14" s="1"/>
  <c r="D2430" i="14"/>
  <c r="A2430" i="14" s="1"/>
  <c r="D2429" i="14"/>
  <c r="A2429" i="14" s="1"/>
  <c r="D2428" i="14"/>
  <c r="A2428" i="14" s="1"/>
  <c r="D2427" i="14"/>
  <c r="A2427" i="14" s="1"/>
  <c r="D2426" i="14"/>
  <c r="A2426" i="14" s="1"/>
  <c r="D2425" i="14"/>
  <c r="A2425" i="14" s="1"/>
  <c r="D2424" i="14"/>
  <c r="D2423" i="14"/>
  <c r="A2423" i="14" s="1"/>
  <c r="D2422" i="14"/>
  <c r="A2422" i="14" s="1"/>
  <c r="D2421" i="14"/>
  <c r="A2421" i="14" s="1"/>
  <c r="D2420" i="14"/>
  <c r="A2420" i="14" s="1"/>
  <c r="D2419" i="14"/>
  <c r="D2418" i="14"/>
  <c r="A2418" i="14" s="1"/>
  <c r="D2417" i="14"/>
  <c r="A2417" i="14" s="1"/>
  <c r="D2416" i="14"/>
  <c r="A2416" i="14" s="1"/>
  <c r="D2415" i="14"/>
  <c r="A2415" i="14" s="1"/>
  <c r="D2414" i="14"/>
  <c r="A2414" i="14" s="1"/>
  <c r="D2413" i="14"/>
  <c r="A2413" i="14" s="1"/>
  <c r="D2412" i="14"/>
  <c r="A2412" i="14" s="1"/>
  <c r="D2411" i="14"/>
  <c r="A2411" i="14" s="1"/>
  <c r="D2410" i="14"/>
  <c r="A2410" i="14" s="1"/>
  <c r="D2409" i="14"/>
  <c r="A2409" i="14" s="1"/>
  <c r="D2408" i="14"/>
  <c r="A2408" i="14" s="1"/>
  <c r="D2407" i="14"/>
  <c r="A2407" i="14" s="1"/>
  <c r="D2406" i="14"/>
  <c r="A2406" i="14" s="1"/>
  <c r="D2405" i="14"/>
  <c r="A2405" i="14" s="1"/>
  <c r="D2404" i="14"/>
  <c r="A2404" i="14" s="1"/>
  <c r="D2403" i="14"/>
  <c r="A2403" i="14" s="1"/>
  <c r="D2402" i="14"/>
  <c r="A2402" i="14" s="1"/>
  <c r="D2401" i="14"/>
  <c r="A2401" i="14" s="1"/>
  <c r="D2400" i="14"/>
  <c r="A2400" i="14" s="1"/>
  <c r="D2399" i="14"/>
  <c r="A2399" i="14" s="1"/>
  <c r="D2398" i="14"/>
  <c r="A2398" i="14" s="1"/>
  <c r="D2397" i="14"/>
  <c r="A2397" i="14" s="1"/>
  <c r="D2396" i="14"/>
  <c r="A2396" i="14" s="1"/>
  <c r="D2395" i="14"/>
  <c r="D2394" i="14"/>
  <c r="A2394" i="14" s="1"/>
  <c r="D2393" i="14"/>
  <c r="A2393" i="14" s="1"/>
  <c r="D2392" i="14"/>
  <c r="A2392" i="14" s="1"/>
  <c r="D2391" i="14"/>
  <c r="A2391" i="14" s="1"/>
  <c r="D2390" i="14"/>
  <c r="A2390" i="14" s="1"/>
  <c r="D2389" i="14"/>
  <c r="A2389" i="14" s="1"/>
  <c r="D2388" i="14"/>
  <c r="A2388" i="14" s="1"/>
  <c r="D2387" i="14"/>
  <c r="A2387" i="14" s="1"/>
  <c r="D2386" i="14"/>
  <c r="A2386" i="14" s="1"/>
  <c r="D2385" i="14"/>
  <c r="A2385" i="14" s="1"/>
  <c r="D2384" i="14"/>
  <c r="A2384" i="14" s="1"/>
  <c r="D2383" i="14"/>
  <c r="A2383" i="14" s="1"/>
  <c r="D2382" i="14"/>
  <c r="A2382" i="14" s="1"/>
  <c r="D2381" i="14"/>
  <c r="A2381" i="14" s="1"/>
  <c r="D2380" i="14"/>
  <c r="A2380" i="14" s="1"/>
  <c r="D2379" i="14"/>
  <c r="A2379" i="14" s="1"/>
  <c r="D2378" i="14"/>
  <c r="A2378" i="14" s="1"/>
  <c r="D2377" i="14"/>
  <c r="A2377" i="14" s="1"/>
  <c r="D2376" i="14"/>
  <c r="D2375" i="14"/>
  <c r="A2375" i="14" s="1"/>
  <c r="D2374" i="14"/>
  <c r="A2374" i="14" s="1"/>
  <c r="D2373" i="14"/>
  <c r="A2373" i="14" s="1"/>
  <c r="D2372" i="14"/>
  <c r="A2372" i="14" s="1"/>
  <c r="D2371" i="14"/>
  <c r="A2371" i="14" s="1"/>
  <c r="D2370" i="14"/>
  <c r="A2370" i="14" s="1"/>
  <c r="D2369" i="14"/>
  <c r="A2369" i="14" s="1"/>
  <c r="D2368" i="14"/>
  <c r="A2368" i="14" s="1"/>
  <c r="D2367" i="14"/>
  <c r="A2367" i="14" s="1"/>
  <c r="D2366" i="14"/>
  <c r="A2366" i="14" s="1"/>
  <c r="D2365" i="14"/>
  <c r="A2365" i="14" s="1"/>
  <c r="D2364" i="14"/>
  <c r="A2364" i="14" s="1"/>
  <c r="D2363" i="14"/>
  <c r="A2363" i="14" s="1"/>
  <c r="D2362" i="14"/>
  <c r="A2362" i="14" s="1"/>
  <c r="D2361" i="14"/>
  <c r="A2361" i="14" s="1"/>
  <c r="D2360" i="14"/>
  <c r="D2359" i="14"/>
  <c r="A2359" i="14" s="1"/>
  <c r="D2358" i="14"/>
  <c r="A2358" i="14" s="1"/>
  <c r="D2357" i="14"/>
  <c r="A2357" i="14" s="1"/>
  <c r="D2356" i="14"/>
  <c r="A2356" i="14" s="1"/>
  <c r="D2355" i="14"/>
  <c r="D2354" i="14"/>
  <c r="A2354" i="14" s="1"/>
  <c r="D2353" i="14"/>
  <c r="A2353" i="14" s="1"/>
  <c r="D2352" i="14"/>
  <c r="A2352" i="14" s="1"/>
  <c r="D2351" i="14"/>
  <c r="A2351" i="14" s="1"/>
  <c r="D2350" i="14"/>
  <c r="A2350" i="14" s="1"/>
  <c r="D2349" i="14"/>
  <c r="A2349" i="14" s="1"/>
  <c r="D2348" i="14"/>
  <c r="A2348" i="14" s="1"/>
  <c r="D2347" i="14"/>
  <c r="A2347" i="14" s="1"/>
  <c r="D2346" i="14"/>
  <c r="A2346" i="14" s="1"/>
  <c r="D2345" i="14"/>
  <c r="A2345" i="14" s="1"/>
  <c r="D2344" i="14"/>
  <c r="A2344" i="14" s="1"/>
  <c r="D2343" i="14"/>
  <c r="A2343" i="14" s="1"/>
  <c r="D2342" i="14"/>
  <c r="A2342" i="14" s="1"/>
  <c r="D2341" i="14"/>
  <c r="A2341" i="14" s="1"/>
  <c r="D2340" i="14"/>
  <c r="A2340" i="14" s="1"/>
  <c r="D2339" i="14"/>
  <c r="A2339" i="14" s="1"/>
  <c r="D2338" i="14"/>
  <c r="A2338" i="14" s="1"/>
  <c r="D2337" i="14"/>
  <c r="A2337" i="14" s="1"/>
  <c r="D2336" i="14"/>
  <c r="A2336" i="14" s="1"/>
  <c r="D2335" i="14"/>
  <c r="A2335" i="14" s="1"/>
  <c r="D2334" i="14"/>
  <c r="A2334" i="14" s="1"/>
  <c r="D2333" i="14"/>
  <c r="A2333" i="14" s="1"/>
  <c r="D2332" i="14"/>
  <c r="A2332" i="14" s="1"/>
  <c r="D2331" i="14"/>
  <c r="D2330" i="14"/>
  <c r="A2330" i="14" s="1"/>
  <c r="D2329" i="14"/>
  <c r="A2329" i="14" s="1"/>
  <c r="D2328" i="14"/>
  <c r="A2328" i="14" s="1"/>
  <c r="D2327" i="14"/>
  <c r="A2327" i="14" s="1"/>
  <c r="D2326" i="14"/>
  <c r="A2326" i="14" s="1"/>
  <c r="D2325" i="14"/>
  <c r="A2325" i="14" s="1"/>
  <c r="D2324" i="14"/>
  <c r="A2324" i="14" s="1"/>
  <c r="D2323" i="14"/>
  <c r="A2323" i="14" s="1"/>
  <c r="D2322" i="14"/>
  <c r="A2322" i="14" s="1"/>
  <c r="D2321" i="14"/>
  <c r="A2321" i="14" s="1"/>
  <c r="D2320" i="14"/>
  <c r="A2320" i="14" s="1"/>
  <c r="D2319" i="14"/>
  <c r="A2319" i="14" s="1"/>
  <c r="D2318" i="14"/>
  <c r="A2318" i="14" s="1"/>
  <c r="D2317" i="14"/>
  <c r="A2317" i="14" s="1"/>
  <c r="D2316" i="14"/>
  <c r="A2316" i="14" s="1"/>
  <c r="D2315" i="14"/>
  <c r="A2315" i="14" s="1"/>
  <c r="D2314" i="14"/>
  <c r="A2314" i="14" s="1"/>
  <c r="D2313" i="14"/>
  <c r="A2313" i="14" s="1"/>
  <c r="D2312" i="14"/>
  <c r="D2311" i="14"/>
  <c r="A2311" i="14" s="1"/>
  <c r="D2310" i="14"/>
  <c r="A2310" i="14" s="1"/>
  <c r="D2309" i="14"/>
  <c r="A2309" i="14" s="1"/>
  <c r="D2308" i="14"/>
  <c r="A2308" i="14" s="1"/>
  <c r="D2307" i="14"/>
  <c r="A2307" i="14" s="1"/>
  <c r="D2306" i="14"/>
  <c r="A2306" i="14" s="1"/>
  <c r="D2305" i="14"/>
  <c r="A2305" i="14" s="1"/>
  <c r="D2304" i="14"/>
  <c r="A2304" i="14" s="1"/>
  <c r="D2303" i="14"/>
  <c r="A2303" i="14" s="1"/>
  <c r="D2302" i="14"/>
  <c r="A2302" i="14" s="1"/>
  <c r="D2301" i="14"/>
  <c r="A2301" i="14" s="1"/>
  <c r="D2300" i="14"/>
  <c r="A2300" i="14" s="1"/>
  <c r="D2299" i="14"/>
  <c r="A2299" i="14" s="1"/>
  <c r="D2298" i="14"/>
  <c r="A2298" i="14" s="1"/>
  <c r="D2297" i="14"/>
  <c r="A2297" i="14" s="1"/>
  <c r="D2296" i="14"/>
  <c r="D2295" i="14"/>
  <c r="A2295" i="14" s="1"/>
  <c r="D2294" i="14"/>
  <c r="A2294" i="14" s="1"/>
  <c r="D2293" i="14"/>
  <c r="A2293" i="14" s="1"/>
  <c r="D2292" i="14"/>
  <c r="A2292" i="14" s="1"/>
  <c r="D2291" i="14"/>
  <c r="D2290" i="14"/>
  <c r="A2290" i="14" s="1"/>
  <c r="D2289" i="14"/>
  <c r="A2289" i="14" s="1"/>
  <c r="D2288" i="14"/>
  <c r="A2288" i="14" s="1"/>
  <c r="D2287" i="14"/>
  <c r="A2287" i="14" s="1"/>
  <c r="D2286" i="14"/>
  <c r="A2286" i="14" s="1"/>
  <c r="D2285" i="14"/>
  <c r="A2285" i="14" s="1"/>
  <c r="D2284" i="14"/>
  <c r="A2284" i="14" s="1"/>
  <c r="D2283" i="14"/>
  <c r="A2283" i="14" s="1"/>
  <c r="D2282" i="14"/>
  <c r="A2282" i="14" s="1"/>
  <c r="D2281" i="14"/>
  <c r="A2281" i="14" s="1"/>
  <c r="D2280" i="14"/>
  <c r="A2280" i="14" s="1"/>
  <c r="D2279" i="14"/>
  <c r="A2279" i="14" s="1"/>
  <c r="D2278" i="14"/>
  <c r="A2278" i="14" s="1"/>
  <c r="D2277" i="14"/>
  <c r="A2277" i="14" s="1"/>
  <c r="D2276" i="14"/>
  <c r="A2276" i="14" s="1"/>
  <c r="D2275" i="14"/>
  <c r="A2275" i="14" s="1"/>
  <c r="D2274" i="14"/>
  <c r="A2274" i="14" s="1"/>
  <c r="D2273" i="14"/>
  <c r="A2273" i="14" s="1"/>
  <c r="D2272" i="14"/>
  <c r="A2272" i="14" s="1"/>
  <c r="D2271" i="14"/>
  <c r="A2271" i="14" s="1"/>
  <c r="D2270" i="14"/>
  <c r="A2270" i="14" s="1"/>
  <c r="D2269" i="14"/>
  <c r="A2269" i="14" s="1"/>
  <c r="D2268" i="14"/>
  <c r="A2268" i="14" s="1"/>
  <c r="D2267" i="14"/>
  <c r="D2266" i="14"/>
  <c r="A2266" i="14" s="1"/>
  <c r="D2265" i="14"/>
  <c r="A2265" i="14" s="1"/>
  <c r="D2264" i="14"/>
  <c r="A2264" i="14" s="1"/>
  <c r="D2263" i="14"/>
  <c r="A2263" i="14" s="1"/>
  <c r="D2262" i="14"/>
  <c r="A2262" i="14" s="1"/>
  <c r="D2261" i="14"/>
  <c r="A2261" i="14" s="1"/>
  <c r="D2260" i="14"/>
  <c r="A2260" i="14" s="1"/>
  <c r="D2259" i="14"/>
  <c r="A2259" i="14" s="1"/>
  <c r="D2258" i="14"/>
  <c r="A2258" i="14" s="1"/>
  <c r="D2257" i="14"/>
  <c r="A2257" i="14" s="1"/>
  <c r="D2256" i="14"/>
  <c r="A2256" i="14" s="1"/>
  <c r="D2255" i="14"/>
  <c r="A2255" i="14" s="1"/>
  <c r="D2254" i="14"/>
  <c r="A2254" i="14" s="1"/>
  <c r="D2253" i="14"/>
  <c r="A2253" i="14" s="1"/>
  <c r="D2252" i="14"/>
  <c r="A2252" i="14" s="1"/>
  <c r="D2251" i="14"/>
  <c r="A2251" i="14" s="1"/>
  <c r="D2250" i="14"/>
  <c r="A2250" i="14" s="1"/>
  <c r="D2249" i="14"/>
  <c r="A2249" i="14" s="1"/>
  <c r="D2248" i="14"/>
  <c r="D2247" i="14"/>
  <c r="A2247" i="14" s="1"/>
  <c r="D2246" i="14"/>
  <c r="A2246" i="14" s="1"/>
  <c r="D2245" i="14"/>
  <c r="A2245" i="14" s="1"/>
  <c r="D2244" i="14"/>
  <c r="A2244" i="14" s="1"/>
  <c r="D2243" i="14"/>
  <c r="A2243" i="14" s="1"/>
  <c r="D2242" i="14"/>
  <c r="A2242" i="14" s="1"/>
  <c r="D2241" i="14"/>
  <c r="A2241" i="14" s="1"/>
  <c r="D2240" i="14"/>
  <c r="A2240" i="14" s="1"/>
  <c r="D2239" i="14"/>
  <c r="A2239" i="14" s="1"/>
  <c r="D2238" i="14"/>
  <c r="A2238" i="14" s="1"/>
  <c r="D2237" i="14"/>
  <c r="A2237" i="14" s="1"/>
  <c r="D2236" i="14"/>
  <c r="A2236" i="14" s="1"/>
  <c r="D2235" i="14"/>
  <c r="A2235" i="14" s="1"/>
  <c r="D2234" i="14"/>
  <c r="A2234" i="14" s="1"/>
  <c r="D2233" i="14"/>
  <c r="A2233" i="14" s="1"/>
  <c r="D2232" i="14"/>
  <c r="D2231" i="14"/>
  <c r="A2231" i="14" s="1"/>
  <c r="D2230" i="14"/>
  <c r="A2230" i="14" s="1"/>
  <c r="D2229" i="14"/>
  <c r="A2229" i="14" s="1"/>
  <c r="D2228" i="14"/>
  <c r="A2228" i="14" s="1"/>
  <c r="D2227" i="14"/>
  <c r="D2226" i="14"/>
  <c r="A2226" i="14" s="1"/>
  <c r="D2225" i="14"/>
  <c r="A2225" i="14" s="1"/>
  <c r="D2224" i="14"/>
  <c r="A2224" i="14" s="1"/>
  <c r="D2223" i="14"/>
  <c r="A2223" i="14" s="1"/>
  <c r="D2222" i="14"/>
  <c r="A2222" i="14" s="1"/>
  <c r="D2221" i="14"/>
  <c r="A2221" i="14" s="1"/>
  <c r="D2220" i="14"/>
  <c r="A2220" i="14" s="1"/>
  <c r="D2219" i="14"/>
  <c r="A2219" i="14" s="1"/>
  <c r="D2218" i="14"/>
  <c r="A2218" i="14" s="1"/>
  <c r="D2217" i="14"/>
  <c r="A2217" i="14" s="1"/>
  <c r="D2216" i="14"/>
  <c r="A2216" i="14" s="1"/>
  <c r="D2215" i="14"/>
  <c r="A2215" i="14" s="1"/>
  <c r="D2214" i="14"/>
  <c r="A2214" i="14" s="1"/>
  <c r="D2213" i="14"/>
  <c r="A2213" i="14" s="1"/>
  <c r="D2212" i="14"/>
  <c r="A2212" i="14" s="1"/>
  <c r="D2211" i="14"/>
  <c r="A2211" i="14" s="1"/>
  <c r="D2210" i="14"/>
  <c r="A2210" i="14" s="1"/>
  <c r="D2209" i="14"/>
  <c r="A2209" i="14" s="1"/>
  <c r="D2208" i="14"/>
  <c r="A2208" i="14" s="1"/>
  <c r="D2207" i="14"/>
  <c r="A2207" i="14" s="1"/>
  <c r="D2206" i="14"/>
  <c r="A2206" i="14" s="1"/>
  <c r="D2205" i="14"/>
  <c r="A2205" i="14" s="1"/>
  <c r="D2204" i="14"/>
  <c r="D2203" i="14"/>
  <c r="A2203" i="14" s="1"/>
  <c r="D2202" i="14"/>
  <c r="A2202" i="14" s="1"/>
  <c r="D2201" i="14"/>
  <c r="A2201" i="14" s="1"/>
  <c r="D2200" i="14"/>
  <c r="A2200" i="14" s="1"/>
  <c r="D2199" i="14"/>
  <c r="A2199" i="14" s="1"/>
  <c r="D2198" i="14"/>
  <c r="A2198" i="14" s="1"/>
  <c r="D2197" i="14"/>
  <c r="A2197" i="14" s="1"/>
  <c r="D2196" i="14"/>
  <c r="A2196" i="14" s="1"/>
  <c r="D2195" i="14"/>
  <c r="A2195" i="14" s="1"/>
  <c r="D2194" i="14"/>
  <c r="A2194" i="14" s="1"/>
  <c r="D2193" i="14"/>
  <c r="A2193" i="14" s="1"/>
  <c r="D2192" i="14"/>
  <c r="A2192" i="14" s="1"/>
  <c r="D2191" i="14"/>
  <c r="A2191" i="14" s="1"/>
  <c r="D2190" i="14"/>
  <c r="A2190" i="14" s="1"/>
  <c r="D2189" i="14"/>
  <c r="A2189" i="14" s="1"/>
  <c r="D2188" i="14"/>
  <c r="A2188" i="14" s="1"/>
  <c r="D2187" i="14"/>
  <c r="A2187" i="14" s="1"/>
  <c r="D2186" i="14"/>
  <c r="A2186" i="14" s="1"/>
  <c r="D2185" i="14"/>
  <c r="D2184" i="14"/>
  <c r="A2184" i="14" s="1"/>
  <c r="D2183" i="14"/>
  <c r="A2183" i="14" s="1"/>
  <c r="D2182" i="14"/>
  <c r="A2182" i="14" s="1"/>
  <c r="D2181" i="14"/>
  <c r="A2181" i="14" s="1"/>
  <c r="D2180" i="14"/>
  <c r="D2179" i="14"/>
  <c r="A2179" i="14" s="1"/>
  <c r="D2178" i="14"/>
  <c r="A2178" i="14" s="1"/>
  <c r="D2177" i="14"/>
  <c r="A2177" i="14" s="1"/>
  <c r="D2176" i="14"/>
  <c r="A2176" i="14" s="1"/>
  <c r="D2175" i="14"/>
  <c r="A2175" i="14" s="1"/>
  <c r="D2174" i="14"/>
  <c r="A2174" i="14" s="1"/>
  <c r="D2173" i="14"/>
  <c r="A2173" i="14" s="1"/>
  <c r="D2172" i="14"/>
  <c r="A2172" i="14" s="1"/>
  <c r="D2171" i="14"/>
  <c r="A2171" i="14" s="1"/>
  <c r="D2170" i="14"/>
  <c r="A2170" i="14" s="1"/>
  <c r="D2169" i="14"/>
  <c r="A2169" i="14" s="1"/>
  <c r="D2168" i="14"/>
  <c r="A2168" i="14" s="1"/>
  <c r="D2167" i="14"/>
  <c r="A2167" i="14" s="1"/>
  <c r="D2166" i="14"/>
  <c r="A2166" i="14" s="1"/>
  <c r="D2165" i="14"/>
  <c r="A2165" i="14" s="1"/>
  <c r="D2164" i="14"/>
  <c r="A2164" i="14" s="1"/>
  <c r="D2163" i="14"/>
  <c r="A2163" i="14" s="1"/>
  <c r="D2162" i="14"/>
  <c r="A2162" i="14" s="1"/>
  <c r="D2161" i="14"/>
  <c r="A2161" i="14" s="1"/>
  <c r="D2160" i="14"/>
  <c r="A2160" i="14" s="1"/>
  <c r="D2159" i="14"/>
  <c r="A2159" i="14" s="1"/>
  <c r="D2158" i="14"/>
  <c r="A2158" i="14" s="1"/>
  <c r="D2157" i="14"/>
  <c r="A2157" i="14" s="1"/>
  <c r="D2156" i="14"/>
  <c r="D2155" i="14"/>
  <c r="A2155" i="14" s="1"/>
  <c r="D2154" i="14"/>
  <c r="A2154" i="14" s="1"/>
  <c r="D2153" i="14"/>
  <c r="A2153" i="14" s="1"/>
  <c r="D2152" i="14"/>
  <c r="A2152" i="14" s="1"/>
  <c r="D2151" i="14"/>
  <c r="A2151" i="14" s="1"/>
  <c r="D2150" i="14"/>
  <c r="A2150" i="14" s="1"/>
  <c r="D2149" i="14"/>
  <c r="A2149" i="14" s="1"/>
  <c r="D2148" i="14"/>
  <c r="D2147" i="14"/>
  <c r="A2147" i="14" s="1"/>
  <c r="D2146" i="14"/>
  <c r="A2146" i="14" s="1"/>
  <c r="D2145" i="14"/>
  <c r="A2145" i="14" s="1"/>
  <c r="D2144" i="14"/>
  <c r="A2144" i="14" s="1"/>
  <c r="D2143" i="14"/>
  <c r="A2143" i="14" s="1"/>
  <c r="D2142" i="14"/>
  <c r="A2142" i="14" s="1"/>
  <c r="D2141" i="14"/>
  <c r="A2141" i="14" s="1"/>
  <c r="D2140" i="14"/>
  <c r="A2140" i="14" s="1"/>
  <c r="D2139" i="14"/>
  <c r="A2139" i="14" s="1"/>
  <c r="D2138" i="14"/>
  <c r="A2138" i="14" s="1"/>
  <c r="D2137" i="14"/>
  <c r="A2137" i="14" s="1"/>
  <c r="D2136" i="14"/>
  <c r="A2136" i="14" s="1"/>
  <c r="D2135" i="14"/>
  <c r="A2135" i="14" s="1"/>
  <c r="D2134" i="14"/>
  <c r="A2134" i="14" s="1"/>
  <c r="D2133" i="14"/>
  <c r="A2133" i="14" s="1"/>
  <c r="D2132" i="14"/>
  <c r="A2132" i="14" s="1"/>
  <c r="D2131" i="14"/>
  <c r="A2131" i="14" s="1"/>
  <c r="D2130" i="14"/>
  <c r="A2130" i="14" s="1"/>
  <c r="D2129" i="14"/>
  <c r="A2129" i="14" s="1"/>
  <c r="D2128" i="14"/>
  <c r="A2128" i="14" s="1"/>
  <c r="D2127" i="14"/>
  <c r="A2127" i="14" s="1"/>
  <c r="D2126" i="14"/>
  <c r="A2126" i="14" s="1"/>
  <c r="D2125" i="14"/>
  <c r="A2125" i="14" s="1"/>
  <c r="D2124" i="14"/>
  <c r="D2123" i="14"/>
  <c r="A2123" i="14" s="1"/>
  <c r="D2122" i="14"/>
  <c r="A2122" i="14" s="1"/>
  <c r="D2121" i="14"/>
  <c r="A2121" i="14" s="1"/>
  <c r="D2120" i="14"/>
  <c r="A2120" i="14" s="1"/>
  <c r="D2119" i="14"/>
  <c r="A2119" i="14" s="1"/>
  <c r="D2118" i="14"/>
  <c r="A2118" i="14" s="1"/>
  <c r="D2117" i="14"/>
  <c r="A2117" i="14" s="1"/>
  <c r="D2116" i="14"/>
  <c r="D2115" i="14"/>
  <c r="A2115" i="14" s="1"/>
  <c r="D2114" i="14"/>
  <c r="A2114" i="14" s="1"/>
  <c r="D2113" i="14"/>
  <c r="A2113" i="14" s="1"/>
  <c r="D2112" i="14"/>
  <c r="A2112" i="14" s="1"/>
  <c r="D2111" i="14"/>
  <c r="A2111" i="14" s="1"/>
  <c r="D2110" i="14"/>
  <c r="A2110" i="14" s="1"/>
  <c r="D2109" i="14"/>
  <c r="A2109" i="14" s="1"/>
  <c r="D2108" i="14"/>
  <c r="A2108" i="14" s="1"/>
  <c r="D2107" i="14"/>
  <c r="A2107" i="14" s="1"/>
  <c r="D2106" i="14"/>
  <c r="A2106" i="14" s="1"/>
  <c r="D2105" i="14"/>
  <c r="A2105" i="14" s="1"/>
  <c r="D2104" i="14"/>
  <c r="A2104" i="14" s="1"/>
  <c r="D2103" i="14"/>
  <c r="A2103" i="14" s="1"/>
  <c r="D2102" i="14"/>
  <c r="A2102" i="14" s="1"/>
  <c r="D2101" i="14"/>
  <c r="A2101" i="14" s="1"/>
  <c r="D2100" i="14"/>
  <c r="A2100" i="14" s="1"/>
  <c r="D2099" i="14"/>
  <c r="A2099" i="14" s="1"/>
  <c r="D2098" i="14"/>
  <c r="A2098" i="14" s="1"/>
  <c r="D2097" i="14"/>
  <c r="A2097" i="14" s="1"/>
  <c r="D2096" i="14"/>
  <c r="A2096" i="14" s="1"/>
  <c r="D2095" i="14"/>
  <c r="A2095" i="14" s="1"/>
  <c r="D2094" i="14"/>
  <c r="A2094" i="14" s="1"/>
  <c r="D2093" i="14"/>
  <c r="A2093" i="14" s="1"/>
  <c r="D2092" i="14"/>
  <c r="A2092" i="14" s="1"/>
  <c r="D2091" i="14"/>
  <c r="A2091" i="14" s="1"/>
  <c r="D2090" i="14"/>
  <c r="A2090" i="14" s="1"/>
  <c r="D2089" i="14"/>
  <c r="A2089" i="14" s="1"/>
  <c r="D2088" i="14"/>
  <c r="A2088" i="14" s="1"/>
  <c r="D2087" i="14"/>
  <c r="A2087" i="14" s="1"/>
  <c r="D2086" i="14"/>
  <c r="A2086" i="14" s="1"/>
  <c r="D2085" i="14"/>
  <c r="A2085" i="14" s="1"/>
  <c r="D2084" i="14"/>
  <c r="A2084" i="14" s="1"/>
  <c r="D2083" i="14"/>
  <c r="A2083" i="14" s="1"/>
  <c r="D2082" i="14"/>
  <c r="A2082" i="14" s="1"/>
  <c r="D2081" i="14"/>
  <c r="A2081" i="14" s="1"/>
  <c r="D2080" i="14"/>
  <c r="A2080" i="14" s="1"/>
  <c r="D2079" i="14"/>
  <c r="A2079" i="14" s="1"/>
  <c r="D2078" i="14"/>
  <c r="A2078" i="14" s="1"/>
  <c r="D2077" i="14"/>
  <c r="A2077" i="14" s="1"/>
  <c r="D2076" i="14"/>
  <c r="A2076" i="14" s="1"/>
  <c r="D2075" i="14"/>
  <c r="A2075" i="14" s="1"/>
  <c r="D2074" i="14"/>
  <c r="A2074" i="14" s="1"/>
  <c r="D2073" i="14"/>
  <c r="A2073" i="14" s="1"/>
  <c r="D2072" i="14"/>
  <c r="A2072" i="14" s="1"/>
  <c r="A114" i="4"/>
  <c r="A113" i="4"/>
  <c r="A112" i="4"/>
  <c r="A333" i="12"/>
  <c r="A332" i="12"/>
  <c r="A331" i="12"/>
  <c r="A330" i="12"/>
  <c r="A329" i="12"/>
  <c r="A328" i="12"/>
  <c r="A327" i="12"/>
  <c r="A326" i="12"/>
  <c r="A325" i="12"/>
  <c r="A324" i="12"/>
  <c r="A323" i="12"/>
  <c r="A322" i="12"/>
  <c r="A321" i="12"/>
  <c r="A320" i="12"/>
  <c r="A319" i="12"/>
  <c r="A318" i="12"/>
  <c r="A317" i="12"/>
  <c r="A316" i="12"/>
  <c r="A315" i="12"/>
  <c r="A314" i="12"/>
  <c r="A313" i="12"/>
  <c r="A312" i="12"/>
  <c r="A311" i="12"/>
  <c r="A310" i="12"/>
  <c r="A309" i="12"/>
  <c r="A308" i="12"/>
  <c r="A307" i="12"/>
  <c r="A306" i="12"/>
  <c r="A305" i="12"/>
  <c r="A304" i="12"/>
  <c r="A303" i="12"/>
  <c r="A302" i="12"/>
  <c r="A301" i="12"/>
  <c r="A300" i="12"/>
  <c r="A299" i="12"/>
  <c r="A298" i="12"/>
  <c r="A297" i="12"/>
  <c r="A296" i="12"/>
  <c r="A295" i="12"/>
  <c r="A294" i="12"/>
  <c r="A293" i="12"/>
  <c r="A292" i="12"/>
  <c r="A291" i="12"/>
  <c r="A290" i="12"/>
  <c r="A289" i="12"/>
  <c r="A288" i="12"/>
  <c r="A287" i="12"/>
  <c r="A286" i="12"/>
  <c r="A285" i="12"/>
  <c r="A284" i="12"/>
  <c r="A283" i="12"/>
  <c r="A282" i="12"/>
  <c r="A281" i="12"/>
  <c r="A280" i="12"/>
  <c r="A279" i="12"/>
  <c r="A278" i="12"/>
  <c r="A277" i="12"/>
  <c r="A276" i="12"/>
  <c r="A275" i="12"/>
  <c r="A274" i="12"/>
  <c r="A273" i="12"/>
  <c r="A272" i="12"/>
  <c r="A271" i="12"/>
  <c r="A270" i="12"/>
  <c r="A269" i="12"/>
  <c r="A268" i="12"/>
  <c r="A267" i="12"/>
  <c r="A266" i="12"/>
  <c r="A265" i="12"/>
  <c r="A264" i="12"/>
  <c r="A263" i="12"/>
  <c r="A262" i="12"/>
  <c r="A261" i="12"/>
  <c r="A260" i="12"/>
  <c r="A259" i="12"/>
  <c r="A258" i="12"/>
  <c r="A257" i="12"/>
  <c r="A256" i="12"/>
  <c r="A255" i="12"/>
  <c r="A254" i="12"/>
  <c r="A253" i="12"/>
  <c r="A252" i="12"/>
  <c r="A251" i="12"/>
  <c r="A250" i="12"/>
  <c r="A249" i="12"/>
  <c r="A248" i="12"/>
  <c r="A247" i="12"/>
  <c r="A246" i="12"/>
  <c r="A245" i="12"/>
  <c r="A244" i="12"/>
  <c r="A243" i="12"/>
  <c r="A242" i="12"/>
  <c r="A241" i="12"/>
  <c r="A240" i="12"/>
  <c r="A239" i="12"/>
  <c r="A238" i="12"/>
  <c r="A237" i="12"/>
  <c r="A236" i="12"/>
  <c r="A235" i="12"/>
  <c r="A234" i="12"/>
  <c r="A233" i="12"/>
  <c r="A232" i="12"/>
  <c r="A231" i="12"/>
  <c r="A230" i="12"/>
  <c r="A229" i="12"/>
  <c r="A228" i="12"/>
  <c r="A227" i="12"/>
  <c r="A226" i="12"/>
  <c r="A225" i="12"/>
  <c r="A224" i="12"/>
  <c r="A223" i="12"/>
  <c r="A222" i="12"/>
  <c r="A221" i="12"/>
  <c r="A220" i="12"/>
  <c r="A219" i="12"/>
  <c r="A218" i="12"/>
  <c r="A217" i="12"/>
  <c r="A216" i="12"/>
  <c r="A215" i="12"/>
  <c r="A214" i="12"/>
  <c r="A213" i="12"/>
  <c r="A212" i="12"/>
  <c r="A211" i="12"/>
  <c r="A210" i="12"/>
  <c r="A209" i="12"/>
  <c r="A208" i="12"/>
  <c r="A207" i="12"/>
  <c r="A206" i="12"/>
  <c r="A205" i="12"/>
  <c r="A204" i="12"/>
  <c r="A203" i="12"/>
  <c r="A202" i="12"/>
  <c r="A201" i="12"/>
  <c r="A200" i="12"/>
  <c r="A199" i="12"/>
  <c r="A198" i="12"/>
  <c r="A197" i="12"/>
  <c r="A196" i="12"/>
  <c r="A195" i="12"/>
  <c r="A194" i="12"/>
  <c r="A193" i="12"/>
  <c r="A192" i="12"/>
  <c r="A191" i="12"/>
  <c r="A190" i="12"/>
  <c r="A189" i="12"/>
  <c r="A188" i="12"/>
  <c r="A187" i="12"/>
  <c r="A186" i="12"/>
  <c r="A185" i="12"/>
  <c r="A184" i="12"/>
  <c r="A183" i="12"/>
  <c r="A182" i="12"/>
  <c r="A181" i="12"/>
  <c r="A180" i="12"/>
  <c r="A179" i="12"/>
  <c r="A178" i="12"/>
  <c r="A177" i="12"/>
  <c r="A176" i="12"/>
  <c r="A175" i="12"/>
  <c r="A174" i="12"/>
  <c r="A173" i="12"/>
  <c r="A172" i="12"/>
  <c r="A171" i="12"/>
  <c r="A170" i="12"/>
  <c r="A169" i="12"/>
  <c r="A168" i="12"/>
  <c r="A167" i="12"/>
  <c r="A166" i="12"/>
  <c r="A165" i="12"/>
  <c r="A164" i="12"/>
  <c r="A163" i="12"/>
  <c r="A162" i="12"/>
  <c r="A161" i="12"/>
  <c r="A160" i="12"/>
  <c r="A159" i="12"/>
  <c r="A158" i="12"/>
  <c r="A157" i="12"/>
  <c r="A156" i="12"/>
  <c r="A155" i="12"/>
  <c r="A154" i="12"/>
  <c r="A153" i="12"/>
  <c r="A152" i="12"/>
  <c r="A151" i="12"/>
  <c r="A150" i="12"/>
  <c r="A149" i="12"/>
  <c r="A148" i="12"/>
  <c r="A147" i="12"/>
  <c r="A146" i="12"/>
  <c r="A145" i="12"/>
  <c r="A144" i="12"/>
  <c r="A143" i="12"/>
  <c r="A142" i="12"/>
  <c r="A141" i="12"/>
  <c r="A140" i="12"/>
  <c r="A139" i="12"/>
  <c r="A138" i="12"/>
  <c r="A137" i="12"/>
  <c r="A136" i="12"/>
  <c r="A135" i="12"/>
  <c r="A134" i="12"/>
  <c r="A133" i="12"/>
  <c r="A132" i="12"/>
  <c r="A131" i="12"/>
  <c r="A130" i="12"/>
  <c r="A129" i="12"/>
  <c r="A128" i="12"/>
  <c r="A127" i="12"/>
  <c r="A126" i="12"/>
  <c r="A125" i="12"/>
  <c r="A124" i="12"/>
  <c r="A123" i="12"/>
  <c r="A122" i="12"/>
  <c r="A121" i="12"/>
  <c r="A120" i="12"/>
  <c r="A119" i="12"/>
  <c r="A118" i="12"/>
  <c r="A117" i="12"/>
  <c r="A116" i="12"/>
  <c r="A115" i="12"/>
  <c r="A114" i="12"/>
  <c r="A113" i="12"/>
  <c r="A112" i="12"/>
  <c r="A111" i="12"/>
  <c r="A110" i="12"/>
  <c r="A109" i="12"/>
  <c r="A108" i="12"/>
  <c r="A107" i="12"/>
  <c r="A106" i="12"/>
  <c r="A105" i="12"/>
  <c r="A104" i="12"/>
  <c r="A103" i="12"/>
  <c r="A102" i="12"/>
  <c r="A101" i="12"/>
  <c r="A100" i="12"/>
  <c r="A99" i="12"/>
  <c r="A98" i="12"/>
  <c r="A97" i="12"/>
  <c r="A96" i="12"/>
  <c r="A95" i="12"/>
  <c r="A94" i="12"/>
  <c r="A93" i="12"/>
  <c r="A92" i="12"/>
  <c r="A91" i="12"/>
  <c r="A90" i="12"/>
  <c r="A89" i="12"/>
  <c r="A88" i="12"/>
  <c r="A87" i="12"/>
  <c r="A86" i="12"/>
  <c r="A85" i="12"/>
  <c r="A84" i="12"/>
  <c r="A83" i="12"/>
  <c r="A82" i="12"/>
  <c r="A81" i="12"/>
  <c r="A80" i="12"/>
  <c r="A79" i="12"/>
  <c r="A78" i="12"/>
  <c r="A77" i="12"/>
  <c r="A76" i="12"/>
  <c r="A75" i="12"/>
  <c r="A74" i="12"/>
  <c r="A73" i="12"/>
  <c r="A72" i="12"/>
  <c r="A71" i="12"/>
  <c r="A70" i="12"/>
  <c r="A69" i="12"/>
  <c r="A68" i="12"/>
  <c r="A67" i="12"/>
  <c r="A66" i="12"/>
  <c r="A65" i="12"/>
  <c r="A64" i="12"/>
  <c r="A63" i="12"/>
  <c r="A62" i="12"/>
  <c r="A61" i="12"/>
  <c r="A60" i="12"/>
  <c r="A59" i="12"/>
  <c r="A58" i="12"/>
  <c r="A57" i="12"/>
  <c r="A56" i="12"/>
  <c r="A55" i="12"/>
  <c r="A54" i="12"/>
  <c r="A53" i="12"/>
  <c r="A52" i="12"/>
  <c r="A51" i="12"/>
  <c r="A50" i="12"/>
  <c r="A49" i="12"/>
  <c r="A48" i="12"/>
  <c r="A47" i="12"/>
  <c r="A46" i="12"/>
  <c r="A45" i="12"/>
  <c r="A44" i="12"/>
  <c r="A43" i="12"/>
  <c r="A42" i="12"/>
  <c r="A41" i="12"/>
  <c r="A40" i="12"/>
  <c r="A39" i="12"/>
  <c r="A38" i="12"/>
  <c r="A37" i="12"/>
  <c r="A36" i="12"/>
  <c r="A35" i="12"/>
  <c r="A34" i="12"/>
  <c r="A33" i="12"/>
  <c r="A32" i="12"/>
  <c r="A31" i="12"/>
  <c r="A30" i="12"/>
  <c r="A29" i="12"/>
  <c r="A28" i="12"/>
  <c r="A27" i="12"/>
  <c r="A26" i="12"/>
  <c r="A25" i="12"/>
  <c r="A24" i="12"/>
  <c r="A23" i="12"/>
  <c r="A22" i="12"/>
  <c r="A21" i="12"/>
  <c r="A20" i="12"/>
  <c r="A19" i="12"/>
  <c r="A18" i="12"/>
  <c r="A17" i="12"/>
  <c r="A16" i="12"/>
  <c r="A15" i="12"/>
  <c r="A14" i="12"/>
  <c r="A13" i="12"/>
  <c r="A12" i="12"/>
  <c r="A11" i="12"/>
  <c r="A10" i="12"/>
  <c r="A333" i="11"/>
  <c r="A332" i="11"/>
  <c r="A331" i="11"/>
  <c r="A330" i="11"/>
  <c r="A329" i="11"/>
  <c r="A328" i="11"/>
  <c r="A327" i="11"/>
  <c r="A326" i="11"/>
  <c r="A325" i="11"/>
  <c r="A324" i="11"/>
  <c r="A323" i="11"/>
  <c r="A322" i="11"/>
  <c r="A321" i="11"/>
  <c r="A320" i="11"/>
  <c r="A319" i="11"/>
  <c r="A318" i="11"/>
  <c r="A317" i="11"/>
  <c r="A316" i="11"/>
  <c r="A315" i="11"/>
  <c r="A314" i="11"/>
  <c r="A313" i="11"/>
  <c r="A312" i="11"/>
  <c r="A311" i="11"/>
  <c r="A310" i="11"/>
  <c r="A309" i="11"/>
  <c r="A308" i="11"/>
  <c r="A307" i="11"/>
  <c r="A306" i="11"/>
  <c r="A305" i="11"/>
  <c r="A304" i="11"/>
  <c r="A303" i="11"/>
  <c r="A302" i="11"/>
  <c r="A301" i="11"/>
  <c r="A300" i="11"/>
  <c r="A299" i="11"/>
  <c r="A298" i="11"/>
  <c r="A297" i="11"/>
  <c r="A296" i="11"/>
  <c r="A295" i="11"/>
  <c r="A294" i="11"/>
  <c r="A293" i="11"/>
  <c r="A292" i="11"/>
  <c r="A291" i="11"/>
  <c r="A290" i="11"/>
  <c r="A289" i="11"/>
  <c r="A288" i="11"/>
  <c r="A287" i="11"/>
  <c r="A286" i="11"/>
  <c r="A285" i="11"/>
  <c r="A284" i="11"/>
  <c r="A283" i="11"/>
  <c r="A282" i="11"/>
  <c r="A281" i="11"/>
  <c r="A280" i="11"/>
  <c r="A279" i="11"/>
  <c r="A278" i="11"/>
  <c r="A277" i="11"/>
  <c r="A276" i="11"/>
  <c r="A275" i="11"/>
  <c r="A274" i="11"/>
  <c r="A273" i="11"/>
  <c r="A272" i="11"/>
  <c r="A271" i="11"/>
  <c r="A270" i="11"/>
  <c r="A269" i="11"/>
  <c r="A268" i="11"/>
  <c r="A267" i="11"/>
  <c r="A266" i="11"/>
  <c r="A265" i="11"/>
  <c r="A264" i="11"/>
  <c r="A263" i="11"/>
  <c r="A262" i="11"/>
  <c r="A261" i="11"/>
  <c r="A260" i="11"/>
  <c r="A259" i="11"/>
  <c r="A258" i="11"/>
  <c r="A257" i="11"/>
  <c r="A256" i="11"/>
  <c r="A255" i="11"/>
  <c r="A254" i="11"/>
  <c r="A253" i="11"/>
  <c r="A252" i="11"/>
  <c r="A251" i="11"/>
  <c r="A250" i="11"/>
  <c r="A249" i="11"/>
  <c r="A248" i="11"/>
  <c r="A247" i="11"/>
  <c r="A246" i="11"/>
  <c r="A245" i="11"/>
  <c r="A244" i="11"/>
  <c r="A243" i="11"/>
  <c r="A242" i="11"/>
  <c r="A241" i="11"/>
  <c r="A240" i="11"/>
  <c r="A239" i="11"/>
  <c r="A238" i="11"/>
  <c r="A237" i="11"/>
  <c r="A236" i="11"/>
  <c r="A235" i="11"/>
  <c r="A234" i="11"/>
  <c r="A233" i="11"/>
  <c r="A232" i="11"/>
  <c r="A231" i="11"/>
  <c r="A230" i="11"/>
  <c r="A229" i="11"/>
  <c r="A228" i="11"/>
  <c r="A227" i="11"/>
  <c r="A226" i="11"/>
  <c r="A225" i="11"/>
  <c r="A224" i="11"/>
  <c r="A223" i="11"/>
  <c r="A222" i="11"/>
  <c r="A221" i="11"/>
  <c r="A220" i="11"/>
  <c r="A219" i="11"/>
  <c r="A218" i="11"/>
  <c r="A217" i="11"/>
  <c r="A216" i="11"/>
  <c r="A215" i="11"/>
  <c r="A214" i="11"/>
  <c r="A213" i="11"/>
  <c r="A212" i="11"/>
  <c r="A211" i="11"/>
  <c r="A210" i="11"/>
  <c r="A209" i="11"/>
  <c r="A208" i="11"/>
  <c r="A207" i="11"/>
  <c r="A206" i="11"/>
  <c r="A205" i="11"/>
  <c r="A204" i="11"/>
  <c r="A203" i="11"/>
  <c r="A202" i="11"/>
  <c r="A201" i="11"/>
  <c r="A200" i="11"/>
  <c r="A199" i="11"/>
  <c r="A198" i="11"/>
  <c r="A197" i="11"/>
  <c r="A196" i="11"/>
  <c r="A195" i="11"/>
  <c r="A194" i="11"/>
  <c r="A193" i="11"/>
  <c r="A192" i="11"/>
  <c r="A191" i="11"/>
  <c r="A190" i="11"/>
  <c r="A189" i="11"/>
  <c r="A188" i="11"/>
  <c r="A187" i="11"/>
  <c r="A186" i="11"/>
  <c r="A185" i="11"/>
  <c r="A184" i="11"/>
  <c r="A183" i="11"/>
  <c r="A182" i="11"/>
  <c r="A181" i="11"/>
  <c r="A180" i="11"/>
  <c r="A179" i="11"/>
  <c r="A178" i="11"/>
  <c r="A177" i="11"/>
  <c r="A176" i="11"/>
  <c r="A175" i="11"/>
  <c r="A174" i="11"/>
  <c r="A173" i="11"/>
  <c r="A172" i="11"/>
  <c r="A171" i="11"/>
  <c r="A170" i="11"/>
  <c r="A169" i="11"/>
  <c r="A168" i="11"/>
  <c r="A167" i="11"/>
  <c r="A166" i="11"/>
  <c r="A165" i="11"/>
  <c r="A164" i="11"/>
  <c r="A163" i="11"/>
  <c r="A162" i="11"/>
  <c r="A161" i="11"/>
  <c r="A160" i="11"/>
  <c r="A159" i="11"/>
  <c r="A158" i="11"/>
  <c r="A157" i="11"/>
  <c r="A156" i="11"/>
  <c r="A155" i="11"/>
  <c r="A154" i="11"/>
  <c r="A153" i="11"/>
  <c r="A152" i="11"/>
  <c r="A151" i="11"/>
  <c r="A150" i="11"/>
  <c r="A149" i="11"/>
  <c r="A148" i="11"/>
  <c r="A147" i="11"/>
  <c r="A146" i="11"/>
  <c r="A145" i="11"/>
  <c r="A144" i="11"/>
  <c r="A143" i="11"/>
  <c r="A142" i="11"/>
  <c r="A141" i="11"/>
  <c r="A140" i="11"/>
  <c r="A139" i="11"/>
  <c r="A138" i="11"/>
  <c r="A137" i="11"/>
  <c r="A136" i="11"/>
  <c r="A135" i="11"/>
  <c r="A134" i="11"/>
  <c r="A133" i="11"/>
  <c r="A132" i="11"/>
  <c r="A131" i="11"/>
  <c r="A130" i="11"/>
  <c r="A129" i="11"/>
  <c r="A128" i="11"/>
  <c r="A127" i="11"/>
  <c r="A126" i="11"/>
  <c r="A125" i="11"/>
  <c r="A124" i="11"/>
  <c r="A123" i="11"/>
  <c r="A122" i="11"/>
  <c r="A121" i="11"/>
  <c r="A120" i="11"/>
  <c r="A119" i="11"/>
  <c r="A118" i="11"/>
  <c r="A117" i="11"/>
  <c r="A116" i="11"/>
  <c r="A115" i="11"/>
  <c r="A114" i="11"/>
  <c r="A113" i="11"/>
  <c r="A112" i="11"/>
  <c r="A111" i="11"/>
  <c r="A110" i="11"/>
  <c r="A109" i="11"/>
  <c r="A108" i="11"/>
  <c r="A107" i="11"/>
  <c r="A106" i="11"/>
  <c r="A105" i="11"/>
  <c r="A104" i="11"/>
  <c r="A103" i="11"/>
  <c r="A102" i="11"/>
  <c r="A101" i="11"/>
  <c r="A100" i="11"/>
  <c r="A99" i="11"/>
  <c r="A98" i="11"/>
  <c r="A97" i="11"/>
  <c r="A96" i="11"/>
  <c r="A95" i="11"/>
  <c r="A94" i="11"/>
  <c r="A93" i="11"/>
  <c r="A92" i="11"/>
  <c r="A91" i="11"/>
  <c r="A90" i="11"/>
  <c r="A89" i="11"/>
  <c r="A88" i="11"/>
  <c r="A87" i="11"/>
  <c r="A86" i="11"/>
  <c r="A85" i="11"/>
  <c r="A84" i="11"/>
  <c r="A83" i="11"/>
  <c r="A82" i="11"/>
  <c r="A81" i="11"/>
  <c r="A80" i="11"/>
  <c r="A79" i="11"/>
  <c r="A78" i="11"/>
  <c r="A77" i="11"/>
  <c r="A76" i="11"/>
  <c r="A75" i="11"/>
  <c r="A74" i="11"/>
  <c r="A73" i="11"/>
  <c r="A72" i="11"/>
  <c r="A71" i="11"/>
  <c r="A70" i="11"/>
  <c r="A69" i="11"/>
  <c r="A68" i="11"/>
  <c r="A67" i="11"/>
  <c r="A66" i="11"/>
  <c r="A65" i="11"/>
  <c r="A64" i="11"/>
  <c r="A63" i="11"/>
  <c r="A62" i="11"/>
  <c r="A61" i="11"/>
  <c r="A60" i="11"/>
  <c r="A59" i="11"/>
  <c r="A58" i="11"/>
  <c r="A57" i="11"/>
  <c r="A56" i="11"/>
  <c r="A55" i="11"/>
  <c r="A54" i="11"/>
  <c r="A53" i="11"/>
  <c r="A52" i="11"/>
  <c r="A51" i="11"/>
  <c r="A50" i="11"/>
  <c r="A49" i="11"/>
  <c r="A48" i="11"/>
  <c r="A47" i="11"/>
  <c r="A46" i="11"/>
  <c r="A45" i="11"/>
  <c r="A44" i="11"/>
  <c r="A43" i="11"/>
  <c r="A42" i="11"/>
  <c r="A41" i="11"/>
  <c r="A40" i="11"/>
  <c r="A39" i="11"/>
  <c r="A38" i="11"/>
  <c r="A37" i="11"/>
  <c r="A36" i="11"/>
  <c r="A35" i="11"/>
  <c r="A34" i="11"/>
  <c r="A33" i="11"/>
  <c r="A32" i="11"/>
  <c r="A31" i="11"/>
  <c r="A30" i="11"/>
  <c r="A29" i="11"/>
  <c r="A28" i="11"/>
  <c r="A27" i="11"/>
  <c r="A26" i="11"/>
  <c r="A25" i="11"/>
  <c r="A24" i="11"/>
  <c r="A23" i="11"/>
  <c r="A22" i="11"/>
  <c r="A21" i="11"/>
  <c r="A20" i="11"/>
  <c r="A19" i="11"/>
  <c r="A18" i="11"/>
  <c r="A17" i="11"/>
  <c r="A16" i="11"/>
  <c r="A15" i="11"/>
  <c r="A14" i="11"/>
  <c r="A13" i="11"/>
  <c r="A12" i="11"/>
  <c r="A11" i="11"/>
  <c r="A10" i="11"/>
  <c r="A333" i="29"/>
  <c r="A332" i="29"/>
  <c r="A331" i="29"/>
  <c r="A330" i="29"/>
  <c r="A329" i="29"/>
  <c r="A328" i="29"/>
  <c r="A327" i="29"/>
  <c r="A326" i="29"/>
  <c r="A325" i="29"/>
  <c r="A324" i="29"/>
  <c r="A323" i="29"/>
  <c r="A322" i="29"/>
  <c r="A321" i="29"/>
  <c r="A320" i="29"/>
  <c r="A319" i="29"/>
  <c r="A318" i="29"/>
  <c r="A317" i="29"/>
  <c r="A316" i="29"/>
  <c r="A315" i="29"/>
  <c r="A314" i="29"/>
  <c r="A313" i="29"/>
  <c r="A312" i="29"/>
  <c r="A311" i="29"/>
  <c r="A310" i="29"/>
  <c r="A309" i="29"/>
  <c r="A308" i="29"/>
  <c r="A307" i="29"/>
  <c r="A306" i="29"/>
  <c r="A305" i="29"/>
  <c r="A304" i="29"/>
  <c r="A303" i="29"/>
  <c r="A302" i="29"/>
  <c r="A301" i="29"/>
  <c r="A300" i="29"/>
  <c r="A299" i="29"/>
  <c r="A298" i="29"/>
  <c r="A297" i="29"/>
  <c r="A296" i="29"/>
  <c r="A295" i="29"/>
  <c r="A294" i="29"/>
  <c r="A293" i="29"/>
  <c r="A292" i="29"/>
  <c r="A291" i="29"/>
  <c r="A290" i="29"/>
  <c r="A289" i="29"/>
  <c r="A288" i="29"/>
  <c r="A287" i="29"/>
  <c r="A286" i="29"/>
  <c r="A285" i="29"/>
  <c r="A284" i="29"/>
  <c r="A283" i="29"/>
  <c r="A282" i="29"/>
  <c r="A281" i="29"/>
  <c r="A280" i="29"/>
  <c r="A279" i="29"/>
  <c r="A278" i="29"/>
  <c r="A277" i="29"/>
  <c r="A276" i="29"/>
  <c r="A275" i="29"/>
  <c r="A274" i="29"/>
  <c r="A273" i="29"/>
  <c r="A272" i="29"/>
  <c r="A271" i="29"/>
  <c r="A270" i="29"/>
  <c r="A269" i="29"/>
  <c r="A268" i="29"/>
  <c r="A267" i="29"/>
  <c r="A266" i="29"/>
  <c r="A265" i="29"/>
  <c r="A264" i="29"/>
  <c r="A263" i="29"/>
  <c r="A262" i="29"/>
  <c r="A261" i="29"/>
  <c r="A260" i="29"/>
  <c r="A259" i="29"/>
  <c r="A258" i="29"/>
  <c r="A257" i="29"/>
  <c r="A256" i="29"/>
  <c r="A255" i="29"/>
  <c r="A254" i="29"/>
  <c r="A253" i="29"/>
  <c r="A252" i="29"/>
  <c r="A251" i="29"/>
  <c r="A250" i="29"/>
  <c r="A249" i="29"/>
  <c r="A248" i="29"/>
  <c r="A247" i="29"/>
  <c r="A246" i="29"/>
  <c r="A245" i="29"/>
  <c r="A244" i="29"/>
  <c r="A243" i="29"/>
  <c r="A242" i="29"/>
  <c r="A241" i="29"/>
  <c r="A240" i="29"/>
  <c r="A239" i="29"/>
  <c r="A238" i="29"/>
  <c r="A237" i="29"/>
  <c r="A236" i="29"/>
  <c r="A235" i="29"/>
  <c r="A234" i="29"/>
  <c r="A233" i="29"/>
  <c r="A232" i="29"/>
  <c r="A231" i="29"/>
  <c r="A230" i="29"/>
  <c r="A229" i="29"/>
  <c r="A228" i="29"/>
  <c r="A227" i="29"/>
  <c r="A226" i="29"/>
  <c r="A225" i="29"/>
  <c r="A224" i="29"/>
  <c r="A223" i="29"/>
  <c r="A222" i="29"/>
  <c r="A221" i="29"/>
  <c r="A220" i="29"/>
  <c r="A219" i="29"/>
  <c r="A218" i="29"/>
  <c r="A217" i="29"/>
  <c r="A216" i="29"/>
  <c r="A215" i="29"/>
  <c r="A214" i="29"/>
  <c r="A213" i="29"/>
  <c r="A212" i="29"/>
  <c r="A211" i="29"/>
  <c r="A210" i="29"/>
  <c r="A209" i="29"/>
  <c r="A208" i="29"/>
  <c r="A207" i="29"/>
  <c r="A206" i="29"/>
  <c r="A205" i="29"/>
  <c r="A204" i="29"/>
  <c r="A203" i="29"/>
  <c r="A202" i="29"/>
  <c r="A201" i="29"/>
  <c r="A200" i="29"/>
  <c r="A199" i="29"/>
  <c r="A198" i="29"/>
  <c r="A197" i="29"/>
  <c r="A196" i="29"/>
  <c r="A195" i="29"/>
  <c r="A194" i="29"/>
  <c r="A193" i="29"/>
  <c r="A192" i="29"/>
  <c r="A191" i="29"/>
  <c r="A190" i="29"/>
  <c r="A189" i="29"/>
  <c r="A188" i="29"/>
  <c r="A187" i="29"/>
  <c r="A186" i="29"/>
  <c r="A185" i="29"/>
  <c r="A184" i="29"/>
  <c r="A183" i="29"/>
  <c r="A182" i="29"/>
  <c r="A181" i="29"/>
  <c r="A180" i="29"/>
  <c r="A179" i="29"/>
  <c r="A178" i="29"/>
  <c r="A177" i="29"/>
  <c r="A176" i="29"/>
  <c r="A175" i="29"/>
  <c r="A174" i="29"/>
  <c r="A173" i="29"/>
  <c r="A172" i="29"/>
  <c r="A171" i="29"/>
  <c r="A170" i="29"/>
  <c r="A169" i="29"/>
  <c r="A168" i="29"/>
  <c r="A167" i="29"/>
  <c r="A166" i="29"/>
  <c r="A165" i="29"/>
  <c r="A164" i="29"/>
  <c r="A163" i="29"/>
  <c r="A162" i="29"/>
  <c r="A161" i="29"/>
  <c r="A160" i="29"/>
  <c r="A159" i="29"/>
  <c r="A158" i="29"/>
  <c r="A157" i="29"/>
  <c r="A156" i="29"/>
  <c r="A155" i="29"/>
  <c r="A154" i="29"/>
  <c r="A153" i="29"/>
  <c r="A152" i="29"/>
  <c r="A151" i="29"/>
  <c r="A150" i="29"/>
  <c r="A149" i="29"/>
  <c r="A148" i="29"/>
  <c r="A147" i="29"/>
  <c r="A146" i="29"/>
  <c r="A145" i="29"/>
  <c r="A144" i="29"/>
  <c r="A143" i="29"/>
  <c r="A142" i="29"/>
  <c r="A141" i="29"/>
  <c r="A140" i="29"/>
  <c r="A139" i="29"/>
  <c r="A138" i="29"/>
  <c r="A137" i="29"/>
  <c r="A136" i="29"/>
  <c r="A135" i="29"/>
  <c r="A134" i="29"/>
  <c r="A133" i="29"/>
  <c r="A132" i="29"/>
  <c r="A131" i="29"/>
  <c r="A130" i="29"/>
  <c r="A129" i="29"/>
  <c r="A128" i="29"/>
  <c r="A127" i="29"/>
  <c r="A126" i="29"/>
  <c r="A125" i="29"/>
  <c r="A124" i="29"/>
  <c r="A123" i="29"/>
  <c r="A122" i="29"/>
  <c r="A121" i="29"/>
  <c r="A120" i="29"/>
  <c r="A119" i="29"/>
  <c r="A118" i="29"/>
  <c r="A117" i="29"/>
  <c r="A116" i="29"/>
  <c r="A115" i="29"/>
  <c r="A114" i="29"/>
  <c r="A113" i="29"/>
  <c r="A112" i="29"/>
  <c r="A111" i="29"/>
  <c r="A110" i="29"/>
  <c r="A109" i="29"/>
  <c r="A108" i="29"/>
  <c r="A107" i="29"/>
  <c r="A106" i="29"/>
  <c r="A105" i="29"/>
  <c r="A104" i="29"/>
  <c r="A103" i="29"/>
  <c r="A102" i="29"/>
  <c r="A101" i="29"/>
  <c r="A100" i="29"/>
  <c r="A99" i="29"/>
  <c r="A98" i="29"/>
  <c r="A97" i="29"/>
  <c r="A96" i="29"/>
  <c r="A95" i="29"/>
  <c r="A94" i="29"/>
  <c r="A93" i="29"/>
  <c r="A92" i="29"/>
  <c r="A91" i="29"/>
  <c r="A90" i="29"/>
  <c r="A89" i="29"/>
  <c r="A88" i="29"/>
  <c r="A87" i="29"/>
  <c r="A86" i="29"/>
  <c r="A85" i="29"/>
  <c r="A84" i="29"/>
  <c r="A83" i="29"/>
  <c r="A82" i="29"/>
  <c r="A81" i="29"/>
  <c r="A80" i="29"/>
  <c r="A79" i="29"/>
  <c r="A78" i="29"/>
  <c r="A77" i="29"/>
  <c r="A76" i="29"/>
  <c r="A75" i="29"/>
  <c r="A74" i="29"/>
  <c r="A73" i="29"/>
  <c r="A72" i="29"/>
  <c r="A71" i="29"/>
  <c r="A70" i="29"/>
  <c r="A69" i="29"/>
  <c r="A68" i="29"/>
  <c r="A67" i="29"/>
  <c r="A66" i="29"/>
  <c r="A65" i="29"/>
  <c r="A64" i="29"/>
  <c r="A63" i="29"/>
  <c r="A62" i="29"/>
  <c r="A61" i="29"/>
  <c r="A60" i="29"/>
  <c r="A59" i="29"/>
  <c r="A58" i="29"/>
  <c r="A57" i="29"/>
  <c r="A56" i="29"/>
  <c r="A55" i="29"/>
  <c r="A54" i="29"/>
  <c r="A53" i="29"/>
  <c r="A52" i="29"/>
  <c r="A51" i="29"/>
  <c r="A50" i="29"/>
  <c r="A49" i="29"/>
  <c r="A48" i="29"/>
  <c r="A47" i="29"/>
  <c r="A46" i="29"/>
  <c r="A45" i="29"/>
  <c r="A44" i="29"/>
  <c r="A43" i="29"/>
  <c r="A42" i="29"/>
  <c r="A41" i="29"/>
  <c r="A40" i="29"/>
  <c r="A39" i="29"/>
  <c r="A38" i="29"/>
  <c r="A37" i="29"/>
  <c r="A36" i="29"/>
  <c r="A35" i="29"/>
  <c r="A34" i="29"/>
  <c r="A33" i="29"/>
  <c r="A32" i="29"/>
  <c r="A31" i="29"/>
  <c r="A30" i="29"/>
  <c r="A29" i="29"/>
  <c r="A28" i="29"/>
  <c r="A27" i="29"/>
  <c r="A26" i="29"/>
  <c r="A25" i="29"/>
  <c r="A24" i="29"/>
  <c r="A23" i="29"/>
  <c r="A22" i="29"/>
  <c r="A21" i="29"/>
  <c r="A20" i="29"/>
  <c r="A19" i="29"/>
  <c r="A18" i="29"/>
  <c r="A17" i="29"/>
  <c r="A16" i="29"/>
  <c r="A15" i="29"/>
  <c r="A14" i="29"/>
  <c r="A13" i="29"/>
  <c r="A12" i="29"/>
  <c r="A11" i="29"/>
  <c r="A10" i="29"/>
  <c r="A333" i="10"/>
  <c r="A332" i="10"/>
  <c r="A331" i="10"/>
  <c r="A330" i="10"/>
  <c r="A329" i="10"/>
  <c r="A328" i="10"/>
  <c r="A327" i="10"/>
  <c r="A326" i="10"/>
  <c r="A325" i="10"/>
  <c r="A324" i="10"/>
  <c r="A323" i="10"/>
  <c r="A322" i="10"/>
  <c r="A321" i="10"/>
  <c r="A320" i="10"/>
  <c r="A319" i="10"/>
  <c r="A318" i="10"/>
  <c r="A317" i="10"/>
  <c r="A316" i="10"/>
  <c r="A315" i="10"/>
  <c r="A314" i="10"/>
  <c r="A313" i="10"/>
  <c r="A312" i="10"/>
  <c r="A311" i="10"/>
  <c r="A310" i="10"/>
  <c r="A309" i="10"/>
  <c r="A308" i="10"/>
  <c r="A307" i="10"/>
  <c r="A306" i="10"/>
  <c r="A305" i="10"/>
  <c r="A304" i="10"/>
  <c r="A303" i="10"/>
  <c r="A302" i="10"/>
  <c r="A301" i="10"/>
  <c r="A300" i="10"/>
  <c r="A299" i="10"/>
  <c r="A298" i="10"/>
  <c r="A297" i="10"/>
  <c r="A296" i="10"/>
  <c r="A295" i="10"/>
  <c r="A294" i="10"/>
  <c r="A293" i="10"/>
  <c r="A292" i="10"/>
  <c r="A291" i="10"/>
  <c r="A290" i="10"/>
  <c r="A289" i="10"/>
  <c r="A288" i="10"/>
  <c r="A287" i="10"/>
  <c r="A286" i="10"/>
  <c r="A285" i="10"/>
  <c r="A284" i="10"/>
  <c r="A283" i="10"/>
  <c r="A282" i="10"/>
  <c r="A281" i="10"/>
  <c r="A280" i="10"/>
  <c r="A279" i="10"/>
  <c r="A278" i="10"/>
  <c r="A277" i="10"/>
  <c r="A276" i="10"/>
  <c r="A275" i="10"/>
  <c r="A274" i="10"/>
  <c r="A273" i="10"/>
  <c r="A272" i="10"/>
  <c r="A271" i="10"/>
  <c r="A270" i="10"/>
  <c r="A269" i="10"/>
  <c r="A268" i="10"/>
  <c r="A267" i="10"/>
  <c r="A266" i="10"/>
  <c r="A265" i="10"/>
  <c r="A264" i="10"/>
  <c r="A263" i="10"/>
  <c r="A262" i="10"/>
  <c r="A261" i="10"/>
  <c r="A260" i="10"/>
  <c r="A259" i="10"/>
  <c r="A258" i="10"/>
  <c r="A257" i="10"/>
  <c r="A256" i="10"/>
  <c r="A255" i="10"/>
  <c r="A254" i="10"/>
  <c r="A253" i="10"/>
  <c r="A252" i="10"/>
  <c r="A251" i="10"/>
  <c r="A250" i="10"/>
  <c r="A249" i="10"/>
  <c r="A248" i="10"/>
  <c r="A247" i="10"/>
  <c r="A246" i="10"/>
  <c r="A245" i="10"/>
  <c r="A244" i="10"/>
  <c r="A243" i="10"/>
  <c r="A242" i="10"/>
  <c r="A241" i="10"/>
  <c r="A240" i="10"/>
  <c r="A239" i="10"/>
  <c r="A238" i="10"/>
  <c r="A237" i="10"/>
  <c r="A236" i="10"/>
  <c r="A235" i="10"/>
  <c r="A234" i="10"/>
  <c r="A233" i="10"/>
  <c r="A232" i="10"/>
  <c r="A231" i="10"/>
  <c r="A230" i="10"/>
  <c r="A229" i="10"/>
  <c r="A228" i="10"/>
  <c r="A227" i="10"/>
  <c r="A226" i="10"/>
  <c r="A225" i="10"/>
  <c r="A224" i="10"/>
  <c r="A223" i="10"/>
  <c r="A222" i="10"/>
  <c r="A221" i="10"/>
  <c r="A220" i="10"/>
  <c r="A219" i="10"/>
  <c r="A218" i="10"/>
  <c r="A217" i="10"/>
  <c r="A216" i="10"/>
  <c r="A215" i="10"/>
  <c r="A214" i="10"/>
  <c r="A213" i="10"/>
  <c r="A212" i="10"/>
  <c r="A211" i="10"/>
  <c r="A210" i="10"/>
  <c r="A209" i="10"/>
  <c r="A208" i="10"/>
  <c r="A207" i="10"/>
  <c r="A206" i="10"/>
  <c r="A205" i="10"/>
  <c r="A204" i="10"/>
  <c r="A203" i="10"/>
  <c r="A202" i="10"/>
  <c r="A201" i="10"/>
  <c r="A200" i="10"/>
  <c r="A199" i="10"/>
  <c r="A198" i="10"/>
  <c r="A197" i="10"/>
  <c r="A196" i="10"/>
  <c r="A195" i="10"/>
  <c r="A194" i="10"/>
  <c r="A193" i="10"/>
  <c r="A192" i="10"/>
  <c r="A191" i="10"/>
  <c r="A190" i="10"/>
  <c r="A189" i="10"/>
  <c r="A188" i="10"/>
  <c r="A187" i="10"/>
  <c r="A186" i="10"/>
  <c r="A185" i="10"/>
  <c r="A184" i="10"/>
  <c r="A183" i="10"/>
  <c r="A182" i="10"/>
  <c r="A181" i="10"/>
  <c r="A180" i="10"/>
  <c r="A179" i="10"/>
  <c r="A178" i="10"/>
  <c r="A177" i="10"/>
  <c r="A176" i="10"/>
  <c r="A175" i="10"/>
  <c r="A174" i="10"/>
  <c r="A173" i="10"/>
  <c r="A172" i="10"/>
  <c r="A171" i="10"/>
  <c r="A170" i="10"/>
  <c r="A169" i="10"/>
  <c r="A168" i="10"/>
  <c r="A167" i="10"/>
  <c r="A166" i="10"/>
  <c r="A165" i="10"/>
  <c r="A164" i="10"/>
  <c r="A163" i="10"/>
  <c r="A162" i="10"/>
  <c r="A161" i="10"/>
  <c r="A160" i="10"/>
  <c r="A159" i="10"/>
  <c r="A158" i="10"/>
  <c r="A157" i="10"/>
  <c r="A156" i="10"/>
  <c r="A155" i="10"/>
  <c r="A154" i="10"/>
  <c r="A153" i="10"/>
  <c r="A152" i="10"/>
  <c r="A151" i="10"/>
  <c r="A150" i="10"/>
  <c r="A149" i="10"/>
  <c r="A148" i="10"/>
  <c r="A147" i="10"/>
  <c r="A146" i="10"/>
  <c r="A145" i="10"/>
  <c r="A144" i="10"/>
  <c r="A143" i="10"/>
  <c r="A142" i="10"/>
  <c r="A141" i="10"/>
  <c r="A140" i="10"/>
  <c r="A139" i="10"/>
  <c r="A138" i="10"/>
  <c r="A137" i="10"/>
  <c r="A136" i="10"/>
  <c r="A135" i="10"/>
  <c r="A134" i="10"/>
  <c r="A133" i="10"/>
  <c r="A132" i="10"/>
  <c r="A131" i="10"/>
  <c r="A130" i="10"/>
  <c r="A129" i="10"/>
  <c r="A128" i="10"/>
  <c r="A127" i="10"/>
  <c r="A126" i="10"/>
  <c r="A125" i="10"/>
  <c r="A124" i="10"/>
  <c r="A123" i="10"/>
  <c r="A122" i="10"/>
  <c r="A121" i="10"/>
  <c r="A120" i="10"/>
  <c r="A119" i="10"/>
  <c r="A118" i="10"/>
  <c r="A117" i="10"/>
  <c r="A116" i="10"/>
  <c r="A115" i="10"/>
  <c r="A114" i="10"/>
  <c r="A113" i="10"/>
  <c r="A112" i="10"/>
  <c r="A111" i="10"/>
  <c r="A110" i="10"/>
  <c r="A109" i="10"/>
  <c r="A108" i="10"/>
  <c r="A107" i="10"/>
  <c r="A106" i="10"/>
  <c r="A105" i="10"/>
  <c r="A104" i="10"/>
  <c r="A103" i="10"/>
  <c r="A102" i="10"/>
  <c r="A101" i="10"/>
  <c r="A100" i="10"/>
  <c r="A99" i="10"/>
  <c r="A98" i="10"/>
  <c r="A97" i="10"/>
  <c r="A96" i="10"/>
  <c r="A95" i="10"/>
  <c r="A94" i="10"/>
  <c r="A93" i="10"/>
  <c r="A92" i="10"/>
  <c r="A91" i="10"/>
  <c r="A90" i="10"/>
  <c r="A89" i="10"/>
  <c r="A88" i="10"/>
  <c r="A87" i="10"/>
  <c r="A86" i="10"/>
  <c r="A85" i="10"/>
  <c r="A84" i="10"/>
  <c r="A83" i="10"/>
  <c r="A82" i="10"/>
  <c r="A81" i="10"/>
  <c r="A80" i="10"/>
  <c r="A79" i="10"/>
  <c r="A78" i="10"/>
  <c r="A77" i="10"/>
  <c r="A76" i="10"/>
  <c r="A75" i="10"/>
  <c r="A74" i="10"/>
  <c r="A73" i="10"/>
  <c r="A72" i="10"/>
  <c r="A71" i="10"/>
  <c r="A70" i="10"/>
  <c r="A69" i="10"/>
  <c r="A68" i="10"/>
  <c r="A67" i="10"/>
  <c r="A66" i="10"/>
  <c r="A65" i="10"/>
  <c r="A64" i="10"/>
  <c r="A63" i="10"/>
  <c r="A62" i="10"/>
  <c r="A61" i="10"/>
  <c r="A60" i="10"/>
  <c r="A59" i="10"/>
  <c r="A58" i="10"/>
  <c r="A57" i="10"/>
  <c r="A56" i="10"/>
  <c r="A55" i="10"/>
  <c r="A54" i="10"/>
  <c r="A53" i="10"/>
  <c r="A52" i="10"/>
  <c r="A51" i="10"/>
  <c r="A50" i="10"/>
  <c r="A49" i="10"/>
  <c r="A48" i="10"/>
  <c r="A47" i="10"/>
  <c r="A46" i="10"/>
  <c r="A45" i="10"/>
  <c r="A44" i="10"/>
  <c r="A43" i="10"/>
  <c r="A42" i="10"/>
  <c r="A41" i="10"/>
  <c r="A40" i="10"/>
  <c r="A39" i="10"/>
  <c r="A38" i="10"/>
  <c r="A37" i="10"/>
  <c r="A36" i="10"/>
  <c r="A35" i="10"/>
  <c r="A34" i="10"/>
  <c r="A33" i="10"/>
  <c r="A32" i="10"/>
  <c r="A31" i="10"/>
  <c r="A30" i="10"/>
  <c r="A29" i="10"/>
  <c r="A28" i="10"/>
  <c r="A27" i="10"/>
  <c r="A26" i="10"/>
  <c r="A25" i="10"/>
  <c r="A24" i="10"/>
  <c r="A23" i="10"/>
  <c r="A22" i="10"/>
  <c r="A21" i="10"/>
  <c r="A20" i="10"/>
  <c r="A19" i="10"/>
  <c r="A18" i="10"/>
  <c r="A17" i="10"/>
  <c r="A16" i="10"/>
  <c r="A15" i="10"/>
  <c r="A14" i="10"/>
  <c r="A13" i="10"/>
  <c r="A12" i="10"/>
  <c r="A11" i="10"/>
  <c r="A10" i="10"/>
  <c r="A333" i="8"/>
  <c r="A332" i="8"/>
  <c r="A331" i="8"/>
  <c r="A330" i="8"/>
  <c r="A329" i="8"/>
  <c r="A328" i="8"/>
  <c r="A327" i="8"/>
  <c r="A326" i="8"/>
  <c r="A325" i="8"/>
  <c r="A324" i="8"/>
  <c r="A323" i="8"/>
  <c r="A322" i="8"/>
  <c r="A321" i="8"/>
  <c r="A320" i="8"/>
  <c r="A319" i="8"/>
  <c r="A318" i="8"/>
  <c r="A317" i="8"/>
  <c r="A316" i="8"/>
  <c r="A315" i="8"/>
  <c r="A314" i="8"/>
  <c r="A313" i="8"/>
  <c r="A312" i="8"/>
  <c r="A311" i="8"/>
  <c r="A310" i="8"/>
  <c r="A309" i="8"/>
  <c r="A308" i="8"/>
  <c r="A307" i="8"/>
  <c r="A306" i="8"/>
  <c r="A305" i="8"/>
  <c r="A304" i="8"/>
  <c r="A303" i="8"/>
  <c r="A302" i="8"/>
  <c r="A301" i="8"/>
  <c r="A300" i="8"/>
  <c r="A299" i="8"/>
  <c r="A298" i="8"/>
  <c r="A297" i="8"/>
  <c r="A296" i="8"/>
  <c r="A295" i="8"/>
  <c r="A294" i="8"/>
  <c r="A293" i="8"/>
  <c r="A292" i="8"/>
  <c r="A291" i="8"/>
  <c r="A290" i="8"/>
  <c r="A289" i="8"/>
  <c r="A288" i="8"/>
  <c r="A287" i="8"/>
  <c r="A286" i="8"/>
  <c r="A285" i="8"/>
  <c r="A284" i="8"/>
  <c r="A283" i="8"/>
  <c r="A282" i="8"/>
  <c r="A281" i="8"/>
  <c r="A280" i="8"/>
  <c r="A279" i="8"/>
  <c r="A278" i="8"/>
  <c r="A277" i="8"/>
  <c r="A276" i="8"/>
  <c r="A275" i="8"/>
  <c r="A274" i="8"/>
  <c r="A273" i="8"/>
  <c r="A272" i="8"/>
  <c r="A271" i="8"/>
  <c r="A270" i="8"/>
  <c r="A269" i="8"/>
  <c r="A268" i="8"/>
  <c r="A267" i="8"/>
  <c r="A266" i="8"/>
  <c r="A265" i="8"/>
  <c r="A264" i="8"/>
  <c r="A263" i="8"/>
  <c r="A262" i="8"/>
  <c r="A261" i="8"/>
  <c r="A260" i="8"/>
  <c r="A259" i="8"/>
  <c r="A258" i="8"/>
  <c r="A257" i="8"/>
  <c r="A256" i="8"/>
  <c r="A255" i="8"/>
  <c r="A254" i="8"/>
  <c r="A253" i="8"/>
  <c r="A252" i="8"/>
  <c r="A251" i="8"/>
  <c r="A250" i="8"/>
  <c r="A249" i="8"/>
  <c r="A248" i="8"/>
  <c r="A247" i="8"/>
  <c r="A246" i="8"/>
  <c r="A245" i="8"/>
  <c r="A244" i="8"/>
  <c r="A243" i="8"/>
  <c r="A242" i="8"/>
  <c r="A241" i="8"/>
  <c r="A240" i="8"/>
  <c r="A239" i="8"/>
  <c r="A238" i="8"/>
  <c r="A237" i="8"/>
  <c r="A236" i="8"/>
  <c r="A235" i="8"/>
  <c r="A234" i="8"/>
  <c r="A233" i="8"/>
  <c r="A232" i="8"/>
  <c r="A231" i="8"/>
  <c r="A230" i="8"/>
  <c r="A229" i="8"/>
  <c r="A228" i="8"/>
  <c r="A227" i="8"/>
  <c r="A226" i="8"/>
  <c r="A225" i="8"/>
  <c r="A224" i="8"/>
  <c r="A223" i="8"/>
  <c r="A222" i="8"/>
  <c r="A221" i="8"/>
  <c r="A220" i="8"/>
  <c r="A219" i="8"/>
  <c r="A218" i="8"/>
  <c r="A217" i="8"/>
  <c r="A216" i="8"/>
  <c r="A215" i="8"/>
  <c r="A214" i="8"/>
  <c r="A213" i="8"/>
  <c r="A212" i="8"/>
  <c r="A211" i="8"/>
  <c r="A210" i="8"/>
  <c r="A209" i="8"/>
  <c r="A208" i="8"/>
  <c r="A207" i="8"/>
  <c r="A206" i="8"/>
  <c r="A205" i="8"/>
  <c r="A204" i="8"/>
  <c r="A203" i="8"/>
  <c r="A202" i="8"/>
  <c r="A201" i="8"/>
  <c r="A200" i="8"/>
  <c r="A199" i="8"/>
  <c r="A198" i="8"/>
  <c r="A197" i="8"/>
  <c r="A196" i="8"/>
  <c r="A195" i="8"/>
  <c r="A194" i="8"/>
  <c r="A193" i="8"/>
  <c r="A192" i="8"/>
  <c r="A191" i="8"/>
  <c r="A190" i="8"/>
  <c r="A189" i="8"/>
  <c r="A188" i="8"/>
  <c r="A187" i="8"/>
  <c r="A186" i="8"/>
  <c r="A185" i="8"/>
  <c r="A184" i="8"/>
  <c r="A183" i="8"/>
  <c r="A182" i="8"/>
  <c r="A181" i="8"/>
  <c r="A180" i="8"/>
  <c r="A179" i="8"/>
  <c r="A178" i="8"/>
  <c r="A177" i="8"/>
  <c r="A176" i="8"/>
  <c r="A175" i="8"/>
  <c r="A174" i="8"/>
  <c r="A173" i="8"/>
  <c r="A172" i="8"/>
  <c r="A171" i="8"/>
  <c r="A170" i="8"/>
  <c r="A169" i="8"/>
  <c r="A168" i="8"/>
  <c r="A167" i="8"/>
  <c r="A166" i="8"/>
  <c r="A165" i="8"/>
  <c r="A164" i="8"/>
  <c r="A163" i="8"/>
  <c r="A162" i="8"/>
  <c r="A161" i="8"/>
  <c r="A160" i="8"/>
  <c r="A159" i="8"/>
  <c r="A158" i="8"/>
  <c r="A157" i="8"/>
  <c r="A156" i="8"/>
  <c r="A155" i="8"/>
  <c r="A154" i="8"/>
  <c r="A153" i="8"/>
  <c r="A152" i="8"/>
  <c r="A151" i="8"/>
  <c r="A150" i="8"/>
  <c r="A149" i="8"/>
  <c r="A148" i="8"/>
  <c r="A147" i="8"/>
  <c r="A146" i="8"/>
  <c r="A145" i="8"/>
  <c r="A144" i="8"/>
  <c r="A143" i="8"/>
  <c r="A142" i="8"/>
  <c r="A141" i="8"/>
  <c r="A140" i="8"/>
  <c r="A139" i="8"/>
  <c r="A138" i="8"/>
  <c r="A137" i="8"/>
  <c r="A136" i="8"/>
  <c r="A135" i="8"/>
  <c r="A134" i="8"/>
  <c r="A133" i="8"/>
  <c r="A132" i="8"/>
  <c r="A131" i="8"/>
  <c r="A130" i="8"/>
  <c r="A129" i="8"/>
  <c r="A128" i="8"/>
  <c r="A127" i="8"/>
  <c r="A126" i="8"/>
  <c r="A125" i="8"/>
  <c r="A124" i="8"/>
  <c r="A123" i="8"/>
  <c r="A122" i="8"/>
  <c r="A121" i="8"/>
  <c r="A120" i="8"/>
  <c r="A119" i="8"/>
  <c r="A118" i="8"/>
  <c r="A117" i="8"/>
  <c r="A116" i="8"/>
  <c r="A115" i="8"/>
  <c r="A114" i="8"/>
  <c r="A113" i="8"/>
  <c r="A112" i="8"/>
  <c r="A111" i="8"/>
  <c r="A110" i="8"/>
  <c r="A109" i="8"/>
  <c r="A108" i="8"/>
  <c r="A107" i="8"/>
  <c r="A106" i="8"/>
  <c r="A105" i="8"/>
  <c r="A104" i="8"/>
  <c r="A103" i="8"/>
  <c r="A102" i="8"/>
  <c r="A101" i="8"/>
  <c r="A100" i="8"/>
  <c r="A99" i="8"/>
  <c r="A98" i="8"/>
  <c r="A97" i="8"/>
  <c r="A96" i="8"/>
  <c r="A95" i="8"/>
  <c r="A94" i="8"/>
  <c r="A93" i="8"/>
  <c r="A92" i="8"/>
  <c r="A91" i="8"/>
  <c r="A90" i="8"/>
  <c r="A89" i="8"/>
  <c r="A88" i="8"/>
  <c r="A87" i="8"/>
  <c r="A86" i="8"/>
  <c r="A85" i="8"/>
  <c r="A84" i="8"/>
  <c r="A83" i="8"/>
  <c r="A82" i="8"/>
  <c r="A81" i="8"/>
  <c r="A80" i="8"/>
  <c r="A79" i="8"/>
  <c r="A78" i="8"/>
  <c r="A77" i="8"/>
  <c r="A76" i="8"/>
  <c r="A75" i="8"/>
  <c r="A74" i="8"/>
  <c r="A73" i="8"/>
  <c r="A72" i="8"/>
  <c r="A71" i="8"/>
  <c r="A70" i="8"/>
  <c r="A69" i="8"/>
  <c r="A68" i="8"/>
  <c r="A67" i="8"/>
  <c r="A66" i="8"/>
  <c r="A65" i="8"/>
  <c r="A64" i="8"/>
  <c r="A63" i="8"/>
  <c r="A62" i="8"/>
  <c r="A61" i="8"/>
  <c r="A60" i="8"/>
  <c r="A59" i="8"/>
  <c r="A58" i="8"/>
  <c r="A57" i="8"/>
  <c r="A56" i="8"/>
  <c r="A55" i="8"/>
  <c r="A54" i="8"/>
  <c r="A53" i="8"/>
  <c r="A52" i="8"/>
  <c r="A51" i="8"/>
  <c r="A50" i="8"/>
  <c r="A49" i="8"/>
  <c r="A48" i="8"/>
  <c r="A47" i="8"/>
  <c r="A46" i="8"/>
  <c r="A45" i="8"/>
  <c r="A44" i="8"/>
  <c r="A43" i="8"/>
  <c r="A42" i="8"/>
  <c r="A41" i="8"/>
  <c r="A40" i="8"/>
  <c r="A39" i="8"/>
  <c r="A38" i="8"/>
  <c r="A37" i="8"/>
  <c r="A36" i="8"/>
  <c r="A35" i="8"/>
  <c r="A34" i="8"/>
  <c r="A33" i="8"/>
  <c r="A32" i="8"/>
  <c r="A31" i="8"/>
  <c r="A30" i="8"/>
  <c r="A29" i="8"/>
  <c r="A28" i="8"/>
  <c r="A27" i="8"/>
  <c r="A26" i="8"/>
  <c r="A25" i="8"/>
  <c r="A24" i="8"/>
  <c r="A23" i="8"/>
  <c r="A22" i="8"/>
  <c r="A21" i="8"/>
  <c r="A20" i="8"/>
  <c r="A19" i="8"/>
  <c r="A18" i="8"/>
  <c r="A17" i="8"/>
  <c r="A16" i="8"/>
  <c r="A15" i="8"/>
  <c r="A14" i="8"/>
  <c r="A13" i="8"/>
  <c r="A12" i="8"/>
  <c r="A11" i="8"/>
  <c r="A10" i="8"/>
  <c r="A333" i="7"/>
  <c r="A332" i="7"/>
  <c r="A331" i="7"/>
  <c r="A330" i="7"/>
  <c r="A329" i="7"/>
  <c r="A328" i="7"/>
  <c r="A327" i="7"/>
  <c r="A326" i="7"/>
  <c r="A325" i="7"/>
  <c r="A324" i="7"/>
  <c r="A323" i="7"/>
  <c r="A322" i="7"/>
  <c r="A321" i="7"/>
  <c r="A320" i="7"/>
  <c r="A319" i="7"/>
  <c r="A318" i="7"/>
  <c r="A317" i="7"/>
  <c r="A316" i="7"/>
  <c r="A315" i="7"/>
  <c r="A314" i="7"/>
  <c r="A313" i="7"/>
  <c r="A312" i="7"/>
  <c r="A311" i="7"/>
  <c r="A310" i="7"/>
  <c r="A309" i="7"/>
  <c r="A308" i="7"/>
  <c r="A307" i="7"/>
  <c r="A306" i="7"/>
  <c r="A305" i="7"/>
  <c r="A304" i="7"/>
  <c r="A303" i="7"/>
  <c r="A302" i="7"/>
  <c r="A301" i="7"/>
  <c r="A300" i="7"/>
  <c r="A299" i="7"/>
  <c r="A298" i="7"/>
  <c r="A297" i="7"/>
  <c r="A296" i="7"/>
  <c r="A295" i="7"/>
  <c r="A294" i="7"/>
  <c r="A293" i="7"/>
  <c r="A292" i="7"/>
  <c r="A291" i="7"/>
  <c r="A290" i="7"/>
  <c r="A289" i="7"/>
  <c r="A288" i="7"/>
  <c r="A287" i="7"/>
  <c r="A286" i="7"/>
  <c r="A285" i="7"/>
  <c r="A284" i="7"/>
  <c r="A283" i="7"/>
  <c r="A282" i="7"/>
  <c r="A281" i="7"/>
  <c r="A280" i="7"/>
  <c r="A279" i="7"/>
  <c r="A278" i="7"/>
  <c r="A277" i="7"/>
  <c r="A276" i="7"/>
  <c r="A275" i="7"/>
  <c r="A274" i="7"/>
  <c r="A273" i="7"/>
  <c r="A272" i="7"/>
  <c r="A271" i="7"/>
  <c r="A270" i="7"/>
  <c r="A269" i="7"/>
  <c r="A268" i="7"/>
  <c r="A267" i="7"/>
  <c r="A266" i="7"/>
  <c r="A265" i="7"/>
  <c r="A264" i="7"/>
  <c r="A263" i="7"/>
  <c r="A262" i="7"/>
  <c r="A261" i="7"/>
  <c r="A260" i="7"/>
  <c r="A259" i="7"/>
  <c r="A258" i="7"/>
  <c r="A257" i="7"/>
  <c r="A256" i="7"/>
  <c r="A255" i="7"/>
  <c r="A254" i="7"/>
  <c r="A253" i="7"/>
  <c r="A252" i="7"/>
  <c r="A251" i="7"/>
  <c r="A250" i="7"/>
  <c r="A249" i="7"/>
  <c r="A248" i="7"/>
  <c r="A247" i="7"/>
  <c r="A246" i="7"/>
  <c r="A245" i="7"/>
  <c r="A244" i="7"/>
  <c r="A243" i="7"/>
  <c r="A242" i="7"/>
  <c r="A241" i="7"/>
  <c r="A240" i="7"/>
  <c r="A239" i="7"/>
  <c r="A238" i="7"/>
  <c r="A237" i="7"/>
  <c r="A236" i="7"/>
  <c r="A235" i="7"/>
  <c r="A234" i="7"/>
  <c r="A233" i="7"/>
  <c r="A232" i="7"/>
  <c r="A231" i="7"/>
  <c r="A230" i="7"/>
  <c r="A229" i="7"/>
  <c r="A228" i="7"/>
  <c r="A227" i="7"/>
  <c r="A226" i="7"/>
  <c r="A225" i="7"/>
  <c r="A224" i="7"/>
  <c r="A223" i="7"/>
  <c r="A222" i="7"/>
  <c r="A221" i="7"/>
  <c r="A220" i="7"/>
  <c r="A219" i="7"/>
  <c r="A218" i="7"/>
  <c r="A217" i="7"/>
  <c r="A216" i="7"/>
  <c r="A215" i="7"/>
  <c r="A214" i="7"/>
  <c r="A213" i="7"/>
  <c r="A212" i="7"/>
  <c r="A211" i="7"/>
  <c r="A210" i="7"/>
  <c r="A209" i="7"/>
  <c r="A208" i="7"/>
  <c r="A207" i="7"/>
  <c r="A206" i="7"/>
  <c r="A205" i="7"/>
  <c r="A204" i="7"/>
  <c r="A203" i="7"/>
  <c r="A202" i="7"/>
  <c r="A201" i="7"/>
  <c r="A200" i="7"/>
  <c r="A199" i="7"/>
  <c r="A198" i="7"/>
  <c r="A197" i="7"/>
  <c r="A196" i="7"/>
  <c r="A195" i="7"/>
  <c r="A194" i="7"/>
  <c r="A193" i="7"/>
  <c r="A192" i="7"/>
  <c r="A191" i="7"/>
  <c r="A190" i="7"/>
  <c r="A189" i="7"/>
  <c r="A188" i="7"/>
  <c r="A187" i="7"/>
  <c r="A186" i="7"/>
  <c r="A185" i="7"/>
  <c r="A184" i="7"/>
  <c r="A183" i="7"/>
  <c r="A182" i="7"/>
  <c r="A181" i="7"/>
  <c r="A180" i="7"/>
  <c r="A179" i="7"/>
  <c r="A178" i="7"/>
  <c r="A177" i="7"/>
  <c r="A176" i="7"/>
  <c r="A175" i="7"/>
  <c r="A174" i="7"/>
  <c r="A173" i="7"/>
  <c r="A172" i="7"/>
  <c r="A171" i="7"/>
  <c r="A170" i="7"/>
  <c r="A169" i="7"/>
  <c r="A168" i="7"/>
  <c r="A167" i="7"/>
  <c r="A166" i="7"/>
  <c r="A165" i="7"/>
  <c r="A164" i="7"/>
  <c r="A163" i="7"/>
  <c r="A162" i="7"/>
  <c r="A161" i="7"/>
  <c r="A160" i="7"/>
  <c r="A159" i="7"/>
  <c r="A158" i="7"/>
  <c r="A157" i="7"/>
  <c r="A156" i="7"/>
  <c r="A155" i="7"/>
  <c r="A154" i="7"/>
  <c r="A153" i="7"/>
  <c r="A152" i="7"/>
  <c r="A151" i="7"/>
  <c r="A150" i="7"/>
  <c r="A149" i="7"/>
  <c r="A148" i="7"/>
  <c r="A147" i="7"/>
  <c r="A146" i="7"/>
  <c r="A145" i="7"/>
  <c r="A144" i="7"/>
  <c r="A143" i="7"/>
  <c r="A142" i="7"/>
  <c r="A141" i="7"/>
  <c r="A140" i="7"/>
  <c r="A139" i="7"/>
  <c r="A138" i="7"/>
  <c r="A137" i="7"/>
  <c r="A136" i="7"/>
  <c r="A135" i="7"/>
  <c r="A134" i="7"/>
  <c r="A133" i="7"/>
  <c r="A132" i="7"/>
  <c r="A131" i="7"/>
  <c r="A130" i="7"/>
  <c r="A129" i="7"/>
  <c r="A128" i="7"/>
  <c r="A127" i="7"/>
  <c r="A126" i="7"/>
  <c r="A125" i="7"/>
  <c r="A124" i="7"/>
  <c r="A123" i="7"/>
  <c r="A122" i="7"/>
  <c r="A121" i="7"/>
  <c r="A120" i="7"/>
  <c r="A119" i="7"/>
  <c r="A118" i="7"/>
  <c r="A117" i="7"/>
  <c r="A116" i="7"/>
  <c r="A115" i="7"/>
  <c r="A114" i="7"/>
  <c r="A113" i="7"/>
  <c r="A112" i="7"/>
  <c r="A111" i="7"/>
  <c r="A110" i="7"/>
  <c r="A109" i="7"/>
  <c r="A108" i="7"/>
  <c r="A107" i="7"/>
  <c r="A106" i="7"/>
  <c r="A105" i="7"/>
  <c r="A104" i="7"/>
  <c r="A103" i="7"/>
  <c r="A102" i="7"/>
  <c r="A101" i="7"/>
  <c r="A100" i="7"/>
  <c r="A99" i="7"/>
  <c r="A98" i="7"/>
  <c r="A97" i="7"/>
  <c r="A96" i="7"/>
  <c r="A95" i="7"/>
  <c r="A94" i="7"/>
  <c r="A93" i="7"/>
  <c r="A92" i="7"/>
  <c r="A91" i="7"/>
  <c r="A90" i="7"/>
  <c r="A89" i="7"/>
  <c r="A88" i="7"/>
  <c r="A87" i="7"/>
  <c r="A86" i="7"/>
  <c r="A85" i="7"/>
  <c r="A84" i="7"/>
  <c r="A83" i="7"/>
  <c r="A82" i="7"/>
  <c r="A81" i="7"/>
  <c r="A80" i="7"/>
  <c r="A79" i="7"/>
  <c r="A78" i="7"/>
  <c r="A77" i="7"/>
  <c r="A76" i="7"/>
  <c r="A75" i="7"/>
  <c r="A74" i="7"/>
  <c r="A73" i="7"/>
  <c r="A72" i="7"/>
  <c r="A71" i="7"/>
  <c r="A70" i="7"/>
  <c r="A69" i="7"/>
  <c r="A68" i="7"/>
  <c r="A67" i="7"/>
  <c r="A66" i="7"/>
  <c r="A65" i="7"/>
  <c r="A64" i="7"/>
  <c r="A63" i="7"/>
  <c r="A62" i="7"/>
  <c r="A61" i="7"/>
  <c r="A60" i="7"/>
  <c r="A59" i="7"/>
  <c r="A58" i="7"/>
  <c r="A57" i="7"/>
  <c r="A56" i="7"/>
  <c r="A55" i="7"/>
  <c r="A54" i="7"/>
  <c r="A53" i="7"/>
  <c r="A52" i="7"/>
  <c r="A51" i="7"/>
  <c r="A50" i="7"/>
  <c r="A49" i="7"/>
  <c r="A48" i="7"/>
  <c r="A47" i="7"/>
  <c r="A46" i="7"/>
  <c r="A45" i="7"/>
  <c r="A44" i="7"/>
  <c r="A43" i="7"/>
  <c r="A42" i="7"/>
  <c r="A41" i="7"/>
  <c r="A40" i="7"/>
  <c r="A39" i="7"/>
  <c r="A38" i="7"/>
  <c r="A37" i="7"/>
  <c r="A36" i="7"/>
  <c r="A35" i="7"/>
  <c r="A34" i="7"/>
  <c r="A33" i="7"/>
  <c r="A32" i="7"/>
  <c r="A31" i="7"/>
  <c r="A30" i="7"/>
  <c r="A29" i="7"/>
  <c r="A28" i="7"/>
  <c r="A27" i="7"/>
  <c r="A26" i="7"/>
  <c r="A25" i="7"/>
  <c r="A24" i="7"/>
  <c r="A23" i="7"/>
  <c r="A22" i="7"/>
  <c r="A21" i="7"/>
  <c r="A20" i="7"/>
  <c r="A19" i="7"/>
  <c r="A18" i="7"/>
  <c r="A17" i="7"/>
  <c r="A16" i="7"/>
  <c r="A15" i="7"/>
  <c r="A14" i="7"/>
  <c r="A13" i="7"/>
  <c r="A12" i="7"/>
  <c r="A11" i="7"/>
  <c r="A10" i="7"/>
  <c r="A333" i="6"/>
  <c r="A332" i="6"/>
  <c r="A331" i="6"/>
  <c r="A330" i="6"/>
  <c r="A329" i="6"/>
  <c r="A328" i="6"/>
  <c r="A327" i="6"/>
  <c r="A326" i="6"/>
  <c r="A325" i="6"/>
  <c r="A324" i="6"/>
  <c r="A323" i="6"/>
  <c r="A322" i="6"/>
  <c r="A321" i="6"/>
  <c r="A320" i="6"/>
  <c r="A319" i="6"/>
  <c r="A318" i="6"/>
  <c r="A317" i="6"/>
  <c r="A316" i="6"/>
  <c r="A315" i="6"/>
  <c r="A314" i="6"/>
  <c r="A313" i="6"/>
  <c r="A312" i="6"/>
  <c r="A311" i="6"/>
  <c r="A310" i="6"/>
  <c r="A309" i="6"/>
  <c r="A308" i="6"/>
  <c r="A307" i="6"/>
  <c r="A306" i="6"/>
  <c r="A305" i="6"/>
  <c r="A304" i="6"/>
  <c r="A303" i="6"/>
  <c r="A302" i="6"/>
  <c r="A301" i="6"/>
  <c r="A300" i="6"/>
  <c r="A299" i="6"/>
  <c r="A298" i="6"/>
  <c r="A297" i="6"/>
  <c r="A296" i="6"/>
  <c r="A295" i="6"/>
  <c r="A294" i="6"/>
  <c r="A293" i="6"/>
  <c r="A292" i="6"/>
  <c r="A291" i="6"/>
  <c r="A290" i="6"/>
  <c r="A289" i="6"/>
  <c r="A288" i="6"/>
  <c r="A287" i="6"/>
  <c r="A286" i="6"/>
  <c r="A285" i="6"/>
  <c r="A284" i="6"/>
  <c r="A283" i="6"/>
  <c r="A282" i="6"/>
  <c r="A281" i="6"/>
  <c r="A280" i="6"/>
  <c r="A279" i="6"/>
  <c r="A278" i="6"/>
  <c r="A277" i="6"/>
  <c r="A276" i="6"/>
  <c r="A275" i="6"/>
  <c r="A274" i="6"/>
  <c r="A273" i="6"/>
  <c r="A272" i="6"/>
  <c r="A271" i="6"/>
  <c r="A270" i="6"/>
  <c r="A269" i="6"/>
  <c r="A268" i="6"/>
  <c r="A267" i="6"/>
  <c r="A266" i="6"/>
  <c r="A265" i="6"/>
  <c r="A264" i="6"/>
  <c r="A263" i="6"/>
  <c r="A262" i="6"/>
  <c r="A261" i="6"/>
  <c r="A260" i="6"/>
  <c r="A259" i="6"/>
  <c r="A258" i="6"/>
  <c r="A257" i="6"/>
  <c r="A256" i="6"/>
  <c r="A255" i="6"/>
  <c r="A254" i="6"/>
  <c r="A253" i="6"/>
  <c r="A252" i="6"/>
  <c r="A251" i="6"/>
  <c r="A250" i="6"/>
  <c r="A249" i="6"/>
  <c r="A248" i="6"/>
  <c r="A247" i="6"/>
  <c r="A246" i="6"/>
  <c r="A245" i="6"/>
  <c r="A244" i="6"/>
  <c r="A243" i="6"/>
  <c r="A242" i="6"/>
  <c r="A241" i="6"/>
  <c r="A240" i="6"/>
  <c r="A239" i="6"/>
  <c r="A238" i="6"/>
  <c r="A237" i="6"/>
  <c r="A236" i="6"/>
  <c r="A235" i="6"/>
  <c r="A234" i="6"/>
  <c r="A233" i="6"/>
  <c r="A232" i="6"/>
  <c r="A231" i="6"/>
  <c r="A230" i="6"/>
  <c r="A229" i="6"/>
  <c r="A228" i="6"/>
  <c r="A227" i="6"/>
  <c r="A226" i="6"/>
  <c r="A225" i="6"/>
  <c r="A224" i="6"/>
  <c r="A223" i="6"/>
  <c r="A222" i="6"/>
  <c r="A221" i="6"/>
  <c r="A220" i="6"/>
  <c r="A219" i="6"/>
  <c r="A218" i="6"/>
  <c r="A217" i="6"/>
  <c r="A216" i="6"/>
  <c r="A215" i="6"/>
  <c r="A214" i="6"/>
  <c r="A213" i="6"/>
  <c r="A212" i="6"/>
  <c r="A211" i="6"/>
  <c r="A210" i="6"/>
  <c r="A209" i="6"/>
  <c r="A208" i="6"/>
  <c r="A207" i="6"/>
  <c r="A206" i="6"/>
  <c r="A205" i="6"/>
  <c r="A204" i="6"/>
  <c r="A203" i="6"/>
  <c r="A202" i="6"/>
  <c r="A201" i="6"/>
  <c r="A200" i="6"/>
  <c r="A199" i="6"/>
  <c r="A198" i="6"/>
  <c r="A197" i="6"/>
  <c r="A196" i="6"/>
  <c r="A195" i="6"/>
  <c r="A194" i="6"/>
  <c r="A193" i="6"/>
  <c r="A192" i="6"/>
  <c r="A191" i="6"/>
  <c r="A190" i="6"/>
  <c r="A189" i="6"/>
  <c r="A188" i="6"/>
  <c r="A187" i="6"/>
  <c r="A186" i="6"/>
  <c r="A185" i="6"/>
  <c r="A184" i="6"/>
  <c r="A183" i="6"/>
  <c r="A182" i="6"/>
  <c r="A181" i="6"/>
  <c r="A180" i="6"/>
  <c r="A179" i="6"/>
  <c r="A178" i="6"/>
  <c r="A177" i="6"/>
  <c r="A176" i="6"/>
  <c r="A175" i="6"/>
  <c r="A174" i="6"/>
  <c r="A173" i="6"/>
  <c r="A172" i="6"/>
  <c r="A171" i="6"/>
  <c r="A170" i="6"/>
  <c r="A169" i="6"/>
  <c r="A168" i="6"/>
  <c r="A167" i="6"/>
  <c r="A166" i="6"/>
  <c r="A165" i="6"/>
  <c r="A164" i="6"/>
  <c r="A163" i="6"/>
  <c r="A162" i="6"/>
  <c r="A161" i="6"/>
  <c r="A160" i="6"/>
  <c r="A159" i="6"/>
  <c r="A158" i="6"/>
  <c r="A157" i="6"/>
  <c r="A156" i="6"/>
  <c r="A155" i="6"/>
  <c r="A154" i="6"/>
  <c r="A153" i="6"/>
  <c r="A152" i="6"/>
  <c r="A151" i="6"/>
  <c r="A150" i="6"/>
  <c r="A149" i="6"/>
  <c r="A148" i="6"/>
  <c r="A147" i="6"/>
  <c r="A146" i="6"/>
  <c r="A145" i="6"/>
  <c r="A144" i="6"/>
  <c r="A143" i="6"/>
  <c r="A142" i="6"/>
  <c r="A141" i="6"/>
  <c r="A140" i="6"/>
  <c r="A139" i="6"/>
  <c r="A138" i="6"/>
  <c r="A137" i="6"/>
  <c r="A136" i="6"/>
  <c r="A135" i="6"/>
  <c r="A134" i="6"/>
  <c r="A133" i="6"/>
  <c r="A132" i="6"/>
  <c r="A131" i="6"/>
  <c r="A130" i="6"/>
  <c r="A129" i="6"/>
  <c r="A128" i="6"/>
  <c r="A127" i="6"/>
  <c r="A126" i="6"/>
  <c r="A125" i="6"/>
  <c r="A124" i="6"/>
  <c r="A123" i="6"/>
  <c r="A122" i="6"/>
  <c r="A121" i="6"/>
  <c r="A120" i="6"/>
  <c r="A119" i="6"/>
  <c r="A118" i="6"/>
  <c r="A117" i="6"/>
  <c r="A116" i="6"/>
  <c r="A115" i="6"/>
  <c r="A114" i="6"/>
  <c r="A113" i="6"/>
  <c r="A112" i="6"/>
  <c r="A111" i="6"/>
  <c r="A110" i="6"/>
  <c r="A109" i="6"/>
  <c r="A108" i="6"/>
  <c r="A107" i="6"/>
  <c r="A106" i="6"/>
  <c r="A105" i="6"/>
  <c r="A104" i="6"/>
  <c r="A103" i="6"/>
  <c r="A102" i="6"/>
  <c r="A101" i="6"/>
  <c r="A100" i="6"/>
  <c r="A99" i="6"/>
  <c r="A98" i="6"/>
  <c r="A97" i="6"/>
  <c r="A96" i="6"/>
  <c r="A95" i="6"/>
  <c r="A94" i="6"/>
  <c r="A93" i="6"/>
  <c r="A92" i="6"/>
  <c r="A91" i="6"/>
  <c r="A90" i="6"/>
  <c r="A89" i="6"/>
  <c r="A88" i="6"/>
  <c r="A87" i="6"/>
  <c r="A86" i="6"/>
  <c r="A85" i="6"/>
  <c r="A84" i="6"/>
  <c r="A83" i="6"/>
  <c r="A82" i="6"/>
  <c r="A81" i="6"/>
  <c r="A80" i="6"/>
  <c r="A79" i="6"/>
  <c r="A78" i="6"/>
  <c r="A77" i="6"/>
  <c r="A76" i="6"/>
  <c r="A75" i="6"/>
  <c r="A74" i="6"/>
  <c r="A73" i="6"/>
  <c r="A72" i="6"/>
  <c r="A71" i="6"/>
  <c r="A70" i="6"/>
  <c r="A69" i="6"/>
  <c r="A68" i="6"/>
  <c r="A67" i="6"/>
  <c r="A66" i="6"/>
  <c r="A65" i="6"/>
  <c r="A64" i="6"/>
  <c r="A63" i="6"/>
  <c r="A62" i="6"/>
  <c r="A61" i="6"/>
  <c r="A60" i="6"/>
  <c r="A59" i="6"/>
  <c r="A58" i="6"/>
  <c r="A57" i="6"/>
  <c r="A56" i="6"/>
  <c r="A55" i="6"/>
  <c r="A54" i="6"/>
  <c r="A53" i="6"/>
  <c r="A52" i="6"/>
  <c r="A51" i="6"/>
  <c r="A50" i="6"/>
  <c r="A49" i="6"/>
  <c r="A48" i="6"/>
  <c r="A47" i="6"/>
  <c r="A46" i="6"/>
  <c r="A45" i="6"/>
  <c r="A44" i="6"/>
  <c r="A43" i="6"/>
  <c r="A42" i="6"/>
  <c r="A41" i="6"/>
  <c r="A40" i="6"/>
  <c r="A39" i="6"/>
  <c r="A38" i="6"/>
  <c r="A37" i="6"/>
  <c r="A36" i="6"/>
  <c r="A35" i="6"/>
  <c r="A34" i="6"/>
  <c r="A33" i="6"/>
  <c r="A32" i="6"/>
  <c r="A31" i="6"/>
  <c r="A30" i="6"/>
  <c r="A29" i="6"/>
  <c r="A28" i="6"/>
  <c r="A27" i="6"/>
  <c r="A26" i="6"/>
  <c r="A25" i="6"/>
  <c r="A24" i="6"/>
  <c r="A23" i="6"/>
  <c r="A22" i="6"/>
  <c r="A21" i="6"/>
  <c r="A20" i="6"/>
  <c r="A19" i="6"/>
  <c r="A18" i="6"/>
  <c r="A17" i="6"/>
  <c r="A16" i="6"/>
  <c r="A15" i="6"/>
  <c r="A14" i="6"/>
  <c r="A13" i="6"/>
  <c r="A12" i="6"/>
  <c r="A11" i="6"/>
  <c r="A10" i="6"/>
  <c r="A333" i="28"/>
  <c r="A332" i="28"/>
  <c r="A331" i="28"/>
  <c r="A330" i="28"/>
  <c r="A329" i="28"/>
  <c r="A328" i="28"/>
  <c r="A327" i="28"/>
  <c r="A326" i="28"/>
  <c r="A325" i="28"/>
  <c r="A324" i="28"/>
  <c r="A323" i="28"/>
  <c r="A322" i="28"/>
  <c r="A321" i="28"/>
  <c r="A320" i="28"/>
  <c r="A319" i="28"/>
  <c r="A318" i="28"/>
  <c r="A317" i="28"/>
  <c r="A316" i="28"/>
  <c r="A315" i="28"/>
  <c r="A314" i="28"/>
  <c r="A313" i="28"/>
  <c r="A312" i="28"/>
  <c r="A311" i="28"/>
  <c r="A310" i="28"/>
  <c r="A309" i="28"/>
  <c r="A308" i="28"/>
  <c r="A307" i="28"/>
  <c r="A306" i="28"/>
  <c r="A305" i="28"/>
  <c r="A304" i="28"/>
  <c r="A303" i="28"/>
  <c r="A302" i="28"/>
  <c r="A301" i="28"/>
  <c r="A300" i="28"/>
  <c r="A299" i="28"/>
  <c r="A298" i="28"/>
  <c r="A297" i="28"/>
  <c r="A296" i="28"/>
  <c r="A295" i="28"/>
  <c r="A294" i="28"/>
  <c r="A293" i="28"/>
  <c r="A292" i="28"/>
  <c r="A291" i="28"/>
  <c r="A290" i="28"/>
  <c r="A289" i="28"/>
  <c r="A288" i="28"/>
  <c r="A287" i="28"/>
  <c r="A286" i="28"/>
  <c r="A285" i="28"/>
  <c r="A284" i="28"/>
  <c r="A283" i="28"/>
  <c r="A282" i="28"/>
  <c r="A281" i="28"/>
  <c r="A280" i="28"/>
  <c r="A279" i="28"/>
  <c r="A278" i="28"/>
  <c r="A277" i="28"/>
  <c r="A276" i="28"/>
  <c r="A275" i="28"/>
  <c r="A274" i="28"/>
  <c r="A273" i="28"/>
  <c r="A272" i="28"/>
  <c r="A271" i="28"/>
  <c r="A270" i="28"/>
  <c r="A269" i="28"/>
  <c r="A268" i="28"/>
  <c r="A267" i="28"/>
  <c r="A266" i="28"/>
  <c r="A265" i="28"/>
  <c r="A264" i="28"/>
  <c r="A263" i="28"/>
  <c r="A262" i="28"/>
  <c r="A261" i="28"/>
  <c r="A260" i="28"/>
  <c r="A259" i="28"/>
  <c r="A258" i="28"/>
  <c r="A257" i="28"/>
  <c r="A256" i="28"/>
  <c r="A255" i="28"/>
  <c r="A254" i="28"/>
  <c r="A253" i="28"/>
  <c r="A252" i="28"/>
  <c r="A251" i="28"/>
  <c r="A250" i="28"/>
  <c r="A249" i="28"/>
  <c r="A248" i="28"/>
  <c r="A247" i="28"/>
  <c r="A246" i="28"/>
  <c r="A245" i="28"/>
  <c r="A244" i="28"/>
  <c r="A243" i="28"/>
  <c r="A242" i="28"/>
  <c r="A241" i="28"/>
  <c r="A240" i="28"/>
  <c r="A239" i="28"/>
  <c r="A238" i="28"/>
  <c r="A237" i="28"/>
  <c r="A236" i="28"/>
  <c r="A235" i="28"/>
  <c r="A234" i="28"/>
  <c r="A233" i="28"/>
  <c r="A232" i="28"/>
  <c r="A231" i="28"/>
  <c r="A230" i="28"/>
  <c r="A229" i="28"/>
  <c r="A228" i="28"/>
  <c r="A227" i="28"/>
  <c r="A226" i="28"/>
  <c r="A225" i="28"/>
  <c r="A224" i="28"/>
  <c r="A223" i="28"/>
  <c r="A222" i="28"/>
  <c r="A221" i="28"/>
  <c r="A220" i="28"/>
  <c r="A219" i="28"/>
  <c r="A218" i="28"/>
  <c r="A217" i="28"/>
  <c r="A216" i="28"/>
  <c r="A215" i="28"/>
  <c r="A214" i="28"/>
  <c r="A213" i="28"/>
  <c r="A212" i="28"/>
  <c r="A211" i="28"/>
  <c r="A210" i="28"/>
  <c r="A209" i="28"/>
  <c r="A208" i="28"/>
  <c r="A207" i="28"/>
  <c r="A206" i="28"/>
  <c r="A205" i="28"/>
  <c r="A204" i="28"/>
  <c r="A203" i="28"/>
  <c r="A202" i="28"/>
  <c r="A201" i="28"/>
  <c r="A200" i="28"/>
  <c r="A199" i="28"/>
  <c r="A198" i="28"/>
  <c r="A197" i="28"/>
  <c r="A196" i="28"/>
  <c r="A195" i="28"/>
  <c r="A194" i="28"/>
  <c r="A193" i="28"/>
  <c r="A192" i="28"/>
  <c r="A191" i="28"/>
  <c r="A190" i="28"/>
  <c r="A189" i="28"/>
  <c r="A188" i="28"/>
  <c r="A187" i="28"/>
  <c r="A186" i="28"/>
  <c r="A185" i="28"/>
  <c r="A184" i="28"/>
  <c r="A183" i="28"/>
  <c r="A182" i="28"/>
  <c r="A181" i="28"/>
  <c r="A180" i="28"/>
  <c r="A179" i="28"/>
  <c r="A178" i="28"/>
  <c r="A177" i="28"/>
  <c r="A176" i="28"/>
  <c r="A175" i="28"/>
  <c r="A174" i="28"/>
  <c r="A173" i="28"/>
  <c r="A172" i="28"/>
  <c r="A171" i="28"/>
  <c r="A170" i="28"/>
  <c r="A169" i="28"/>
  <c r="A168" i="28"/>
  <c r="A167" i="28"/>
  <c r="A166" i="28"/>
  <c r="A165" i="28"/>
  <c r="A164" i="28"/>
  <c r="A163" i="28"/>
  <c r="A162" i="28"/>
  <c r="A161" i="28"/>
  <c r="A160" i="28"/>
  <c r="A159" i="28"/>
  <c r="A158" i="28"/>
  <c r="A157" i="28"/>
  <c r="A156" i="28"/>
  <c r="A155" i="28"/>
  <c r="A154" i="28"/>
  <c r="A153" i="28"/>
  <c r="A152" i="28"/>
  <c r="A151" i="28"/>
  <c r="A150" i="28"/>
  <c r="A149" i="28"/>
  <c r="A148" i="28"/>
  <c r="A147" i="28"/>
  <c r="A146" i="28"/>
  <c r="A145" i="28"/>
  <c r="A144" i="28"/>
  <c r="A143" i="28"/>
  <c r="A142" i="28"/>
  <c r="A141" i="28"/>
  <c r="A140" i="28"/>
  <c r="A139" i="28"/>
  <c r="A138" i="28"/>
  <c r="A137" i="28"/>
  <c r="A136" i="28"/>
  <c r="A135" i="28"/>
  <c r="A134" i="28"/>
  <c r="A133" i="28"/>
  <c r="A132" i="28"/>
  <c r="A131" i="28"/>
  <c r="A130" i="28"/>
  <c r="A129" i="28"/>
  <c r="A128" i="28"/>
  <c r="A127" i="28"/>
  <c r="A126" i="28"/>
  <c r="A125" i="28"/>
  <c r="A124" i="28"/>
  <c r="A123" i="28"/>
  <c r="A122" i="28"/>
  <c r="A121" i="28"/>
  <c r="A120" i="28"/>
  <c r="A119" i="28"/>
  <c r="A118" i="28"/>
  <c r="A117" i="28"/>
  <c r="A116" i="28"/>
  <c r="A115" i="28"/>
  <c r="A114" i="28"/>
  <c r="A113" i="28"/>
  <c r="A112" i="28"/>
  <c r="A111" i="28"/>
  <c r="A110" i="28"/>
  <c r="A109" i="28"/>
  <c r="A108" i="28"/>
  <c r="A107" i="28"/>
  <c r="A106" i="28"/>
  <c r="A105" i="28"/>
  <c r="A104" i="28"/>
  <c r="A103" i="28"/>
  <c r="A102" i="28"/>
  <c r="A101" i="28"/>
  <c r="A100" i="28"/>
  <c r="A99" i="28"/>
  <c r="A98" i="28"/>
  <c r="A97" i="28"/>
  <c r="A96" i="28"/>
  <c r="A95" i="28"/>
  <c r="A94" i="28"/>
  <c r="A93" i="28"/>
  <c r="A92" i="28"/>
  <c r="A91" i="28"/>
  <c r="A90" i="28"/>
  <c r="A89" i="28"/>
  <c r="A88" i="28"/>
  <c r="A87" i="28"/>
  <c r="A86" i="28"/>
  <c r="A85" i="28"/>
  <c r="A84" i="28"/>
  <c r="A83" i="28"/>
  <c r="A82" i="28"/>
  <c r="A81" i="28"/>
  <c r="A80" i="28"/>
  <c r="A79" i="28"/>
  <c r="A78" i="28"/>
  <c r="A77" i="28"/>
  <c r="A76" i="28"/>
  <c r="A75" i="28"/>
  <c r="A74" i="28"/>
  <c r="A73" i="28"/>
  <c r="A72" i="28"/>
  <c r="A71" i="28"/>
  <c r="A70" i="28"/>
  <c r="A69" i="28"/>
  <c r="A68" i="28"/>
  <c r="A67" i="28"/>
  <c r="A66" i="28"/>
  <c r="A65" i="28"/>
  <c r="A64" i="28"/>
  <c r="A63" i="28"/>
  <c r="A62" i="28"/>
  <c r="A61" i="28"/>
  <c r="A60" i="28"/>
  <c r="A59" i="28"/>
  <c r="A58" i="28"/>
  <c r="A57" i="28"/>
  <c r="A56" i="28"/>
  <c r="A55" i="28"/>
  <c r="A54" i="28"/>
  <c r="A53" i="28"/>
  <c r="A52" i="28"/>
  <c r="A51" i="28"/>
  <c r="A50" i="28"/>
  <c r="A49" i="28"/>
  <c r="A48" i="28"/>
  <c r="A47" i="28"/>
  <c r="A46" i="28"/>
  <c r="A45" i="28"/>
  <c r="A44" i="28"/>
  <c r="A43" i="28"/>
  <c r="A42" i="28"/>
  <c r="A41" i="28"/>
  <c r="A40" i="28"/>
  <c r="A39" i="28"/>
  <c r="A38" i="28"/>
  <c r="A37" i="28"/>
  <c r="A36" i="28"/>
  <c r="A35" i="28"/>
  <c r="A34" i="28"/>
  <c r="A33" i="28"/>
  <c r="A32" i="28"/>
  <c r="A31" i="28"/>
  <c r="A30" i="28"/>
  <c r="A29" i="28"/>
  <c r="A28" i="28"/>
  <c r="A27" i="28"/>
  <c r="A26" i="28"/>
  <c r="A25" i="28"/>
  <c r="A24" i="28"/>
  <c r="A23" i="28"/>
  <c r="A22" i="28"/>
  <c r="A21" i="28"/>
  <c r="A20" i="28"/>
  <c r="A19" i="28"/>
  <c r="A18" i="28"/>
  <c r="A17" i="28"/>
  <c r="A16" i="28"/>
  <c r="A15" i="28"/>
  <c r="A14" i="28"/>
  <c r="A13" i="28"/>
  <c r="A12" i="28"/>
  <c r="A11" i="28"/>
  <c r="A10" i="28"/>
  <c r="A333" i="5"/>
  <c r="A332" i="5"/>
  <c r="A331" i="5"/>
  <c r="A330" i="5"/>
  <c r="A329" i="5"/>
  <c r="A328" i="5"/>
  <c r="A327" i="5"/>
  <c r="A326" i="5"/>
  <c r="A325" i="5"/>
  <c r="A324" i="5"/>
  <c r="A323" i="5"/>
  <c r="A322" i="5"/>
  <c r="A321" i="5"/>
  <c r="A320" i="5"/>
  <c r="A319" i="5"/>
  <c r="A318" i="5"/>
  <c r="A317" i="5"/>
  <c r="A316" i="5"/>
  <c r="A315" i="5"/>
  <c r="A314" i="5"/>
  <c r="A313" i="5"/>
  <c r="A312" i="5"/>
  <c r="A311" i="5"/>
  <c r="A310" i="5"/>
  <c r="A309" i="5"/>
  <c r="A308" i="5"/>
  <c r="A307" i="5"/>
  <c r="A306" i="5"/>
  <c r="A305" i="5"/>
  <c r="A304" i="5"/>
  <c r="A303" i="5"/>
  <c r="A302" i="5"/>
  <c r="A301" i="5"/>
  <c r="A300" i="5"/>
  <c r="A299" i="5"/>
  <c r="A298" i="5"/>
  <c r="A297" i="5"/>
  <c r="A296" i="5"/>
  <c r="A295" i="5"/>
  <c r="A294" i="5"/>
  <c r="A293" i="5"/>
  <c r="A292" i="5"/>
  <c r="A291" i="5"/>
  <c r="A290" i="5"/>
  <c r="A289" i="5"/>
  <c r="A288" i="5"/>
  <c r="A287" i="5"/>
  <c r="A286" i="5"/>
  <c r="A285" i="5"/>
  <c r="A284" i="5"/>
  <c r="A283" i="5"/>
  <c r="A282" i="5"/>
  <c r="A281" i="5"/>
  <c r="A280" i="5"/>
  <c r="A279" i="5"/>
  <c r="A278" i="5"/>
  <c r="A277" i="5"/>
  <c r="A276" i="5"/>
  <c r="A275" i="5"/>
  <c r="A274" i="5"/>
  <c r="A273" i="5"/>
  <c r="A272" i="5"/>
  <c r="A271" i="5"/>
  <c r="A270" i="5"/>
  <c r="A269" i="5"/>
  <c r="A268" i="5"/>
  <c r="A267" i="5"/>
  <c r="A266" i="5"/>
  <c r="A265" i="5"/>
  <c r="A264" i="5"/>
  <c r="A263" i="5"/>
  <c r="A262" i="5"/>
  <c r="A261" i="5"/>
  <c r="A260" i="5"/>
  <c r="A259" i="5"/>
  <c r="A258" i="5"/>
  <c r="A257" i="5"/>
  <c r="A256" i="5"/>
  <c r="A255" i="5"/>
  <c r="A254" i="5"/>
  <c r="A253" i="5"/>
  <c r="A252" i="5"/>
  <c r="A251" i="5"/>
  <c r="A250" i="5"/>
  <c r="A249" i="5"/>
  <c r="A248" i="5"/>
  <c r="A247" i="5"/>
  <c r="A246" i="5"/>
  <c r="A245" i="5"/>
  <c r="A244" i="5"/>
  <c r="A243" i="5"/>
  <c r="A242" i="5"/>
  <c r="A241" i="5"/>
  <c r="A240" i="5"/>
  <c r="A239" i="5"/>
  <c r="A238" i="5"/>
  <c r="A237" i="5"/>
  <c r="A236" i="5"/>
  <c r="A235" i="5"/>
  <c r="A234" i="5"/>
  <c r="A233" i="5"/>
  <c r="A232" i="5"/>
  <c r="A231" i="5"/>
  <c r="A230" i="5"/>
  <c r="A229" i="5"/>
  <c r="A228" i="5"/>
  <c r="A227" i="5"/>
  <c r="A226" i="5"/>
  <c r="A225" i="5"/>
  <c r="A224" i="5"/>
  <c r="A223" i="5"/>
  <c r="A222" i="5"/>
  <c r="A221" i="5"/>
  <c r="A220" i="5"/>
  <c r="A219" i="5"/>
  <c r="A218" i="5"/>
  <c r="A217" i="5"/>
  <c r="A216" i="5"/>
  <c r="A215" i="5"/>
  <c r="A214" i="5"/>
  <c r="A213" i="5"/>
  <c r="A212" i="5"/>
  <c r="A211" i="5"/>
  <c r="A210" i="5"/>
  <c r="A209" i="5"/>
  <c r="A208" i="5"/>
  <c r="A207" i="5"/>
  <c r="A206" i="5"/>
  <c r="A205" i="5"/>
  <c r="A204" i="5"/>
  <c r="A203" i="5"/>
  <c r="A202" i="5"/>
  <c r="A201" i="5"/>
  <c r="A200" i="5"/>
  <c r="A199" i="5"/>
  <c r="A198" i="5"/>
  <c r="A197" i="5"/>
  <c r="A196" i="5"/>
  <c r="A195" i="5"/>
  <c r="A194" i="5"/>
  <c r="A193" i="5"/>
  <c r="A192" i="5"/>
  <c r="A191" i="5"/>
  <c r="A190" i="5"/>
  <c r="A189" i="5"/>
  <c r="A188" i="5"/>
  <c r="A187" i="5"/>
  <c r="A186" i="5"/>
  <c r="A185" i="5"/>
  <c r="A184" i="5"/>
  <c r="A183" i="5"/>
  <c r="A182" i="5"/>
  <c r="A181" i="5"/>
  <c r="A180" i="5"/>
  <c r="A179" i="5"/>
  <c r="A178" i="5"/>
  <c r="A177" i="5"/>
  <c r="A176" i="5"/>
  <c r="A175" i="5"/>
  <c r="A174" i="5"/>
  <c r="A173" i="5"/>
  <c r="A172" i="5"/>
  <c r="A171" i="5"/>
  <c r="A170" i="5"/>
  <c r="A169" i="5"/>
  <c r="A168" i="5"/>
  <c r="A167" i="5"/>
  <c r="A166" i="5"/>
  <c r="A165" i="5"/>
  <c r="A164" i="5"/>
  <c r="A163" i="5"/>
  <c r="A162" i="5"/>
  <c r="A161" i="5"/>
  <c r="A160" i="5"/>
  <c r="A159" i="5"/>
  <c r="A158" i="5"/>
  <c r="A157" i="5"/>
  <c r="A156" i="5"/>
  <c r="A155" i="5"/>
  <c r="A154" i="5"/>
  <c r="A153" i="5"/>
  <c r="A152" i="5"/>
  <c r="A151" i="5"/>
  <c r="A150" i="5"/>
  <c r="A149" i="5"/>
  <c r="A148" i="5"/>
  <c r="A147" i="5"/>
  <c r="A146" i="5"/>
  <c r="A145" i="5"/>
  <c r="A144" i="5"/>
  <c r="A143" i="5"/>
  <c r="A142" i="5"/>
  <c r="A141" i="5"/>
  <c r="A140" i="5"/>
  <c r="A139" i="5"/>
  <c r="A138" i="5"/>
  <c r="A137" i="5"/>
  <c r="A136" i="5"/>
  <c r="A135" i="5"/>
  <c r="A134" i="5"/>
  <c r="A133" i="5"/>
  <c r="A132" i="5"/>
  <c r="A131" i="5"/>
  <c r="A130" i="5"/>
  <c r="A129" i="5"/>
  <c r="A128" i="5"/>
  <c r="A127" i="5"/>
  <c r="A126" i="5"/>
  <c r="A125" i="5"/>
  <c r="A124" i="5"/>
  <c r="A123" i="5"/>
  <c r="A122" i="5"/>
  <c r="A121" i="5"/>
  <c r="A120" i="5"/>
  <c r="A119" i="5"/>
  <c r="A118" i="5"/>
  <c r="A117" i="5"/>
  <c r="A116" i="5"/>
  <c r="A115" i="5"/>
  <c r="A114" i="5"/>
  <c r="A113" i="5"/>
  <c r="A112" i="5"/>
  <c r="A111" i="5"/>
  <c r="A110" i="5"/>
  <c r="A109" i="5"/>
  <c r="A108" i="5"/>
  <c r="A107" i="5"/>
  <c r="A106" i="5"/>
  <c r="A105" i="5"/>
  <c r="A104" i="5"/>
  <c r="A103" i="5"/>
  <c r="A102" i="5"/>
  <c r="A101" i="5"/>
  <c r="A100" i="5"/>
  <c r="A99" i="5"/>
  <c r="A98" i="5"/>
  <c r="A97" i="5"/>
  <c r="A96" i="5"/>
  <c r="A95" i="5"/>
  <c r="A94" i="5"/>
  <c r="A93" i="5"/>
  <c r="A92" i="5"/>
  <c r="A91" i="5"/>
  <c r="A90" i="5"/>
  <c r="A89" i="5"/>
  <c r="A88" i="5"/>
  <c r="A87" i="5"/>
  <c r="A86" i="5"/>
  <c r="A85" i="5"/>
  <c r="A84" i="5"/>
  <c r="A83" i="5"/>
  <c r="A82" i="5"/>
  <c r="A81" i="5"/>
  <c r="A80" i="5"/>
  <c r="A79" i="5"/>
  <c r="A78" i="5"/>
  <c r="A77" i="5"/>
  <c r="A76" i="5"/>
  <c r="A75" i="5"/>
  <c r="A74" i="5"/>
  <c r="A73" i="5"/>
  <c r="A72" i="5"/>
  <c r="A71" i="5"/>
  <c r="A70" i="5"/>
  <c r="A69" i="5"/>
  <c r="A68" i="5"/>
  <c r="A67" i="5"/>
  <c r="A66" i="5"/>
  <c r="A65" i="5"/>
  <c r="A64" i="5"/>
  <c r="A63" i="5"/>
  <c r="A62" i="5"/>
  <c r="A61" i="5"/>
  <c r="A60" i="5"/>
  <c r="A59" i="5"/>
  <c r="A58" i="5"/>
  <c r="A57" i="5"/>
  <c r="A56" i="5"/>
  <c r="A55" i="5"/>
  <c r="A54" i="5"/>
  <c r="A53" i="5"/>
  <c r="A52" i="5"/>
  <c r="A51" i="5"/>
  <c r="A50" i="5"/>
  <c r="A49" i="5"/>
  <c r="A48" i="5"/>
  <c r="A47" i="5"/>
  <c r="A46" i="5"/>
  <c r="A45" i="5"/>
  <c r="A44" i="5"/>
  <c r="A43" i="5"/>
  <c r="A42" i="5"/>
  <c r="A41" i="5"/>
  <c r="A40" i="5"/>
  <c r="A39" i="5"/>
  <c r="A38" i="5"/>
  <c r="A37" i="5"/>
  <c r="A36" i="5"/>
  <c r="A35" i="5"/>
  <c r="A34" i="5"/>
  <c r="A33" i="5"/>
  <c r="A32" i="5"/>
  <c r="A31" i="5"/>
  <c r="A30" i="5"/>
  <c r="A29" i="5"/>
  <c r="A28" i="5"/>
  <c r="A27" i="5"/>
  <c r="A26" i="5"/>
  <c r="A25" i="5"/>
  <c r="A24" i="5"/>
  <c r="A23" i="5"/>
  <c r="A22" i="5"/>
  <c r="A21" i="5"/>
  <c r="A20" i="5"/>
  <c r="A19" i="5"/>
  <c r="A18" i="5"/>
  <c r="A17" i="5"/>
  <c r="A16" i="5"/>
  <c r="A15" i="5"/>
  <c r="A14" i="5"/>
  <c r="A13" i="5"/>
  <c r="A12" i="5"/>
  <c r="A11" i="5"/>
  <c r="A10" i="5"/>
  <c r="A111" i="4"/>
  <c r="A110" i="4"/>
  <c r="A109" i="4"/>
  <c r="A108" i="4"/>
  <c r="A107" i="4"/>
  <c r="A106" i="4"/>
  <c r="A105" i="4"/>
  <c r="A104" i="4"/>
  <c r="A103" i="4"/>
  <c r="A102" i="4"/>
  <c r="A101" i="4"/>
  <c r="A100" i="4"/>
  <c r="A99" i="4"/>
  <c r="A98" i="4"/>
  <c r="A97" i="4"/>
  <c r="A96" i="4"/>
  <c r="A95" i="4"/>
  <c r="A94" i="4"/>
  <c r="A93" i="4"/>
  <c r="A92" i="4"/>
  <c r="A91" i="4"/>
  <c r="A90" i="4"/>
  <c r="A89" i="4"/>
  <c r="A88" i="4"/>
  <c r="A87" i="4"/>
  <c r="A86" i="4"/>
  <c r="A85" i="4"/>
  <c r="A84" i="4"/>
  <c r="A83" i="4"/>
  <c r="A82" i="4"/>
  <c r="A81" i="4"/>
  <c r="A80" i="4"/>
  <c r="A79" i="4"/>
  <c r="A78" i="4"/>
  <c r="A77" i="4"/>
  <c r="A76" i="4"/>
  <c r="A75" i="4"/>
  <c r="A74" i="4"/>
  <c r="A73" i="4"/>
  <c r="A72" i="4"/>
  <c r="A71" i="4"/>
  <c r="A70" i="4"/>
  <c r="A69" i="4"/>
  <c r="A68" i="4"/>
  <c r="A67" i="4"/>
  <c r="A66" i="4"/>
  <c r="A65" i="4"/>
  <c r="A64" i="4"/>
  <c r="A63" i="4"/>
  <c r="A62" i="4"/>
  <c r="A61" i="4"/>
  <c r="A60" i="4"/>
  <c r="A59" i="4"/>
  <c r="A58" i="4"/>
  <c r="A57" i="4"/>
  <c r="A56" i="4"/>
  <c r="A55" i="4"/>
  <c r="A54" i="4"/>
  <c r="A53" i="4"/>
  <c r="A52" i="4"/>
  <c r="A51" i="4"/>
  <c r="A50" i="4"/>
  <c r="A49" i="4"/>
  <c r="A48" i="4"/>
  <c r="A47" i="4"/>
  <c r="A46" i="4"/>
  <c r="A45" i="4"/>
  <c r="A44" i="4"/>
  <c r="A43" i="4"/>
  <c r="A42" i="4"/>
  <c r="A41" i="4"/>
  <c r="A40" i="4"/>
  <c r="A39" i="4"/>
  <c r="A38" i="4"/>
  <c r="A37" i="4"/>
  <c r="A36" i="4"/>
  <c r="A35" i="4"/>
  <c r="A34" i="4"/>
  <c r="A33" i="4"/>
  <c r="A32" i="4"/>
  <c r="A31" i="4"/>
  <c r="A30" i="4"/>
  <c r="A29" i="4"/>
  <c r="A28" i="4"/>
  <c r="A27" i="4"/>
  <c r="A26" i="4"/>
  <c r="A25" i="4"/>
  <c r="A24" i="4"/>
  <c r="A23" i="4"/>
  <c r="A22" i="4"/>
  <c r="A21" i="4"/>
  <c r="A20" i="4"/>
  <c r="A19" i="4"/>
  <c r="A18" i="4"/>
  <c r="A17" i="4"/>
  <c r="A16" i="4"/>
  <c r="A15" i="4"/>
  <c r="A14" i="4"/>
  <c r="A13" i="4"/>
  <c r="A12" i="4"/>
  <c r="A11" i="4"/>
  <c r="A10" i="4"/>
  <c r="A111" i="2"/>
  <c r="A110" i="2"/>
  <c r="A109" i="2"/>
  <c r="A108" i="2"/>
  <c r="A107" i="2"/>
  <c r="A106" i="2"/>
  <c r="A105" i="2"/>
  <c r="A104" i="2"/>
  <c r="A103" i="2"/>
  <c r="A102" i="2"/>
  <c r="A101" i="2"/>
  <c r="A100" i="2"/>
  <c r="A99" i="2"/>
  <c r="A98" i="2"/>
  <c r="A97" i="2"/>
  <c r="A96" i="2"/>
  <c r="A95" i="2"/>
  <c r="A94" i="2"/>
  <c r="A93" i="2"/>
  <c r="A92" i="2"/>
  <c r="A91" i="2"/>
  <c r="A90" i="2"/>
  <c r="A89" i="2"/>
  <c r="A88" i="2"/>
  <c r="A87" i="2"/>
  <c r="A86" i="2"/>
  <c r="A85" i="2"/>
  <c r="A84" i="2"/>
  <c r="A83" i="2"/>
  <c r="A82" i="2"/>
  <c r="A81" i="2"/>
  <c r="A80" i="2"/>
  <c r="A79" i="2"/>
  <c r="A78" i="2"/>
  <c r="A77" i="2"/>
  <c r="A76" i="2"/>
  <c r="A75" i="2"/>
  <c r="A74" i="2"/>
  <c r="A7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D37" i="15"/>
  <c r="D19" i="15"/>
  <c r="D18" i="15"/>
  <c r="D17" i="15"/>
  <c r="D16" i="15"/>
  <c r="D13" i="15"/>
  <c r="D12" i="15"/>
  <c r="D11" i="15"/>
  <c r="D10" i="15"/>
  <c r="D9" i="15"/>
  <c r="D6" i="15"/>
  <c r="D5" i="15"/>
  <c r="F92" i="12"/>
  <c r="F93" i="11"/>
  <c r="F96" i="29"/>
  <c r="F181" i="10"/>
  <c r="F88" i="8"/>
  <c r="F105" i="7"/>
  <c r="F103" i="6"/>
  <c r="F94" i="28"/>
  <c r="F334" i="5"/>
  <c r="F115" i="4"/>
  <c r="F112" i="2"/>
  <c r="D36" i="15" l="1"/>
  <c r="K1935" i="14"/>
  <c r="K1957" i="14"/>
  <c r="K1955" i="14"/>
  <c r="K1954" i="14"/>
  <c r="K1953" i="14"/>
  <c r="K1956" i="14"/>
  <c r="K1947" i="14"/>
  <c r="E271" i="16"/>
  <c r="A271" i="16" s="1"/>
  <c r="E270" i="16"/>
  <c r="A270" i="16" s="1"/>
  <c r="E269" i="16"/>
  <c r="A269" i="16" s="1"/>
  <c r="E268" i="16"/>
  <c r="A268" i="16" s="1"/>
  <c r="E267" i="16"/>
  <c r="A267" i="16" s="1"/>
  <c r="E266" i="16"/>
  <c r="A266" i="16" s="1"/>
  <c r="E265" i="16"/>
  <c r="A265" i="16" s="1"/>
  <c r="E264" i="16"/>
  <c r="A264" i="16" s="1"/>
  <c r="E263" i="16"/>
  <c r="A263" i="16" s="1"/>
  <c r="E262" i="16"/>
  <c r="A262" i="16" s="1"/>
  <c r="E261" i="16"/>
  <c r="A261" i="16" s="1"/>
  <c r="E260" i="16"/>
  <c r="A260" i="16" s="1"/>
  <c r="E259" i="16"/>
  <c r="A259" i="16" s="1"/>
  <c r="E258" i="16"/>
  <c r="A258" i="16" s="1"/>
  <c r="E257" i="16"/>
  <c r="A257" i="16" s="1"/>
  <c r="E256" i="16"/>
  <c r="A256" i="16" s="1"/>
  <c r="E255" i="16"/>
  <c r="A255" i="16" s="1"/>
  <c r="E254" i="16"/>
  <c r="A254" i="16" s="1"/>
  <c r="E253" i="16"/>
  <c r="A253" i="16" s="1"/>
  <c r="E252" i="16"/>
  <c r="A252" i="16" s="1"/>
  <c r="E251" i="16"/>
  <c r="A251" i="16" s="1"/>
  <c r="E250" i="16"/>
  <c r="A250" i="16" s="1"/>
  <c r="E249" i="16"/>
  <c r="A249" i="16" s="1"/>
  <c r="E248" i="16"/>
  <c r="A248" i="16" s="1"/>
  <c r="E247" i="16"/>
  <c r="A247" i="16" s="1"/>
  <c r="E246" i="16"/>
  <c r="A246" i="16" s="1"/>
  <c r="E245" i="16"/>
  <c r="A245" i="16" s="1"/>
  <c r="E244" i="16"/>
  <c r="A244" i="16" s="1"/>
  <c r="E243" i="16"/>
  <c r="A243" i="16" s="1"/>
  <c r="E242" i="16"/>
  <c r="A242" i="16" s="1"/>
  <c r="E241" i="16"/>
  <c r="A241" i="16" s="1"/>
  <c r="E240" i="16"/>
  <c r="A240" i="16" s="1"/>
  <c r="E239" i="16"/>
  <c r="A239" i="16" s="1"/>
  <c r="E238" i="16"/>
  <c r="A238" i="16" s="1"/>
  <c r="E237" i="16"/>
  <c r="A237" i="16" s="1"/>
  <c r="E236" i="16"/>
  <c r="A236" i="16" s="1"/>
  <c r="E235" i="16"/>
  <c r="A235" i="16" s="1"/>
  <c r="E234" i="16"/>
  <c r="A234" i="16" s="1"/>
  <c r="E233" i="16"/>
  <c r="A233" i="16" s="1"/>
  <c r="E232" i="16"/>
  <c r="A232" i="16" s="1"/>
  <c r="E231" i="16"/>
  <c r="A231" i="16" s="1"/>
  <c r="E230" i="16"/>
  <c r="A230" i="16" s="1"/>
  <c r="E229" i="16"/>
  <c r="A229" i="16" s="1"/>
  <c r="E228" i="16"/>
  <c r="A228" i="16" s="1"/>
  <c r="E227" i="16"/>
  <c r="A227" i="16" s="1"/>
  <c r="E226" i="16"/>
  <c r="A226" i="16" s="1"/>
  <c r="E225" i="16"/>
  <c r="A225" i="16" s="1"/>
  <c r="E224" i="16"/>
  <c r="A224" i="16" s="1"/>
  <c r="E223" i="16"/>
  <c r="A223" i="16" s="1"/>
  <c r="E222" i="16"/>
  <c r="A222" i="16" s="1"/>
  <c r="E221" i="16"/>
  <c r="A221" i="16" s="1"/>
  <c r="E220" i="16"/>
  <c r="A220" i="16" s="1"/>
  <c r="E219" i="16"/>
  <c r="A219" i="16" s="1"/>
  <c r="E218" i="16"/>
  <c r="A218" i="16" s="1"/>
  <c r="E217" i="16"/>
  <c r="A217" i="16" s="1"/>
  <c r="E216" i="16"/>
  <c r="A216" i="16" s="1"/>
  <c r="D1937" i="14"/>
  <c r="A1937" i="14" s="1"/>
  <c r="D1936" i="14"/>
  <c r="A1936" i="14" s="1"/>
  <c r="D1932" i="14"/>
  <c r="A1932" i="14" s="1"/>
  <c r="D1931" i="14"/>
  <c r="A1931" i="14" s="1"/>
  <c r="D1930" i="14"/>
  <c r="A1930" i="14" s="1"/>
  <c r="D1924" i="14"/>
  <c r="A1924" i="14" s="1"/>
  <c r="D1921" i="14"/>
  <c r="A1921" i="14" s="1"/>
  <c r="D1916" i="14"/>
  <c r="A1916" i="14" s="1"/>
  <c r="D1952" i="14"/>
  <c r="A1952" i="14" s="1"/>
  <c r="D1928" i="14"/>
  <c r="A1928" i="14" s="1"/>
  <c r="D1946" i="14"/>
  <c r="A1946" i="14" s="1"/>
  <c r="D1923" i="14"/>
  <c r="A1923" i="14" s="1"/>
  <c r="D1939" i="14"/>
  <c r="A1939" i="14" s="1"/>
  <c r="D1927" i="14"/>
  <c r="A1927" i="14" s="1"/>
  <c r="D1935" i="14"/>
  <c r="A1935" i="14" s="1"/>
  <c r="D1951" i="14"/>
  <c r="A1951" i="14" s="1"/>
  <c r="D1920" i="14"/>
  <c r="A1920" i="14" s="1"/>
  <c r="D1926" i="14"/>
  <c r="A1926" i="14" s="1"/>
  <c r="D1945" i="14"/>
  <c r="A1945" i="14"/>
  <c r="D1950" i="14"/>
  <c r="A1950" i="14" s="1"/>
  <c r="D1957" i="14"/>
  <c r="A1957" i="14" s="1"/>
  <c r="D1944" i="14"/>
  <c r="A1944" i="14" s="1"/>
  <c r="D1955" i="14"/>
  <c r="A1955" i="14" s="1"/>
  <c r="D1948" i="14"/>
  <c r="A1948" i="14" s="1"/>
  <c r="D1919" i="14"/>
  <c r="A1919" i="14"/>
  <c r="D1954" i="14"/>
  <c r="A1954" i="14" s="1"/>
  <c r="D1918" i="14"/>
  <c r="A1918" i="14" s="1"/>
  <c r="D1943" i="14"/>
  <c r="A1943" i="14" s="1"/>
  <c r="D1938" i="14"/>
  <c r="A1938" i="14" s="1"/>
  <c r="D1922" i="14"/>
  <c r="A1922" i="14" s="1"/>
  <c r="D1934" i="14"/>
  <c r="A1934" i="14" s="1"/>
  <c r="D1949" i="14"/>
  <c r="A1949" i="14" s="1"/>
  <c r="D1942" i="14"/>
  <c r="A1942" i="14" s="1"/>
  <c r="D1953" i="14"/>
  <c r="A1953" i="14" s="1"/>
  <c r="D1956" i="14"/>
  <c r="A1956" i="14" s="1"/>
  <c r="D1933" i="14"/>
  <c r="A1933" i="14" s="1"/>
  <c r="D1941" i="14"/>
  <c r="A1941" i="14" s="1"/>
  <c r="D1917" i="14"/>
  <c r="A1917" i="14" s="1"/>
  <c r="D1947" i="14"/>
  <c r="A1947" i="14" s="1"/>
  <c r="D1940" i="14"/>
  <c r="A1940" i="14"/>
  <c r="D1925" i="14"/>
  <c r="A1925" i="14" s="1"/>
  <c r="D1929" i="14"/>
  <c r="A1929" i="14" s="1"/>
  <c r="D1915" i="14"/>
  <c r="A1915" i="14" s="1"/>
  <c r="D1914" i="14"/>
  <c r="A1914" i="14" s="1"/>
  <c r="D1913" i="14"/>
  <c r="A1913" i="14" s="1"/>
  <c r="D1912" i="14"/>
  <c r="A1912" i="14" s="1"/>
  <c r="D1911" i="14"/>
  <c r="A1911" i="14" s="1"/>
  <c r="D1910" i="14"/>
  <c r="A1910" i="14" s="1"/>
  <c r="D1909" i="14"/>
  <c r="A1909" i="14" s="1"/>
  <c r="D1908" i="14"/>
  <c r="A1908" i="14" s="1"/>
  <c r="D1907" i="14"/>
  <c r="A1907" i="14" s="1"/>
  <c r="D1906" i="14"/>
  <c r="A1906" i="14" s="1"/>
  <c r="D1905" i="14"/>
  <c r="A1905" i="14" s="1"/>
  <c r="D1904" i="14"/>
  <c r="A1904" i="14" s="1"/>
  <c r="D1903" i="14"/>
  <c r="A1903" i="14" s="1"/>
  <c r="D1902" i="14"/>
  <c r="A1902" i="14" s="1"/>
  <c r="D1901" i="14"/>
  <c r="A1901" i="14" s="1"/>
  <c r="D1900" i="14"/>
  <c r="A1900" i="14" s="1"/>
  <c r="D1899" i="14"/>
  <c r="A1899" i="14" s="1"/>
  <c r="D1898" i="14"/>
  <c r="A1898" i="14" s="1"/>
  <c r="D1897" i="14"/>
  <c r="A1897" i="14" s="1"/>
  <c r="D1896" i="14"/>
  <c r="A1896" i="14" s="1"/>
  <c r="D1895" i="14"/>
  <c r="A1895" i="14" s="1"/>
  <c r="D1894" i="14"/>
  <c r="A1894" i="14" s="1"/>
  <c r="D1893" i="14"/>
  <c r="A1893" i="14" s="1"/>
  <c r="D1892" i="14"/>
  <c r="A1892" i="14"/>
  <c r="D1891" i="14"/>
  <c r="A1891" i="14" s="1"/>
  <c r="D1890" i="14"/>
  <c r="A1890" i="14" s="1"/>
  <c r="D1889" i="14"/>
  <c r="A1889" i="14" s="1"/>
  <c r="D1888" i="14"/>
  <c r="A1888" i="14" s="1"/>
  <c r="D1887" i="14"/>
  <c r="A1887" i="14" s="1"/>
  <c r="D1886" i="14"/>
  <c r="A1886" i="14" s="1"/>
  <c r="D1885" i="14"/>
  <c r="A1885" i="14" s="1"/>
  <c r="D1884" i="14"/>
  <c r="A1884" i="14" s="1"/>
  <c r="D1883" i="14"/>
  <c r="A1883" i="14" s="1"/>
  <c r="D1882" i="14"/>
  <c r="A1882" i="14" s="1"/>
  <c r="D1881" i="14"/>
  <c r="A1881" i="14" s="1"/>
  <c r="D1880" i="14"/>
  <c r="A1880" i="14" s="1"/>
  <c r="D1879" i="14"/>
  <c r="A1879" i="14" s="1"/>
  <c r="D1878" i="14"/>
  <c r="A1878" i="14" s="1"/>
  <c r="D1877" i="14"/>
  <c r="A1877" i="14" s="1"/>
  <c r="D1876" i="14"/>
  <c r="A1876" i="14" s="1"/>
  <c r="D1875" i="14"/>
  <c r="A1875" i="14" s="1"/>
  <c r="D1874" i="14"/>
  <c r="A1874" i="14" s="1"/>
  <c r="D1873" i="14"/>
  <c r="A1873" i="14" s="1"/>
  <c r="D1872" i="14"/>
  <c r="A1872" i="14" s="1"/>
  <c r="D1871" i="14"/>
  <c r="A1871" i="14" s="1"/>
  <c r="D1870" i="14"/>
  <c r="A1870" i="14" s="1"/>
  <c r="D1869" i="14"/>
  <c r="A1869" i="14" s="1"/>
  <c r="D1868" i="14"/>
  <c r="A1868" i="14" s="1"/>
  <c r="D1867" i="14"/>
  <c r="A1867" i="14" s="1"/>
  <c r="D1866" i="14"/>
  <c r="A1866" i="14" s="1"/>
  <c r="D1865" i="14"/>
  <c r="A1865" i="14" s="1"/>
  <c r="D1864" i="14"/>
  <c r="A1864" i="14" s="1"/>
  <c r="D1863" i="14"/>
  <c r="A1863" i="14" s="1"/>
  <c r="D1862" i="14"/>
  <c r="A1862" i="14" s="1"/>
  <c r="D1861" i="14"/>
  <c r="A1861" i="14" s="1"/>
  <c r="D1860" i="14"/>
  <c r="A1860" i="14" s="1"/>
  <c r="D1859" i="14"/>
  <c r="A1859" i="14" s="1"/>
  <c r="D1858" i="14"/>
  <c r="A1858" i="14" s="1"/>
  <c r="D1857" i="14"/>
  <c r="A1857" i="14" s="1"/>
  <c r="D1856" i="14"/>
  <c r="A1856" i="14" s="1"/>
  <c r="D1855" i="14"/>
  <c r="A1855" i="14" s="1"/>
  <c r="D1854" i="14"/>
  <c r="A1854" i="14" s="1"/>
  <c r="D1853" i="14"/>
  <c r="A1853" i="14" s="1"/>
  <c r="D1852" i="14"/>
  <c r="A1852" i="14" s="1"/>
  <c r="D1851" i="14"/>
  <c r="A1851" i="14" s="1"/>
  <c r="D1850" i="14"/>
  <c r="A1850" i="14" s="1"/>
  <c r="D1849" i="14"/>
  <c r="A1849" i="14" s="1"/>
  <c r="D1848" i="14"/>
  <c r="A1848" i="14" s="1"/>
  <c r="D1847" i="14"/>
  <c r="A1847" i="14" s="1"/>
  <c r="D1846" i="14"/>
  <c r="A1846" i="14" s="1"/>
  <c r="D1845" i="14"/>
  <c r="A1845" i="14" s="1"/>
  <c r="D1844" i="14"/>
  <c r="A1844" i="14"/>
  <c r="D1843" i="14"/>
  <c r="A1843" i="14" s="1"/>
  <c r="D1842" i="14"/>
  <c r="A1842" i="14" s="1"/>
  <c r="D1841" i="14"/>
  <c r="A1841" i="14" s="1"/>
  <c r="D1840" i="14"/>
  <c r="A1840" i="14" s="1"/>
  <c r="D1839" i="14"/>
  <c r="A1839" i="14" s="1"/>
  <c r="D1838" i="14"/>
  <c r="A1838" i="14"/>
  <c r="D1837" i="14"/>
  <c r="A1837" i="14" s="1"/>
  <c r="D1836" i="14"/>
  <c r="A1836" i="14" s="1"/>
  <c r="D1835" i="14"/>
  <c r="A1835" i="14" s="1"/>
  <c r="D1834" i="14"/>
  <c r="A1834" i="14" s="1"/>
  <c r="D1833" i="14"/>
  <c r="A1833" i="14" s="1"/>
  <c r="D1832" i="14"/>
  <c r="A1832" i="14" s="1"/>
  <c r="D1831" i="14"/>
  <c r="A1831" i="14" s="1"/>
  <c r="D1830" i="14"/>
  <c r="A1830" i="14" s="1"/>
  <c r="D1829" i="14"/>
  <c r="A1829" i="14" s="1"/>
  <c r="D1828" i="14"/>
  <c r="A1828" i="14" s="1"/>
  <c r="D1827" i="14"/>
  <c r="A1827" i="14" s="1"/>
  <c r="D1826" i="14"/>
  <c r="A1826" i="14" s="1"/>
  <c r="D1825" i="14"/>
  <c r="A1825" i="14" s="1"/>
  <c r="D1824" i="14"/>
  <c r="A1824" i="14" s="1"/>
  <c r="D1823" i="14"/>
  <c r="A1823" i="14" s="1"/>
  <c r="D1822" i="14"/>
  <c r="A1822" i="14" s="1"/>
  <c r="D1821" i="14"/>
  <c r="A1821" i="14" s="1"/>
  <c r="D1820" i="14"/>
  <c r="A1820" i="14" s="1"/>
  <c r="D1819" i="14"/>
  <c r="A1819" i="14" s="1"/>
  <c r="D1818" i="14"/>
  <c r="A1818" i="14" s="1"/>
  <c r="D1817" i="14"/>
  <c r="A1817" i="14" s="1"/>
  <c r="D1816" i="14"/>
  <c r="A1816" i="14" s="1"/>
  <c r="D1815" i="14"/>
  <c r="A1815" i="14" s="1"/>
  <c r="D1814" i="14"/>
  <c r="A1814" i="14" s="1"/>
  <c r="D1813" i="14"/>
  <c r="A1813" i="14" s="1"/>
  <c r="D1812" i="14"/>
  <c r="A1812" i="14" s="1"/>
  <c r="D1811" i="14"/>
  <c r="A1811" i="14" s="1"/>
  <c r="D1810" i="14"/>
  <c r="A1810" i="14" s="1"/>
  <c r="D1809" i="14"/>
  <c r="A1809" i="14" s="1"/>
  <c r="D1808" i="14"/>
  <c r="A1808" i="14" s="1"/>
  <c r="D1807" i="14"/>
  <c r="A1807" i="14" s="1"/>
  <c r="D1806" i="14"/>
  <c r="A1806" i="14"/>
  <c r="D1805" i="14"/>
  <c r="A1805" i="14" s="1"/>
  <c r="D1804" i="14"/>
  <c r="A1804" i="14" s="1"/>
  <c r="D1803" i="14"/>
  <c r="A1803" i="14" s="1"/>
  <c r="D1802" i="14"/>
  <c r="A1802" i="14" s="1"/>
  <c r="D1801" i="14"/>
  <c r="A1801" i="14" s="1"/>
  <c r="D1800" i="14"/>
  <c r="A1800" i="14" s="1"/>
  <c r="D1799" i="14"/>
  <c r="A1799" i="14" s="1"/>
  <c r="D1798" i="14"/>
  <c r="A1798" i="14" s="1"/>
  <c r="D1797" i="14"/>
  <c r="A1797" i="14" s="1"/>
  <c r="D1796" i="14"/>
  <c r="A1796" i="14" s="1"/>
  <c r="D1795" i="14"/>
  <c r="A1795" i="14" s="1"/>
  <c r="D1794" i="14"/>
  <c r="A1794" i="14" s="1"/>
  <c r="D1793" i="14"/>
  <c r="A1793" i="14" s="1"/>
  <c r="D1792" i="14"/>
  <c r="A1792" i="14" s="1"/>
  <c r="D1791" i="14"/>
  <c r="A1791" i="14" s="1"/>
  <c r="D1790" i="14"/>
  <c r="A1790" i="14" s="1"/>
  <c r="D1789" i="14"/>
  <c r="A1789" i="14" s="1"/>
  <c r="D1788" i="14"/>
  <c r="A1788" i="14" s="1"/>
  <c r="D1787" i="14"/>
  <c r="A1787" i="14" s="1"/>
  <c r="D1786" i="14"/>
  <c r="A1786" i="14" s="1"/>
  <c r="D1785" i="14"/>
  <c r="A1785" i="14" s="1"/>
  <c r="D1784" i="14"/>
  <c r="A1784" i="14" s="1"/>
  <c r="D1783" i="14"/>
  <c r="A1783" i="14" s="1"/>
  <c r="D1782" i="14"/>
  <c r="A1782" i="14" s="1"/>
  <c r="D1781" i="14"/>
  <c r="A1781" i="14" s="1"/>
  <c r="D1780" i="14"/>
  <c r="A1780" i="14"/>
  <c r="D1779" i="14"/>
  <c r="A1779" i="14" s="1"/>
  <c r="D1778" i="14"/>
  <c r="A1778" i="14" s="1"/>
  <c r="D1777" i="14"/>
  <c r="A1777" i="14" s="1"/>
  <c r="D1776" i="14"/>
  <c r="A1776" i="14" s="1"/>
  <c r="D1775" i="14"/>
  <c r="A1775" i="14" s="1"/>
  <c r="D1774" i="14"/>
  <c r="A1774" i="14"/>
  <c r="D1773" i="14"/>
  <c r="A1773" i="14" s="1"/>
  <c r="D1772" i="14"/>
  <c r="A1772" i="14" s="1"/>
  <c r="D1771" i="14"/>
  <c r="A1771" i="14" s="1"/>
  <c r="D1770" i="14"/>
  <c r="A1770" i="14" s="1"/>
  <c r="D1769" i="14"/>
  <c r="A1769" i="14" s="1"/>
  <c r="D1768" i="14"/>
  <c r="A1768" i="14" s="1"/>
  <c r="D1767" i="14"/>
  <c r="A1767" i="14" s="1"/>
  <c r="D1766" i="14"/>
  <c r="A1766" i="14" s="1"/>
  <c r="D1765" i="14"/>
  <c r="A1765" i="14" s="1"/>
  <c r="D1764" i="14"/>
  <c r="A1764" i="14" s="1"/>
  <c r="D1763" i="14"/>
  <c r="A1763" i="14" s="1"/>
  <c r="D1762" i="14"/>
  <c r="A1762" i="14" s="1"/>
  <c r="D1761" i="14"/>
  <c r="A1761" i="14" s="1"/>
  <c r="D1760" i="14"/>
  <c r="A1760" i="14" s="1"/>
  <c r="D1759" i="14"/>
  <c r="A1759" i="14" s="1"/>
  <c r="D1758" i="14"/>
  <c r="A1758" i="14" s="1"/>
  <c r="D1757" i="14"/>
  <c r="A1757" i="14" s="1"/>
  <c r="D1756" i="14"/>
  <c r="A1756" i="14" s="1"/>
  <c r="D1755" i="14"/>
  <c r="A1755" i="14" s="1"/>
  <c r="D1754" i="14"/>
  <c r="A1754" i="14" s="1"/>
  <c r="D1753" i="14"/>
  <c r="A1753" i="14" s="1"/>
  <c r="D1752" i="14"/>
  <c r="A1752" i="14" s="1"/>
  <c r="D1751" i="14"/>
  <c r="A1751" i="14" s="1"/>
  <c r="D1750" i="14"/>
  <c r="A1750" i="14" s="1"/>
  <c r="D1749" i="14"/>
  <c r="A1749" i="14" s="1"/>
  <c r="D1748" i="14"/>
  <c r="A1748" i="14" s="1"/>
  <c r="D1747" i="14"/>
  <c r="A1747" i="14" s="1"/>
  <c r="D1746" i="14"/>
  <c r="A1746" i="14" s="1"/>
  <c r="D1745" i="14"/>
  <c r="A1745" i="14" s="1"/>
  <c r="D1744" i="14"/>
  <c r="A1744" i="14" s="1"/>
  <c r="D1743" i="14"/>
  <c r="A1743" i="14" s="1"/>
  <c r="D1742" i="14"/>
  <c r="A1742" i="14"/>
  <c r="D1741" i="14"/>
  <c r="A1741" i="14" s="1"/>
  <c r="D1740" i="14"/>
  <c r="A1740" i="14" s="1"/>
  <c r="D1739" i="14"/>
  <c r="A1739" i="14" s="1"/>
  <c r="D1738" i="14"/>
  <c r="A1738" i="14" s="1"/>
  <c r="D1737" i="14"/>
  <c r="A1737" i="14" s="1"/>
  <c r="D1736" i="14"/>
  <c r="A1736" i="14" s="1"/>
  <c r="D1735" i="14"/>
  <c r="A1735" i="14" s="1"/>
  <c r="D1734" i="14"/>
  <c r="A1734" i="14" s="1"/>
  <c r="D1733" i="14"/>
  <c r="A1733" i="14" s="1"/>
  <c r="D1732" i="14"/>
  <c r="A1732" i="14" s="1"/>
  <c r="D1731" i="14"/>
  <c r="A1731" i="14" s="1"/>
  <c r="D1730" i="14"/>
  <c r="A1730" i="14" s="1"/>
  <c r="D1729" i="14"/>
  <c r="A1729" i="14" s="1"/>
  <c r="D1728" i="14"/>
  <c r="A1728" i="14" s="1"/>
  <c r="D1727" i="14"/>
  <c r="A1727" i="14" s="1"/>
  <c r="D1726" i="14"/>
  <c r="A1726" i="14" s="1"/>
  <c r="D1725" i="14"/>
  <c r="A1725" i="14" s="1"/>
  <c r="D1724" i="14"/>
  <c r="A1724" i="14" s="1"/>
  <c r="D1723" i="14"/>
  <c r="A1723" i="14" s="1"/>
  <c r="D1722" i="14"/>
  <c r="A1722" i="14" s="1"/>
  <c r="D1721" i="14"/>
  <c r="A1721" i="14" s="1"/>
  <c r="D1720" i="14"/>
  <c r="A1720" i="14" s="1"/>
  <c r="D1719" i="14"/>
  <c r="A1719" i="14" s="1"/>
  <c r="D1718" i="14"/>
  <c r="A1718" i="14" s="1"/>
  <c r="D1717" i="14"/>
  <c r="A1717" i="14" s="1"/>
  <c r="D1716" i="14"/>
  <c r="A1716" i="14"/>
  <c r="D1715" i="14"/>
  <c r="A1715" i="14" s="1"/>
  <c r="D1714" i="14"/>
  <c r="A1714" i="14" s="1"/>
  <c r="D1713" i="14"/>
  <c r="A1713" i="14" s="1"/>
  <c r="D1712" i="14"/>
  <c r="A1712" i="14" s="1"/>
  <c r="D1711" i="14"/>
  <c r="A1711" i="14" s="1"/>
  <c r="D1710" i="14"/>
  <c r="A1710" i="14"/>
  <c r="D1709" i="14"/>
  <c r="A1709" i="14" s="1"/>
  <c r="D1708" i="14"/>
  <c r="A1708" i="14" s="1"/>
  <c r="D1707" i="14"/>
  <c r="A1707" i="14" s="1"/>
  <c r="D1706" i="14"/>
  <c r="A1706" i="14" s="1"/>
  <c r="D1705" i="14"/>
  <c r="A1705" i="14" s="1"/>
  <c r="D1704" i="14"/>
  <c r="A1704" i="14" s="1"/>
  <c r="D1703" i="14"/>
  <c r="A1703" i="14" s="1"/>
  <c r="D1702" i="14"/>
  <c r="A1702" i="14" s="1"/>
  <c r="D1701" i="14"/>
  <c r="A1701" i="14" s="1"/>
  <c r="D1700" i="14"/>
  <c r="A1700" i="14" s="1"/>
  <c r="D1699" i="14"/>
  <c r="A1699" i="14" s="1"/>
  <c r="D1698" i="14"/>
  <c r="A1698" i="14" s="1"/>
  <c r="D1697" i="14"/>
  <c r="A1697" i="14" s="1"/>
  <c r="D1696" i="14"/>
  <c r="A1696" i="14" s="1"/>
  <c r="D1695" i="14"/>
  <c r="A1695" i="14" s="1"/>
  <c r="D1694" i="14"/>
  <c r="A1694" i="14" s="1"/>
  <c r="D1693" i="14"/>
  <c r="A1693" i="14" s="1"/>
  <c r="D1692" i="14"/>
  <c r="A1692" i="14" s="1"/>
  <c r="D1691" i="14"/>
  <c r="A1691" i="14" s="1"/>
  <c r="D1690" i="14"/>
  <c r="A1690" i="14" s="1"/>
  <c r="D1689" i="14"/>
  <c r="A1689" i="14" s="1"/>
  <c r="D1688" i="14"/>
  <c r="A1688" i="14" s="1"/>
  <c r="D1687" i="14"/>
  <c r="A1687" i="14" s="1"/>
  <c r="D1686" i="14"/>
  <c r="A1686" i="14" s="1"/>
  <c r="D1685" i="14"/>
  <c r="A1685" i="14" s="1"/>
  <c r="D1684" i="14"/>
  <c r="A1684" i="14" s="1"/>
  <c r="D1683" i="14"/>
  <c r="A1683" i="14" s="1"/>
  <c r="D1682" i="14"/>
  <c r="A1682" i="14" s="1"/>
  <c r="D1681" i="14"/>
  <c r="A1681" i="14" s="1"/>
  <c r="D1680" i="14"/>
  <c r="A1680" i="14" s="1"/>
  <c r="D1679" i="14"/>
  <c r="A1679" i="14" s="1"/>
  <c r="D1678" i="14"/>
  <c r="A1678" i="14"/>
  <c r="D1677" i="14"/>
  <c r="A1677" i="14" s="1"/>
  <c r="D1676" i="14"/>
  <c r="A1676" i="14" s="1"/>
  <c r="D1675" i="14"/>
  <c r="A1675" i="14" s="1"/>
  <c r="D1674" i="14"/>
  <c r="A1674" i="14" s="1"/>
  <c r="D1673" i="14"/>
  <c r="A1673" i="14" s="1"/>
  <c r="D1672" i="14"/>
  <c r="A1672" i="14" s="1"/>
  <c r="D1671" i="14"/>
  <c r="A1671" i="14" s="1"/>
  <c r="D1670" i="14"/>
  <c r="A1670" i="14" s="1"/>
  <c r="D1669" i="14"/>
  <c r="A1669" i="14" s="1"/>
  <c r="D1668" i="14"/>
  <c r="A1668" i="14" s="1"/>
  <c r="D1667" i="14"/>
  <c r="A1667" i="14" s="1"/>
  <c r="D1666" i="14"/>
  <c r="A1666" i="14" s="1"/>
  <c r="D1665" i="14"/>
  <c r="A1665" i="14" s="1"/>
  <c r="D1664" i="14"/>
  <c r="A1664" i="14" s="1"/>
  <c r="D1663" i="14"/>
  <c r="A1663" i="14" s="1"/>
  <c r="D1662" i="14"/>
  <c r="A1662" i="14" s="1"/>
  <c r="D1661" i="14"/>
  <c r="A1661" i="14" s="1"/>
  <c r="D1660" i="14"/>
  <c r="A1660" i="14" s="1"/>
  <c r="D1659" i="14"/>
  <c r="A1659" i="14" s="1"/>
  <c r="D1658" i="14"/>
  <c r="A1658" i="14" s="1"/>
  <c r="D1657" i="14"/>
  <c r="A1657" i="14" s="1"/>
  <c r="D1656" i="14"/>
  <c r="A1656" i="14" s="1"/>
  <c r="D1655" i="14"/>
  <c r="A1655" i="14" s="1"/>
  <c r="D1654" i="14"/>
  <c r="A1654" i="14" s="1"/>
  <c r="D1653" i="14"/>
  <c r="A1653" i="14" s="1"/>
  <c r="D1652" i="14"/>
  <c r="A1652" i="14"/>
  <c r="D1651" i="14"/>
  <c r="A1651" i="14" s="1"/>
  <c r="D1650" i="14"/>
  <c r="A1650" i="14" s="1"/>
  <c r="D1649" i="14"/>
  <c r="A1649" i="14" s="1"/>
  <c r="D1648" i="14"/>
  <c r="A1648" i="14" s="1"/>
  <c r="D1647" i="14"/>
  <c r="A1647" i="14" s="1"/>
  <c r="D1646" i="14"/>
  <c r="A1646" i="14"/>
  <c r="D1645" i="14"/>
  <c r="A1645" i="14" s="1"/>
  <c r="D1644" i="14"/>
  <c r="A1644" i="14" s="1"/>
  <c r="D1643" i="14"/>
  <c r="A1643" i="14" s="1"/>
  <c r="D1642" i="14"/>
  <c r="A1642" i="14" s="1"/>
  <c r="D1641" i="14"/>
  <c r="A1641" i="14" s="1"/>
  <c r="D1640" i="14"/>
  <c r="A1640" i="14" s="1"/>
  <c r="D1639" i="14"/>
  <c r="A1639" i="14" s="1"/>
  <c r="D1638" i="14"/>
  <c r="A1638" i="14" s="1"/>
  <c r="D1637" i="14"/>
  <c r="A1637" i="14" s="1"/>
  <c r="D1636" i="14"/>
  <c r="A1636" i="14" s="1"/>
  <c r="D1635" i="14"/>
  <c r="A1635" i="14" s="1"/>
  <c r="D1634" i="14"/>
  <c r="A1634" i="14" s="1"/>
  <c r="D1633" i="14"/>
  <c r="A1633" i="14" s="1"/>
  <c r="D1632" i="14"/>
  <c r="A1632" i="14" s="1"/>
  <c r="D1631" i="14"/>
  <c r="A1631" i="14" s="1"/>
  <c r="D1630" i="14"/>
  <c r="A1630" i="14" s="1"/>
  <c r="D1629" i="14"/>
  <c r="A1629" i="14" s="1"/>
  <c r="D1628" i="14"/>
  <c r="A1628" i="14" s="1"/>
  <c r="D1627" i="14"/>
  <c r="A1627" i="14" s="1"/>
  <c r="D1626" i="14"/>
  <c r="A1626" i="14" s="1"/>
  <c r="D1625" i="14"/>
  <c r="A1625" i="14" s="1"/>
  <c r="D1624" i="14"/>
  <c r="A1624" i="14" s="1"/>
  <c r="D1623" i="14"/>
  <c r="A1623" i="14" s="1"/>
  <c r="D1622" i="14"/>
  <c r="A1622" i="14" s="1"/>
  <c r="D1621" i="14"/>
  <c r="A1621" i="14" s="1"/>
  <c r="D1620" i="14"/>
  <c r="A1620" i="14" s="1"/>
  <c r="D1619" i="14"/>
  <c r="A1619" i="14" s="1"/>
  <c r="D1618" i="14"/>
  <c r="A1618" i="14" s="1"/>
  <c r="D1617" i="14"/>
  <c r="A1617" i="14" s="1"/>
  <c r="D1616" i="14"/>
  <c r="A1616" i="14" s="1"/>
  <c r="D1615" i="14"/>
  <c r="A1615" i="14" s="1"/>
  <c r="D1614" i="14"/>
  <c r="A1614" i="14"/>
  <c r="D1613" i="14"/>
  <c r="A1613" i="14" s="1"/>
  <c r="D1612" i="14"/>
  <c r="A1612" i="14" s="1"/>
  <c r="D1611" i="14"/>
  <c r="A1611" i="14" s="1"/>
  <c r="D1610" i="14"/>
  <c r="A1610" i="14" s="1"/>
  <c r="D1609" i="14"/>
  <c r="A1609" i="14" s="1"/>
  <c r="D1608" i="14"/>
  <c r="A1608" i="14" s="1"/>
  <c r="D1607" i="14"/>
  <c r="A1607" i="14" s="1"/>
  <c r="D1606" i="14"/>
  <c r="A1606" i="14" s="1"/>
  <c r="D1605" i="14"/>
  <c r="A1605" i="14" s="1"/>
  <c r="D1604" i="14"/>
  <c r="A1604" i="14" s="1"/>
  <c r="D1603" i="14"/>
  <c r="A1603" i="14" s="1"/>
  <c r="D1602" i="14"/>
  <c r="A1602" i="14" s="1"/>
  <c r="D1601" i="14"/>
  <c r="A1601" i="14" s="1"/>
  <c r="D1600" i="14"/>
  <c r="A1600" i="14" s="1"/>
  <c r="D1599" i="14"/>
  <c r="A1599" i="14" s="1"/>
  <c r="D1598" i="14"/>
  <c r="A1598" i="14" s="1"/>
  <c r="D1597" i="14"/>
  <c r="A1597" i="14" s="1"/>
  <c r="D1596" i="14"/>
  <c r="A1596" i="14" s="1"/>
  <c r="D1595" i="14"/>
  <c r="A1595" i="14" s="1"/>
  <c r="D1594" i="14"/>
  <c r="A1594" i="14" s="1"/>
  <c r="D1593" i="14"/>
  <c r="A1593" i="14" s="1"/>
  <c r="D1592" i="14"/>
  <c r="A1592" i="14" s="1"/>
  <c r="D1591" i="14"/>
  <c r="A1591" i="14" s="1"/>
  <c r="D1590" i="14"/>
  <c r="A1590" i="14" s="1"/>
  <c r="D1589" i="14"/>
  <c r="A1589" i="14" s="1"/>
  <c r="D1588" i="14"/>
  <c r="A1588" i="14"/>
  <c r="D1587" i="14"/>
  <c r="A1587" i="14" s="1"/>
  <c r="D1586" i="14"/>
  <c r="A1586" i="14" s="1"/>
  <c r="D1585" i="14"/>
  <c r="A1585" i="14" s="1"/>
  <c r="D1584" i="14"/>
  <c r="A1584" i="14" s="1"/>
  <c r="D1583" i="14"/>
  <c r="A1583" i="14" s="1"/>
  <c r="D1582" i="14"/>
  <c r="A1582" i="14"/>
  <c r="D1581" i="14"/>
  <c r="A1581" i="14" s="1"/>
  <c r="D1580" i="14"/>
  <c r="A1580" i="14" s="1"/>
  <c r="D1579" i="14"/>
  <c r="A1579" i="14" s="1"/>
  <c r="D1578" i="14"/>
  <c r="A1578" i="14" s="1"/>
  <c r="D1577" i="14"/>
  <c r="A1577" i="14" s="1"/>
  <c r="D1576" i="14"/>
  <c r="A1576" i="14" s="1"/>
  <c r="D1575" i="14"/>
  <c r="A1575" i="14" s="1"/>
  <c r="D1574" i="14"/>
  <c r="A1574" i="14" s="1"/>
  <c r="D1573" i="14"/>
  <c r="A1573" i="14" s="1"/>
  <c r="D1572" i="14"/>
  <c r="A1572" i="14" s="1"/>
  <c r="D1571" i="14"/>
  <c r="A1571" i="14" s="1"/>
  <c r="D1570" i="14"/>
  <c r="A1570" i="14" s="1"/>
  <c r="D1569" i="14"/>
  <c r="A1569" i="14" s="1"/>
  <c r="D1568" i="14"/>
  <c r="A1568" i="14" s="1"/>
  <c r="D1567" i="14"/>
  <c r="A1567" i="14" s="1"/>
  <c r="D1566" i="14"/>
  <c r="A1566" i="14" s="1"/>
  <c r="D1565" i="14"/>
  <c r="A1565" i="14" s="1"/>
  <c r="D1564" i="14"/>
  <c r="A1564" i="14" s="1"/>
  <c r="D1563" i="14"/>
  <c r="A1563" i="14" s="1"/>
  <c r="D1562" i="14"/>
  <c r="A1562" i="14" s="1"/>
  <c r="D1561" i="14"/>
  <c r="A1561" i="14" s="1"/>
  <c r="D1560" i="14"/>
  <c r="A1560" i="14" s="1"/>
  <c r="D1559" i="14"/>
  <c r="A1559" i="14" s="1"/>
  <c r="D1558" i="14"/>
  <c r="A1558" i="14" s="1"/>
  <c r="D1557" i="14"/>
  <c r="A1557" i="14" s="1"/>
  <c r="D1556" i="14"/>
  <c r="A1556" i="14" s="1"/>
  <c r="D1555" i="14"/>
  <c r="A1555" i="14" s="1"/>
  <c r="D1554" i="14"/>
  <c r="A1554" i="14" s="1"/>
  <c r="D1553" i="14"/>
  <c r="A1553" i="14" s="1"/>
  <c r="D1552" i="14"/>
  <c r="A1552" i="14" s="1"/>
  <c r="D1551" i="14"/>
  <c r="A1551" i="14" s="1"/>
  <c r="D1550" i="14"/>
  <c r="A1550" i="14"/>
  <c r="D1549" i="14"/>
  <c r="A1549" i="14" s="1"/>
  <c r="D1548" i="14"/>
  <c r="A1548" i="14" s="1"/>
  <c r="D1547" i="14"/>
  <c r="A1547" i="14" s="1"/>
  <c r="D1546" i="14"/>
  <c r="A1546" i="14" s="1"/>
  <c r="D1545" i="14"/>
  <c r="A1545" i="14" s="1"/>
  <c r="D1544" i="14"/>
  <c r="A1544" i="14" s="1"/>
  <c r="D1543" i="14"/>
  <c r="A1543" i="14" s="1"/>
  <c r="D1542" i="14"/>
  <c r="A1542" i="14" s="1"/>
  <c r="D1541" i="14"/>
  <c r="A1541" i="14" s="1"/>
  <c r="D1540" i="14"/>
  <c r="A1540" i="14" s="1"/>
  <c r="D1539" i="14"/>
  <c r="A1539" i="14" s="1"/>
  <c r="D1538" i="14"/>
  <c r="A1538" i="14" s="1"/>
  <c r="D1537" i="14"/>
  <c r="A1537" i="14" s="1"/>
  <c r="D1536" i="14"/>
  <c r="A1536" i="14" s="1"/>
  <c r="D1535" i="14"/>
  <c r="A1535" i="14" s="1"/>
  <c r="D1534" i="14"/>
  <c r="A1534" i="14" s="1"/>
  <c r="D1533" i="14"/>
  <c r="A1533" i="14" s="1"/>
  <c r="D1532" i="14"/>
  <c r="A1532" i="14" s="1"/>
  <c r="D1531" i="14"/>
  <c r="A1531" i="14" s="1"/>
  <c r="D1530" i="14"/>
  <c r="A1530" i="14" s="1"/>
  <c r="D1529" i="14"/>
  <c r="A1529" i="14" s="1"/>
  <c r="D1528" i="14"/>
  <c r="A1528" i="14" s="1"/>
  <c r="D1527" i="14"/>
  <c r="A1527" i="14" s="1"/>
  <c r="D1526" i="14"/>
  <c r="A1526" i="14" s="1"/>
  <c r="D1525" i="14"/>
  <c r="A1525" i="14" s="1"/>
  <c r="D1524" i="14"/>
  <c r="A1524" i="14"/>
  <c r="D1523" i="14"/>
  <c r="A1523" i="14" s="1"/>
  <c r="D1522" i="14"/>
  <c r="A1522" i="14" s="1"/>
  <c r="D1521" i="14"/>
  <c r="A1521" i="14" s="1"/>
  <c r="D1520" i="14"/>
  <c r="A1520" i="14" s="1"/>
  <c r="D1519" i="14"/>
  <c r="A1519" i="14" s="1"/>
  <c r="D1518" i="14"/>
  <c r="A1518" i="14"/>
  <c r="D1517" i="14"/>
  <c r="A1517" i="14" s="1"/>
  <c r="D1516" i="14"/>
  <c r="A1516" i="14" s="1"/>
  <c r="D1515" i="14"/>
  <c r="A1515" i="14" s="1"/>
  <c r="D1514" i="14"/>
  <c r="A1514" i="14" s="1"/>
  <c r="D1513" i="14"/>
  <c r="A1513" i="14" s="1"/>
  <c r="D1512" i="14"/>
  <c r="A1512" i="14" s="1"/>
  <c r="D1511" i="14"/>
  <c r="A1511" i="14" s="1"/>
  <c r="D1510" i="14"/>
  <c r="A1510" i="14" s="1"/>
  <c r="D1509" i="14"/>
  <c r="A1509" i="14" s="1"/>
  <c r="D1508" i="14"/>
  <c r="A1508" i="14" s="1"/>
  <c r="D1507" i="14"/>
  <c r="A1507" i="14" s="1"/>
  <c r="D1506" i="14"/>
  <c r="A1506" i="14" s="1"/>
  <c r="D1505" i="14"/>
  <c r="A1505" i="14" s="1"/>
  <c r="D1504" i="14"/>
  <c r="A1504" i="14" s="1"/>
  <c r="D1503" i="14"/>
  <c r="A1503" i="14" s="1"/>
  <c r="D1502" i="14"/>
  <c r="A1502" i="14" s="1"/>
  <c r="D1501" i="14"/>
  <c r="A1501" i="14" s="1"/>
  <c r="D1500" i="14"/>
  <c r="A1500" i="14" s="1"/>
  <c r="D1499" i="14"/>
  <c r="A1499" i="14" s="1"/>
  <c r="D1498" i="14"/>
  <c r="A1498" i="14" s="1"/>
  <c r="D1497" i="14"/>
  <c r="A1497" i="14" s="1"/>
  <c r="D1496" i="14"/>
  <c r="A1496" i="14" s="1"/>
  <c r="D1495" i="14"/>
  <c r="A1495" i="14" s="1"/>
  <c r="D1494" i="14"/>
  <c r="A1494" i="14" s="1"/>
  <c r="D1493" i="14"/>
  <c r="A1493" i="14" s="1"/>
  <c r="D1492" i="14"/>
  <c r="A1492" i="14" s="1"/>
  <c r="D1491" i="14"/>
  <c r="A1491" i="14" s="1"/>
  <c r="D1490" i="14"/>
  <c r="A1490" i="14" s="1"/>
  <c r="D1489" i="14"/>
  <c r="A1489" i="14" s="1"/>
  <c r="D1488" i="14"/>
  <c r="A1488" i="14" s="1"/>
  <c r="D1487" i="14"/>
  <c r="A1487" i="14" s="1"/>
  <c r="D1486" i="14"/>
  <c r="A1486" i="14"/>
  <c r="D1485" i="14"/>
  <c r="A1485" i="14" s="1"/>
  <c r="D1484" i="14"/>
  <c r="A1484" i="14" s="1"/>
  <c r="D1483" i="14"/>
  <c r="A1483" i="14" s="1"/>
  <c r="D1482" i="14"/>
  <c r="A1482" i="14" s="1"/>
  <c r="D1481" i="14"/>
  <c r="A1481" i="14" s="1"/>
  <c r="D1480" i="14"/>
  <c r="A1480" i="14" s="1"/>
  <c r="D1479" i="14"/>
  <c r="A1479" i="14" s="1"/>
  <c r="D1478" i="14"/>
  <c r="A1478" i="14" s="1"/>
  <c r="D1477" i="14"/>
  <c r="A1477" i="14" s="1"/>
  <c r="D1476" i="14"/>
  <c r="A1476" i="14" s="1"/>
  <c r="D1475" i="14"/>
  <c r="A1475" i="14" s="1"/>
  <c r="D1474" i="14"/>
  <c r="A1474" i="14" s="1"/>
  <c r="D1473" i="14"/>
  <c r="A1473" i="14" s="1"/>
  <c r="D1472" i="14"/>
  <c r="A1472" i="14" s="1"/>
  <c r="D1471" i="14"/>
  <c r="A1471" i="14" s="1"/>
  <c r="D1470" i="14"/>
  <c r="A1470" i="14" s="1"/>
  <c r="D1469" i="14"/>
  <c r="A1469" i="14" s="1"/>
  <c r="D1468" i="14"/>
  <c r="A1468" i="14" s="1"/>
  <c r="D1467" i="14"/>
  <c r="A1467" i="14" s="1"/>
  <c r="D1466" i="14"/>
  <c r="A1466" i="14" s="1"/>
  <c r="D1465" i="14"/>
  <c r="A1465" i="14" s="1"/>
  <c r="D1464" i="14"/>
  <c r="A1464" i="14" s="1"/>
  <c r="D1463" i="14"/>
  <c r="A1463" i="14" s="1"/>
  <c r="D1462" i="14"/>
  <c r="A1462" i="14" s="1"/>
  <c r="D1461" i="14"/>
  <c r="A1461" i="14" s="1"/>
  <c r="D1460" i="14"/>
  <c r="A1460" i="14"/>
  <c r="D1459" i="14"/>
  <c r="A1459" i="14" s="1"/>
  <c r="D1458" i="14"/>
  <c r="A1458" i="14" s="1"/>
  <c r="D1457" i="14"/>
  <c r="A1457" i="14" s="1"/>
  <c r="D1456" i="14"/>
  <c r="A1456" i="14" s="1"/>
  <c r="D1455" i="14"/>
  <c r="A1455" i="14" s="1"/>
  <c r="D1454" i="14"/>
  <c r="A1454" i="14"/>
  <c r="D1453" i="14"/>
  <c r="A1453" i="14" s="1"/>
  <c r="D1452" i="14"/>
  <c r="A1452" i="14" s="1"/>
  <c r="D1451" i="14"/>
  <c r="A1451" i="14" s="1"/>
  <c r="D1450" i="14"/>
  <c r="A1450" i="14" s="1"/>
  <c r="D1449" i="14"/>
  <c r="A1449" i="14" s="1"/>
  <c r="D1448" i="14"/>
  <c r="A1448" i="14" s="1"/>
  <c r="D1447" i="14"/>
  <c r="A1447" i="14" s="1"/>
  <c r="D1446" i="14"/>
  <c r="A1446" i="14" s="1"/>
  <c r="D1445" i="14"/>
  <c r="A1445" i="14" s="1"/>
  <c r="D1444" i="14"/>
  <c r="A1444" i="14" s="1"/>
  <c r="D1443" i="14"/>
  <c r="A1443" i="14" s="1"/>
  <c r="D1442" i="14"/>
  <c r="A1442" i="14" s="1"/>
  <c r="D1441" i="14"/>
  <c r="A1441" i="14" s="1"/>
  <c r="D1440" i="14"/>
  <c r="A1440" i="14" s="1"/>
  <c r="D1439" i="14"/>
  <c r="A1439" i="14" s="1"/>
  <c r="D1438" i="14"/>
  <c r="A1438" i="14" s="1"/>
  <c r="D1437" i="14"/>
  <c r="A1437" i="14" s="1"/>
  <c r="D1436" i="14"/>
  <c r="A1436" i="14" s="1"/>
  <c r="D1435" i="14"/>
  <c r="A1435" i="14" s="1"/>
  <c r="D1434" i="14"/>
  <c r="A1434" i="14" s="1"/>
  <c r="D1433" i="14"/>
  <c r="A1433" i="14" s="1"/>
  <c r="D1432" i="14"/>
  <c r="A1432" i="14" s="1"/>
  <c r="D1431" i="14"/>
  <c r="A1431" i="14" s="1"/>
  <c r="D1430" i="14"/>
  <c r="A1430" i="14" s="1"/>
  <c r="D1429" i="14"/>
  <c r="A1429" i="14" s="1"/>
  <c r="D1428" i="14"/>
  <c r="A1428" i="14" s="1"/>
  <c r="D1427" i="14"/>
  <c r="A1427" i="14" s="1"/>
  <c r="D1426" i="14"/>
  <c r="A1426" i="14" s="1"/>
  <c r="D1425" i="14"/>
  <c r="A1425" i="14" s="1"/>
  <c r="D1424" i="14"/>
  <c r="A1424" i="14" s="1"/>
  <c r="D1423" i="14"/>
  <c r="A1423" i="14" s="1"/>
  <c r="D1422" i="14"/>
  <c r="A1422" i="14"/>
  <c r="D1421" i="14"/>
  <c r="A1421" i="14" s="1"/>
  <c r="D1420" i="14"/>
  <c r="A1420" i="14" s="1"/>
  <c r="D1419" i="14"/>
  <c r="A1419" i="14" s="1"/>
  <c r="D1418" i="14"/>
  <c r="A1418" i="14" s="1"/>
  <c r="D1417" i="14"/>
  <c r="A1417" i="14" s="1"/>
  <c r="D1416" i="14"/>
  <c r="A1416" i="14" s="1"/>
  <c r="D1415" i="14"/>
  <c r="A1415" i="14" s="1"/>
  <c r="D1414" i="14"/>
  <c r="A1414" i="14" s="1"/>
  <c r="D1413" i="14"/>
  <c r="A1413" i="14" s="1"/>
  <c r="D1412" i="14"/>
  <c r="A1412" i="14" s="1"/>
  <c r="D1411" i="14"/>
  <c r="A1411" i="14" s="1"/>
  <c r="D1410" i="14"/>
  <c r="A1410" i="14" s="1"/>
  <c r="D1409" i="14"/>
  <c r="A1409" i="14" s="1"/>
  <c r="D1408" i="14"/>
  <c r="A1408" i="14" s="1"/>
  <c r="D1407" i="14"/>
  <c r="A1407" i="14" s="1"/>
  <c r="D1406" i="14"/>
  <c r="A1406" i="14" s="1"/>
  <c r="D1405" i="14"/>
  <c r="A1405" i="14" s="1"/>
  <c r="D1404" i="14"/>
  <c r="A1404" i="14" s="1"/>
  <c r="D1403" i="14"/>
  <c r="A1403" i="14" s="1"/>
  <c r="D1402" i="14"/>
  <c r="A1402" i="14" s="1"/>
  <c r="D1401" i="14"/>
  <c r="A1401" i="14" s="1"/>
  <c r="D1400" i="14"/>
  <c r="A1400" i="14" s="1"/>
  <c r="D1399" i="14"/>
  <c r="A1399" i="14" s="1"/>
  <c r="D1398" i="14"/>
  <c r="A1398" i="14" s="1"/>
  <c r="D1397" i="14"/>
  <c r="A1397" i="14" s="1"/>
  <c r="D1396" i="14"/>
  <c r="A1396" i="14"/>
  <c r="D1395" i="14"/>
  <c r="A1395" i="14" s="1"/>
  <c r="D1394" i="14"/>
  <c r="A1394" i="14" s="1"/>
  <c r="D1393" i="14"/>
  <c r="A1393" i="14" s="1"/>
  <c r="D1392" i="14"/>
  <c r="A1392" i="14" s="1"/>
  <c r="D1391" i="14"/>
  <c r="A1391" i="14" s="1"/>
  <c r="D1390" i="14"/>
  <c r="A1390" i="14"/>
  <c r="D1389" i="14"/>
  <c r="A1389" i="14" s="1"/>
  <c r="D1388" i="14"/>
  <c r="A1388" i="14" s="1"/>
  <c r="D1387" i="14"/>
  <c r="A1387" i="14" s="1"/>
  <c r="D1386" i="14"/>
  <c r="A1386" i="14" s="1"/>
  <c r="D1385" i="14"/>
  <c r="A1385" i="14" s="1"/>
  <c r="D1384" i="14"/>
  <c r="A1384" i="14" s="1"/>
  <c r="D1383" i="14"/>
  <c r="A1383" i="14" s="1"/>
  <c r="D1382" i="14"/>
  <c r="A1382" i="14" s="1"/>
  <c r="D1381" i="14"/>
  <c r="A1381" i="14" s="1"/>
  <c r="D1380" i="14"/>
  <c r="A1380" i="14" s="1"/>
  <c r="D1379" i="14"/>
  <c r="A1379" i="14" s="1"/>
  <c r="D1378" i="14"/>
  <c r="A1378" i="14" s="1"/>
  <c r="D1377" i="14"/>
  <c r="A1377" i="14" s="1"/>
  <c r="D1376" i="14"/>
  <c r="A1376" i="14" s="1"/>
  <c r="D1375" i="14"/>
  <c r="A1375" i="14" s="1"/>
  <c r="D1374" i="14"/>
  <c r="A1374" i="14" s="1"/>
  <c r="D1373" i="14"/>
  <c r="A1373" i="14" s="1"/>
  <c r="D1372" i="14"/>
  <c r="A1372" i="14" s="1"/>
  <c r="D1371" i="14"/>
  <c r="A1371" i="14" s="1"/>
  <c r="D1370" i="14"/>
  <c r="A1370" i="14" s="1"/>
  <c r="D1369" i="14"/>
  <c r="A1369" i="14" s="1"/>
  <c r="D1368" i="14"/>
  <c r="A1368" i="14" s="1"/>
  <c r="D1367" i="14"/>
  <c r="A1367" i="14" s="1"/>
  <c r="D1366" i="14"/>
  <c r="A1366" i="14" s="1"/>
  <c r="D1365" i="14"/>
  <c r="A1365" i="14" s="1"/>
  <c r="D1364" i="14"/>
  <c r="A1364" i="14" s="1"/>
  <c r="D1363" i="14"/>
  <c r="A1363" i="14" s="1"/>
  <c r="D1362" i="14"/>
  <c r="A1362" i="14" s="1"/>
  <c r="D1361" i="14"/>
  <c r="A1361" i="14" s="1"/>
  <c r="D1360" i="14"/>
  <c r="A1360" i="14" s="1"/>
  <c r="D1359" i="14"/>
  <c r="A1359" i="14" s="1"/>
  <c r="D1358" i="14"/>
  <c r="A1358" i="14"/>
  <c r="D1357" i="14"/>
  <c r="A1357" i="14" s="1"/>
  <c r="D1356" i="14"/>
  <c r="A1356" i="14" s="1"/>
  <c r="D1355" i="14"/>
  <c r="A1355" i="14" s="1"/>
  <c r="D1354" i="14"/>
  <c r="A1354" i="14" s="1"/>
  <c r="D1353" i="14"/>
  <c r="A1353" i="14" s="1"/>
  <c r="D1352" i="14"/>
  <c r="A1352" i="14" s="1"/>
  <c r="D1351" i="14"/>
  <c r="A1351" i="14" s="1"/>
  <c r="D1350" i="14"/>
  <c r="A1350" i="14" s="1"/>
  <c r="D1349" i="14"/>
  <c r="A1349" i="14" s="1"/>
  <c r="D1348" i="14"/>
  <c r="A1348" i="14" s="1"/>
  <c r="D1347" i="14"/>
  <c r="A1347" i="14" s="1"/>
  <c r="D1346" i="14"/>
  <c r="A1346" i="14" s="1"/>
  <c r="D1345" i="14"/>
  <c r="A1345" i="14" s="1"/>
  <c r="D1344" i="14"/>
  <c r="A1344" i="14" s="1"/>
  <c r="D1343" i="14"/>
  <c r="A1343" i="14" s="1"/>
  <c r="D1342" i="14"/>
  <c r="A1342" i="14" s="1"/>
  <c r="D1341" i="14"/>
  <c r="A1341" i="14" s="1"/>
  <c r="D1340" i="14"/>
  <c r="A1340" i="14" s="1"/>
  <c r="D1339" i="14"/>
  <c r="A1339" i="14" s="1"/>
  <c r="D1338" i="14"/>
  <c r="A1338" i="14" s="1"/>
  <c r="D1337" i="14"/>
  <c r="A1337" i="14" s="1"/>
  <c r="D1336" i="14"/>
  <c r="A1336" i="14" s="1"/>
  <c r="D1335" i="14"/>
  <c r="A1335" i="14" s="1"/>
  <c r="D1334" i="14"/>
  <c r="A1334" i="14" s="1"/>
  <c r="D1333" i="14"/>
  <c r="A1333" i="14" s="1"/>
  <c r="D1332" i="14"/>
  <c r="A1332" i="14"/>
  <c r="D1331" i="14"/>
  <c r="A1331" i="14" s="1"/>
  <c r="D1330" i="14"/>
  <c r="A1330" i="14" s="1"/>
  <c r="D1329" i="14"/>
  <c r="A1329" i="14" s="1"/>
  <c r="D1328" i="14"/>
  <c r="A1328" i="14" s="1"/>
  <c r="D1327" i="14"/>
  <c r="A1327" i="14" s="1"/>
  <c r="D1326" i="14"/>
  <c r="A1326" i="14"/>
  <c r="D1325" i="14"/>
  <c r="A1325" i="14" s="1"/>
  <c r="D1324" i="14"/>
  <c r="A1324" i="14" s="1"/>
  <c r="D1323" i="14"/>
  <c r="A1323" i="14" s="1"/>
  <c r="D1322" i="14"/>
  <c r="A1322" i="14" s="1"/>
  <c r="D1321" i="14"/>
  <c r="A1321" i="14" s="1"/>
  <c r="D1320" i="14"/>
  <c r="A1320" i="14" s="1"/>
  <c r="D1319" i="14"/>
  <c r="A1319" i="14" s="1"/>
  <c r="D1318" i="14"/>
  <c r="A1318" i="14" s="1"/>
  <c r="D1317" i="14"/>
  <c r="A1317" i="14" s="1"/>
  <c r="D1316" i="14"/>
  <c r="A1316" i="14" s="1"/>
  <c r="D1315" i="14"/>
  <c r="A1315" i="14" s="1"/>
  <c r="D1314" i="14"/>
  <c r="A1314" i="14" s="1"/>
  <c r="D1313" i="14"/>
  <c r="A1313" i="14" s="1"/>
  <c r="D1312" i="14"/>
  <c r="A1312" i="14" s="1"/>
  <c r="D1311" i="14"/>
  <c r="A1311" i="14" s="1"/>
  <c r="D1310" i="14"/>
  <c r="A1310" i="14" s="1"/>
  <c r="D1309" i="14"/>
  <c r="A1309" i="14" s="1"/>
  <c r="D1308" i="14"/>
  <c r="A1308" i="14" s="1"/>
  <c r="D1307" i="14"/>
  <c r="A1307" i="14" s="1"/>
  <c r="D1306" i="14"/>
  <c r="A1306" i="14" s="1"/>
  <c r="D1305" i="14"/>
  <c r="A1305" i="14" s="1"/>
  <c r="D1304" i="14"/>
  <c r="A1304" i="14" s="1"/>
  <c r="D1303" i="14"/>
  <c r="A1303" i="14" s="1"/>
  <c r="D1302" i="14"/>
  <c r="A1302" i="14" s="1"/>
  <c r="D1301" i="14"/>
  <c r="A1301" i="14" s="1"/>
  <c r="D1300" i="14"/>
  <c r="A1300" i="14" s="1"/>
  <c r="D1299" i="14"/>
  <c r="A1299" i="14" s="1"/>
  <c r="D1298" i="14"/>
  <c r="A1298" i="14" s="1"/>
  <c r="D1297" i="14"/>
  <c r="A1297" i="14" s="1"/>
  <c r="D1296" i="14"/>
  <c r="A1296" i="14" s="1"/>
  <c r="D1295" i="14"/>
  <c r="A1295" i="14" s="1"/>
  <c r="D1294" i="14"/>
  <c r="A1294" i="14"/>
  <c r="D1293" i="14"/>
  <c r="A1293" i="14" s="1"/>
  <c r="D1292" i="14"/>
  <c r="A1292" i="14" s="1"/>
  <c r="D1291" i="14"/>
  <c r="A1291" i="14" s="1"/>
  <c r="D1290" i="14"/>
  <c r="A1290" i="14" s="1"/>
  <c r="D1289" i="14"/>
  <c r="A1289" i="14" s="1"/>
  <c r="D1288" i="14"/>
  <c r="A1288" i="14" s="1"/>
  <c r="D1287" i="14"/>
  <c r="A1287" i="14" s="1"/>
  <c r="D1286" i="14"/>
  <c r="A1286" i="14" s="1"/>
  <c r="D1285" i="14"/>
  <c r="A1285" i="14" s="1"/>
  <c r="D1284" i="14"/>
  <c r="A1284" i="14" s="1"/>
  <c r="D1283" i="14"/>
  <c r="A1283" i="14" s="1"/>
  <c r="D1282" i="14"/>
  <c r="A1282" i="14" s="1"/>
  <c r="D1281" i="14"/>
  <c r="A1281" i="14" s="1"/>
  <c r="D1280" i="14"/>
  <c r="A1280" i="14" s="1"/>
  <c r="D1279" i="14"/>
  <c r="A1279" i="14" s="1"/>
  <c r="D1278" i="14"/>
  <c r="A1278" i="14" s="1"/>
  <c r="D1277" i="14"/>
  <c r="A1277" i="14" s="1"/>
  <c r="D1276" i="14"/>
  <c r="A1276" i="14" s="1"/>
  <c r="D1275" i="14"/>
  <c r="A1275" i="14" s="1"/>
  <c r="D1274" i="14"/>
  <c r="A1274" i="14" s="1"/>
  <c r="D1273" i="14"/>
  <c r="A1273" i="14" s="1"/>
  <c r="D1272" i="14"/>
  <c r="A1272" i="14" s="1"/>
  <c r="D1271" i="14"/>
  <c r="A1271" i="14" s="1"/>
  <c r="D1270" i="14"/>
  <c r="A1270" i="14" s="1"/>
  <c r="D1269" i="14"/>
  <c r="A1269" i="14" s="1"/>
  <c r="D1268" i="14"/>
  <c r="A1268" i="14"/>
  <c r="D1267" i="14"/>
  <c r="A1267" i="14" s="1"/>
  <c r="D1266" i="14"/>
  <c r="A1266" i="14" s="1"/>
  <c r="D1265" i="14"/>
  <c r="A1265" i="14" s="1"/>
  <c r="D1264" i="14"/>
  <c r="A1264" i="14" s="1"/>
  <c r="D1263" i="14"/>
  <c r="A1263" i="14" s="1"/>
  <c r="D1262" i="14"/>
  <c r="A1262" i="14"/>
  <c r="D1261" i="14"/>
  <c r="A1261" i="14" s="1"/>
  <c r="D1260" i="14"/>
  <c r="A1260" i="14" s="1"/>
  <c r="D1259" i="14"/>
  <c r="A1259" i="14" s="1"/>
  <c r="D1258" i="14"/>
  <c r="A1258" i="14" s="1"/>
  <c r="D1257" i="14"/>
  <c r="A1257" i="14" s="1"/>
  <c r="D1256" i="14"/>
  <c r="A1256" i="14" s="1"/>
  <c r="D1255" i="14"/>
  <c r="A1255" i="14" s="1"/>
  <c r="D1254" i="14"/>
  <c r="A1254" i="14" s="1"/>
  <c r="D1253" i="14"/>
  <c r="A1253" i="14" s="1"/>
  <c r="D1252" i="14"/>
  <c r="A1252" i="14" s="1"/>
  <c r="D1251" i="14"/>
  <c r="A1251" i="14" s="1"/>
  <c r="D1250" i="14"/>
  <c r="A1250" i="14" s="1"/>
  <c r="D1249" i="14"/>
  <c r="A1249" i="14" s="1"/>
  <c r="D1248" i="14"/>
  <c r="A1248" i="14" s="1"/>
  <c r="D1247" i="14"/>
  <c r="A1247" i="14" s="1"/>
  <c r="D1246" i="14"/>
  <c r="A1246" i="14" s="1"/>
  <c r="D1245" i="14"/>
  <c r="A1245" i="14" s="1"/>
  <c r="D1244" i="14"/>
  <c r="A1244" i="14" s="1"/>
  <c r="D1243" i="14"/>
  <c r="A1243" i="14" s="1"/>
  <c r="D1242" i="14"/>
  <c r="A1242" i="14" s="1"/>
  <c r="D1241" i="14"/>
  <c r="A1241" i="14" s="1"/>
  <c r="D1240" i="14"/>
  <c r="A1240" i="14" s="1"/>
  <c r="D1239" i="14"/>
  <c r="A1239" i="14" s="1"/>
  <c r="D1238" i="14"/>
  <c r="A1238" i="14" s="1"/>
  <c r="D1237" i="14"/>
  <c r="A1237" i="14" s="1"/>
  <c r="D1236" i="14"/>
  <c r="A1236" i="14" s="1"/>
  <c r="D1235" i="14"/>
  <c r="A1235" i="14" s="1"/>
  <c r="D1234" i="14"/>
  <c r="A1234" i="14" s="1"/>
  <c r="D1233" i="14"/>
  <c r="A1233" i="14" s="1"/>
  <c r="D1232" i="14"/>
  <c r="A1232" i="14" s="1"/>
  <c r="D1231" i="14"/>
  <c r="A1231" i="14" s="1"/>
  <c r="D1230" i="14"/>
  <c r="A1230" i="14"/>
  <c r="D1229" i="14"/>
  <c r="A1229" i="14" s="1"/>
  <c r="D1228" i="14"/>
  <c r="A1228" i="14" s="1"/>
  <c r="D1227" i="14"/>
  <c r="A1227" i="14" s="1"/>
  <c r="D1226" i="14"/>
  <c r="A1226" i="14" s="1"/>
  <c r="D1225" i="14"/>
  <c r="A1225" i="14" s="1"/>
  <c r="D1224" i="14"/>
  <c r="A1224" i="14" s="1"/>
  <c r="D1223" i="14"/>
  <c r="A1223" i="14" s="1"/>
  <c r="D1222" i="14"/>
  <c r="A1222" i="14" s="1"/>
  <c r="D1221" i="14"/>
  <c r="A1221" i="14" s="1"/>
  <c r="D1220" i="14"/>
  <c r="A1220" i="14" s="1"/>
  <c r="D1219" i="14"/>
  <c r="A1219" i="14" s="1"/>
  <c r="D1218" i="14"/>
  <c r="A1218" i="14" s="1"/>
  <c r="D1217" i="14"/>
  <c r="A1217" i="14" s="1"/>
  <c r="D1216" i="14"/>
  <c r="A1216" i="14" s="1"/>
  <c r="D1215" i="14"/>
  <c r="A1215" i="14" s="1"/>
  <c r="D1214" i="14"/>
  <c r="A1214" i="14" s="1"/>
  <c r="D1213" i="14"/>
  <c r="A1213" i="14" s="1"/>
  <c r="D1212" i="14"/>
  <c r="A1212" i="14" s="1"/>
  <c r="D1211" i="14"/>
  <c r="A1211" i="14" s="1"/>
  <c r="D1210" i="14"/>
  <c r="A1210" i="14" s="1"/>
  <c r="D1209" i="14"/>
  <c r="A1209" i="14" s="1"/>
  <c r="D1208" i="14"/>
  <c r="A1208" i="14" s="1"/>
  <c r="D1207" i="14"/>
  <c r="A1207" i="14" s="1"/>
  <c r="D1206" i="14"/>
  <c r="A1206" i="14" s="1"/>
  <c r="D1205" i="14"/>
  <c r="A1205" i="14" s="1"/>
  <c r="D1204" i="14"/>
  <c r="A1204" i="14"/>
  <c r="D1203" i="14"/>
  <c r="A1203" i="14" s="1"/>
  <c r="D1202" i="14"/>
  <c r="A1202" i="14" s="1"/>
  <c r="D1201" i="14"/>
  <c r="A1201" i="14" s="1"/>
  <c r="D1200" i="14"/>
  <c r="A1200" i="14" s="1"/>
  <c r="D1199" i="14"/>
  <c r="A1199" i="14" s="1"/>
  <c r="D1198" i="14"/>
  <c r="A1198" i="14"/>
  <c r="D1197" i="14"/>
  <c r="A1197" i="14" s="1"/>
  <c r="D1196" i="14"/>
  <c r="A1196" i="14" s="1"/>
  <c r="D1195" i="14"/>
  <c r="A1195" i="14" s="1"/>
  <c r="D1194" i="14"/>
  <c r="A1194" i="14" s="1"/>
  <c r="D1193" i="14"/>
  <c r="A1193" i="14" s="1"/>
  <c r="D1192" i="14"/>
  <c r="A1192" i="14" s="1"/>
  <c r="D1191" i="14"/>
  <c r="A1191" i="14" s="1"/>
  <c r="D1190" i="14"/>
  <c r="A1190" i="14" s="1"/>
  <c r="D1189" i="14"/>
  <c r="A1189" i="14" s="1"/>
  <c r="D1188" i="14"/>
  <c r="A1188" i="14" s="1"/>
  <c r="D1187" i="14"/>
  <c r="A1187" i="14" s="1"/>
  <c r="D1186" i="14"/>
  <c r="A1186" i="14" s="1"/>
  <c r="D1185" i="14"/>
  <c r="A1185" i="14" s="1"/>
  <c r="D1184" i="14"/>
  <c r="A1184" i="14" s="1"/>
  <c r="D1183" i="14"/>
  <c r="A1183" i="14" s="1"/>
  <c r="D1182" i="14"/>
  <c r="A1182" i="14" s="1"/>
  <c r="D1181" i="14"/>
  <c r="A1181" i="14" s="1"/>
  <c r="D1180" i="14"/>
  <c r="A1180" i="14" s="1"/>
  <c r="D1179" i="14"/>
  <c r="A1179" i="14" s="1"/>
  <c r="D1178" i="14"/>
  <c r="A1178" i="14" s="1"/>
  <c r="D1177" i="14"/>
  <c r="A1177" i="14" s="1"/>
  <c r="D1176" i="14"/>
  <c r="A1176" i="14" s="1"/>
  <c r="D1175" i="14"/>
  <c r="A1175" i="14" s="1"/>
  <c r="D1174" i="14"/>
  <c r="A1174" i="14" s="1"/>
  <c r="D1173" i="14"/>
  <c r="A1173" i="14" s="1"/>
  <c r="D1172" i="14"/>
  <c r="A1172" i="14" s="1"/>
  <c r="D1171" i="14"/>
  <c r="A1171" i="14" s="1"/>
  <c r="D1170" i="14"/>
  <c r="A1170" i="14" s="1"/>
  <c r="D1169" i="14"/>
  <c r="A1169" i="14" s="1"/>
  <c r="D1168" i="14"/>
  <c r="A1168" i="14" s="1"/>
  <c r="D1167" i="14"/>
  <c r="A1167" i="14" s="1"/>
  <c r="D1166" i="14"/>
  <c r="A1166" i="14"/>
  <c r="D1165" i="14"/>
  <c r="A1165" i="14" s="1"/>
  <c r="D1164" i="14"/>
  <c r="A1164" i="14" s="1"/>
  <c r="D1163" i="14"/>
  <c r="A1163" i="14" s="1"/>
  <c r="D1162" i="14"/>
  <c r="A1162" i="14" s="1"/>
  <c r="D1161" i="14"/>
  <c r="A1161" i="14" s="1"/>
  <c r="D1160" i="14"/>
  <c r="A1160" i="14" s="1"/>
  <c r="D1159" i="14"/>
  <c r="A1159" i="14" s="1"/>
  <c r="D1158" i="14"/>
  <c r="A1158" i="14" s="1"/>
  <c r="D1157" i="14"/>
  <c r="A1157" i="14" s="1"/>
  <c r="D1156" i="14"/>
  <c r="A1156" i="14" s="1"/>
  <c r="D1155" i="14"/>
  <c r="A1155" i="14" s="1"/>
  <c r="D1154" i="14"/>
  <c r="A1154" i="14" s="1"/>
  <c r="D1153" i="14"/>
  <c r="A1153" i="14" s="1"/>
  <c r="D1152" i="14"/>
  <c r="A1152" i="14" s="1"/>
  <c r="D1151" i="14"/>
  <c r="A1151" i="14" s="1"/>
  <c r="D1150" i="14"/>
  <c r="A1150" i="14" s="1"/>
  <c r="D1149" i="14"/>
  <c r="A1149" i="14" s="1"/>
  <c r="D1148" i="14"/>
  <c r="A1148" i="14" s="1"/>
  <c r="D1147" i="14"/>
  <c r="A1147" i="14" s="1"/>
  <c r="D1146" i="14"/>
  <c r="A1146" i="14" s="1"/>
  <c r="D1145" i="14"/>
  <c r="A1145" i="14" s="1"/>
  <c r="D1144" i="14"/>
  <c r="A1144" i="14" s="1"/>
  <c r="D1143" i="14"/>
  <c r="A1143" i="14" s="1"/>
  <c r="D1142" i="14"/>
  <c r="A1142" i="14" s="1"/>
  <c r="D1141" i="14"/>
  <c r="A1141" i="14" s="1"/>
  <c r="D1140" i="14"/>
  <c r="A1140" i="14"/>
  <c r="D1139" i="14"/>
  <c r="A1139" i="14" s="1"/>
  <c r="D1138" i="14"/>
  <c r="A1138" i="14" s="1"/>
  <c r="D1137" i="14"/>
  <c r="A1137" i="14" s="1"/>
  <c r="D1136" i="14"/>
  <c r="A1136" i="14" s="1"/>
  <c r="D1135" i="14"/>
  <c r="A1135" i="14" s="1"/>
  <c r="D1134" i="14"/>
  <c r="A1134" i="14"/>
  <c r="D1133" i="14"/>
  <c r="A1133" i="14" s="1"/>
  <c r="D1132" i="14"/>
  <c r="A1132" i="14" s="1"/>
  <c r="D1131" i="14"/>
  <c r="A1131" i="14" s="1"/>
  <c r="D1130" i="14"/>
  <c r="A1130" i="14" s="1"/>
  <c r="D1129" i="14"/>
  <c r="A1129" i="14" s="1"/>
  <c r="D1128" i="14"/>
  <c r="A1128" i="14" s="1"/>
  <c r="D1127" i="14"/>
  <c r="A1127" i="14" s="1"/>
  <c r="D1126" i="14"/>
  <c r="A1126" i="14" s="1"/>
  <c r="D1125" i="14"/>
  <c r="A1125" i="14" s="1"/>
  <c r="D1124" i="14"/>
  <c r="A1124" i="14" s="1"/>
  <c r="D1123" i="14"/>
  <c r="A1123" i="14" s="1"/>
  <c r="D1122" i="14"/>
  <c r="A1122" i="14" s="1"/>
  <c r="D1121" i="14"/>
  <c r="A1121" i="14" s="1"/>
  <c r="D1120" i="14"/>
  <c r="A1120" i="14" s="1"/>
  <c r="D1119" i="14"/>
  <c r="A1119" i="14" s="1"/>
  <c r="D1118" i="14"/>
  <c r="A1118" i="14" s="1"/>
  <c r="D1117" i="14"/>
  <c r="A1117" i="14" s="1"/>
  <c r="D1116" i="14"/>
  <c r="A1116" i="14" s="1"/>
  <c r="D1115" i="14"/>
  <c r="A1115" i="14" s="1"/>
  <c r="D1114" i="14"/>
  <c r="A1114" i="14" s="1"/>
  <c r="D1113" i="14"/>
  <c r="A1113" i="14" s="1"/>
  <c r="D1112" i="14"/>
  <c r="A1112" i="14" s="1"/>
  <c r="D1111" i="14"/>
  <c r="A1111" i="14" s="1"/>
  <c r="D1110" i="14"/>
  <c r="A1110" i="14" s="1"/>
  <c r="D1109" i="14"/>
  <c r="A1109" i="14" s="1"/>
  <c r="D1108" i="14"/>
  <c r="A1108" i="14" s="1"/>
  <c r="D1107" i="14"/>
  <c r="A1107" i="14" s="1"/>
  <c r="D1106" i="14"/>
  <c r="A1106" i="14" s="1"/>
  <c r="D1105" i="14"/>
  <c r="A1105" i="14" s="1"/>
  <c r="D1104" i="14"/>
  <c r="A1104" i="14" s="1"/>
  <c r="D1103" i="14"/>
  <c r="A1103" i="14" s="1"/>
  <c r="D1102" i="14"/>
  <c r="A1102" i="14"/>
  <c r="D1101" i="14"/>
  <c r="A1101" i="14" s="1"/>
  <c r="D1100" i="14"/>
  <c r="A1100" i="14" s="1"/>
  <c r="D1099" i="14"/>
  <c r="A1099" i="14" s="1"/>
  <c r="D1098" i="14"/>
  <c r="A1098" i="14" s="1"/>
  <c r="D1097" i="14"/>
  <c r="A1097" i="14" s="1"/>
  <c r="D1096" i="14"/>
  <c r="A1096" i="14" s="1"/>
  <c r="D1095" i="14"/>
  <c r="A1095" i="14" s="1"/>
  <c r="D1094" i="14"/>
  <c r="A1094" i="14" s="1"/>
  <c r="D1093" i="14"/>
  <c r="A1093" i="14" s="1"/>
  <c r="D1092" i="14"/>
  <c r="A1092" i="14"/>
  <c r="D1091" i="14"/>
  <c r="A1091" i="14" s="1"/>
  <c r="D1090" i="14"/>
  <c r="A1090" i="14" s="1"/>
  <c r="D1089" i="14"/>
  <c r="A1089" i="14" s="1"/>
  <c r="D1088" i="14"/>
  <c r="A1088" i="14" s="1"/>
  <c r="D1087" i="14"/>
  <c r="A1087" i="14" s="1"/>
  <c r="D1086" i="14"/>
  <c r="A1086" i="14" s="1"/>
  <c r="D1085" i="14"/>
  <c r="A1085" i="14" s="1"/>
  <c r="D1084" i="14"/>
  <c r="A1084" i="14" s="1"/>
  <c r="D1083" i="14"/>
  <c r="A1083" i="14" s="1"/>
  <c r="D1082" i="14"/>
  <c r="A1082" i="14" s="1"/>
  <c r="D1081" i="14"/>
  <c r="A1081" i="14" s="1"/>
  <c r="D1080" i="14"/>
  <c r="A1080" i="14" s="1"/>
  <c r="D1079" i="14"/>
  <c r="A1079" i="14" s="1"/>
  <c r="D1078" i="14"/>
  <c r="A1078" i="14" s="1"/>
  <c r="D1077" i="14"/>
  <c r="A1077" i="14" s="1"/>
  <c r="D1076" i="14"/>
  <c r="A1076" i="14" s="1"/>
  <c r="D1075" i="14"/>
  <c r="A1075" i="14" s="1"/>
  <c r="D1074" i="14"/>
  <c r="A1074" i="14" s="1"/>
  <c r="D1073" i="14"/>
  <c r="A1073" i="14" s="1"/>
  <c r="D1072" i="14"/>
  <c r="A1072" i="14" s="1"/>
  <c r="D1071" i="14"/>
  <c r="A1071" i="14" s="1"/>
  <c r="D1070" i="14"/>
  <c r="A1070" i="14" s="1"/>
  <c r="D1069" i="14"/>
  <c r="A1069" i="14" s="1"/>
  <c r="D1068" i="14"/>
  <c r="A1068" i="14"/>
  <c r="D1067" i="14"/>
  <c r="A1067" i="14" s="1"/>
  <c r="D1066" i="14"/>
  <c r="A1066" i="14" s="1"/>
  <c r="D1065" i="14"/>
  <c r="A1065" i="14" s="1"/>
  <c r="D1064" i="14"/>
  <c r="A1064" i="14" s="1"/>
  <c r="D1063" i="14"/>
  <c r="A1063" i="14" s="1"/>
  <c r="D1062" i="14"/>
  <c r="A1062" i="14" s="1"/>
  <c r="D1061" i="14"/>
  <c r="A1061" i="14" s="1"/>
  <c r="D1060" i="14"/>
  <c r="A1060" i="14" s="1"/>
  <c r="D1059" i="14"/>
  <c r="A1059" i="14" s="1"/>
  <c r="D1058" i="14"/>
  <c r="A1058" i="14" s="1"/>
  <c r="D1057" i="14"/>
  <c r="A1057" i="14" s="1"/>
  <c r="D1056" i="14"/>
  <c r="A1056" i="14" s="1"/>
  <c r="D1055" i="14"/>
  <c r="A1055" i="14" s="1"/>
  <c r="D1054" i="14"/>
  <c r="A1054" i="14"/>
  <c r="D1053" i="14"/>
  <c r="A1053" i="14" s="1"/>
  <c r="D1052" i="14"/>
  <c r="A1052" i="14"/>
  <c r="D1051" i="14"/>
  <c r="A1051" i="14" s="1"/>
  <c r="D1050" i="14"/>
  <c r="A1050" i="14" s="1"/>
  <c r="D1049" i="14"/>
  <c r="A1049" i="14" s="1"/>
  <c r="D1048" i="14"/>
  <c r="A1048" i="14" s="1"/>
  <c r="D1047" i="14"/>
  <c r="A1047" i="14" s="1"/>
  <c r="D1046" i="14"/>
  <c r="A1046" i="14" s="1"/>
  <c r="D1045" i="14"/>
  <c r="A1045" i="14" s="1"/>
  <c r="D1044" i="14"/>
  <c r="A1044" i="14"/>
  <c r="D1043" i="14"/>
  <c r="A1043" i="14" s="1"/>
  <c r="D1042" i="14"/>
  <c r="A1042" i="14" s="1"/>
  <c r="D1041" i="14"/>
  <c r="A1041" i="14" s="1"/>
  <c r="D1040" i="14"/>
  <c r="A1040" i="14" s="1"/>
  <c r="D1039" i="14"/>
  <c r="A1039" i="14" s="1"/>
  <c r="D1038" i="14"/>
  <c r="A1038" i="14"/>
  <c r="D1037" i="14"/>
  <c r="A1037" i="14" s="1"/>
  <c r="D1036" i="14"/>
  <c r="A1036" i="14" s="1"/>
  <c r="D1035" i="14"/>
  <c r="A1035" i="14" s="1"/>
  <c r="D1034" i="14"/>
  <c r="A1034" i="14" s="1"/>
  <c r="D1033" i="14"/>
  <c r="A1033" i="14" s="1"/>
  <c r="D1032" i="14"/>
  <c r="A1032" i="14" s="1"/>
  <c r="D1031" i="14"/>
  <c r="A1031" i="14" s="1"/>
  <c r="D1030" i="14"/>
  <c r="A1030" i="14" s="1"/>
  <c r="D1029" i="14"/>
  <c r="A1029" i="14" s="1"/>
  <c r="D1028" i="14"/>
  <c r="A1028" i="14"/>
  <c r="D1027" i="14"/>
  <c r="A1027" i="14" s="1"/>
  <c r="D1026" i="14"/>
  <c r="A1026" i="14" s="1"/>
  <c r="D1025" i="14"/>
  <c r="A1025" i="14" s="1"/>
  <c r="D1024" i="14"/>
  <c r="A1024" i="14" s="1"/>
  <c r="D1023" i="14"/>
  <c r="A1023" i="14" s="1"/>
  <c r="D1022" i="14"/>
  <c r="A1022" i="14" s="1"/>
  <c r="D1021" i="14"/>
  <c r="A1021" i="14" s="1"/>
  <c r="D1020" i="14"/>
  <c r="A1020" i="14" s="1"/>
  <c r="D1019" i="14"/>
  <c r="A1019" i="14" s="1"/>
  <c r="D1018" i="14"/>
  <c r="A1018" i="14" s="1"/>
  <c r="D1017" i="14"/>
  <c r="A1017" i="14" s="1"/>
  <c r="D1016" i="14"/>
  <c r="A1016" i="14" s="1"/>
  <c r="D1015" i="14"/>
  <c r="A1015" i="14" s="1"/>
  <c r="D1014" i="14"/>
  <c r="A1014" i="14" s="1"/>
  <c r="D1013" i="14"/>
  <c r="A1013" i="14" s="1"/>
  <c r="D1012" i="14"/>
  <c r="A1012" i="14" s="1"/>
  <c r="D1011" i="14"/>
  <c r="A1011" i="14" s="1"/>
  <c r="D1010" i="14"/>
  <c r="A1010" i="14" s="1"/>
  <c r="D1009" i="14"/>
  <c r="A1009" i="14" s="1"/>
  <c r="D1008" i="14"/>
  <c r="A1008" i="14" s="1"/>
  <c r="D1007" i="14"/>
  <c r="A1007" i="14" s="1"/>
  <c r="D1006" i="14"/>
  <c r="A1006" i="14" s="1"/>
  <c r="D1005" i="14"/>
  <c r="A1005" i="14" s="1"/>
  <c r="D1004" i="14"/>
  <c r="A1004" i="14" s="1"/>
  <c r="D1003" i="14"/>
  <c r="A1003" i="14" s="1"/>
  <c r="D1002" i="14"/>
  <c r="A1002" i="14"/>
  <c r="D1001" i="14"/>
  <c r="A1001" i="14" s="1"/>
  <c r="D1000" i="14"/>
  <c r="A1000" i="14" s="1"/>
  <c r="D999" i="14"/>
  <c r="A999" i="14" s="1"/>
  <c r="D998" i="14"/>
  <c r="A998" i="14" s="1"/>
  <c r="D997" i="14"/>
  <c r="A997" i="14" s="1"/>
  <c r="D996" i="14"/>
  <c r="A996" i="14"/>
  <c r="D995" i="14"/>
  <c r="A995" i="14" s="1"/>
  <c r="D994" i="14"/>
  <c r="A994" i="14" s="1"/>
  <c r="D993" i="14"/>
  <c r="A993" i="14" s="1"/>
  <c r="D992" i="14"/>
  <c r="A992" i="14" s="1"/>
  <c r="D991" i="14"/>
  <c r="A991" i="14" s="1"/>
  <c r="D990" i="14"/>
  <c r="A990" i="14"/>
  <c r="D989" i="14"/>
  <c r="A989" i="14" s="1"/>
  <c r="D988" i="14"/>
  <c r="A988" i="14" s="1"/>
  <c r="D987" i="14"/>
  <c r="A987" i="14" s="1"/>
  <c r="D986" i="14"/>
  <c r="A986" i="14"/>
  <c r="D985" i="14"/>
  <c r="A985" i="14" s="1"/>
  <c r="D984" i="14"/>
  <c r="A984" i="14" s="1"/>
  <c r="D983" i="14"/>
  <c r="A983" i="14" s="1"/>
  <c r="D982" i="14"/>
  <c r="A982" i="14" s="1"/>
  <c r="D981" i="14"/>
  <c r="A981" i="14" s="1"/>
  <c r="D980" i="14"/>
  <c r="A980" i="14"/>
  <c r="D979" i="14"/>
  <c r="A979" i="14" s="1"/>
  <c r="D978" i="14"/>
  <c r="A978" i="14" s="1"/>
  <c r="D977" i="14"/>
  <c r="A977" i="14" s="1"/>
  <c r="D976" i="14"/>
  <c r="A976" i="14" s="1"/>
  <c r="D975" i="14"/>
  <c r="A975" i="14" s="1"/>
  <c r="D974" i="14"/>
  <c r="A974" i="14"/>
  <c r="D973" i="14"/>
  <c r="A973" i="14" s="1"/>
  <c r="D972" i="14"/>
  <c r="A972" i="14" s="1"/>
  <c r="D971" i="14"/>
  <c r="A971" i="14" s="1"/>
  <c r="D970" i="14"/>
  <c r="A970" i="14" s="1"/>
  <c r="D969" i="14"/>
  <c r="A969" i="14" s="1"/>
  <c r="D968" i="14"/>
  <c r="A968" i="14" s="1"/>
  <c r="D967" i="14"/>
  <c r="A967" i="14" s="1"/>
  <c r="D966" i="14"/>
  <c r="A966" i="14" s="1"/>
  <c r="D965" i="14"/>
  <c r="A965" i="14" s="1"/>
  <c r="D964" i="14"/>
  <c r="A964" i="14" s="1"/>
  <c r="D963" i="14"/>
  <c r="A963" i="14" s="1"/>
  <c r="D962" i="14"/>
  <c r="A962" i="14" s="1"/>
  <c r="D961" i="14"/>
  <c r="A961" i="14" s="1"/>
  <c r="D960" i="14"/>
  <c r="A960" i="14" s="1"/>
  <c r="D959" i="14"/>
  <c r="A959" i="14" s="1"/>
  <c r="D958" i="14"/>
  <c r="A958" i="14"/>
  <c r="D957" i="14"/>
  <c r="A957" i="14" s="1"/>
  <c r="D956" i="14"/>
  <c r="A956" i="14" s="1"/>
  <c r="D955" i="14"/>
  <c r="A955" i="14" s="1"/>
  <c r="D954" i="14"/>
  <c r="A954" i="14" s="1"/>
  <c r="D953" i="14"/>
  <c r="A953" i="14" s="1"/>
  <c r="D952" i="14"/>
  <c r="A952" i="14" s="1"/>
  <c r="D951" i="14"/>
  <c r="A951" i="14" s="1"/>
  <c r="D950" i="14"/>
  <c r="A950" i="14" s="1"/>
  <c r="D949" i="14"/>
  <c r="A949" i="14" s="1"/>
  <c r="D948" i="14"/>
  <c r="A948" i="14" s="1"/>
  <c r="D947" i="14"/>
  <c r="A947" i="14" s="1"/>
  <c r="D946" i="14"/>
  <c r="A946" i="14"/>
  <c r="D945" i="14"/>
  <c r="A945" i="14" s="1"/>
  <c r="D944" i="14"/>
  <c r="A944" i="14" s="1"/>
  <c r="D943" i="14"/>
  <c r="A943" i="14" s="1"/>
  <c r="D942" i="14"/>
  <c r="A942" i="14" s="1"/>
  <c r="D941" i="14"/>
  <c r="A941" i="14" s="1"/>
  <c r="D940" i="14"/>
  <c r="A940" i="14"/>
  <c r="D939" i="14"/>
  <c r="A939" i="14" s="1"/>
  <c r="D938" i="14"/>
  <c r="A938" i="14" s="1"/>
  <c r="D937" i="14"/>
  <c r="A937" i="14" s="1"/>
  <c r="D936" i="14"/>
  <c r="A936" i="14" s="1"/>
  <c r="D935" i="14"/>
  <c r="A935" i="14" s="1"/>
  <c r="D934" i="14"/>
  <c r="A934" i="14" s="1"/>
  <c r="D933" i="14"/>
  <c r="A933" i="14" s="1"/>
  <c r="D932" i="14"/>
  <c r="A932" i="14" s="1"/>
  <c r="D931" i="14"/>
  <c r="A931" i="14" s="1"/>
  <c r="D930" i="14"/>
  <c r="A930" i="14" s="1"/>
  <c r="D929" i="14"/>
  <c r="A929" i="14" s="1"/>
  <c r="D928" i="14"/>
  <c r="A928" i="14"/>
  <c r="D927" i="14"/>
  <c r="A927" i="14" s="1"/>
  <c r="D926" i="14"/>
  <c r="A926" i="14" s="1"/>
  <c r="D925" i="14"/>
  <c r="A925" i="14" s="1"/>
  <c r="D924" i="14"/>
  <c r="A924" i="14" s="1"/>
  <c r="D923" i="14"/>
  <c r="A923" i="14" s="1"/>
  <c r="D922" i="14"/>
  <c r="A922" i="14"/>
  <c r="D921" i="14"/>
  <c r="A921" i="14" s="1"/>
  <c r="D920" i="14"/>
  <c r="A920" i="14"/>
  <c r="D919" i="14"/>
  <c r="A919" i="14" s="1"/>
  <c r="D918" i="14"/>
  <c r="A918" i="14" s="1"/>
  <c r="D917" i="14"/>
  <c r="A917" i="14" s="1"/>
  <c r="D916" i="14"/>
  <c r="A916" i="14"/>
  <c r="D915" i="14"/>
  <c r="A915" i="14" s="1"/>
  <c r="D914" i="14"/>
  <c r="A914" i="14"/>
  <c r="D913" i="14"/>
  <c r="A913" i="14" s="1"/>
  <c r="D912" i="14"/>
  <c r="A912" i="14" s="1"/>
  <c r="D911" i="14"/>
  <c r="A911" i="14" s="1"/>
  <c r="D910" i="14"/>
  <c r="A910" i="14" s="1"/>
  <c r="D909" i="14"/>
  <c r="A909" i="14" s="1"/>
  <c r="D908" i="14"/>
  <c r="A908" i="14"/>
  <c r="D907" i="14"/>
  <c r="A907" i="14" s="1"/>
  <c r="D906" i="14"/>
  <c r="A906" i="14" s="1"/>
  <c r="D905" i="14"/>
  <c r="A905" i="14" s="1"/>
  <c r="D904" i="14"/>
  <c r="A904" i="14" s="1"/>
  <c r="D903" i="14"/>
  <c r="A903" i="14" s="1"/>
  <c r="D902" i="14"/>
  <c r="A902" i="14" s="1"/>
  <c r="D901" i="14"/>
  <c r="A901" i="14" s="1"/>
  <c r="D900" i="14"/>
  <c r="A900" i="14" s="1"/>
  <c r="D899" i="14"/>
  <c r="A899" i="14" s="1"/>
  <c r="D898" i="14"/>
  <c r="A898" i="14" s="1"/>
  <c r="D897" i="14"/>
  <c r="A897" i="14" s="1"/>
  <c r="D896" i="14"/>
  <c r="A896" i="14"/>
  <c r="D895" i="14"/>
  <c r="A895" i="14" s="1"/>
  <c r="D894" i="14"/>
  <c r="A894" i="14" s="1"/>
  <c r="D893" i="14"/>
  <c r="A893" i="14" s="1"/>
  <c r="D892" i="14"/>
  <c r="A892" i="14" s="1"/>
  <c r="D891" i="14"/>
  <c r="A891" i="14" s="1"/>
  <c r="D890" i="14"/>
  <c r="A890" i="14" s="1"/>
  <c r="D889" i="14"/>
  <c r="A889" i="14" s="1"/>
  <c r="D888" i="14"/>
  <c r="A888" i="14"/>
  <c r="D887" i="14"/>
  <c r="A887" i="14" s="1"/>
  <c r="D886" i="14"/>
  <c r="A886" i="14" s="1"/>
  <c r="D885" i="14"/>
  <c r="A885" i="14" s="1"/>
  <c r="D884" i="14"/>
  <c r="A884" i="14" s="1"/>
  <c r="D883" i="14"/>
  <c r="A883" i="14" s="1"/>
  <c r="D882" i="14"/>
  <c r="A882" i="14"/>
  <c r="D881" i="14"/>
  <c r="A881" i="14" s="1"/>
  <c r="D880" i="14"/>
  <c r="A880" i="14" s="1"/>
  <c r="D879" i="14"/>
  <c r="A879" i="14" s="1"/>
  <c r="D878" i="14"/>
  <c r="A878" i="14" s="1"/>
  <c r="D877" i="14"/>
  <c r="A877" i="14" s="1"/>
  <c r="D876" i="14"/>
  <c r="A876" i="14"/>
  <c r="D875" i="14"/>
  <c r="A875" i="14" s="1"/>
  <c r="D874" i="14"/>
  <c r="A874" i="14" s="1"/>
  <c r="D873" i="14"/>
  <c r="A873" i="14" s="1"/>
  <c r="D872" i="14"/>
  <c r="A872" i="14" s="1"/>
  <c r="D871" i="14"/>
  <c r="A871" i="14" s="1"/>
  <c r="D870" i="14"/>
  <c r="A870" i="14" s="1"/>
  <c r="D869" i="14"/>
  <c r="A869" i="14" s="1"/>
  <c r="D868" i="14"/>
  <c r="A868" i="14" s="1"/>
  <c r="D867" i="14"/>
  <c r="A867" i="14" s="1"/>
  <c r="D866" i="14"/>
  <c r="A866" i="14" s="1"/>
  <c r="D865" i="14"/>
  <c r="A865" i="14" s="1"/>
  <c r="D864" i="14"/>
  <c r="A864" i="14"/>
  <c r="D863" i="14"/>
  <c r="A863" i="14" s="1"/>
  <c r="D862" i="14"/>
  <c r="A862" i="14" s="1"/>
  <c r="D861" i="14"/>
  <c r="A861" i="14" s="1"/>
  <c r="D860" i="14"/>
  <c r="A860" i="14" s="1"/>
  <c r="D859" i="14"/>
  <c r="A859" i="14" s="1"/>
  <c r="D858" i="14"/>
  <c r="A858" i="14"/>
  <c r="D857" i="14"/>
  <c r="A857" i="14" s="1"/>
  <c r="D856" i="14"/>
  <c r="A856" i="14"/>
  <c r="D855" i="14"/>
  <c r="A855" i="14" s="1"/>
  <c r="D854" i="14"/>
  <c r="A854" i="14" s="1"/>
  <c r="D853" i="14"/>
  <c r="A853" i="14" s="1"/>
  <c r="D852" i="14"/>
  <c r="A852" i="14"/>
  <c r="D851" i="14"/>
  <c r="A851" i="14" s="1"/>
  <c r="D850" i="14"/>
  <c r="A850" i="14"/>
  <c r="D849" i="14"/>
  <c r="A849" i="14" s="1"/>
  <c r="D848" i="14"/>
  <c r="A848" i="14" s="1"/>
  <c r="D847" i="14"/>
  <c r="A847" i="14" s="1"/>
  <c r="D846" i="14"/>
  <c r="A846" i="14" s="1"/>
  <c r="D845" i="14"/>
  <c r="A845" i="14" s="1"/>
  <c r="D844" i="14"/>
  <c r="A844" i="14"/>
  <c r="D843" i="14"/>
  <c r="A843" i="14" s="1"/>
  <c r="D842" i="14"/>
  <c r="A842" i="14" s="1"/>
  <c r="D841" i="14"/>
  <c r="A841" i="14" s="1"/>
  <c r="D840" i="14"/>
  <c r="A840" i="14" s="1"/>
  <c r="D839" i="14"/>
  <c r="A839" i="14" s="1"/>
  <c r="D838" i="14"/>
  <c r="A838" i="14" s="1"/>
  <c r="D837" i="14"/>
  <c r="A837" i="14" s="1"/>
  <c r="D836" i="14"/>
  <c r="A836" i="14" s="1"/>
  <c r="D835" i="14"/>
  <c r="A835" i="14" s="1"/>
  <c r="D834" i="14"/>
  <c r="A834" i="14" s="1"/>
  <c r="D833" i="14"/>
  <c r="A833" i="14" s="1"/>
  <c r="D832" i="14"/>
  <c r="A832" i="14"/>
  <c r="D831" i="14"/>
  <c r="A831" i="14" s="1"/>
  <c r="D830" i="14"/>
  <c r="A830" i="14" s="1"/>
  <c r="D829" i="14"/>
  <c r="A829" i="14" s="1"/>
  <c r="D828" i="14"/>
  <c r="A828" i="14" s="1"/>
  <c r="D827" i="14"/>
  <c r="A827" i="14" s="1"/>
  <c r="D826" i="14"/>
  <c r="A826" i="14" s="1"/>
  <c r="D825" i="14"/>
  <c r="A825" i="14" s="1"/>
  <c r="D824" i="14"/>
  <c r="A824" i="14"/>
  <c r="D823" i="14"/>
  <c r="A823" i="14" s="1"/>
  <c r="D822" i="14"/>
  <c r="A822" i="14" s="1"/>
  <c r="D821" i="14"/>
  <c r="A821" i="14" s="1"/>
  <c r="D820" i="14"/>
  <c r="A820" i="14" s="1"/>
  <c r="D819" i="14"/>
  <c r="A819" i="14" s="1"/>
  <c r="D818" i="14"/>
  <c r="A818" i="14"/>
  <c r="D817" i="14"/>
  <c r="A817" i="14" s="1"/>
  <c r="D816" i="14"/>
  <c r="A816" i="14" s="1"/>
  <c r="D815" i="14"/>
  <c r="A815" i="14" s="1"/>
  <c r="D814" i="14"/>
  <c r="A814" i="14" s="1"/>
  <c r="D813" i="14"/>
  <c r="A813" i="14" s="1"/>
  <c r="D812" i="14"/>
  <c r="A812" i="14"/>
  <c r="D811" i="14"/>
  <c r="A811" i="14" s="1"/>
  <c r="D810" i="14"/>
  <c r="A810" i="14" s="1"/>
  <c r="D809" i="14"/>
  <c r="A809" i="14" s="1"/>
  <c r="D808" i="14"/>
  <c r="A808" i="14" s="1"/>
  <c r="D807" i="14"/>
  <c r="A807" i="14" s="1"/>
  <c r="D806" i="14"/>
  <c r="A806" i="14" s="1"/>
  <c r="D805" i="14"/>
  <c r="A805" i="14" s="1"/>
  <c r="D804" i="14"/>
  <c r="A804" i="14" s="1"/>
  <c r="D803" i="14"/>
  <c r="A803" i="14" s="1"/>
  <c r="D802" i="14"/>
  <c r="A802" i="14" s="1"/>
  <c r="D801" i="14"/>
  <c r="A801" i="14" s="1"/>
  <c r="D800" i="14"/>
  <c r="A800" i="14"/>
  <c r="D799" i="14"/>
  <c r="A799" i="14" s="1"/>
  <c r="D798" i="14"/>
  <c r="A798" i="14" s="1"/>
  <c r="D797" i="14"/>
  <c r="A797" i="14" s="1"/>
  <c r="D796" i="14"/>
  <c r="A796" i="14" s="1"/>
  <c r="D795" i="14"/>
  <c r="A795" i="14" s="1"/>
  <c r="D794" i="14"/>
  <c r="A794" i="14"/>
  <c r="D793" i="14"/>
  <c r="A793" i="14" s="1"/>
  <c r="D792" i="14"/>
  <c r="A792" i="14"/>
  <c r="D791" i="14"/>
  <c r="A791" i="14" s="1"/>
  <c r="D790" i="14"/>
  <c r="A790" i="14" s="1"/>
  <c r="D789" i="14"/>
  <c r="A789" i="14" s="1"/>
  <c r="D788" i="14"/>
  <c r="A788" i="14"/>
  <c r="D787" i="14"/>
  <c r="A787" i="14" s="1"/>
  <c r="D786" i="14"/>
  <c r="A786" i="14"/>
  <c r="D785" i="14"/>
  <c r="A785" i="14" s="1"/>
  <c r="D784" i="14"/>
  <c r="A784" i="14" s="1"/>
  <c r="D783" i="14"/>
  <c r="A783" i="14" s="1"/>
  <c r="D782" i="14"/>
  <c r="A782" i="14" s="1"/>
  <c r="D781" i="14"/>
  <c r="A781" i="14" s="1"/>
  <c r="D780" i="14"/>
  <c r="A780" i="14"/>
  <c r="D779" i="14"/>
  <c r="A779" i="14" s="1"/>
  <c r="D778" i="14"/>
  <c r="A778" i="14" s="1"/>
  <c r="D777" i="14"/>
  <c r="A777" i="14" s="1"/>
  <c r="D776" i="14"/>
  <c r="A776" i="14" s="1"/>
  <c r="D775" i="14"/>
  <c r="A775" i="14" s="1"/>
  <c r="D774" i="14"/>
  <c r="A774" i="14" s="1"/>
  <c r="D773" i="14"/>
  <c r="A773" i="14" s="1"/>
  <c r="D772" i="14"/>
  <c r="A772" i="14" s="1"/>
  <c r="D771" i="14"/>
  <c r="A771" i="14" s="1"/>
  <c r="D770" i="14"/>
  <c r="A770" i="14" s="1"/>
  <c r="D769" i="14"/>
  <c r="A769" i="14" s="1"/>
  <c r="D768" i="14"/>
  <c r="A768" i="14"/>
  <c r="D767" i="14"/>
  <c r="A767" i="14" s="1"/>
  <c r="D766" i="14"/>
  <c r="A766" i="14" s="1"/>
  <c r="D765" i="14"/>
  <c r="A765" i="14" s="1"/>
  <c r="D764" i="14"/>
  <c r="A764" i="14" s="1"/>
  <c r="D763" i="14"/>
  <c r="A763" i="14" s="1"/>
  <c r="D762" i="14"/>
  <c r="A762" i="14" s="1"/>
  <c r="D761" i="14"/>
  <c r="A761" i="14" s="1"/>
  <c r="D760" i="14"/>
  <c r="A760" i="14"/>
  <c r="D759" i="14"/>
  <c r="A759" i="14" s="1"/>
  <c r="D758" i="14"/>
  <c r="A758" i="14" s="1"/>
  <c r="D757" i="14"/>
  <c r="A757" i="14" s="1"/>
  <c r="D756" i="14"/>
  <c r="A756" i="14" s="1"/>
  <c r="D755" i="14"/>
  <c r="A755" i="14" s="1"/>
  <c r="D754" i="14"/>
  <c r="A754" i="14"/>
  <c r="D753" i="14"/>
  <c r="A753" i="14" s="1"/>
  <c r="D752" i="14"/>
  <c r="A752" i="14" s="1"/>
  <c r="D751" i="14"/>
  <c r="A751" i="14" s="1"/>
  <c r="D750" i="14"/>
  <c r="A750" i="14" s="1"/>
  <c r="D749" i="14"/>
  <c r="A749" i="14" s="1"/>
  <c r="D748" i="14"/>
  <c r="A748" i="14"/>
  <c r="D747" i="14"/>
  <c r="A747" i="14" s="1"/>
  <c r="D746" i="14"/>
  <c r="A746" i="14" s="1"/>
  <c r="D745" i="14"/>
  <c r="A745" i="14" s="1"/>
  <c r="D744" i="14"/>
  <c r="A744" i="14" s="1"/>
  <c r="D743" i="14"/>
  <c r="A743" i="14" s="1"/>
  <c r="D742" i="14"/>
  <c r="A742" i="14" s="1"/>
  <c r="D741" i="14"/>
  <c r="A741" i="14" s="1"/>
  <c r="D740" i="14"/>
  <c r="A740" i="14" s="1"/>
  <c r="D739" i="14"/>
  <c r="A739" i="14" s="1"/>
  <c r="D738" i="14"/>
  <c r="A738" i="14" s="1"/>
  <c r="D737" i="14"/>
  <c r="A737" i="14" s="1"/>
  <c r="D736" i="14"/>
  <c r="A736" i="14"/>
  <c r="D735" i="14"/>
  <c r="A735" i="14" s="1"/>
  <c r="D734" i="14"/>
  <c r="A734" i="14" s="1"/>
  <c r="D733" i="14"/>
  <c r="A733" i="14" s="1"/>
  <c r="D732" i="14"/>
  <c r="A732" i="14" s="1"/>
  <c r="D731" i="14"/>
  <c r="A731" i="14" s="1"/>
  <c r="D730" i="14"/>
  <c r="A730" i="14"/>
  <c r="D729" i="14"/>
  <c r="A729" i="14" s="1"/>
  <c r="D728" i="14"/>
  <c r="A728" i="14"/>
  <c r="D727" i="14"/>
  <c r="A727" i="14" s="1"/>
  <c r="D726" i="14"/>
  <c r="A726" i="14" s="1"/>
  <c r="D725" i="14"/>
  <c r="A725" i="14" s="1"/>
  <c r="D724" i="14"/>
  <c r="A724" i="14"/>
  <c r="D723" i="14"/>
  <c r="A723" i="14" s="1"/>
  <c r="D722" i="14"/>
  <c r="A722" i="14"/>
  <c r="D721" i="14"/>
  <c r="A721" i="14" s="1"/>
  <c r="D720" i="14"/>
  <c r="A720" i="14" s="1"/>
  <c r="D719" i="14"/>
  <c r="A719" i="14" s="1"/>
  <c r="D718" i="14"/>
  <c r="A718" i="14" s="1"/>
  <c r="D717" i="14"/>
  <c r="A717" i="14" s="1"/>
  <c r="D716" i="14"/>
  <c r="A716" i="14"/>
  <c r="D715" i="14"/>
  <c r="A715" i="14" s="1"/>
  <c r="D714" i="14"/>
  <c r="A714" i="14" s="1"/>
  <c r="D713" i="14"/>
  <c r="A713" i="14" s="1"/>
  <c r="D712" i="14"/>
  <c r="A712" i="14" s="1"/>
  <c r="D711" i="14"/>
  <c r="A711" i="14" s="1"/>
  <c r="D710" i="14"/>
  <c r="A710" i="14" s="1"/>
  <c r="D709" i="14"/>
  <c r="A709" i="14" s="1"/>
  <c r="D708" i="14"/>
  <c r="A708" i="14" s="1"/>
  <c r="D707" i="14"/>
  <c r="A707" i="14" s="1"/>
  <c r="D706" i="14"/>
  <c r="A706" i="14" s="1"/>
  <c r="D705" i="14"/>
  <c r="A705" i="14" s="1"/>
  <c r="D704" i="14"/>
  <c r="A704" i="14"/>
  <c r="D703" i="14"/>
  <c r="A703" i="14" s="1"/>
  <c r="D702" i="14"/>
  <c r="A702" i="14" s="1"/>
  <c r="D701" i="14"/>
  <c r="A701" i="14" s="1"/>
  <c r="D700" i="14"/>
  <c r="A700" i="14" s="1"/>
  <c r="D699" i="14"/>
  <c r="A699" i="14" s="1"/>
  <c r="D698" i="14"/>
  <c r="A698" i="14" s="1"/>
  <c r="D697" i="14"/>
  <c r="A697" i="14" s="1"/>
  <c r="D696" i="14"/>
  <c r="A696" i="14"/>
  <c r="D695" i="14"/>
  <c r="A695" i="14" s="1"/>
  <c r="D694" i="14"/>
  <c r="A694" i="14" s="1"/>
  <c r="D693" i="14"/>
  <c r="A693" i="14" s="1"/>
  <c r="D692" i="14"/>
  <c r="A692" i="14" s="1"/>
  <c r="D691" i="14"/>
  <c r="A691" i="14" s="1"/>
  <c r="D690" i="14"/>
  <c r="A690" i="14"/>
  <c r="D689" i="14"/>
  <c r="A689" i="14" s="1"/>
  <c r="D688" i="14"/>
  <c r="A688" i="14" s="1"/>
  <c r="D687" i="14"/>
  <c r="A687" i="14" s="1"/>
  <c r="D686" i="14"/>
  <c r="A686" i="14" s="1"/>
  <c r="D685" i="14"/>
  <c r="A685" i="14" s="1"/>
  <c r="D684" i="14"/>
  <c r="A684" i="14"/>
  <c r="D683" i="14"/>
  <c r="A683" i="14" s="1"/>
  <c r="D682" i="14"/>
  <c r="A682" i="14" s="1"/>
  <c r="D681" i="14"/>
  <c r="A681" i="14" s="1"/>
  <c r="D680" i="14"/>
  <c r="A680" i="14" s="1"/>
  <c r="D679" i="14"/>
  <c r="A679" i="14" s="1"/>
  <c r="D678" i="14"/>
  <c r="A678" i="14" s="1"/>
  <c r="D677" i="14"/>
  <c r="A677" i="14" s="1"/>
  <c r="D676" i="14"/>
  <c r="A676" i="14" s="1"/>
  <c r="D675" i="14"/>
  <c r="A675" i="14" s="1"/>
  <c r="D674" i="14"/>
  <c r="A674" i="14" s="1"/>
  <c r="D673" i="14"/>
  <c r="A673" i="14" s="1"/>
  <c r="D672" i="14"/>
  <c r="A672" i="14"/>
  <c r="D671" i="14"/>
  <c r="A671" i="14" s="1"/>
  <c r="D670" i="14"/>
  <c r="A670" i="14" s="1"/>
  <c r="D669" i="14"/>
  <c r="A669" i="14" s="1"/>
  <c r="D668" i="14"/>
  <c r="A668" i="14" s="1"/>
  <c r="D667" i="14"/>
  <c r="A667" i="14" s="1"/>
  <c r="D666" i="14"/>
  <c r="A666" i="14"/>
  <c r="D665" i="14"/>
  <c r="A665" i="14" s="1"/>
  <c r="D664" i="14"/>
  <c r="A664" i="14"/>
  <c r="D663" i="14"/>
  <c r="A663" i="14" s="1"/>
  <c r="D662" i="14"/>
  <c r="A662" i="14" s="1"/>
  <c r="D661" i="14"/>
  <c r="A661" i="14" s="1"/>
  <c r="D660" i="14"/>
  <c r="A660" i="14"/>
  <c r="D659" i="14"/>
  <c r="A659" i="14" s="1"/>
  <c r="D658" i="14"/>
  <c r="A658" i="14"/>
  <c r="D657" i="14"/>
  <c r="A657" i="14" s="1"/>
  <c r="D656" i="14"/>
  <c r="A656" i="14" s="1"/>
  <c r="D655" i="14"/>
  <c r="A655" i="14" s="1"/>
  <c r="D654" i="14"/>
  <c r="A654" i="14" s="1"/>
  <c r="D653" i="14"/>
  <c r="A653" i="14" s="1"/>
  <c r="D652" i="14"/>
  <c r="A652" i="14"/>
  <c r="D651" i="14"/>
  <c r="A651" i="14" s="1"/>
  <c r="D650" i="14"/>
  <c r="A650" i="14" s="1"/>
  <c r="D649" i="14"/>
  <c r="A649" i="14" s="1"/>
  <c r="D648" i="14"/>
  <c r="A648" i="14" s="1"/>
  <c r="D647" i="14"/>
  <c r="A647" i="14" s="1"/>
  <c r="D646" i="14"/>
  <c r="A646" i="14" s="1"/>
  <c r="D645" i="14"/>
  <c r="A645" i="14" s="1"/>
  <c r="D644" i="14"/>
  <c r="A644" i="14" s="1"/>
  <c r="D643" i="14"/>
  <c r="A643" i="14" s="1"/>
  <c r="D642" i="14"/>
  <c r="A642" i="14" s="1"/>
  <c r="D641" i="14"/>
  <c r="A641" i="14" s="1"/>
  <c r="D640" i="14"/>
  <c r="A640" i="14"/>
  <c r="D639" i="14"/>
  <c r="A639" i="14" s="1"/>
  <c r="D638" i="14"/>
  <c r="A638" i="14" s="1"/>
  <c r="D637" i="14"/>
  <c r="A637" i="14" s="1"/>
  <c r="D636" i="14"/>
  <c r="A636" i="14" s="1"/>
  <c r="D635" i="14"/>
  <c r="A635" i="14" s="1"/>
  <c r="D634" i="14"/>
  <c r="A634" i="14" s="1"/>
  <c r="D633" i="14"/>
  <c r="A633" i="14" s="1"/>
  <c r="D632" i="14"/>
  <c r="A632" i="14"/>
  <c r="D631" i="14"/>
  <c r="A631" i="14" s="1"/>
  <c r="D630" i="14"/>
  <c r="A630" i="14" s="1"/>
  <c r="D629" i="14"/>
  <c r="A629" i="14" s="1"/>
  <c r="D628" i="14"/>
  <c r="A628" i="14" s="1"/>
  <c r="D627" i="14"/>
  <c r="A627" i="14" s="1"/>
  <c r="D626" i="14"/>
  <c r="A626" i="14"/>
  <c r="D625" i="14"/>
  <c r="A625" i="14" s="1"/>
  <c r="D624" i="14"/>
  <c r="A624" i="14" s="1"/>
  <c r="D623" i="14"/>
  <c r="A623" i="14" s="1"/>
  <c r="D622" i="14"/>
  <c r="A622" i="14" s="1"/>
  <c r="D621" i="14"/>
  <c r="A621" i="14" s="1"/>
  <c r="D620" i="14"/>
  <c r="A620" i="14"/>
  <c r="D619" i="14"/>
  <c r="A619" i="14" s="1"/>
  <c r="D618" i="14"/>
  <c r="A618" i="14" s="1"/>
  <c r="D617" i="14"/>
  <c r="A617" i="14" s="1"/>
  <c r="D616" i="14"/>
  <c r="A616" i="14" s="1"/>
  <c r="D615" i="14"/>
  <c r="A615" i="14" s="1"/>
  <c r="D614" i="14"/>
  <c r="A614" i="14" s="1"/>
  <c r="D613" i="14"/>
  <c r="A613" i="14" s="1"/>
  <c r="D612" i="14"/>
  <c r="A612" i="14" s="1"/>
  <c r="D611" i="14"/>
  <c r="A611" i="14" s="1"/>
  <c r="D610" i="14"/>
  <c r="A610" i="14" s="1"/>
  <c r="D609" i="14"/>
  <c r="A609" i="14" s="1"/>
  <c r="D608" i="14"/>
  <c r="A608" i="14"/>
  <c r="D607" i="14"/>
  <c r="A607" i="14" s="1"/>
  <c r="D606" i="14"/>
  <c r="A606" i="14" s="1"/>
  <c r="D605" i="14"/>
  <c r="A605" i="14" s="1"/>
  <c r="D604" i="14"/>
  <c r="A604" i="14" s="1"/>
  <c r="D603" i="14"/>
  <c r="A603" i="14" s="1"/>
  <c r="D602" i="14"/>
  <c r="A602" i="14"/>
  <c r="D601" i="14"/>
  <c r="A601" i="14" s="1"/>
  <c r="D600" i="14"/>
  <c r="A600" i="14"/>
  <c r="D599" i="14"/>
  <c r="A599" i="14" s="1"/>
  <c r="D598" i="14"/>
  <c r="A598" i="14" s="1"/>
  <c r="D597" i="14"/>
  <c r="A597" i="14" s="1"/>
  <c r="D596" i="14"/>
  <c r="A596" i="14"/>
  <c r="D595" i="14"/>
  <c r="A595" i="14" s="1"/>
  <c r="D594" i="14"/>
  <c r="A594" i="14"/>
  <c r="D593" i="14"/>
  <c r="A593" i="14" s="1"/>
  <c r="D592" i="14"/>
  <c r="A592" i="14" s="1"/>
  <c r="D591" i="14"/>
  <c r="A591" i="14" s="1"/>
  <c r="D590" i="14"/>
  <c r="A590" i="14" s="1"/>
  <c r="D589" i="14"/>
  <c r="A589" i="14" s="1"/>
  <c r="D588" i="14"/>
  <c r="A588" i="14"/>
  <c r="D587" i="14"/>
  <c r="A587" i="14" s="1"/>
  <c r="D586" i="14"/>
  <c r="A586" i="14" s="1"/>
  <c r="D585" i="14"/>
  <c r="A585" i="14" s="1"/>
  <c r="D584" i="14"/>
  <c r="A584" i="14" s="1"/>
  <c r="D583" i="14"/>
  <c r="A583" i="14" s="1"/>
  <c r="D582" i="14"/>
  <c r="A582" i="14" s="1"/>
  <c r="D581" i="14"/>
  <c r="A581" i="14" s="1"/>
  <c r="D580" i="14"/>
  <c r="A580" i="14" s="1"/>
  <c r="D579" i="14"/>
  <c r="A579" i="14" s="1"/>
  <c r="D578" i="14"/>
  <c r="A578" i="14" s="1"/>
  <c r="D577" i="14"/>
  <c r="A577" i="14" s="1"/>
  <c r="D576" i="14"/>
  <c r="A576" i="14"/>
  <c r="D575" i="14"/>
  <c r="A575" i="14" s="1"/>
  <c r="D574" i="14"/>
  <c r="A574" i="14" s="1"/>
  <c r="D573" i="14"/>
  <c r="A573" i="14" s="1"/>
  <c r="D572" i="14"/>
  <c r="A572" i="14" s="1"/>
  <c r="D571" i="14"/>
  <c r="A571" i="14" s="1"/>
  <c r="D570" i="14"/>
  <c r="A570" i="14" s="1"/>
  <c r="D569" i="14"/>
  <c r="A569" i="14" s="1"/>
  <c r="D568" i="14"/>
  <c r="A568" i="14"/>
  <c r="D567" i="14"/>
  <c r="A567" i="14" s="1"/>
  <c r="D566" i="14"/>
  <c r="A566" i="14" s="1"/>
  <c r="D565" i="14"/>
  <c r="A565" i="14" s="1"/>
  <c r="D564" i="14"/>
  <c r="A564" i="14" s="1"/>
  <c r="D563" i="14"/>
  <c r="A563" i="14" s="1"/>
  <c r="D562" i="14"/>
  <c r="A562" i="14"/>
  <c r="D561" i="14"/>
  <c r="A561" i="14" s="1"/>
  <c r="D560" i="14"/>
  <c r="A560" i="14" s="1"/>
  <c r="D559" i="14"/>
  <c r="A559" i="14" s="1"/>
  <c r="D558" i="14"/>
  <c r="A558" i="14" s="1"/>
  <c r="D557" i="14"/>
  <c r="A557" i="14" s="1"/>
  <c r="D556" i="14"/>
  <c r="A556" i="14"/>
  <c r="D555" i="14"/>
  <c r="A555" i="14" s="1"/>
  <c r="D554" i="14"/>
  <c r="A554" i="14" s="1"/>
  <c r="D553" i="14"/>
  <c r="A553" i="14" s="1"/>
  <c r="D552" i="14"/>
  <c r="A552" i="14" s="1"/>
  <c r="D551" i="14"/>
  <c r="A551" i="14" s="1"/>
  <c r="D550" i="14"/>
  <c r="A550" i="14" s="1"/>
  <c r="D549" i="14"/>
  <c r="A549" i="14" s="1"/>
  <c r="D548" i="14"/>
  <c r="A548" i="14" s="1"/>
  <c r="D547" i="14"/>
  <c r="A547" i="14" s="1"/>
  <c r="D546" i="14"/>
  <c r="A546" i="14" s="1"/>
  <c r="D545" i="14"/>
  <c r="A545" i="14" s="1"/>
  <c r="D544" i="14"/>
  <c r="A544" i="14"/>
  <c r="D543" i="14"/>
  <c r="A543" i="14" s="1"/>
  <c r="D542" i="14"/>
  <c r="A542" i="14" s="1"/>
  <c r="D541" i="14"/>
  <c r="A541" i="14" s="1"/>
  <c r="D540" i="14"/>
  <c r="A540" i="14" s="1"/>
  <c r="D539" i="14"/>
  <c r="A539" i="14" s="1"/>
  <c r="D538" i="14"/>
  <c r="A538" i="14"/>
  <c r="D537" i="14"/>
  <c r="A537" i="14" s="1"/>
  <c r="D536" i="14"/>
  <c r="A536" i="14"/>
  <c r="D535" i="14"/>
  <c r="A535" i="14" s="1"/>
  <c r="D534" i="14"/>
  <c r="A534" i="14" s="1"/>
  <c r="D533" i="14"/>
  <c r="A533" i="14" s="1"/>
  <c r="D532" i="14"/>
  <c r="A532" i="14"/>
  <c r="D531" i="14"/>
  <c r="A531" i="14" s="1"/>
  <c r="D530" i="14"/>
  <c r="A530" i="14"/>
  <c r="D529" i="14"/>
  <c r="A529" i="14" s="1"/>
  <c r="D528" i="14"/>
  <c r="A528" i="14" s="1"/>
  <c r="D527" i="14"/>
  <c r="A527" i="14" s="1"/>
  <c r="D526" i="14"/>
  <c r="A526" i="14" s="1"/>
  <c r="D525" i="14"/>
  <c r="A525" i="14" s="1"/>
  <c r="D524" i="14"/>
  <c r="A524" i="14"/>
  <c r="D523" i="14"/>
  <c r="A523" i="14" s="1"/>
  <c r="D522" i="14"/>
  <c r="A522" i="14" s="1"/>
  <c r="D521" i="14"/>
  <c r="A521" i="14" s="1"/>
  <c r="D520" i="14"/>
  <c r="A520" i="14" s="1"/>
  <c r="D519" i="14"/>
  <c r="A519" i="14" s="1"/>
  <c r="D518" i="14"/>
  <c r="A518" i="14" s="1"/>
  <c r="D517" i="14"/>
  <c r="A517" i="14" s="1"/>
  <c r="D516" i="14"/>
  <c r="A516" i="14" s="1"/>
  <c r="D515" i="14"/>
  <c r="A515" i="14" s="1"/>
  <c r="D514" i="14"/>
  <c r="A514" i="14" s="1"/>
  <c r="D513" i="14"/>
  <c r="A513" i="14" s="1"/>
  <c r="D512" i="14"/>
  <c r="A512" i="14"/>
  <c r="D511" i="14"/>
  <c r="A511" i="14" s="1"/>
  <c r="D510" i="14"/>
  <c r="A510" i="14" s="1"/>
  <c r="D509" i="14"/>
  <c r="A509" i="14" s="1"/>
  <c r="D508" i="14"/>
  <c r="A508" i="14" s="1"/>
  <c r="D507" i="14"/>
  <c r="A507" i="14" s="1"/>
  <c r="D506" i="14"/>
  <c r="A506" i="14" s="1"/>
  <c r="D505" i="14"/>
  <c r="A505" i="14" s="1"/>
  <c r="D504" i="14"/>
  <c r="A504" i="14"/>
  <c r="D503" i="14"/>
  <c r="A503" i="14" s="1"/>
  <c r="D502" i="14"/>
  <c r="A502" i="14" s="1"/>
  <c r="D501" i="14"/>
  <c r="A501" i="14" s="1"/>
  <c r="D500" i="14"/>
  <c r="A500" i="14" s="1"/>
  <c r="D499" i="14"/>
  <c r="A499" i="14" s="1"/>
  <c r="D498" i="14"/>
  <c r="A498" i="14"/>
  <c r="D497" i="14"/>
  <c r="A497" i="14" s="1"/>
  <c r="D496" i="14"/>
  <c r="A496" i="14" s="1"/>
  <c r="D495" i="14"/>
  <c r="A495" i="14" s="1"/>
  <c r="D494" i="14"/>
  <c r="A494" i="14" s="1"/>
  <c r="D493" i="14"/>
  <c r="A493" i="14" s="1"/>
  <c r="D492" i="14"/>
  <c r="A492" i="14"/>
  <c r="D491" i="14"/>
  <c r="A491" i="14" s="1"/>
  <c r="D490" i="14"/>
  <c r="A490" i="14" s="1"/>
  <c r="D489" i="14"/>
  <c r="A489" i="14" s="1"/>
  <c r="D488" i="14"/>
  <c r="A488" i="14" s="1"/>
  <c r="D487" i="14"/>
  <c r="A487" i="14" s="1"/>
  <c r="D486" i="14"/>
  <c r="A486" i="14" s="1"/>
  <c r="D485" i="14"/>
  <c r="A485" i="14" s="1"/>
  <c r="D484" i="14"/>
  <c r="A484" i="14" s="1"/>
  <c r="D483" i="14"/>
  <c r="A483" i="14" s="1"/>
  <c r="D482" i="14"/>
  <c r="A482" i="14" s="1"/>
  <c r="D481" i="14"/>
  <c r="A481" i="14" s="1"/>
  <c r="D480" i="14"/>
  <c r="A480" i="14"/>
  <c r="D479" i="14"/>
  <c r="A479" i="14" s="1"/>
  <c r="D478" i="14"/>
  <c r="A478" i="14" s="1"/>
  <c r="D477" i="14"/>
  <c r="A477" i="14" s="1"/>
  <c r="D476" i="14"/>
  <c r="A476" i="14" s="1"/>
  <c r="D475" i="14"/>
  <c r="A475" i="14" s="1"/>
  <c r="D474" i="14"/>
  <c r="A474" i="14"/>
  <c r="D473" i="14"/>
  <c r="A473" i="14" s="1"/>
  <c r="D472" i="14"/>
  <c r="A472" i="14"/>
  <c r="D471" i="14"/>
  <c r="A471" i="14" s="1"/>
  <c r="D470" i="14"/>
  <c r="A470" i="14" s="1"/>
  <c r="D469" i="14"/>
  <c r="A469" i="14" s="1"/>
  <c r="D468" i="14"/>
  <c r="A468" i="14"/>
  <c r="D467" i="14"/>
  <c r="A467" i="14" s="1"/>
  <c r="D466" i="14"/>
  <c r="A466" i="14"/>
  <c r="D465" i="14"/>
  <c r="A465" i="14" s="1"/>
  <c r="D464" i="14"/>
  <c r="A464" i="14" s="1"/>
  <c r="D463" i="14"/>
  <c r="A463" i="14" s="1"/>
  <c r="D462" i="14"/>
  <c r="A462" i="14" s="1"/>
  <c r="D461" i="14"/>
  <c r="A461" i="14" s="1"/>
  <c r="D460" i="14"/>
  <c r="A460" i="14"/>
  <c r="D459" i="14"/>
  <c r="A459" i="14" s="1"/>
  <c r="D458" i="14"/>
  <c r="A458" i="14" s="1"/>
  <c r="D457" i="14"/>
  <c r="A457" i="14" s="1"/>
  <c r="D456" i="14"/>
  <c r="A456" i="14" s="1"/>
  <c r="D455" i="14"/>
  <c r="A455" i="14" s="1"/>
  <c r="D454" i="14"/>
  <c r="A454" i="14" s="1"/>
  <c r="D453" i="14"/>
  <c r="A453" i="14" s="1"/>
  <c r="D452" i="14"/>
  <c r="A452" i="14" s="1"/>
  <c r="D451" i="14"/>
  <c r="A451" i="14" s="1"/>
  <c r="D450" i="14"/>
  <c r="A450" i="14" s="1"/>
  <c r="D449" i="14"/>
  <c r="A449" i="14" s="1"/>
  <c r="D448" i="14"/>
  <c r="A448" i="14"/>
  <c r="D447" i="14"/>
  <c r="A447" i="14" s="1"/>
  <c r="D446" i="14"/>
  <c r="A446" i="14" s="1"/>
  <c r="D445" i="14"/>
  <c r="A445" i="14" s="1"/>
  <c r="D444" i="14"/>
  <c r="A444" i="14" s="1"/>
  <c r="D443" i="14"/>
  <c r="A443" i="14" s="1"/>
  <c r="D442" i="14"/>
  <c r="A442" i="14" s="1"/>
  <c r="D441" i="14"/>
  <c r="A441" i="14" s="1"/>
  <c r="D440" i="14"/>
  <c r="A440" i="14"/>
  <c r="D439" i="14"/>
  <c r="A439" i="14" s="1"/>
  <c r="D438" i="14"/>
  <c r="A438" i="14" s="1"/>
  <c r="D437" i="14"/>
  <c r="A437" i="14" s="1"/>
  <c r="D436" i="14"/>
  <c r="A436" i="14" s="1"/>
  <c r="D435" i="14"/>
  <c r="A435" i="14" s="1"/>
  <c r="D434" i="14"/>
  <c r="A434" i="14"/>
  <c r="D433" i="14"/>
  <c r="A433" i="14" s="1"/>
  <c r="D432" i="14"/>
  <c r="A432" i="14" s="1"/>
  <c r="D431" i="14"/>
  <c r="A431" i="14" s="1"/>
  <c r="D430" i="14"/>
  <c r="A430" i="14" s="1"/>
  <c r="D429" i="14"/>
  <c r="A429" i="14" s="1"/>
  <c r="D428" i="14"/>
  <c r="A428" i="14"/>
  <c r="D427" i="14"/>
  <c r="A427" i="14" s="1"/>
  <c r="D426" i="14"/>
  <c r="A426" i="14"/>
  <c r="D425" i="14"/>
  <c r="A425" i="14" s="1"/>
  <c r="D424" i="14"/>
  <c r="A424" i="14" s="1"/>
  <c r="D423" i="14"/>
  <c r="A423" i="14" s="1"/>
  <c r="D422" i="14"/>
  <c r="A422" i="14" s="1"/>
  <c r="D421" i="14"/>
  <c r="A421" i="14" s="1"/>
  <c r="D420" i="14"/>
  <c r="A420" i="14"/>
  <c r="D419" i="14"/>
  <c r="A419" i="14" s="1"/>
  <c r="D418" i="14"/>
  <c r="A418" i="14" s="1"/>
  <c r="D417" i="14"/>
  <c r="A417" i="14" s="1"/>
  <c r="D416" i="14"/>
  <c r="A416" i="14"/>
  <c r="D415" i="14"/>
  <c r="A415" i="14" s="1"/>
  <c r="D414" i="14"/>
  <c r="A414" i="14" s="1"/>
  <c r="D413" i="14"/>
  <c r="A413" i="14" s="1"/>
  <c r="D412" i="14"/>
  <c r="A412" i="14" s="1"/>
  <c r="D411" i="14"/>
  <c r="A411" i="14" s="1"/>
  <c r="D410" i="14"/>
  <c r="A410" i="14"/>
  <c r="D409" i="14"/>
  <c r="A409" i="14" s="1"/>
  <c r="D408" i="14"/>
  <c r="A408" i="14"/>
  <c r="D407" i="14"/>
  <c r="A407" i="14" s="1"/>
  <c r="D406" i="14"/>
  <c r="A406" i="14" s="1"/>
  <c r="D405" i="14"/>
  <c r="A405" i="14" s="1"/>
  <c r="D404" i="14"/>
  <c r="A404" i="14"/>
  <c r="D403" i="14"/>
  <c r="A403" i="14" s="1"/>
  <c r="D402" i="14"/>
  <c r="A402" i="14"/>
  <c r="D401" i="14"/>
  <c r="A401" i="14" s="1"/>
  <c r="D400" i="14"/>
  <c r="A400" i="14"/>
  <c r="D399" i="14"/>
  <c r="A399" i="14" s="1"/>
  <c r="D398" i="14"/>
  <c r="A398" i="14" s="1"/>
  <c r="D397" i="14"/>
  <c r="A397" i="14" s="1"/>
  <c r="D396" i="14"/>
  <c r="A396" i="14"/>
  <c r="D395" i="14"/>
  <c r="A395" i="14" s="1"/>
  <c r="D394" i="14"/>
  <c r="A394" i="14"/>
  <c r="D393" i="14"/>
  <c r="A393" i="14" s="1"/>
  <c r="D392" i="14"/>
  <c r="A392" i="14" s="1"/>
  <c r="D391" i="14"/>
  <c r="A391" i="14" s="1"/>
  <c r="D390" i="14"/>
  <c r="A390" i="14" s="1"/>
  <c r="D389" i="14"/>
  <c r="A389" i="14" s="1"/>
  <c r="D388" i="14"/>
  <c r="A388" i="14"/>
  <c r="D387" i="14"/>
  <c r="A387" i="14" s="1"/>
  <c r="D386" i="14"/>
  <c r="A386" i="14" s="1"/>
  <c r="D385" i="14"/>
  <c r="A385" i="14" s="1"/>
  <c r="D384" i="14"/>
  <c r="A384" i="14"/>
  <c r="D383" i="14"/>
  <c r="A383" i="14" s="1"/>
  <c r="D382" i="14"/>
  <c r="A382" i="14" s="1"/>
  <c r="D381" i="14"/>
  <c r="A381" i="14" s="1"/>
  <c r="D380" i="14"/>
  <c r="A380" i="14" s="1"/>
  <c r="D379" i="14"/>
  <c r="A379" i="14" s="1"/>
  <c r="D378" i="14"/>
  <c r="A378" i="14"/>
  <c r="D377" i="14"/>
  <c r="A377" i="14" s="1"/>
  <c r="D376" i="14"/>
  <c r="A376" i="14"/>
  <c r="D375" i="14"/>
  <c r="A375" i="14" s="1"/>
  <c r="D374" i="14"/>
  <c r="A374" i="14" s="1"/>
  <c r="D373" i="14"/>
  <c r="A373" i="14" s="1"/>
  <c r="D372" i="14"/>
  <c r="A372" i="14"/>
  <c r="D371" i="14"/>
  <c r="A371" i="14" s="1"/>
  <c r="D370" i="14"/>
  <c r="A370" i="14"/>
  <c r="D369" i="14"/>
  <c r="A369" i="14" s="1"/>
  <c r="D368" i="14"/>
  <c r="A368" i="14"/>
  <c r="D367" i="14"/>
  <c r="A367" i="14" s="1"/>
  <c r="D366" i="14"/>
  <c r="A366" i="14" s="1"/>
  <c r="D365" i="14"/>
  <c r="A365" i="14" s="1"/>
  <c r="D364" i="14"/>
  <c r="A364" i="14"/>
  <c r="D363" i="14"/>
  <c r="A363" i="14" s="1"/>
  <c r="D362" i="14"/>
  <c r="A362" i="14"/>
  <c r="D361" i="14"/>
  <c r="A361" i="14" s="1"/>
  <c r="D360" i="14"/>
  <c r="A360" i="14" s="1"/>
  <c r="D359" i="14"/>
  <c r="A359" i="14" s="1"/>
  <c r="D358" i="14"/>
  <c r="A358" i="14" s="1"/>
  <c r="D357" i="14"/>
  <c r="A357" i="14" s="1"/>
  <c r="D356" i="14"/>
  <c r="A356" i="14"/>
  <c r="D355" i="14"/>
  <c r="A355" i="14" s="1"/>
  <c r="D354" i="14"/>
  <c r="A354" i="14" s="1"/>
  <c r="D353" i="14"/>
  <c r="A353" i="14" s="1"/>
  <c r="D352" i="14"/>
  <c r="A352" i="14"/>
  <c r="D351" i="14"/>
  <c r="A351" i="14" s="1"/>
  <c r="D350" i="14"/>
  <c r="A350" i="14" s="1"/>
  <c r="D349" i="14"/>
  <c r="A349" i="14" s="1"/>
  <c r="D348" i="14"/>
  <c r="A348" i="14" s="1"/>
  <c r="D347" i="14"/>
  <c r="A347" i="14" s="1"/>
  <c r="D346" i="14"/>
  <c r="A346" i="14"/>
  <c r="D345" i="14"/>
  <c r="A345" i="14" s="1"/>
  <c r="D344" i="14"/>
  <c r="A344" i="14"/>
  <c r="D343" i="14"/>
  <c r="A343" i="14" s="1"/>
  <c r="D342" i="14"/>
  <c r="A342" i="14" s="1"/>
  <c r="D341" i="14"/>
  <c r="A341" i="14" s="1"/>
  <c r="D340" i="14"/>
  <c r="A340" i="14"/>
  <c r="D339" i="14"/>
  <c r="A339" i="14" s="1"/>
  <c r="D338" i="14"/>
  <c r="A338" i="14"/>
  <c r="D337" i="14"/>
  <c r="A337" i="14" s="1"/>
  <c r="D336" i="14"/>
  <c r="A336" i="14"/>
  <c r="D335" i="14"/>
  <c r="A335" i="14" s="1"/>
  <c r="D334" i="14"/>
  <c r="A334" i="14" s="1"/>
  <c r="D333" i="14"/>
  <c r="A333" i="14" s="1"/>
  <c r="D332" i="14"/>
  <c r="A332" i="14"/>
  <c r="D331" i="14"/>
  <c r="A331" i="14" s="1"/>
  <c r="D330" i="14"/>
  <c r="A330" i="14"/>
  <c r="D329" i="14"/>
  <c r="A329" i="14" s="1"/>
  <c r="D328" i="14"/>
  <c r="A328" i="14" s="1"/>
  <c r="D327" i="14"/>
  <c r="A327" i="14" s="1"/>
  <c r="D326" i="14"/>
  <c r="A326" i="14" s="1"/>
  <c r="D325" i="14"/>
  <c r="A325" i="14" s="1"/>
  <c r="D324" i="14"/>
  <c r="A324" i="14"/>
  <c r="D323" i="14"/>
  <c r="A323" i="14" s="1"/>
  <c r="D322" i="14"/>
  <c r="A322" i="14" s="1"/>
  <c r="D321" i="14"/>
  <c r="A321" i="14" s="1"/>
  <c r="D320" i="14"/>
  <c r="A320" i="14"/>
  <c r="D319" i="14"/>
  <c r="A319" i="14" s="1"/>
  <c r="D318" i="14"/>
  <c r="A318" i="14" s="1"/>
  <c r="D317" i="14"/>
  <c r="A317" i="14" s="1"/>
  <c r="D316" i="14"/>
  <c r="A316" i="14" s="1"/>
  <c r="D315" i="14"/>
  <c r="A315" i="14" s="1"/>
  <c r="D314" i="14"/>
  <c r="A314" i="14"/>
  <c r="D313" i="14"/>
  <c r="A313" i="14" s="1"/>
  <c r="D312" i="14"/>
  <c r="A312" i="14"/>
  <c r="D311" i="14"/>
  <c r="A311" i="14" s="1"/>
  <c r="D310" i="14"/>
  <c r="A310" i="14" s="1"/>
  <c r="D309" i="14"/>
  <c r="A309" i="14" s="1"/>
  <c r="D308" i="14"/>
  <c r="A308" i="14"/>
  <c r="D307" i="14"/>
  <c r="A307" i="14" s="1"/>
  <c r="D306" i="14"/>
  <c r="A306" i="14"/>
  <c r="D305" i="14"/>
  <c r="A305" i="14" s="1"/>
  <c r="D304" i="14"/>
  <c r="A304" i="14"/>
  <c r="D303" i="14"/>
  <c r="A303" i="14" s="1"/>
  <c r="D302" i="14"/>
  <c r="A302" i="14" s="1"/>
  <c r="D301" i="14"/>
  <c r="A301" i="14" s="1"/>
  <c r="D300" i="14"/>
  <c r="A300" i="14"/>
  <c r="D299" i="14"/>
  <c r="A299" i="14" s="1"/>
  <c r="D298" i="14"/>
  <c r="A298" i="14"/>
  <c r="D297" i="14"/>
  <c r="A297" i="14" s="1"/>
  <c r="D296" i="14"/>
  <c r="A296" i="14" s="1"/>
  <c r="D295" i="14"/>
  <c r="A295" i="14" s="1"/>
  <c r="D294" i="14"/>
  <c r="A294" i="14" s="1"/>
  <c r="D293" i="14"/>
  <c r="A293" i="14" s="1"/>
  <c r="D292" i="14"/>
  <c r="A292" i="14"/>
  <c r="D291" i="14"/>
  <c r="A291" i="14" s="1"/>
  <c r="D290" i="14"/>
  <c r="A290" i="14" s="1"/>
  <c r="D289" i="14"/>
  <c r="A289" i="14" s="1"/>
  <c r="D288" i="14"/>
  <c r="A288" i="14"/>
  <c r="D287" i="14"/>
  <c r="A287" i="14" s="1"/>
  <c r="D286" i="14"/>
  <c r="A286" i="14" s="1"/>
  <c r="D285" i="14"/>
  <c r="A285" i="14" s="1"/>
  <c r="D284" i="14"/>
  <c r="A284" i="14" s="1"/>
  <c r="D283" i="14"/>
  <c r="A283" i="14" s="1"/>
  <c r="D282" i="14"/>
  <c r="A282" i="14"/>
  <c r="D281" i="14"/>
  <c r="A281" i="14" s="1"/>
  <c r="D280" i="14"/>
  <c r="A280" i="14"/>
  <c r="D279" i="14"/>
  <c r="A279" i="14" s="1"/>
  <c r="D278" i="14"/>
  <c r="A278" i="14" s="1"/>
  <c r="D277" i="14"/>
  <c r="A277" i="14" s="1"/>
  <c r="D276" i="14"/>
  <c r="A276" i="14"/>
  <c r="D275" i="14"/>
  <c r="A275" i="14" s="1"/>
  <c r="D274" i="14"/>
  <c r="A274" i="14"/>
  <c r="D273" i="14"/>
  <c r="A273" i="14" s="1"/>
  <c r="D272" i="14"/>
  <c r="A272" i="14"/>
  <c r="D271" i="14"/>
  <c r="A271" i="14" s="1"/>
  <c r="D270" i="14"/>
  <c r="A270" i="14" s="1"/>
  <c r="D269" i="14"/>
  <c r="A269" i="14" s="1"/>
  <c r="D268" i="14"/>
  <c r="A268" i="14"/>
  <c r="D267" i="14"/>
  <c r="A267" i="14" s="1"/>
  <c r="D266" i="14"/>
  <c r="A266" i="14"/>
  <c r="D265" i="14"/>
  <c r="A265" i="14" s="1"/>
  <c r="D264" i="14"/>
  <c r="A264" i="14" s="1"/>
  <c r="D263" i="14"/>
  <c r="A263" i="14" s="1"/>
  <c r="D262" i="14"/>
  <c r="A262" i="14" s="1"/>
  <c r="D261" i="14"/>
  <c r="A261" i="14" s="1"/>
  <c r="D260" i="14"/>
  <c r="A260" i="14"/>
  <c r="D259" i="14"/>
  <c r="A259" i="14" s="1"/>
  <c r="D258" i="14"/>
  <c r="A258" i="14" s="1"/>
  <c r="D257" i="14"/>
  <c r="A257" i="14" s="1"/>
  <c r="D256" i="14"/>
  <c r="A256" i="14"/>
  <c r="D255" i="14"/>
  <c r="A255" i="14" s="1"/>
  <c r="D254" i="14"/>
  <c r="A254" i="14" s="1"/>
  <c r="D253" i="14"/>
  <c r="A253" i="14" s="1"/>
  <c r="D252" i="14"/>
  <c r="A252" i="14" s="1"/>
  <c r="D251" i="14"/>
  <c r="A251" i="14" s="1"/>
  <c r="D250" i="14"/>
  <c r="A250" i="14"/>
  <c r="D249" i="14"/>
  <c r="A249" i="14" s="1"/>
  <c r="D248" i="14"/>
  <c r="A248" i="14"/>
  <c r="D247" i="14"/>
  <c r="A247" i="14" s="1"/>
  <c r="D246" i="14"/>
  <c r="A246" i="14" s="1"/>
  <c r="D245" i="14"/>
  <c r="A245" i="14" s="1"/>
  <c r="D244" i="14"/>
  <c r="A244" i="14"/>
  <c r="D243" i="14"/>
  <c r="A243" i="14" s="1"/>
  <c r="D242" i="14"/>
  <c r="A242" i="14"/>
  <c r="D241" i="14"/>
  <c r="A241" i="14" s="1"/>
  <c r="D240" i="14"/>
  <c r="A240" i="14"/>
  <c r="D239" i="14"/>
  <c r="A239" i="14" s="1"/>
  <c r="D238" i="14"/>
  <c r="A238" i="14" s="1"/>
  <c r="D237" i="14"/>
  <c r="A237" i="14" s="1"/>
  <c r="D236" i="14"/>
  <c r="A236" i="14"/>
  <c r="D235" i="14"/>
  <c r="A235" i="14" s="1"/>
  <c r="D234" i="14"/>
  <c r="A234" i="14"/>
  <c r="D233" i="14"/>
  <c r="A233" i="14" s="1"/>
  <c r="D232" i="14"/>
  <c r="A232" i="14" s="1"/>
  <c r="D231" i="14"/>
  <c r="A231" i="14" s="1"/>
  <c r="D230" i="14"/>
  <c r="A230" i="14" s="1"/>
  <c r="D229" i="14"/>
  <c r="A229" i="14" s="1"/>
  <c r="D228" i="14"/>
  <c r="A228" i="14"/>
  <c r="D227" i="14"/>
  <c r="A227" i="14" s="1"/>
  <c r="D226" i="14"/>
  <c r="A226" i="14" s="1"/>
  <c r="D225" i="14"/>
  <c r="A225" i="14" s="1"/>
  <c r="D224" i="14"/>
  <c r="A224" i="14"/>
  <c r="D223" i="14"/>
  <c r="A223" i="14" s="1"/>
  <c r="D222" i="14"/>
  <c r="A222" i="14" s="1"/>
  <c r="D221" i="14"/>
  <c r="A221" i="14" s="1"/>
  <c r="D220" i="14"/>
  <c r="A220" i="14" s="1"/>
  <c r="D219" i="14"/>
  <c r="A219" i="14" s="1"/>
  <c r="D218" i="14"/>
  <c r="A218" i="14"/>
  <c r="D217" i="14"/>
  <c r="A217" i="14" s="1"/>
  <c r="D216" i="14"/>
  <c r="A216" i="14"/>
  <c r="D215" i="14"/>
  <c r="A215" i="14" s="1"/>
  <c r="D214" i="14"/>
  <c r="A214" i="14" s="1"/>
  <c r="D213" i="14"/>
  <c r="A213" i="14" s="1"/>
  <c r="D212" i="14"/>
  <c r="A212" i="14"/>
  <c r="D211" i="14"/>
  <c r="A211" i="14" s="1"/>
  <c r="D210" i="14"/>
  <c r="A210" i="14"/>
  <c r="D209" i="14"/>
  <c r="A209" i="14" s="1"/>
  <c r="D208" i="14"/>
  <c r="A208" i="14"/>
  <c r="D207" i="14"/>
  <c r="A207" i="14" s="1"/>
  <c r="D206" i="14"/>
  <c r="A206" i="14" s="1"/>
  <c r="D205" i="14"/>
  <c r="A205" i="14" s="1"/>
  <c r="D204" i="14"/>
  <c r="A204" i="14"/>
  <c r="D203" i="14"/>
  <c r="A203" i="14" s="1"/>
  <c r="D202" i="14"/>
  <c r="A202" i="14"/>
  <c r="D201" i="14"/>
  <c r="A201" i="14" s="1"/>
  <c r="D200" i="14"/>
  <c r="A200" i="14" s="1"/>
  <c r="D199" i="14"/>
  <c r="A199" i="14" s="1"/>
  <c r="D198" i="14"/>
  <c r="A198" i="14" s="1"/>
  <c r="D197" i="14"/>
  <c r="A197" i="14" s="1"/>
  <c r="D196" i="14"/>
  <c r="A196" i="14"/>
  <c r="D195" i="14"/>
  <c r="A195" i="14" s="1"/>
  <c r="D194" i="14"/>
  <c r="A194" i="14" s="1"/>
  <c r="D193" i="14"/>
  <c r="A193" i="14" s="1"/>
  <c r="D192" i="14"/>
  <c r="A192" i="14"/>
  <c r="D191" i="14"/>
  <c r="A191" i="14" s="1"/>
  <c r="D190" i="14"/>
  <c r="A190" i="14" s="1"/>
  <c r="D189" i="14"/>
  <c r="A189" i="14" s="1"/>
  <c r="D188" i="14"/>
  <c r="A188" i="14" s="1"/>
  <c r="D187" i="14"/>
  <c r="A187" i="14" s="1"/>
  <c r="D186" i="14"/>
  <c r="A186" i="14"/>
  <c r="D185" i="14"/>
  <c r="A185" i="14" s="1"/>
  <c r="D184" i="14"/>
  <c r="A184" i="14"/>
  <c r="D183" i="14"/>
  <c r="A183" i="14" s="1"/>
  <c r="D182" i="14"/>
  <c r="A182" i="14" s="1"/>
  <c r="D181" i="14"/>
  <c r="A181" i="14" s="1"/>
  <c r="D180" i="14"/>
  <c r="A180" i="14"/>
  <c r="D179" i="14"/>
  <c r="A179" i="14" s="1"/>
  <c r="D178" i="14"/>
  <c r="A178" i="14"/>
  <c r="D177" i="14"/>
  <c r="A177" i="14" s="1"/>
  <c r="D176" i="14"/>
  <c r="A176" i="14"/>
  <c r="D175" i="14"/>
  <c r="A175" i="14" s="1"/>
  <c r="D174" i="14"/>
  <c r="A174" i="14" s="1"/>
  <c r="D173" i="14"/>
  <c r="A173" i="14" s="1"/>
  <c r="D172" i="14"/>
  <c r="A172" i="14"/>
  <c r="D171" i="14"/>
  <c r="A171" i="14" s="1"/>
  <c r="D170" i="14"/>
  <c r="A170" i="14"/>
  <c r="D169" i="14"/>
  <c r="A169" i="14" s="1"/>
  <c r="D168" i="14"/>
  <c r="A168" i="14" s="1"/>
  <c r="D167" i="14"/>
  <c r="A167" i="14" s="1"/>
  <c r="D166" i="14"/>
  <c r="A166" i="14" s="1"/>
  <c r="D165" i="14"/>
  <c r="A165" i="14" s="1"/>
  <c r="D164" i="14"/>
  <c r="A164" i="14"/>
  <c r="D163" i="14"/>
  <c r="A163" i="14" s="1"/>
  <c r="D162" i="14"/>
  <c r="A162" i="14" s="1"/>
  <c r="D161" i="14"/>
  <c r="A161" i="14" s="1"/>
  <c r="D160" i="14"/>
  <c r="A160" i="14"/>
  <c r="D159" i="14"/>
  <c r="A159" i="14" s="1"/>
  <c r="D158" i="14"/>
  <c r="A158" i="14" s="1"/>
  <c r="D157" i="14"/>
  <c r="A157" i="14" s="1"/>
  <c r="D156" i="14"/>
  <c r="A156" i="14" s="1"/>
  <c r="D155" i="14"/>
  <c r="A155" i="14" s="1"/>
  <c r="D154" i="14"/>
  <c r="A154" i="14"/>
  <c r="D153" i="14"/>
  <c r="A153" i="14" s="1"/>
  <c r="D152" i="14"/>
  <c r="A152" i="14"/>
  <c r="D151" i="14"/>
  <c r="A151" i="14" s="1"/>
  <c r="D150" i="14"/>
  <c r="A150" i="14" s="1"/>
  <c r="D149" i="14"/>
  <c r="A149" i="14" s="1"/>
  <c r="D148" i="14"/>
  <c r="A148" i="14"/>
  <c r="D147" i="14"/>
  <c r="A147" i="14" s="1"/>
  <c r="D146" i="14"/>
  <c r="A146" i="14"/>
  <c r="D145" i="14"/>
  <c r="A145" i="14" s="1"/>
  <c r="D144" i="14"/>
  <c r="A144" i="14"/>
  <c r="D143" i="14"/>
  <c r="A143" i="14" s="1"/>
  <c r="D142" i="14"/>
  <c r="A142" i="14" s="1"/>
  <c r="D141" i="14"/>
  <c r="A141" i="14" s="1"/>
  <c r="D140" i="14"/>
  <c r="A140" i="14"/>
  <c r="D139" i="14"/>
  <c r="A139" i="14" s="1"/>
  <c r="D138" i="14"/>
  <c r="A138" i="14"/>
  <c r="D137" i="14"/>
  <c r="A137" i="14" s="1"/>
  <c r="D136" i="14"/>
  <c r="A136" i="14" s="1"/>
  <c r="D135" i="14"/>
  <c r="A135" i="14" s="1"/>
  <c r="D134" i="14"/>
  <c r="A134" i="14" s="1"/>
  <c r="D133" i="14"/>
  <c r="A133" i="14" s="1"/>
  <c r="D132" i="14"/>
  <c r="A132" i="14"/>
  <c r="D131" i="14"/>
  <c r="A131" i="14" s="1"/>
  <c r="D130" i="14"/>
  <c r="A130" i="14" s="1"/>
  <c r="D129" i="14"/>
  <c r="A129" i="14" s="1"/>
  <c r="D128" i="14"/>
  <c r="A128" i="14"/>
  <c r="D127" i="14"/>
  <c r="A127" i="14" s="1"/>
  <c r="D126" i="14"/>
  <c r="A126" i="14" s="1"/>
  <c r="D125" i="14"/>
  <c r="A125" i="14" s="1"/>
  <c r="D124" i="14"/>
  <c r="A124" i="14" s="1"/>
  <c r="D123" i="14"/>
  <c r="A123" i="14" s="1"/>
  <c r="D122" i="14"/>
  <c r="A122" i="14"/>
  <c r="D121" i="14"/>
  <c r="A121" i="14" s="1"/>
  <c r="D120" i="14"/>
  <c r="A120" i="14"/>
  <c r="D119" i="14"/>
  <c r="A119" i="14" s="1"/>
  <c r="D118" i="14"/>
  <c r="A118" i="14" s="1"/>
  <c r="D117" i="14"/>
  <c r="A117" i="14" s="1"/>
  <c r="D116" i="14"/>
  <c r="A116" i="14"/>
  <c r="D115" i="14"/>
  <c r="A115" i="14" s="1"/>
  <c r="D114" i="14"/>
  <c r="A114" i="14"/>
  <c r="D113" i="14"/>
  <c r="A113" i="14" s="1"/>
  <c r="D112" i="14"/>
  <c r="A112" i="14"/>
  <c r="D111" i="14"/>
  <c r="A111" i="14" s="1"/>
  <c r="D110" i="14"/>
  <c r="A110" i="14" s="1"/>
  <c r="D109" i="14"/>
  <c r="A109" i="14" s="1"/>
  <c r="D108" i="14"/>
  <c r="A108" i="14"/>
  <c r="D107" i="14"/>
  <c r="A107" i="14" s="1"/>
  <c r="D106" i="14"/>
  <c r="A106" i="14"/>
  <c r="D105" i="14"/>
  <c r="A105" i="14" s="1"/>
  <c r="D104" i="14"/>
  <c r="A104" i="14" s="1"/>
  <c r="D103" i="14"/>
  <c r="A103" i="14" s="1"/>
  <c r="D102" i="14"/>
  <c r="A102" i="14" s="1"/>
  <c r="D101" i="14"/>
  <c r="A101" i="14" s="1"/>
  <c r="D100" i="14"/>
  <c r="A100" i="14"/>
  <c r="D99" i="14"/>
  <c r="A99" i="14" s="1"/>
  <c r="D98" i="14"/>
  <c r="A98" i="14" s="1"/>
  <c r="D97" i="14"/>
  <c r="A97" i="14" s="1"/>
  <c r="D96" i="14"/>
  <c r="A96" i="14"/>
  <c r="D95" i="14"/>
  <c r="A95" i="14" s="1"/>
  <c r="D94" i="14"/>
  <c r="A94" i="14" s="1"/>
  <c r="D93" i="14"/>
  <c r="A93" i="14" s="1"/>
  <c r="D92" i="14"/>
  <c r="A92" i="14" s="1"/>
  <c r="D91" i="14"/>
  <c r="A91" i="14" s="1"/>
  <c r="D90" i="14"/>
  <c r="A90" i="14"/>
  <c r="D89" i="14"/>
  <c r="A89" i="14" s="1"/>
  <c r="D88" i="14"/>
  <c r="A88" i="14"/>
  <c r="D87" i="14"/>
  <c r="A87" i="14" s="1"/>
  <c r="D86" i="14"/>
  <c r="A86" i="14" s="1"/>
  <c r="D85" i="14"/>
  <c r="A85" i="14" s="1"/>
  <c r="D84" i="14"/>
  <c r="A84" i="14"/>
  <c r="D83" i="14"/>
  <c r="A83" i="14" s="1"/>
  <c r="D82" i="14"/>
  <c r="A82" i="14"/>
  <c r="D81" i="14"/>
  <c r="A81" i="14" s="1"/>
  <c r="D80" i="14"/>
  <c r="A80" i="14"/>
  <c r="D79" i="14"/>
  <c r="A79" i="14" s="1"/>
  <c r="D78" i="14"/>
  <c r="A78" i="14" s="1"/>
  <c r="D77" i="14"/>
  <c r="A77" i="14" s="1"/>
  <c r="D76" i="14"/>
  <c r="A76" i="14"/>
  <c r="D75" i="14"/>
  <c r="A75" i="14" s="1"/>
  <c r="D74" i="14"/>
  <c r="A74" i="14"/>
  <c r="D73" i="14"/>
  <c r="A73" i="14" s="1"/>
  <c r="D72" i="14"/>
  <c r="A72" i="14" s="1"/>
  <c r="D71" i="14"/>
  <c r="A71" i="14" s="1"/>
  <c r="D70" i="14"/>
  <c r="A70" i="14" s="1"/>
  <c r="D69" i="14"/>
  <c r="A69" i="14" s="1"/>
  <c r="D68" i="14"/>
  <c r="A68" i="14"/>
  <c r="D67" i="14"/>
  <c r="A67" i="14" s="1"/>
  <c r="D66" i="14"/>
  <c r="A66" i="14" s="1"/>
  <c r="D65" i="14"/>
  <c r="A65" i="14" s="1"/>
  <c r="D64" i="14"/>
  <c r="A64" i="14"/>
  <c r="D63" i="14"/>
  <c r="A63" i="14" s="1"/>
  <c r="D62" i="14"/>
  <c r="A62" i="14" s="1"/>
  <c r="D61" i="14"/>
  <c r="A61" i="14" s="1"/>
  <c r="D60" i="14"/>
  <c r="A60" i="14" s="1"/>
  <c r="D59" i="14"/>
  <c r="A59" i="14" s="1"/>
  <c r="D58" i="14"/>
  <c r="A58" i="14"/>
  <c r="D57" i="14"/>
  <c r="A57" i="14" s="1"/>
  <c r="D56" i="14"/>
  <c r="A56" i="14"/>
  <c r="D55" i="14"/>
  <c r="A55" i="14" s="1"/>
  <c r="D54" i="14"/>
  <c r="A54" i="14" s="1"/>
  <c r="D53" i="14"/>
  <c r="A53" i="14" s="1"/>
  <c r="D52" i="14"/>
  <c r="A52" i="14"/>
  <c r="D51" i="14"/>
  <c r="A51" i="14" s="1"/>
  <c r="D50" i="14"/>
  <c r="A50" i="14"/>
  <c r="D49" i="14"/>
  <c r="A49" i="14" s="1"/>
  <c r="D48" i="14"/>
  <c r="A48" i="14"/>
  <c r="D47" i="14"/>
  <c r="A47" i="14" s="1"/>
  <c r="D46" i="14"/>
  <c r="A46" i="14" s="1"/>
  <c r="D45" i="14"/>
  <c r="A45" i="14" s="1"/>
  <c r="D44" i="14"/>
  <c r="A44" i="14"/>
  <c r="D43" i="14"/>
  <c r="A43" i="14" s="1"/>
  <c r="D42" i="14"/>
  <c r="A42" i="14"/>
  <c r="D41" i="14"/>
  <c r="A41" i="14" s="1"/>
  <c r="D40" i="14"/>
  <c r="A40" i="14" s="1"/>
  <c r="D39" i="14"/>
  <c r="A39" i="14" s="1"/>
  <c r="D38" i="14"/>
  <c r="A38" i="14" s="1"/>
  <c r="D37" i="14"/>
  <c r="A37" i="14" s="1"/>
  <c r="D36" i="14"/>
  <c r="A36" i="14"/>
  <c r="D35" i="14"/>
  <c r="A35" i="14" s="1"/>
  <c r="D34" i="14"/>
  <c r="A34" i="14" s="1"/>
  <c r="D33" i="14"/>
  <c r="A33" i="14" s="1"/>
  <c r="D32" i="14"/>
  <c r="A32" i="14"/>
  <c r="D31" i="14"/>
  <c r="A31" i="14" s="1"/>
  <c r="D30" i="14"/>
  <c r="A30" i="14" s="1"/>
  <c r="D29" i="14"/>
  <c r="A29" i="14" s="1"/>
  <c r="D28" i="14"/>
  <c r="A28" i="14" s="1"/>
  <c r="D27" i="14"/>
  <c r="A27" i="14" s="1"/>
  <c r="D26" i="14"/>
  <c r="A26" i="14"/>
  <c r="D25" i="14"/>
  <c r="A25" i="14" s="1"/>
  <c r="D24" i="14"/>
  <c r="A24" i="14"/>
  <c r="D23" i="14"/>
  <c r="A23" i="14" s="1"/>
  <c r="D22" i="14"/>
  <c r="A22" i="14" s="1"/>
  <c r="D21" i="14"/>
  <c r="A21" i="14" s="1"/>
  <c r="D20" i="14"/>
  <c r="A20" i="14"/>
  <c r="D19" i="14"/>
  <c r="A19" i="14" s="1"/>
  <c r="D18" i="14"/>
  <c r="A18" i="14"/>
  <c r="D17" i="14"/>
  <c r="A17" i="14" s="1"/>
  <c r="D16" i="14"/>
  <c r="A16" i="14"/>
  <c r="D15" i="14"/>
  <c r="A15" i="14" s="1"/>
  <c r="D14" i="14"/>
  <c r="A14" i="14" s="1"/>
  <c r="D13" i="14"/>
  <c r="A13" i="14" s="1"/>
  <c r="D12" i="14"/>
  <c r="A12" i="14"/>
  <c r="D11" i="14"/>
  <c r="A11" i="14" s="1"/>
  <c r="D10" i="14"/>
  <c r="A10" i="14"/>
  <c r="D9" i="14"/>
  <c r="A9" i="14" s="1"/>
  <c r="D8" i="14"/>
  <c r="A8" i="14" s="1"/>
  <c r="D7" i="14"/>
  <c r="A7" i="14" s="1"/>
  <c r="D6" i="14"/>
  <c r="A6" i="14" s="1"/>
  <c r="E210" i="16" l="1"/>
  <c r="A210" i="16" s="1"/>
  <c r="E209" i="16"/>
  <c r="A209" i="16" s="1"/>
  <c r="E208" i="16"/>
  <c r="A208" i="16" s="1"/>
  <c r="E207" i="16"/>
  <c r="A207" i="16" s="1"/>
  <c r="E206" i="16"/>
  <c r="A206" i="16" s="1"/>
  <c r="E205" i="16"/>
  <c r="A205" i="16" s="1"/>
  <c r="E204" i="16"/>
  <c r="A204" i="16" s="1"/>
  <c r="E203" i="16"/>
  <c r="A203" i="16" s="1"/>
  <c r="E202" i="16"/>
  <c r="A202" i="16" s="1"/>
  <c r="E201" i="16"/>
  <c r="A201" i="16" s="1"/>
  <c r="E200" i="16"/>
  <c r="A200" i="16" s="1"/>
  <c r="E199" i="16"/>
  <c r="A199" i="16" s="1"/>
  <c r="E198" i="16"/>
  <c r="A198" i="16" s="1"/>
  <c r="E197" i="16"/>
  <c r="A197" i="16" s="1"/>
  <c r="E196" i="16"/>
  <c r="A196" i="16" s="1"/>
  <c r="E195" i="16"/>
  <c r="A195" i="16" s="1"/>
  <c r="E194" i="16"/>
  <c r="A194" i="16" s="1"/>
  <c r="E193" i="16"/>
  <c r="A193" i="16" s="1"/>
  <c r="E192" i="16"/>
  <c r="A192" i="16" s="1"/>
  <c r="E191" i="16"/>
  <c r="A191" i="16" s="1"/>
  <c r="E190" i="16"/>
  <c r="A190" i="16" s="1"/>
  <c r="E189" i="16"/>
  <c r="A189" i="16" s="1"/>
  <c r="E188" i="16"/>
  <c r="A188" i="16" s="1"/>
  <c r="E187" i="16"/>
  <c r="A187" i="16" s="1"/>
  <c r="E186" i="16"/>
  <c r="A186" i="16" s="1"/>
  <c r="E185" i="16"/>
  <c r="A185" i="16" s="1"/>
  <c r="E184" i="16"/>
  <c r="A184" i="16" s="1"/>
  <c r="E183" i="16"/>
  <c r="A183" i="16" s="1"/>
  <c r="E182" i="16"/>
  <c r="A182" i="16" s="1"/>
  <c r="E181" i="16"/>
  <c r="A181" i="16" s="1"/>
  <c r="E180" i="16"/>
  <c r="A180" i="16" s="1"/>
  <c r="E179" i="16"/>
  <c r="A179" i="16" s="1"/>
  <c r="E178" i="16"/>
  <c r="A178" i="16" s="1"/>
  <c r="E177" i="16"/>
  <c r="A177" i="16" s="1"/>
  <c r="E176" i="16"/>
  <c r="A176" i="16" s="1"/>
  <c r="E175" i="16"/>
  <c r="A175" i="16" s="1"/>
  <c r="E174" i="16"/>
  <c r="A174" i="16" s="1"/>
  <c r="E173" i="16"/>
  <c r="A173" i="16" s="1"/>
  <c r="E172" i="16"/>
  <c r="A172" i="16" s="1"/>
  <c r="E171" i="16"/>
  <c r="A171" i="16" s="1"/>
  <c r="E170" i="16"/>
  <c r="A170" i="16" s="1"/>
  <c r="E169" i="16"/>
  <c r="A169" i="16" s="1"/>
  <c r="E168" i="16"/>
  <c r="A168" i="16" s="1"/>
  <c r="E167" i="16"/>
  <c r="A167" i="16" s="1"/>
  <c r="E166" i="16"/>
  <c r="A166" i="16" s="1"/>
  <c r="E165" i="16"/>
  <c r="A165" i="16" s="1"/>
  <c r="E164" i="16"/>
  <c r="A164" i="16" s="1"/>
  <c r="E163" i="16"/>
  <c r="A163" i="16" s="1"/>
  <c r="E162" i="16"/>
  <c r="A162" i="16" s="1"/>
  <c r="E161" i="16"/>
  <c r="A161" i="16" s="1"/>
  <c r="E160" i="16"/>
  <c r="A160" i="16" s="1"/>
  <c r="E159" i="16"/>
  <c r="A159" i="16" s="1"/>
  <c r="E158" i="16"/>
  <c r="A158" i="16" s="1"/>
  <c r="E157" i="16"/>
  <c r="A157" i="16" s="1"/>
  <c r="E156" i="16"/>
  <c r="A156" i="16" s="1"/>
  <c r="E155" i="16"/>
  <c r="A155" i="16" s="1"/>
  <c r="E154" i="16"/>
  <c r="A154" i="16" s="1"/>
  <c r="E153" i="16"/>
  <c r="A153" i="16" s="1"/>
  <c r="E152" i="16"/>
  <c r="A152" i="16" s="1"/>
  <c r="E151" i="16"/>
  <c r="A151" i="16" s="1"/>
  <c r="E150" i="16"/>
  <c r="A150" i="16" s="1"/>
  <c r="E149" i="16"/>
  <c r="A149" i="16" s="1"/>
  <c r="E148" i="16"/>
  <c r="A148" i="16" s="1"/>
  <c r="E147" i="16"/>
  <c r="A147" i="16" s="1"/>
  <c r="E146" i="16"/>
  <c r="A146" i="16" s="1"/>
  <c r="E145" i="16"/>
  <c r="A145" i="16" s="1"/>
  <c r="E144" i="16"/>
  <c r="A144" i="16" s="1"/>
  <c r="E143" i="16"/>
  <c r="A143" i="16" s="1"/>
  <c r="E142" i="16"/>
  <c r="A142" i="16" s="1"/>
  <c r="E141" i="16"/>
  <c r="A141" i="16" s="1"/>
  <c r="E140" i="16"/>
  <c r="A140" i="16" s="1"/>
  <c r="E139" i="16"/>
  <c r="A139" i="16" s="1"/>
  <c r="E138" i="16"/>
  <c r="A138" i="16" s="1"/>
  <c r="E137" i="16"/>
  <c r="A137" i="16" s="1"/>
  <c r="E136" i="16"/>
  <c r="A136" i="16" s="1"/>
  <c r="E135" i="16"/>
  <c r="A135" i="16" s="1"/>
  <c r="E134" i="16"/>
  <c r="A134" i="16" s="1"/>
  <c r="E133" i="16"/>
  <c r="A133" i="16" s="1"/>
  <c r="E132" i="16"/>
  <c r="A132" i="16" s="1"/>
  <c r="E131" i="16"/>
  <c r="A131" i="16" s="1"/>
  <c r="E130" i="16"/>
  <c r="A130" i="16" s="1"/>
  <c r="E129" i="16"/>
  <c r="A129" i="16" s="1"/>
  <c r="E128" i="16"/>
  <c r="A128" i="16" s="1"/>
  <c r="E127" i="16"/>
  <c r="A127" i="16" s="1"/>
  <c r="E126" i="16"/>
  <c r="A126" i="16" s="1"/>
  <c r="E125" i="16"/>
  <c r="A125" i="16" s="1"/>
  <c r="E124" i="16"/>
  <c r="A124" i="16" s="1"/>
  <c r="E123" i="16"/>
  <c r="A123" i="16" s="1"/>
  <c r="E122" i="16"/>
  <c r="A122" i="16" s="1"/>
  <c r="E121" i="16"/>
  <c r="A121" i="16" s="1"/>
  <c r="E120" i="16"/>
  <c r="A120" i="16" s="1"/>
  <c r="E119" i="16"/>
  <c r="A119" i="16" s="1"/>
  <c r="E118" i="16"/>
  <c r="A118" i="16" s="1"/>
  <c r="E117" i="16"/>
  <c r="A117" i="16" s="1"/>
  <c r="E116" i="16"/>
  <c r="A116" i="16" s="1"/>
  <c r="E115" i="16"/>
  <c r="A115" i="16" s="1"/>
  <c r="E114" i="16"/>
  <c r="A114" i="16" s="1"/>
  <c r="E113" i="16"/>
  <c r="A113" i="16" s="1"/>
  <c r="E112" i="16"/>
  <c r="A112" i="16" s="1"/>
  <c r="E111" i="16"/>
  <c r="A111" i="16" s="1"/>
  <c r="E110" i="16"/>
  <c r="A110" i="16" s="1"/>
  <c r="E109" i="16"/>
  <c r="A109" i="16" s="1"/>
  <c r="E108" i="16"/>
  <c r="A108" i="16" s="1"/>
  <c r="E107" i="16"/>
  <c r="A107" i="16" s="1"/>
  <c r="E106" i="16"/>
  <c r="A106" i="16" s="1"/>
  <c r="E105" i="16"/>
  <c r="A105" i="16" s="1"/>
  <c r="E104" i="16"/>
  <c r="A104" i="16" s="1"/>
  <c r="E103" i="16"/>
  <c r="A103" i="16" s="1"/>
  <c r="E102" i="16"/>
  <c r="A102" i="16" s="1"/>
  <c r="E101" i="16"/>
  <c r="A101" i="16" s="1"/>
  <c r="E100" i="16"/>
  <c r="A100" i="16" s="1"/>
  <c r="E99" i="16"/>
  <c r="A99" i="16" s="1"/>
  <c r="E98" i="16"/>
  <c r="A98" i="16" s="1"/>
  <c r="E97" i="16"/>
  <c r="A97" i="16" s="1"/>
  <c r="E96" i="16"/>
  <c r="A96" i="16" s="1"/>
  <c r="E95" i="16"/>
  <c r="A95" i="16" s="1"/>
  <c r="E94" i="16"/>
  <c r="A94" i="16" s="1"/>
  <c r="E93" i="16"/>
  <c r="A93" i="16" s="1"/>
  <c r="E92" i="16"/>
  <c r="A92" i="16" s="1"/>
  <c r="E91" i="16"/>
  <c r="A91" i="16" s="1"/>
  <c r="E90" i="16"/>
  <c r="A90" i="16" s="1"/>
  <c r="E89" i="16"/>
  <c r="A89" i="16" s="1"/>
  <c r="E88" i="16"/>
  <c r="A88" i="16" s="1"/>
  <c r="E87" i="16"/>
  <c r="A87" i="16" s="1"/>
  <c r="E86" i="16"/>
  <c r="A86" i="16" s="1"/>
  <c r="E85" i="16"/>
  <c r="A85" i="16" s="1"/>
  <c r="E84" i="16"/>
  <c r="A84" i="16" s="1"/>
  <c r="E83" i="16"/>
  <c r="A83" i="16" s="1"/>
  <c r="E82" i="16"/>
  <c r="A82" i="16" s="1"/>
  <c r="E81" i="16"/>
  <c r="A81" i="16" s="1"/>
  <c r="E80" i="16"/>
  <c r="A80" i="16" s="1"/>
  <c r="E79" i="16"/>
  <c r="A79" i="16" s="1"/>
  <c r="E78" i="16"/>
  <c r="A78" i="16" s="1"/>
  <c r="E77" i="16"/>
  <c r="A77" i="16" s="1"/>
  <c r="E76" i="16"/>
  <c r="A76" i="16" s="1"/>
  <c r="E75" i="16"/>
  <c r="A75" i="16" s="1"/>
  <c r="E74" i="16"/>
  <c r="A74" i="16" s="1"/>
  <c r="E73" i="16"/>
  <c r="A73" i="16" s="1"/>
  <c r="E72" i="16"/>
  <c r="A72" i="16" s="1"/>
  <c r="E71" i="16"/>
  <c r="A71" i="16" s="1"/>
  <c r="E70" i="16"/>
  <c r="A70" i="16" s="1"/>
  <c r="E69" i="16"/>
  <c r="A69" i="16" s="1"/>
  <c r="E68" i="16"/>
  <c r="A68" i="16" s="1"/>
  <c r="E67" i="16"/>
  <c r="A67" i="16" s="1"/>
  <c r="E66" i="16"/>
  <c r="A66" i="16" s="1"/>
  <c r="E65" i="16"/>
  <c r="A65" i="16" s="1"/>
  <c r="E64" i="16"/>
  <c r="A64" i="16" s="1"/>
  <c r="E63" i="16"/>
  <c r="A63" i="16" s="1"/>
  <c r="E62" i="16"/>
  <c r="A62" i="16" s="1"/>
  <c r="E61" i="16"/>
  <c r="A61" i="16" s="1"/>
  <c r="E60" i="16"/>
  <c r="A60" i="16" s="1"/>
  <c r="E59" i="16"/>
  <c r="A59" i="16" s="1"/>
  <c r="E58" i="16"/>
  <c r="A58" i="16" s="1"/>
  <c r="E57" i="16"/>
  <c r="A57" i="16" s="1"/>
  <c r="E56" i="16"/>
  <c r="A56" i="16" s="1"/>
  <c r="E55" i="16"/>
  <c r="A55" i="16" s="1"/>
  <c r="E54" i="16"/>
  <c r="A54" i="16" s="1"/>
  <c r="E53" i="16"/>
  <c r="A53" i="16" s="1"/>
  <c r="E52" i="16"/>
  <c r="A52" i="16" s="1"/>
  <c r="E51" i="16"/>
  <c r="A51" i="16" s="1"/>
  <c r="E50" i="16"/>
  <c r="A50" i="16" s="1"/>
  <c r="E49" i="16"/>
  <c r="A49" i="16" s="1"/>
  <c r="E48" i="16"/>
  <c r="A48" i="16" s="1"/>
  <c r="E47" i="16"/>
  <c r="A47" i="16" s="1"/>
  <c r="E46" i="16"/>
  <c r="A46" i="16" s="1"/>
  <c r="E45" i="16"/>
  <c r="A45" i="16" s="1"/>
  <c r="E44" i="16"/>
  <c r="A44" i="16" s="1"/>
  <c r="E43" i="16"/>
  <c r="A43" i="16" s="1"/>
  <c r="E42" i="16"/>
  <c r="A42" i="16" s="1"/>
  <c r="E41" i="16"/>
  <c r="A41" i="16" s="1"/>
  <c r="E40" i="16"/>
  <c r="A40" i="16"/>
  <c r="E39" i="16"/>
  <c r="A39" i="16"/>
  <c r="E38" i="16"/>
  <c r="A38" i="16"/>
  <c r="E37" i="16"/>
  <c r="A37" i="16"/>
  <c r="E36" i="16"/>
  <c r="A36" i="16"/>
  <c r="E35" i="16"/>
  <c r="A35" i="16"/>
  <c r="E34" i="16"/>
  <c r="A34" i="16"/>
  <c r="E33" i="16"/>
  <c r="A33" i="16"/>
  <c r="E32" i="16"/>
  <c r="A32" i="16"/>
  <c r="E31" i="16"/>
  <c r="A31" i="16"/>
  <c r="E30" i="16"/>
  <c r="A30" i="16"/>
  <c r="E29" i="16"/>
  <c r="A29" i="16"/>
  <c r="E28" i="16"/>
  <c r="A28" i="16"/>
  <c r="E27" i="16"/>
  <c r="A27" i="16"/>
  <c r="E26" i="16"/>
  <c r="A26" i="16"/>
  <c r="E25" i="16"/>
  <c r="A25" i="16"/>
  <c r="E24" i="16"/>
  <c r="A24" i="16"/>
  <c r="E23" i="16"/>
  <c r="A23" i="16"/>
  <c r="E22" i="16"/>
  <c r="A22" i="16"/>
  <c r="E21" i="16"/>
  <c r="A21" i="16"/>
  <c r="E20" i="16"/>
  <c r="A20" i="16"/>
  <c r="E19" i="16"/>
  <c r="A19" i="16"/>
  <c r="E18" i="16"/>
  <c r="A18" i="16"/>
  <c r="E17" i="16"/>
  <c r="A17" i="16"/>
  <c r="E16" i="16"/>
  <c r="A16" i="16"/>
  <c r="E15" i="16"/>
  <c r="A15" i="16"/>
  <c r="E14" i="16"/>
  <c r="A14" i="16"/>
  <c r="E13" i="16"/>
  <c r="A13" i="16"/>
  <c r="E12" i="16"/>
  <c r="A12" i="16"/>
  <c r="E11" i="16"/>
  <c r="A11" i="16"/>
  <c r="E10" i="16"/>
  <c r="A10" i="16"/>
  <c r="E9" i="16"/>
  <c r="A9" i="16"/>
  <c r="E8" i="16"/>
  <c r="A8" i="16"/>
  <c r="E7" i="16"/>
  <c r="A7" i="16"/>
  <c r="E6" i="16"/>
  <c r="A6" i="16"/>
  <c r="E5" i="16"/>
  <c r="A5" i="16"/>
  <c r="E4" i="16"/>
  <c r="A4" i="16"/>
  <c r="D2" i="14"/>
  <c r="A2" i="14" s="1"/>
  <c r="S115" i="10" s="1"/>
  <c r="D1" i="14"/>
  <c r="A1" i="14" s="1"/>
  <c r="U42" i="12" l="1"/>
  <c r="V316" i="5"/>
  <c r="Z48" i="12"/>
  <c r="Z286" i="5"/>
  <c r="Y73" i="12"/>
  <c r="AA73" i="12" s="1"/>
  <c r="P81" i="12"/>
  <c r="W86" i="12"/>
  <c r="R64" i="12"/>
  <c r="Y42" i="12"/>
  <c r="AA42" i="12" s="1"/>
  <c r="R68" i="12"/>
  <c r="N79" i="4"/>
  <c r="P90" i="7"/>
  <c r="N29" i="6"/>
  <c r="P106" i="5"/>
  <c r="O99" i="2"/>
  <c r="Q25" i="7"/>
  <c r="P30" i="8"/>
  <c r="S69" i="8"/>
  <c r="N99" i="7"/>
  <c r="T43" i="8"/>
  <c r="W82" i="8"/>
  <c r="Z18" i="8"/>
  <c r="T58" i="8"/>
  <c r="O20" i="10"/>
  <c r="V69" i="8"/>
  <c r="S69" i="10"/>
  <c r="S43" i="10"/>
  <c r="R131" i="10"/>
  <c r="V96" i="10"/>
  <c r="Q74" i="10"/>
  <c r="Y89" i="12"/>
  <c r="AA89" i="12" s="1"/>
  <c r="W41" i="12"/>
  <c r="W53" i="12"/>
  <c r="R316" i="5"/>
  <c r="R35" i="12"/>
  <c r="Z72" i="12"/>
  <c r="N81" i="12"/>
  <c r="V28" i="12"/>
  <c r="W75" i="12"/>
  <c r="Z47" i="12"/>
  <c r="X62" i="28"/>
  <c r="P78" i="4"/>
  <c r="Q91" i="7"/>
  <c r="X20" i="6"/>
  <c r="R172" i="5"/>
  <c r="Z102" i="7"/>
  <c r="R47" i="8"/>
  <c r="V86" i="8"/>
  <c r="R21" i="8"/>
  <c r="U60" i="8"/>
  <c r="W91" i="7"/>
  <c r="P36" i="8"/>
  <c r="W75" i="8"/>
  <c r="R10" i="8"/>
  <c r="R11" i="10"/>
  <c r="O89" i="10"/>
  <c r="N63" i="10"/>
  <c r="V37" i="10"/>
  <c r="N119" i="10"/>
  <c r="Z93" i="10"/>
  <c r="T156" i="10"/>
  <c r="N85" i="12"/>
  <c r="Y36" i="12"/>
  <c r="AA36" i="12" s="1"/>
  <c r="R82" i="12"/>
  <c r="N83" i="12"/>
  <c r="P30" i="12"/>
  <c r="T59" i="12"/>
  <c r="T74" i="12"/>
  <c r="S82" i="12"/>
  <c r="W79" i="12"/>
  <c r="Z33" i="12"/>
  <c r="Z87" i="28"/>
  <c r="Y88" i="4"/>
  <c r="AA88" i="4" s="1"/>
  <c r="X19" i="2"/>
  <c r="O52" i="6"/>
  <c r="S183" i="5"/>
  <c r="S10" i="8"/>
  <c r="X49" i="8"/>
  <c r="O11" i="10"/>
  <c r="X23" i="8"/>
  <c r="N63" i="8"/>
  <c r="P94" i="7"/>
  <c r="V38" i="8"/>
  <c r="P78" i="8"/>
  <c r="O30" i="8"/>
  <c r="O30" i="10"/>
  <c r="Z108" i="10"/>
  <c r="W82" i="10"/>
  <c r="R57" i="10"/>
  <c r="V34" i="10"/>
  <c r="W118" i="10"/>
  <c r="W122" i="10"/>
  <c r="S79" i="10"/>
  <c r="O40" i="10"/>
  <c r="Y104" i="10"/>
  <c r="AA104" i="10" s="1"/>
  <c r="T65" i="10"/>
  <c r="P26" i="10"/>
  <c r="U91" i="10"/>
  <c r="U32" i="10"/>
  <c r="O72" i="8"/>
  <c r="U32" i="8"/>
  <c r="Q143" i="10"/>
  <c r="S96" i="10"/>
  <c r="W76" i="10"/>
  <c r="X56" i="10"/>
  <c r="O37" i="10"/>
  <c r="O99" i="10"/>
  <c r="W59" i="10"/>
  <c r="P141" i="10"/>
  <c r="P85" i="10"/>
  <c r="Y45" i="10"/>
  <c r="AA45" i="10" s="1"/>
  <c r="Q112" i="10"/>
  <c r="Y71" i="10"/>
  <c r="AA71" i="10" s="1"/>
  <c r="Q52" i="10"/>
  <c r="X13" i="10"/>
  <c r="T52" i="8"/>
  <c r="X12" i="8"/>
  <c r="W64" i="12"/>
  <c r="Y53" i="12"/>
  <c r="AA53" i="12" s="1"/>
  <c r="X46" i="12"/>
  <c r="Y87" i="12"/>
  <c r="AA87" i="12" s="1"/>
  <c r="T47" i="12"/>
  <c r="V91" i="12"/>
  <c r="Q71" i="12"/>
  <c r="V61" i="12"/>
  <c r="Z320" i="5"/>
  <c r="U49" i="4"/>
  <c r="O87" i="7"/>
  <c r="Y89" i="28"/>
  <c r="AA89" i="28" s="1"/>
  <c r="U101" i="4"/>
  <c r="U69" i="2"/>
  <c r="S88" i="6"/>
  <c r="W27" i="8"/>
  <c r="Z66" i="8"/>
  <c r="U96" i="7"/>
  <c r="N41" i="8"/>
  <c r="Q80" i="8"/>
  <c r="T16" i="8"/>
  <c r="N56" i="8"/>
  <c r="T17" i="10"/>
  <c r="N50" i="8"/>
  <c r="X49" i="10"/>
  <c r="W23" i="10"/>
  <c r="S102" i="10"/>
  <c r="Z76" i="10"/>
  <c r="R54" i="10"/>
  <c r="P140" i="10"/>
  <c r="Z84" i="12"/>
  <c r="Q91" i="12"/>
  <c r="U61" i="12"/>
  <c r="O84" i="12"/>
  <c r="Q59" i="12"/>
  <c r="W43" i="12"/>
  <c r="U78" i="12"/>
  <c r="T80" i="12"/>
  <c r="X54" i="12"/>
  <c r="P69" i="12"/>
  <c r="T46" i="12"/>
  <c r="X34" i="12"/>
  <c r="O72" i="12"/>
  <c r="Z71" i="12"/>
  <c r="S48" i="12"/>
  <c r="V83" i="12"/>
  <c r="V87" i="12"/>
  <c r="U65" i="12"/>
  <c r="P66" i="12"/>
  <c r="V61" i="2"/>
  <c r="Y134" i="5"/>
  <c r="AA134" i="5" s="1"/>
  <c r="U75" i="6"/>
  <c r="U83" i="2"/>
  <c r="P180" i="5"/>
  <c r="O90" i="6"/>
  <c r="Y108" i="2"/>
  <c r="AA108" i="2" s="1"/>
  <c r="V221" i="5"/>
  <c r="X25" i="7"/>
  <c r="S62" i="4"/>
  <c r="U87" i="28"/>
  <c r="V90" i="7"/>
  <c r="Y17" i="8"/>
  <c r="AA17" i="8" s="1"/>
  <c r="U37" i="8"/>
  <c r="O57" i="8"/>
  <c r="X76" i="8"/>
  <c r="U18" i="10"/>
  <c r="S11" i="8"/>
  <c r="P31" i="8"/>
  <c r="X50" i="8"/>
  <c r="S70" i="8"/>
  <c r="O12" i="10"/>
  <c r="U101" i="7"/>
  <c r="R26" i="8"/>
  <c r="N46" i="8"/>
  <c r="Y65" i="8"/>
  <c r="AA65" i="8" s="1"/>
  <c r="U85" i="8"/>
  <c r="T95" i="7"/>
  <c r="Q20" i="8"/>
  <c r="Z39" i="8"/>
  <c r="X59" i="8"/>
  <c r="T79" i="8"/>
  <c r="Q20" i="10"/>
  <c r="Z39" i="10"/>
  <c r="U59" i="10"/>
  <c r="Q79" i="10"/>
  <c r="Z98" i="10"/>
  <c r="S122" i="10"/>
  <c r="U33" i="10"/>
  <c r="Q53" i="10"/>
  <c r="Y72" i="10"/>
  <c r="AA72" i="10" s="1"/>
  <c r="U92" i="10"/>
  <c r="U113" i="10"/>
  <c r="X27" i="10"/>
  <c r="T47" i="10"/>
  <c r="O67" i="10"/>
  <c r="X86" i="10"/>
  <c r="T106" i="10"/>
  <c r="X24" i="10"/>
  <c r="T44" i="10"/>
  <c r="S64" i="10"/>
  <c r="O84" i="10"/>
  <c r="X103" i="10"/>
  <c r="R139" i="10"/>
  <c r="O153" i="10"/>
  <c r="N80" i="12"/>
  <c r="U82" i="12"/>
  <c r="R56" i="12"/>
  <c r="V71" i="12"/>
  <c r="T49" i="12"/>
  <c r="X36" i="12"/>
  <c r="V73" i="12"/>
  <c r="N74" i="12"/>
  <c r="Z49" i="12"/>
  <c r="W62" i="12"/>
  <c r="W74" i="12"/>
  <c r="W57" i="12"/>
  <c r="W91" i="12"/>
  <c r="U66" i="12"/>
  <c r="U43" i="12"/>
  <c r="N58" i="12"/>
  <c r="Z77" i="12"/>
  <c r="P54" i="12"/>
  <c r="V45" i="12"/>
  <c r="X83" i="2"/>
  <c r="S180" i="5"/>
  <c r="N90" i="6"/>
  <c r="P108" i="2"/>
  <c r="W189" i="5"/>
  <c r="S25" i="7"/>
  <c r="S45" i="4"/>
  <c r="Z261" i="5"/>
  <c r="O85" i="7"/>
  <c r="Y79" i="4"/>
  <c r="AA79" i="4" s="1"/>
  <c r="Q20" i="6"/>
  <c r="U95" i="7"/>
  <c r="R20" i="8"/>
  <c r="N40" i="8"/>
  <c r="U59" i="8"/>
  <c r="Q79" i="8"/>
  <c r="P89" i="7"/>
  <c r="Z13" i="8"/>
  <c r="V33" i="8"/>
  <c r="P53" i="8"/>
  <c r="Y72" i="8"/>
  <c r="AA72" i="8" s="1"/>
  <c r="V14" i="10"/>
  <c r="N104" i="7"/>
  <c r="X28" i="8"/>
  <c r="S48" i="8"/>
  <c r="R68" i="8"/>
  <c r="N10" i="10"/>
  <c r="Z97" i="7"/>
  <c r="W22" i="8"/>
  <c r="S42" i="8"/>
  <c r="Q62" i="8"/>
  <c r="Z81" i="8"/>
  <c r="W22" i="10"/>
  <c r="S42" i="10"/>
  <c r="N62" i="10"/>
  <c r="W81" i="10"/>
  <c r="S101" i="10"/>
  <c r="R127" i="10"/>
  <c r="N36" i="10"/>
  <c r="W55" i="10"/>
  <c r="R75" i="10"/>
  <c r="N95" i="10"/>
  <c r="Y116" i="10"/>
  <c r="AA116" i="10" s="1"/>
  <c r="Q30" i="10"/>
  <c r="Z49" i="10"/>
  <c r="U69" i="10"/>
  <c r="Q89" i="10"/>
  <c r="P109" i="10"/>
  <c r="Q27" i="10"/>
  <c r="Z46" i="10"/>
  <c r="Y66" i="10"/>
  <c r="AA66" i="10" s="1"/>
  <c r="U86" i="10"/>
  <c r="Q106" i="10"/>
  <c r="R130" i="10"/>
  <c r="Y333" i="5"/>
  <c r="AA333" i="5" s="1"/>
  <c r="U333" i="5"/>
  <c r="Q333" i="5"/>
  <c r="Z332" i="5"/>
  <c r="V332" i="5"/>
  <c r="R332" i="5"/>
  <c r="N332" i="5"/>
  <c r="W331" i="5"/>
  <c r="S331" i="5"/>
  <c r="X333" i="5"/>
  <c r="T333" i="5"/>
  <c r="P333" i="5"/>
  <c r="Y332" i="5"/>
  <c r="AA332" i="5" s="1"/>
  <c r="U332" i="5"/>
  <c r="Q332" i="5"/>
  <c r="Z331" i="5"/>
  <c r="V331" i="5"/>
  <c r="W333" i="5"/>
  <c r="O333" i="5"/>
  <c r="T332" i="5"/>
  <c r="Y331" i="5"/>
  <c r="AA331" i="5" s="1"/>
  <c r="R331" i="5"/>
  <c r="N331" i="5"/>
  <c r="W330" i="5"/>
  <c r="S330" i="5"/>
  <c r="O330" i="5"/>
  <c r="X329" i="5"/>
  <c r="T329" i="5"/>
  <c r="P329" i="5"/>
  <c r="Y328" i="5"/>
  <c r="AA328" i="5" s="1"/>
  <c r="U328" i="5"/>
  <c r="Q328" i="5"/>
  <c r="Z327" i="5"/>
  <c r="V327" i="5"/>
  <c r="R327" i="5"/>
  <c r="N327" i="5"/>
  <c r="W326" i="5"/>
  <c r="S326" i="5"/>
  <c r="O326" i="5"/>
  <c r="X325" i="5"/>
  <c r="T325" i="5"/>
  <c r="P325" i="5"/>
  <c r="Y324" i="5"/>
  <c r="AA324" i="5" s="1"/>
  <c r="U324" i="5"/>
  <c r="Q324" i="5"/>
  <c r="Z323" i="5"/>
  <c r="V323" i="5"/>
  <c r="R323" i="5"/>
  <c r="N323" i="5"/>
  <c r="W322" i="5"/>
  <c r="S322" i="5"/>
  <c r="O322" i="5"/>
  <c r="X321" i="5"/>
  <c r="T321" i="5"/>
  <c r="P321" i="5"/>
  <c r="Y319" i="5"/>
  <c r="AA319" i="5" s="1"/>
  <c r="U319" i="5"/>
  <c r="Q319" i="5"/>
  <c r="Z318" i="5"/>
  <c r="V318" i="5"/>
  <c r="R318" i="5"/>
  <c r="N318" i="5"/>
  <c r="W317" i="5"/>
  <c r="S317" i="5"/>
  <c r="O317" i="5"/>
  <c r="X315" i="5"/>
  <c r="T315" i="5"/>
  <c r="P315" i="5"/>
  <c r="Y314" i="5"/>
  <c r="AA314" i="5" s="1"/>
  <c r="U314" i="5"/>
  <c r="Q314" i="5"/>
  <c r="Z313" i="5"/>
  <c r="V313" i="5"/>
  <c r="R313" i="5"/>
  <c r="N313" i="5"/>
  <c r="W312" i="5"/>
  <c r="S312" i="5"/>
  <c r="O312" i="5"/>
  <c r="X311" i="5"/>
  <c r="T311" i="5"/>
  <c r="P311" i="5"/>
  <c r="Y310" i="5"/>
  <c r="AA310" i="5" s="1"/>
  <c r="U310" i="5"/>
  <c r="Q310" i="5"/>
  <c r="Z309" i="5"/>
  <c r="V309" i="5"/>
  <c r="R309" i="5"/>
  <c r="N309" i="5"/>
  <c r="W308" i="5"/>
  <c r="S308" i="5"/>
  <c r="O308" i="5"/>
  <c r="X307" i="5"/>
  <c r="T307" i="5"/>
  <c r="P307" i="5"/>
  <c r="Y306" i="5"/>
  <c r="AA306" i="5" s="1"/>
  <c r="U306" i="5"/>
  <c r="Q306" i="5"/>
  <c r="Z305" i="5"/>
  <c r="V305" i="5"/>
  <c r="R305" i="5"/>
  <c r="N305" i="5"/>
  <c r="W304" i="5"/>
  <c r="S304" i="5"/>
  <c r="O304" i="5"/>
  <c r="X303" i="5"/>
  <c r="T303" i="5"/>
  <c r="P303" i="5"/>
  <c r="Y302" i="5"/>
  <c r="AA302" i="5" s="1"/>
  <c r="U302" i="5"/>
  <c r="Q302" i="5"/>
  <c r="Z301" i="5"/>
  <c r="V301" i="5"/>
  <c r="R301" i="5"/>
  <c r="N301" i="5"/>
  <c r="W300" i="5"/>
  <c r="S300" i="5"/>
  <c r="O300" i="5"/>
  <c r="X299" i="5"/>
  <c r="T299" i="5"/>
  <c r="P299" i="5"/>
  <c r="Y298" i="5"/>
  <c r="AA298" i="5" s="1"/>
  <c r="U298" i="5"/>
  <c r="Q298" i="5"/>
  <c r="Z297" i="5"/>
  <c r="V297" i="5"/>
  <c r="R297" i="5"/>
  <c r="N297" i="5"/>
  <c r="W296" i="5"/>
  <c r="S296" i="5"/>
  <c r="O296" i="5"/>
  <c r="X295" i="5"/>
  <c r="T295" i="5"/>
  <c r="P295" i="5"/>
  <c r="Y294" i="5"/>
  <c r="AA294" i="5" s="1"/>
  <c r="U294" i="5"/>
  <c r="Q294" i="5"/>
  <c r="Z293" i="5"/>
  <c r="V293" i="5"/>
  <c r="R293" i="5"/>
  <c r="N293" i="5"/>
  <c r="W292" i="5"/>
  <c r="S292" i="5"/>
  <c r="O292" i="5"/>
  <c r="X291" i="5"/>
  <c r="T291" i="5"/>
  <c r="P291" i="5"/>
  <c r="Y290" i="5"/>
  <c r="AA290" i="5" s="1"/>
  <c r="U290" i="5"/>
  <c r="Q290" i="5"/>
  <c r="Z289" i="5"/>
  <c r="V289" i="5"/>
  <c r="R289" i="5"/>
  <c r="N289" i="5"/>
  <c r="W288" i="5"/>
  <c r="S288" i="5"/>
  <c r="O288" i="5"/>
  <c r="X287" i="5"/>
  <c r="T287" i="5"/>
  <c r="P287" i="5"/>
  <c r="Y285" i="5"/>
  <c r="AA285" i="5" s="1"/>
  <c r="U285" i="5"/>
  <c r="Q285" i="5"/>
  <c r="Z284" i="5"/>
  <c r="V284" i="5"/>
  <c r="R284" i="5"/>
  <c r="N284" i="5"/>
  <c r="W283" i="5"/>
  <c r="S283" i="5"/>
  <c r="O283" i="5"/>
  <c r="X282" i="5"/>
  <c r="Z333" i="5"/>
  <c r="R333" i="5"/>
  <c r="W332" i="5"/>
  <c r="O332" i="5"/>
  <c r="T331" i="5"/>
  <c r="O331" i="5"/>
  <c r="X330" i="5"/>
  <c r="T330" i="5"/>
  <c r="P330" i="5"/>
  <c r="Y329" i="5"/>
  <c r="AA329" i="5" s="1"/>
  <c r="U329" i="5"/>
  <c r="Q329" i="5"/>
  <c r="Z328" i="5"/>
  <c r="V328" i="5"/>
  <c r="R328" i="5"/>
  <c r="N328" i="5"/>
  <c r="W327" i="5"/>
  <c r="S333" i="5"/>
  <c r="P332" i="5"/>
  <c r="P331" i="5"/>
  <c r="U330" i="5"/>
  <c r="Z329" i="5"/>
  <c r="R329" i="5"/>
  <c r="W328" i="5"/>
  <c r="O328" i="5"/>
  <c r="T327" i="5"/>
  <c r="O327" i="5"/>
  <c r="V326" i="5"/>
  <c r="Q326" i="5"/>
  <c r="Y325" i="5"/>
  <c r="AA325" i="5" s="1"/>
  <c r="S325" i="5"/>
  <c r="N325" i="5"/>
  <c r="V324" i="5"/>
  <c r="P324" i="5"/>
  <c r="X323" i="5"/>
  <c r="S323" i="5"/>
  <c r="Z322" i="5"/>
  <c r="U322" i="5"/>
  <c r="P322" i="5"/>
  <c r="W321" i="5"/>
  <c r="R321" i="5"/>
  <c r="Z319" i="5"/>
  <c r="T319" i="5"/>
  <c r="O319" i="5"/>
  <c r="W318" i="5"/>
  <c r="Q318" i="5"/>
  <c r="Y317" i="5"/>
  <c r="AA317" i="5" s="1"/>
  <c r="T317" i="5"/>
  <c r="N317" i="5"/>
  <c r="V315" i="5"/>
  <c r="Q315" i="5"/>
  <c r="X314" i="5"/>
  <c r="S314" i="5"/>
  <c r="N314" i="5"/>
  <c r="U313" i="5"/>
  <c r="P313" i="5"/>
  <c r="X312" i="5"/>
  <c r="R312" i="5"/>
  <c r="Z311" i="5"/>
  <c r="U311" i="5"/>
  <c r="O311" i="5"/>
  <c r="W310" i="5"/>
  <c r="R310" i="5"/>
  <c r="Y309" i="5"/>
  <c r="AA309" i="5" s="1"/>
  <c r="T309" i="5"/>
  <c r="O309" i="5"/>
  <c r="V308" i="5"/>
  <c r="Q308" i="5"/>
  <c r="Y307" i="5"/>
  <c r="AA307" i="5" s="1"/>
  <c r="S307" i="5"/>
  <c r="N307" i="5"/>
  <c r="V306" i="5"/>
  <c r="P306" i="5"/>
  <c r="X305" i="5"/>
  <c r="S305" i="5"/>
  <c r="Z304" i="5"/>
  <c r="U304" i="5"/>
  <c r="P304" i="5"/>
  <c r="W303" i="5"/>
  <c r="R303" i="5"/>
  <c r="Z302" i="5"/>
  <c r="T302" i="5"/>
  <c r="O302" i="5"/>
  <c r="W301" i="5"/>
  <c r="Q301" i="5"/>
  <c r="Y300" i="5"/>
  <c r="AA300" i="5" s="1"/>
  <c r="T300" i="5"/>
  <c r="N300" i="5"/>
  <c r="V299" i="5"/>
  <c r="Q299" i="5"/>
  <c r="X298" i="5"/>
  <c r="S298" i="5"/>
  <c r="N298" i="5"/>
  <c r="U297" i="5"/>
  <c r="P297" i="5"/>
  <c r="X296" i="5"/>
  <c r="R296" i="5"/>
  <c r="Z295" i="5"/>
  <c r="U295" i="5"/>
  <c r="O295" i="5"/>
  <c r="W294" i="5"/>
  <c r="R294" i="5"/>
  <c r="Y293" i="5"/>
  <c r="AA293" i="5" s="1"/>
  <c r="T293" i="5"/>
  <c r="O293" i="5"/>
  <c r="V292" i="5"/>
  <c r="Q292" i="5"/>
  <c r="Y291" i="5"/>
  <c r="AA291" i="5" s="1"/>
  <c r="S291" i="5"/>
  <c r="N291" i="5"/>
  <c r="V290" i="5"/>
  <c r="P290" i="5"/>
  <c r="N333" i="5"/>
  <c r="X331" i="5"/>
  <c r="Z330" i="5"/>
  <c r="R330" i="5"/>
  <c r="W329" i="5"/>
  <c r="O329" i="5"/>
  <c r="T328" i="5"/>
  <c r="Y327" i="5"/>
  <c r="AA327" i="5" s="1"/>
  <c r="S327" i="5"/>
  <c r="Z326" i="5"/>
  <c r="U326" i="5"/>
  <c r="P326" i="5"/>
  <c r="W325" i="5"/>
  <c r="R325" i="5"/>
  <c r="Z324" i="5"/>
  <c r="T324" i="5"/>
  <c r="O324" i="5"/>
  <c r="W323" i="5"/>
  <c r="Q323" i="5"/>
  <c r="Y322" i="5"/>
  <c r="AA322" i="5" s="1"/>
  <c r="T322" i="5"/>
  <c r="N322" i="5"/>
  <c r="V321" i="5"/>
  <c r="Q321" i="5"/>
  <c r="X319" i="5"/>
  <c r="S319" i="5"/>
  <c r="N319" i="5"/>
  <c r="U318" i="5"/>
  <c r="P318" i="5"/>
  <c r="X317" i="5"/>
  <c r="R317" i="5"/>
  <c r="Z315" i="5"/>
  <c r="U315" i="5"/>
  <c r="O315" i="5"/>
  <c r="W314" i="5"/>
  <c r="R314" i="5"/>
  <c r="Y313" i="5"/>
  <c r="AA313" i="5" s="1"/>
  <c r="T313" i="5"/>
  <c r="O313" i="5"/>
  <c r="V312" i="5"/>
  <c r="Q312" i="5"/>
  <c r="Y311" i="5"/>
  <c r="AA311" i="5" s="1"/>
  <c r="S311" i="5"/>
  <c r="N311" i="5"/>
  <c r="V310" i="5"/>
  <c r="P310" i="5"/>
  <c r="X309" i="5"/>
  <c r="S309" i="5"/>
  <c r="Z308" i="5"/>
  <c r="U308" i="5"/>
  <c r="P308" i="5"/>
  <c r="W307" i="5"/>
  <c r="R307" i="5"/>
  <c r="Z306" i="5"/>
  <c r="T306" i="5"/>
  <c r="O306" i="5"/>
  <c r="W305" i="5"/>
  <c r="Q305" i="5"/>
  <c r="Y304" i="5"/>
  <c r="AA304" i="5" s="1"/>
  <c r="T304" i="5"/>
  <c r="N304" i="5"/>
  <c r="V303" i="5"/>
  <c r="Q303" i="5"/>
  <c r="X302" i="5"/>
  <c r="S302" i="5"/>
  <c r="N302" i="5"/>
  <c r="U301" i="5"/>
  <c r="P301" i="5"/>
  <c r="X300" i="5"/>
  <c r="R300" i="5"/>
  <c r="Z299" i="5"/>
  <c r="U299" i="5"/>
  <c r="O299" i="5"/>
  <c r="W298" i="5"/>
  <c r="R298" i="5"/>
  <c r="Y297" i="5"/>
  <c r="AA297" i="5" s="1"/>
  <c r="T297" i="5"/>
  <c r="O297" i="5"/>
  <c r="V296" i="5"/>
  <c r="Q296" i="5"/>
  <c r="Y295" i="5"/>
  <c r="AA295" i="5" s="1"/>
  <c r="S295" i="5"/>
  <c r="N295" i="5"/>
  <c r="V294" i="5"/>
  <c r="P294" i="5"/>
  <c r="X293" i="5"/>
  <c r="S293" i="5"/>
  <c r="Z292" i="5"/>
  <c r="U292" i="5"/>
  <c r="P292" i="5"/>
  <c r="W291" i="5"/>
  <c r="R291" i="5"/>
  <c r="Z290" i="5"/>
  <c r="T290" i="5"/>
  <c r="O290" i="5"/>
  <c r="W289" i="5"/>
  <c r="Q289" i="5"/>
  <c r="Y288" i="5"/>
  <c r="AA288" i="5" s="1"/>
  <c r="T288" i="5"/>
  <c r="N288" i="5"/>
  <c r="V287" i="5"/>
  <c r="Q287" i="5"/>
  <c r="X285" i="5"/>
  <c r="S285" i="5"/>
  <c r="N285" i="5"/>
  <c r="U284" i="5"/>
  <c r="P284" i="5"/>
  <c r="X283" i="5"/>
  <c r="R283" i="5"/>
  <c r="Z282" i="5"/>
  <c r="U282" i="5"/>
  <c r="Q282" i="5"/>
  <c r="Z281" i="5"/>
  <c r="V281" i="5"/>
  <c r="R281" i="5"/>
  <c r="N281" i="5"/>
  <c r="W280" i="5"/>
  <c r="S280" i="5"/>
  <c r="O280" i="5"/>
  <c r="X279" i="5"/>
  <c r="T279" i="5"/>
  <c r="P279" i="5"/>
  <c r="Y278" i="5"/>
  <c r="AA278" i="5" s="1"/>
  <c r="U278" i="5"/>
  <c r="Q278" i="5"/>
  <c r="Z277" i="5"/>
  <c r="V277" i="5"/>
  <c r="R277" i="5"/>
  <c r="N277" i="5"/>
  <c r="W276" i="5"/>
  <c r="S276" i="5"/>
  <c r="O276" i="5"/>
  <c r="X275" i="5"/>
  <c r="T275" i="5"/>
  <c r="P275" i="5"/>
  <c r="Y274" i="5"/>
  <c r="AA274" i="5" s="1"/>
  <c r="U274" i="5"/>
  <c r="Q274" i="5"/>
  <c r="Z273" i="5"/>
  <c r="V273" i="5"/>
  <c r="R273" i="5"/>
  <c r="N273" i="5"/>
  <c r="W272" i="5"/>
  <c r="S272" i="5"/>
  <c r="O272" i="5"/>
  <c r="X271" i="5"/>
  <c r="T271" i="5"/>
  <c r="P271" i="5"/>
  <c r="Y270" i="5"/>
  <c r="AA270" i="5" s="1"/>
  <c r="U270" i="5"/>
  <c r="Q270" i="5"/>
  <c r="Z269" i="5"/>
  <c r="V269" i="5"/>
  <c r="R269" i="5"/>
  <c r="N269" i="5"/>
  <c r="W268" i="5"/>
  <c r="S268" i="5"/>
  <c r="O268" i="5"/>
  <c r="X267" i="5"/>
  <c r="T267" i="5"/>
  <c r="P267" i="5"/>
  <c r="Y266" i="5"/>
  <c r="AA266" i="5" s="1"/>
  <c r="X332" i="5"/>
  <c r="Y330" i="5"/>
  <c r="AA330" i="5" s="1"/>
  <c r="V329" i="5"/>
  <c r="S328" i="5"/>
  <c r="Q327" i="5"/>
  <c r="T326" i="5"/>
  <c r="V325" i="5"/>
  <c r="X324" i="5"/>
  <c r="N324" i="5"/>
  <c r="P323" i="5"/>
  <c r="R322" i="5"/>
  <c r="U321" i="5"/>
  <c r="W319" i="5"/>
  <c r="Y318" i="5"/>
  <c r="AA318" i="5" s="1"/>
  <c r="O318" i="5"/>
  <c r="Q317" i="5"/>
  <c r="S315" i="5"/>
  <c r="V314" i="5"/>
  <c r="X313" i="5"/>
  <c r="Z312" i="5"/>
  <c r="P312" i="5"/>
  <c r="R311" i="5"/>
  <c r="T310" i="5"/>
  <c r="W309" i="5"/>
  <c r="Y308" i="5"/>
  <c r="AA308" i="5" s="1"/>
  <c r="N308" i="5"/>
  <c r="Q307" i="5"/>
  <c r="S306" i="5"/>
  <c r="U305" i="5"/>
  <c r="X304" i="5"/>
  <c r="Z303" i="5"/>
  <c r="O303" i="5"/>
  <c r="R302" i="5"/>
  <c r="T301" i="5"/>
  <c r="V300" i="5"/>
  <c r="Y299" i="5"/>
  <c r="AA299" i="5" s="1"/>
  <c r="N299" i="5"/>
  <c r="P298" i="5"/>
  <c r="S297" i="5"/>
  <c r="U296" i="5"/>
  <c r="W295" i="5"/>
  <c r="Z294" i="5"/>
  <c r="O294" i="5"/>
  <c r="Q293" i="5"/>
  <c r="T292" i="5"/>
  <c r="V291" i="5"/>
  <c r="X290" i="5"/>
  <c r="N290" i="5"/>
  <c r="T289" i="5"/>
  <c r="Z288" i="5"/>
  <c r="R288" i="5"/>
  <c r="Y287" i="5"/>
  <c r="AA287" i="5" s="1"/>
  <c r="R287" i="5"/>
  <c r="W285" i="5"/>
  <c r="P285" i="5"/>
  <c r="W284" i="5"/>
  <c r="O284" i="5"/>
  <c r="U283" i="5"/>
  <c r="N283" i="5"/>
  <c r="T282" i="5"/>
  <c r="O282" i="5"/>
  <c r="W281" i="5"/>
  <c r="Q281" i="5"/>
  <c r="Y280" i="5"/>
  <c r="AA280" i="5" s="1"/>
  <c r="T280" i="5"/>
  <c r="N280" i="5"/>
  <c r="V279" i="5"/>
  <c r="Q279" i="5"/>
  <c r="X278" i="5"/>
  <c r="S278" i="5"/>
  <c r="N278" i="5"/>
  <c r="U277" i="5"/>
  <c r="P277" i="5"/>
  <c r="X276" i="5"/>
  <c r="R276" i="5"/>
  <c r="Z275" i="5"/>
  <c r="U275" i="5"/>
  <c r="O275" i="5"/>
  <c r="W274" i="5"/>
  <c r="R274" i="5"/>
  <c r="Y273" i="5"/>
  <c r="AA273" i="5" s="1"/>
  <c r="T273" i="5"/>
  <c r="O273" i="5"/>
  <c r="V272" i="5"/>
  <c r="Q272" i="5"/>
  <c r="Y271" i="5"/>
  <c r="AA271" i="5" s="1"/>
  <c r="S271" i="5"/>
  <c r="N271" i="5"/>
  <c r="V270" i="5"/>
  <c r="P270" i="5"/>
  <c r="X269" i="5"/>
  <c r="S269" i="5"/>
  <c r="Z268" i="5"/>
  <c r="U268" i="5"/>
  <c r="P268" i="5"/>
  <c r="W267" i="5"/>
  <c r="R267" i="5"/>
  <c r="Z266" i="5"/>
  <c r="U266" i="5"/>
  <c r="Q266" i="5"/>
  <c r="Z84" i="7"/>
  <c r="V84" i="7"/>
  <c r="R84" i="7"/>
  <c r="N84" i="7"/>
  <c r="W83" i="7"/>
  <c r="S83" i="7"/>
  <c r="O83" i="7"/>
  <c r="X82" i="7"/>
  <c r="T82" i="7"/>
  <c r="P82" i="7"/>
  <c r="Y81" i="7"/>
  <c r="AA81" i="7" s="1"/>
  <c r="U81" i="7"/>
  <c r="Q81" i="7"/>
  <c r="Z80" i="7"/>
  <c r="V80" i="7"/>
  <c r="R80" i="7"/>
  <c r="N80" i="7"/>
  <c r="W79" i="7"/>
  <c r="S79" i="7"/>
  <c r="O79" i="7"/>
  <c r="X78" i="7"/>
  <c r="T78" i="7"/>
  <c r="P78" i="7"/>
  <c r="Y77" i="7"/>
  <c r="AA77" i="7" s="1"/>
  <c r="U77" i="7"/>
  <c r="Q77" i="7"/>
  <c r="Z76" i="7"/>
  <c r="V76" i="7"/>
  <c r="R76" i="7"/>
  <c r="N76" i="7"/>
  <c r="W75" i="7"/>
  <c r="S75" i="7"/>
  <c r="O75" i="7"/>
  <c r="X74" i="7"/>
  <c r="T74" i="7"/>
  <c r="P74" i="7"/>
  <c r="Y73" i="7"/>
  <c r="AA73" i="7" s="1"/>
  <c r="U73" i="7"/>
  <c r="Q73" i="7"/>
  <c r="Z72" i="7"/>
  <c r="V72" i="7"/>
  <c r="R72" i="7"/>
  <c r="N72" i="7"/>
  <c r="W71" i="7"/>
  <c r="S71" i="7"/>
  <c r="O71" i="7"/>
  <c r="X70" i="7"/>
  <c r="T70" i="7"/>
  <c r="P70" i="7"/>
  <c r="Y69" i="7"/>
  <c r="AA69" i="7" s="1"/>
  <c r="U69" i="7"/>
  <c r="Q69" i="7"/>
  <c r="Z68" i="7"/>
  <c r="V68" i="7"/>
  <c r="R68" i="7"/>
  <c r="N68" i="7"/>
  <c r="W67" i="7"/>
  <c r="S67" i="7"/>
  <c r="O67" i="7"/>
  <c r="X66" i="7"/>
  <c r="T66" i="7"/>
  <c r="P66" i="7"/>
  <c r="Y65" i="7"/>
  <c r="AA65" i="7" s="1"/>
  <c r="U65" i="7"/>
  <c r="Q65" i="7"/>
  <c r="Z64" i="7"/>
  <c r="V64" i="7"/>
  <c r="R64" i="7"/>
  <c r="N64" i="7"/>
  <c r="W63" i="7"/>
  <c r="S63" i="7"/>
  <c r="O63" i="7"/>
  <c r="X62" i="7"/>
  <c r="T62" i="7"/>
  <c r="P62" i="7"/>
  <c r="Y61" i="7"/>
  <c r="AA61" i="7" s="1"/>
  <c r="U61" i="7"/>
  <c r="Q61" i="7"/>
  <c r="Z60" i="7"/>
  <c r="V60" i="7"/>
  <c r="R60" i="7"/>
  <c r="N60" i="7"/>
  <c r="W58" i="7"/>
  <c r="S58" i="7"/>
  <c r="O58" i="7"/>
  <c r="X57" i="7"/>
  <c r="T57" i="7"/>
  <c r="P57" i="7"/>
  <c r="Y56" i="7"/>
  <c r="AA56" i="7" s="1"/>
  <c r="U56" i="7"/>
  <c r="Q56" i="7"/>
  <c r="Z55" i="7"/>
  <c r="V55" i="7"/>
  <c r="R55" i="7"/>
  <c r="N55" i="7"/>
  <c r="W54" i="7"/>
  <c r="S54" i="7"/>
  <c r="O54" i="7"/>
  <c r="V333" i="5"/>
  <c r="Q331" i="5"/>
  <c r="N330" i="5"/>
  <c r="X328" i="5"/>
  <c r="U327" i="5"/>
  <c r="X326" i="5"/>
  <c r="Z325" i="5"/>
  <c r="O325" i="5"/>
  <c r="R324" i="5"/>
  <c r="T323" i="5"/>
  <c r="V322" i="5"/>
  <c r="Y321" i="5"/>
  <c r="AA321" i="5" s="1"/>
  <c r="N321" i="5"/>
  <c r="P319" i="5"/>
  <c r="S318" i="5"/>
  <c r="U317" i="5"/>
  <c r="W315" i="5"/>
  <c r="Z314" i="5"/>
  <c r="O314" i="5"/>
  <c r="Q313" i="5"/>
  <c r="T312" i="5"/>
  <c r="V311" i="5"/>
  <c r="X310" i="5"/>
  <c r="N310" i="5"/>
  <c r="P309" i="5"/>
  <c r="R308" i="5"/>
  <c r="U307" i="5"/>
  <c r="W306" i="5"/>
  <c r="Y305" i="5"/>
  <c r="AA305" i="5" s="1"/>
  <c r="O305" i="5"/>
  <c r="Q304" i="5"/>
  <c r="S303" i="5"/>
  <c r="V302" i="5"/>
  <c r="X301" i="5"/>
  <c r="Z300" i="5"/>
  <c r="P300" i="5"/>
  <c r="R299" i="5"/>
  <c r="T298" i="5"/>
  <c r="W297" i="5"/>
  <c r="Y296" i="5"/>
  <c r="AA296" i="5" s="1"/>
  <c r="N296" i="5"/>
  <c r="Q295" i="5"/>
  <c r="S294" i="5"/>
  <c r="U293" i="5"/>
  <c r="X292" i="5"/>
  <c r="Z291" i="5"/>
  <c r="O291" i="5"/>
  <c r="R290" i="5"/>
  <c r="U289" i="5"/>
  <c r="O289" i="5"/>
  <c r="U288" i="5"/>
  <c r="Z287" i="5"/>
  <c r="S287" i="5"/>
  <c r="Z285" i="5"/>
  <c r="R285" i="5"/>
  <c r="X284" i="5"/>
  <c r="Q284" i="5"/>
  <c r="V283" i="5"/>
  <c r="P283" i="5"/>
  <c r="V282" i="5"/>
  <c r="P282" i="5"/>
  <c r="X281" i="5"/>
  <c r="S281" i="5"/>
  <c r="Z280" i="5"/>
  <c r="U280" i="5"/>
  <c r="P280" i="5"/>
  <c r="W279" i="5"/>
  <c r="R279" i="5"/>
  <c r="Z278" i="5"/>
  <c r="T278" i="5"/>
  <c r="O278" i="5"/>
  <c r="W277" i="5"/>
  <c r="Q277" i="5"/>
  <c r="Y276" i="5"/>
  <c r="AA276" i="5" s="1"/>
  <c r="T276" i="5"/>
  <c r="N276" i="5"/>
  <c r="V275" i="5"/>
  <c r="Q275" i="5"/>
  <c r="X274" i="5"/>
  <c r="S274" i="5"/>
  <c r="N274" i="5"/>
  <c r="U273" i="5"/>
  <c r="P273" i="5"/>
  <c r="X272" i="5"/>
  <c r="R272" i="5"/>
  <c r="Z271" i="5"/>
  <c r="U271" i="5"/>
  <c r="O271" i="5"/>
  <c r="W270" i="5"/>
  <c r="R270" i="5"/>
  <c r="Y269" i="5"/>
  <c r="AA269" i="5" s="1"/>
  <c r="T269" i="5"/>
  <c r="O269" i="5"/>
  <c r="V268" i="5"/>
  <c r="Q268" i="5"/>
  <c r="Y267" i="5"/>
  <c r="AA267" i="5" s="1"/>
  <c r="S267" i="5"/>
  <c r="N267" i="5"/>
  <c r="V266" i="5"/>
  <c r="R266" i="5"/>
  <c r="N266" i="5"/>
  <c r="W84" i="7"/>
  <c r="S84" i="7"/>
  <c r="O84" i="7"/>
  <c r="X83" i="7"/>
  <c r="T83" i="7"/>
  <c r="P83" i="7"/>
  <c r="Y82" i="7"/>
  <c r="AA82" i="7" s="1"/>
  <c r="U82" i="7"/>
  <c r="Q82" i="7"/>
  <c r="Z81" i="7"/>
  <c r="V81" i="7"/>
  <c r="R81" i="7"/>
  <c r="N81" i="7"/>
  <c r="W80" i="7"/>
  <c r="S80" i="7"/>
  <c r="O80" i="7"/>
  <c r="X79" i="7"/>
  <c r="T79" i="7"/>
  <c r="P79" i="7"/>
  <c r="Y78" i="7"/>
  <c r="AA78" i="7" s="1"/>
  <c r="U78" i="7"/>
  <c r="Q78" i="7"/>
  <c r="Z77" i="7"/>
  <c r="V77" i="7"/>
  <c r="R77" i="7"/>
  <c r="N77" i="7"/>
  <c r="W76" i="7"/>
  <c r="S76" i="7"/>
  <c r="O76" i="7"/>
  <c r="X75" i="7"/>
  <c r="T75" i="7"/>
  <c r="P75" i="7"/>
  <c r="Y74" i="7"/>
  <c r="AA74" i="7" s="1"/>
  <c r="U74" i="7"/>
  <c r="Q74" i="7"/>
  <c r="Z73" i="7"/>
  <c r="V73" i="7"/>
  <c r="R73" i="7"/>
  <c r="N73" i="7"/>
  <c r="W72" i="7"/>
  <c r="S72" i="7"/>
  <c r="O72" i="7"/>
  <c r="X71" i="7"/>
  <c r="T71" i="7"/>
  <c r="P71" i="7"/>
  <c r="Y70" i="7"/>
  <c r="AA70" i="7" s="1"/>
  <c r="U70" i="7"/>
  <c r="Q70" i="7"/>
  <c r="Z69" i="7"/>
  <c r="V69" i="7"/>
  <c r="R69" i="7"/>
  <c r="N69" i="7"/>
  <c r="W68" i="7"/>
  <c r="S68" i="7"/>
  <c r="O68" i="7"/>
  <c r="X67" i="7"/>
  <c r="T67" i="7"/>
  <c r="P67" i="7"/>
  <c r="Y66" i="7"/>
  <c r="AA66" i="7" s="1"/>
  <c r="U66" i="7"/>
  <c r="Q66" i="7"/>
  <c r="Z65" i="7"/>
  <c r="V65" i="7"/>
  <c r="R65" i="7"/>
  <c r="N65" i="7"/>
  <c r="W64" i="7"/>
  <c r="V330" i="5"/>
  <c r="P328" i="5"/>
  <c r="R326" i="5"/>
  <c r="W324" i="5"/>
  <c r="O323" i="5"/>
  <c r="S321" i="5"/>
  <c r="X318" i="5"/>
  <c r="P317" i="5"/>
  <c r="T314" i="5"/>
  <c r="Y312" i="5"/>
  <c r="AA312" i="5" s="1"/>
  <c r="Q311" i="5"/>
  <c r="U309" i="5"/>
  <c r="Z307" i="5"/>
  <c r="R306" i="5"/>
  <c r="V304" i="5"/>
  <c r="N303" i="5"/>
  <c r="S301" i="5"/>
  <c r="W299" i="5"/>
  <c r="O298" i="5"/>
  <c r="T296" i="5"/>
  <c r="X294" i="5"/>
  <c r="P293" i="5"/>
  <c r="U291" i="5"/>
  <c r="Y289" i="5"/>
  <c r="AA289" i="5" s="1"/>
  <c r="X288" i="5"/>
  <c r="W287" i="5"/>
  <c r="V285" i="5"/>
  <c r="T284" i="5"/>
  <c r="T283" i="5"/>
  <c r="S282" i="5"/>
  <c r="U281" i="5"/>
  <c r="X280" i="5"/>
  <c r="Z279" i="5"/>
  <c r="O279" i="5"/>
  <c r="R278" i="5"/>
  <c r="T277" i="5"/>
  <c r="V276" i="5"/>
  <c r="Y275" i="5"/>
  <c r="AA275" i="5" s="1"/>
  <c r="N275" i="5"/>
  <c r="P274" i="5"/>
  <c r="S273" i="5"/>
  <c r="U272" i="5"/>
  <c r="W271" i="5"/>
  <c r="Z270" i="5"/>
  <c r="O270" i="5"/>
  <c r="Q269" i="5"/>
  <c r="T268" i="5"/>
  <c r="V267" i="5"/>
  <c r="X266" i="5"/>
  <c r="P266" i="5"/>
  <c r="U84" i="7"/>
  <c r="Z83" i="7"/>
  <c r="R83" i="7"/>
  <c r="W82" i="7"/>
  <c r="O82" i="7"/>
  <c r="T81" i="7"/>
  <c r="Y80" i="7"/>
  <c r="AA80" i="7" s="1"/>
  <c r="Q80" i="7"/>
  <c r="V79" i="7"/>
  <c r="N79" i="7"/>
  <c r="S78" i="7"/>
  <c r="X77" i="7"/>
  <c r="P77" i="7"/>
  <c r="U76" i="7"/>
  <c r="Z75" i="7"/>
  <c r="R75" i="7"/>
  <c r="W74" i="7"/>
  <c r="O74" i="7"/>
  <c r="T73" i="7"/>
  <c r="Y72" i="7"/>
  <c r="AA72" i="7" s="1"/>
  <c r="Q72" i="7"/>
  <c r="V71" i="7"/>
  <c r="N71" i="7"/>
  <c r="S70" i="7"/>
  <c r="X69" i="7"/>
  <c r="P69" i="7"/>
  <c r="U68" i="7"/>
  <c r="Z67" i="7"/>
  <c r="R67" i="7"/>
  <c r="W66" i="7"/>
  <c r="O66" i="7"/>
  <c r="T65" i="7"/>
  <c r="Y64" i="7"/>
  <c r="AA64" i="7" s="1"/>
  <c r="S64" i="7"/>
  <c r="Z63" i="7"/>
  <c r="U63" i="7"/>
  <c r="P63" i="7"/>
  <c r="W62" i="7"/>
  <c r="R62" i="7"/>
  <c r="Z61" i="7"/>
  <c r="T61" i="7"/>
  <c r="O61" i="7"/>
  <c r="W60" i="7"/>
  <c r="Q60" i="7"/>
  <c r="Y58" i="7"/>
  <c r="AA58" i="7" s="1"/>
  <c r="T58" i="7"/>
  <c r="N58" i="7"/>
  <c r="V57" i="7"/>
  <c r="Q57" i="7"/>
  <c r="X56" i="7"/>
  <c r="S56" i="7"/>
  <c r="N56" i="7"/>
  <c r="U55" i="7"/>
  <c r="P55" i="7"/>
  <c r="X54" i="7"/>
  <c r="R54" i="7"/>
  <c r="Z53" i="7"/>
  <c r="V53" i="7"/>
  <c r="R53" i="7"/>
  <c r="N53" i="7"/>
  <c r="W52" i="7"/>
  <c r="S52" i="7"/>
  <c r="O52" i="7"/>
  <c r="X51" i="7"/>
  <c r="T51" i="7"/>
  <c r="P51" i="7"/>
  <c r="Y50" i="7"/>
  <c r="AA50" i="7" s="1"/>
  <c r="U50" i="7"/>
  <c r="Q50" i="7"/>
  <c r="Z49" i="7"/>
  <c r="V49" i="7"/>
  <c r="R49" i="7"/>
  <c r="N49" i="7"/>
  <c r="W48" i="7"/>
  <c r="S48" i="7"/>
  <c r="O48" i="7"/>
  <c r="X47" i="7"/>
  <c r="T47" i="7"/>
  <c r="P47" i="7"/>
  <c r="Y46" i="7"/>
  <c r="AA46" i="7" s="1"/>
  <c r="U46" i="7"/>
  <c r="Q46" i="7"/>
  <c r="Z45" i="7"/>
  <c r="V45" i="7"/>
  <c r="R45" i="7"/>
  <c r="N45" i="7"/>
  <c r="W44" i="7"/>
  <c r="S44" i="7"/>
  <c r="O44" i="7"/>
  <c r="X43" i="7"/>
  <c r="T43" i="7"/>
  <c r="P43" i="7"/>
  <c r="Y42" i="7"/>
  <c r="AA42" i="7" s="1"/>
  <c r="U42" i="7"/>
  <c r="Q42" i="7"/>
  <c r="Z41" i="7"/>
  <c r="V41" i="7"/>
  <c r="R41" i="7"/>
  <c r="N41" i="7"/>
  <c r="W40" i="7"/>
  <c r="S40" i="7"/>
  <c r="O40" i="7"/>
  <c r="X39" i="7"/>
  <c r="T39" i="7"/>
  <c r="P39" i="7"/>
  <c r="Y38" i="7"/>
  <c r="AA38" i="7" s="1"/>
  <c r="U38" i="7"/>
  <c r="Q38" i="7"/>
  <c r="Z36" i="7"/>
  <c r="V36" i="7"/>
  <c r="R36" i="7"/>
  <c r="N36" i="7"/>
  <c r="W35" i="7"/>
  <c r="S35" i="7"/>
  <c r="O35" i="7"/>
  <c r="X34" i="7"/>
  <c r="T34" i="7"/>
  <c r="P34" i="7"/>
  <c r="Y33" i="7"/>
  <c r="AA33" i="7" s="1"/>
  <c r="U33" i="7"/>
  <c r="Q33" i="7"/>
  <c r="Z32" i="7"/>
  <c r="V32" i="7"/>
  <c r="R32" i="7"/>
  <c r="N32" i="7"/>
  <c r="W31" i="7"/>
  <c r="S31" i="7"/>
  <c r="O31" i="7"/>
  <c r="X30" i="7"/>
  <c r="T30" i="7"/>
  <c r="P30" i="7"/>
  <c r="Y29" i="7"/>
  <c r="AA29" i="7" s="1"/>
  <c r="U29" i="7"/>
  <c r="Q29" i="7"/>
  <c r="Z28" i="7"/>
  <c r="V28" i="7"/>
  <c r="R28" i="7"/>
  <c r="N28" i="7"/>
  <c r="W27" i="7"/>
  <c r="S27" i="7"/>
  <c r="O27" i="7"/>
  <c r="X26" i="7"/>
  <c r="T26" i="7"/>
  <c r="P26" i="7"/>
  <c r="Y24" i="7"/>
  <c r="AA24" i="7" s="1"/>
  <c r="U24" i="7"/>
  <c r="Q24" i="7"/>
  <c r="Z23" i="7"/>
  <c r="V23" i="7"/>
  <c r="R23" i="7"/>
  <c r="N23" i="7"/>
  <c r="W22" i="7"/>
  <c r="S22" i="7"/>
  <c r="O22" i="7"/>
  <c r="X21" i="7"/>
  <c r="T21" i="7"/>
  <c r="P21" i="7"/>
  <c r="Y20" i="7"/>
  <c r="AA20" i="7" s="1"/>
  <c r="U20" i="7"/>
  <c r="Q20" i="7"/>
  <c r="Z19" i="7"/>
  <c r="V19" i="7"/>
  <c r="R19" i="7"/>
  <c r="N19" i="7"/>
  <c r="W18" i="7"/>
  <c r="S18" i="7"/>
  <c r="O18" i="7"/>
  <c r="X17" i="7"/>
  <c r="T17" i="7"/>
  <c r="P17" i="7"/>
  <c r="Y16" i="7"/>
  <c r="AA16" i="7" s="1"/>
  <c r="U16" i="7"/>
  <c r="Q16" i="7"/>
  <c r="Z15" i="7"/>
  <c r="V15" i="7"/>
  <c r="R15" i="7"/>
  <c r="N15" i="7"/>
  <c r="W14" i="7"/>
  <c r="S14" i="7"/>
  <c r="O14" i="7"/>
  <c r="W13" i="7"/>
  <c r="S13" i="7"/>
  <c r="O13" i="7"/>
  <c r="X12" i="7"/>
  <c r="T12" i="7"/>
  <c r="P12" i="7"/>
  <c r="Y11" i="7"/>
  <c r="AA11" i="7" s="1"/>
  <c r="U11" i="7"/>
  <c r="Q11" i="7"/>
  <c r="Z10" i="7"/>
  <c r="V10" i="7"/>
  <c r="R10" i="7"/>
  <c r="N10" i="7"/>
  <c r="W102" i="6"/>
  <c r="S102" i="6"/>
  <c r="O102" i="6"/>
  <c r="X101" i="6"/>
  <c r="T101" i="6"/>
  <c r="P101" i="6"/>
  <c r="Y100" i="6"/>
  <c r="AA100" i="6" s="1"/>
  <c r="U100" i="6"/>
  <c r="Q100" i="6"/>
  <c r="Z99" i="6"/>
  <c r="V99" i="6"/>
  <c r="R99" i="6"/>
  <c r="N99" i="6"/>
  <c r="W98" i="6"/>
  <c r="S98" i="6"/>
  <c r="O98" i="6"/>
  <c r="X97" i="6"/>
  <c r="T97" i="6"/>
  <c r="P97" i="6"/>
  <c r="Y96" i="6"/>
  <c r="AA96" i="6" s="1"/>
  <c r="U96" i="6"/>
  <c r="Q96" i="6"/>
  <c r="Z94" i="6"/>
  <c r="V94" i="6"/>
  <c r="R94" i="6"/>
  <c r="N94" i="6"/>
  <c r="W93" i="6"/>
  <c r="S93" i="6"/>
  <c r="O93" i="6"/>
  <c r="X92" i="6"/>
  <c r="T92" i="6"/>
  <c r="P92" i="6"/>
  <c r="Y91" i="6"/>
  <c r="AA91" i="6" s="1"/>
  <c r="U91" i="6"/>
  <c r="Q91" i="6"/>
  <c r="Z89" i="6"/>
  <c r="V89" i="6"/>
  <c r="R89" i="6"/>
  <c r="N89" i="6"/>
  <c r="W87" i="6"/>
  <c r="S87" i="6"/>
  <c r="O87" i="6"/>
  <c r="X86" i="6"/>
  <c r="T86" i="6"/>
  <c r="P86" i="6"/>
  <c r="Y85" i="6"/>
  <c r="AA85" i="6" s="1"/>
  <c r="U85" i="6"/>
  <c r="Q85" i="6"/>
  <c r="Z84" i="6"/>
  <c r="V84" i="6"/>
  <c r="R84" i="6"/>
  <c r="N84" i="6"/>
  <c r="W83" i="6"/>
  <c r="S83" i="6"/>
  <c r="O83" i="6"/>
  <c r="X82" i="6"/>
  <c r="T82" i="6"/>
  <c r="P82" i="6"/>
  <c r="Y81" i="6"/>
  <c r="AA81" i="6" s="1"/>
  <c r="U81" i="6"/>
  <c r="Q81" i="6"/>
  <c r="Z80" i="6"/>
  <c r="V80" i="6"/>
  <c r="R80" i="6"/>
  <c r="N80" i="6"/>
  <c r="W79" i="6"/>
  <c r="S79" i="6"/>
  <c r="O79" i="6"/>
  <c r="X78" i="6"/>
  <c r="T78" i="6"/>
  <c r="P78" i="6"/>
  <c r="Y76" i="6"/>
  <c r="AA76" i="6" s="1"/>
  <c r="U76" i="6"/>
  <c r="Q76" i="6"/>
  <c r="Z74" i="6"/>
  <c r="V74" i="6"/>
  <c r="R74" i="6"/>
  <c r="N74" i="6"/>
  <c r="W73" i="6"/>
  <c r="S73" i="6"/>
  <c r="O73" i="6"/>
  <c r="X72" i="6"/>
  <c r="T72" i="6"/>
  <c r="P72" i="6"/>
  <c r="Y71" i="6"/>
  <c r="AA71" i="6" s="1"/>
  <c r="U71" i="6"/>
  <c r="Q71" i="6"/>
  <c r="Z70" i="6"/>
  <c r="V70" i="6"/>
  <c r="R70" i="6"/>
  <c r="N70" i="6"/>
  <c r="W69" i="6"/>
  <c r="S69" i="6"/>
  <c r="O69" i="6"/>
  <c r="X68" i="6"/>
  <c r="T68" i="6"/>
  <c r="P68" i="6"/>
  <c r="U331" i="5"/>
  <c r="N329" i="5"/>
  <c r="Y326" i="5"/>
  <c r="AA326" i="5" s="1"/>
  <c r="Q325" i="5"/>
  <c r="U323" i="5"/>
  <c r="Z321" i="5"/>
  <c r="R319" i="5"/>
  <c r="V317" i="5"/>
  <c r="N315" i="5"/>
  <c r="S313" i="5"/>
  <c r="W311" i="5"/>
  <c r="O310" i="5"/>
  <c r="T308" i="5"/>
  <c r="X306" i="5"/>
  <c r="P305" i="5"/>
  <c r="U303" i="5"/>
  <c r="Y301" i="5"/>
  <c r="AA301" i="5" s="1"/>
  <c r="Q300" i="5"/>
  <c r="V298" i="5"/>
  <c r="Z296" i="5"/>
  <c r="R295" i="5"/>
  <c r="W293" i="5"/>
  <c r="N292" i="5"/>
  <c r="S290" i="5"/>
  <c r="P289" i="5"/>
  <c r="P288" i="5"/>
  <c r="N287" i="5"/>
  <c r="Y284" i="5"/>
  <c r="AA284" i="5" s="1"/>
  <c r="Y283" i="5"/>
  <c r="AA283" i="5" s="1"/>
  <c r="W282" i="5"/>
  <c r="Y281" i="5"/>
  <c r="AA281" i="5" s="1"/>
  <c r="O281" i="5"/>
  <c r="Q280" i="5"/>
  <c r="S279" i="5"/>
  <c r="V278" i="5"/>
  <c r="X277" i="5"/>
  <c r="Z276" i="5"/>
  <c r="P276" i="5"/>
  <c r="R275" i="5"/>
  <c r="T274" i="5"/>
  <c r="W273" i="5"/>
  <c r="Y272" i="5"/>
  <c r="AA272" i="5" s="1"/>
  <c r="N272" i="5"/>
  <c r="Q271" i="5"/>
  <c r="S270" i="5"/>
  <c r="U269" i="5"/>
  <c r="X268" i="5"/>
  <c r="Z267" i="5"/>
  <c r="O267" i="5"/>
  <c r="S266" i="5"/>
  <c r="X84" i="7"/>
  <c r="P84" i="7"/>
  <c r="U83" i="7"/>
  <c r="Z82" i="7"/>
  <c r="R82" i="7"/>
  <c r="W81" i="7"/>
  <c r="O81" i="7"/>
  <c r="T80" i="7"/>
  <c r="Y79" i="7"/>
  <c r="AA79" i="7" s="1"/>
  <c r="Q79" i="7"/>
  <c r="V78" i="7"/>
  <c r="N78" i="7"/>
  <c r="S77" i="7"/>
  <c r="X76" i="7"/>
  <c r="P76" i="7"/>
  <c r="U75" i="7"/>
  <c r="Z74" i="7"/>
  <c r="R74" i="7"/>
  <c r="W73" i="7"/>
  <c r="O73" i="7"/>
  <c r="T72" i="7"/>
  <c r="Y71" i="7"/>
  <c r="AA71" i="7" s="1"/>
  <c r="Q71" i="7"/>
  <c r="V70" i="7"/>
  <c r="N70" i="7"/>
  <c r="S69" i="7"/>
  <c r="X68" i="7"/>
  <c r="P68" i="7"/>
  <c r="U67" i="7"/>
  <c r="Z66" i="7"/>
  <c r="R66" i="7"/>
  <c r="W65" i="7"/>
  <c r="O65" i="7"/>
  <c r="T64" i="7"/>
  <c r="O64" i="7"/>
  <c r="V63" i="7"/>
  <c r="Q63" i="7"/>
  <c r="Y62" i="7"/>
  <c r="AA62" i="7" s="1"/>
  <c r="S62" i="7"/>
  <c r="N62" i="7"/>
  <c r="V61" i="7"/>
  <c r="P61" i="7"/>
  <c r="X60" i="7"/>
  <c r="S60" i="7"/>
  <c r="Z58" i="7"/>
  <c r="U58" i="7"/>
  <c r="P58" i="7"/>
  <c r="W57" i="7"/>
  <c r="R57" i="7"/>
  <c r="Z56" i="7"/>
  <c r="T56" i="7"/>
  <c r="O56" i="7"/>
  <c r="W55" i="7"/>
  <c r="Q55" i="7"/>
  <c r="Y54" i="7"/>
  <c r="AA54" i="7" s="1"/>
  <c r="T54" i="7"/>
  <c r="N54" i="7"/>
  <c r="W53" i="7"/>
  <c r="S53" i="7"/>
  <c r="O53" i="7"/>
  <c r="X52" i="7"/>
  <c r="T52" i="7"/>
  <c r="P52" i="7"/>
  <c r="Y51" i="7"/>
  <c r="AA51" i="7" s="1"/>
  <c r="U51" i="7"/>
  <c r="Q51" i="7"/>
  <c r="Z50" i="7"/>
  <c r="V50" i="7"/>
  <c r="R50" i="7"/>
  <c r="N50" i="7"/>
  <c r="W49" i="7"/>
  <c r="S49" i="7"/>
  <c r="O49" i="7"/>
  <c r="X48" i="7"/>
  <c r="T48" i="7"/>
  <c r="P48" i="7"/>
  <c r="Y47" i="7"/>
  <c r="AA47" i="7" s="1"/>
  <c r="U47" i="7"/>
  <c r="Q47" i="7"/>
  <c r="Z46" i="7"/>
  <c r="V46" i="7"/>
  <c r="R46" i="7"/>
  <c r="N46" i="7"/>
  <c r="W45" i="7"/>
  <c r="S45" i="7"/>
  <c r="O45" i="7"/>
  <c r="X44" i="7"/>
  <c r="T44" i="7"/>
  <c r="P44" i="7"/>
  <c r="Y43" i="7"/>
  <c r="AA43" i="7" s="1"/>
  <c r="U43" i="7"/>
  <c r="Q43" i="7"/>
  <c r="Z42" i="7"/>
  <c r="V42" i="7"/>
  <c r="R42" i="7"/>
  <c r="N42" i="7"/>
  <c r="W41" i="7"/>
  <c r="S41" i="7"/>
  <c r="O41" i="7"/>
  <c r="X40" i="7"/>
  <c r="T40" i="7"/>
  <c r="P40" i="7"/>
  <c r="Y39" i="7"/>
  <c r="AA39" i="7" s="1"/>
  <c r="U39" i="7"/>
  <c r="Q39" i="7"/>
  <c r="Z38" i="7"/>
  <c r="V38" i="7"/>
  <c r="R38" i="7"/>
  <c r="N38" i="7"/>
  <c r="W36" i="7"/>
  <c r="S36" i="7"/>
  <c r="O36" i="7"/>
  <c r="X35" i="7"/>
  <c r="T35" i="7"/>
  <c r="P35" i="7"/>
  <c r="Y34" i="7"/>
  <c r="AA34" i="7" s="1"/>
  <c r="U34" i="7"/>
  <c r="Q34" i="7"/>
  <c r="Z33" i="7"/>
  <c r="V33" i="7"/>
  <c r="R33" i="7"/>
  <c r="N33" i="7"/>
  <c r="W32" i="7"/>
  <c r="S32" i="7"/>
  <c r="O32" i="7"/>
  <c r="X31" i="7"/>
  <c r="T31" i="7"/>
  <c r="P31" i="7"/>
  <c r="Y30" i="7"/>
  <c r="AA30" i="7" s="1"/>
  <c r="U30" i="7"/>
  <c r="Q30" i="7"/>
  <c r="Z29" i="7"/>
  <c r="V29" i="7"/>
  <c r="R29" i="7"/>
  <c r="N29" i="7"/>
  <c r="W28" i="7"/>
  <c r="S28" i="7"/>
  <c r="O28" i="7"/>
  <c r="X27" i="7"/>
  <c r="T27" i="7"/>
  <c r="P27" i="7"/>
  <c r="Y26" i="7"/>
  <c r="AA26" i="7" s="1"/>
  <c r="U26" i="7"/>
  <c r="Q26" i="7"/>
  <c r="Z24" i="7"/>
  <c r="V24" i="7"/>
  <c r="R24" i="7"/>
  <c r="N24" i="7"/>
  <c r="W23" i="7"/>
  <c r="S23" i="7"/>
  <c r="O23" i="7"/>
  <c r="X22" i="7"/>
  <c r="T22" i="7"/>
  <c r="P22" i="7"/>
  <c r="Y21" i="7"/>
  <c r="AA21" i="7" s="1"/>
  <c r="U21" i="7"/>
  <c r="Q21" i="7"/>
  <c r="Z20" i="7"/>
  <c r="V20" i="7"/>
  <c r="R20" i="7"/>
  <c r="N20" i="7"/>
  <c r="W19" i="7"/>
  <c r="S19" i="7"/>
  <c r="O19" i="7"/>
  <c r="X18" i="7"/>
  <c r="T18" i="7"/>
  <c r="P18" i="7"/>
  <c r="Y17" i="7"/>
  <c r="AA17" i="7" s="1"/>
  <c r="U17" i="7"/>
  <c r="Q17" i="7"/>
  <c r="Z16" i="7"/>
  <c r="V16" i="7"/>
  <c r="R16" i="7"/>
  <c r="N16" i="7"/>
  <c r="W15" i="7"/>
  <c r="S15" i="7"/>
  <c r="O15" i="7"/>
  <c r="X14" i="7"/>
  <c r="T14" i="7"/>
  <c r="P14" i="7"/>
  <c r="X13" i="7"/>
  <c r="T13" i="7"/>
  <c r="P13" i="7"/>
  <c r="Y12" i="7"/>
  <c r="AA12" i="7" s="1"/>
  <c r="U12" i="7"/>
  <c r="Q12" i="7"/>
  <c r="Z11" i="7"/>
  <c r="V11" i="7"/>
  <c r="R11" i="7"/>
  <c r="N11" i="7"/>
  <c r="W10" i="7"/>
  <c r="S10" i="7"/>
  <c r="O10" i="7"/>
  <c r="X102" i="6"/>
  <c r="T102" i="6"/>
  <c r="P102" i="6"/>
  <c r="Y101" i="6"/>
  <c r="AA101" i="6" s="1"/>
  <c r="U101" i="6"/>
  <c r="Q101" i="6"/>
  <c r="Z100" i="6"/>
  <c r="V100" i="6"/>
  <c r="R100" i="6"/>
  <c r="N100" i="6"/>
  <c r="W99" i="6"/>
  <c r="S99" i="6"/>
  <c r="O99" i="6"/>
  <c r="X98" i="6"/>
  <c r="T98" i="6"/>
  <c r="P98" i="6"/>
  <c r="Y97" i="6"/>
  <c r="AA97" i="6" s="1"/>
  <c r="U97" i="6"/>
  <c r="Q97" i="6"/>
  <c r="Z96" i="6"/>
  <c r="V96" i="6"/>
  <c r="R96" i="6"/>
  <c r="N96" i="6"/>
  <c r="W94" i="6"/>
  <c r="S94" i="6"/>
  <c r="O94" i="6"/>
  <c r="X93" i="6"/>
  <c r="T93" i="6"/>
  <c r="P93" i="6"/>
  <c r="Y92" i="6"/>
  <c r="AA92" i="6" s="1"/>
  <c r="U92" i="6"/>
  <c r="Q92" i="6"/>
  <c r="Z91" i="6"/>
  <c r="V91" i="6"/>
  <c r="R91" i="6"/>
  <c r="N91" i="6"/>
  <c r="W89" i="6"/>
  <c r="S89" i="6"/>
  <c r="O89" i="6"/>
  <c r="X87" i="6"/>
  <c r="T87" i="6"/>
  <c r="P87" i="6"/>
  <c r="Y86" i="6"/>
  <c r="AA86" i="6" s="1"/>
  <c r="U86" i="6"/>
  <c r="Q86" i="6"/>
  <c r="Z85" i="6"/>
  <c r="V85" i="6"/>
  <c r="R85" i="6"/>
  <c r="N85" i="6"/>
  <c r="W84" i="6"/>
  <c r="S84" i="6"/>
  <c r="O84" i="6"/>
  <c r="X83" i="6"/>
  <c r="T83" i="6"/>
  <c r="P83" i="6"/>
  <c r="Y82" i="6"/>
  <c r="AA82" i="6" s="1"/>
  <c r="U82" i="6"/>
  <c r="Q82" i="6"/>
  <c r="Z81" i="6"/>
  <c r="V81" i="6"/>
  <c r="R81" i="6"/>
  <c r="N81" i="6"/>
  <c r="W80" i="6"/>
  <c r="S80" i="6"/>
  <c r="O80" i="6"/>
  <c r="X79" i="6"/>
  <c r="T79" i="6"/>
  <c r="P79" i="6"/>
  <c r="Y78" i="6"/>
  <c r="AA78" i="6" s="1"/>
  <c r="U78" i="6"/>
  <c r="Q78" i="6"/>
  <c r="Z76" i="6"/>
  <c r="V76" i="6"/>
  <c r="R76" i="6"/>
  <c r="N76" i="6"/>
  <c r="W74" i="6"/>
  <c r="S74" i="6"/>
  <c r="O74" i="6"/>
  <c r="X73" i="6"/>
  <c r="T73" i="6"/>
  <c r="P73" i="6"/>
  <c r="Y72" i="6"/>
  <c r="AA72" i="6" s="1"/>
  <c r="U72" i="6"/>
  <c r="Q72" i="6"/>
  <c r="Z71" i="6"/>
  <c r="V71" i="6"/>
  <c r="R71" i="6"/>
  <c r="N71" i="6"/>
  <c r="W70" i="6"/>
  <c r="S70" i="6"/>
  <c r="O70" i="6"/>
  <c r="X69" i="6"/>
  <c r="T69" i="6"/>
  <c r="P69" i="6"/>
  <c r="Y68" i="6"/>
  <c r="AA68" i="6" s="1"/>
  <c r="U68" i="6"/>
  <c r="Q68" i="6"/>
  <c r="S332" i="5"/>
  <c r="P327" i="5"/>
  <c r="Y323" i="5"/>
  <c r="AA323" i="5" s="1"/>
  <c r="V319" i="5"/>
  <c r="R315" i="5"/>
  <c r="N312" i="5"/>
  <c r="X308" i="5"/>
  <c r="T305" i="5"/>
  <c r="P302" i="5"/>
  <c r="Z298" i="5"/>
  <c r="V295" i="5"/>
  <c r="R292" i="5"/>
  <c r="S289" i="5"/>
  <c r="O287" i="5"/>
  <c r="Z283" i="5"/>
  <c r="N282" i="5"/>
  <c r="R280" i="5"/>
  <c r="W278" i="5"/>
  <c r="O277" i="5"/>
  <c r="S275" i="5"/>
  <c r="X273" i="5"/>
  <c r="P272" i="5"/>
  <c r="T270" i="5"/>
  <c r="Y268" i="5"/>
  <c r="AA268" i="5" s="1"/>
  <c r="Q267" i="5"/>
  <c r="Y84" i="7"/>
  <c r="AA84" i="7" s="1"/>
  <c r="V83" i="7"/>
  <c r="S82" i="7"/>
  <c r="P81" i="7"/>
  <c r="Z79" i="7"/>
  <c r="W78" i="7"/>
  <c r="T77" i="7"/>
  <c r="Q76" i="7"/>
  <c r="N75" i="7"/>
  <c r="X73" i="7"/>
  <c r="U72" i="7"/>
  <c r="R71" i="7"/>
  <c r="O70" i="7"/>
  <c r="Y68" i="7"/>
  <c r="AA68" i="7" s="1"/>
  <c r="V67" i="7"/>
  <c r="S66" i="7"/>
  <c r="P65" i="7"/>
  <c r="P64" i="7"/>
  <c r="R63" i="7"/>
  <c r="U62" i="7"/>
  <c r="W61" i="7"/>
  <c r="Y60" i="7"/>
  <c r="AA60" i="7" s="1"/>
  <c r="O60" i="7"/>
  <c r="Q58" i="7"/>
  <c r="S57" i="7"/>
  <c r="V56" i="7"/>
  <c r="X55" i="7"/>
  <c r="Z54" i="7"/>
  <c r="P54" i="7"/>
  <c r="T53" i="7"/>
  <c r="Y52" i="7"/>
  <c r="AA52" i="7" s="1"/>
  <c r="Q52" i="7"/>
  <c r="V51" i="7"/>
  <c r="N51" i="7"/>
  <c r="S50" i="7"/>
  <c r="X49" i="7"/>
  <c r="P49" i="7"/>
  <c r="U48" i="7"/>
  <c r="Z47" i="7"/>
  <c r="R47" i="7"/>
  <c r="W46" i="7"/>
  <c r="O46" i="7"/>
  <c r="T45" i="7"/>
  <c r="Y44" i="7"/>
  <c r="AA44" i="7" s="1"/>
  <c r="Q44" i="7"/>
  <c r="V43" i="7"/>
  <c r="N43" i="7"/>
  <c r="S42" i="7"/>
  <c r="X41" i="7"/>
  <c r="P41" i="7"/>
  <c r="U40" i="7"/>
  <c r="Z39" i="7"/>
  <c r="R39" i="7"/>
  <c r="W38" i="7"/>
  <c r="O38" i="7"/>
  <c r="T36" i="7"/>
  <c r="Y35" i="7"/>
  <c r="AA35" i="7" s="1"/>
  <c r="Q35" i="7"/>
  <c r="V34" i="7"/>
  <c r="N34" i="7"/>
  <c r="S33" i="7"/>
  <c r="X32" i="7"/>
  <c r="P32" i="7"/>
  <c r="U31" i="7"/>
  <c r="Z30" i="7"/>
  <c r="R30" i="7"/>
  <c r="W29" i="7"/>
  <c r="O29" i="7"/>
  <c r="T28" i="7"/>
  <c r="Y27" i="7"/>
  <c r="AA27" i="7" s="1"/>
  <c r="Q27" i="7"/>
  <c r="V26" i="7"/>
  <c r="N26" i="7"/>
  <c r="S24" i="7"/>
  <c r="X23" i="7"/>
  <c r="P23" i="7"/>
  <c r="U22" i="7"/>
  <c r="Z21" i="7"/>
  <c r="R21" i="7"/>
  <c r="W20" i="7"/>
  <c r="O20" i="7"/>
  <c r="T19" i="7"/>
  <c r="Y18" i="7"/>
  <c r="AA18" i="7" s="1"/>
  <c r="Q18" i="7"/>
  <c r="V17" i="7"/>
  <c r="N17" i="7"/>
  <c r="S16" i="7"/>
  <c r="X15" i="7"/>
  <c r="P15" i="7"/>
  <c r="U14" i="7"/>
  <c r="Z13" i="7"/>
  <c r="Q13" i="7"/>
  <c r="V12" i="7"/>
  <c r="N12" i="7"/>
  <c r="S11" i="7"/>
  <c r="X10" i="7"/>
  <c r="P10" i="7"/>
  <c r="U102" i="6"/>
  <c r="Z101" i="6"/>
  <c r="R101" i="6"/>
  <c r="W100" i="6"/>
  <c r="O100" i="6"/>
  <c r="T99" i="6"/>
  <c r="Y98" i="6"/>
  <c r="AA98" i="6" s="1"/>
  <c r="Q98" i="6"/>
  <c r="V97" i="6"/>
  <c r="N97" i="6"/>
  <c r="S96" i="6"/>
  <c r="X94" i="6"/>
  <c r="P94" i="6"/>
  <c r="U93" i="6"/>
  <c r="Z92" i="6"/>
  <c r="R92" i="6"/>
  <c r="W91" i="6"/>
  <c r="O91" i="6"/>
  <c r="T89" i="6"/>
  <c r="Y87" i="6"/>
  <c r="AA87" i="6" s="1"/>
  <c r="Q87" i="6"/>
  <c r="V86" i="6"/>
  <c r="N86" i="6"/>
  <c r="S85" i="6"/>
  <c r="X84" i="6"/>
  <c r="P84" i="6"/>
  <c r="U83" i="6"/>
  <c r="Z82" i="6"/>
  <c r="R82" i="6"/>
  <c r="W81" i="6"/>
  <c r="O81" i="6"/>
  <c r="T80" i="6"/>
  <c r="Y79" i="6"/>
  <c r="AA79" i="6" s="1"/>
  <c r="Q79" i="6"/>
  <c r="V78" i="6"/>
  <c r="N78" i="6"/>
  <c r="S76" i="6"/>
  <c r="X74" i="6"/>
  <c r="P74" i="6"/>
  <c r="U73" i="6"/>
  <c r="Z72" i="6"/>
  <c r="R72" i="6"/>
  <c r="W71" i="6"/>
  <c r="O71" i="6"/>
  <c r="T70" i="6"/>
  <c r="Y69" i="6"/>
  <c r="AA69" i="6" s="1"/>
  <c r="Q69" i="6"/>
  <c r="V68" i="6"/>
  <c r="N68" i="6"/>
  <c r="W67" i="6"/>
  <c r="S67" i="6"/>
  <c r="O67" i="6"/>
  <c r="X66" i="6"/>
  <c r="T66" i="6"/>
  <c r="P66" i="6"/>
  <c r="Y65" i="6"/>
  <c r="AA65" i="6" s="1"/>
  <c r="U65" i="6"/>
  <c r="Q65" i="6"/>
  <c r="Z64" i="6"/>
  <c r="V64" i="6"/>
  <c r="R64" i="6"/>
  <c r="N64" i="6"/>
  <c r="W63" i="6"/>
  <c r="S63" i="6"/>
  <c r="O63" i="6"/>
  <c r="X62" i="6"/>
  <c r="T62" i="6"/>
  <c r="P62" i="6"/>
  <c r="Y61" i="6"/>
  <c r="AA61" i="6" s="1"/>
  <c r="U61" i="6"/>
  <c r="Q61" i="6"/>
  <c r="Z60" i="6"/>
  <c r="V60" i="6"/>
  <c r="R60" i="6"/>
  <c r="N60" i="6"/>
  <c r="W59" i="6"/>
  <c r="S59" i="6"/>
  <c r="O59" i="6"/>
  <c r="X58" i="6"/>
  <c r="T58" i="6"/>
  <c r="P58" i="6"/>
  <c r="Z57" i="6"/>
  <c r="V57" i="6"/>
  <c r="R57" i="6"/>
  <c r="N57" i="6"/>
  <c r="W56" i="6"/>
  <c r="S56" i="6"/>
  <c r="O56" i="6"/>
  <c r="X55" i="6"/>
  <c r="T55" i="6"/>
  <c r="P55" i="6"/>
  <c r="Y53" i="6"/>
  <c r="AA53" i="6" s="1"/>
  <c r="U53" i="6"/>
  <c r="Q53" i="6"/>
  <c r="Z51" i="6"/>
  <c r="V51" i="6"/>
  <c r="R51" i="6"/>
  <c r="N51" i="6"/>
  <c r="W50" i="6"/>
  <c r="S50" i="6"/>
  <c r="O50" i="6"/>
  <c r="X49" i="6"/>
  <c r="T49" i="6"/>
  <c r="P49" i="6"/>
  <c r="Y48" i="6"/>
  <c r="AA48" i="6" s="1"/>
  <c r="U48" i="6"/>
  <c r="Q48" i="6"/>
  <c r="Z47" i="6"/>
  <c r="V47" i="6"/>
  <c r="R47" i="6"/>
  <c r="N47" i="6"/>
  <c r="W46" i="6"/>
  <c r="S46" i="6"/>
  <c r="O46" i="6"/>
  <c r="X45" i="6"/>
  <c r="T45" i="6"/>
  <c r="P45" i="6"/>
  <c r="Y44" i="6"/>
  <c r="AA44" i="6" s="1"/>
  <c r="U44" i="6"/>
  <c r="Q44" i="6"/>
  <c r="Z43" i="6"/>
  <c r="V43" i="6"/>
  <c r="R43" i="6"/>
  <c r="N43" i="6"/>
  <c r="W42" i="6"/>
  <c r="S42" i="6"/>
  <c r="O42" i="6"/>
  <c r="X41" i="6"/>
  <c r="T41" i="6"/>
  <c r="P41" i="6"/>
  <c r="Y40" i="6"/>
  <c r="AA40" i="6" s="1"/>
  <c r="U40" i="6"/>
  <c r="Q40" i="6"/>
  <c r="Z39" i="6"/>
  <c r="V39" i="6"/>
  <c r="R39" i="6"/>
  <c r="N39" i="6"/>
  <c r="W38" i="6"/>
  <c r="S38" i="6"/>
  <c r="O38" i="6"/>
  <c r="X36" i="6"/>
  <c r="T36" i="6"/>
  <c r="P36" i="6"/>
  <c r="Y35" i="6"/>
  <c r="AA35" i="6" s="1"/>
  <c r="U35" i="6"/>
  <c r="Q35" i="6"/>
  <c r="Z34" i="6"/>
  <c r="V34" i="6"/>
  <c r="R34" i="6"/>
  <c r="N34" i="6"/>
  <c r="W33" i="6"/>
  <c r="S33" i="6"/>
  <c r="O33" i="6"/>
  <c r="X32" i="6"/>
  <c r="T32" i="6"/>
  <c r="P32" i="6"/>
  <c r="Y31" i="6"/>
  <c r="AA31" i="6" s="1"/>
  <c r="U31" i="6"/>
  <c r="Q31" i="6"/>
  <c r="Z30" i="6"/>
  <c r="V30" i="6"/>
  <c r="R30" i="6"/>
  <c r="N30" i="6"/>
  <c r="W28" i="6"/>
  <c r="S28" i="6"/>
  <c r="O28" i="6"/>
  <c r="X27" i="6"/>
  <c r="T27" i="6"/>
  <c r="P27" i="6"/>
  <c r="Y26" i="6"/>
  <c r="AA26" i="6" s="1"/>
  <c r="U26" i="6"/>
  <c r="Q26" i="6"/>
  <c r="Z25" i="6"/>
  <c r="V25" i="6"/>
  <c r="R25" i="6"/>
  <c r="N25" i="6"/>
  <c r="W24" i="6"/>
  <c r="S24" i="6"/>
  <c r="O24" i="6"/>
  <c r="X23" i="6"/>
  <c r="T23" i="6"/>
  <c r="P23" i="6"/>
  <c r="Y22" i="6"/>
  <c r="AA22" i="6" s="1"/>
  <c r="U22" i="6"/>
  <c r="Q22" i="6"/>
  <c r="Z21" i="6"/>
  <c r="V21" i="6"/>
  <c r="R21" i="6"/>
  <c r="N21" i="6"/>
  <c r="W19" i="6"/>
  <c r="S19" i="6"/>
  <c r="O19" i="6"/>
  <c r="X18" i="6"/>
  <c r="T18" i="6"/>
  <c r="P18" i="6"/>
  <c r="Y16" i="6"/>
  <c r="AA16" i="6" s="1"/>
  <c r="U16" i="6"/>
  <c r="Q16" i="6"/>
  <c r="Z15" i="6"/>
  <c r="V15" i="6"/>
  <c r="R15" i="6"/>
  <c r="N15" i="6"/>
  <c r="W14" i="6"/>
  <c r="S14" i="6"/>
  <c r="O14" i="6"/>
  <c r="W13" i="6"/>
  <c r="S13" i="6"/>
  <c r="O13" i="6"/>
  <c r="X12" i="6"/>
  <c r="T12" i="6"/>
  <c r="P12" i="6"/>
  <c r="Y11" i="6"/>
  <c r="AA11" i="6" s="1"/>
  <c r="U11" i="6"/>
  <c r="Q11" i="6"/>
  <c r="Z10" i="6"/>
  <c r="V10" i="6"/>
  <c r="R10" i="6"/>
  <c r="N10" i="6"/>
  <c r="W93" i="28"/>
  <c r="S93" i="28"/>
  <c r="O93" i="28"/>
  <c r="X92" i="28"/>
  <c r="T92" i="28"/>
  <c r="P92" i="28"/>
  <c r="Y91" i="28"/>
  <c r="AA91" i="28" s="1"/>
  <c r="U91" i="28"/>
  <c r="Q91" i="28"/>
  <c r="Z90" i="28"/>
  <c r="V90" i="28"/>
  <c r="R90" i="28"/>
  <c r="N90" i="28"/>
  <c r="W88" i="28"/>
  <c r="S88" i="28"/>
  <c r="O88" i="28"/>
  <c r="X86" i="28"/>
  <c r="T86" i="28"/>
  <c r="P86" i="28"/>
  <c r="Y85" i="28"/>
  <c r="AA85" i="28" s="1"/>
  <c r="U85" i="28"/>
  <c r="Q85" i="28"/>
  <c r="Z84" i="28"/>
  <c r="V84" i="28"/>
  <c r="R84" i="28"/>
  <c r="N84" i="28"/>
  <c r="W83" i="28"/>
  <c r="S83" i="28"/>
  <c r="O83" i="28"/>
  <c r="X82" i="28"/>
  <c r="T82" i="28"/>
  <c r="P82" i="28"/>
  <c r="Y81" i="28"/>
  <c r="AA81" i="28" s="1"/>
  <c r="U81" i="28"/>
  <c r="Q81" i="28"/>
  <c r="Z80" i="28"/>
  <c r="V80" i="28"/>
  <c r="R80" i="28"/>
  <c r="N80" i="28"/>
  <c r="W79" i="28"/>
  <c r="S79" i="28"/>
  <c r="O79" i="28"/>
  <c r="X78" i="28"/>
  <c r="T78" i="28"/>
  <c r="P78" i="28"/>
  <c r="Y77" i="28"/>
  <c r="AA77" i="28" s="1"/>
  <c r="U77" i="28"/>
  <c r="Q77" i="28"/>
  <c r="Z76" i="28"/>
  <c r="V76" i="28"/>
  <c r="R76" i="28"/>
  <c r="N76" i="28"/>
  <c r="W75" i="28"/>
  <c r="S75" i="28"/>
  <c r="O75" i="28"/>
  <c r="X74" i="28"/>
  <c r="T74" i="28"/>
  <c r="P74" i="28"/>
  <c r="Y73" i="28"/>
  <c r="AA73" i="28" s="1"/>
  <c r="U73" i="28"/>
  <c r="Q73" i="28"/>
  <c r="Z72" i="28"/>
  <c r="V72" i="28"/>
  <c r="R72" i="28"/>
  <c r="N72" i="28"/>
  <c r="W71" i="28"/>
  <c r="S71" i="28"/>
  <c r="O71" i="28"/>
  <c r="X70" i="28"/>
  <c r="T70" i="28"/>
  <c r="P70" i="28"/>
  <c r="Y69" i="28"/>
  <c r="AA69" i="28" s="1"/>
  <c r="U69" i="28"/>
  <c r="Q69" i="28"/>
  <c r="Z67" i="28"/>
  <c r="V67" i="28"/>
  <c r="R67" i="28"/>
  <c r="N67" i="28"/>
  <c r="W66" i="28"/>
  <c r="S66" i="28"/>
  <c r="O66" i="28"/>
  <c r="X65" i="28"/>
  <c r="T65" i="28"/>
  <c r="P65" i="28"/>
  <c r="Y64" i="28"/>
  <c r="AA64" i="28" s="1"/>
  <c r="U64" i="28"/>
  <c r="Q64" i="28"/>
  <c r="Z63" i="28"/>
  <c r="V63" i="28"/>
  <c r="R63" i="28"/>
  <c r="N63" i="28"/>
  <c r="W61" i="28"/>
  <c r="S61" i="28"/>
  <c r="O61" i="28"/>
  <c r="X60" i="28"/>
  <c r="T60" i="28"/>
  <c r="P60" i="28"/>
  <c r="Y59" i="28"/>
  <c r="AA59" i="28" s="1"/>
  <c r="U59" i="28"/>
  <c r="Q59" i="28"/>
  <c r="Z58" i="28"/>
  <c r="V58" i="28"/>
  <c r="R58" i="28"/>
  <c r="N58" i="28"/>
  <c r="W57" i="28"/>
  <c r="S57" i="28"/>
  <c r="O57" i="28"/>
  <c r="X56" i="28"/>
  <c r="T56" i="28"/>
  <c r="P56" i="28"/>
  <c r="Y55" i="28"/>
  <c r="AA55" i="28" s="1"/>
  <c r="U55" i="28"/>
  <c r="Q55" i="28"/>
  <c r="Z54" i="28"/>
  <c r="V54" i="28"/>
  <c r="R54" i="28"/>
  <c r="N54" i="28"/>
  <c r="W53" i="28"/>
  <c r="S53" i="28"/>
  <c r="O53" i="28"/>
  <c r="X52" i="28"/>
  <c r="T52" i="28"/>
  <c r="P52" i="28"/>
  <c r="Y51" i="28"/>
  <c r="AA51" i="28" s="1"/>
  <c r="U51" i="28"/>
  <c r="Q51" i="28"/>
  <c r="Z50" i="28"/>
  <c r="V50" i="28"/>
  <c r="R50" i="28"/>
  <c r="N50" i="28"/>
  <c r="W49" i="28"/>
  <c r="S49" i="28"/>
  <c r="O49" i="28"/>
  <c r="X48" i="28"/>
  <c r="T48" i="28"/>
  <c r="P48" i="28"/>
  <c r="Y47" i="28"/>
  <c r="AA47" i="28" s="1"/>
  <c r="U47" i="28"/>
  <c r="Q47" i="28"/>
  <c r="Z45" i="28"/>
  <c r="V45" i="28"/>
  <c r="R45" i="28"/>
  <c r="N45" i="28"/>
  <c r="W44" i="28"/>
  <c r="S44" i="28"/>
  <c r="O44" i="28"/>
  <c r="X43" i="28"/>
  <c r="T43" i="28"/>
  <c r="P43" i="28"/>
  <c r="Y42" i="28"/>
  <c r="AA42" i="28" s="1"/>
  <c r="U42" i="28"/>
  <c r="Q42" i="28"/>
  <c r="Z41" i="28"/>
  <c r="V41" i="28"/>
  <c r="R41" i="28"/>
  <c r="N41" i="28"/>
  <c r="W40" i="28"/>
  <c r="S40" i="28"/>
  <c r="O40" i="28"/>
  <c r="X39" i="28"/>
  <c r="T39" i="28"/>
  <c r="P39" i="28"/>
  <c r="Y38" i="28"/>
  <c r="AA38" i="28" s="1"/>
  <c r="U38" i="28"/>
  <c r="Q38" i="28"/>
  <c r="Z37" i="28"/>
  <c r="V37" i="28"/>
  <c r="R37" i="28"/>
  <c r="N37" i="28"/>
  <c r="W36" i="28"/>
  <c r="S36" i="28"/>
  <c r="O36" i="28"/>
  <c r="X35" i="28"/>
  <c r="T35" i="28"/>
  <c r="P35" i="28"/>
  <c r="Y34" i="28"/>
  <c r="AA34" i="28" s="1"/>
  <c r="U34" i="28"/>
  <c r="Q34" i="28"/>
  <c r="Z33" i="28"/>
  <c r="V33" i="28"/>
  <c r="R33" i="28"/>
  <c r="N33" i="28"/>
  <c r="W32" i="28"/>
  <c r="S32" i="28"/>
  <c r="O32" i="28"/>
  <c r="X31" i="28"/>
  <c r="T31" i="28"/>
  <c r="P31" i="28"/>
  <c r="Y30" i="28"/>
  <c r="AA30" i="28" s="1"/>
  <c r="U30" i="28"/>
  <c r="Q30" i="28"/>
  <c r="Z29" i="28"/>
  <c r="V29" i="28"/>
  <c r="R29" i="28"/>
  <c r="N29" i="28"/>
  <c r="W28" i="28"/>
  <c r="S28" i="28"/>
  <c r="O28" i="28"/>
  <c r="X27" i="28"/>
  <c r="T27" i="28"/>
  <c r="P27" i="28"/>
  <c r="Y26" i="28"/>
  <c r="AA26" i="28" s="1"/>
  <c r="U26" i="28"/>
  <c r="Q26" i="28"/>
  <c r="Z25" i="28"/>
  <c r="V25" i="28"/>
  <c r="R25" i="28"/>
  <c r="N25" i="28"/>
  <c r="W24" i="28"/>
  <c r="S24" i="28"/>
  <c r="O24" i="28"/>
  <c r="X23" i="28"/>
  <c r="T23" i="28"/>
  <c r="P23" i="28"/>
  <c r="Y22" i="28"/>
  <c r="AA22" i="28" s="1"/>
  <c r="U22" i="28"/>
  <c r="Q22" i="28"/>
  <c r="Z21" i="28"/>
  <c r="V21" i="28"/>
  <c r="R21" i="28"/>
  <c r="N21" i="28"/>
  <c r="W20" i="28"/>
  <c r="S20" i="28"/>
  <c r="O20" i="28"/>
  <c r="X19" i="28"/>
  <c r="T19" i="28"/>
  <c r="P19" i="28"/>
  <c r="Y18" i="28"/>
  <c r="AA18" i="28" s="1"/>
  <c r="U18" i="28"/>
  <c r="Q18" i="28"/>
  <c r="Z17" i="28"/>
  <c r="V17" i="28"/>
  <c r="R17" i="28"/>
  <c r="N17" i="28"/>
  <c r="W16" i="28"/>
  <c r="S16" i="28"/>
  <c r="O16" i="28"/>
  <c r="X15" i="28"/>
  <c r="T15" i="28"/>
  <c r="P15" i="28"/>
  <c r="Y14" i="28"/>
  <c r="AA14" i="28" s="1"/>
  <c r="U14" i="28"/>
  <c r="Q14" i="28"/>
  <c r="Z13" i="28"/>
  <c r="U13" i="28"/>
  <c r="Q13" i="28"/>
  <c r="Z12" i="28"/>
  <c r="V12" i="28"/>
  <c r="R12" i="28"/>
  <c r="N12" i="28"/>
  <c r="W11" i="28"/>
  <c r="S11" i="28"/>
  <c r="O11" i="28"/>
  <c r="X10" i="28"/>
  <c r="T10" i="28"/>
  <c r="P10" i="28"/>
  <c r="Y265" i="5"/>
  <c r="AA265" i="5" s="1"/>
  <c r="U265" i="5"/>
  <c r="Q265" i="5"/>
  <c r="Z264" i="5"/>
  <c r="V264" i="5"/>
  <c r="R264" i="5"/>
  <c r="N264" i="5"/>
  <c r="W263" i="5"/>
  <c r="S263" i="5"/>
  <c r="O263" i="5"/>
  <c r="X262" i="5"/>
  <c r="T262" i="5"/>
  <c r="P262" i="5"/>
  <c r="Y260" i="5"/>
  <c r="AA260" i="5" s="1"/>
  <c r="U260" i="5"/>
  <c r="Q260" i="5"/>
  <c r="Z259" i="5"/>
  <c r="V259" i="5"/>
  <c r="R259" i="5"/>
  <c r="N259" i="5"/>
  <c r="W258" i="5"/>
  <c r="S258" i="5"/>
  <c r="O258" i="5"/>
  <c r="X257" i="5"/>
  <c r="T257" i="5"/>
  <c r="P257" i="5"/>
  <c r="Y256" i="5"/>
  <c r="AA256" i="5" s="1"/>
  <c r="U256" i="5"/>
  <c r="Q256" i="5"/>
  <c r="Z255" i="5"/>
  <c r="V255" i="5"/>
  <c r="R255" i="5"/>
  <c r="N255" i="5"/>
  <c r="W254" i="5"/>
  <c r="S254" i="5"/>
  <c r="O254" i="5"/>
  <c r="X253" i="5"/>
  <c r="T253" i="5"/>
  <c r="P253" i="5"/>
  <c r="Y252" i="5"/>
  <c r="AA252" i="5" s="1"/>
  <c r="U252" i="5"/>
  <c r="Q252" i="5"/>
  <c r="Z250" i="5"/>
  <c r="V250" i="5"/>
  <c r="R250" i="5"/>
  <c r="N250" i="5"/>
  <c r="W249" i="5"/>
  <c r="S249" i="5"/>
  <c r="O249" i="5"/>
  <c r="X248" i="5"/>
  <c r="T248" i="5"/>
  <c r="P248" i="5"/>
  <c r="Y247" i="5"/>
  <c r="AA247" i="5" s="1"/>
  <c r="U247" i="5"/>
  <c r="Q247" i="5"/>
  <c r="Z246" i="5"/>
  <c r="V246" i="5"/>
  <c r="R246" i="5"/>
  <c r="N246" i="5"/>
  <c r="W245" i="5"/>
  <c r="S245" i="5"/>
  <c r="O245" i="5"/>
  <c r="X244" i="5"/>
  <c r="T244" i="5"/>
  <c r="P244" i="5"/>
  <c r="Y243" i="5"/>
  <c r="AA243" i="5" s="1"/>
  <c r="U243" i="5"/>
  <c r="Q243" i="5"/>
  <c r="Z242" i="5"/>
  <c r="V242" i="5"/>
  <c r="R242" i="5"/>
  <c r="N242" i="5"/>
  <c r="W241" i="5"/>
  <c r="S241" i="5"/>
  <c r="O241" i="5"/>
  <c r="X240" i="5"/>
  <c r="T240" i="5"/>
  <c r="P240" i="5"/>
  <c r="Y239" i="5"/>
  <c r="AA239" i="5" s="1"/>
  <c r="U239" i="5"/>
  <c r="Q239" i="5"/>
  <c r="Z238" i="5"/>
  <c r="V238" i="5"/>
  <c r="R238" i="5"/>
  <c r="N238" i="5"/>
  <c r="X327" i="5"/>
  <c r="S324" i="5"/>
  <c r="O321" i="5"/>
  <c r="Y315" i="5"/>
  <c r="AA315" i="5" s="1"/>
  <c r="U312" i="5"/>
  <c r="Q309" i="5"/>
  <c r="N306" i="5"/>
  <c r="W302" i="5"/>
  <c r="S299" i="5"/>
  <c r="P296" i="5"/>
  <c r="Y292" i="5"/>
  <c r="AA292" i="5" s="1"/>
  <c r="X289" i="5"/>
  <c r="U287" i="5"/>
  <c r="S284" i="5"/>
  <c r="R282" i="5"/>
  <c r="V280" i="5"/>
  <c r="N279" i="5"/>
  <c r="S277" i="5"/>
  <c r="W275" i="5"/>
  <c r="O274" i="5"/>
  <c r="T272" i="5"/>
  <c r="X270" i="5"/>
  <c r="P269" i="5"/>
  <c r="U267" i="5"/>
  <c r="O266" i="5"/>
  <c r="Y83" i="7"/>
  <c r="AA83" i="7" s="1"/>
  <c r="V82" i="7"/>
  <c r="S81" i="7"/>
  <c r="P80" i="7"/>
  <c r="Z78" i="7"/>
  <c r="W77" i="7"/>
  <c r="T76" i="7"/>
  <c r="Q75" i="7"/>
  <c r="N74" i="7"/>
  <c r="X72" i="7"/>
  <c r="U71" i="7"/>
  <c r="R70" i="7"/>
  <c r="O69" i="7"/>
  <c r="Y67" i="7"/>
  <c r="AA67" i="7" s="1"/>
  <c r="V66" i="7"/>
  <c r="S65" i="7"/>
  <c r="Q64" i="7"/>
  <c r="T63" i="7"/>
  <c r="V62" i="7"/>
  <c r="X61" i="7"/>
  <c r="N61" i="7"/>
  <c r="P60" i="7"/>
  <c r="R58" i="7"/>
  <c r="U57" i="7"/>
  <c r="W56" i="7"/>
  <c r="Y55" i="7"/>
  <c r="AA55" i="7" s="1"/>
  <c r="O55" i="7"/>
  <c r="Q54" i="7"/>
  <c r="U53" i="7"/>
  <c r="Z52" i="7"/>
  <c r="R52" i="7"/>
  <c r="W51" i="7"/>
  <c r="O51" i="7"/>
  <c r="T50" i="7"/>
  <c r="Y49" i="7"/>
  <c r="AA49" i="7" s="1"/>
  <c r="Q49" i="7"/>
  <c r="V48" i="7"/>
  <c r="N48" i="7"/>
  <c r="S47" i="7"/>
  <c r="X46" i="7"/>
  <c r="P46" i="7"/>
  <c r="U45" i="7"/>
  <c r="Z44" i="7"/>
  <c r="R44" i="7"/>
  <c r="W43" i="7"/>
  <c r="O43" i="7"/>
  <c r="T42" i="7"/>
  <c r="Y41" i="7"/>
  <c r="AA41" i="7" s="1"/>
  <c r="Q41" i="7"/>
  <c r="V40" i="7"/>
  <c r="N40" i="7"/>
  <c r="S39" i="7"/>
  <c r="X38" i="7"/>
  <c r="P38" i="7"/>
  <c r="U36" i="7"/>
  <c r="Z35" i="7"/>
  <c r="R35" i="7"/>
  <c r="W34" i="7"/>
  <c r="O34" i="7"/>
  <c r="T33" i="7"/>
  <c r="Y32" i="7"/>
  <c r="AA32" i="7" s="1"/>
  <c r="Q32" i="7"/>
  <c r="V31" i="7"/>
  <c r="N31" i="7"/>
  <c r="S30" i="7"/>
  <c r="X29" i="7"/>
  <c r="P29" i="7"/>
  <c r="U28" i="7"/>
  <c r="Z27" i="7"/>
  <c r="R27" i="7"/>
  <c r="W26" i="7"/>
  <c r="O26" i="7"/>
  <c r="T24" i="7"/>
  <c r="Y23" i="7"/>
  <c r="AA23" i="7" s="1"/>
  <c r="Q23" i="7"/>
  <c r="V22" i="7"/>
  <c r="N22" i="7"/>
  <c r="S21" i="7"/>
  <c r="X20" i="7"/>
  <c r="P20" i="7"/>
  <c r="U19" i="7"/>
  <c r="Z18" i="7"/>
  <c r="R18" i="7"/>
  <c r="W17" i="7"/>
  <c r="O17" i="7"/>
  <c r="T16" i="7"/>
  <c r="Y15" i="7"/>
  <c r="AA15" i="7" s="1"/>
  <c r="Q15" i="7"/>
  <c r="V14" i="7"/>
  <c r="N14" i="7"/>
  <c r="R13" i="7"/>
  <c r="W12" i="7"/>
  <c r="O12" i="7"/>
  <c r="T11" i="7"/>
  <c r="Y10" i="7"/>
  <c r="AA10" i="7" s="1"/>
  <c r="Q10" i="7"/>
  <c r="V102" i="6"/>
  <c r="N102" i="6"/>
  <c r="S101" i="6"/>
  <c r="X100" i="6"/>
  <c r="P100" i="6"/>
  <c r="U99" i="6"/>
  <c r="Z98" i="6"/>
  <c r="R98" i="6"/>
  <c r="W97" i="6"/>
  <c r="O97" i="6"/>
  <c r="T96" i="6"/>
  <c r="Y94" i="6"/>
  <c r="AA94" i="6" s="1"/>
  <c r="Q94" i="6"/>
  <c r="V93" i="6"/>
  <c r="N93" i="6"/>
  <c r="S92" i="6"/>
  <c r="X91" i="6"/>
  <c r="P91" i="6"/>
  <c r="U89" i="6"/>
  <c r="Z87" i="6"/>
  <c r="R87" i="6"/>
  <c r="W86" i="6"/>
  <c r="O86" i="6"/>
  <c r="T85" i="6"/>
  <c r="Y84" i="6"/>
  <c r="AA84" i="6" s="1"/>
  <c r="Q84" i="6"/>
  <c r="V83" i="6"/>
  <c r="N83" i="6"/>
  <c r="S82" i="6"/>
  <c r="X81" i="6"/>
  <c r="P81" i="6"/>
  <c r="U80" i="6"/>
  <c r="Z79" i="6"/>
  <c r="R79" i="6"/>
  <c r="W78" i="6"/>
  <c r="O78" i="6"/>
  <c r="T76" i="6"/>
  <c r="Y74" i="6"/>
  <c r="AA74" i="6" s="1"/>
  <c r="Q74" i="6"/>
  <c r="V73" i="6"/>
  <c r="N73" i="6"/>
  <c r="S72" i="6"/>
  <c r="X71" i="6"/>
  <c r="P71" i="6"/>
  <c r="U70" i="6"/>
  <c r="Z69" i="6"/>
  <c r="R69" i="6"/>
  <c r="W68" i="6"/>
  <c r="O68" i="6"/>
  <c r="X67" i="6"/>
  <c r="T67" i="6"/>
  <c r="P67" i="6"/>
  <c r="Y66" i="6"/>
  <c r="AA66" i="6" s="1"/>
  <c r="U66" i="6"/>
  <c r="Q66" i="6"/>
  <c r="Z65" i="6"/>
  <c r="V65" i="6"/>
  <c r="R65" i="6"/>
  <c r="N65" i="6"/>
  <c r="W64" i="6"/>
  <c r="S64" i="6"/>
  <c r="O64" i="6"/>
  <c r="X63" i="6"/>
  <c r="T63" i="6"/>
  <c r="P63" i="6"/>
  <c r="Y62" i="6"/>
  <c r="AA62" i="6" s="1"/>
  <c r="U62" i="6"/>
  <c r="Q62" i="6"/>
  <c r="Z61" i="6"/>
  <c r="V61" i="6"/>
  <c r="R61" i="6"/>
  <c r="N61" i="6"/>
  <c r="W60" i="6"/>
  <c r="S60" i="6"/>
  <c r="O60" i="6"/>
  <c r="X59" i="6"/>
  <c r="T59" i="6"/>
  <c r="P59" i="6"/>
  <c r="Y58" i="6"/>
  <c r="AA58" i="6" s="1"/>
  <c r="U58" i="6"/>
  <c r="Q58" i="6"/>
  <c r="W57" i="6"/>
  <c r="S57" i="6"/>
  <c r="O57" i="6"/>
  <c r="X56" i="6"/>
  <c r="T56" i="6"/>
  <c r="P56" i="6"/>
  <c r="Y55" i="6"/>
  <c r="AA55" i="6" s="1"/>
  <c r="U55" i="6"/>
  <c r="Q55" i="6"/>
  <c r="Z53" i="6"/>
  <c r="V53" i="6"/>
  <c r="R53" i="6"/>
  <c r="N53" i="6"/>
  <c r="W51" i="6"/>
  <c r="S51" i="6"/>
  <c r="O51" i="6"/>
  <c r="X50" i="6"/>
  <c r="T50" i="6"/>
  <c r="P50" i="6"/>
  <c r="Y49" i="6"/>
  <c r="AA49" i="6" s="1"/>
  <c r="U49" i="6"/>
  <c r="Q49" i="6"/>
  <c r="Z48" i="6"/>
  <c r="V48" i="6"/>
  <c r="R48" i="6"/>
  <c r="N48" i="6"/>
  <c r="W47" i="6"/>
  <c r="S47" i="6"/>
  <c r="O47" i="6"/>
  <c r="X46" i="6"/>
  <c r="T46" i="6"/>
  <c r="P46" i="6"/>
  <c r="Y45" i="6"/>
  <c r="AA45" i="6" s="1"/>
  <c r="U45" i="6"/>
  <c r="Q45" i="6"/>
  <c r="Z44" i="6"/>
  <c r="V44" i="6"/>
  <c r="R44" i="6"/>
  <c r="N44" i="6"/>
  <c r="W43" i="6"/>
  <c r="S43" i="6"/>
  <c r="O43" i="6"/>
  <c r="X42" i="6"/>
  <c r="T42" i="6"/>
  <c r="P42" i="6"/>
  <c r="Y41" i="6"/>
  <c r="AA41" i="6" s="1"/>
  <c r="U41" i="6"/>
  <c r="Q41" i="6"/>
  <c r="Z40" i="6"/>
  <c r="V40" i="6"/>
  <c r="R40" i="6"/>
  <c r="N40" i="6"/>
  <c r="W39" i="6"/>
  <c r="S39" i="6"/>
  <c r="O39" i="6"/>
  <c r="X38" i="6"/>
  <c r="T38" i="6"/>
  <c r="P38" i="6"/>
  <c r="Y36" i="6"/>
  <c r="AA36" i="6" s="1"/>
  <c r="U36" i="6"/>
  <c r="Q36" i="6"/>
  <c r="Z35" i="6"/>
  <c r="V35" i="6"/>
  <c r="R35" i="6"/>
  <c r="N35" i="6"/>
  <c r="W34" i="6"/>
  <c r="S34" i="6"/>
  <c r="O34" i="6"/>
  <c r="X33" i="6"/>
  <c r="T33" i="6"/>
  <c r="P33" i="6"/>
  <c r="Y32" i="6"/>
  <c r="AA32" i="6" s="1"/>
  <c r="U32" i="6"/>
  <c r="Q32" i="6"/>
  <c r="Z31" i="6"/>
  <c r="V31" i="6"/>
  <c r="R31" i="6"/>
  <c r="N31" i="6"/>
  <c r="W30" i="6"/>
  <c r="S30" i="6"/>
  <c r="O30" i="6"/>
  <c r="X28" i="6"/>
  <c r="T28" i="6"/>
  <c r="P28" i="6"/>
  <c r="Y27" i="6"/>
  <c r="AA27" i="6" s="1"/>
  <c r="U27" i="6"/>
  <c r="Q27" i="6"/>
  <c r="Z26" i="6"/>
  <c r="V26" i="6"/>
  <c r="R26" i="6"/>
  <c r="N26" i="6"/>
  <c r="W25" i="6"/>
  <c r="S25" i="6"/>
  <c r="O25" i="6"/>
  <c r="X24" i="6"/>
  <c r="T24" i="6"/>
  <c r="P24" i="6"/>
  <c r="Y23" i="6"/>
  <c r="AA23" i="6" s="1"/>
  <c r="U23" i="6"/>
  <c r="Q23" i="6"/>
  <c r="Z22" i="6"/>
  <c r="V22" i="6"/>
  <c r="R22" i="6"/>
  <c r="N22" i="6"/>
  <c r="W21" i="6"/>
  <c r="S21" i="6"/>
  <c r="O21" i="6"/>
  <c r="X19" i="6"/>
  <c r="T19" i="6"/>
  <c r="P19" i="6"/>
  <c r="Y18" i="6"/>
  <c r="AA18" i="6" s="1"/>
  <c r="U18" i="6"/>
  <c r="Q18" i="6"/>
  <c r="Z16" i="6"/>
  <c r="V16" i="6"/>
  <c r="R16" i="6"/>
  <c r="N16" i="6"/>
  <c r="W15" i="6"/>
  <c r="S15" i="6"/>
  <c r="O15" i="6"/>
  <c r="X14" i="6"/>
  <c r="T14" i="6"/>
  <c r="P14" i="6"/>
  <c r="X13" i="6"/>
  <c r="T13" i="6"/>
  <c r="P13" i="6"/>
  <c r="Y12" i="6"/>
  <c r="AA12" i="6" s="1"/>
  <c r="U12" i="6"/>
  <c r="Q12" i="6"/>
  <c r="Z11" i="6"/>
  <c r="V11" i="6"/>
  <c r="R11" i="6"/>
  <c r="N11" i="6"/>
  <c r="W10" i="6"/>
  <c r="S10" i="6"/>
  <c r="O10" i="6"/>
  <c r="X93" i="28"/>
  <c r="T93" i="28"/>
  <c r="P93" i="28"/>
  <c r="Y92" i="28"/>
  <c r="AA92" i="28" s="1"/>
  <c r="U92" i="28"/>
  <c r="Q92" i="28"/>
  <c r="Z91" i="28"/>
  <c r="V91" i="28"/>
  <c r="R91" i="28"/>
  <c r="N91" i="28"/>
  <c r="W90" i="28"/>
  <c r="S90" i="28"/>
  <c r="O90" i="28"/>
  <c r="X88" i="28"/>
  <c r="T88" i="28"/>
  <c r="P88" i="28"/>
  <c r="Y86" i="28"/>
  <c r="AA86" i="28" s="1"/>
  <c r="U86" i="28"/>
  <c r="Q86" i="28"/>
  <c r="Z85" i="28"/>
  <c r="V85" i="28"/>
  <c r="R85" i="28"/>
  <c r="N85" i="28"/>
  <c r="W84" i="28"/>
  <c r="S84" i="28"/>
  <c r="O84" i="28"/>
  <c r="X83" i="28"/>
  <c r="T83" i="28"/>
  <c r="P83" i="28"/>
  <c r="Y82" i="28"/>
  <c r="AA82" i="28" s="1"/>
  <c r="U82" i="28"/>
  <c r="Q82" i="28"/>
  <c r="Z81" i="28"/>
  <c r="V81" i="28"/>
  <c r="R81" i="28"/>
  <c r="N81" i="28"/>
  <c r="W80" i="28"/>
  <c r="S80" i="28"/>
  <c r="O80" i="28"/>
  <c r="X79" i="28"/>
  <c r="T79" i="28"/>
  <c r="P79" i="28"/>
  <c r="Y78" i="28"/>
  <c r="AA78" i="28" s="1"/>
  <c r="U78" i="28"/>
  <c r="Q78" i="28"/>
  <c r="Z77" i="28"/>
  <c r="V77" i="28"/>
  <c r="R77" i="28"/>
  <c r="N77" i="28"/>
  <c r="W76" i="28"/>
  <c r="S76" i="28"/>
  <c r="O76" i="28"/>
  <c r="X75" i="28"/>
  <c r="T75" i="28"/>
  <c r="P75" i="28"/>
  <c r="Y74" i="28"/>
  <c r="AA74" i="28" s="1"/>
  <c r="U74" i="28"/>
  <c r="Q74" i="28"/>
  <c r="Z73" i="28"/>
  <c r="V73" i="28"/>
  <c r="R73" i="28"/>
  <c r="N73" i="28"/>
  <c r="W72" i="28"/>
  <c r="S72" i="28"/>
  <c r="O72" i="28"/>
  <c r="X71" i="28"/>
  <c r="T71" i="28"/>
  <c r="P71" i="28"/>
  <c r="Y70" i="28"/>
  <c r="AA70" i="28" s="1"/>
  <c r="U70" i="28"/>
  <c r="Q70" i="28"/>
  <c r="Z69" i="28"/>
  <c r="V69" i="28"/>
  <c r="R69" i="28"/>
  <c r="N69" i="28"/>
  <c r="W67" i="28"/>
  <c r="S67" i="28"/>
  <c r="O67" i="28"/>
  <c r="X66" i="28"/>
  <c r="T66" i="28"/>
  <c r="P66" i="28"/>
  <c r="Y65" i="28"/>
  <c r="AA65" i="28" s="1"/>
  <c r="U65" i="28"/>
  <c r="Q65" i="28"/>
  <c r="Z64" i="28"/>
  <c r="V64" i="28"/>
  <c r="R64" i="28"/>
  <c r="N64" i="28"/>
  <c r="W63" i="28"/>
  <c r="S63" i="28"/>
  <c r="O63" i="28"/>
  <c r="X61" i="28"/>
  <c r="T61" i="28"/>
  <c r="P61" i="28"/>
  <c r="Y60" i="28"/>
  <c r="AA60" i="28" s="1"/>
  <c r="U60" i="28"/>
  <c r="Q60" i="28"/>
  <c r="Z59" i="28"/>
  <c r="V59" i="28"/>
  <c r="R59" i="28"/>
  <c r="N59" i="28"/>
  <c r="W58" i="28"/>
  <c r="S58" i="28"/>
  <c r="O58" i="28"/>
  <c r="X57" i="28"/>
  <c r="T57" i="28"/>
  <c r="P57" i="28"/>
  <c r="Y56" i="28"/>
  <c r="AA56" i="28" s="1"/>
  <c r="U56" i="28"/>
  <c r="Q56" i="28"/>
  <c r="Z55" i="28"/>
  <c r="V55" i="28"/>
  <c r="R55" i="28"/>
  <c r="N55" i="28"/>
  <c r="W54" i="28"/>
  <c r="S54" i="28"/>
  <c r="O54" i="28"/>
  <c r="X53" i="28"/>
  <c r="T53" i="28"/>
  <c r="P53" i="28"/>
  <c r="Y52" i="28"/>
  <c r="AA52" i="28" s="1"/>
  <c r="U52" i="28"/>
  <c r="Q52" i="28"/>
  <c r="Z51" i="28"/>
  <c r="V51" i="28"/>
  <c r="R51" i="28"/>
  <c r="N51" i="28"/>
  <c r="W50" i="28"/>
  <c r="S50" i="28"/>
  <c r="O50" i="28"/>
  <c r="X49" i="28"/>
  <c r="T49" i="28"/>
  <c r="P49" i="28"/>
  <c r="Y48" i="28"/>
  <c r="AA48" i="28" s="1"/>
  <c r="S329" i="5"/>
  <c r="Q322" i="5"/>
  <c r="W313" i="5"/>
  <c r="O307" i="5"/>
  <c r="U300" i="5"/>
  <c r="N294" i="5"/>
  <c r="Q288" i="5"/>
  <c r="Y282" i="5"/>
  <c r="AA282" i="5" s="1"/>
  <c r="U279" i="5"/>
  <c r="Q276" i="5"/>
  <c r="Z272" i="5"/>
  <c r="W269" i="5"/>
  <c r="T266" i="5"/>
  <c r="N83" i="7"/>
  <c r="U80" i="7"/>
  <c r="O78" i="7"/>
  <c r="V75" i="7"/>
  <c r="P73" i="7"/>
  <c r="W70" i="7"/>
  <c r="Q68" i="7"/>
  <c r="X65" i="7"/>
  <c r="X63" i="7"/>
  <c r="O62" i="7"/>
  <c r="T60" i="7"/>
  <c r="Y57" i="7"/>
  <c r="AA57" i="7" s="1"/>
  <c r="P56" i="7"/>
  <c r="U54" i="7"/>
  <c r="P53" i="7"/>
  <c r="Z51" i="7"/>
  <c r="W50" i="7"/>
  <c r="T49" i="7"/>
  <c r="Q48" i="7"/>
  <c r="N47" i="7"/>
  <c r="X45" i="7"/>
  <c r="U44" i="7"/>
  <c r="R43" i="7"/>
  <c r="O42" i="7"/>
  <c r="Y40" i="7"/>
  <c r="AA40" i="7" s="1"/>
  <c r="V39" i="7"/>
  <c r="S38" i="7"/>
  <c r="P36" i="7"/>
  <c r="Z34" i="7"/>
  <c r="W33" i="7"/>
  <c r="T32" i="7"/>
  <c r="Q31" i="7"/>
  <c r="N30" i="7"/>
  <c r="X28" i="7"/>
  <c r="U27" i="7"/>
  <c r="R26" i="7"/>
  <c r="O24" i="7"/>
  <c r="Y22" i="7"/>
  <c r="AA22" i="7" s="1"/>
  <c r="V21" i="7"/>
  <c r="S20" i="7"/>
  <c r="P19" i="7"/>
  <c r="Z17" i="7"/>
  <c r="W16" i="7"/>
  <c r="T15" i="7"/>
  <c r="Q14" i="7"/>
  <c r="Z12" i="7"/>
  <c r="W11" i="7"/>
  <c r="T10" i="7"/>
  <c r="Q102" i="6"/>
  <c r="N101" i="6"/>
  <c r="X99" i="6"/>
  <c r="U98" i="6"/>
  <c r="R97" i="6"/>
  <c r="O96" i="6"/>
  <c r="Y93" i="6"/>
  <c r="AA93" i="6" s="1"/>
  <c r="V92" i="6"/>
  <c r="S91" i="6"/>
  <c r="P89" i="6"/>
  <c r="Z86" i="6"/>
  <c r="W85" i="6"/>
  <c r="T84" i="6"/>
  <c r="Q83" i="6"/>
  <c r="N82" i="6"/>
  <c r="X80" i="6"/>
  <c r="U79" i="6"/>
  <c r="R78" i="6"/>
  <c r="O76" i="6"/>
  <c r="Y73" i="6"/>
  <c r="AA73" i="6" s="1"/>
  <c r="V72" i="6"/>
  <c r="S71" i="6"/>
  <c r="P70" i="6"/>
  <c r="Z68" i="6"/>
  <c r="Y67" i="6"/>
  <c r="AA67" i="6" s="1"/>
  <c r="Q67" i="6"/>
  <c r="V66" i="6"/>
  <c r="N66" i="6"/>
  <c r="S65" i="6"/>
  <c r="X64" i="6"/>
  <c r="P64" i="6"/>
  <c r="U63" i="6"/>
  <c r="Z62" i="6"/>
  <c r="R62" i="6"/>
  <c r="W61" i="6"/>
  <c r="O61" i="6"/>
  <c r="T60" i="6"/>
  <c r="Y59" i="6"/>
  <c r="AA59" i="6" s="1"/>
  <c r="Q59" i="6"/>
  <c r="V58" i="6"/>
  <c r="N58" i="6"/>
  <c r="T57" i="6"/>
  <c r="Y56" i="6"/>
  <c r="AA56" i="6" s="1"/>
  <c r="Q56" i="6"/>
  <c r="V55" i="6"/>
  <c r="N55" i="6"/>
  <c r="S53" i="6"/>
  <c r="X51" i="6"/>
  <c r="P51" i="6"/>
  <c r="U50" i="6"/>
  <c r="Z49" i="6"/>
  <c r="R49" i="6"/>
  <c r="W48" i="6"/>
  <c r="O48" i="6"/>
  <c r="T47" i="6"/>
  <c r="Y46" i="6"/>
  <c r="AA46" i="6" s="1"/>
  <c r="Q46" i="6"/>
  <c r="V45" i="6"/>
  <c r="N45" i="6"/>
  <c r="S44" i="6"/>
  <c r="X43" i="6"/>
  <c r="P43" i="6"/>
  <c r="U42" i="6"/>
  <c r="Z41" i="6"/>
  <c r="R41" i="6"/>
  <c r="W40" i="6"/>
  <c r="O40" i="6"/>
  <c r="T39" i="6"/>
  <c r="Y38" i="6"/>
  <c r="AA38" i="6" s="1"/>
  <c r="Q38" i="6"/>
  <c r="V36" i="6"/>
  <c r="N36" i="6"/>
  <c r="S35" i="6"/>
  <c r="X34" i="6"/>
  <c r="P34" i="6"/>
  <c r="U33" i="6"/>
  <c r="Z32" i="6"/>
  <c r="R32" i="6"/>
  <c r="W31" i="6"/>
  <c r="O31" i="6"/>
  <c r="T30" i="6"/>
  <c r="Y28" i="6"/>
  <c r="AA28" i="6" s="1"/>
  <c r="Q28" i="6"/>
  <c r="V27" i="6"/>
  <c r="N27" i="6"/>
  <c r="S26" i="6"/>
  <c r="X25" i="6"/>
  <c r="P25" i="6"/>
  <c r="U24" i="6"/>
  <c r="Z23" i="6"/>
  <c r="R23" i="6"/>
  <c r="W22" i="6"/>
  <c r="O22" i="6"/>
  <c r="T21" i="6"/>
  <c r="Y19" i="6"/>
  <c r="AA19" i="6" s="1"/>
  <c r="Q19" i="6"/>
  <c r="V18" i="6"/>
  <c r="N18" i="6"/>
  <c r="S16" i="6"/>
  <c r="X15" i="6"/>
  <c r="P15" i="6"/>
  <c r="U14" i="6"/>
  <c r="Z13" i="6"/>
  <c r="Q13" i="6"/>
  <c r="V12" i="6"/>
  <c r="N12" i="6"/>
  <c r="S11" i="6"/>
  <c r="X10" i="6"/>
  <c r="P10" i="6"/>
  <c r="U93" i="28"/>
  <c r="Z92" i="28"/>
  <c r="R92" i="28"/>
  <c r="W91" i="28"/>
  <c r="O91" i="28"/>
  <c r="T90" i="28"/>
  <c r="Y88" i="28"/>
  <c r="AA88" i="28" s="1"/>
  <c r="Q88" i="28"/>
  <c r="V86" i="28"/>
  <c r="N86" i="28"/>
  <c r="S85" i="28"/>
  <c r="X84" i="28"/>
  <c r="P84" i="28"/>
  <c r="U83" i="28"/>
  <c r="Z82" i="28"/>
  <c r="R82" i="28"/>
  <c r="W81" i="28"/>
  <c r="O81" i="28"/>
  <c r="T80" i="28"/>
  <c r="Y79" i="28"/>
  <c r="AA79" i="28" s="1"/>
  <c r="Q79" i="28"/>
  <c r="V78" i="28"/>
  <c r="N78" i="28"/>
  <c r="S77" i="28"/>
  <c r="X76" i="28"/>
  <c r="P76" i="28"/>
  <c r="U75" i="28"/>
  <c r="Z74" i="28"/>
  <c r="R74" i="28"/>
  <c r="W73" i="28"/>
  <c r="O73" i="28"/>
  <c r="T72" i="28"/>
  <c r="Y71" i="28"/>
  <c r="AA71" i="28" s="1"/>
  <c r="Q71" i="28"/>
  <c r="V70" i="28"/>
  <c r="N70" i="28"/>
  <c r="S69" i="28"/>
  <c r="X67" i="28"/>
  <c r="P67" i="28"/>
  <c r="U66" i="28"/>
  <c r="Z65" i="28"/>
  <c r="R65" i="28"/>
  <c r="W64" i="28"/>
  <c r="O64" i="28"/>
  <c r="T63" i="28"/>
  <c r="Y61" i="28"/>
  <c r="AA61" i="28" s="1"/>
  <c r="Q61" i="28"/>
  <c r="V60" i="28"/>
  <c r="N60" i="28"/>
  <c r="S59" i="28"/>
  <c r="X58" i="28"/>
  <c r="P58" i="28"/>
  <c r="U57" i="28"/>
  <c r="Z56" i="28"/>
  <c r="R56" i="28"/>
  <c r="W55" i="28"/>
  <c r="O55" i="28"/>
  <c r="T54" i="28"/>
  <c r="Y53" i="28"/>
  <c r="AA53" i="28" s="1"/>
  <c r="Q53" i="28"/>
  <c r="V52" i="28"/>
  <c r="N52" i="28"/>
  <c r="S51" i="28"/>
  <c r="X50" i="28"/>
  <c r="P50" i="28"/>
  <c r="U49" i="28"/>
  <c r="Z48" i="28"/>
  <c r="S48" i="28"/>
  <c r="N48" i="28"/>
  <c r="V47" i="28"/>
  <c r="P47" i="28"/>
  <c r="N326" i="5"/>
  <c r="T318" i="5"/>
  <c r="Z310" i="5"/>
  <c r="R304" i="5"/>
  <c r="X297" i="5"/>
  <c r="Q291" i="5"/>
  <c r="T285" i="5"/>
  <c r="T281" i="5"/>
  <c r="P278" i="5"/>
  <c r="Z274" i="5"/>
  <c r="V271" i="5"/>
  <c r="R268" i="5"/>
  <c r="T84" i="7"/>
  <c r="N82" i="7"/>
  <c r="U79" i="7"/>
  <c r="O77" i="7"/>
  <c r="V74" i="7"/>
  <c r="P72" i="7"/>
  <c r="W69" i="7"/>
  <c r="Q67" i="7"/>
  <c r="X64" i="7"/>
  <c r="N63" i="7"/>
  <c r="S61" i="7"/>
  <c r="X58" i="7"/>
  <c r="O57" i="7"/>
  <c r="T55" i="7"/>
  <c r="Y53" i="7"/>
  <c r="AA53" i="7" s="1"/>
  <c r="V52" i="7"/>
  <c r="S51" i="7"/>
  <c r="P50" i="7"/>
  <c r="Z48" i="7"/>
  <c r="W47" i="7"/>
  <c r="T46" i="7"/>
  <c r="Q45" i="7"/>
  <c r="N44" i="7"/>
  <c r="X42" i="7"/>
  <c r="U41" i="7"/>
  <c r="R40" i="7"/>
  <c r="O39" i="7"/>
  <c r="Y36" i="7"/>
  <c r="AA36" i="7" s="1"/>
  <c r="V35" i="7"/>
  <c r="S34" i="7"/>
  <c r="P33" i="7"/>
  <c r="Z31" i="7"/>
  <c r="W30" i="7"/>
  <c r="T29" i="7"/>
  <c r="Q28" i="7"/>
  <c r="N27" i="7"/>
  <c r="X24" i="7"/>
  <c r="U23" i="7"/>
  <c r="R22" i="7"/>
  <c r="O21" i="7"/>
  <c r="Y19" i="7"/>
  <c r="AA19" i="7" s="1"/>
  <c r="V18" i="7"/>
  <c r="S17" i="7"/>
  <c r="P16" i="7"/>
  <c r="Z14" i="7"/>
  <c r="V13" i="7"/>
  <c r="S12" i="7"/>
  <c r="P11" i="7"/>
  <c r="Z102" i="6"/>
  <c r="W101" i="6"/>
  <c r="T100" i="6"/>
  <c r="Q99" i="6"/>
  <c r="N98" i="6"/>
  <c r="X96" i="6"/>
  <c r="U94" i="6"/>
  <c r="R93" i="6"/>
  <c r="O92" i="6"/>
  <c r="Y89" i="6"/>
  <c r="AA89" i="6" s="1"/>
  <c r="V87" i="6"/>
  <c r="S86" i="6"/>
  <c r="P85" i="6"/>
  <c r="Z83" i="6"/>
  <c r="W82" i="6"/>
  <c r="T81" i="6"/>
  <c r="Q80" i="6"/>
  <c r="N79" i="6"/>
  <c r="X76" i="6"/>
  <c r="U74" i="6"/>
  <c r="R73" i="6"/>
  <c r="O72" i="6"/>
  <c r="Y70" i="6"/>
  <c r="AA70" i="6" s="1"/>
  <c r="V69" i="6"/>
  <c r="S68" i="6"/>
  <c r="V67" i="6"/>
  <c r="N67" i="6"/>
  <c r="S66" i="6"/>
  <c r="X65" i="6"/>
  <c r="P65" i="6"/>
  <c r="U64" i="6"/>
  <c r="Z63" i="6"/>
  <c r="R63" i="6"/>
  <c r="W62" i="6"/>
  <c r="O62" i="6"/>
  <c r="T61" i="6"/>
  <c r="Y60" i="6"/>
  <c r="AA60" i="6" s="1"/>
  <c r="Q60" i="6"/>
  <c r="V59" i="6"/>
  <c r="N59" i="6"/>
  <c r="S58" i="6"/>
  <c r="Y57" i="6"/>
  <c r="AA57" i="6" s="1"/>
  <c r="Q57" i="6"/>
  <c r="V56" i="6"/>
  <c r="N56" i="6"/>
  <c r="S55" i="6"/>
  <c r="X53" i="6"/>
  <c r="P53" i="6"/>
  <c r="U51" i="6"/>
  <c r="Z50" i="6"/>
  <c r="R50" i="6"/>
  <c r="W49" i="6"/>
  <c r="O49" i="6"/>
  <c r="T48" i="6"/>
  <c r="Y47" i="6"/>
  <c r="AA47" i="6" s="1"/>
  <c r="Q47" i="6"/>
  <c r="V46" i="6"/>
  <c r="N46" i="6"/>
  <c r="S45" i="6"/>
  <c r="X44" i="6"/>
  <c r="P44" i="6"/>
  <c r="U43" i="6"/>
  <c r="Z42" i="6"/>
  <c r="R42" i="6"/>
  <c r="W41" i="6"/>
  <c r="O41" i="6"/>
  <c r="T40" i="6"/>
  <c r="Y39" i="6"/>
  <c r="AA39" i="6" s="1"/>
  <c r="Q39" i="6"/>
  <c r="V38" i="6"/>
  <c r="N38" i="6"/>
  <c r="S36" i="6"/>
  <c r="X35" i="6"/>
  <c r="P35" i="6"/>
  <c r="U34" i="6"/>
  <c r="Z33" i="6"/>
  <c r="R33" i="6"/>
  <c r="W32" i="6"/>
  <c r="O32" i="6"/>
  <c r="T31" i="6"/>
  <c r="Y30" i="6"/>
  <c r="AA30" i="6" s="1"/>
  <c r="Q30" i="6"/>
  <c r="V28" i="6"/>
  <c r="N28" i="6"/>
  <c r="S27" i="6"/>
  <c r="X26" i="6"/>
  <c r="P26" i="6"/>
  <c r="U25" i="6"/>
  <c r="Z24" i="6"/>
  <c r="R24" i="6"/>
  <c r="W23" i="6"/>
  <c r="O23" i="6"/>
  <c r="T22" i="6"/>
  <c r="Y21" i="6"/>
  <c r="AA21" i="6" s="1"/>
  <c r="Q21" i="6"/>
  <c r="V19" i="6"/>
  <c r="N19" i="6"/>
  <c r="S18" i="6"/>
  <c r="X16" i="6"/>
  <c r="P16" i="6"/>
  <c r="U15" i="6"/>
  <c r="Z14" i="6"/>
  <c r="R14" i="6"/>
  <c r="V13" i="6"/>
  <c r="N13" i="6"/>
  <c r="S12" i="6"/>
  <c r="X11" i="6"/>
  <c r="P11" i="6"/>
  <c r="U10" i="6"/>
  <c r="Z93" i="28"/>
  <c r="R93" i="28"/>
  <c r="W92" i="28"/>
  <c r="O92" i="28"/>
  <c r="T91" i="28"/>
  <c r="Y90" i="28"/>
  <c r="AA90" i="28" s="1"/>
  <c r="Q90" i="28"/>
  <c r="V88" i="28"/>
  <c r="N88" i="28"/>
  <c r="S86" i="28"/>
  <c r="X85" i="28"/>
  <c r="P85" i="28"/>
  <c r="U84" i="28"/>
  <c r="Z83" i="28"/>
  <c r="R83" i="28"/>
  <c r="W82" i="28"/>
  <c r="O82" i="28"/>
  <c r="T81" i="28"/>
  <c r="Y80" i="28"/>
  <c r="AA80" i="28" s="1"/>
  <c r="Q80" i="28"/>
  <c r="V79" i="28"/>
  <c r="N79" i="28"/>
  <c r="S78" i="28"/>
  <c r="X77" i="28"/>
  <c r="P77" i="28"/>
  <c r="U76" i="28"/>
  <c r="Z75" i="28"/>
  <c r="R75" i="28"/>
  <c r="W74" i="28"/>
  <c r="O74" i="28"/>
  <c r="T73" i="28"/>
  <c r="Y72" i="28"/>
  <c r="AA72" i="28" s="1"/>
  <c r="Q72" i="28"/>
  <c r="V71" i="28"/>
  <c r="N71" i="28"/>
  <c r="S70" i="28"/>
  <c r="X69" i="28"/>
  <c r="P69" i="28"/>
  <c r="U67" i="28"/>
  <c r="Z66" i="28"/>
  <c r="R66" i="28"/>
  <c r="W65" i="28"/>
  <c r="O65" i="28"/>
  <c r="T64" i="28"/>
  <c r="Y63" i="28"/>
  <c r="AA63" i="28" s="1"/>
  <c r="Q63" i="28"/>
  <c r="V61" i="28"/>
  <c r="N61" i="28"/>
  <c r="S60" i="28"/>
  <c r="X59" i="28"/>
  <c r="P59" i="28"/>
  <c r="U58" i="28"/>
  <c r="Z57" i="28"/>
  <c r="R57" i="28"/>
  <c r="W56" i="28"/>
  <c r="O56" i="28"/>
  <c r="T55" i="28"/>
  <c r="Y54" i="28"/>
  <c r="AA54" i="28" s="1"/>
  <c r="Q54" i="28"/>
  <c r="V53" i="28"/>
  <c r="N53" i="28"/>
  <c r="S52" i="28"/>
  <c r="X51" i="28"/>
  <c r="P51" i="28"/>
  <c r="U50" i="28"/>
  <c r="Z49" i="28"/>
  <c r="R49" i="28"/>
  <c r="W48" i="28"/>
  <c r="R48" i="28"/>
  <c r="Z47" i="28"/>
  <c r="T47" i="28"/>
  <c r="O47" i="28"/>
  <c r="W45" i="28"/>
  <c r="Q45" i="28"/>
  <c r="Y44" i="28"/>
  <c r="AA44" i="28" s="1"/>
  <c r="T44" i="28"/>
  <c r="N44" i="28"/>
  <c r="V43" i="28"/>
  <c r="Q43" i="28"/>
  <c r="X42" i="28"/>
  <c r="S42" i="28"/>
  <c r="N42" i="28"/>
  <c r="U41" i="28"/>
  <c r="P41" i="28"/>
  <c r="X40" i="28"/>
  <c r="R40" i="28"/>
  <c r="Z39" i="28"/>
  <c r="U39" i="28"/>
  <c r="O39" i="28"/>
  <c r="W38" i="28"/>
  <c r="R38" i="28"/>
  <c r="Y37" i="28"/>
  <c r="AA37" i="28" s="1"/>
  <c r="T37" i="28"/>
  <c r="O37" i="28"/>
  <c r="V36" i="28"/>
  <c r="Q36" i="28"/>
  <c r="Y35" i="28"/>
  <c r="AA35" i="28" s="1"/>
  <c r="S35" i="28"/>
  <c r="N35" i="28"/>
  <c r="V34" i="28"/>
  <c r="P34" i="28"/>
  <c r="X33" i="28"/>
  <c r="S33" i="28"/>
  <c r="Z32" i="28"/>
  <c r="U32" i="28"/>
  <c r="P32" i="28"/>
  <c r="W31" i="28"/>
  <c r="R31" i="28"/>
  <c r="Z30" i="28"/>
  <c r="T30" i="28"/>
  <c r="O30" i="28"/>
  <c r="W29" i="28"/>
  <c r="Q29" i="28"/>
  <c r="Y28" i="28"/>
  <c r="AA28" i="28" s="1"/>
  <c r="T28" i="28"/>
  <c r="N28" i="28"/>
  <c r="V27" i="28"/>
  <c r="Q27" i="28"/>
  <c r="X26" i="28"/>
  <c r="S26" i="28"/>
  <c r="N26" i="28"/>
  <c r="U25" i="28"/>
  <c r="P25" i="28"/>
  <c r="X24" i="28"/>
  <c r="R24" i="28"/>
  <c r="Z23" i="28"/>
  <c r="U23" i="28"/>
  <c r="O23" i="28"/>
  <c r="W22" i="28"/>
  <c r="R22" i="28"/>
  <c r="Y21" i="28"/>
  <c r="AA21" i="28" s="1"/>
  <c r="T21" i="28"/>
  <c r="O21" i="28"/>
  <c r="V20" i="28"/>
  <c r="Q20" i="28"/>
  <c r="Y19" i="28"/>
  <c r="AA19" i="28" s="1"/>
  <c r="S19" i="28"/>
  <c r="N19" i="28"/>
  <c r="V18" i="28"/>
  <c r="P18" i="28"/>
  <c r="X17" i="28"/>
  <c r="S17" i="28"/>
  <c r="Z16" i="28"/>
  <c r="U16" i="28"/>
  <c r="P16" i="28"/>
  <c r="W15" i="28"/>
  <c r="R15" i="28"/>
  <c r="Z14" i="28"/>
  <c r="T14" i="28"/>
  <c r="O14" i="28"/>
  <c r="V13" i="28"/>
  <c r="P13" i="28"/>
  <c r="X12" i="28"/>
  <c r="S12" i="28"/>
  <c r="Z11" i="28"/>
  <c r="U11" i="28"/>
  <c r="P11" i="28"/>
  <c r="W10" i="28"/>
  <c r="R10" i="28"/>
  <c r="Z265" i="5"/>
  <c r="T265" i="5"/>
  <c r="O265" i="5"/>
  <c r="W264" i="5"/>
  <c r="Q264" i="5"/>
  <c r="Y263" i="5"/>
  <c r="AA263" i="5" s="1"/>
  <c r="T263" i="5"/>
  <c r="N263" i="5"/>
  <c r="V262" i="5"/>
  <c r="Q262" i="5"/>
  <c r="X260" i="5"/>
  <c r="S260" i="5"/>
  <c r="N260" i="5"/>
  <c r="U325" i="5"/>
  <c r="S310" i="5"/>
  <c r="Q297" i="5"/>
  <c r="O285" i="5"/>
  <c r="Y277" i="5"/>
  <c r="AA277" i="5" s="1"/>
  <c r="R271" i="5"/>
  <c r="Q84" i="7"/>
  <c r="R79" i="7"/>
  <c r="S74" i="7"/>
  <c r="T69" i="7"/>
  <c r="U64" i="7"/>
  <c r="R61" i="7"/>
  <c r="N57" i="7"/>
  <c r="X53" i="7"/>
  <c r="R51" i="7"/>
  <c r="Y48" i="7"/>
  <c r="AA48" i="7" s="1"/>
  <c r="S46" i="7"/>
  <c r="Z43" i="7"/>
  <c r="T41" i="7"/>
  <c r="N39" i="7"/>
  <c r="U35" i="7"/>
  <c r="O33" i="7"/>
  <c r="V30" i="7"/>
  <c r="P28" i="7"/>
  <c r="W24" i="7"/>
  <c r="Q22" i="7"/>
  <c r="X19" i="7"/>
  <c r="R17" i="7"/>
  <c r="Y14" i="7"/>
  <c r="AA14" i="7" s="1"/>
  <c r="R12" i="7"/>
  <c r="Y102" i="6"/>
  <c r="AA102" i="6" s="1"/>
  <c r="S100" i="6"/>
  <c r="Z97" i="6"/>
  <c r="T94" i="6"/>
  <c r="N92" i="6"/>
  <c r="U87" i="6"/>
  <c r="O85" i="6"/>
  <c r="V82" i="6"/>
  <c r="P80" i="6"/>
  <c r="W76" i="6"/>
  <c r="Q73" i="6"/>
  <c r="X70" i="6"/>
  <c r="R68" i="6"/>
  <c r="Z66" i="6"/>
  <c r="W65" i="6"/>
  <c r="T64" i="6"/>
  <c r="Q63" i="6"/>
  <c r="N62" i="6"/>
  <c r="X60" i="6"/>
  <c r="U59" i="6"/>
  <c r="R58" i="6"/>
  <c r="P57" i="6"/>
  <c r="Z55" i="6"/>
  <c r="W53" i="6"/>
  <c r="T51" i="6"/>
  <c r="Q50" i="6"/>
  <c r="N49" i="6"/>
  <c r="X47" i="6"/>
  <c r="U46" i="6"/>
  <c r="R45" i="6"/>
  <c r="O44" i="6"/>
  <c r="Y42" i="6"/>
  <c r="AA42" i="6" s="1"/>
  <c r="V41" i="6"/>
  <c r="S40" i="6"/>
  <c r="P39" i="6"/>
  <c r="Z36" i="6"/>
  <c r="W35" i="6"/>
  <c r="T34" i="6"/>
  <c r="Q33" i="6"/>
  <c r="N32" i="6"/>
  <c r="X30" i="6"/>
  <c r="U28" i="6"/>
  <c r="R27" i="6"/>
  <c r="O26" i="6"/>
  <c r="Y24" i="6"/>
  <c r="AA24" i="6" s="1"/>
  <c r="V23" i="6"/>
  <c r="S22" i="6"/>
  <c r="P21" i="6"/>
  <c r="Z18" i="6"/>
  <c r="W16" i="6"/>
  <c r="T15" i="6"/>
  <c r="Q14" i="6"/>
  <c r="Z12" i="6"/>
  <c r="W11" i="6"/>
  <c r="T10" i="6"/>
  <c r="Q93" i="28"/>
  <c r="N92" i="28"/>
  <c r="X90" i="28"/>
  <c r="U88" i="28"/>
  <c r="R86" i="28"/>
  <c r="O85" i="28"/>
  <c r="Y83" i="28"/>
  <c r="AA83" i="28" s="1"/>
  <c r="V82" i="28"/>
  <c r="S81" i="28"/>
  <c r="P80" i="28"/>
  <c r="Z78" i="28"/>
  <c r="W77" i="28"/>
  <c r="T76" i="28"/>
  <c r="Q75" i="28"/>
  <c r="N74" i="28"/>
  <c r="X72" i="28"/>
  <c r="U71" i="28"/>
  <c r="R70" i="28"/>
  <c r="O69" i="28"/>
  <c r="Y66" i="28"/>
  <c r="AA66" i="28" s="1"/>
  <c r="V65" i="28"/>
  <c r="S64" i="28"/>
  <c r="P63" i="28"/>
  <c r="Z60" i="28"/>
  <c r="W59" i="28"/>
  <c r="T58" i="28"/>
  <c r="Q57" i="28"/>
  <c r="N56" i="28"/>
  <c r="X54" i="28"/>
  <c r="U53" i="28"/>
  <c r="R52" i="28"/>
  <c r="O51" i="28"/>
  <c r="Y49" i="28"/>
  <c r="AA49" i="28" s="1"/>
  <c r="V48" i="28"/>
  <c r="X47" i="28"/>
  <c r="N47" i="28"/>
  <c r="T45" i="28"/>
  <c r="Z44" i="28"/>
  <c r="R44" i="28"/>
  <c r="Y43" i="28"/>
  <c r="AA43" i="28" s="1"/>
  <c r="R43" i="28"/>
  <c r="W42" i="28"/>
  <c r="P42" i="28"/>
  <c r="W41" i="28"/>
  <c r="O41" i="28"/>
  <c r="U40" i="28"/>
  <c r="N40" i="28"/>
  <c r="S39" i="28"/>
  <c r="Z38" i="28"/>
  <c r="S38" i="28"/>
  <c r="X37" i="28"/>
  <c r="Q37" i="28"/>
  <c r="X36" i="28"/>
  <c r="P36" i="28"/>
  <c r="V35" i="28"/>
  <c r="O35" i="28"/>
  <c r="T34" i="28"/>
  <c r="N34" i="28"/>
  <c r="T33" i="28"/>
  <c r="Y32" i="28"/>
  <c r="AA32" i="28" s="1"/>
  <c r="R32" i="28"/>
  <c r="Y31" i="28"/>
  <c r="AA31" i="28" s="1"/>
  <c r="Q31" i="28"/>
  <c r="W30" i="28"/>
  <c r="P30" i="28"/>
  <c r="U29" i="28"/>
  <c r="O29" i="28"/>
  <c r="U28" i="28"/>
  <c r="Z27" i="28"/>
  <c r="S27" i="28"/>
  <c r="Z26" i="28"/>
  <c r="R26" i="28"/>
  <c r="X25" i="28"/>
  <c r="Q25" i="28"/>
  <c r="V24" i="28"/>
  <c r="P24" i="28"/>
  <c r="V23" i="28"/>
  <c r="N23" i="28"/>
  <c r="T22" i="28"/>
  <c r="N22" i="28"/>
  <c r="S21" i="28"/>
  <c r="Y20" i="28"/>
  <c r="AA20" i="28" s="1"/>
  <c r="R20" i="28"/>
  <c r="W19" i="28"/>
  <c r="Q19" i="28"/>
  <c r="W18" i="28"/>
  <c r="O18" i="28"/>
  <c r="U17" i="28"/>
  <c r="O17" i="28"/>
  <c r="T16" i="28"/>
  <c r="Z15" i="28"/>
  <c r="S15" i="28"/>
  <c r="X14" i="28"/>
  <c r="R14" i="28"/>
  <c r="W13" i="28"/>
  <c r="O13" i="28"/>
  <c r="U12" i="28"/>
  <c r="O12" i="28"/>
  <c r="T11" i="28"/>
  <c r="Z10" i="28"/>
  <c r="S10" i="28"/>
  <c r="X265" i="5"/>
  <c r="R265" i="5"/>
  <c r="X264" i="5"/>
  <c r="P264" i="5"/>
  <c r="V263" i="5"/>
  <c r="P263" i="5"/>
  <c r="U262" i="5"/>
  <c r="N262" i="5"/>
  <c r="T260" i="5"/>
  <c r="Y259" i="5"/>
  <c r="AA259" i="5" s="1"/>
  <c r="T259" i="5"/>
  <c r="O259" i="5"/>
  <c r="V258" i="5"/>
  <c r="Q258" i="5"/>
  <c r="Y257" i="5"/>
  <c r="AA257" i="5" s="1"/>
  <c r="S257" i="5"/>
  <c r="N257" i="5"/>
  <c r="V256" i="5"/>
  <c r="P256" i="5"/>
  <c r="X255" i="5"/>
  <c r="S255" i="5"/>
  <c r="Z254" i="5"/>
  <c r="U254" i="5"/>
  <c r="P254" i="5"/>
  <c r="W253" i="5"/>
  <c r="R253" i="5"/>
  <c r="Z252" i="5"/>
  <c r="T252" i="5"/>
  <c r="O252" i="5"/>
  <c r="W250" i="5"/>
  <c r="Q250" i="5"/>
  <c r="Y249" i="5"/>
  <c r="AA249" i="5" s="1"/>
  <c r="T249" i="5"/>
  <c r="N249" i="5"/>
  <c r="V248" i="5"/>
  <c r="Q248" i="5"/>
  <c r="X247" i="5"/>
  <c r="S247" i="5"/>
  <c r="N247" i="5"/>
  <c r="U246" i="5"/>
  <c r="P246" i="5"/>
  <c r="X245" i="5"/>
  <c r="R245" i="5"/>
  <c r="Z244" i="5"/>
  <c r="U244" i="5"/>
  <c r="O244" i="5"/>
  <c r="W243" i="5"/>
  <c r="R243" i="5"/>
  <c r="Y242" i="5"/>
  <c r="AA242" i="5" s="1"/>
  <c r="T242" i="5"/>
  <c r="O242" i="5"/>
  <c r="V241" i="5"/>
  <c r="Q241" i="5"/>
  <c r="Y240" i="5"/>
  <c r="AA240" i="5" s="1"/>
  <c r="S240" i="5"/>
  <c r="N240" i="5"/>
  <c r="V239" i="5"/>
  <c r="P239" i="5"/>
  <c r="X238" i="5"/>
  <c r="S238" i="5"/>
  <c r="Z237" i="5"/>
  <c r="V237" i="5"/>
  <c r="R237" i="5"/>
  <c r="N237" i="5"/>
  <c r="W236" i="5"/>
  <c r="S236" i="5"/>
  <c r="O236" i="5"/>
  <c r="X235" i="5"/>
  <c r="T235" i="5"/>
  <c r="P235" i="5"/>
  <c r="Y234" i="5"/>
  <c r="AA234" i="5" s="1"/>
  <c r="U234" i="5"/>
  <c r="Q234" i="5"/>
  <c r="Z233" i="5"/>
  <c r="V233" i="5"/>
  <c r="R233" i="5"/>
  <c r="N233" i="5"/>
  <c r="W232" i="5"/>
  <c r="S232" i="5"/>
  <c r="O232" i="5"/>
  <c r="X231" i="5"/>
  <c r="T231" i="5"/>
  <c r="P231" i="5"/>
  <c r="Y230" i="5"/>
  <c r="AA230" i="5" s="1"/>
  <c r="U230" i="5"/>
  <c r="Q230" i="5"/>
  <c r="Z229" i="5"/>
  <c r="V229" i="5"/>
  <c r="R229" i="5"/>
  <c r="N229" i="5"/>
  <c r="W228" i="5"/>
  <c r="S228" i="5"/>
  <c r="O228" i="5"/>
  <c r="X227" i="5"/>
  <c r="T227" i="5"/>
  <c r="P227" i="5"/>
  <c r="Y226" i="5"/>
  <c r="AA226" i="5" s="1"/>
  <c r="U226" i="5"/>
  <c r="Q226" i="5"/>
  <c r="Z225" i="5"/>
  <c r="V225" i="5"/>
  <c r="R225" i="5"/>
  <c r="N225" i="5"/>
  <c r="W224" i="5"/>
  <c r="S224" i="5"/>
  <c r="O224" i="5"/>
  <c r="X223" i="5"/>
  <c r="T223" i="5"/>
  <c r="P223" i="5"/>
  <c r="Y222" i="5"/>
  <c r="AA222" i="5" s="1"/>
  <c r="U222" i="5"/>
  <c r="Q222" i="5"/>
  <c r="Z220" i="5"/>
  <c r="V220" i="5"/>
  <c r="R220" i="5"/>
  <c r="N220" i="5"/>
  <c r="W219" i="5"/>
  <c r="S219" i="5"/>
  <c r="O219" i="5"/>
  <c r="X218" i="5"/>
  <c r="T218" i="5"/>
  <c r="P218" i="5"/>
  <c r="Y217" i="5"/>
  <c r="AA217" i="5" s="1"/>
  <c r="U217" i="5"/>
  <c r="Q217" i="5"/>
  <c r="Z216" i="5"/>
  <c r="V216" i="5"/>
  <c r="R216" i="5"/>
  <c r="N216" i="5"/>
  <c r="W215" i="5"/>
  <c r="S215" i="5"/>
  <c r="O215" i="5"/>
  <c r="X214" i="5"/>
  <c r="T214" i="5"/>
  <c r="P214" i="5"/>
  <c r="Y213" i="5"/>
  <c r="AA213" i="5" s="1"/>
  <c r="U213" i="5"/>
  <c r="Q213" i="5"/>
  <c r="Z212" i="5"/>
  <c r="U212" i="5"/>
  <c r="Q212" i="5"/>
  <c r="Z211" i="5"/>
  <c r="V211" i="5"/>
  <c r="R211" i="5"/>
  <c r="N211" i="5"/>
  <c r="W210" i="5"/>
  <c r="S210" i="5"/>
  <c r="O210" i="5"/>
  <c r="X209" i="5"/>
  <c r="T209" i="5"/>
  <c r="P209" i="5"/>
  <c r="Y208" i="5"/>
  <c r="AA208" i="5" s="1"/>
  <c r="U208" i="5"/>
  <c r="Q208" i="5"/>
  <c r="Z207" i="5"/>
  <c r="V207" i="5"/>
  <c r="R207" i="5"/>
  <c r="N207" i="5"/>
  <c r="W206" i="5"/>
  <c r="S206" i="5"/>
  <c r="O206" i="5"/>
  <c r="X205" i="5"/>
  <c r="T205" i="5"/>
  <c r="P205" i="5"/>
  <c r="Y204" i="5"/>
  <c r="AA204" i="5" s="1"/>
  <c r="U204" i="5"/>
  <c r="Q204" i="5"/>
  <c r="Z203" i="5"/>
  <c r="V203" i="5"/>
  <c r="R203" i="5"/>
  <c r="N203" i="5"/>
  <c r="W202" i="5"/>
  <c r="S202" i="5"/>
  <c r="O202" i="5"/>
  <c r="W201" i="5"/>
  <c r="S201" i="5"/>
  <c r="O201" i="5"/>
  <c r="X200" i="5"/>
  <c r="T200" i="5"/>
  <c r="P200" i="5"/>
  <c r="X199" i="5"/>
  <c r="T199" i="5"/>
  <c r="P199" i="5"/>
  <c r="Y198" i="5"/>
  <c r="AA198" i="5" s="1"/>
  <c r="U198" i="5"/>
  <c r="Q198" i="5"/>
  <c r="Z197" i="5"/>
  <c r="V197" i="5"/>
  <c r="R197" i="5"/>
  <c r="N197" i="5"/>
  <c r="W196" i="5"/>
  <c r="S196" i="5"/>
  <c r="O196" i="5"/>
  <c r="X195" i="5"/>
  <c r="T195" i="5"/>
  <c r="P195" i="5"/>
  <c r="Y194" i="5"/>
  <c r="AA194" i="5" s="1"/>
  <c r="U194" i="5"/>
  <c r="Q194" i="5"/>
  <c r="Z193" i="5"/>
  <c r="V193" i="5"/>
  <c r="R193" i="5"/>
  <c r="N193" i="5"/>
  <c r="W192" i="5"/>
  <c r="S192" i="5"/>
  <c r="O192" i="5"/>
  <c r="X191" i="5"/>
  <c r="T191" i="5"/>
  <c r="P191" i="5"/>
  <c r="Y190" i="5"/>
  <c r="AA190" i="5" s="1"/>
  <c r="U190" i="5"/>
  <c r="Q190" i="5"/>
  <c r="Z188" i="5"/>
  <c r="V188" i="5"/>
  <c r="R188" i="5"/>
  <c r="N188" i="5"/>
  <c r="W187" i="5"/>
  <c r="S187" i="5"/>
  <c r="O187" i="5"/>
  <c r="X186" i="5"/>
  <c r="T186" i="5"/>
  <c r="P186" i="5"/>
  <c r="Y185" i="5"/>
  <c r="AA185" i="5" s="1"/>
  <c r="U185" i="5"/>
  <c r="Q185" i="5"/>
  <c r="Z184" i="5"/>
  <c r="V184" i="5"/>
  <c r="R184" i="5"/>
  <c r="N184" i="5"/>
  <c r="W182" i="5"/>
  <c r="S182" i="5"/>
  <c r="O182" i="5"/>
  <c r="X181" i="5"/>
  <c r="T181" i="5"/>
  <c r="P181" i="5"/>
  <c r="Y179" i="5"/>
  <c r="AA179" i="5" s="1"/>
  <c r="U179" i="5"/>
  <c r="Q179" i="5"/>
  <c r="Z178" i="5"/>
  <c r="V178" i="5"/>
  <c r="R178" i="5"/>
  <c r="N178" i="5"/>
  <c r="W177" i="5"/>
  <c r="S177" i="5"/>
  <c r="O177" i="5"/>
  <c r="X176" i="5"/>
  <c r="T176" i="5"/>
  <c r="P176" i="5"/>
  <c r="Y175" i="5"/>
  <c r="AA175" i="5" s="1"/>
  <c r="U175" i="5"/>
  <c r="Q175" i="5"/>
  <c r="Z174" i="5"/>
  <c r="V174" i="5"/>
  <c r="R174" i="5"/>
  <c r="N174" i="5"/>
  <c r="W173" i="5"/>
  <c r="S173" i="5"/>
  <c r="O173" i="5"/>
  <c r="X171" i="5"/>
  <c r="T171" i="5"/>
  <c r="P171" i="5"/>
  <c r="Y170" i="5"/>
  <c r="AA170" i="5" s="1"/>
  <c r="U170" i="5"/>
  <c r="Q170" i="5"/>
  <c r="Z169" i="5"/>
  <c r="V169" i="5"/>
  <c r="R169" i="5"/>
  <c r="N169" i="5"/>
  <c r="W168" i="5"/>
  <c r="S168" i="5"/>
  <c r="O168" i="5"/>
  <c r="X167" i="5"/>
  <c r="T167" i="5"/>
  <c r="P167" i="5"/>
  <c r="Y166" i="5"/>
  <c r="AA166" i="5" s="1"/>
  <c r="U166" i="5"/>
  <c r="Q166" i="5"/>
  <c r="Z165" i="5"/>
  <c r="V165" i="5"/>
  <c r="R165" i="5"/>
  <c r="N165" i="5"/>
  <c r="W164" i="5"/>
  <c r="S164" i="5"/>
  <c r="O164" i="5"/>
  <c r="X163" i="5"/>
  <c r="T163" i="5"/>
  <c r="P163" i="5"/>
  <c r="Y162" i="5"/>
  <c r="AA162" i="5" s="1"/>
  <c r="U162" i="5"/>
  <c r="Q162" i="5"/>
  <c r="Z161" i="5"/>
  <c r="V161" i="5"/>
  <c r="R161" i="5"/>
  <c r="N161" i="5"/>
  <c r="W160" i="5"/>
  <c r="S160" i="5"/>
  <c r="O160" i="5"/>
  <c r="X159" i="5"/>
  <c r="T159" i="5"/>
  <c r="P159" i="5"/>
  <c r="Y158" i="5"/>
  <c r="AA158" i="5" s="1"/>
  <c r="U158" i="5"/>
  <c r="Q158" i="5"/>
  <c r="Z157" i="5"/>
  <c r="V157" i="5"/>
  <c r="R157" i="5"/>
  <c r="N157" i="5"/>
  <c r="W156" i="5"/>
  <c r="S156" i="5"/>
  <c r="O156" i="5"/>
  <c r="X155" i="5"/>
  <c r="T155" i="5"/>
  <c r="P155" i="5"/>
  <c r="Y154" i="5"/>
  <c r="AA154" i="5" s="1"/>
  <c r="U154" i="5"/>
  <c r="Q154" i="5"/>
  <c r="Z153" i="5"/>
  <c r="V153" i="5"/>
  <c r="R153" i="5"/>
  <c r="N153" i="5"/>
  <c r="W152" i="5"/>
  <c r="S152" i="5"/>
  <c r="O152" i="5"/>
  <c r="X151" i="5"/>
  <c r="T151" i="5"/>
  <c r="P151" i="5"/>
  <c r="Y149" i="5"/>
  <c r="AA149" i="5" s="1"/>
  <c r="U149" i="5"/>
  <c r="Q149" i="5"/>
  <c r="Z148" i="5"/>
  <c r="V148" i="5"/>
  <c r="R148" i="5"/>
  <c r="N148" i="5"/>
  <c r="W147" i="5"/>
  <c r="S147" i="5"/>
  <c r="O147" i="5"/>
  <c r="X146" i="5"/>
  <c r="T146" i="5"/>
  <c r="P146" i="5"/>
  <c r="Y145" i="5"/>
  <c r="AA145" i="5" s="1"/>
  <c r="U145" i="5"/>
  <c r="Q145" i="5"/>
  <c r="Z144" i="5"/>
  <c r="V144" i="5"/>
  <c r="R144" i="5"/>
  <c r="N144" i="5"/>
  <c r="W143" i="5"/>
  <c r="S143" i="5"/>
  <c r="O143" i="5"/>
  <c r="X142" i="5"/>
  <c r="T142" i="5"/>
  <c r="P142" i="5"/>
  <c r="Y141" i="5"/>
  <c r="AA141" i="5" s="1"/>
  <c r="U141" i="5"/>
  <c r="Q141" i="5"/>
  <c r="Z140" i="5"/>
  <c r="V140" i="5"/>
  <c r="R140" i="5"/>
  <c r="N140" i="5"/>
  <c r="W139" i="5"/>
  <c r="S139" i="5"/>
  <c r="O139" i="5"/>
  <c r="X138" i="5"/>
  <c r="T138" i="5"/>
  <c r="P138" i="5"/>
  <c r="Y137" i="5"/>
  <c r="AA137" i="5" s="1"/>
  <c r="U137" i="5"/>
  <c r="Q137" i="5"/>
  <c r="Z136" i="5"/>
  <c r="V136" i="5"/>
  <c r="R136" i="5"/>
  <c r="N136" i="5"/>
  <c r="W135" i="5"/>
  <c r="S135" i="5"/>
  <c r="O135" i="5"/>
  <c r="X133" i="5"/>
  <c r="T133" i="5"/>
  <c r="P133" i="5"/>
  <c r="Y132" i="5"/>
  <c r="AA132" i="5" s="1"/>
  <c r="U132" i="5"/>
  <c r="Q132" i="5"/>
  <c r="Z131" i="5"/>
  <c r="V131" i="5"/>
  <c r="R131" i="5"/>
  <c r="N131" i="5"/>
  <c r="W130" i="5"/>
  <c r="S130" i="5"/>
  <c r="O130" i="5"/>
  <c r="X129" i="5"/>
  <c r="T129" i="5"/>
  <c r="P129" i="5"/>
  <c r="Y128" i="5"/>
  <c r="AA128" i="5" s="1"/>
  <c r="U128" i="5"/>
  <c r="Q128" i="5"/>
  <c r="Z127" i="5"/>
  <c r="V127" i="5"/>
  <c r="R127" i="5"/>
  <c r="N127" i="5"/>
  <c r="W126" i="5"/>
  <c r="S126" i="5"/>
  <c r="O126" i="5"/>
  <c r="X125" i="5"/>
  <c r="T125" i="5"/>
  <c r="P125" i="5"/>
  <c r="Y124" i="5"/>
  <c r="AA124" i="5" s="1"/>
  <c r="U124" i="5"/>
  <c r="Q124" i="5"/>
  <c r="Z123" i="5"/>
  <c r="V123" i="5"/>
  <c r="R123" i="5"/>
  <c r="N123" i="5"/>
  <c r="W122" i="5"/>
  <c r="S122" i="5"/>
  <c r="O122" i="5"/>
  <c r="X121" i="5"/>
  <c r="T121" i="5"/>
  <c r="P121" i="5"/>
  <c r="Y120" i="5"/>
  <c r="AA120" i="5" s="1"/>
  <c r="U120" i="5"/>
  <c r="Q120" i="5"/>
  <c r="Z119" i="5"/>
  <c r="V119" i="5"/>
  <c r="R119" i="5"/>
  <c r="N119" i="5"/>
  <c r="W118" i="5"/>
  <c r="S118" i="5"/>
  <c r="O118" i="5"/>
  <c r="X117" i="5"/>
  <c r="T117" i="5"/>
  <c r="P117" i="5"/>
  <c r="Y116" i="5"/>
  <c r="AA116" i="5" s="1"/>
  <c r="U116" i="5"/>
  <c r="Q116" i="5"/>
  <c r="Z115" i="5"/>
  <c r="V115" i="5"/>
  <c r="R115" i="5"/>
  <c r="N115" i="5"/>
  <c r="W114" i="5"/>
  <c r="S114" i="5"/>
  <c r="O114" i="5"/>
  <c r="X113" i="5"/>
  <c r="T113" i="5"/>
  <c r="P113" i="5"/>
  <c r="Y112" i="5"/>
  <c r="AA112" i="5" s="1"/>
  <c r="U112" i="5"/>
  <c r="Q112" i="5"/>
  <c r="Z111" i="5"/>
  <c r="V111" i="5"/>
  <c r="R111" i="5"/>
  <c r="N111" i="5"/>
  <c r="W110" i="5"/>
  <c r="S110" i="5"/>
  <c r="O110" i="5"/>
  <c r="X109" i="5"/>
  <c r="T109" i="5"/>
  <c r="P109" i="5"/>
  <c r="Y108" i="5"/>
  <c r="AA108" i="5" s="1"/>
  <c r="U108" i="5"/>
  <c r="Q108" i="5"/>
  <c r="Z107" i="5"/>
  <c r="V107" i="5"/>
  <c r="R107" i="5"/>
  <c r="N107" i="5"/>
  <c r="W105" i="5"/>
  <c r="S105" i="5"/>
  <c r="O105" i="5"/>
  <c r="X104" i="5"/>
  <c r="T104" i="5"/>
  <c r="P104" i="5"/>
  <c r="Y103" i="5"/>
  <c r="AA103" i="5" s="1"/>
  <c r="U103" i="5"/>
  <c r="Q103" i="5"/>
  <c r="Z102" i="5"/>
  <c r="V102" i="5"/>
  <c r="R102" i="5"/>
  <c r="N102" i="5"/>
  <c r="W101" i="5"/>
  <c r="S101" i="5"/>
  <c r="O101" i="5"/>
  <c r="X100" i="5"/>
  <c r="T100" i="5"/>
  <c r="P100" i="5"/>
  <c r="Y99" i="5"/>
  <c r="AA99" i="5" s="1"/>
  <c r="U99" i="5"/>
  <c r="Q99" i="5"/>
  <c r="Z98" i="5"/>
  <c r="V98" i="5"/>
  <c r="R98" i="5"/>
  <c r="N98" i="5"/>
  <c r="W97" i="5"/>
  <c r="S97" i="5"/>
  <c r="O97" i="5"/>
  <c r="X96" i="5"/>
  <c r="T96" i="5"/>
  <c r="P96" i="5"/>
  <c r="Y94" i="5"/>
  <c r="AA94" i="5" s="1"/>
  <c r="U94" i="5"/>
  <c r="Q330" i="5"/>
  <c r="P314" i="5"/>
  <c r="O301" i="5"/>
  <c r="V288" i="5"/>
  <c r="Y279" i="5"/>
  <c r="AA279" i="5" s="1"/>
  <c r="Q273" i="5"/>
  <c r="W266" i="5"/>
  <c r="X80" i="7"/>
  <c r="Y75" i="7"/>
  <c r="AA75" i="7" s="1"/>
  <c r="Z70" i="7"/>
  <c r="N66" i="7"/>
  <c r="Q62" i="7"/>
  <c r="Z57" i="7"/>
  <c r="V54" i="7"/>
  <c r="N52" i="7"/>
  <c r="U49" i="7"/>
  <c r="O47" i="7"/>
  <c r="V44" i="7"/>
  <c r="P42" i="7"/>
  <c r="W39" i="7"/>
  <c r="Q36" i="7"/>
  <c r="X33" i="7"/>
  <c r="R31" i="7"/>
  <c r="Y28" i="7"/>
  <c r="AA28" i="7" s="1"/>
  <c r="S26" i="7"/>
  <c r="Z22" i="7"/>
  <c r="T20" i="7"/>
  <c r="N18" i="7"/>
  <c r="U15" i="7"/>
  <c r="N13" i="7"/>
  <c r="U10" i="7"/>
  <c r="O101" i="6"/>
  <c r="V98" i="6"/>
  <c r="P96" i="6"/>
  <c r="W92" i="6"/>
  <c r="Q89" i="6"/>
  <c r="X85" i="6"/>
  <c r="R83" i="6"/>
  <c r="Y80" i="6"/>
  <c r="AA80" i="6" s="1"/>
  <c r="S78" i="6"/>
  <c r="Z73" i="6"/>
  <c r="T71" i="6"/>
  <c r="N69" i="6"/>
  <c r="R67" i="6"/>
  <c r="O66" i="6"/>
  <c r="Y64" i="6"/>
  <c r="AA64" i="6" s="1"/>
  <c r="V63" i="6"/>
  <c r="S62" i="6"/>
  <c r="P61" i="6"/>
  <c r="Z59" i="6"/>
  <c r="W58" i="6"/>
  <c r="U57" i="6"/>
  <c r="R56" i="6"/>
  <c r="O55" i="6"/>
  <c r="Y51" i="6"/>
  <c r="AA51" i="6" s="1"/>
  <c r="V50" i="6"/>
  <c r="S49" i="6"/>
  <c r="P48" i="6"/>
  <c r="Z46" i="6"/>
  <c r="W45" i="6"/>
  <c r="T44" i="6"/>
  <c r="Q43" i="6"/>
  <c r="N42" i="6"/>
  <c r="X40" i="6"/>
  <c r="U39" i="6"/>
  <c r="R38" i="6"/>
  <c r="O36" i="6"/>
  <c r="Y34" i="6"/>
  <c r="AA34" i="6" s="1"/>
  <c r="V33" i="6"/>
  <c r="S32" i="6"/>
  <c r="P31" i="6"/>
  <c r="Z28" i="6"/>
  <c r="W27" i="6"/>
  <c r="T26" i="6"/>
  <c r="Q25" i="6"/>
  <c r="N24" i="6"/>
  <c r="X22" i="6"/>
  <c r="U21" i="6"/>
  <c r="R19" i="6"/>
  <c r="O18" i="6"/>
  <c r="Y15" i="6"/>
  <c r="AA15" i="6" s="1"/>
  <c r="V14" i="6"/>
  <c r="R13" i="6"/>
  <c r="O12" i="6"/>
  <c r="Y10" i="6"/>
  <c r="AA10" i="6" s="1"/>
  <c r="V93" i="28"/>
  <c r="S92" i="28"/>
  <c r="P91" i="28"/>
  <c r="Z88" i="28"/>
  <c r="W86" i="28"/>
  <c r="T85" i="28"/>
  <c r="Q84" i="28"/>
  <c r="N83" i="28"/>
  <c r="X81" i="28"/>
  <c r="U80" i="28"/>
  <c r="R79" i="28"/>
  <c r="O78" i="28"/>
  <c r="Y76" i="28"/>
  <c r="AA76" i="28" s="1"/>
  <c r="V75" i="28"/>
  <c r="S74" i="28"/>
  <c r="P73" i="28"/>
  <c r="Z71" i="28"/>
  <c r="W70" i="28"/>
  <c r="T69" i="28"/>
  <c r="Q67" i="28"/>
  <c r="N66" i="28"/>
  <c r="X64" i="28"/>
  <c r="U63" i="28"/>
  <c r="R61" i="28"/>
  <c r="O60" i="28"/>
  <c r="Y58" i="28"/>
  <c r="AA58" i="28" s="1"/>
  <c r="V57" i="28"/>
  <c r="S56" i="28"/>
  <c r="P55" i="28"/>
  <c r="Z53" i="28"/>
  <c r="W52" i="28"/>
  <c r="T51" i="28"/>
  <c r="Q50" i="28"/>
  <c r="N49" i="28"/>
  <c r="O48" i="28"/>
  <c r="R47" i="28"/>
  <c r="U45" i="28"/>
  <c r="O45" i="28"/>
  <c r="U44" i="28"/>
  <c r="Z43" i="28"/>
  <c r="S43" i="28"/>
  <c r="Z42" i="28"/>
  <c r="R42" i="28"/>
  <c r="X41" i="28"/>
  <c r="Q41" i="28"/>
  <c r="V40" i="28"/>
  <c r="P40" i="28"/>
  <c r="V39" i="28"/>
  <c r="N39" i="28"/>
  <c r="T38" i="28"/>
  <c r="N38" i="28"/>
  <c r="S37" i="28"/>
  <c r="Y36" i="28"/>
  <c r="AA36" i="28" s="1"/>
  <c r="R36" i="28"/>
  <c r="W35" i="28"/>
  <c r="Q35" i="28"/>
  <c r="W34" i="28"/>
  <c r="O34" i="28"/>
  <c r="U33" i="28"/>
  <c r="O33" i="28"/>
  <c r="T32" i="28"/>
  <c r="Z31" i="28"/>
  <c r="S31" i="28"/>
  <c r="X30" i="28"/>
  <c r="R30" i="28"/>
  <c r="X29" i="28"/>
  <c r="P29" i="28"/>
  <c r="V28" i="28"/>
  <c r="P28" i="28"/>
  <c r="U27" i="28"/>
  <c r="N27" i="28"/>
  <c r="T26" i="28"/>
  <c r="Y25" i="28"/>
  <c r="AA25" i="28" s="1"/>
  <c r="S25" i="28"/>
  <c r="Y24" i="28"/>
  <c r="AA24" i="28" s="1"/>
  <c r="Q24" i="28"/>
  <c r="W23" i="28"/>
  <c r="Q23" i="28"/>
  <c r="V22" i="28"/>
  <c r="O22" i="28"/>
  <c r="U21" i="28"/>
  <c r="Z20" i="28"/>
  <c r="T20" i="28"/>
  <c r="Z19" i="28"/>
  <c r="R19" i="28"/>
  <c r="X18" i="28"/>
  <c r="R18" i="28"/>
  <c r="W17" i="28"/>
  <c r="P17" i="28"/>
  <c r="V16" i="28"/>
  <c r="N16" i="28"/>
  <c r="U15" i="28"/>
  <c r="N15" i="28"/>
  <c r="S14" i="28"/>
  <c r="X13" i="28"/>
  <c r="R13" i="28"/>
  <c r="W12" i="28"/>
  <c r="P12" i="28"/>
  <c r="V11" i="28"/>
  <c r="N11" i="28"/>
  <c r="U10" i="28"/>
  <c r="N10" i="28"/>
  <c r="S265" i="5"/>
  <c r="Y264" i="5"/>
  <c r="AA264" i="5" s="1"/>
  <c r="S264" i="5"/>
  <c r="X263" i="5"/>
  <c r="Q263" i="5"/>
  <c r="W262" i="5"/>
  <c r="O262" i="5"/>
  <c r="V260" i="5"/>
  <c r="O260" i="5"/>
  <c r="U259" i="5"/>
  <c r="P259" i="5"/>
  <c r="X258" i="5"/>
  <c r="R258" i="5"/>
  <c r="Z257" i="5"/>
  <c r="U257" i="5"/>
  <c r="O257" i="5"/>
  <c r="W256" i="5"/>
  <c r="R256" i="5"/>
  <c r="Y255" i="5"/>
  <c r="AA255" i="5" s="1"/>
  <c r="T255" i="5"/>
  <c r="O255" i="5"/>
  <c r="V254" i="5"/>
  <c r="Q254" i="5"/>
  <c r="Y253" i="5"/>
  <c r="AA253" i="5" s="1"/>
  <c r="S253" i="5"/>
  <c r="N253" i="5"/>
  <c r="V252" i="5"/>
  <c r="P252" i="5"/>
  <c r="X250" i="5"/>
  <c r="S250" i="5"/>
  <c r="Z249" i="5"/>
  <c r="U249" i="5"/>
  <c r="P249" i="5"/>
  <c r="W248" i="5"/>
  <c r="R248" i="5"/>
  <c r="Z247" i="5"/>
  <c r="T247" i="5"/>
  <c r="O247" i="5"/>
  <c r="W246" i="5"/>
  <c r="Q246" i="5"/>
  <c r="Y245" i="5"/>
  <c r="AA245" i="5" s="1"/>
  <c r="T245" i="5"/>
  <c r="N245" i="5"/>
  <c r="V244" i="5"/>
  <c r="Q244" i="5"/>
  <c r="X243" i="5"/>
  <c r="S243" i="5"/>
  <c r="N243" i="5"/>
  <c r="U242" i="5"/>
  <c r="P242" i="5"/>
  <c r="X241" i="5"/>
  <c r="R241" i="5"/>
  <c r="Z240" i="5"/>
  <c r="U240" i="5"/>
  <c r="O240" i="5"/>
  <c r="W239" i="5"/>
  <c r="R239" i="5"/>
  <c r="Y238" i="5"/>
  <c r="AA238" i="5" s="1"/>
  <c r="T238" i="5"/>
  <c r="O238" i="5"/>
  <c r="W237" i="5"/>
  <c r="S237" i="5"/>
  <c r="O237" i="5"/>
  <c r="X236" i="5"/>
  <c r="T236" i="5"/>
  <c r="P236" i="5"/>
  <c r="Y235" i="5"/>
  <c r="AA235" i="5" s="1"/>
  <c r="U235" i="5"/>
  <c r="Q235" i="5"/>
  <c r="Z234" i="5"/>
  <c r="V234" i="5"/>
  <c r="R234" i="5"/>
  <c r="N234" i="5"/>
  <c r="W233" i="5"/>
  <c r="S233" i="5"/>
  <c r="O233" i="5"/>
  <c r="X232" i="5"/>
  <c r="T232" i="5"/>
  <c r="P232" i="5"/>
  <c r="Y231" i="5"/>
  <c r="AA231" i="5" s="1"/>
  <c r="U231" i="5"/>
  <c r="Q231" i="5"/>
  <c r="Z230" i="5"/>
  <c r="V230" i="5"/>
  <c r="R230" i="5"/>
  <c r="N230" i="5"/>
  <c r="W229" i="5"/>
  <c r="S229" i="5"/>
  <c r="O229" i="5"/>
  <c r="X228" i="5"/>
  <c r="T228" i="5"/>
  <c r="P228" i="5"/>
  <c r="Y227" i="5"/>
  <c r="AA227" i="5" s="1"/>
  <c r="U227" i="5"/>
  <c r="Q227" i="5"/>
  <c r="Z226" i="5"/>
  <c r="V226" i="5"/>
  <c r="R226" i="5"/>
  <c r="N226" i="5"/>
  <c r="W225" i="5"/>
  <c r="S225" i="5"/>
  <c r="O225" i="5"/>
  <c r="X224" i="5"/>
  <c r="T224" i="5"/>
  <c r="P224" i="5"/>
  <c r="Y223" i="5"/>
  <c r="AA223" i="5" s="1"/>
  <c r="U223" i="5"/>
  <c r="Q223" i="5"/>
  <c r="Z222" i="5"/>
  <c r="V222" i="5"/>
  <c r="R222" i="5"/>
  <c r="N222" i="5"/>
  <c r="W220" i="5"/>
  <c r="S220" i="5"/>
  <c r="O220" i="5"/>
  <c r="X219" i="5"/>
  <c r="T219" i="5"/>
  <c r="P219" i="5"/>
  <c r="Y218" i="5"/>
  <c r="AA218" i="5" s="1"/>
  <c r="U218" i="5"/>
  <c r="Q218" i="5"/>
  <c r="Z217" i="5"/>
  <c r="V217" i="5"/>
  <c r="R217" i="5"/>
  <c r="N217" i="5"/>
  <c r="W216" i="5"/>
  <c r="S216" i="5"/>
  <c r="O216" i="5"/>
  <c r="X215" i="5"/>
  <c r="T215" i="5"/>
  <c r="P215" i="5"/>
  <c r="Y214" i="5"/>
  <c r="AA214" i="5" s="1"/>
  <c r="U214" i="5"/>
  <c r="Q214" i="5"/>
  <c r="Z213" i="5"/>
  <c r="V213" i="5"/>
  <c r="R213" i="5"/>
  <c r="N213" i="5"/>
  <c r="V212" i="5"/>
  <c r="R212" i="5"/>
  <c r="N212" i="5"/>
  <c r="W211" i="5"/>
  <c r="S211" i="5"/>
  <c r="O211" i="5"/>
  <c r="X210" i="5"/>
  <c r="T210" i="5"/>
  <c r="P210" i="5"/>
  <c r="Y209" i="5"/>
  <c r="AA209" i="5" s="1"/>
  <c r="U209" i="5"/>
  <c r="Q209" i="5"/>
  <c r="Z208" i="5"/>
  <c r="V208" i="5"/>
  <c r="R208" i="5"/>
  <c r="N208" i="5"/>
  <c r="W207" i="5"/>
  <c r="S207" i="5"/>
  <c r="O207" i="5"/>
  <c r="X206" i="5"/>
  <c r="T206" i="5"/>
  <c r="P206" i="5"/>
  <c r="Y205" i="5"/>
  <c r="AA205" i="5" s="1"/>
  <c r="U205" i="5"/>
  <c r="Q205" i="5"/>
  <c r="Z204" i="5"/>
  <c r="V204" i="5"/>
  <c r="R204" i="5"/>
  <c r="N204" i="5"/>
  <c r="W203" i="5"/>
  <c r="S203" i="5"/>
  <c r="O203" i="5"/>
  <c r="X202" i="5"/>
  <c r="T202" i="5"/>
  <c r="P202" i="5"/>
  <c r="X201" i="5"/>
  <c r="T201" i="5"/>
  <c r="P201" i="5"/>
  <c r="Y200" i="5"/>
  <c r="AA200" i="5" s="1"/>
  <c r="U200" i="5"/>
  <c r="Q200" i="5"/>
  <c r="Z199" i="5"/>
  <c r="U199" i="5"/>
  <c r="Q199" i="5"/>
  <c r="Z198" i="5"/>
  <c r="V198" i="5"/>
  <c r="R198" i="5"/>
  <c r="N198" i="5"/>
  <c r="W197" i="5"/>
  <c r="S197" i="5"/>
  <c r="O197" i="5"/>
  <c r="X196" i="5"/>
  <c r="T196" i="5"/>
  <c r="P196" i="5"/>
  <c r="Y195" i="5"/>
  <c r="AA195" i="5" s="1"/>
  <c r="U195" i="5"/>
  <c r="Q195" i="5"/>
  <c r="Z194" i="5"/>
  <c r="V194" i="5"/>
  <c r="R194" i="5"/>
  <c r="N194" i="5"/>
  <c r="W193" i="5"/>
  <c r="S193" i="5"/>
  <c r="O193" i="5"/>
  <c r="X192" i="5"/>
  <c r="T192" i="5"/>
  <c r="P192" i="5"/>
  <c r="Y191" i="5"/>
  <c r="AA191" i="5" s="1"/>
  <c r="U191" i="5"/>
  <c r="Q191" i="5"/>
  <c r="Z190" i="5"/>
  <c r="V190" i="5"/>
  <c r="R190" i="5"/>
  <c r="N190" i="5"/>
  <c r="W188" i="5"/>
  <c r="S188" i="5"/>
  <c r="O188" i="5"/>
  <c r="X187" i="5"/>
  <c r="T187" i="5"/>
  <c r="P187" i="5"/>
  <c r="Y186" i="5"/>
  <c r="AA186" i="5" s="1"/>
  <c r="U186" i="5"/>
  <c r="Q186" i="5"/>
  <c r="Z185" i="5"/>
  <c r="V185" i="5"/>
  <c r="R185" i="5"/>
  <c r="N185" i="5"/>
  <c r="W184" i="5"/>
  <c r="S184" i="5"/>
  <c r="O184" i="5"/>
  <c r="X182" i="5"/>
  <c r="T182" i="5"/>
  <c r="P182" i="5"/>
  <c r="Y181" i="5"/>
  <c r="AA181" i="5" s="1"/>
  <c r="U181" i="5"/>
  <c r="Q181" i="5"/>
  <c r="Z179" i="5"/>
  <c r="V179" i="5"/>
  <c r="R179" i="5"/>
  <c r="N179" i="5"/>
  <c r="W178" i="5"/>
  <c r="S178" i="5"/>
  <c r="O178" i="5"/>
  <c r="X177" i="5"/>
  <c r="T177" i="5"/>
  <c r="P177" i="5"/>
  <c r="Y176" i="5"/>
  <c r="AA176" i="5" s="1"/>
  <c r="U176" i="5"/>
  <c r="Q176" i="5"/>
  <c r="Z175" i="5"/>
  <c r="V175" i="5"/>
  <c r="R175" i="5"/>
  <c r="N175" i="5"/>
  <c r="W174" i="5"/>
  <c r="S174" i="5"/>
  <c r="O174" i="5"/>
  <c r="X173" i="5"/>
  <c r="T173" i="5"/>
  <c r="P173" i="5"/>
  <c r="Y171" i="5"/>
  <c r="AA171" i="5" s="1"/>
  <c r="U171" i="5"/>
  <c r="Q171" i="5"/>
  <c r="Z170" i="5"/>
  <c r="V170" i="5"/>
  <c r="R170" i="5"/>
  <c r="N170" i="5"/>
  <c r="W169" i="5"/>
  <c r="S169" i="5"/>
  <c r="O169" i="5"/>
  <c r="X168" i="5"/>
  <c r="T168" i="5"/>
  <c r="P168" i="5"/>
  <c r="Y167" i="5"/>
  <c r="AA167" i="5" s="1"/>
  <c r="U167" i="5"/>
  <c r="Q167" i="5"/>
  <c r="Z166" i="5"/>
  <c r="V166" i="5"/>
  <c r="R166" i="5"/>
  <c r="N166" i="5"/>
  <c r="W165" i="5"/>
  <c r="S165" i="5"/>
  <c r="O165" i="5"/>
  <c r="X164" i="5"/>
  <c r="T164" i="5"/>
  <c r="P164" i="5"/>
  <c r="Y163" i="5"/>
  <c r="AA163" i="5" s="1"/>
  <c r="U163" i="5"/>
  <c r="Q163" i="5"/>
  <c r="Z162" i="5"/>
  <c r="V162" i="5"/>
  <c r="R162" i="5"/>
  <c r="N162" i="5"/>
  <c r="W161" i="5"/>
  <c r="S161" i="5"/>
  <c r="O161" i="5"/>
  <c r="X160" i="5"/>
  <c r="T160" i="5"/>
  <c r="P160" i="5"/>
  <c r="Y159" i="5"/>
  <c r="AA159" i="5" s="1"/>
  <c r="U159" i="5"/>
  <c r="Q159" i="5"/>
  <c r="Z158" i="5"/>
  <c r="V158" i="5"/>
  <c r="R158" i="5"/>
  <c r="N158" i="5"/>
  <c r="W157" i="5"/>
  <c r="S157" i="5"/>
  <c r="O157" i="5"/>
  <c r="X156" i="5"/>
  <c r="T156" i="5"/>
  <c r="P156" i="5"/>
  <c r="Y155" i="5"/>
  <c r="AA155" i="5" s="1"/>
  <c r="U155" i="5"/>
  <c r="Q155" i="5"/>
  <c r="Z154" i="5"/>
  <c r="V154" i="5"/>
  <c r="R154" i="5"/>
  <c r="N154" i="5"/>
  <c r="W153" i="5"/>
  <c r="S153" i="5"/>
  <c r="O153" i="5"/>
  <c r="X152" i="5"/>
  <c r="T152" i="5"/>
  <c r="P152" i="5"/>
  <c r="Y151" i="5"/>
  <c r="AA151" i="5" s="1"/>
  <c r="U151" i="5"/>
  <c r="Q151" i="5"/>
  <c r="Z149" i="5"/>
  <c r="V149" i="5"/>
  <c r="R149" i="5"/>
  <c r="N149" i="5"/>
  <c r="W148" i="5"/>
  <c r="S148" i="5"/>
  <c r="O148" i="5"/>
  <c r="X147" i="5"/>
  <c r="T147" i="5"/>
  <c r="P147" i="5"/>
  <c r="Y146" i="5"/>
  <c r="AA146" i="5" s="1"/>
  <c r="U146" i="5"/>
  <c r="Q146" i="5"/>
  <c r="Z145" i="5"/>
  <c r="V145" i="5"/>
  <c r="R145" i="5"/>
  <c r="N145" i="5"/>
  <c r="W144" i="5"/>
  <c r="S144" i="5"/>
  <c r="O144" i="5"/>
  <c r="X143" i="5"/>
  <c r="T143" i="5"/>
  <c r="P143" i="5"/>
  <c r="Y142" i="5"/>
  <c r="AA142" i="5" s="1"/>
  <c r="U142" i="5"/>
  <c r="Q142" i="5"/>
  <c r="Z141" i="5"/>
  <c r="V141" i="5"/>
  <c r="R141" i="5"/>
  <c r="N141" i="5"/>
  <c r="W140" i="5"/>
  <c r="S140" i="5"/>
  <c r="O140" i="5"/>
  <c r="X139" i="5"/>
  <c r="T139" i="5"/>
  <c r="P139" i="5"/>
  <c r="Y138" i="5"/>
  <c r="AA138" i="5" s="1"/>
  <c r="U138" i="5"/>
  <c r="Q138" i="5"/>
  <c r="Z137" i="5"/>
  <c r="V137" i="5"/>
  <c r="R137" i="5"/>
  <c r="N137" i="5"/>
  <c r="W136" i="5"/>
  <c r="S136" i="5"/>
  <c r="O136" i="5"/>
  <c r="X135" i="5"/>
  <c r="T135" i="5"/>
  <c r="P135" i="5"/>
  <c r="Y133" i="5"/>
  <c r="AA133" i="5" s="1"/>
  <c r="U133" i="5"/>
  <c r="Q133" i="5"/>
  <c r="Z132" i="5"/>
  <c r="V132" i="5"/>
  <c r="R132" i="5"/>
  <c r="N132" i="5"/>
  <c r="W131" i="5"/>
  <c r="S131" i="5"/>
  <c r="O131" i="5"/>
  <c r="X130" i="5"/>
  <c r="T130" i="5"/>
  <c r="P130" i="5"/>
  <c r="Y129" i="5"/>
  <c r="AA129" i="5" s="1"/>
  <c r="U129" i="5"/>
  <c r="Q129" i="5"/>
  <c r="Z128" i="5"/>
  <c r="V128" i="5"/>
  <c r="R128" i="5"/>
  <c r="N128" i="5"/>
  <c r="W127" i="5"/>
  <c r="S127" i="5"/>
  <c r="O127" i="5"/>
  <c r="X126" i="5"/>
  <c r="T126" i="5"/>
  <c r="P126" i="5"/>
  <c r="Y125" i="5"/>
  <c r="AA125" i="5" s="1"/>
  <c r="U125" i="5"/>
  <c r="Q125" i="5"/>
  <c r="Z124" i="5"/>
  <c r="V124" i="5"/>
  <c r="R124" i="5"/>
  <c r="N124" i="5"/>
  <c r="W123" i="5"/>
  <c r="S123" i="5"/>
  <c r="O123" i="5"/>
  <c r="X122" i="5"/>
  <c r="T122" i="5"/>
  <c r="P122" i="5"/>
  <c r="Y121" i="5"/>
  <c r="AA121" i="5" s="1"/>
  <c r="U121" i="5"/>
  <c r="Q121" i="5"/>
  <c r="Z120" i="5"/>
  <c r="V120" i="5"/>
  <c r="R120" i="5"/>
  <c r="N120" i="5"/>
  <c r="W119" i="5"/>
  <c r="S119" i="5"/>
  <c r="O119" i="5"/>
  <c r="X118" i="5"/>
  <c r="T118" i="5"/>
  <c r="P118" i="5"/>
  <c r="Y117" i="5"/>
  <c r="AA117" i="5" s="1"/>
  <c r="U117" i="5"/>
  <c r="Q117" i="5"/>
  <c r="Z116" i="5"/>
  <c r="V116" i="5"/>
  <c r="R116" i="5"/>
  <c r="N116" i="5"/>
  <c r="W115" i="5"/>
  <c r="S115" i="5"/>
  <c r="O115" i="5"/>
  <c r="X114" i="5"/>
  <c r="T114" i="5"/>
  <c r="P114" i="5"/>
  <c r="Y113" i="5"/>
  <c r="AA113" i="5" s="1"/>
  <c r="U113" i="5"/>
  <c r="Q113" i="5"/>
  <c r="Z112" i="5"/>
  <c r="V112" i="5"/>
  <c r="R112" i="5"/>
  <c r="N112" i="5"/>
  <c r="W111" i="5"/>
  <c r="S111" i="5"/>
  <c r="O111" i="5"/>
  <c r="X110" i="5"/>
  <c r="T110" i="5"/>
  <c r="P110" i="5"/>
  <c r="Y109" i="5"/>
  <c r="AA109" i="5" s="1"/>
  <c r="U109" i="5"/>
  <c r="Q109" i="5"/>
  <c r="Z108" i="5"/>
  <c r="V108" i="5"/>
  <c r="R108" i="5"/>
  <c r="N108" i="5"/>
  <c r="W107" i="5"/>
  <c r="S107" i="5"/>
  <c r="O107" i="5"/>
  <c r="X105" i="5"/>
  <c r="T105" i="5"/>
  <c r="P105" i="5"/>
  <c r="Y104" i="5"/>
  <c r="AA104" i="5" s="1"/>
  <c r="U104" i="5"/>
  <c r="Q104" i="5"/>
  <c r="Z103" i="5"/>
  <c r="V103" i="5"/>
  <c r="R103" i="5"/>
  <c r="N103" i="5"/>
  <c r="W102" i="5"/>
  <c r="S102" i="5"/>
  <c r="O102" i="5"/>
  <c r="X101" i="5"/>
  <c r="T101" i="5"/>
  <c r="P101" i="5"/>
  <c r="Y100" i="5"/>
  <c r="AA100" i="5" s="1"/>
  <c r="U100" i="5"/>
  <c r="Q100" i="5"/>
  <c r="Z99" i="5"/>
  <c r="V99" i="5"/>
  <c r="R99" i="5"/>
  <c r="N99" i="5"/>
  <c r="W98" i="5"/>
  <c r="S98" i="5"/>
  <c r="O98" i="5"/>
  <c r="X97" i="5"/>
  <c r="T97" i="5"/>
  <c r="P97" i="5"/>
  <c r="Y96" i="5"/>
  <c r="AA96" i="5" s="1"/>
  <c r="U96" i="5"/>
  <c r="Q96" i="5"/>
  <c r="Z94" i="5"/>
  <c r="Z317" i="5"/>
  <c r="W290" i="5"/>
  <c r="V274" i="5"/>
  <c r="X81" i="7"/>
  <c r="Z71" i="7"/>
  <c r="Z62" i="7"/>
  <c r="S55" i="7"/>
  <c r="O50" i="7"/>
  <c r="P45" i="7"/>
  <c r="Q40" i="7"/>
  <c r="R34" i="7"/>
  <c r="S29" i="7"/>
  <c r="T23" i="7"/>
  <c r="U18" i="7"/>
  <c r="U13" i="7"/>
  <c r="V101" i="6"/>
  <c r="W96" i="6"/>
  <c r="X89" i="6"/>
  <c r="Y83" i="6"/>
  <c r="AA83" i="6" s="1"/>
  <c r="Z78" i="6"/>
  <c r="N72" i="6"/>
  <c r="U67" i="6"/>
  <c r="O65" i="6"/>
  <c r="V62" i="6"/>
  <c r="P60" i="6"/>
  <c r="X57" i="6"/>
  <c r="R55" i="6"/>
  <c r="Y50" i="6"/>
  <c r="AA50" i="6" s="1"/>
  <c r="S48" i="6"/>
  <c r="Z45" i="6"/>
  <c r="T43" i="6"/>
  <c r="N41" i="6"/>
  <c r="U38" i="6"/>
  <c r="O35" i="6"/>
  <c r="V32" i="6"/>
  <c r="P30" i="6"/>
  <c r="W26" i="6"/>
  <c r="Q24" i="6"/>
  <c r="X21" i="6"/>
  <c r="R18" i="6"/>
  <c r="Y14" i="6"/>
  <c r="AA14" i="6" s="1"/>
  <c r="R12" i="6"/>
  <c r="Y93" i="28"/>
  <c r="AA93" i="28" s="1"/>
  <c r="S91" i="28"/>
  <c r="Z86" i="28"/>
  <c r="T84" i="28"/>
  <c r="N82" i="28"/>
  <c r="U79" i="28"/>
  <c r="O77" i="28"/>
  <c r="V74" i="28"/>
  <c r="P72" i="28"/>
  <c r="W69" i="28"/>
  <c r="Q66" i="28"/>
  <c r="X63" i="28"/>
  <c r="R60" i="28"/>
  <c r="Y57" i="28"/>
  <c r="AA57" i="28" s="1"/>
  <c r="S55" i="28"/>
  <c r="Z52" i="28"/>
  <c r="T50" i="28"/>
  <c r="Q48" i="28"/>
  <c r="X45" i="28"/>
  <c r="V44" i="28"/>
  <c r="U43" i="28"/>
  <c r="T42" i="28"/>
  <c r="S41" i="28"/>
  <c r="Q40" i="28"/>
  <c r="Q39" i="28"/>
  <c r="O38" i="28"/>
  <c r="Z36" i="28"/>
  <c r="Z35" i="28"/>
  <c r="X34" i="28"/>
  <c r="W33" i="28"/>
  <c r="V32" i="28"/>
  <c r="U31" i="28"/>
  <c r="S30" i="28"/>
  <c r="S29" i="28"/>
  <c r="Q28" i="28"/>
  <c r="O27" i="28"/>
  <c r="O26" i="28"/>
  <c r="Z24" i="28"/>
  <c r="Y23" i="28"/>
  <c r="AA23" i="28" s="1"/>
  <c r="X22" i="28"/>
  <c r="W21" i="28"/>
  <c r="U20" i="28"/>
  <c r="U19" i="28"/>
  <c r="S18" i="28"/>
  <c r="Q17" i="28"/>
  <c r="Q16" i="28"/>
  <c r="O15" i="28"/>
  <c r="N14" i="28"/>
  <c r="Y12" i="28"/>
  <c r="AA12" i="28" s="1"/>
  <c r="X11" i="28"/>
  <c r="V10" i="28"/>
  <c r="V265" i="5"/>
  <c r="T264" i="5"/>
  <c r="R263" i="5"/>
  <c r="R262" i="5"/>
  <c r="P260" i="5"/>
  <c r="Q259" i="5"/>
  <c r="T258" i="5"/>
  <c r="V257" i="5"/>
  <c r="X256" i="5"/>
  <c r="N256" i="5"/>
  <c r="P255" i="5"/>
  <c r="R254" i="5"/>
  <c r="U253" i="5"/>
  <c r="W252" i="5"/>
  <c r="Y250" i="5"/>
  <c r="AA250" i="5" s="1"/>
  <c r="O250" i="5"/>
  <c r="Q249" i="5"/>
  <c r="S248" i="5"/>
  <c r="V247" i="5"/>
  <c r="X246" i="5"/>
  <c r="Z245" i="5"/>
  <c r="P245" i="5"/>
  <c r="R244" i="5"/>
  <c r="T243" i="5"/>
  <c r="W242" i="5"/>
  <c r="Y241" i="5"/>
  <c r="AA241" i="5" s="1"/>
  <c r="N241" i="5"/>
  <c r="Q240" i="5"/>
  <c r="S239" i="5"/>
  <c r="U238" i="5"/>
  <c r="X237" i="5"/>
  <c r="P237" i="5"/>
  <c r="U236" i="5"/>
  <c r="Z235" i="5"/>
  <c r="R235" i="5"/>
  <c r="W234" i="5"/>
  <c r="O234" i="5"/>
  <c r="T233" i="5"/>
  <c r="Y232" i="5"/>
  <c r="AA232" i="5" s="1"/>
  <c r="Q232" i="5"/>
  <c r="V231" i="5"/>
  <c r="N231" i="5"/>
  <c r="S230" i="5"/>
  <c r="X229" i="5"/>
  <c r="P229" i="5"/>
  <c r="U228" i="5"/>
  <c r="Z227" i="5"/>
  <c r="R227" i="5"/>
  <c r="W226" i="5"/>
  <c r="O226" i="5"/>
  <c r="T225" i="5"/>
  <c r="Y224" i="5"/>
  <c r="AA224" i="5" s="1"/>
  <c r="Q224" i="5"/>
  <c r="V223" i="5"/>
  <c r="N223" i="5"/>
  <c r="S222" i="5"/>
  <c r="X220" i="5"/>
  <c r="P220" i="5"/>
  <c r="U219" i="5"/>
  <c r="Z218" i="5"/>
  <c r="R218" i="5"/>
  <c r="W217" i="5"/>
  <c r="O217" i="5"/>
  <c r="T216" i="5"/>
  <c r="Y215" i="5"/>
  <c r="AA215" i="5" s="1"/>
  <c r="Q215" i="5"/>
  <c r="V214" i="5"/>
  <c r="N214" i="5"/>
  <c r="S213" i="5"/>
  <c r="W212" i="5"/>
  <c r="O212" i="5"/>
  <c r="T211" i="5"/>
  <c r="Y210" i="5"/>
  <c r="AA210" i="5" s="1"/>
  <c r="Q210" i="5"/>
  <c r="V209" i="5"/>
  <c r="N209" i="5"/>
  <c r="S208" i="5"/>
  <c r="X207" i="5"/>
  <c r="P207" i="5"/>
  <c r="U206" i="5"/>
  <c r="Z205" i="5"/>
  <c r="R205" i="5"/>
  <c r="W204" i="5"/>
  <c r="O204" i="5"/>
  <c r="T203" i="5"/>
  <c r="Y202" i="5"/>
  <c r="AA202" i="5" s="1"/>
  <c r="Q202" i="5"/>
  <c r="U201" i="5"/>
  <c r="Z200" i="5"/>
  <c r="R200" i="5"/>
  <c r="V199" i="5"/>
  <c r="N199" i="5"/>
  <c r="S198" i="5"/>
  <c r="X197" i="5"/>
  <c r="P197" i="5"/>
  <c r="U196" i="5"/>
  <c r="Z195" i="5"/>
  <c r="R195" i="5"/>
  <c r="W194" i="5"/>
  <c r="O194" i="5"/>
  <c r="T193" i="5"/>
  <c r="Y192" i="5"/>
  <c r="AA192" i="5" s="1"/>
  <c r="Q192" i="5"/>
  <c r="V191" i="5"/>
  <c r="N191" i="5"/>
  <c r="S190" i="5"/>
  <c r="X188" i="5"/>
  <c r="P188" i="5"/>
  <c r="U187" i="5"/>
  <c r="Z186" i="5"/>
  <c r="R186" i="5"/>
  <c r="W185" i="5"/>
  <c r="O185" i="5"/>
  <c r="T184" i="5"/>
  <c r="Y182" i="5"/>
  <c r="AA182" i="5" s="1"/>
  <c r="Q182" i="5"/>
  <c r="V181" i="5"/>
  <c r="N181" i="5"/>
  <c r="S179" i="5"/>
  <c r="X178" i="5"/>
  <c r="P178" i="5"/>
  <c r="U177" i="5"/>
  <c r="Z176" i="5"/>
  <c r="R176" i="5"/>
  <c r="W175" i="5"/>
  <c r="O175" i="5"/>
  <c r="T174" i="5"/>
  <c r="Y173" i="5"/>
  <c r="AA173" i="5" s="1"/>
  <c r="Q173" i="5"/>
  <c r="V171" i="5"/>
  <c r="N171" i="5"/>
  <c r="S170" i="5"/>
  <c r="X169" i="5"/>
  <c r="P169" i="5"/>
  <c r="U168" i="5"/>
  <c r="Z167" i="5"/>
  <c r="R167" i="5"/>
  <c r="W166" i="5"/>
  <c r="O166" i="5"/>
  <c r="T165" i="5"/>
  <c r="Y164" i="5"/>
  <c r="AA164" i="5" s="1"/>
  <c r="Q164" i="5"/>
  <c r="V163" i="5"/>
  <c r="N163" i="5"/>
  <c r="S162" i="5"/>
  <c r="X161" i="5"/>
  <c r="P161" i="5"/>
  <c r="U160" i="5"/>
  <c r="Z159" i="5"/>
  <c r="R159" i="5"/>
  <c r="W158" i="5"/>
  <c r="O158" i="5"/>
  <c r="T157" i="5"/>
  <c r="Y156" i="5"/>
  <c r="AA156" i="5" s="1"/>
  <c r="Q156" i="5"/>
  <c r="V155" i="5"/>
  <c r="N155" i="5"/>
  <c r="S154" i="5"/>
  <c r="X153" i="5"/>
  <c r="P153" i="5"/>
  <c r="U152" i="5"/>
  <c r="Z151" i="5"/>
  <c r="R151" i="5"/>
  <c r="W149" i="5"/>
  <c r="O149" i="5"/>
  <c r="T148" i="5"/>
  <c r="Y147" i="5"/>
  <c r="AA147" i="5" s="1"/>
  <c r="Q147" i="5"/>
  <c r="V146" i="5"/>
  <c r="N146" i="5"/>
  <c r="S145" i="5"/>
  <c r="X144" i="5"/>
  <c r="P144" i="5"/>
  <c r="U143" i="5"/>
  <c r="Z142" i="5"/>
  <c r="R142" i="5"/>
  <c r="W141" i="5"/>
  <c r="O141" i="5"/>
  <c r="T140" i="5"/>
  <c r="Y139" i="5"/>
  <c r="AA139" i="5" s="1"/>
  <c r="Q139" i="5"/>
  <c r="V138" i="5"/>
  <c r="N138" i="5"/>
  <c r="S137" i="5"/>
  <c r="X136" i="5"/>
  <c r="P136" i="5"/>
  <c r="U135" i="5"/>
  <c r="Z133" i="5"/>
  <c r="R133" i="5"/>
  <c r="W132" i="5"/>
  <c r="O132" i="5"/>
  <c r="T131" i="5"/>
  <c r="Y130" i="5"/>
  <c r="AA130" i="5" s="1"/>
  <c r="Q130" i="5"/>
  <c r="V129" i="5"/>
  <c r="N129" i="5"/>
  <c r="S128" i="5"/>
  <c r="X127" i="5"/>
  <c r="P127" i="5"/>
  <c r="U126" i="5"/>
  <c r="Z125" i="5"/>
  <c r="R125" i="5"/>
  <c r="W124" i="5"/>
  <c r="O124" i="5"/>
  <c r="T123" i="5"/>
  <c r="Y122" i="5"/>
  <c r="AA122" i="5" s="1"/>
  <c r="Q122" i="5"/>
  <c r="V121" i="5"/>
  <c r="N121" i="5"/>
  <c r="S120" i="5"/>
  <c r="X119" i="5"/>
  <c r="P119" i="5"/>
  <c r="U118" i="5"/>
  <c r="Z117" i="5"/>
  <c r="R117" i="5"/>
  <c r="W116" i="5"/>
  <c r="O116" i="5"/>
  <c r="T115" i="5"/>
  <c r="Y114" i="5"/>
  <c r="AA114" i="5" s="1"/>
  <c r="Q114" i="5"/>
  <c r="V113" i="5"/>
  <c r="N113" i="5"/>
  <c r="S112" i="5"/>
  <c r="X111" i="5"/>
  <c r="P111" i="5"/>
  <c r="U110" i="5"/>
  <c r="Z109" i="5"/>
  <c r="R109" i="5"/>
  <c r="W108" i="5"/>
  <c r="O108" i="5"/>
  <c r="T107" i="5"/>
  <c r="Y105" i="5"/>
  <c r="AA105" i="5" s="1"/>
  <c r="Q105" i="5"/>
  <c r="V104" i="5"/>
  <c r="N104" i="5"/>
  <c r="S103" i="5"/>
  <c r="X102" i="5"/>
  <c r="P102" i="5"/>
  <c r="U101" i="5"/>
  <c r="Z100" i="5"/>
  <c r="R100" i="5"/>
  <c r="W99" i="5"/>
  <c r="O99" i="5"/>
  <c r="T98" i="5"/>
  <c r="Y97" i="5"/>
  <c r="AA97" i="5" s="1"/>
  <c r="Q97" i="5"/>
  <c r="V96" i="5"/>
  <c r="N96" i="5"/>
  <c r="T94" i="5"/>
  <c r="P94" i="5"/>
  <c r="Y93" i="5"/>
  <c r="AA93" i="5" s="1"/>
  <c r="U93" i="5"/>
  <c r="Q93" i="5"/>
  <c r="Z92" i="5"/>
  <c r="V92" i="5"/>
  <c r="R92" i="5"/>
  <c r="N92" i="5"/>
  <c r="W90" i="5"/>
  <c r="S90" i="5"/>
  <c r="O90" i="5"/>
  <c r="X89" i="5"/>
  <c r="T89" i="5"/>
  <c r="P89" i="5"/>
  <c r="Y88" i="5"/>
  <c r="AA88" i="5" s="1"/>
  <c r="U88" i="5"/>
  <c r="Q88" i="5"/>
  <c r="Z87" i="5"/>
  <c r="V87" i="5"/>
  <c r="R87" i="5"/>
  <c r="N87" i="5"/>
  <c r="W86" i="5"/>
  <c r="S86" i="5"/>
  <c r="O86" i="5"/>
  <c r="X85" i="5"/>
  <c r="T85" i="5"/>
  <c r="P85" i="5"/>
  <c r="Y84" i="5"/>
  <c r="AA84" i="5" s="1"/>
  <c r="U84" i="5"/>
  <c r="Q84" i="5"/>
  <c r="Z83" i="5"/>
  <c r="V83" i="5"/>
  <c r="R83" i="5"/>
  <c r="N83" i="5"/>
  <c r="W82" i="5"/>
  <c r="S82" i="5"/>
  <c r="O82" i="5"/>
  <c r="X81" i="5"/>
  <c r="T81" i="5"/>
  <c r="P81" i="5"/>
  <c r="Y80" i="5"/>
  <c r="AA80" i="5" s="1"/>
  <c r="U80" i="5"/>
  <c r="Q80" i="5"/>
  <c r="Z79" i="5"/>
  <c r="V79" i="5"/>
  <c r="R79" i="5"/>
  <c r="N79" i="5"/>
  <c r="W78" i="5"/>
  <c r="S78" i="5"/>
  <c r="O78" i="5"/>
  <c r="X77" i="5"/>
  <c r="T77" i="5"/>
  <c r="P77" i="5"/>
  <c r="Y76" i="5"/>
  <c r="AA76" i="5" s="1"/>
  <c r="U76" i="5"/>
  <c r="Q76" i="5"/>
  <c r="Z75" i="5"/>
  <c r="V75" i="5"/>
  <c r="R75" i="5"/>
  <c r="N75" i="5"/>
  <c r="W74" i="5"/>
  <c r="S74" i="5"/>
  <c r="O74" i="5"/>
  <c r="X73" i="5"/>
  <c r="T73" i="5"/>
  <c r="P73" i="5"/>
  <c r="Y72" i="5"/>
  <c r="AA72" i="5" s="1"/>
  <c r="U72" i="5"/>
  <c r="Q72" i="5"/>
  <c r="Z71" i="5"/>
  <c r="V71" i="5"/>
  <c r="R71" i="5"/>
  <c r="N71" i="5"/>
  <c r="W70" i="5"/>
  <c r="S70" i="5"/>
  <c r="O70" i="5"/>
  <c r="X69" i="5"/>
  <c r="T69" i="5"/>
  <c r="P69" i="5"/>
  <c r="Y68" i="5"/>
  <c r="AA68" i="5" s="1"/>
  <c r="U68" i="5"/>
  <c r="Q68" i="5"/>
  <c r="Z67" i="5"/>
  <c r="V67" i="5"/>
  <c r="R67" i="5"/>
  <c r="N67" i="5"/>
  <c r="W66" i="5"/>
  <c r="S66" i="5"/>
  <c r="O66" i="5"/>
  <c r="X65" i="5"/>
  <c r="T65" i="5"/>
  <c r="P65" i="5"/>
  <c r="Y64" i="5"/>
  <c r="AA64" i="5" s="1"/>
  <c r="U64" i="5"/>
  <c r="Q64" i="5"/>
  <c r="Z63" i="5"/>
  <c r="V63" i="5"/>
  <c r="R63" i="5"/>
  <c r="N63" i="5"/>
  <c r="W62" i="5"/>
  <c r="S62" i="5"/>
  <c r="O62" i="5"/>
  <c r="X61" i="5"/>
  <c r="T61" i="5"/>
  <c r="P61" i="5"/>
  <c r="Y60" i="5"/>
  <c r="AA60" i="5" s="1"/>
  <c r="U60" i="5"/>
  <c r="Q60" i="5"/>
  <c r="Z59" i="5"/>
  <c r="V59" i="5"/>
  <c r="R59" i="5"/>
  <c r="N59" i="5"/>
  <c r="W58" i="5"/>
  <c r="S58" i="5"/>
  <c r="O58" i="5"/>
  <c r="X57" i="5"/>
  <c r="T57" i="5"/>
  <c r="P57" i="5"/>
  <c r="Y56" i="5"/>
  <c r="AA56" i="5" s="1"/>
  <c r="U56" i="5"/>
  <c r="Q56" i="5"/>
  <c r="Z55" i="5"/>
  <c r="V55" i="5"/>
  <c r="R55" i="5"/>
  <c r="N55" i="5"/>
  <c r="W54" i="5"/>
  <c r="S54" i="5"/>
  <c r="O54" i="5"/>
  <c r="X53" i="5"/>
  <c r="T53" i="5"/>
  <c r="P53" i="5"/>
  <c r="Y52" i="5"/>
  <c r="AA52" i="5" s="1"/>
  <c r="U52" i="5"/>
  <c r="Q52" i="5"/>
  <c r="Z51" i="5"/>
  <c r="V51" i="5"/>
  <c r="R51" i="5"/>
  <c r="N51" i="5"/>
  <c r="W50" i="5"/>
  <c r="S50" i="5"/>
  <c r="O50" i="5"/>
  <c r="X49" i="5"/>
  <c r="T49" i="5"/>
  <c r="P49" i="5"/>
  <c r="Y48" i="5"/>
  <c r="AA48" i="5" s="1"/>
  <c r="U48" i="5"/>
  <c r="Q48" i="5"/>
  <c r="Z47" i="5"/>
  <c r="V47" i="5"/>
  <c r="R47" i="5"/>
  <c r="N47" i="5"/>
  <c r="W46" i="5"/>
  <c r="S46" i="5"/>
  <c r="O46" i="5"/>
  <c r="X45" i="5"/>
  <c r="T45" i="5"/>
  <c r="P45" i="5"/>
  <c r="Y44" i="5"/>
  <c r="AA44" i="5" s="1"/>
  <c r="U44" i="5"/>
  <c r="Q44" i="5"/>
  <c r="Z43" i="5"/>
  <c r="V43" i="5"/>
  <c r="R43" i="5"/>
  <c r="N43" i="5"/>
  <c r="W42" i="5"/>
  <c r="S42" i="5"/>
  <c r="O42" i="5"/>
  <c r="X41" i="5"/>
  <c r="T41" i="5"/>
  <c r="P41" i="5"/>
  <c r="Y40" i="5"/>
  <c r="AA40" i="5" s="1"/>
  <c r="U40" i="5"/>
  <c r="Q40" i="5"/>
  <c r="Z39" i="5"/>
  <c r="V39" i="5"/>
  <c r="R39" i="5"/>
  <c r="N39" i="5"/>
  <c r="W38" i="5"/>
  <c r="S38" i="5"/>
  <c r="O38" i="5"/>
  <c r="X37" i="5"/>
  <c r="T37" i="5"/>
  <c r="P37" i="5"/>
  <c r="Y36" i="5"/>
  <c r="AA36" i="5" s="1"/>
  <c r="U36" i="5"/>
  <c r="Q36" i="5"/>
  <c r="Z35" i="5"/>
  <c r="V35" i="5"/>
  <c r="R35" i="5"/>
  <c r="N35" i="5"/>
  <c r="W34" i="5"/>
  <c r="S34" i="5"/>
  <c r="O34" i="5"/>
  <c r="X33" i="5"/>
  <c r="T33" i="5"/>
  <c r="P33" i="5"/>
  <c r="Y32" i="5"/>
  <c r="AA32" i="5" s="1"/>
  <c r="U32" i="5"/>
  <c r="Q32" i="5"/>
  <c r="Z31" i="5"/>
  <c r="V31" i="5"/>
  <c r="R31" i="5"/>
  <c r="N31" i="5"/>
  <c r="W30" i="5"/>
  <c r="S30" i="5"/>
  <c r="O30" i="5"/>
  <c r="X29" i="5"/>
  <c r="T29" i="5"/>
  <c r="P29" i="5"/>
  <c r="Y28" i="5"/>
  <c r="AA28" i="5" s="1"/>
  <c r="U28" i="5"/>
  <c r="Q28" i="5"/>
  <c r="Z27" i="5"/>
  <c r="V27" i="5"/>
  <c r="R27" i="5"/>
  <c r="N27" i="5"/>
  <c r="W26" i="5"/>
  <c r="S26" i="5"/>
  <c r="O26" i="5"/>
  <c r="X25" i="5"/>
  <c r="T25" i="5"/>
  <c r="P25" i="5"/>
  <c r="Y24" i="5"/>
  <c r="AA24" i="5" s="1"/>
  <c r="U24" i="5"/>
  <c r="Q24" i="5"/>
  <c r="Z23" i="5"/>
  <c r="V23" i="5"/>
  <c r="R23" i="5"/>
  <c r="N23" i="5"/>
  <c r="W22" i="5"/>
  <c r="S22" i="5"/>
  <c r="O22" i="5"/>
  <c r="X21" i="5"/>
  <c r="T21" i="5"/>
  <c r="P21" i="5"/>
  <c r="Y20" i="5"/>
  <c r="AA20" i="5" s="1"/>
  <c r="U20" i="5"/>
  <c r="Q20" i="5"/>
  <c r="Z19" i="5"/>
  <c r="V19" i="5"/>
  <c r="R19" i="5"/>
  <c r="N19" i="5"/>
  <c r="W18" i="5"/>
  <c r="S18" i="5"/>
  <c r="O18" i="5"/>
  <c r="X17" i="5"/>
  <c r="T17" i="5"/>
  <c r="P17" i="5"/>
  <c r="Y16" i="5"/>
  <c r="AA16" i="5" s="1"/>
  <c r="U16" i="5"/>
  <c r="Q16" i="5"/>
  <c r="Z15" i="5"/>
  <c r="V15" i="5"/>
  <c r="R15" i="5"/>
  <c r="N15" i="5"/>
  <c r="W14" i="5"/>
  <c r="S14" i="5"/>
  <c r="O14" i="5"/>
  <c r="W13" i="5"/>
  <c r="S13" i="5"/>
  <c r="O13" i="5"/>
  <c r="X12" i="5"/>
  <c r="T12" i="5"/>
  <c r="P12" i="5"/>
  <c r="Y11" i="5"/>
  <c r="AA11" i="5" s="1"/>
  <c r="U11" i="5"/>
  <c r="Q11" i="5"/>
  <c r="Z10" i="5"/>
  <c r="V10" i="5"/>
  <c r="R10" i="5"/>
  <c r="N10" i="5"/>
  <c r="W114" i="4"/>
  <c r="S114" i="4"/>
  <c r="O114" i="4"/>
  <c r="T113" i="4"/>
  <c r="X112" i="4"/>
  <c r="Y111" i="4"/>
  <c r="AA111" i="4" s="1"/>
  <c r="U111" i="4"/>
  <c r="Q111" i="4"/>
  <c r="Z110" i="4"/>
  <c r="V110" i="4"/>
  <c r="R110" i="4"/>
  <c r="N110" i="4"/>
  <c r="W109" i="4"/>
  <c r="S109" i="4"/>
  <c r="O109" i="4"/>
  <c r="X108" i="4"/>
  <c r="T108" i="4"/>
  <c r="P108" i="4"/>
  <c r="Y107" i="4"/>
  <c r="AA107" i="4" s="1"/>
  <c r="U107" i="4"/>
  <c r="Q107" i="4"/>
  <c r="Z106" i="4"/>
  <c r="V106" i="4"/>
  <c r="R106" i="4"/>
  <c r="N106" i="4"/>
  <c r="W105" i="4"/>
  <c r="S105" i="4"/>
  <c r="O105" i="4"/>
  <c r="X104" i="4"/>
  <c r="T104" i="4"/>
  <c r="P104" i="4"/>
  <c r="Y103" i="4"/>
  <c r="AA103" i="4" s="1"/>
  <c r="U103" i="4"/>
  <c r="Q103" i="4"/>
  <c r="Z102" i="4"/>
  <c r="V102" i="4"/>
  <c r="R102" i="4"/>
  <c r="N102" i="4"/>
  <c r="W100" i="4"/>
  <c r="S100" i="4"/>
  <c r="O100" i="4"/>
  <c r="X99" i="4"/>
  <c r="T99" i="4"/>
  <c r="P99" i="4"/>
  <c r="Y98" i="4"/>
  <c r="AA98" i="4" s="1"/>
  <c r="U98" i="4"/>
  <c r="Q98" i="4"/>
  <c r="Z97" i="4"/>
  <c r="V97" i="4"/>
  <c r="R97" i="4"/>
  <c r="N97" i="4"/>
  <c r="W96" i="4"/>
  <c r="S96" i="4"/>
  <c r="O96" i="4"/>
  <c r="X95" i="4"/>
  <c r="T95" i="4"/>
  <c r="P95" i="4"/>
  <c r="Y94" i="4"/>
  <c r="AA94" i="4" s="1"/>
  <c r="U94" i="4"/>
  <c r="Q94" i="4"/>
  <c r="Z93" i="4"/>
  <c r="V93" i="4"/>
  <c r="R93" i="4"/>
  <c r="N93" i="4"/>
  <c r="W92" i="4"/>
  <c r="S92" i="4"/>
  <c r="O92" i="4"/>
  <c r="X91" i="4"/>
  <c r="T91" i="4"/>
  <c r="P91" i="4"/>
  <c r="Y90" i="4"/>
  <c r="AA90" i="4" s="1"/>
  <c r="U90" i="4"/>
  <c r="Q90" i="4"/>
  <c r="Z89" i="4"/>
  <c r="V89" i="4"/>
  <c r="R89" i="4"/>
  <c r="N89" i="4"/>
  <c r="W87" i="4"/>
  <c r="S87" i="4"/>
  <c r="O87" i="4"/>
  <c r="X86" i="4"/>
  <c r="T86" i="4"/>
  <c r="P86" i="4"/>
  <c r="Y85" i="4"/>
  <c r="AA85" i="4" s="1"/>
  <c r="U85" i="4"/>
  <c r="Q85" i="4"/>
  <c r="Z84" i="4"/>
  <c r="V84" i="4"/>
  <c r="R84" i="4"/>
  <c r="N84" i="4"/>
  <c r="W83" i="4"/>
  <c r="S83" i="4"/>
  <c r="O83" i="4"/>
  <c r="X82" i="4"/>
  <c r="T82" i="4"/>
  <c r="P82" i="4"/>
  <c r="Y81" i="4"/>
  <c r="AA81" i="4" s="1"/>
  <c r="U81" i="4"/>
  <c r="Q81" i="4"/>
  <c r="Z80" i="4"/>
  <c r="V80" i="4"/>
  <c r="R80" i="4"/>
  <c r="N80" i="4"/>
  <c r="W77" i="4"/>
  <c r="S77" i="4"/>
  <c r="O77" i="4"/>
  <c r="X76" i="4"/>
  <c r="T76" i="4"/>
  <c r="P76" i="4"/>
  <c r="Y75" i="4"/>
  <c r="AA75" i="4" s="1"/>
  <c r="U75" i="4"/>
  <c r="Q75" i="4"/>
  <c r="Z74" i="4"/>
  <c r="V74" i="4"/>
  <c r="R74" i="4"/>
  <c r="N74" i="4"/>
  <c r="W73" i="4"/>
  <c r="S73" i="4"/>
  <c r="O73" i="4"/>
  <c r="X72" i="4"/>
  <c r="T72" i="4"/>
  <c r="P72" i="4"/>
  <c r="Y71" i="4"/>
  <c r="AA71" i="4" s="1"/>
  <c r="U71" i="4"/>
  <c r="Q71" i="4"/>
  <c r="Z70" i="4"/>
  <c r="V70" i="4"/>
  <c r="R70" i="4"/>
  <c r="N70" i="4"/>
  <c r="W69" i="4"/>
  <c r="S69" i="4"/>
  <c r="O69" i="4"/>
  <c r="X68" i="4"/>
  <c r="T68" i="4"/>
  <c r="P68" i="4"/>
  <c r="Y67" i="4"/>
  <c r="AA67" i="4" s="1"/>
  <c r="U67" i="4"/>
  <c r="Q67" i="4"/>
  <c r="Z66" i="4"/>
  <c r="V66" i="4"/>
  <c r="R66" i="4"/>
  <c r="N66" i="4"/>
  <c r="W65" i="4"/>
  <c r="S65" i="4"/>
  <c r="O65" i="4"/>
  <c r="X64" i="4"/>
  <c r="T64" i="4"/>
  <c r="P64" i="4"/>
  <c r="Y63" i="4"/>
  <c r="AA63" i="4" s="1"/>
  <c r="U63" i="4"/>
  <c r="Q63" i="4"/>
  <c r="Z61" i="4"/>
  <c r="V61" i="4"/>
  <c r="R61" i="4"/>
  <c r="N61" i="4"/>
  <c r="W60" i="4"/>
  <c r="S60" i="4"/>
  <c r="O60" i="4"/>
  <c r="X59" i="4"/>
  <c r="T59" i="4"/>
  <c r="P59" i="4"/>
  <c r="Y58" i="4"/>
  <c r="AA58" i="4" s="1"/>
  <c r="U58" i="4"/>
  <c r="Q58" i="4"/>
  <c r="Z57" i="4"/>
  <c r="V57" i="4"/>
  <c r="R57" i="4"/>
  <c r="N57" i="4"/>
  <c r="W56" i="4"/>
  <c r="S56" i="4"/>
  <c r="O56" i="4"/>
  <c r="X55" i="4"/>
  <c r="T55" i="4"/>
  <c r="P55" i="4"/>
  <c r="Y54" i="4"/>
  <c r="AA54" i="4" s="1"/>
  <c r="U54" i="4"/>
  <c r="Q54" i="4"/>
  <c r="Z53" i="4"/>
  <c r="V53" i="4"/>
  <c r="R53" i="4"/>
  <c r="N53" i="4"/>
  <c r="W52" i="4"/>
  <c r="S52" i="4"/>
  <c r="O52" i="4"/>
  <c r="X51" i="4"/>
  <c r="T51" i="4"/>
  <c r="P51" i="4"/>
  <c r="Y50" i="4"/>
  <c r="AA50" i="4" s="1"/>
  <c r="U50" i="4"/>
  <c r="Q50" i="4"/>
  <c r="Z48" i="4"/>
  <c r="V48" i="4"/>
  <c r="R48" i="4"/>
  <c r="N48" i="4"/>
  <c r="W47" i="4"/>
  <c r="S47" i="4"/>
  <c r="O47" i="4"/>
  <c r="X44" i="4"/>
  <c r="T44" i="4"/>
  <c r="P44" i="4"/>
  <c r="Y43" i="4"/>
  <c r="AA43" i="4" s="1"/>
  <c r="U43" i="4"/>
  <c r="Q43" i="4"/>
  <c r="Z42" i="4"/>
  <c r="V42" i="4"/>
  <c r="R42" i="4"/>
  <c r="N42" i="4"/>
  <c r="W41" i="4"/>
  <c r="S41" i="4"/>
  <c r="O41" i="4"/>
  <c r="X40" i="4"/>
  <c r="T40" i="4"/>
  <c r="P40" i="4"/>
  <c r="Y38" i="4"/>
  <c r="AA38" i="4" s="1"/>
  <c r="U38" i="4"/>
  <c r="Q38" i="4"/>
  <c r="Z37" i="4"/>
  <c r="V37" i="4"/>
  <c r="R37" i="4"/>
  <c r="N37" i="4"/>
  <c r="W36" i="4"/>
  <c r="S36" i="4"/>
  <c r="O36" i="4"/>
  <c r="X35" i="4"/>
  <c r="T35" i="4"/>
  <c r="P35" i="4"/>
  <c r="Y34" i="4"/>
  <c r="AA34" i="4" s="1"/>
  <c r="U34" i="4"/>
  <c r="Q34" i="4"/>
  <c r="Z33" i="4"/>
  <c r="V33" i="4"/>
  <c r="R33" i="4"/>
  <c r="N33" i="4"/>
  <c r="W32" i="4"/>
  <c r="S32" i="4"/>
  <c r="O32" i="4"/>
  <c r="X31" i="4"/>
  <c r="T31" i="4"/>
  <c r="P31" i="4"/>
  <c r="Y30" i="4"/>
  <c r="AA30" i="4" s="1"/>
  <c r="U30" i="4"/>
  <c r="Q30" i="4"/>
  <c r="Z29" i="4"/>
  <c r="V29" i="4"/>
  <c r="R29" i="4"/>
  <c r="N29" i="4"/>
  <c r="W28" i="4"/>
  <c r="S28" i="4"/>
  <c r="O28" i="4"/>
  <c r="X27" i="4"/>
  <c r="T27" i="4"/>
  <c r="P27" i="4"/>
  <c r="Y26" i="4"/>
  <c r="AA26" i="4" s="1"/>
  <c r="U26" i="4"/>
  <c r="Q26" i="4"/>
  <c r="Z25" i="4"/>
  <c r="V25" i="4"/>
  <c r="R25" i="4"/>
  <c r="N25" i="4"/>
  <c r="W24" i="4"/>
  <c r="S24" i="4"/>
  <c r="O24" i="4"/>
  <c r="X23" i="4"/>
  <c r="T23" i="4"/>
  <c r="P23" i="4"/>
  <c r="Y22" i="4"/>
  <c r="AA22" i="4" s="1"/>
  <c r="U22" i="4"/>
  <c r="Q22" i="4"/>
  <c r="Z21" i="4"/>
  <c r="V21" i="4"/>
  <c r="R21" i="4"/>
  <c r="N21" i="4"/>
  <c r="W20" i="4"/>
  <c r="S20" i="4"/>
  <c r="O20" i="4"/>
  <c r="X19" i="4"/>
  <c r="T19" i="4"/>
  <c r="P19" i="4"/>
  <c r="Y18" i="4"/>
  <c r="AA18" i="4" s="1"/>
  <c r="U18" i="4"/>
  <c r="Q18" i="4"/>
  <c r="Z17" i="4"/>
  <c r="V17" i="4"/>
  <c r="R17" i="4"/>
  <c r="N17" i="4"/>
  <c r="W16" i="4"/>
  <c r="S16" i="4"/>
  <c r="O16" i="4"/>
  <c r="X15" i="4"/>
  <c r="T15" i="4"/>
  <c r="P15" i="4"/>
  <c r="Y14" i="4"/>
  <c r="AA14" i="4" s="1"/>
  <c r="U14" i="4"/>
  <c r="Q14" i="4"/>
  <c r="Z13" i="4"/>
  <c r="U13" i="4"/>
  <c r="Q13" i="4"/>
  <c r="Z12" i="4"/>
  <c r="V12" i="4"/>
  <c r="R12" i="4"/>
  <c r="N12" i="4"/>
  <c r="W11" i="4"/>
  <c r="S11" i="4"/>
  <c r="O11" i="4"/>
  <c r="X10" i="4"/>
  <c r="T10" i="4"/>
  <c r="P10" i="4"/>
  <c r="Y111" i="2"/>
  <c r="AA111" i="2" s="1"/>
  <c r="U111" i="2"/>
  <c r="Q111" i="2"/>
  <c r="Z109" i="2"/>
  <c r="V109" i="2"/>
  <c r="R109" i="2"/>
  <c r="N109" i="2"/>
  <c r="W107" i="2"/>
  <c r="S107" i="2"/>
  <c r="O107" i="2"/>
  <c r="X106" i="2"/>
  <c r="T106" i="2"/>
  <c r="P106" i="2"/>
  <c r="Y105" i="2"/>
  <c r="AA105" i="2" s="1"/>
  <c r="U105" i="2"/>
  <c r="Q105" i="2"/>
  <c r="Z104" i="2"/>
  <c r="V104" i="2"/>
  <c r="R104" i="2"/>
  <c r="N104" i="2"/>
  <c r="W103" i="2"/>
  <c r="S103" i="2"/>
  <c r="O103" i="2"/>
  <c r="X102" i="2"/>
  <c r="T102" i="2"/>
  <c r="P102" i="2"/>
  <c r="Y101" i="2"/>
  <c r="AA101" i="2" s="1"/>
  <c r="U101" i="2"/>
  <c r="Q101" i="2"/>
  <c r="Z100" i="2"/>
  <c r="V100" i="2"/>
  <c r="R100" i="2"/>
  <c r="N100" i="2"/>
  <c r="W98" i="2"/>
  <c r="S98" i="2"/>
  <c r="O98" i="2"/>
  <c r="X97" i="2"/>
  <c r="T97" i="2"/>
  <c r="P97" i="2"/>
  <c r="Y96" i="2"/>
  <c r="AA96" i="2" s="1"/>
  <c r="U96" i="2"/>
  <c r="Q96" i="2"/>
  <c r="Z95" i="2"/>
  <c r="V95" i="2"/>
  <c r="R95" i="2"/>
  <c r="N95" i="2"/>
  <c r="W94" i="2"/>
  <c r="S94" i="2"/>
  <c r="O94" i="2"/>
  <c r="X93" i="2"/>
  <c r="T93" i="2"/>
  <c r="P93" i="2"/>
  <c r="Y92" i="2"/>
  <c r="AA92" i="2" s="1"/>
  <c r="U92" i="2"/>
  <c r="Q92" i="2"/>
  <c r="Z91" i="2"/>
  <c r="V91" i="2"/>
  <c r="R91" i="2"/>
  <c r="N91" i="2"/>
  <c r="W90" i="2"/>
  <c r="S90" i="2"/>
  <c r="O90" i="2"/>
  <c r="X88" i="2"/>
  <c r="T88" i="2"/>
  <c r="P88" i="2"/>
  <c r="Y87" i="2"/>
  <c r="AA87" i="2" s="1"/>
  <c r="U87" i="2"/>
  <c r="Q87" i="2"/>
  <c r="Z86" i="2"/>
  <c r="V86" i="2"/>
  <c r="R86" i="2"/>
  <c r="N86" i="2"/>
  <c r="W85" i="2"/>
  <c r="S85" i="2"/>
  <c r="O85" i="2"/>
  <c r="X84" i="2"/>
  <c r="T84" i="2"/>
  <c r="P84" i="2"/>
  <c r="Y82" i="2"/>
  <c r="AA82" i="2" s="1"/>
  <c r="U82" i="2"/>
  <c r="Q82" i="2"/>
  <c r="Z81" i="2"/>
  <c r="V81" i="2"/>
  <c r="R81" i="2"/>
  <c r="N81" i="2"/>
  <c r="W80" i="2"/>
  <c r="S80" i="2"/>
  <c r="O80" i="2"/>
  <c r="X79" i="2"/>
  <c r="T79" i="2"/>
  <c r="P79" i="2"/>
  <c r="Y78" i="2"/>
  <c r="AA78" i="2" s="1"/>
  <c r="U78" i="2"/>
  <c r="Q78" i="2"/>
  <c r="Z77" i="2"/>
  <c r="V77" i="2"/>
  <c r="R77" i="2"/>
  <c r="N77" i="2"/>
  <c r="W76" i="2"/>
  <c r="S76" i="2"/>
  <c r="O76" i="2"/>
  <c r="X75" i="2"/>
  <c r="T75" i="2"/>
  <c r="P75" i="2"/>
  <c r="Y74" i="2"/>
  <c r="AA74" i="2" s="1"/>
  <c r="U74" i="2"/>
  <c r="Q74" i="2"/>
  <c r="Z73" i="2"/>
  <c r="V73" i="2"/>
  <c r="R73" i="2"/>
  <c r="N73" i="2"/>
  <c r="W72" i="2"/>
  <c r="S72" i="2"/>
  <c r="O72" i="2"/>
  <c r="X71" i="2"/>
  <c r="T71" i="2"/>
  <c r="P71" i="2"/>
  <c r="Y70" i="2"/>
  <c r="AA70" i="2" s="1"/>
  <c r="U70" i="2"/>
  <c r="Q70" i="2"/>
  <c r="Z68" i="2"/>
  <c r="V68" i="2"/>
  <c r="R68" i="2"/>
  <c r="N68" i="2"/>
  <c r="W67" i="2"/>
  <c r="S67" i="2"/>
  <c r="O67" i="2"/>
  <c r="X66" i="2"/>
  <c r="T66" i="2"/>
  <c r="P66" i="2"/>
  <c r="Y65" i="2"/>
  <c r="AA65" i="2" s="1"/>
  <c r="U65" i="2"/>
  <c r="Q65" i="2"/>
  <c r="Z64" i="2"/>
  <c r="V64" i="2"/>
  <c r="R64" i="2"/>
  <c r="N64" i="2"/>
  <c r="W63" i="2"/>
  <c r="S63" i="2"/>
  <c r="O63" i="2"/>
  <c r="X62" i="2"/>
  <c r="T62" i="2"/>
  <c r="P62" i="2"/>
  <c r="Y60" i="2"/>
  <c r="AA60" i="2" s="1"/>
  <c r="U60" i="2"/>
  <c r="Q60" i="2"/>
  <c r="Z59" i="2"/>
  <c r="V59" i="2"/>
  <c r="R59" i="2"/>
  <c r="N59" i="2"/>
  <c r="W58" i="2"/>
  <c r="S58" i="2"/>
  <c r="O58" i="2"/>
  <c r="X57" i="2"/>
  <c r="T57" i="2"/>
  <c r="P57" i="2"/>
  <c r="Y56" i="2"/>
  <c r="AA56" i="2" s="1"/>
  <c r="U56" i="2"/>
  <c r="Q56" i="2"/>
  <c r="Z55" i="2"/>
  <c r="V55" i="2"/>
  <c r="R55" i="2"/>
  <c r="N55" i="2"/>
  <c r="W54" i="2"/>
  <c r="S54" i="2"/>
  <c r="O54" i="2"/>
  <c r="X53" i="2"/>
  <c r="T53" i="2"/>
  <c r="P53" i="2"/>
  <c r="Y52" i="2"/>
  <c r="AA52" i="2" s="1"/>
  <c r="U52" i="2"/>
  <c r="Q52" i="2"/>
  <c r="Z51" i="2"/>
  <c r="V51" i="2"/>
  <c r="R51" i="2"/>
  <c r="N51" i="2"/>
  <c r="W50" i="2"/>
  <c r="S50" i="2"/>
  <c r="O50" i="2"/>
  <c r="X49" i="2"/>
  <c r="T49" i="2"/>
  <c r="P49" i="2"/>
  <c r="Y48" i="2"/>
  <c r="AA48" i="2" s="1"/>
  <c r="U48" i="2"/>
  <c r="Q48" i="2"/>
  <c r="Z47" i="2"/>
  <c r="V47" i="2"/>
  <c r="R47" i="2"/>
  <c r="N47" i="2"/>
  <c r="W46" i="2"/>
  <c r="S46" i="2"/>
  <c r="O46" i="2"/>
  <c r="X45" i="2"/>
  <c r="T45" i="2"/>
  <c r="P45" i="2"/>
  <c r="Y44" i="2"/>
  <c r="AA44" i="2" s="1"/>
  <c r="U44" i="2"/>
  <c r="Q44" i="2"/>
  <c r="Z43" i="2"/>
  <c r="V43" i="2"/>
  <c r="R43" i="2"/>
  <c r="N43" i="2"/>
  <c r="W42" i="2"/>
  <c r="S42" i="2"/>
  <c r="O42" i="2"/>
  <c r="X41" i="2"/>
  <c r="T41" i="2"/>
  <c r="P41" i="2"/>
  <c r="Y40" i="2"/>
  <c r="AA40" i="2" s="1"/>
  <c r="U40" i="2"/>
  <c r="Q40" i="2"/>
  <c r="Z39" i="2"/>
  <c r="V39" i="2"/>
  <c r="R39" i="2"/>
  <c r="N39" i="2"/>
  <c r="W38" i="2"/>
  <c r="S38" i="2"/>
  <c r="O38" i="2"/>
  <c r="X37" i="2"/>
  <c r="T37" i="2"/>
  <c r="P37" i="2"/>
  <c r="Y36" i="2"/>
  <c r="AA36" i="2" s="1"/>
  <c r="U36" i="2"/>
  <c r="Q36" i="2"/>
  <c r="Z35" i="2"/>
  <c r="V35" i="2"/>
  <c r="R35" i="2"/>
  <c r="N35" i="2"/>
  <c r="W34" i="2"/>
  <c r="S34" i="2"/>
  <c r="O34" i="2"/>
  <c r="X33" i="2"/>
  <c r="T33" i="2"/>
  <c r="P33" i="2"/>
  <c r="Y32" i="2"/>
  <c r="AA32" i="2" s="1"/>
  <c r="U32" i="2"/>
  <c r="Q32" i="2"/>
  <c r="Z31" i="2"/>
  <c r="V31" i="2"/>
  <c r="R31" i="2"/>
  <c r="N31" i="2"/>
  <c r="W30" i="2"/>
  <c r="S30" i="2"/>
  <c r="O30" i="2"/>
  <c r="X28" i="2"/>
  <c r="T28" i="2"/>
  <c r="P28" i="2"/>
  <c r="Y27" i="2"/>
  <c r="AA27" i="2" s="1"/>
  <c r="U27" i="2"/>
  <c r="Q27" i="2"/>
  <c r="Z26" i="2"/>
  <c r="V26" i="2"/>
  <c r="R26" i="2"/>
  <c r="N26" i="2"/>
  <c r="W25" i="2"/>
  <c r="S25" i="2"/>
  <c r="O25" i="2"/>
  <c r="X24" i="2"/>
  <c r="T24" i="2"/>
  <c r="P24" i="2"/>
  <c r="Y23" i="2"/>
  <c r="AA23" i="2" s="1"/>
  <c r="U23" i="2"/>
  <c r="Q23" i="2"/>
  <c r="Z22" i="2"/>
  <c r="V22" i="2"/>
  <c r="R22" i="2"/>
  <c r="N22" i="2"/>
  <c r="W21" i="2"/>
  <c r="S21" i="2"/>
  <c r="O21" i="2"/>
  <c r="X20" i="2"/>
  <c r="T20" i="2"/>
  <c r="P20" i="2"/>
  <c r="Y18" i="2"/>
  <c r="AA18" i="2" s="1"/>
  <c r="U18" i="2"/>
  <c r="Q18" i="2"/>
  <c r="Z17" i="2"/>
  <c r="V17" i="2"/>
  <c r="R17" i="2"/>
  <c r="N17" i="2"/>
  <c r="W16" i="2"/>
  <c r="S16" i="2"/>
  <c r="O16" i="2"/>
  <c r="X15" i="2"/>
  <c r="T15" i="2"/>
  <c r="P15" i="2"/>
  <c r="X13" i="2"/>
  <c r="T13" i="2"/>
  <c r="P13" i="2"/>
  <c r="Y12" i="2"/>
  <c r="AA12" i="2" s="1"/>
  <c r="U12" i="2"/>
  <c r="Q12" i="2"/>
  <c r="Z11" i="2"/>
  <c r="V11" i="2"/>
  <c r="R11" i="2"/>
  <c r="N11" i="2"/>
  <c r="W10" i="2"/>
  <c r="S10" i="2"/>
  <c r="O10" i="2"/>
  <c r="Q283" i="5"/>
  <c r="R78" i="7"/>
  <c r="U60" i="7"/>
  <c r="R48" i="7"/>
  <c r="T38" i="7"/>
  <c r="V27" i="7"/>
  <c r="X16" i="7"/>
  <c r="Y99" i="6"/>
  <c r="AA99" i="6" s="1"/>
  <c r="N87" i="6"/>
  <c r="P76" i="6"/>
  <c r="W66" i="6"/>
  <c r="R59" i="6"/>
  <c r="T53" i="6"/>
  <c r="U47" i="6"/>
  <c r="V42" i="6"/>
  <c r="W36" i="6"/>
  <c r="X31" i="6"/>
  <c r="Y25" i="6"/>
  <c r="AA25" i="6" s="1"/>
  <c r="Z19" i="6"/>
  <c r="N14" i="6"/>
  <c r="N93" i="28"/>
  <c r="O86" i="28"/>
  <c r="P81" i="28"/>
  <c r="Q76" i="28"/>
  <c r="R71" i="28"/>
  <c r="S65" i="28"/>
  <c r="T59" i="28"/>
  <c r="U54" i="28"/>
  <c r="V49" i="28"/>
  <c r="S45" i="28"/>
  <c r="O43" i="28"/>
  <c r="Z40" i="28"/>
  <c r="X38" i="28"/>
  <c r="U36" i="28"/>
  <c r="S34" i="28"/>
  <c r="Q32" i="28"/>
  <c r="N30" i="28"/>
  <c r="Y27" i="28"/>
  <c r="AA27" i="28" s="1"/>
  <c r="W25" i="28"/>
  <c r="S23" i="28"/>
  <c r="Q21" i="28"/>
  <c r="O19" i="28"/>
  <c r="Y16" i="28"/>
  <c r="AA16" i="28" s="1"/>
  <c r="W14" i="28"/>
  <c r="T12" i="28"/>
  <c r="Q10" i="28"/>
  <c r="O264" i="5"/>
  <c r="Z260" i="5"/>
  <c r="Z258" i="5"/>
  <c r="R257" i="5"/>
  <c r="W255" i="5"/>
  <c r="N254" i="5"/>
  <c r="S252" i="5"/>
  <c r="X249" i="5"/>
  <c r="O248" i="5"/>
  <c r="T246" i="5"/>
  <c r="Y244" i="5"/>
  <c r="AA244" i="5" s="1"/>
  <c r="P243" i="5"/>
  <c r="U241" i="5"/>
  <c r="Z239" i="5"/>
  <c r="Q238" i="5"/>
  <c r="Z236" i="5"/>
  <c r="W235" i="5"/>
  <c r="T234" i="5"/>
  <c r="Q233" i="5"/>
  <c r="N232" i="5"/>
  <c r="X230" i="5"/>
  <c r="U229" i="5"/>
  <c r="R228" i="5"/>
  <c r="O227" i="5"/>
  <c r="Y225" i="5"/>
  <c r="AA225" i="5" s="1"/>
  <c r="V224" i="5"/>
  <c r="S223" i="5"/>
  <c r="U220" i="5"/>
  <c r="R219" i="5"/>
  <c r="O218" i="5"/>
  <c r="Y216" i="5"/>
  <c r="AA216" i="5" s="1"/>
  <c r="V215" i="5"/>
  <c r="S214" i="5"/>
  <c r="P213" i="5"/>
  <c r="Y211" i="5"/>
  <c r="AA211" i="5" s="1"/>
  <c r="V210" i="5"/>
  <c r="S209" i="5"/>
  <c r="P208" i="5"/>
  <c r="Z206" i="5"/>
  <c r="W205" i="5"/>
  <c r="T204" i="5"/>
  <c r="Q203" i="5"/>
  <c r="N202" i="5"/>
  <c r="W200" i="5"/>
  <c r="S199" i="5"/>
  <c r="P198" i="5"/>
  <c r="Z196" i="5"/>
  <c r="W195" i="5"/>
  <c r="Y193" i="5"/>
  <c r="AA193" i="5" s="1"/>
  <c r="V192" i="5"/>
  <c r="S191" i="5"/>
  <c r="P190" i="5"/>
  <c r="Z187" i="5"/>
  <c r="W186" i="5"/>
  <c r="T185" i="5"/>
  <c r="Q184" i="5"/>
  <c r="N182" i="5"/>
  <c r="X179" i="5"/>
  <c r="U178" i="5"/>
  <c r="Z177" i="5"/>
  <c r="W176" i="5"/>
  <c r="Y174" i="5"/>
  <c r="AA174" i="5" s="1"/>
  <c r="V173" i="5"/>
  <c r="S171" i="5"/>
  <c r="P170" i="5"/>
  <c r="Z168" i="5"/>
  <c r="W167" i="5"/>
  <c r="O167" i="5"/>
  <c r="Y165" i="5"/>
  <c r="AA165" i="5" s="1"/>
  <c r="V164" i="5"/>
  <c r="S163" i="5"/>
  <c r="P162" i="5"/>
  <c r="Z160" i="5"/>
  <c r="W159" i="5"/>
  <c r="T158" i="5"/>
  <c r="Q157" i="5"/>
  <c r="N156" i="5"/>
  <c r="X154" i="5"/>
  <c r="U153" i="5"/>
  <c r="W151" i="5"/>
  <c r="T149" i="5"/>
  <c r="Q148" i="5"/>
  <c r="N147" i="5"/>
  <c r="X145" i="5"/>
  <c r="U144" i="5"/>
  <c r="R143" i="5"/>
  <c r="O142" i="5"/>
  <c r="Y140" i="5"/>
  <c r="AA140" i="5" s="1"/>
  <c r="V139" i="5"/>
  <c r="S138" i="5"/>
  <c r="P137" i="5"/>
  <c r="Z135" i="5"/>
  <c r="W133" i="5"/>
  <c r="T132" i="5"/>
  <c r="Q131" i="5"/>
  <c r="N130" i="5"/>
  <c r="X128" i="5"/>
  <c r="X322" i="5"/>
  <c r="T294" i="5"/>
  <c r="U276" i="5"/>
  <c r="Q83" i="7"/>
  <c r="S73" i="7"/>
  <c r="Y63" i="7"/>
  <c r="AA63" i="7" s="1"/>
  <c r="R56" i="7"/>
  <c r="X50" i="7"/>
  <c r="Y45" i="7"/>
  <c r="AA45" i="7" s="1"/>
  <c r="Z40" i="7"/>
  <c r="N35" i="7"/>
  <c r="O30" i="7"/>
  <c r="P24" i="7"/>
  <c r="Q19" i="7"/>
  <c r="R14" i="7"/>
  <c r="R102" i="6"/>
  <c r="S97" i="6"/>
  <c r="T91" i="6"/>
  <c r="U84" i="6"/>
  <c r="V79" i="6"/>
  <c r="W72" i="6"/>
  <c r="Z67" i="6"/>
  <c r="T65" i="6"/>
  <c r="N63" i="6"/>
  <c r="U60" i="6"/>
  <c r="O58" i="6"/>
  <c r="W55" i="6"/>
  <c r="Q51" i="6"/>
  <c r="X48" i="6"/>
  <c r="R46" i="6"/>
  <c r="Y43" i="6"/>
  <c r="AA43" i="6" s="1"/>
  <c r="S41" i="6"/>
  <c r="Z38" i="6"/>
  <c r="T35" i="6"/>
  <c r="N33" i="6"/>
  <c r="U30" i="6"/>
  <c r="O27" i="6"/>
  <c r="V24" i="6"/>
  <c r="P22" i="6"/>
  <c r="W18" i="6"/>
  <c r="Q15" i="6"/>
  <c r="W12" i="6"/>
  <c r="Q10" i="6"/>
  <c r="X91" i="28"/>
  <c r="R88" i="28"/>
  <c r="Y84" i="28"/>
  <c r="AA84" i="28" s="1"/>
  <c r="S82" i="28"/>
  <c r="Z79" i="28"/>
  <c r="T77" i="28"/>
  <c r="N75" i="28"/>
  <c r="U72" i="28"/>
  <c r="O70" i="28"/>
  <c r="V66" i="28"/>
  <c r="P64" i="28"/>
  <c r="W60" i="28"/>
  <c r="Q58" i="28"/>
  <c r="X55" i="28"/>
  <c r="R53" i="28"/>
  <c r="Y50" i="28"/>
  <c r="AA50" i="28" s="1"/>
  <c r="U48" i="28"/>
  <c r="Y45" i="28"/>
  <c r="AA45" i="28" s="1"/>
  <c r="X44" i="28"/>
  <c r="W43" i="28"/>
  <c r="V42" i="28"/>
  <c r="T41" i="28"/>
  <c r="T40" i="28"/>
  <c r="R39" i="28"/>
  <c r="P38" i="28"/>
  <c r="P37" i="28"/>
  <c r="N36" i="28"/>
  <c r="Z34" i="28"/>
  <c r="Y33" i="28"/>
  <c r="AA33" i="28" s="1"/>
  <c r="X32" i="28"/>
  <c r="V31" i="28"/>
  <c r="V30" i="28"/>
  <c r="T29" i="28"/>
  <c r="R28" i="28"/>
  <c r="R27" i="28"/>
  <c r="P26" i="28"/>
  <c r="O25" i="28"/>
  <c r="N24" i="28"/>
  <c r="Z22" i="28"/>
  <c r="X21" i="28"/>
  <c r="X20" i="28"/>
  <c r="V19" i="28"/>
  <c r="T18" i="28"/>
  <c r="T17" i="28"/>
  <c r="R16" i="28"/>
  <c r="Q15" i="28"/>
  <c r="P14" i="28"/>
  <c r="N13" i="28"/>
  <c r="Y11" i="28"/>
  <c r="AA11" i="28" s="1"/>
  <c r="Y10" i="28"/>
  <c r="AA10" i="28" s="1"/>
  <c r="W265" i="5"/>
  <c r="U264" i="5"/>
  <c r="U263" i="5"/>
  <c r="S262" i="5"/>
  <c r="R260" i="5"/>
  <c r="S259" i="5"/>
  <c r="U258" i="5"/>
  <c r="W257" i="5"/>
  <c r="Z256" i="5"/>
  <c r="O256" i="5"/>
  <c r="Q255" i="5"/>
  <c r="T254" i="5"/>
  <c r="V253" i="5"/>
  <c r="X252" i="5"/>
  <c r="N252" i="5"/>
  <c r="P250" i="5"/>
  <c r="R249" i="5"/>
  <c r="U248" i="5"/>
  <c r="W247" i="5"/>
  <c r="Y246" i="5"/>
  <c r="AA246" i="5" s="1"/>
  <c r="O246" i="5"/>
  <c r="Q245" i="5"/>
  <c r="S244" i="5"/>
  <c r="V243" i="5"/>
  <c r="X242" i="5"/>
  <c r="Z241" i="5"/>
  <c r="P241" i="5"/>
  <c r="R240" i="5"/>
  <c r="T239" i="5"/>
  <c r="W238" i="5"/>
  <c r="Y237" i="5"/>
  <c r="AA237" i="5" s="1"/>
  <c r="Q237" i="5"/>
  <c r="V236" i="5"/>
  <c r="N236" i="5"/>
  <c r="S235" i="5"/>
  <c r="X234" i="5"/>
  <c r="P234" i="5"/>
  <c r="U233" i="5"/>
  <c r="Z232" i="5"/>
  <c r="R232" i="5"/>
  <c r="W231" i="5"/>
  <c r="O231" i="5"/>
  <c r="T230" i="5"/>
  <c r="Y229" i="5"/>
  <c r="AA229" i="5" s="1"/>
  <c r="Q229" i="5"/>
  <c r="V228" i="5"/>
  <c r="N228" i="5"/>
  <c r="S227" i="5"/>
  <c r="X226" i="5"/>
  <c r="P226" i="5"/>
  <c r="U225" i="5"/>
  <c r="Z224" i="5"/>
  <c r="R224" i="5"/>
  <c r="W223" i="5"/>
  <c r="O223" i="5"/>
  <c r="T222" i="5"/>
  <c r="Y220" i="5"/>
  <c r="AA220" i="5" s="1"/>
  <c r="Q220" i="5"/>
  <c r="V219" i="5"/>
  <c r="N219" i="5"/>
  <c r="S218" i="5"/>
  <c r="X217" i="5"/>
  <c r="P217" i="5"/>
  <c r="U216" i="5"/>
  <c r="Z215" i="5"/>
  <c r="R215" i="5"/>
  <c r="W214" i="5"/>
  <c r="O214" i="5"/>
  <c r="T213" i="5"/>
  <c r="X212" i="5"/>
  <c r="P212" i="5"/>
  <c r="U211" i="5"/>
  <c r="Z210" i="5"/>
  <c r="R210" i="5"/>
  <c r="W209" i="5"/>
  <c r="O209" i="5"/>
  <c r="T208" i="5"/>
  <c r="Y207" i="5"/>
  <c r="AA207" i="5" s="1"/>
  <c r="Q207" i="5"/>
  <c r="V206" i="5"/>
  <c r="N206" i="5"/>
  <c r="S205" i="5"/>
  <c r="X204" i="5"/>
  <c r="P204" i="5"/>
  <c r="U203" i="5"/>
  <c r="Z202" i="5"/>
  <c r="R202" i="5"/>
  <c r="V201" i="5"/>
  <c r="N201" i="5"/>
  <c r="S200" i="5"/>
  <c r="W199" i="5"/>
  <c r="O199" i="5"/>
  <c r="T198" i="5"/>
  <c r="Y197" i="5"/>
  <c r="AA197" i="5" s="1"/>
  <c r="Q197" i="5"/>
  <c r="V196" i="5"/>
  <c r="N196" i="5"/>
  <c r="S195" i="5"/>
  <c r="X194" i="5"/>
  <c r="P194" i="5"/>
  <c r="U193" i="5"/>
  <c r="Z192" i="5"/>
  <c r="R192" i="5"/>
  <c r="W191" i="5"/>
  <c r="O191" i="5"/>
  <c r="T190" i="5"/>
  <c r="Y188" i="5"/>
  <c r="AA188" i="5" s="1"/>
  <c r="Q188" i="5"/>
  <c r="V187" i="5"/>
  <c r="N187" i="5"/>
  <c r="S186" i="5"/>
  <c r="X185" i="5"/>
  <c r="P185" i="5"/>
  <c r="U184" i="5"/>
  <c r="Z182" i="5"/>
  <c r="R182" i="5"/>
  <c r="W181" i="5"/>
  <c r="O181" i="5"/>
  <c r="T179" i="5"/>
  <c r="Y178" i="5"/>
  <c r="AA178" i="5" s="1"/>
  <c r="Q178" i="5"/>
  <c r="V177" i="5"/>
  <c r="N177" i="5"/>
  <c r="S176" i="5"/>
  <c r="X175" i="5"/>
  <c r="P175" i="5"/>
  <c r="U174" i="5"/>
  <c r="Z173" i="5"/>
  <c r="R173" i="5"/>
  <c r="W171" i="5"/>
  <c r="O171" i="5"/>
  <c r="T170" i="5"/>
  <c r="Y169" i="5"/>
  <c r="AA169" i="5" s="1"/>
  <c r="Q169" i="5"/>
  <c r="V168" i="5"/>
  <c r="N168" i="5"/>
  <c r="S167" i="5"/>
  <c r="X166" i="5"/>
  <c r="P166" i="5"/>
  <c r="U165" i="5"/>
  <c r="Z164" i="5"/>
  <c r="R164" i="5"/>
  <c r="W163" i="5"/>
  <c r="O163" i="5"/>
  <c r="T162" i="5"/>
  <c r="Y161" i="5"/>
  <c r="AA161" i="5" s="1"/>
  <c r="Q161" i="5"/>
  <c r="V160" i="5"/>
  <c r="N160" i="5"/>
  <c r="S159" i="5"/>
  <c r="X158" i="5"/>
  <c r="P158" i="5"/>
  <c r="U157" i="5"/>
  <c r="Z156" i="5"/>
  <c r="R156" i="5"/>
  <c r="W155" i="5"/>
  <c r="O155" i="5"/>
  <c r="T154" i="5"/>
  <c r="Y153" i="5"/>
  <c r="AA153" i="5" s="1"/>
  <c r="Q153" i="5"/>
  <c r="V152" i="5"/>
  <c r="N152" i="5"/>
  <c r="S151" i="5"/>
  <c r="X149" i="5"/>
  <c r="P149" i="5"/>
  <c r="U148" i="5"/>
  <c r="Z147" i="5"/>
  <c r="R147" i="5"/>
  <c r="W146" i="5"/>
  <c r="O146" i="5"/>
  <c r="T145" i="5"/>
  <c r="Y144" i="5"/>
  <c r="AA144" i="5" s="1"/>
  <c r="Q144" i="5"/>
  <c r="V143" i="5"/>
  <c r="N143" i="5"/>
  <c r="S142" i="5"/>
  <c r="X141" i="5"/>
  <c r="P141" i="5"/>
  <c r="U140" i="5"/>
  <c r="Z139" i="5"/>
  <c r="R139" i="5"/>
  <c r="W138" i="5"/>
  <c r="O138" i="5"/>
  <c r="T137" i="5"/>
  <c r="Y136" i="5"/>
  <c r="AA136" i="5" s="1"/>
  <c r="Q136" i="5"/>
  <c r="V135" i="5"/>
  <c r="N135" i="5"/>
  <c r="S133" i="5"/>
  <c r="X132" i="5"/>
  <c r="P132" i="5"/>
  <c r="U131" i="5"/>
  <c r="Z130" i="5"/>
  <c r="R130" i="5"/>
  <c r="W129" i="5"/>
  <c r="O129" i="5"/>
  <c r="T128" i="5"/>
  <c r="Y127" i="5"/>
  <c r="AA127" i="5" s="1"/>
  <c r="Q127" i="5"/>
  <c r="V126" i="5"/>
  <c r="N126" i="5"/>
  <c r="S125" i="5"/>
  <c r="X124" i="5"/>
  <c r="P124" i="5"/>
  <c r="U123" i="5"/>
  <c r="Z122" i="5"/>
  <c r="R122" i="5"/>
  <c r="W121" i="5"/>
  <c r="O121" i="5"/>
  <c r="T120" i="5"/>
  <c r="Y119" i="5"/>
  <c r="AA119" i="5" s="1"/>
  <c r="Q119" i="5"/>
  <c r="V118" i="5"/>
  <c r="N118" i="5"/>
  <c r="S117" i="5"/>
  <c r="X116" i="5"/>
  <c r="P116" i="5"/>
  <c r="U115" i="5"/>
  <c r="Z114" i="5"/>
  <c r="R114" i="5"/>
  <c r="W113" i="5"/>
  <c r="O113" i="5"/>
  <c r="T112" i="5"/>
  <c r="Y111" i="5"/>
  <c r="AA111" i="5" s="1"/>
  <c r="Q111" i="5"/>
  <c r="V110" i="5"/>
  <c r="N110" i="5"/>
  <c r="S109" i="5"/>
  <c r="X108" i="5"/>
  <c r="P108" i="5"/>
  <c r="U107" i="5"/>
  <c r="Z105" i="5"/>
  <c r="R105" i="5"/>
  <c r="W104" i="5"/>
  <c r="O104" i="5"/>
  <c r="T103" i="5"/>
  <c r="Y102" i="5"/>
  <c r="AA102" i="5" s="1"/>
  <c r="Q102" i="5"/>
  <c r="V101" i="5"/>
  <c r="N101" i="5"/>
  <c r="S100" i="5"/>
  <c r="X99" i="5"/>
  <c r="P99" i="5"/>
  <c r="U98" i="5"/>
  <c r="Z97" i="5"/>
  <c r="R97" i="5"/>
  <c r="W96" i="5"/>
  <c r="O96" i="5"/>
  <c r="V94" i="5"/>
  <c r="Q94" i="5"/>
  <c r="Z93" i="5"/>
  <c r="V93" i="5"/>
  <c r="R93" i="5"/>
  <c r="N93" i="5"/>
  <c r="W92" i="5"/>
  <c r="S92" i="5"/>
  <c r="O92" i="5"/>
  <c r="X90" i="5"/>
  <c r="T90" i="5"/>
  <c r="P90" i="5"/>
  <c r="Y89" i="5"/>
  <c r="AA89" i="5" s="1"/>
  <c r="U89" i="5"/>
  <c r="Q89" i="5"/>
  <c r="Z88" i="5"/>
  <c r="V88" i="5"/>
  <c r="R88" i="5"/>
  <c r="N88" i="5"/>
  <c r="W87" i="5"/>
  <c r="S87" i="5"/>
  <c r="O87" i="5"/>
  <c r="X86" i="5"/>
  <c r="T86" i="5"/>
  <c r="P86" i="5"/>
  <c r="Y85" i="5"/>
  <c r="AA85" i="5" s="1"/>
  <c r="U85" i="5"/>
  <c r="Q85" i="5"/>
  <c r="Z84" i="5"/>
  <c r="V84" i="5"/>
  <c r="R84" i="5"/>
  <c r="N84" i="5"/>
  <c r="W83" i="5"/>
  <c r="S83" i="5"/>
  <c r="O83" i="5"/>
  <c r="X82" i="5"/>
  <c r="T82" i="5"/>
  <c r="P82" i="5"/>
  <c r="Y81" i="5"/>
  <c r="AA81" i="5" s="1"/>
  <c r="U81" i="5"/>
  <c r="Q81" i="5"/>
  <c r="Z80" i="5"/>
  <c r="V80" i="5"/>
  <c r="R80" i="5"/>
  <c r="N80" i="5"/>
  <c r="W79" i="5"/>
  <c r="S79" i="5"/>
  <c r="O79" i="5"/>
  <c r="X78" i="5"/>
  <c r="T78" i="5"/>
  <c r="P78" i="5"/>
  <c r="Y77" i="5"/>
  <c r="AA77" i="5" s="1"/>
  <c r="U77" i="5"/>
  <c r="Q77" i="5"/>
  <c r="Z76" i="5"/>
  <c r="V76" i="5"/>
  <c r="R76" i="5"/>
  <c r="N76" i="5"/>
  <c r="W75" i="5"/>
  <c r="S75" i="5"/>
  <c r="O75" i="5"/>
  <c r="X74" i="5"/>
  <c r="T74" i="5"/>
  <c r="P74" i="5"/>
  <c r="Y73" i="5"/>
  <c r="AA73" i="5" s="1"/>
  <c r="U73" i="5"/>
  <c r="Q73" i="5"/>
  <c r="Z72" i="5"/>
  <c r="V72" i="5"/>
  <c r="R72" i="5"/>
  <c r="N72" i="5"/>
  <c r="W71" i="5"/>
  <c r="S71" i="5"/>
  <c r="O71" i="5"/>
  <c r="X70" i="5"/>
  <c r="T70" i="5"/>
  <c r="P70" i="5"/>
  <c r="Y69" i="5"/>
  <c r="AA69" i="5" s="1"/>
  <c r="U69" i="5"/>
  <c r="Q69" i="5"/>
  <c r="Z68" i="5"/>
  <c r="V68" i="5"/>
  <c r="R68" i="5"/>
  <c r="N68" i="5"/>
  <c r="W67" i="5"/>
  <c r="S67" i="5"/>
  <c r="O67" i="5"/>
  <c r="X66" i="5"/>
  <c r="T66" i="5"/>
  <c r="P66" i="5"/>
  <c r="Y65" i="5"/>
  <c r="AA65" i="5" s="1"/>
  <c r="U65" i="5"/>
  <c r="Q65" i="5"/>
  <c r="Z64" i="5"/>
  <c r="V64" i="5"/>
  <c r="R64" i="5"/>
  <c r="N64" i="5"/>
  <c r="W63" i="5"/>
  <c r="S63" i="5"/>
  <c r="O63" i="5"/>
  <c r="X62" i="5"/>
  <c r="T62" i="5"/>
  <c r="P62" i="5"/>
  <c r="Y61" i="5"/>
  <c r="AA61" i="5" s="1"/>
  <c r="U61" i="5"/>
  <c r="Q61" i="5"/>
  <c r="Z60" i="5"/>
  <c r="V60" i="5"/>
  <c r="R60" i="5"/>
  <c r="N60" i="5"/>
  <c r="W59" i="5"/>
  <c r="S59" i="5"/>
  <c r="O59" i="5"/>
  <c r="X58" i="5"/>
  <c r="T58" i="5"/>
  <c r="P58" i="5"/>
  <c r="Y57" i="5"/>
  <c r="AA57" i="5" s="1"/>
  <c r="U57" i="5"/>
  <c r="Q57" i="5"/>
  <c r="Z56" i="5"/>
  <c r="V56" i="5"/>
  <c r="R56" i="5"/>
  <c r="N56" i="5"/>
  <c r="W55" i="5"/>
  <c r="S55" i="5"/>
  <c r="O55" i="5"/>
  <c r="X54" i="5"/>
  <c r="T54" i="5"/>
  <c r="P54" i="5"/>
  <c r="Y53" i="5"/>
  <c r="AA53" i="5" s="1"/>
  <c r="U53" i="5"/>
  <c r="Q53" i="5"/>
  <c r="Z52" i="5"/>
  <c r="V52" i="5"/>
  <c r="R52" i="5"/>
  <c r="N52" i="5"/>
  <c r="W51" i="5"/>
  <c r="S51" i="5"/>
  <c r="O51" i="5"/>
  <c r="X50" i="5"/>
  <c r="T50" i="5"/>
  <c r="P50" i="5"/>
  <c r="Y49" i="5"/>
  <c r="AA49" i="5" s="1"/>
  <c r="U49" i="5"/>
  <c r="Q49" i="5"/>
  <c r="Z48" i="5"/>
  <c r="V48" i="5"/>
  <c r="R48" i="5"/>
  <c r="N48" i="5"/>
  <c r="W47" i="5"/>
  <c r="S47" i="5"/>
  <c r="O47" i="5"/>
  <c r="X46" i="5"/>
  <c r="T46" i="5"/>
  <c r="P46" i="5"/>
  <c r="Y45" i="5"/>
  <c r="AA45" i="5" s="1"/>
  <c r="U45" i="5"/>
  <c r="Q45" i="5"/>
  <c r="Z44" i="5"/>
  <c r="V44" i="5"/>
  <c r="R44" i="5"/>
  <c r="N44" i="5"/>
  <c r="W43" i="5"/>
  <c r="S43" i="5"/>
  <c r="O43" i="5"/>
  <c r="X42" i="5"/>
  <c r="T42" i="5"/>
  <c r="P42" i="5"/>
  <c r="Y41" i="5"/>
  <c r="AA41" i="5" s="1"/>
  <c r="U41" i="5"/>
  <c r="Q41" i="5"/>
  <c r="Z40" i="5"/>
  <c r="V40" i="5"/>
  <c r="R40" i="5"/>
  <c r="N40" i="5"/>
  <c r="W39" i="5"/>
  <c r="S39" i="5"/>
  <c r="O39" i="5"/>
  <c r="X38" i="5"/>
  <c r="T38" i="5"/>
  <c r="P38" i="5"/>
  <c r="Y37" i="5"/>
  <c r="AA37" i="5" s="1"/>
  <c r="U37" i="5"/>
  <c r="Q37" i="5"/>
  <c r="Z36" i="5"/>
  <c r="V36" i="5"/>
  <c r="R36" i="5"/>
  <c r="N36" i="5"/>
  <c r="W35" i="5"/>
  <c r="S35" i="5"/>
  <c r="O35" i="5"/>
  <c r="X34" i="5"/>
  <c r="T34" i="5"/>
  <c r="P34" i="5"/>
  <c r="Y33" i="5"/>
  <c r="AA33" i="5" s="1"/>
  <c r="U33" i="5"/>
  <c r="Q33" i="5"/>
  <c r="Z32" i="5"/>
  <c r="V32" i="5"/>
  <c r="R32" i="5"/>
  <c r="N32" i="5"/>
  <c r="W31" i="5"/>
  <c r="S31" i="5"/>
  <c r="O31" i="5"/>
  <c r="X30" i="5"/>
  <c r="T30" i="5"/>
  <c r="P30" i="5"/>
  <c r="Y29" i="5"/>
  <c r="AA29" i="5" s="1"/>
  <c r="U29" i="5"/>
  <c r="Q29" i="5"/>
  <c r="Z28" i="5"/>
  <c r="V28" i="5"/>
  <c r="R28" i="5"/>
  <c r="N28" i="5"/>
  <c r="W27" i="5"/>
  <c r="S27" i="5"/>
  <c r="O27" i="5"/>
  <c r="X26" i="5"/>
  <c r="T26" i="5"/>
  <c r="P26" i="5"/>
  <c r="Y25" i="5"/>
  <c r="AA25" i="5" s="1"/>
  <c r="U25" i="5"/>
  <c r="Q25" i="5"/>
  <c r="Z24" i="5"/>
  <c r="V24" i="5"/>
  <c r="R24" i="5"/>
  <c r="N24" i="5"/>
  <c r="W23" i="5"/>
  <c r="S23" i="5"/>
  <c r="O23" i="5"/>
  <c r="X22" i="5"/>
  <c r="T22" i="5"/>
  <c r="P22" i="5"/>
  <c r="Y21" i="5"/>
  <c r="AA21" i="5" s="1"/>
  <c r="U21" i="5"/>
  <c r="Q21" i="5"/>
  <c r="Z20" i="5"/>
  <c r="V20" i="5"/>
  <c r="R20" i="5"/>
  <c r="N20" i="5"/>
  <c r="W19" i="5"/>
  <c r="S19" i="5"/>
  <c r="O19" i="5"/>
  <c r="X18" i="5"/>
  <c r="T18" i="5"/>
  <c r="P18" i="5"/>
  <c r="Y17" i="5"/>
  <c r="AA17" i="5" s="1"/>
  <c r="U17" i="5"/>
  <c r="Q17" i="5"/>
  <c r="Z16" i="5"/>
  <c r="V16" i="5"/>
  <c r="R16" i="5"/>
  <c r="N16" i="5"/>
  <c r="W15" i="5"/>
  <c r="S15" i="5"/>
  <c r="O15" i="5"/>
  <c r="X14" i="5"/>
  <c r="T14" i="5"/>
  <c r="P14" i="5"/>
  <c r="X13" i="5"/>
  <c r="T13" i="5"/>
  <c r="P13" i="5"/>
  <c r="Y12" i="5"/>
  <c r="AA12" i="5" s="1"/>
  <c r="U12" i="5"/>
  <c r="Q12" i="5"/>
  <c r="Z11" i="5"/>
  <c r="V11" i="5"/>
  <c r="R11" i="5"/>
  <c r="N11" i="5"/>
  <c r="W10" i="5"/>
  <c r="S10" i="5"/>
  <c r="O10" i="5"/>
  <c r="X114" i="4"/>
  <c r="T114" i="4"/>
  <c r="P114" i="4"/>
  <c r="W113" i="4"/>
  <c r="O113" i="4"/>
  <c r="Z111" i="4"/>
  <c r="V111" i="4"/>
  <c r="R111" i="4"/>
  <c r="N111" i="4"/>
  <c r="W110" i="4"/>
  <c r="S110" i="4"/>
  <c r="O110" i="4"/>
  <c r="X109" i="4"/>
  <c r="T109" i="4"/>
  <c r="P109" i="4"/>
  <c r="Y108" i="4"/>
  <c r="AA108" i="4" s="1"/>
  <c r="U108" i="4"/>
  <c r="Q108" i="4"/>
  <c r="Z107" i="4"/>
  <c r="V107" i="4"/>
  <c r="R107" i="4"/>
  <c r="N107" i="4"/>
  <c r="W106" i="4"/>
  <c r="S106" i="4"/>
  <c r="O106" i="4"/>
  <c r="X105" i="4"/>
  <c r="T105" i="4"/>
  <c r="P105" i="4"/>
  <c r="Y104" i="4"/>
  <c r="AA104" i="4" s="1"/>
  <c r="U104" i="4"/>
  <c r="Q104" i="4"/>
  <c r="Z103" i="4"/>
  <c r="V103" i="4"/>
  <c r="R103" i="4"/>
  <c r="N103" i="4"/>
  <c r="W102" i="4"/>
  <c r="S102" i="4"/>
  <c r="O102" i="4"/>
  <c r="X100" i="4"/>
  <c r="T100" i="4"/>
  <c r="P100" i="4"/>
  <c r="Y99" i="4"/>
  <c r="AA99" i="4" s="1"/>
  <c r="U99" i="4"/>
  <c r="Q99" i="4"/>
  <c r="Z98" i="4"/>
  <c r="V98" i="4"/>
  <c r="R98" i="4"/>
  <c r="N98" i="4"/>
  <c r="W97" i="4"/>
  <c r="S97" i="4"/>
  <c r="O97" i="4"/>
  <c r="X96" i="4"/>
  <c r="T96" i="4"/>
  <c r="P96" i="4"/>
  <c r="Y95" i="4"/>
  <c r="AA95" i="4" s="1"/>
  <c r="U95" i="4"/>
  <c r="Q95" i="4"/>
  <c r="Z94" i="4"/>
  <c r="V94" i="4"/>
  <c r="R94" i="4"/>
  <c r="N94" i="4"/>
  <c r="W93" i="4"/>
  <c r="S93" i="4"/>
  <c r="O93" i="4"/>
  <c r="X92" i="4"/>
  <c r="T92" i="4"/>
  <c r="P92" i="4"/>
  <c r="Y91" i="4"/>
  <c r="AA91" i="4" s="1"/>
  <c r="U91" i="4"/>
  <c r="Q91" i="4"/>
  <c r="Z90" i="4"/>
  <c r="V90" i="4"/>
  <c r="R90" i="4"/>
  <c r="N90" i="4"/>
  <c r="W89" i="4"/>
  <c r="S89" i="4"/>
  <c r="O89" i="4"/>
  <c r="X87" i="4"/>
  <c r="T87" i="4"/>
  <c r="P87" i="4"/>
  <c r="Y86" i="4"/>
  <c r="AA86" i="4" s="1"/>
  <c r="U86" i="4"/>
  <c r="Q86" i="4"/>
  <c r="Z85" i="4"/>
  <c r="V85" i="4"/>
  <c r="R85" i="4"/>
  <c r="N85" i="4"/>
  <c r="W84" i="4"/>
  <c r="S84" i="4"/>
  <c r="O84" i="4"/>
  <c r="X83" i="4"/>
  <c r="T83" i="4"/>
  <c r="P83" i="4"/>
  <c r="Y82" i="4"/>
  <c r="AA82" i="4" s="1"/>
  <c r="U82" i="4"/>
  <c r="Q82" i="4"/>
  <c r="Z81" i="4"/>
  <c r="V81" i="4"/>
  <c r="R81" i="4"/>
  <c r="N81" i="4"/>
  <c r="W80" i="4"/>
  <c r="S80" i="4"/>
  <c r="O80" i="4"/>
  <c r="X77" i="4"/>
  <c r="T77" i="4"/>
  <c r="P77" i="4"/>
  <c r="Y76" i="4"/>
  <c r="AA76" i="4" s="1"/>
  <c r="U76" i="4"/>
  <c r="Q76" i="4"/>
  <c r="Z75" i="4"/>
  <c r="V75" i="4"/>
  <c r="R75" i="4"/>
  <c r="N75" i="4"/>
  <c r="W74" i="4"/>
  <c r="S74" i="4"/>
  <c r="O74" i="4"/>
  <c r="X73" i="4"/>
  <c r="T73" i="4"/>
  <c r="P73" i="4"/>
  <c r="Y72" i="4"/>
  <c r="AA72" i="4" s="1"/>
  <c r="U72" i="4"/>
  <c r="Q72" i="4"/>
  <c r="Z71" i="4"/>
  <c r="V71" i="4"/>
  <c r="R71" i="4"/>
  <c r="N71" i="4"/>
  <c r="W70" i="4"/>
  <c r="S70" i="4"/>
  <c r="O70" i="4"/>
  <c r="X69" i="4"/>
  <c r="T69" i="4"/>
  <c r="P69" i="4"/>
  <c r="Y68" i="4"/>
  <c r="AA68" i="4" s="1"/>
  <c r="U68" i="4"/>
  <c r="Q68" i="4"/>
  <c r="Z67" i="4"/>
  <c r="V67" i="4"/>
  <c r="R67" i="4"/>
  <c r="N67" i="4"/>
  <c r="W66" i="4"/>
  <c r="S66" i="4"/>
  <c r="O66" i="4"/>
  <c r="X65" i="4"/>
  <c r="T65" i="4"/>
  <c r="P65" i="4"/>
  <c r="Y64" i="4"/>
  <c r="AA64" i="4" s="1"/>
  <c r="U64" i="4"/>
  <c r="Q64" i="4"/>
  <c r="Z63" i="4"/>
  <c r="V63" i="4"/>
  <c r="R63" i="4"/>
  <c r="N63" i="4"/>
  <c r="W61" i="4"/>
  <c r="S61" i="4"/>
  <c r="O61" i="4"/>
  <c r="X60" i="4"/>
  <c r="T60" i="4"/>
  <c r="P60" i="4"/>
  <c r="Y59" i="4"/>
  <c r="AA59" i="4" s="1"/>
  <c r="U59" i="4"/>
  <c r="Q59" i="4"/>
  <c r="Z58" i="4"/>
  <c r="V58" i="4"/>
  <c r="R58" i="4"/>
  <c r="N58" i="4"/>
  <c r="W57" i="4"/>
  <c r="S57" i="4"/>
  <c r="O57" i="4"/>
  <c r="X56" i="4"/>
  <c r="T56" i="4"/>
  <c r="P56" i="4"/>
  <c r="Y55" i="4"/>
  <c r="AA55" i="4" s="1"/>
  <c r="U55" i="4"/>
  <c r="Q55" i="4"/>
  <c r="Z54" i="4"/>
  <c r="V54" i="4"/>
  <c r="R54" i="4"/>
  <c r="N54" i="4"/>
  <c r="W53" i="4"/>
  <c r="S53" i="4"/>
  <c r="O53" i="4"/>
  <c r="X52" i="4"/>
  <c r="T52" i="4"/>
  <c r="P52" i="4"/>
  <c r="Y51" i="4"/>
  <c r="AA51" i="4" s="1"/>
  <c r="U51" i="4"/>
  <c r="Q51" i="4"/>
  <c r="Z50" i="4"/>
  <c r="V50" i="4"/>
  <c r="R50" i="4"/>
  <c r="N50" i="4"/>
  <c r="W48" i="4"/>
  <c r="S48" i="4"/>
  <c r="O48" i="4"/>
  <c r="X47" i="4"/>
  <c r="T47" i="4"/>
  <c r="P47" i="4"/>
  <c r="Y44" i="4"/>
  <c r="AA44" i="4" s="1"/>
  <c r="U44" i="4"/>
  <c r="Q44" i="4"/>
  <c r="Z43" i="4"/>
  <c r="V43" i="4"/>
  <c r="R43" i="4"/>
  <c r="N43" i="4"/>
  <c r="W42" i="4"/>
  <c r="S42" i="4"/>
  <c r="O42" i="4"/>
  <c r="X41" i="4"/>
  <c r="T41" i="4"/>
  <c r="P41" i="4"/>
  <c r="Y40" i="4"/>
  <c r="AA40" i="4" s="1"/>
  <c r="U40" i="4"/>
  <c r="Q40" i="4"/>
  <c r="Z38" i="4"/>
  <c r="V38" i="4"/>
  <c r="R38" i="4"/>
  <c r="N38" i="4"/>
  <c r="W37" i="4"/>
  <c r="S37" i="4"/>
  <c r="O37" i="4"/>
  <c r="X36" i="4"/>
  <c r="T36" i="4"/>
  <c r="P36" i="4"/>
  <c r="Y35" i="4"/>
  <c r="AA35" i="4" s="1"/>
  <c r="U35" i="4"/>
  <c r="Q35" i="4"/>
  <c r="Z34" i="4"/>
  <c r="V34" i="4"/>
  <c r="R34" i="4"/>
  <c r="N34" i="4"/>
  <c r="W33" i="4"/>
  <c r="S33" i="4"/>
  <c r="O33" i="4"/>
  <c r="X32" i="4"/>
  <c r="T32" i="4"/>
  <c r="P32" i="4"/>
  <c r="Y31" i="4"/>
  <c r="AA31" i="4" s="1"/>
  <c r="U31" i="4"/>
  <c r="Q31" i="4"/>
  <c r="Z30" i="4"/>
  <c r="V30" i="4"/>
  <c r="R30" i="4"/>
  <c r="N30" i="4"/>
  <c r="W29" i="4"/>
  <c r="S29" i="4"/>
  <c r="O29" i="4"/>
  <c r="X28" i="4"/>
  <c r="T28" i="4"/>
  <c r="P28" i="4"/>
  <c r="Y27" i="4"/>
  <c r="AA27" i="4" s="1"/>
  <c r="U27" i="4"/>
  <c r="Q27" i="4"/>
  <c r="Z26" i="4"/>
  <c r="V26" i="4"/>
  <c r="R26" i="4"/>
  <c r="N26" i="4"/>
  <c r="W25" i="4"/>
  <c r="S25" i="4"/>
  <c r="O25" i="4"/>
  <c r="X24" i="4"/>
  <c r="T24" i="4"/>
  <c r="P24" i="4"/>
  <c r="Y23" i="4"/>
  <c r="AA23" i="4" s="1"/>
  <c r="U23" i="4"/>
  <c r="Q23" i="4"/>
  <c r="Z22" i="4"/>
  <c r="V22" i="4"/>
  <c r="R22" i="4"/>
  <c r="N22" i="4"/>
  <c r="W21" i="4"/>
  <c r="S21" i="4"/>
  <c r="O21" i="4"/>
  <c r="X20" i="4"/>
  <c r="T20" i="4"/>
  <c r="P20" i="4"/>
  <c r="Y19" i="4"/>
  <c r="AA19" i="4" s="1"/>
  <c r="U19" i="4"/>
  <c r="Q19" i="4"/>
  <c r="Z18" i="4"/>
  <c r="V18" i="4"/>
  <c r="R18" i="4"/>
  <c r="N18" i="4"/>
  <c r="W17" i="4"/>
  <c r="S17" i="4"/>
  <c r="O17" i="4"/>
  <c r="X16" i="4"/>
  <c r="T16" i="4"/>
  <c r="P16" i="4"/>
  <c r="Y15" i="4"/>
  <c r="AA15" i="4" s="1"/>
  <c r="U15" i="4"/>
  <c r="Q15" i="4"/>
  <c r="Z14" i="4"/>
  <c r="V14" i="4"/>
  <c r="R14" i="4"/>
  <c r="N14" i="4"/>
  <c r="V13" i="4"/>
  <c r="R13" i="4"/>
  <c r="N13" i="4"/>
  <c r="W12" i="4"/>
  <c r="S12" i="4"/>
  <c r="O12" i="4"/>
  <c r="X11" i="4"/>
  <c r="T11" i="4"/>
  <c r="P11" i="4"/>
  <c r="Y10" i="4"/>
  <c r="AA10" i="4" s="1"/>
  <c r="U10" i="4"/>
  <c r="Q10" i="4"/>
  <c r="Z111" i="2"/>
  <c r="V111" i="2"/>
  <c r="R111" i="2"/>
  <c r="N111" i="2"/>
  <c r="W109" i="2"/>
  <c r="S109" i="2"/>
  <c r="O109" i="2"/>
  <c r="X107" i="2"/>
  <c r="T107" i="2"/>
  <c r="P107" i="2"/>
  <c r="Y106" i="2"/>
  <c r="AA106" i="2" s="1"/>
  <c r="U106" i="2"/>
  <c r="Q106" i="2"/>
  <c r="Z105" i="2"/>
  <c r="V105" i="2"/>
  <c r="R105" i="2"/>
  <c r="N105" i="2"/>
  <c r="W104" i="2"/>
  <c r="S104" i="2"/>
  <c r="O104" i="2"/>
  <c r="X103" i="2"/>
  <c r="T103" i="2"/>
  <c r="P103" i="2"/>
  <c r="Y102" i="2"/>
  <c r="AA102" i="2" s="1"/>
  <c r="U102" i="2"/>
  <c r="Q102" i="2"/>
  <c r="Z101" i="2"/>
  <c r="V101" i="2"/>
  <c r="R101" i="2"/>
  <c r="N101" i="2"/>
  <c r="W100" i="2"/>
  <c r="S100" i="2"/>
  <c r="O100" i="2"/>
  <c r="X98" i="2"/>
  <c r="T98" i="2"/>
  <c r="P98" i="2"/>
  <c r="Y97" i="2"/>
  <c r="AA97" i="2" s="1"/>
  <c r="U97" i="2"/>
  <c r="Q97" i="2"/>
  <c r="Z96" i="2"/>
  <c r="V96" i="2"/>
  <c r="R96" i="2"/>
  <c r="N96" i="2"/>
  <c r="W95" i="2"/>
  <c r="S95" i="2"/>
  <c r="O95" i="2"/>
  <c r="X94" i="2"/>
  <c r="T94" i="2"/>
  <c r="P94" i="2"/>
  <c r="Y93" i="2"/>
  <c r="AA93" i="2" s="1"/>
  <c r="U93" i="2"/>
  <c r="Q93" i="2"/>
  <c r="Z92" i="2"/>
  <c r="V92" i="2"/>
  <c r="R92" i="2"/>
  <c r="N92" i="2"/>
  <c r="W91" i="2"/>
  <c r="S91" i="2"/>
  <c r="O91" i="2"/>
  <c r="X90" i="2"/>
  <c r="T90" i="2"/>
  <c r="P90" i="2"/>
  <c r="Y88" i="2"/>
  <c r="AA88" i="2" s="1"/>
  <c r="U88" i="2"/>
  <c r="Q88" i="2"/>
  <c r="Z87" i="2"/>
  <c r="V87" i="2"/>
  <c r="R87" i="2"/>
  <c r="N87" i="2"/>
  <c r="W86" i="2"/>
  <c r="S86" i="2"/>
  <c r="O86" i="2"/>
  <c r="X85" i="2"/>
  <c r="T85" i="2"/>
  <c r="P85" i="2"/>
  <c r="Y84" i="2"/>
  <c r="AA84" i="2" s="1"/>
  <c r="U84" i="2"/>
  <c r="Q84" i="2"/>
  <c r="Z82" i="2"/>
  <c r="V82" i="2"/>
  <c r="R82" i="2"/>
  <c r="N82" i="2"/>
  <c r="W81" i="2"/>
  <c r="S81" i="2"/>
  <c r="O81" i="2"/>
  <c r="X80" i="2"/>
  <c r="T80" i="2"/>
  <c r="P80" i="2"/>
  <c r="Y79" i="2"/>
  <c r="AA79" i="2" s="1"/>
  <c r="U79" i="2"/>
  <c r="Q79" i="2"/>
  <c r="Z78" i="2"/>
  <c r="V78" i="2"/>
  <c r="R78" i="2"/>
  <c r="N78" i="2"/>
  <c r="W77" i="2"/>
  <c r="S77" i="2"/>
  <c r="O77" i="2"/>
  <c r="X76" i="2"/>
  <c r="T76" i="2"/>
  <c r="P76" i="2"/>
  <c r="Y75" i="2"/>
  <c r="AA75" i="2" s="1"/>
  <c r="U75" i="2"/>
  <c r="Q75" i="2"/>
  <c r="Z74" i="2"/>
  <c r="V74" i="2"/>
  <c r="R74" i="2"/>
  <c r="N74" i="2"/>
  <c r="W73" i="2"/>
  <c r="S73" i="2"/>
  <c r="O73" i="2"/>
  <c r="X72" i="2"/>
  <c r="T72" i="2"/>
  <c r="P72" i="2"/>
  <c r="Y71" i="2"/>
  <c r="AA71" i="2" s="1"/>
  <c r="U71" i="2"/>
  <c r="Q71" i="2"/>
  <c r="Z70" i="2"/>
  <c r="V70" i="2"/>
  <c r="R70" i="2"/>
  <c r="N70" i="2"/>
  <c r="W68" i="2"/>
  <c r="S68" i="2"/>
  <c r="O68" i="2"/>
  <c r="X67" i="2"/>
  <c r="T67" i="2"/>
  <c r="P67" i="2"/>
  <c r="Y66" i="2"/>
  <c r="AA66" i="2" s="1"/>
  <c r="U66" i="2"/>
  <c r="Q66" i="2"/>
  <c r="Z65" i="2"/>
  <c r="V65" i="2"/>
  <c r="R65" i="2"/>
  <c r="N65" i="2"/>
  <c r="W64" i="2"/>
  <c r="S64" i="2"/>
  <c r="O64" i="2"/>
  <c r="X63" i="2"/>
  <c r="T63" i="2"/>
  <c r="P63" i="2"/>
  <c r="Y62" i="2"/>
  <c r="AA62" i="2" s="1"/>
  <c r="U62" i="2"/>
  <c r="Q62" i="2"/>
  <c r="Z60" i="2"/>
  <c r="V60" i="2"/>
  <c r="R60" i="2"/>
  <c r="N60" i="2"/>
  <c r="W59" i="2"/>
  <c r="S59" i="2"/>
  <c r="O59" i="2"/>
  <c r="X58" i="2"/>
  <c r="T58" i="2"/>
  <c r="P58" i="2"/>
  <c r="Y57" i="2"/>
  <c r="AA57" i="2" s="1"/>
  <c r="U57" i="2"/>
  <c r="Q57" i="2"/>
  <c r="Z56" i="2"/>
  <c r="V56" i="2"/>
  <c r="R56" i="2"/>
  <c r="N56" i="2"/>
  <c r="W55" i="2"/>
  <c r="S55" i="2"/>
  <c r="O55" i="2"/>
  <c r="X54" i="2"/>
  <c r="T54" i="2"/>
  <c r="P54" i="2"/>
  <c r="Y53" i="2"/>
  <c r="AA53" i="2" s="1"/>
  <c r="U53" i="2"/>
  <c r="Q53" i="2"/>
  <c r="Z52" i="2"/>
  <c r="V52" i="2"/>
  <c r="R52" i="2"/>
  <c r="N52" i="2"/>
  <c r="W51" i="2"/>
  <c r="S51" i="2"/>
  <c r="O51" i="2"/>
  <c r="X50" i="2"/>
  <c r="T50" i="2"/>
  <c r="P50" i="2"/>
  <c r="Y49" i="2"/>
  <c r="AA49" i="2" s="1"/>
  <c r="U49" i="2"/>
  <c r="Q49" i="2"/>
  <c r="Z48" i="2"/>
  <c r="V48" i="2"/>
  <c r="R48" i="2"/>
  <c r="N48" i="2"/>
  <c r="W47" i="2"/>
  <c r="S47" i="2"/>
  <c r="O47" i="2"/>
  <c r="X46" i="2"/>
  <c r="T46" i="2"/>
  <c r="P46" i="2"/>
  <c r="Y45" i="2"/>
  <c r="AA45" i="2" s="1"/>
  <c r="U45" i="2"/>
  <c r="Q45" i="2"/>
  <c r="Z44" i="2"/>
  <c r="V44" i="2"/>
  <c r="R44" i="2"/>
  <c r="N44" i="2"/>
  <c r="W43" i="2"/>
  <c r="S43" i="2"/>
  <c r="O43" i="2"/>
  <c r="X42" i="2"/>
  <c r="T42" i="2"/>
  <c r="P42" i="2"/>
  <c r="Y41" i="2"/>
  <c r="AA41" i="2" s="1"/>
  <c r="U41" i="2"/>
  <c r="Q41" i="2"/>
  <c r="Z40" i="2"/>
  <c r="V40" i="2"/>
  <c r="R40" i="2"/>
  <c r="N40" i="2"/>
  <c r="W39" i="2"/>
  <c r="S39" i="2"/>
  <c r="O39" i="2"/>
  <c r="X38" i="2"/>
  <c r="T38" i="2"/>
  <c r="P38" i="2"/>
  <c r="Y37" i="2"/>
  <c r="AA37" i="2" s="1"/>
  <c r="U37" i="2"/>
  <c r="Q37" i="2"/>
  <c r="Z36" i="2"/>
  <c r="V36" i="2"/>
  <c r="R36" i="2"/>
  <c r="N36" i="2"/>
  <c r="W35" i="2"/>
  <c r="S35" i="2"/>
  <c r="O35" i="2"/>
  <c r="X34" i="2"/>
  <c r="T34" i="2"/>
  <c r="P34" i="2"/>
  <c r="Y33" i="2"/>
  <c r="AA33" i="2" s="1"/>
  <c r="U33" i="2"/>
  <c r="Q33" i="2"/>
  <c r="Z32" i="2"/>
  <c r="V32" i="2"/>
  <c r="R32" i="2"/>
  <c r="N32" i="2"/>
  <c r="W31" i="2"/>
  <c r="S31" i="2"/>
  <c r="O31" i="2"/>
  <c r="X30" i="2"/>
  <c r="T30" i="2"/>
  <c r="P30" i="2"/>
  <c r="Y28" i="2"/>
  <c r="AA28" i="2" s="1"/>
  <c r="U28" i="2"/>
  <c r="Q28" i="2"/>
  <c r="Z27" i="2"/>
  <c r="V27" i="2"/>
  <c r="R27" i="2"/>
  <c r="N27" i="2"/>
  <c r="W26" i="2"/>
  <c r="S26" i="2"/>
  <c r="O26" i="2"/>
  <c r="X25" i="2"/>
  <c r="T25" i="2"/>
  <c r="P25" i="2"/>
  <c r="Y24" i="2"/>
  <c r="AA24" i="2" s="1"/>
  <c r="U24" i="2"/>
  <c r="Q24" i="2"/>
  <c r="Z23" i="2"/>
  <c r="V23" i="2"/>
  <c r="R23" i="2"/>
  <c r="N23" i="2"/>
  <c r="W22" i="2"/>
  <c r="S22" i="2"/>
  <c r="O22" i="2"/>
  <c r="X21" i="2"/>
  <c r="T21" i="2"/>
  <c r="P21" i="2"/>
  <c r="Y20" i="2"/>
  <c r="AA20" i="2" s="1"/>
  <c r="U20" i="2"/>
  <c r="Q20" i="2"/>
  <c r="Z18" i="2"/>
  <c r="V18" i="2"/>
  <c r="R18" i="2"/>
  <c r="N18" i="2"/>
  <c r="W17" i="2"/>
  <c r="S17" i="2"/>
  <c r="O17" i="2"/>
  <c r="X16" i="2"/>
  <c r="T16" i="2"/>
  <c r="P16" i="2"/>
  <c r="Y15" i="2"/>
  <c r="AA15" i="2" s="1"/>
  <c r="U15" i="2"/>
  <c r="Q15" i="2"/>
  <c r="Z13" i="2"/>
  <c r="U13" i="2"/>
  <c r="Q13" i="2"/>
  <c r="Z12" i="2"/>
  <c r="V12" i="2"/>
  <c r="R12" i="2"/>
  <c r="N12" i="2"/>
  <c r="W11" i="2"/>
  <c r="S11" i="2"/>
  <c r="O11" i="2"/>
  <c r="X10" i="2"/>
  <c r="T10" i="2"/>
  <c r="P10" i="2"/>
  <c r="V307" i="5"/>
  <c r="N270" i="5"/>
  <c r="T68" i="7"/>
  <c r="Q53" i="7"/>
  <c r="S43" i="7"/>
  <c r="U32" i="7"/>
  <c r="W21" i="7"/>
  <c r="X11" i="7"/>
  <c r="Z93" i="6"/>
  <c r="O82" i="6"/>
  <c r="Q70" i="6"/>
  <c r="Q64" i="6"/>
  <c r="X61" i="6"/>
  <c r="Z56" i="6"/>
  <c r="N50" i="6"/>
  <c r="O45" i="6"/>
  <c r="P40" i="6"/>
  <c r="Q34" i="6"/>
  <c r="R28" i="6"/>
  <c r="S23" i="6"/>
  <c r="T16" i="6"/>
  <c r="T11" i="6"/>
  <c r="U90" i="28"/>
  <c r="V83" i="28"/>
  <c r="W78" i="28"/>
  <c r="X73" i="28"/>
  <c r="Y67" i="28"/>
  <c r="AA67" i="28" s="1"/>
  <c r="Z61" i="28"/>
  <c r="N57" i="28"/>
  <c r="O52" i="28"/>
  <c r="W47" i="28"/>
  <c r="Q44" i="28"/>
  <c r="O42" i="28"/>
  <c r="Y39" i="28"/>
  <c r="AA39" i="28" s="1"/>
  <c r="W37" i="28"/>
  <c r="U35" i="28"/>
  <c r="Q33" i="28"/>
  <c r="O31" i="28"/>
  <c r="Z28" i="28"/>
  <c r="W26" i="28"/>
  <c r="U24" i="28"/>
  <c r="S22" i="28"/>
  <c r="P20" i="28"/>
  <c r="N18" i="28"/>
  <c r="Y15" i="28"/>
  <c r="AA15" i="28" s="1"/>
  <c r="T13" i="28"/>
  <c r="R11" i="28"/>
  <c r="P265" i="5"/>
  <c r="Z262" i="5"/>
  <c r="X259" i="5"/>
  <c r="P258" i="5"/>
  <c r="T256" i="5"/>
  <c r="Y254" i="5"/>
  <c r="AA254" i="5" s="1"/>
  <c r="Q253" i="5"/>
  <c r="U250" i="5"/>
  <c r="Z248" i="5"/>
  <c r="R247" i="5"/>
  <c r="V245" i="5"/>
  <c r="N244" i="5"/>
  <c r="S242" i="5"/>
  <c r="W240" i="5"/>
  <c r="O239" i="5"/>
  <c r="U237" i="5"/>
  <c r="R236" i="5"/>
  <c r="O235" i="5"/>
  <c r="Y233" i="5"/>
  <c r="AA233" i="5" s="1"/>
  <c r="V232" i="5"/>
  <c r="S231" i="5"/>
  <c r="P230" i="5"/>
  <c r="Z228" i="5"/>
  <c r="W227" i="5"/>
  <c r="T226" i="5"/>
  <c r="Q225" i="5"/>
  <c r="N224" i="5"/>
  <c r="X222" i="5"/>
  <c r="P222" i="5"/>
  <c r="Z219" i="5"/>
  <c r="W218" i="5"/>
  <c r="T217" i="5"/>
  <c r="Q216" i="5"/>
  <c r="N215" i="5"/>
  <c r="X213" i="5"/>
  <c r="T212" i="5"/>
  <c r="Q211" i="5"/>
  <c r="N210" i="5"/>
  <c r="X208" i="5"/>
  <c r="U207" i="5"/>
  <c r="R206" i="5"/>
  <c r="O205" i="5"/>
  <c r="Y203" i="5"/>
  <c r="AA203" i="5" s="1"/>
  <c r="V202" i="5"/>
  <c r="R201" i="5"/>
  <c r="O200" i="5"/>
  <c r="X198" i="5"/>
  <c r="U197" i="5"/>
  <c r="R196" i="5"/>
  <c r="O195" i="5"/>
  <c r="T194" i="5"/>
  <c r="Q193" i="5"/>
  <c r="N192" i="5"/>
  <c r="X190" i="5"/>
  <c r="U188" i="5"/>
  <c r="R187" i="5"/>
  <c r="O186" i="5"/>
  <c r="Y184" i="5"/>
  <c r="AA184" i="5" s="1"/>
  <c r="V182" i="5"/>
  <c r="S181" i="5"/>
  <c r="P179" i="5"/>
  <c r="R177" i="5"/>
  <c r="O176" i="5"/>
  <c r="T175" i="5"/>
  <c r="Q174" i="5"/>
  <c r="N173" i="5"/>
  <c r="X170" i="5"/>
  <c r="U169" i="5"/>
  <c r="R168" i="5"/>
  <c r="T166" i="5"/>
  <c r="Q165" i="5"/>
  <c r="N164" i="5"/>
  <c r="X162" i="5"/>
  <c r="U161" i="5"/>
  <c r="R160" i="5"/>
  <c r="O159" i="5"/>
  <c r="Y157" i="5"/>
  <c r="AA157" i="5" s="1"/>
  <c r="V156" i="5"/>
  <c r="S155" i="5"/>
  <c r="P154" i="5"/>
  <c r="Z152" i="5"/>
  <c r="R152" i="5"/>
  <c r="O151" i="5"/>
  <c r="Y148" i="5"/>
  <c r="AA148" i="5" s="1"/>
  <c r="V147" i="5"/>
  <c r="S146" i="5"/>
  <c r="P145" i="5"/>
  <c r="Z143" i="5"/>
  <c r="W142" i="5"/>
  <c r="T141" i="5"/>
  <c r="Q140" i="5"/>
  <c r="N139" i="5"/>
  <c r="X137" i="5"/>
  <c r="U136" i="5"/>
  <c r="R135" i="5"/>
  <c r="O133" i="5"/>
  <c r="Y131" i="5"/>
  <c r="AA131" i="5" s="1"/>
  <c r="V130" i="5"/>
  <c r="S129" i="5"/>
  <c r="P281" i="5"/>
  <c r="V58" i="7"/>
  <c r="X36" i="7"/>
  <c r="O16" i="7"/>
  <c r="R86" i="6"/>
  <c r="R66" i="6"/>
  <c r="U56" i="6"/>
  <c r="W44" i="6"/>
  <c r="Y33" i="6"/>
  <c r="AA33" i="6" s="1"/>
  <c r="N23" i="6"/>
  <c r="O11" i="6"/>
  <c r="Q83" i="28"/>
  <c r="S73" i="28"/>
  <c r="U61" i="28"/>
  <c r="W51" i="28"/>
  <c r="P44" i="28"/>
  <c r="W39" i="28"/>
  <c r="R35" i="28"/>
  <c r="N31" i="28"/>
  <c r="V26" i="28"/>
  <c r="P22" i="28"/>
  <c r="Y17" i="28"/>
  <c r="AA17" i="28" s="1"/>
  <c r="S13" i="28"/>
  <c r="N265" i="5"/>
  <c r="W259" i="5"/>
  <c r="S256" i="5"/>
  <c r="O253" i="5"/>
  <c r="Y248" i="5"/>
  <c r="AA248" i="5" s="1"/>
  <c r="U245" i="5"/>
  <c r="Q242" i="5"/>
  <c r="N239" i="5"/>
  <c r="Q236" i="5"/>
  <c r="X233" i="5"/>
  <c r="R231" i="5"/>
  <c r="Y228" i="5"/>
  <c r="AA228" i="5" s="1"/>
  <c r="S226" i="5"/>
  <c r="Z223" i="5"/>
  <c r="T220" i="5"/>
  <c r="N218" i="5"/>
  <c r="U215" i="5"/>
  <c r="O213" i="5"/>
  <c r="U210" i="5"/>
  <c r="O208" i="5"/>
  <c r="V205" i="5"/>
  <c r="P203" i="5"/>
  <c r="V200" i="5"/>
  <c r="O198" i="5"/>
  <c r="V195" i="5"/>
  <c r="P193" i="5"/>
  <c r="W190" i="5"/>
  <c r="Q187" i="5"/>
  <c r="X184" i="5"/>
  <c r="R181" i="5"/>
  <c r="Y177" i="5"/>
  <c r="AA177" i="5" s="1"/>
  <c r="S175" i="5"/>
  <c r="Z171" i="5"/>
  <c r="T169" i="5"/>
  <c r="N167" i="5"/>
  <c r="U164" i="5"/>
  <c r="O162" i="5"/>
  <c r="V159" i="5"/>
  <c r="P157" i="5"/>
  <c r="W154" i="5"/>
  <c r="Q152" i="5"/>
  <c r="X148" i="5"/>
  <c r="R146" i="5"/>
  <c r="Y143" i="5"/>
  <c r="AA143" i="5" s="1"/>
  <c r="S141" i="5"/>
  <c r="Z138" i="5"/>
  <c r="T136" i="5"/>
  <c r="N133" i="5"/>
  <c r="U130" i="5"/>
  <c r="P128" i="5"/>
  <c r="Z126" i="5"/>
  <c r="W125" i="5"/>
  <c r="T124" i="5"/>
  <c r="Q123" i="5"/>
  <c r="N122" i="5"/>
  <c r="X120" i="5"/>
  <c r="U119" i="5"/>
  <c r="R118" i="5"/>
  <c r="O117" i="5"/>
  <c r="Y115" i="5"/>
  <c r="AA115" i="5" s="1"/>
  <c r="V114" i="5"/>
  <c r="S113" i="5"/>
  <c r="P112" i="5"/>
  <c r="Z110" i="5"/>
  <c r="W109" i="5"/>
  <c r="T108" i="5"/>
  <c r="Q107" i="5"/>
  <c r="N105" i="5"/>
  <c r="X103" i="5"/>
  <c r="U102" i="5"/>
  <c r="R101" i="5"/>
  <c r="O100" i="5"/>
  <c r="Y98" i="5"/>
  <c r="AA98" i="5" s="1"/>
  <c r="V97" i="5"/>
  <c r="S96" i="5"/>
  <c r="S94" i="5"/>
  <c r="X93" i="5"/>
  <c r="P93" i="5"/>
  <c r="U92" i="5"/>
  <c r="Z90" i="5"/>
  <c r="R90" i="5"/>
  <c r="W89" i="5"/>
  <c r="O89" i="5"/>
  <c r="T88" i="5"/>
  <c r="Y87" i="5"/>
  <c r="AA87" i="5" s="1"/>
  <c r="Q87" i="5"/>
  <c r="V86" i="5"/>
  <c r="N86" i="5"/>
  <c r="S85" i="5"/>
  <c r="X84" i="5"/>
  <c r="P84" i="5"/>
  <c r="U83" i="5"/>
  <c r="Z82" i="5"/>
  <c r="R82" i="5"/>
  <c r="W81" i="5"/>
  <c r="O81" i="5"/>
  <c r="T80" i="5"/>
  <c r="Y79" i="5"/>
  <c r="AA79" i="5" s="1"/>
  <c r="Q79" i="5"/>
  <c r="V78" i="5"/>
  <c r="N78" i="5"/>
  <c r="S77" i="5"/>
  <c r="X76" i="5"/>
  <c r="P76" i="5"/>
  <c r="U75" i="5"/>
  <c r="Z74" i="5"/>
  <c r="R74" i="5"/>
  <c r="W73" i="5"/>
  <c r="O73" i="5"/>
  <c r="T72" i="5"/>
  <c r="Y71" i="5"/>
  <c r="AA71" i="5" s="1"/>
  <c r="Q71" i="5"/>
  <c r="V70" i="5"/>
  <c r="N70" i="5"/>
  <c r="S69" i="5"/>
  <c r="X68" i="5"/>
  <c r="P68" i="5"/>
  <c r="U67" i="5"/>
  <c r="Z66" i="5"/>
  <c r="R66" i="5"/>
  <c r="W65" i="5"/>
  <c r="O65" i="5"/>
  <c r="T64" i="5"/>
  <c r="Y63" i="5"/>
  <c r="AA63" i="5" s="1"/>
  <c r="Q63" i="5"/>
  <c r="V62" i="5"/>
  <c r="N62" i="5"/>
  <c r="S61" i="5"/>
  <c r="X60" i="5"/>
  <c r="P60" i="5"/>
  <c r="U59" i="5"/>
  <c r="Z58" i="5"/>
  <c r="R58" i="5"/>
  <c r="W57" i="5"/>
  <c r="O57" i="5"/>
  <c r="T56" i="5"/>
  <c r="Y55" i="5"/>
  <c r="AA55" i="5" s="1"/>
  <c r="Q55" i="5"/>
  <c r="V54" i="5"/>
  <c r="N54" i="5"/>
  <c r="S53" i="5"/>
  <c r="X52" i="5"/>
  <c r="P52" i="5"/>
  <c r="U51" i="5"/>
  <c r="Z50" i="5"/>
  <c r="R50" i="5"/>
  <c r="W49" i="5"/>
  <c r="O49" i="5"/>
  <c r="T48" i="5"/>
  <c r="Y47" i="5"/>
  <c r="AA47" i="5" s="1"/>
  <c r="Q47" i="5"/>
  <c r="V46" i="5"/>
  <c r="N46" i="5"/>
  <c r="S45" i="5"/>
  <c r="X44" i="5"/>
  <c r="P44" i="5"/>
  <c r="U43" i="5"/>
  <c r="Z42" i="5"/>
  <c r="R42" i="5"/>
  <c r="W41" i="5"/>
  <c r="O41" i="5"/>
  <c r="T40" i="5"/>
  <c r="Y39" i="5"/>
  <c r="AA39" i="5" s="1"/>
  <c r="Q39" i="5"/>
  <c r="V38" i="5"/>
  <c r="N38" i="5"/>
  <c r="S37" i="5"/>
  <c r="X36" i="5"/>
  <c r="P36" i="5"/>
  <c r="U35" i="5"/>
  <c r="Z34" i="5"/>
  <c r="R34" i="5"/>
  <c r="W33" i="5"/>
  <c r="O33" i="5"/>
  <c r="T32" i="5"/>
  <c r="Y31" i="5"/>
  <c r="AA31" i="5" s="1"/>
  <c r="Q31" i="5"/>
  <c r="V30" i="5"/>
  <c r="N30" i="5"/>
  <c r="S29" i="5"/>
  <c r="X28" i="5"/>
  <c r="P28" i="5"/>
  <c r="U27" i="5"/>
  <c r="Z26" i="5"/>
  <c r="R26" i="5"/>
  <c r="W25" i="5"/>
  <c r="O25" i="5"/>
  <c r="T24" i="5"/>
  <c r="Y23" i="5"/>
  <c r="AA23" i="5" s="1"/>
  <c r="Q23" i="5"/>
  <c r="V22" i="5"/>
  <c r="N22" i="5"/>
  <c r="S21" i="5"/>
  <c r="X20" i="5"/>
  <c r="P20" i="5"/>
  <c r="U19" i="5"/>
  <c r="Z18" i="5"/>
  <c r="R18" i="5"/>
  <c r="W17" i="5"/>
  <c r="O17" i="5"/>
  <c r="T16" i="5"/>
  <c r="Y15" i="5"/>
  <c r="AA15" i="5" s="1"/>
  <c r="Q15" i="5"/>
  <c r="V14" i="5"/>
  <c r="N14" i="5"/>
  <c r="R13" i="5"/>
  <c r="W12" i="5"/>
  <c r="O12" i="5"/>
  <c r="T11" i="5"/>
  <c r="Y10" i="5"/>
  <c r="AA10" i="5" s="1"/>
  <c r="Q10" i="5"/>
  <c r="V114" i="4"/>
  <c r="N114" i="4"/>
  <c r="T112" i="4"/>
  <c r="T111" i="4"/>
  <c r="Y110" i="4"/>
  <c r="AA110" i="4" s="1"/>
  <c r="Q110" i="4"/>
  <c r="V109" i="4"/>
  <c r="N109" i="4"/>
  <c r="S108" i="4"/>
  <c r="X107" i="4"/>
  <c r="P107" i="4"/>
  <c r="U106" i="4"/>
  <c r="Z105" i="4"/>
  <c r="R105" i="4"/>
  <c r="W104" i="4"/>
  <c r="O104" i="4"/>
  <c r="T103" i="4"/>
  <c r="Y102" i="4"/>
  <c r="AA102" i="4" s="1"/>
  <c r="Q102" i="4"/>
  <c r="V100" i="4"/>
  <c r="N100" i="4"/>
  <c r="S99" i="4"/>
  <c r="X98" i="4"/>
  <c r="P98" i="4"/>
  <c r="U97" i="4"/>
  <c r="Z96" i="4"/>
  <c r="R96" i="4"/>
  <c r="W95" i="4"/>
  <c r="O95" i="4"/>
  <c r="T94" i="4"/>
  <c r="Y93" i="4"/>
  <c r="AA93" i="4" s="1"/>
  <c r="Q93" i="4"/>
  <c r="V92" i="4"/>
  <c r="N92" i="4"/>
  <c r="S91" i="4"/>
  <c r="X90" i="4"/>
  <c r="P90" i="4"/>
  <c r="U89" i="4"/>
  <c r="Z87" i="4"/>
  <c r="R87" i="4"/>
  <c r="W86" i="4"/>
  <c r="O86" i="4"/>
  <c r="T85" i="4"/>
  <c r="Y84" i="4"/>
  <c r="AA84" i="4" s="1"/>
  <c r="Q84" i="4"/>
  <c r="V83" i="4"/>
  <c r="N83" i="4"/>
  <c r="S82" i="4"/>
  <c r="X81" i="4"/>
  <c r="P81" i="4"/>
  <c r="U80" i="4"/>
  <c r="Z77" i="4"/>
  <c r="R77" i="4"/>
  <c r="W76" i="4"/>
  <c r="O76" i="4"/>
  <c r="T75" i="4"/>
  <c r="Y74" i="4"/>
  <c r="AA74" i="4" s="1"/>
  <c r="Q74" i="4"/>
  <c r="V73" i="4"/>
  <c r="N73" i="4"/>
  <c r="S72" i="4"/>
  <c r="X71" i="4"/>
  <c r="P71" i="4"/>
  <c r="U70" i="4"/>
  <c r="Z69" i="4"/>
  <c r="R69" i="4"/>
  <c r="W68" i="4"/>
  <c r="O68" i="4"/>
  <c r="T67" i="4"/>
  <c r="Y66" i="4"/>
  <c r="AA66" i="4" s="1"/>
  <c r="Q66" i="4"/>
  <c r="V65" i="4"/>
  <c r="N65" i="4"/>
  <c r="S64" i="4"/>
  <c r="X63" i="4"/>
  <c r="P63" i="4"/>
  <c r="U61" i="4"/>
  <c r="Z60" i="4"/>
  <c r="R60" i="4"/>
  <c r="W59" i="4"/>
  <c r="O59" i="4"/>
  <c r="T58" i="4"/>
  <c r="Y57" i="4"/>
  <c r="AA57" i="4" s="1"/>
  <c r="Q57" i="4"/>
  <c r="V56" i="4"/>
  <c r="N56" i="4"/>
  <c r="S55" i="4"/>
  <c r="X54" i="4"/>
  <c r="P54" i="4"/>
  <c r="U53" i="4"/>
  <c r="Z52" i="4"/>
  <c r="R52" i="4"/>
  <c r="W51" i="4"/>
  <c r="O51" i="4"/>
  <c r="T50" i="4"/>
  <c r="Y48" i="4"/>
  <c r="AA48" i="4" s="1"/>
  <c r="Q48" i="4"/>
  <c r="V47" i="4"/>
  <c r="N47" i="4"/>
  <c r="S44" i="4"/>
  <c r="X43" i="4"/>
  <c r="P43" i="4"/>
  <c r="U42" i="4"/>
  <c r="Z41" i="4"/>
  <c r="R41" i="4"/>
  <c r="W40" i="4"/>
  <c r="O40" i="4"/>
  <c r="T38" i="4"/>
  <c r="Y37" i="4"/>
  <c r="AA37" i="4" s="1"/>
  <c r="Q37" i="4"/>
  <c r="V36" i="4"/>
  <c r="N36" i="4"/>
  <c r="S35" i="4"/>
  <c r="X34" i="4"/>
  <c r="P34" i="4"/>
  <c r="U33" i="4"/>
  <c r="Z32" i="4"/>
  <c r="R32" i="4"/>
  <c r="W31" i="4"/>
  <c r="O31" i="4"/>
  <c r="T30" i="4"/>
  <c r="Y29" i="4"/>
  <c r="AA29" i="4" s="1"/>
  <c r="Q29" i="4"/>
  <c r="V28" i="4"/>
  <c r="N28" i="4"/>
  <c r="S27" i="4"/>
  <c r="X26" i="4"/>
  <c r="P26" i="4"/>
  <c r="U25" i="4"/>
  <c r="Z24" i="4"/>
  <c r="R24" i="4"/>
  <c r="W23" i="4"/>
  <c r="O23" i="4"/>
  <c r="T22" i="4"/>
  <c r="Y21" i="4"/>
  <c r="AA21" i="4" s="1"/>
  <c r="Q21" i="4"/>
  <c r="V20" i="4"/>
  <c r="N20" i="4"/>
  <c r="S19" i="4"/>
  <c r="X18" i="4"/>
  <c r="P18" i="4"/>
  <c r="U17" i="4"/>
  <c r="Z16" i="4"/>
  <c r="R16" i="4"/>
  <c r="W15" i="4"/>
  <c r="O15" i="4"/>
  <c r="T14" i="4"/>
  <c r="X13" i="4"/>
  <c r="P13" i="4"/>
  <c r="U12" i="4"/>
  <c r="Z11" i="4"/>
  <c r="R11" i="4"/>
  <c r="W10" i="4"/>
  <c r="O10" i="4"/>
  <c r="T111" i="2"/>
  <c r="Y109" i="2"/>
  <c r="AA109" i="2" s="1"/>
  <c r="Q109" i="2"/>
  <c r="V107" i="2"/>
  <c r="N107" i="2"/>
  <c r="S106" i="2"/>
  <c r="X105" i="2"/>
  <c r="P105" i="2"/>
  <c r="U104" i="2"/>
  <c r="Z103" i="2"/>
  <c r="R103" i="2"/>
  <c r="W102" i="2"/>
  <c r="O102" i="2"/>
  <c r="T101" i="2"/>
  <c r="Y100" i="2"/>
  <c r="AA100" i="2" s="1"/>
  <c r="Q100" i="2"/>
  <c r="V98" i="2"/>
  <c r="N98" i="2"/>
  <c r="S97" i="2"/>
  <c r="X96" i="2"/>
  <c r="P96" i="2"/>
  <c r="U95" i="2"/>
  <c r="Z94" i="2"/>
  <c r="R94" i="2"/>
  <c r="W93" i="2"/>
  <c r="O93" i="2"/>
  <c r="T92" i="2"/>
  <c r="Y91" i="2"/>
  <c r="AA91" i="2" s="1"/>
  <c r="Q91" i="2"/>
  <c r="V90" i="2"/>
  <c r="N90" i="2"/>
  <c r="S88" i="2"/>
  <c r="X87" i="2"/>
  <c r="P87" i="2"/>
  <c r="U86" i="2"/>
  <c r="Z85" i="2"/>
  <c r="R85" i="2"/>
  <c r="W84" i="2"/>
  <c r="O84" i="2"/>
  <c r="T82" i="2"/>
  <c r="Y81" i="2"/>
  <c r="AA81" i="2" s="1"/>
  <c r="Q81" i="2"/>
  <c r="V80" i="2"/>
  <c r="N80" i="2"/>
  <c r="S79" i="2"/>
  <c r="X78" i="2"/>
  <c r="P78" i="2"/>
  <c r="U77" i="2"/>
  <c r="Z76" i="2"/>
  <c r="R76" i="2"/>
  <c r="W75" i="2"/>
  <c r="O75" i="2"/>
  <c r="T74" i="2"/>
  <c r="Y73" i="2"/>
  <c r="AA73" i="2" s="1"/>
  <c r="Q73" i="2"/>
  <c r="V72" i="2"/>
  <c r="N72" i="2"/>
  <c r="S71" i="2"/>
  <c r="X70" i="2"/>
  <c r="P70" i="2"/>
  <c r="U68" i="2"/>
  <c r="Z67" i="2"/>
  <c r="R67" i="2"/>
  <c r="W66" i="2"/>
  <c r="O66" i="2"/>
  <c r="T65" i="2"/>
  <c r="Y64" i="2"/>
  <c r="AA64" i="2" s="1"/>
  <c r="Q64" i="2"/>
  <c r="V63" i="2"/>
  <c r="N63" i="2"/>
  <c r="S62" i="2"/>
  <c r="X60" i="2"/>
  <c r="P60" i="2"/>
  <c r="U59" i="2"/>
  <c r="Z58" i="2"/>
  <c r="R58" i="2"/>
  <c r="W57" i="2"/>
  <c r="O57" i="2"/>
  <c r="T56" i="2"/>
  <c r="Y55" i="2"/>
  <c r="AA55" i="2" s="1"/>
  <c r="Q55" i="2"/>
  <c r="V54" i="2"/>
  <c r="N54" i="2"/>
  <c r="S53" i="2"/>
  <c r="X52" i="2"/>
  <c r="P52" i="2"/>
  <c r="U51" i="2"/>
  <c r="Z50" i="2"/>
  <c r="R50" i="2"/>
  <c r="W49" i="2"/>
  <c r="O49" i="2"/>
  <c r="T48" i="2"/>
  <c r="Y47" i="2"/>
  <c r="AA47" i="2" s="1"/>
  <c r="Q47" i="2"/>
  <c r="V46" i="2"/>
  <c r="N46" i="2"/>
  <c r="S45" i="2"/>
  <c r="X44" i="2"/>
  <c r="P44" i="2"/>
  <c r="U43" i="2"/>
  <c r="Z42" i="2"/>
  <c r="R42" i="2"/>
  <c r="W41" i="2"/>
  <c r="O41" i="2"/>
  <c r="T40" i="2"/>
  <c r="Y39" i="2"/>
  <c r="AA39" i="2" s="1"/>
  <c r="Q39" i="2"/>
  <c r="V38" i="2"/>
  <c r="N38" i="2"/>
  <c r="S37" i="2"/>
  <c r="X36" i="2"/>
  <c r="P36" i="2"/>
  <c r="U35" i="2"/>
  <c r="Z34" i="2"/>
  <c r="R34" i="2"/>
  <c r="W33" i="2"/>
  <c r="O33" i="2"/>
  <c r="T32" i="2"/>
  <c r="Y31" i="2"/>
  <c r="AA31" i="2" s="1"/>
  <c r="Q31" i="2"/>
  <c r="V30" i="2"/>
  <c r="N30" i="2"/>
  <c r="S28" i="2"/>
  <c r="X27" i="2"/>
  <c r="P27" i="2"/>
  <c r="U26" i="2"/>
  <c r="Z25" i="2"/>
  <c r="R25" i="2"/>
  <c r="W24" i="2"/>
  <c r="O24" i="2"/>
  <c r="T23" i="2"/>
  <c r="Y22" i="2"/>
  <c r="AA22" i="2" s="1"/>
  <c r="Q22" i="2"/>
  <c r="V21" i="2"/>
  <c r="N21" i="2"/>
  <c r="S20" i="2"/>
  <c r="X18" i="2"/>
  <c r="P18" i="2"/>
  <c r="U17" i="2"/>
  <c r="Z16" i="2"/>
  <c r="R16" i="2"/>
  <c r="W15" i="2"/>
  <c r="O15" i="2"/>
  <c r="S13" i="2"/>
  <c r="X12" i="2"/>
  <c r="P12" i="2"/>
  <c r="U11" i="2"/>
  <c r="Z10" i="2"/>
  <c r="R10" i="2"/>
  <c r="N268" i="5"/>
  <c r="Y31" i="7"/>
  <c r="AA31" i="7" s="1"/>
  <c r="S81" i="6"/>
  <c r="O53" i="6"/>
  <c r="S31" i="6"/>
  <c r="V92" i="28"/>
  <c r="Z70" i="28"/>
  <c r="Q49" i="28"/>
  <c r="V38" i="28"/>
  <c r="Y29" i="28"/>
  <c r="AA29" i="28" s="1"/>
  <c r="P21" i="28"/>
  <c r="Q12" i="28"/>
  <c r="Y258" i="5"/>
  <c r="AA258" i="5" s="1"/>
  <c r="R252" i="5"/>
  <c r="W244" i="5"/>
  <c r="P238" i="5"/>
  <c r="P233" i="5"/>
  <c r="Q228" i="5"/>
  <c r="R223" i="5"/>
  <c r="S217" i="5"/>
  <c r="S212" i="5"/>
  <c r="T207" i="5"/>
  <c r="U202" i="5"/>
  <c r="T197" i="5"/>
  <c r="U192" i="5"/>
  <c r="V186" i="5"/>
  <c r="W179" i="5"/>
  <c r="X174" i="5"/>
  <c r="Y168" i="5"/>
  <c r="AA168" i="5" s="1"/>
  <c r="S166" i="5"/>
  <c r="T161" i="5"/>
  <c r="U156" i="5"/>
  <c r="V151" i="5"/>
  <c r="W145" i="5"/>
  <c r="X140" i="5"/>
  <c r="Y135" i="5"/>
  <c r="AA135" i="5" s="1"/>
  <c r="Z129" i="5"/>
  <c r="Y126" i="5"/>
  <c r="AA126" i="5" s="1"/>
  <c r="S124" i="5"/>
  <c r="Z121" i="5"/>
  <c r="T119" i="5"/>
  <c r="N117" i="5"/>
  <c r="U114" i="5"/>
  <c r="O112" i="5"/>
  <c r="V109" i="5"/>
  <c r="P107" i="5"/>
  <c r="W103" i="5"/>
  <c r="Q101" i="5"/>
  <c r="X98" i="5"/>
  <c r="R96" i="5"/>
  <c r="W93" i="5"/>
  <c r="T92" i="5"/>
  <c r="Q90" i="5"/>
  <c r="N89" i="5"/>
  <c r="X87" i="5"/>
  <c r="U86" i="5"/>
  <c r="R85" i="5"/>
  <c r="O84" i="5"/>
  <c r="Y82" i="5"/>
  <c r="AA82" i="5" s="1"/>
  <c r="V81" i="5"/>
  <c r="S80" i="5"/>
  <c r="P79" i="5"/>
  <c r="Z77" i="5"/>
  <c r="W76" i="5"/>
  <c r="T75" i="5"/>
  <c r="Q74" i="5"/>
  <c r="N73" i="5"/>
  <c r="X71" i="5"/>
  <c r="U70" i="5"/>
  <c r="R69" i="5"/>
  <c r="O68" i="5"/>
  <c r="Y66" i="5"/>
  <c r="AA66" i="5" s="1"/>
  <c r="V65" i="5"/>
  <c r="S64" i="5"/>
  <c r="P63" i="5"/>
  <c r="Z61" i="5"/>
  <c r="W60" i="5"/>
  <c r="T59" i="5"/>
  <c r="Q58" i="5"/>
  <c r="N57" i="5"/>
  <c r="X55" i="5"/>
  <c r="U54" i="5"/>
  <c r="R53" i="5"/>
  <c r="O52" i="5"/>
  <c r="Y50" i="5"/>
  <c r="AA50" i="5" s="1"/>
  <c r="V49" i="5"/>
  <c r="S48" i="5"/>
  <c r="P47" i="5"/>
  <c r="Z45" i="5"/>
  <c r="W44" i="5"/>
  <c r="T43" i="5"/>
  <c r="Q42" i="5"/>
  <c r="N41" i="5"/>
  <c r="X39" i="5"/>
  <c r="U38" i="5"/>
  <c r="R37" i="5"/>
  <c r="O36" i="5"/>
  <c r="Y34" i="5"/>
  <c r="AA34" i="5" s="1"/>
  <c r="V33" i="5"/>
  <c r="S32" i="5"/>
  <c r="P31" i="5"/>
  <c r="Z29" i="5"/>
  <c r="W28" i="5"/>
  <c r="T27" i="5"/>
  <c r="Q26" i="5"/>
  <c r="V25" i="5"/>
  <c r="S24" i="5"/>
  <c r="P23" i="5"/>
  <c r="Z21" i="5"/>
  <c r="W20" i="5"/>
  <c r="T19" i="5"/>
  <c r="Q18" i="5"/>
  <c r="N17" i="5"/>
  <c r="X15" i="5"/>
  <c r="U14" i="5"/>
  <c r="Q13" i="5"/>
  <c r="N12" i="5"/>
  <c r="X10" i="5"/>
  <c r="U114" i="4"/>
  <c r="P112" i="4"/>
  <c r="X110" i="4"/>
  <c r="U109" i="4"/>
  <c r="R108" i="4"/>
  <c r="O107" i="4"/>
  <c r="Y105" i="4"/>
  <c r="AA105" i="4" s="1"/>
  <c r="N104" i="4"/>
  <c r="X102" i="4"/>
  <c r="U100" i="4"/>
  <c r="R99" i="4"/>
  <c r="W98" i="4"/>
  <c r="T97" i="4"/>
  <c r="Q96" i="4"/>
  <c r="S94" i="4"/>
  <c r="P93" i="4"/>
  <c r="Z91" i="4"/>
  <c r="W90" i="4"/>
  <c r="T89" i="4"/>
  <c r="Q87" i="4"/>
  <c r="N86" i="4"/>
  <c r="X84" i="4"/>
  <c r="U83" i="4"/>
  <c r="R82" i="4"/>
  <c r="O81" i="4"/>
  <c r="Y77" i="4"/>
  <c r="AA77" i="4" s="1"/>
  <c r="V76" i="4"/>
  <c r="S75" i="4"/>
  <c r="P74" i="4"/>
  <c r="Z72" i="4"/>
  <c r="R72" i="4"/>
  <c r="O71" i="4"/>
  <c r="Y69" i="4"/>
  <c r="AA69" i="4" s="1"/>
  <c r="V68" i="4"/>
  <c r="S67" i="4"/>
  <c r="P66" i="4"/>
  <c r="Z64" i="4"/>
  <c r="W63" i="4"/>
  <c r="T61" i="4"/>
  <c r="Q60" i="4"/>
  <c r="N59" i="4"/>
  <c r="X57" i="4"/>
  <c r="U56" i="4"/>
  <c r="R55" i="4"/>
  <c r="O54" i="4"/>
  <c r="Y52" i="4"/>
  <c r="AA52" i="4" s="1"/>
  <c r="V51" i="4"/>
  <c r="S50" i="4"/>
  <c r="P48" i="4"/>
  <c r="Z44" i="4"/>
  <c r="W43" i="4"/>
  <c r="T42" i="4"/>
  <c r="Q41" i="4"/>
  <c r="N40" i="4"/>
  <c r="X37" i="4"/>
  <c r="U36" i="4"/>
  <c r="R35" i="4"/>
  <c r="O34" i="4"/>
  <c r="Y32" i="4"/>
  <c r="AA32" i="4" s="1"/>
  <c r="V31" i="4"/>
  <c r="S30" i="4"/>
  <c r="P29" i="4"/>
  <c r="Z27" i="4"/>
  <c r="W26" i="4"/>
  <c r="T25" i="4"/>
  <c r="Q24" i="4"/>
  <c r="N23" i="4"/>
  <c r="X21" i="4"/>
  <c r="U20" i="4"/>
  <c r="R19" i="4"/>
  <c r="O18" i="4"/>
  <c r="Y16" i="4"/>
  <c r="AA16" i="4" s="1"/>
  <c r="V15" i="4"/>
  <c r="S14" i="4"/>
  <c r="O13" i="4"/>
  <c r="Y11" i="4"/>
  <c r="AA11" i="4" s="1"/>
  <c r="V10" i="4"/>
  <c r="S111" i="2"/>
  <c r="P109" i="2"/>
  <c r="Z106" i="2"/>
  <c r="W105" i="2"/>
  <c r="T104" i="2"/>
  <c r="Q103" i="2"/>
  <c r="N102" i="2"/>
  <c r="X100" i="2"/>
  <c r="P100" i="2"/>
  <c r="Z97" i="2"/>
  <c r="W96" i="2"/>
  <c r="T95" i="2"/>
  <c r="Q94" i="2"/>
  <c r="N93" i="2"/>
  <c r="P91" i="2"/>
  <c r="U90" i="2"/>
  <c r="R88" i="2"/>
  <c r="O87" i="2"/>
  <c r="Q85" i="2"/>
  <c r="N84" i="2"/>
  <c r="X81" i="2"/>
  <c r="U80" i="2"/>
  <c r="R79" i="2"/>
  <c r="O78" i="2"/>
  <c r="Y76" i="2"/>
  <c r="AA76" i="2" s="1"/>
  <c r="V75" i="2"/>
  <c r="S74" i="2"/>
  <c r="P73" i="2"/>
  <c r="Z71" i="2"/>
  <c r="W70" i="2"/>
  <c r="T68" i="2"/>
  <c r="Q67" i="2"/>
  <c r="N66" i="2"/>
  <c r="X64" i="2"/>
  <c r="U63" i="2"/>
  <c r="R62" i="2"/>
  <c r="O60" i="2"/>
  <c r="Y58" i="2"/>
  <c r="AA58" i="2" s="1"/>
  <c r="V57" i="2"/>
  <c r="S56" i="2"/>
  <c r="P55" i="2"/>
  <c r="Z53" i="2"/>
  <c r="W52" i="2"/>
  <c r="T51" i="2"/>
  <c r="Q50" i="2"/>
  <c r="N49" i="2"/>
  <c r="X47" i="2"/>
  <c r="U46" i="2"/>
  <c r="R45" i="2"/>
  <c r="O44" i="2"/>
  <c r="Y42" i="2"/>
  <c r="AA42" i="2" s="1"/>
  <c r="V41" i="2"/>
  <c r="S40" i="2"/>
  <c r="P39" i="2"/>
  <c r="Z37" i="2"/>
  <c r="W36" i="2"/>
  <c r="T35" i="2"/>
  <c r="Q34" i="2"/>
  <c r="N33" i="2"/>
  <c r="X31" i="2"/>
  <c r="U30" i="2"/>
  <c r="R28" i="2"/>
  <c r="O27" i="2"/>
  <c r="Y25" i="2"/>
  <c r="AA25" i="2" s="1"/>
  <c r="V24" i="2"/>
  <c r="S23" i="2"/>
  <c r="P22" i="2"/>
  <c r="Z20" i="2"/>
  <c r="W18" i="2"/>
  <c r="T17" i="2"/>
  <c r="Q16" i="2"/>
  <c r="N15" i="2"/>
  <c r="R13" i="2"/>
  <c r="O12" i="2"/>
  <c r="Y10" i="2"/>
  <c r="AA10" i="2" s="1"/>
  <c r="Y76" i="7"/>
  <c r="AA76" i="7" s="1"/>
  <c r="Z26" i="7"/>
  <c r="P99" i="6"/>
  <c r="S61" i="6"/>
  <c r="X39" i="6"/>
  <c r="O16" i="6"/>
  <c r="R78" i="28"/>
  <c r="V56" i="28"/>
  <c r="Y41" i="28"/>
  <c r="AA41" i="28" s="1"/>
  <c r="P33" i="28"/>
  <c r="T24" i="28"/>
  <c r="V15" i="28"/>
  <c r="Y262" i="5"/>
  <c r="AA262" i="5" s="1"/>
  <c r="X254" i="5"/>
  <c r="P247" i="5"/>
  <c r="V240" i="5"/>
  <c r="N235" i="5"/>
  <c r="O230" i="5"/>
  <c r="P225" i="5"/>
  <c r="Q219" i="5"/>
  <c r="R214" i="5"/>
  <c r="R209" i="5"/>
  <c r="S204" i="5"/>
  <c r="R199" i="5"/>
  <c r="S194" i="5"/>
  <c r="T188" i="5"/>
  <c r="U182" i="5"/>
  <c r="P174" i="5"/>
  <c r="Q168" i="5"/>
  <c r="R163" i="5"/>
  <c r="S158" i="5"/>
  <c r="T153" i="5"/>
  <c r="U147" i="5"/>
  <c r="V142" i="5"/>
  <c r="W137" i="5"/>
  <c r="X131" i="5"/>
  <c r="U127" i="5"/>
  <c r="O125" i="5"/>
  <c r="V122" i="5"/>
  <c r="P120" i="5"/>
  <c r="W117" i="5"/>
  <c r="Q115" i="5"/>
  <c r="X112" i="5"/>
  <c r="R110" i="5"/>
  <c r="Y107" i="5"/>
  <c r="AA107" i="5" s="1"/>
  <c r="S104" i="5"/>
  <c r="Z101" i="5"/>
  <c r="Q98" i="5"/>
  <c r="X94" i="5"/>
  <c r="T93" i="5"/>
  <c r="Q92" i="5"/>
  <c r="N90" i="5"/>
  <c r="X88" i="5"/>
  <c r="U87" i="5"/>
  <c r="R86" i="5"/>
  <c r="O85" i="5"/>
  <c r="Y83" i="5"/>
  <c r="AA83" i="5" s="1"/>
  <c r="V82" i="5"/>
  <c r="S81" i="5"/>
  <c r="P80" i="5"/>
  <c r="Z78" i="5"/>
  <c r="W77" i="5"/>
  <c r="T76" i="5"/>
  <c r="Q75" i="5"/>
  <c r="N74" i="5"/>
  <c r="X72" i="5"/>
  <c r="U71" i="5"/>
  <c r="R70" i="5"/>
  <c r="O69" i="5"/>
  <c r="Q67" i="5"/>
  <c r="N66" i="5"/>
  <c r="X64" i="5"/>
  <c r="U63" i="5"/>
  <c r="R62" i="5"/>
  <c r="O61" i="5"/>
  <c r="Y59" i="5"/>
  <c r="AA59" i="5" s="1"/>
  <c r="V58" i="5"/>
  <c r="S57" i="5"/>
  <c r="P56" i="5"/>
  <c r="Z54" i="5"/>
  <c r="W53" i="5"/>
  <c r="T52" i="5"/>
  <c r="Q51" i="5"/>
  <c r="N50" i="5"/>
  <c r="X48" i="5"/>
  <c r="U47" i="5"/>
  <c r="R46" i="5"/>
  <c r="O45" i="5"/>
  <c r="Y43" i="5"/>
  <c r="AA43" i="5" s="1"/>
  <c r="V42" i="5"/>
  <c r="S41" i="5"/>
  <c r="P40" i="5"/>
  <c r="Z38" i="5"/>
  <c r="W37" i="5"/>
  <c r="T36" i="5"/>
  <c r="Q35" i="5"/>
  <c r="N34" i="5"/>
  <c r="X32" i="5"/>
  <c r="U31" i="5"/>
  <c r="R30" i="5"/>
  <c r="O29" i="5"/>
  <c r="Y27" i="5"/>
  <c r="AA27" i="5" s="1"/>
  <c r="V26" i="5"/>
  <c r="S25" i="5"/>
  <c r="P24" i="5"/>
  <c r="Z22" i="5"/>
  <c r="W21" i="5"/>
  <c r="T20" i="5"/>
  <c r="Q19" i="5"/>
  <c r="N18" i="5"/>
  <c r="X16" i="5"/>
  <c r="U15" i="5"/>
  <c r="R14" i="5"/>
  <c r="N13" i="5"/>
  <c r="X11" i="5"/>
  <c r="U10" i="5"/>
  <c r="R114" i="4"/>
  <c r="X111" i="4"/>
  <c r="U110" i="4"/>
  <c r="Z109" i="4"/>
  <c r="W108" i="4"/>
  <c r="T107" i="4"/>
  <c r="Q106" i="4"/>
  <c r="N105" i="4"/>
  <c r="X103" i="4"/>
  <c r="U102" i="4"/>
  <c r="R100" i="4"/>
  <c r="O99" i="4"/>
  <c r="Y97" i="4"/>
  <c r="AA97" i="4" s="1"/>
  <c r="V96" i="4"/>
  <c r="S95" i="4"/>
  <c r="P94" i="4"/>
  <c r="Z92" i="4"/>
  <c r="W91" i="4"/>
  <c r="T90" i="4"/>
  <c r="Q89" i="4"/>
  <c r="N87" i="4"/>
  <c r="X85" i="4"/>
  <c r="U84" i="4"/>
  <c r="R83" i="4"/>
  <c r="O82" i="4"/>
  <c r="Y80" i="4"/>
  <c r="AA80" i="4" s="1"/>
  <c r="V77" i="4"/>
  <c r="S76" i="4"/>
  <c r="P75" i="4"/>
  <c r="Z73" i="4"/>
  <c r="W72" i="4"/>
  <c r="T71" i="4"/>
  <c r="Q70" i="4"/>
  <c r="N69" i="4"/>
  <c r="S68" i="4"/>
  <c r="P67" i="4"/>
  <c r="Z65" i="4"/>
  <c r="W64" i="4"/>
  <c r="T63" i="4"/>
  <c r="Q61" i="4"/>
  <c r="N60" i="4"/>
  <c r="X58" i="4"/>
  <c r="U57" i="4"/>
  <c r="R56" i="4"/>
  <c r="O55" i="4"/>
  <c r="Y53" i="4"/>
  <c r="AA53" i="4" s="1"/>
  <c r="V52" i="4"/>
  <c r="S51" i="4"/>
  <c r="P50" i="4"/>
  <c r="Z47" i="4"/>
  <c r="R47" i="4"/>
  <c r="O44" i="4"/>
  <c r="Y42" i="4"/>
  <c r="AA42" i="4" s="1"/>
  <c r="V41" i="4"/>
  <c r="S40" i="4"/>
  <c r="P38" i="4"/>
  <c r="Z36" i="4"/>
  <c r="W35" i="4"/>
  <c r="T34" i="4"/>
  <c r="Q33" i="4"/>
  <c r="N32" i="4"/>
  <c r="X30" i="4"/>
  <c r="U29" i="4"/>
  <c r="R28" i="4"/>
  <c r="O27" i="4"/>
  <c r="Y25" i="4"/>
  <c r="AA25" i="4" s="1"/>
  <c r="V24" i="4"/>
  <c r="S23" i="4"/>
  <c r="P22" i="4"/>
  <c r="Z20" i="4"/>
  <c r="W19" i="4"/>
  <c r="T18" i="4"/>
  <c r="Q17" i="4"/>
  <c r="N16" i="4"/>
  <c r="X14" i="4"/>
  <c r="T13" i="4"/>
  <c r="Q12" i="4"/>
  <c r="N11" i="4"/>
  <c r="X111" i="2"/>
  <c r="U109" i="2"/>
  <c r="R107" i="2"/>
  <c r="O106" i="2"/>
  <c r="Y104" i="2"/>
  <c r="AA104" i="2" s="1"/>
  <c r="V103" i="2"/>
  <c r="S102" i="2"/>
  <c r="P101" i="2"/>
  <c r="Z98" i="2"/>
  <c r="W97" i="2"/>
  <c r="Y95" i="2"/>
  <c r="AA95" i="2" s="1"/>
  <c r="V94" i="2"/>
  <c r="S93" i="2"/>
  <c r="P92" i="2"/>
  <c r="Z90" i="2"/>
  <c r="W88" i="2"/>
  <c r="T87" i="2"/>
  <c r="Q86" i="2"/>
  <c r="N85" i="2"/>
  <c r="X82" i="2"/>
  <c r="U81" i="2"/>
  <c r="R80" i="2"/>
  <c r="O79" i="2"/>
  <c r="Y77" i="2"/>
  <c r="AA77" i="2" s="1"/>
  <c r="V76" i="2"/>
  <c r="S75" i="2"/>
  <c r="P74" i="2"/>
  <c r="Z72" i="2"/>
  <c r="W71" i="2"/>
  <c r="T70" i="2"/>
  <c r="Q68" i="2"/>
  <c r="N67" i="2"/>
  <c r="X65" i="2"/>
  <c r="U64" i="2"/>
  <c r="R63" i="2"/>
  <c r="O62" i="2"/>
  <c r="Y59" i="2"/>
  <c r="AA59" i="2" s="1"/>
  <c r="V58" i="2"/>
  <c r="S57" i="2"/>
  <c r="P56" i="2"/>
  <c r="Z54" i="2"/>
  <c r="W53" i="2"/>
  <c r="T52" i="2"/>
  <c r="Q51" i="2"/>
  <c r="N50" i="2"/>
  <c r="X48" i="2"/>
  <c r="U47" i="2"/>
  <c r="R46" i="2"/>
  <c r="O45" i="2"/>
  <c r="Y43" i="2"/>
  <c r="AA43" i="2" s="1"/>
  <c r="V42" i="2"/>
  <c r="S41" i="2"/>
  <c r="P40" i="2"/>
  <c r="Z38" i="2"/>
  <c r="W37" i="2"/>
  <c r="T36" i="2"/>
  <c r="V34" i="2"/>
  <c r="S33" i="2"/>
  <c r="P32" i="2"/>
  <c r="Z30" i="2"/>
  <c r="W28" i="2"/>
  <c r="T27" i="2"/>
  <c r="Q26" i="2"/>
  <c r="N25" i="2"/>
  <c r="X23" i="2"/>
  <c r="U22" i="2"/>
  <c r="R21" i="2"/>
  <c r="O20" i="2"/>
  <c r="Y17" i="2"/>
  <c r="AA17" i="2" s="1"/>
  <c r="V16" i="2"/>
  <c r="S15" i="2"/>
  <c r="O13" i="2"/>
  <c r="Y11" i="2"/>
  <c r="AA11" i="2" s="1"/>
  <c r="V10" i="2"/>
  <c r="Y303" i="5"/>
  <c r="AA303" i="5" s="1"/>
  <c r="N67" i="7"/>
  <c r="W42" i="7"/>
  <c r="N21" i="7"/>
  <c r="Q93" i="6"/>
  <c r="U69" i="6"/>
  <c r="Z58" i="6"/>
  <c r="P47" i="6"/>
  <c r="R36" i="6"/>
  <c r="T25" i="6"/>
  <c r="U13" i="6"/>
  <c r="W85" i="28"/>
  <c r="Y75" i="28"/>
  <c r="AA75" i="28" s="1"/>
  <c r="N65" i="28"/>
  <c r="P54" i="28"/>
  <c r="P45" i="28"/>
  <c r="Y40" i="28"/>
  <c r="AA40" i="28" s="1"/>
  <c r="T36" i="28"/>
  <c r="N32" i="28"/>
  <c r="W27" i="28"/>
  <c r="R23" i="28"/>
  <c r="Z18" i="28"/>
  <c r="V14" i="28"/>
  <c r="O10" i="28"/>
  <c r="W260" i="5"/>
  <c r="Q257" i="5"/>
  <c r="Z253" i="5"/>
  <c r="V249" i="5"/>
  <c r="S246" i="5"/>
  <c r="O243" i="5"/>
  <c r="X239" i="5"/>
  <c r="Y236" i="5"/>
  <c r="AA236" i="5" s="1"/>
  <c r="S234" i="5"/>
  <c r="Z231" i="5"/>
  <c r="T229" i="5"/>
  <c r="N227" i="5"/>
  <c r="U224" i="5"/>
  <c r="O222" i="5"/>
  <c r="V218" i="5"/>
  <c r="P216" i="5"/>
  <c r="W213" i="5"/>
  <c r="P211" i="5"/>
  <c r="W208" i="5"/>
  <c r="Q206" i="5"/>
  <c r="X203" i="5"/>
  <c r="Q201" i="5"/>
  <c r="W198" i="5"/>
  <c r="Q196" i="5"/>
  <c r="X193" i="5"/>
  <c r="R191" i="5"/>
  <c r="Y187" i="5"/>
  <c r="AA187" i="5" s="1"/>
  <c r="S185" i="5"/>
  <c r="Z181" i="5"/>
  <c r="T178" i="5"/>
  <c r="N176" i="5"/>
  <c r="U173" i="5"/>
  <c r="O170" i="5"/>
  <c r="V167" i="5"/>
  <c r="P165" i="5"/>
  <c r="W162" i="5"/>
  <c r="Q160" i="5"/>
  <c r="X157" i="5"/>
  <c r="R155" i="5"/>
  <c r="Y152" i="5"/>
  <c r="AA152" i="5" s="1"/>
  <c r="S149" i="5"/>
  <c r="Z146" i="5"/>
  <c r="T144" i="5"/>
  <c r="N142" i="5"/>
  <c r="U139" i="5"/>
  <c r="O137" i="5"/>
  <c r="V133" i="5"/>
  <c r="P131" i="5"/>
  <c r="W128" i="5"/>
  <c r="T127" i="5"/>
  <c r="Q126" i="5"/>
  <c r="N125" i="5"/>
  <c r="X123" i="5"/>
  <c r="U122" i="5"/>
  <c r="R121" i="5"/>
  <c r="O120" i="5"/>
  <c r="Y118" i="5"/>
  <c r="AA118" i="5" s="1"/>
  <c r="V117" i="5"/>
  <c r="S116" i="5"/>
  <c r="P115" i="5"/>
  <c r="Z113" i="5"/>
  <c r="W112" i="5"/>
  <c r="T111" i="5"/>
  <c r="Q110" i="5"/>
  <c r="N109" i="5"/>
  <c r="X107" i="5"/>
  <c r="U105" i="5"/>
  <c r="R104" i="5"/>
  <c r="O103" i="5"/>
  <c r="Y101" i="5"/>
  <c r="AA101" i="5" s="1"/>
  <c r="V100" i="5"/>
  <c r="S99" i="5"/>
  <c r="P98" i="5"/>
  <c r="Z96" i="5"/>
  <c r="W94" i="5"/>
  <c r="N94" i="5"/>
  <c r="S93" i="5"/>
  <c r="X92" i="5"/>
  <c r="P92" i="5"/>
  <c r="U90" i="5"/>
  <c r="Z89" i="5"/>
  <c r="R89" i="5"/>
  <c r="W88" i="5"/>
  <c r="O88" i="5"/>
  <c r="T87" i="5"/>
  <c r="Y86" i="5"/>
  <c r="AA86" i="5" s="1"/>
  <c r="Q86" i="5"/>
  <c r="V85" i="5"/>
  <c r="N85" i="5"/>
  <c r="S84" i="5"/>
  <c r="X83" i="5"/>
  <c r="P83" i="5"/>
  <c r="U82" i="5"/>
  <c r="Z81" i="5"/>
  <c r="R81" i="5"/>
  <c r="W80" i="5"/>
  <c r="O80" i="5"/>
  <c r="T79" i="5"/>
  <c r="Y78" i="5"/>
  <c r="AA78" i="5" s="1"/>
  <c r="Q78" i="5"/>
  <c r="V77" i="5"/>
  <c r="N77" i="5"/>
  <c r="S76" i="5"/>
  <c r="X75" i="5"/>
  <c r="P75" i="5"/>
  <c r="U74" i="5"/>
  <c r="Z73" i="5"/>
  <c r="R73" i="5"/>
  <c r="W72" i="5"/>
  <c r="O72" i="5"/>
  <c r="T71" i="5"/>
  <c r="Y70" i="5"/>
  <c r="AA70" i="5" s="1"/>
  <c r="Q70" i="5"/>
  <c r="V69" i="5"/>
  <c r="N69" i="5"/>
  <c r="S68" i="5"/>
  <c r="X67" i="5"/>
  <c r="P67" i="5"/>
  <c r="U66" i="5"/>
  <c r="Z65" i="5"/>
  <c r="R65" i="5"/>
  <c r="W64" i="5"/>
  <c r="O64" i="5"/>
  <c r="T63" i="5"/>
  <c r="Y62" i="5"/>
  <c r="AA62" i="5" s="1"/>
  <c r="Q62" i="5"/>
  <c r="V61" i="5"/>
  <c r="N61" i="5"/>
  <c r="S60" i="5"/>
  <c r="X59" i="5"/>
  <c r="P59" i="5"/>
  <c r="U58" i="5"/>
  <c r="Z57" i="5"/>
  <c r="R57" i="5"/>
  <c r="W56" i="5"/>
  <c r="O56" i="5"/>
  <c r="T55" i="5"/>
  <c r="Y54" i="5"/>
  <c r="AA54" i="5" s="1"/>
  <c r="Q54" i="5"/>
  <c r="V53" i="5"/>
  <c r="N53" i="5"/>
  <c r="S52" i="5"/>
  <c r="X51" i="5"/>
  <c r="P51" i="5"/>
  <c r="U50" i="5"/>
  <c r="Z49" i="5"/>
  <c r="R49" i="5"/>
  <c r="W48" i="5"/>
  <c r="O48" i="5"/>
  <c r="T47" i="5"/>
  <c r="Y46" i="5"/>
  <c r="AA46" i="5" s="1"/>
  <c r="Q46" i="5"/>
  <c r="V45" i="5"/>
  <c r="N45" i="5"/>
  <c r="S44" i="5"/>
  <c r="X43" i="5"/>
  <c r="P43" i="5"/>
  <c r="U42" i="5"/>
  <c r="Z41" i="5"/>
  <c r="R41" i="5"/>
  <c r="W40" i="5"/>
  <c r="O40" i="5"/>
  <c r="T39" i="5"/>
  <c r="Y38" i="5"/>
  <c r="AA38" i="5" s="1"/>
  <c r="Q38" i="5"/>
  <c r="V37" i="5"/>
  <c r="N37" i="5"/>
  <c r="S36" i="5"/>
  <c r="X35" i="5"/>
  <c r="P35" i="5"/>
  <c r="U34" i="5"/>
  <c r="Z33" i="5"/>
  <c r="R33" i="5"/>
  <c r="W32" i="5"/>
  <c r="O32" i="5"/>
  <c r="T31" i="5"/>
  <c r="Y30" i="5"/>
  <c r="AA30" i="5" s="1"/>
  <c r="Q30" i="5"/>
  <c r="V29" i="5"/>
  <c r="N29" i="5"/>
  <c r="S28" i="5"/>
  <c r="X27" i="5"/>
  <c r="P27" i="5"/>
  <c r="U26" i="5"/>
  <c r="Z25" i="5"/>
  <c r="R25" i="5"/>
  <c r="W24" i="5"/>
  <c r="O24" i="5"/>
  <c r="T23" i="5"/>
  <c r="Y22" i="5"/>
  <c r="AA22" i="5" s="1"/>
  <c r="Q22" i="5"/>
  <c r="V21" i="5"/>
  <c r="N21" i="5"/>
  <c r="S20" i="5"/>
  <c r="X19" i="5"/>
  <c r="P19" i="5"/>
  <c r="U18" i="5"/>
  <c r="Z17" i="5"/>
  <c r="R17" i="5"/>
  <c r="W16" i="5"/>
  <c r="O16" i="5"/>
  <c r="T15" i="5"/>
  <c r="Y14" i="5"/>
  <c r="AA14" i="5" s="1"/>
  <c r="Q14" i="5"/>
  <c r="U13" i="5"/>
  <c r="Z12" i="5"/>
  <c r="R12" i="5"/>
  <c r="W11" i="5"/>
  <c r="O11" i="5"/>
  <c r="T10" i="5"/>
  <c r="Y114" i="4"/>
  <c r="AA114" i="4" s="1"/>
  <c r="Q114" i="4"/>
  <c r="P113" i="4"/>
  <c r="W111" i="4"/>
  <c r="O111" i="4"/>
  <c r="T110" i="4"/>
  <c r="Y109" i="4"/>
  <c r="AA109" i="4" s="1"/>
  <c r="Q109" i="4"/>
  <c r="V108" i="4"/>
  <c r="N108" i="4"/>
  <c r="S107" i="4"/>
  <c r="X106" i="4"/>
  <c r="P106" i="4"/>
  <c r="U105" i="4"/>
  <c r="Z104" i="4"/>
  <c r="R104" i="4"/>
  <c r="W103" i="4"/>
  <c r="O103" i="4"/>
  <c r="T102" i="4"/>
  <c r="Y100" i="4"/>
  <c r="AA100" i="4" s="1"/>
  <c r="Q100" i="4"/>
  <c r="V99" i="4"/>
  <c r="N99" i="4"/>
  <c r="S98" i="4"/>
  <c r="X97" i="4"/>
  <c r="P97" i="4"/>
  <c r="U96" i="4"/>
  <c r="Z95" i="4"/>
  <c r="R95" i="4"/>
  <c r="W94" i="4"/>
  <c r="O94" i="4"/>
  <c r="T93" i="4"/>
  <c r="Y92" i="4"/>
  <c r="AA92" i="4" s="1"/>
  <c r="Q92" i="4"/>
  <c r="V91" i="4"/>
  <c r="N91" i="4"/>
  <c r="S90" i="4"/>
  <c r="X89" i="4"/>
  <c r="P89" i="4"/>
  <c r="U87" i="4"/>
  <c r="Z86" i="4"/>
  <c r="R86" i="4"/>
  <c r="W85" i="4"/>
  <c r="O85" i="4"/>
  <c r="T84" i="4"/>
  <c r="Y83" i="4"/>
  <c r="AA83" i="4" s="1"/>
  <c r="Q83" i="4"/>
  <c r="V82" i="4"/>
  <c r="N82" i="4"/>
  <c r="S81" i="4"/>
  <c r="X80" i="4"/>
  <c r="P80" i="4"/>
  <c r="U77" i="4"/>
  <c r="Z76" i="4"/>
  <c r="R76" i="4"/>
  <c r="W75" i="4"/>
  <c r="O75" i="4"/>
  <c r="T74" i="4"/>
  <c r="Y73" i="4"/>
  <c r="AA73" i="4" s="1"/>
  <c r="Q73" i="4"/>
  <c r="V72" i="4"/>
  <c r="N72" i="4"/>
  <c r="S71" i="4"/>
  <c r="X70" i="4"/>
  <c r="P70" i="4"/>
  <c r="U69" i="4"/>
  <c r="Z68" i="4"/>
  <c r="R68" i="4"/>
  <c r="W67" i="4"/>
  <c r="O67" i="4"/>
  <c r="T66" i="4"/>
  <c r="Y65" i="4"/>
  <c r="AA65" i="4" s="1"/>
  <c r="Q65" i="4"/>
  <c r="V64" i="4"/>
  <c r="N64" i="4"/>
  <c r="S63" i="4"/>
  <c r="X61" i="4"/>
  <c r="P61" i="4"/>
  <c r="U60" i="4"/>
  <c r="Z59" i="4"/>
  <c r="R59" i="4"/>
  <c r="W58" i="4"/>
  <c r="O58" i="4"/>
  <c r="T57" i="4"/>
  <c r="Y56" i="4"/>
  <c r="AA56" i="4" s="1"/>
  <c r="Q56" i="4"/>
  <c r="V55" i="4"/>
  <c r="N55" i="4"/>
  <c r="S54" i="4"/>
  <c r="X53" i="4"/>
  <c r="P53" i="4"/>
  <c r="U52" i="4"/>
  <c r="Z51" i="4"/>
  <c r="R51" i="4"/>
  <c r="W50" i="4"/>
  <c r="O50" i="4"/>
  <c r="T48" i="4"/>
  <c r="Y47" i="4"/>
  <c r="AA47" i="4" s="1"/>
  <c r="Q47" i="4"/>
  <c r="V44" i="4"/>
  <c r="N44" i="4"/>
  <c r="S43" i="4"/>
  <c r="X42" i="4"/>
  <c r="P42" i="4"/>
  <c r="U41" i="4"/>
  <c r="Z40" i="4"/>
  <c r="R40" i="4"/>
  <c r="W38" i="4"/>
  <c r="O38" i="4"/>
  <c r="T37" i="4"/>
  <c r="Y36" i="4"/>
  <c r="AA36" i="4" s="1"/>
  <c r="Q36" i="4"/>
  <c r="V35" i="4"/>
  <c r="N35" i="4"/>
  <c r="S34" i="4"/>
  <c r="X33" i="4"/>
  <c r="P33" i="4"/>
  <c r="U32" i="4"/>
  <c r="Z31" i="4"/>
  <c r="R31" i="4"/>
  <c r="W30" i="4"/>
  <c r="O30" i="4"/>
  <c r="T29" i="4"/>
  <c r="Y28" i="4"/>
  <c r="AA28" i="4" s="1"/>
  <c r="Q28" i="4"/>
  <c r="V27" i="4"/>
  <c r="N27" i="4"/>
  <c r="S26" i="4"/>
  <c r="X25" i="4"/>
  <c r="P25" i="4"/>
  <c r="U24" i="4"/>
  <c r="Z23" i="4"/>
  <c r="R23" i="4"/>
  <c r="W22" i="4"/>
  <c r="O22" i="4"/>
  <c r="T21" i="4"/>
  <c r="Y20" i="4"/>
  <c r="AA20" i="4" s="1"/>
  <c r="Q20" i="4"/>
  <c r="V19" i="4"/>
  <c r="N19" i="4"/>
  <c r="S18" i="4"/>
  <c r="X17" i="4"/>
  <c r="P17" i="4"/>
  <c r="U16" i="4"/>
  <c r="Z15" i="4"/>
  <c r="R15" i="4"/>
  <c r="W14" i="4"/>
  <c r="O14" i="4"/>
  <c r="S13" i="4"/>
  <c r="X12" i="4"/>
  <c r="P12" i="4"/>
  <c r="U11" i="4"/>
  <c r="Z10" i="4"/>
  <c r="R10" i="4"/>
  <c r="W111" i="2"/>
  <c r="O111" i="2"/>
  <c r="T109" i="2"/>
  <c r="Y107" i="2"/>
  <c r="AA107" i="2" s="1"/>
  <c r="Q107" i="2"/>
  <c r="V106" i="2"/>
  <c r="N106" i="2"/>
  <c r="S105" i="2"/>
  <c r="X104" i="2"/>
  <c r="P104" i="2"/>
  <c r="U103" i="2"/>
  <c r="Z102" i="2"/>
  <c r="R102" i="2"/>
  <c r="W101" i="2"/>
  <c r="O101" i="2"/>
  <c r="T100" i="2"/>
  <c r="Y98" i="2"/>
  <c r="AA98" i="2" s="1"/>
  <c r="Q98" i="2"/>
  <c r="V97" i="2"/>
  <c r="N97" i="2"/>
  <c r="S96" i="2"/>
  <c r="X95" i="2"/>
  <c r="P95" i="2"/>
  <c r="U94" i="2"/>
  <c r="Z93" i="2"/>
  <c r="R93" i="2"/>
  <c r="W92" i="2"/>
  <c r="O92" i="2"/>
  <c r="T91" i="2"/>
  <c r="Y90" i="2"/>
  <c r="AA90" i="2" s="1"/>
  <c r="Q90" i="2"/>
  <c r="V88" i="2"/>
  <c r="N88" i="2"/>
  <c r="S87" i="2"/>
  <c r="X86" i="2"/>
  <c r="P86" i="2"/>
  <c r="U85" i="2"/>
  <c r="Z84" i="2"/>
  <c r="R84" i="2"/>
  <c r="W82" i="2"/>
  <c r="O82" i="2"/>
  <c r="T81" i="2"/>
  <c r="Y80" i="2"/>
  <c r="AA80" i="2" s="1"/>
  <c r="Q80" i="2"/>
  <c r="V79" i="2"/>
  <c r="N79" i="2"/>
  <c r="S78" i="2"/>
  <c r="X77" i="2"/>
  <c r="P77" i="2"/>
  <c r="U76" i="2"/>
  <c r="Z75" i="2"/>
  <c r="R75" i="2"/>
  <c r="W74" i="2"/>
  <c r="O74" i="2"/>
  <c r="T73" i="2"/>
  <c r="Y72" i="2"/>
  <c r="AA72" i="2" s="1"/>
  <c r="Q72" i="2"/>
  <c r="V71" i="2"/>
  <c r="N71" i="2"/>
  <c r="S70" i="2"/>
  <c r="X68" i="2"/>
  <c r="P68" i="2"/>
  <c r="U67" i="2"/>
  <c r="Z66" i="2"/>
  <c r="R66" i="2"/>
  <c r="W65" i="2"/>
  <c r="O65" i="2"/>
  <c r="T64" i="2"/>
  <c r="Y63" i="2"/>
  <c r="AA63" i="2" s="1"/>
  <c r="Q63" i="2"/>
  <c r="V62" i="2"/>
  <c r="N62" i="2"/>
  <c r="S60" i="2"/>
  <c r="X59" i="2"/>
  <c r="P59" i="2"/>
  <c r="U58" i="2"/>
  <c r="Z57" i="2"/>
  <c r="R57" i="2"/>
  <c r="W56" i="2"/>
  <c r="O56" i="2"/>
  <c r="T55" i="2"/>
  <c r="Y54" i="2"/>
  <c r="AA54" i="2" s="1"/>
  <c r="Q54" i="2"/>
  <c r="V53" i="2"/>
  <c r="N53" i="2"/>
  <c r="S52" i="2"/>
  <c r="X51" i="2"/>
  <c r="P51" i="2"/>
  <c r="U50" i="2"/>
  <c r="Z49" i="2"/>
  <c r="R49" i="2"/>
  <c r="W48" i="2"/>
  <c r="O48" i="2"/>
  <c r="T47" i="2"/>
  <c r="Y46" i="2"/>
  <c r="AA46" i="2" s="1"/>
  <c r="Q46" i="2"/>
  <c r="V45" i="2"/>
  <c r="N45" i="2"/>
  <c r="S44" i="2"/>
  <c r="X43" i="2"/>
  <c r="P43" i="2"/>
  <c r="U42" i="2"/>
  <c r="Z41" i="2"/>
  <c r="R41" i="2"/>
  <c r="W40" i="2"/>
  <c r="O40" i="2"/>
  <c r="T39" i="2"/>
  <c r="Y38" i="2"/>
  <c r="AA38" i="2" s="1"/>
  <c r="Q38" i="2"/>
  <c r="V37" i="2"/>
  <c r="N37" i="2"/>
  <c r="S36" i="2"/>
  <c r="X35" i="2"/>
  <c r="P35" i="2"/>
  <c r="U34" i="2"/>
  <c r="Z33" i="2"/>
  <c r="R33" i="2"/>
  <c r="W32" i="2"/>
  <c r="O32" i="2"/>
  <c r="T31" i="2"/>
  <c r="Y30" i="2"/>
  <c r="AA30" i="2" s="1"/>
  <c r="Q30" i="2"/>
  <c r="V28" i="2"/>
  <c r="N28" i="2"/>
  <c r="S27" i="2"/>
  <c r="X26" i="2"/>
  <c r="P26" i="2"/>
  <c r="U25" i="2"/>
  <c r="Z24" i="2"/>
  <c r="R24" i="2"/>
  <c r="W23" i="2"/>
  <c r="O23" i="2"/>
  <c r="T22" i="2"/>
  <c r="Y21" i="2"/>
  <c r="AA21" i="2" s="1"/>
  <c r="Q21" i="2"/>
  <c r="V20" i="2"/>
  <c r="N20" i="2"/>
  <c r="S18" i="2"/>
  <c r="X17" i="2"/>
  <c r="P17" i="2"/>
  <c r="U16" i="2"/>
  <c r="Z15" i="2"/>
  <c r="R15" i="2"/>
  <c r="V13" i="2"/>
  <c r="N13" i="2"/>
  <c r="S12" i="2"/>
  <c r="X11" i="2"/>
  <c r="P11" i="2"/>
  <c r="U10" i="2"/>
  <c r="U52" i="7"/>
  <c r="O11" i="7"/>
  <c r="Y63" i="6"/>
  <c r="AA63" i="6" s="1"/>
  <c r="Q42" i="6"/>
  <c r="U19" i="6"/>
  <c r="X80" i="28"/>
  <c r="O59" i="28"/>
  <c r="N43" i="28"/>
  <c r="R34" i="28"/>
  <c r="T25" i="28"/>
  <c r="X16" i="28"/>
  <c r="Z263" i="5"/>
  <c r="U255" i="5"/>
  <c r="N248" i="5"/>
  <c r="T241" i="5"/>
  <c r="V235" i="5"/>
  <c r="W230" i="5"/>
  <c r="X225" i="5"/>
  <c r="Y219" i="5"/>
  <c r="AA219" i="5" s="1"/>
  <c r="Z214" i="5"/>
  <c r="Z209" i="5"/>
  <c r="N205" i="5"/>
  <c r="N200" i="5"/>
  <c r="N195" i="5"/>
  <c r="O190" i="5"/>
  <c r="P184" i="5"/>
  <c r="Q177" i="5"/>
  <c r="R171" i="5"/>
  <c r="Z163" i="5"/>
  <c r="N159" i="5"/>
  <c r="O154" i="5"/>
  <c r="P148" i="5"/>
  <c r="Q143" i="5"/>
  <c r="R138" i="5"/>
  <c r="S132" i="5"/>
  <c r="O128" i="5"/>
  <c r="V125" i="5"/>
  <c r="P123" i="5"/>
  <c r="W120" i="5"/>
  <c r="Q118" i="5"/>
  <c r="X115" i="5"/>
  <c r="R113" i="5"/>
  <c r="Y110" i="5"/>
  <c r="AA110" i="5" s="1"/>
  <c r="S108" i="5"/>
  <c r="Z104" i="5"/>
  <c r="T102" i="5"/>
  <c r="N100" i="5"/>
  <c r="U97" i="5"/>
  <c r="R94" i="5"/>
  <c r="O93" i="5"/>
  <c r="Y90" i="5"/>
  <c r="AA90" i="5" s="1"/>
  <c r="V89" i="5"/>
  <c r="S88" i="5"/>
  <c r="P87" i="5"/>
  <c r="Z85" i="5"/>
  <c r="W84" i="5"/>
  <c r="T83" i="5"/>
  <c r="Q82" i="5"/>
  <c r="N81" i="5"/>
  <c r="X79" i="5"/>
  <c r="U78" i="5"/>
  <c r="R77" i="5"/>
  <c r="O76" i="5"/>
  <c r="Y74" i="5"/>
  <c r="AA74" i="5" s="1"/>
  <c r="V73" i="5"/>
  <c r="S72" i="5"/>
  <c r="P71" i="5"/>
  <c r="Z69" i="5"/>
  <c r="W68" i="5"/>
  <c r="T67" i="5"/>
  <c r="Q66" i="5"/>
  <c r="N65" i="5"/>
  <c r="X63" i="5"/>
  <c r="U62" i="5"/>
  <c r="R61" i="5"/>
  <c r="O60" i="5"/>
  <c r="Y58" i="5"/>
  <c r="AA58" i="5" s="1"/>
  <c r="V57" i="5"/>
  <c r="S56" i="5"/>
  <c r="P55" i="5"/>
  <c r="Z53" i="5"/>
  <c r="W52" i="5"/>
  <c r="T51" i="5"/>
  <c r="Q50" i="5"/>
  <c r="N49" i="5"/>
  <c r="X47" i="5"/>
  <c r="U46" i="5"/>
  <c r="R45" i="5"/>
  <c r="O44" i="5"/>
  <c r="Y42" i="5"/>
  <c r="AA42" i="5" s="1"/>
  <c r="V41" i="5"/>
  <c r="S40" i="5"/>
  <c r="P39" i="5"/>
  <c r="Z37" i="5"/>
  <c r="W36" i="5"/>
  <c r="T35" i="5"/>
  <c r="Q34" i="5"/>
  <c r="N33" i="5"/>
  <c r="X31" i="5"/>
  <c r="U30" i="5"/>
  <c r="R29" i="5"/>
  <c r="O28" i="5"/>
  <c r="Y26" i="5"/>
  <c r="AA26" i="5" s="1"/>
  <c r="N25" i="5"/>
  <c r="X23" i="5"/>
  <c r="U22" i="5"/>
  <c r="R21" i="5"/>
  <c r="O20" i="5"/>
  <c r="Y18" i="5"/>
  <c r="AA18" i="5" s="1"/>
  <c r="V17" i="5"/>
  <c r="S16" i="5"/>
  <c r="P15" i="5"/>
  <c r="Z13" i="5"/>
  <c r="V12" i="5"/>
  <c r="S11" i="5"/>
  <c r="P10" i="5"/>
  <c r="X113" i="4"/>
  <c r="S111" i="4"/>
  <c r="P110" i="4"/>
  <c r="Z108" i="4"/>
  <c r="W107" i="4"/>
  <c r="T106" i="4"/>
  <c r="Q105" i="4"/>
  <c r="V104" i="4"/>
  <c r="S103" i="4"/>
  <c r="P102" i="4"/>
  <c r="Z99" i="4"/>
  <c r="O98" i="4"/>
  <c r="Y96" i="4"/>
  <c r="AA96" i="4" s="1"/>
  <c r="V95" i="4"/>
  <c r="N95" i="4"/>
  <c r="X93" i="4"/>
  <c r="U92" i="4"/>
  <c r="R91" i="4"/>
  <c r="O90" i="4"/>
  <c r="Y87" i="4"/>
  <c r="AA87" i="4" s="1"/>
  <c r="V86" i="4"/>
  <c r="S85" i="4"/>
  <c r="P84" i="4"/>
  <c r="Z82" i="4"/>
  <c r="W81" i="4"/>
  <c r="T80" i="4"/>
  <c r="Q77" i="4"/>
  <c r="N76" i="4"/>
  <c r="X74" i="4"/>
  <c r="U73" i="4"/>
  <c r="W71" i="4"/>
  <c r="T70" i="4"/>
  <c r="Q69" i="4"/>
  <c r="N68" i="4"/>
  <c r="X66" i="4"/>
  <c r="U65" i="4"/>
  <c r="R64" i="4"/>
  <c r="O63" i="4"/>
  <c r="Y60" i="4"/>
  <c r="AA60" i="4" s="1"/>
  <c r="V59" i="4"/>
  <c r="S58" i="4"/>
  <c r="P57" i="4"/>
  <c r="Z55" i="4"/>
  <c r="W54" i="4"/>
  <c r="T53" i="4"/>
  <c r="Q52" i="4"/>
  <c r="N51" i="4"/>
  <c r="X48" i="4"/>
  <c r="U47" i="4"/>
  <c r="R44" i="4"/>
  <c r="O43" i="4"/>
  <c r="Y41" i="4"/>
  <c r="AA41" i="4" s="1"/>
  <c r="V40" i="4"/>
  <c r="S38" i="4"/>
  <c r="P37" i="4"/>
  <c r="Z35" i="4"/>
  <c r="W34" i="4"/>
  <c r="T33" i="4"/>
  <c r="Q32" i="4"/>
  <c r="N31" i="4"/>
  <c r="X29" i="4"/>
  <c r="U28" i="4"/>
  <c r="R27" i="4"/>
  <c r="O26" i="4"/>
  <c r="Y24" i="4"/>
  <c r="AA24" i="4" s="1"/>
  <c r="V23" i="4"/>
  <c r="S22" i="4"/>
  <c r="P21" i="4"/>
  <c r="Z19" i="4"/>
  <c r="W18" i="4"/>
  <c r="T17" i="4"/>
  <c r="Q16" i="4"/>
  <c r="N15" i="4"/>
  <c r="W13" i="4"/>
  <c r="T12" i="4"/>
  <c r="Q11" i="4"/>
  <c r="N10" i="4"/>
  <c r="X109" i="2"/>
  <c r="U107" i="2"/>
  <c r="R106" i="2"/>
  <c r="O105" i="2"/>
  <c r="Y103" i="2"/>
  <c r="AA103" i="2" s="1"/>
  <c r="V102" i="2"/>
  <c r="S101" i="2"/>
  <c r="U98" i="2"/>
  <c r="R97" i="2"/>
  <c r="O96" i="2"/>
  <c r="Y94" i="2"/>
  <c r="AA94" i="2" s="1"/>
  <c r="V93" i="2"/>
  <c r="S92" i="2"/>
  <c r="X91" i="2"/>
  <c r="Z88" i="2"/>
  <c r="W87" i="2"/>
  <c r="T86" i="2"/>
  <c r="Y85" i="2"/>
  <c r="AA85" i="2" s="1"/>
  <c r="V84" i="2"/>
  <c r="S82" i="2"/>
  <c r="P81" i="2"/>
  <c r="Z79" i="2"/>
  <c r="W78" i="2"/>
  <c r="T77" i="2"/>
  <c r="Q76" i="2"/>
  <c r="N75" i="2"/>
  <c r="X73" i="2"/>
  <c r="U72" i="2"/>
  <c r="R71" i="2"/>
  <c r="O70" i="2"/>
  <c r="Y67" i="2"/>
  <c r="AA67" i="2" s="1"/>
  <c r="V66" i="2"/>
  <c r="S65" i="2"/>
  <c r="P64" i="2"/>
  <c r="Z62" i="2"/>
  <c r="W60" i="2"/>
  <c r="T59" i="2"/>
  <c r="Q58" i="2"/>
  <c r="N57" i="2"/>
  <c r="X55" i="2"/>
  <c r="U54" i="2"/>
  <c r="R53" i="2"/>
  <c r="O52" i="2"/>
  <c r="Y50" i="2"/>
  <c r="AA50" i="2" s="1"/>
  <c r="V49" i="2"/>
  <c r="S48" i="2"/>
  <c r="P47" i="2"/>
  <c r="Z45" i="2"/>
  <c r="W44" i="2"/>
  <c r="T43" i="2"/>
  <c r="Q42" i="2"/>
  <c r="N41" i="2"/>
  <c r="X39" i="2"/>
  <c r="U38" i="2"/>
  <c r="R37" i="2"/>
  <c r="O36" i="2"/>
  <c r="Y34" i="2"/>
  <c r="AA34" i="2" s="1"/>
  <c r="V33" i="2"/>
  <c r="S32" i="2"/>
  <c r="P31" i="2"/>
  <c r="Z28" i="2"/>
  <c r="W27" i="2"/>
  <c r="T26" i="2"/>
  <c r="Q25" i="2"/>
  <c r="N24" i="2"/>
  <c r="X22" i="2"/>
  <c r="U21" i="2"/>
  <c r="R20" i="2"/>
  <c r="O18" i="2"/>
  <c r="Y16" i="2"/>
  <c r="AA16" i="2" s="1"/>
  <c r="V15" i="2"/>
  <c r="W12" i="2"/>
  <c r="T11" i="2"/>
  <c r="Q10" i="2"/>
  <c r="V47" i="7"/>
  <c r="T74" i="6"/>
  <c r="V49" i="6"/>
  <c r="Z27" i="6"/>
  <c r="P90" i="28"/>
  <c r="T67" i="28"/>
  <c r="S47" i="28"/>
  <c r="U37" i="28"/>
  <c r="X28" i="28"/>
  <c r="N20" i="28"/>
  <c r="Q11" i="28"/>
  <c r="N258" i="5"/>
  <c r="T250" i="5"/>
  <c r="Z243" i="5"/>
  <c r="T237" i="5"/>
  <c r="U232" i="5"/>
  <c r="V227" i="5"/>
  <c r="W222" i="5"/>
  <c r="X216" i="5"/>
  <c r="X211" i="5"/>
  <c r="Y206" i="5"/>
  <c r="AA206" i="5" s="1"/>
  <c r="Z201" i="5"/>
  <c r="Y196" i="5"/>
  <c r="AA196" i="5" s="1"/>
  <c r="Z191" i="5"/>
  <c r="N186" i="5"/>
  <c r="O179" i="5"/>
  <c r="V176" i="5"/>
  <c r="W170" i="5"/>
  <c r="X165" i="5"/>
  <c r="Y160" i="5"/>
  <c r="AA160" i="5" s="1"/>
  <c r="Z155" i="5"/>
  <c r="N151" i="5"/>
  <c r="O145" i="5"/>
  <c r="P140" i="5"/>
  <c r="Q135" i="5"/>
  <c r="R129" i="5"/>
  <c r="R126" i="5"/>
  <c r="Y123" i="5"/>
  <c r="AA123" i="5" s="1"/>
  <c r="S121" i="5"/>
  <c r="Z118" i="5"/>
  <c r="T116" i="5"/>
  <c r="N114" i="5"/>
  <c r="U111" i="5"/>
  <c r="O109" i="5"/>
  <c r="V105" i="5"/>
  <c r="P103" i="5"/>
  <c r="W100" i="5"/>
  <c r="T99" i="5"/>
  <c r="N97" i="5"/>
  <c r="O94" i="5"/>
  <c r="Y92" i="5"/>
  <c r="AA92" i="5" s="1"/>
  <c r="V90" i="5"/>
  <c r="S89" i="5"/>
  <c r="P88" i="5"/>
  <c r="Z86" i="5"/>
  <c r="W85" i="5"/>
  <c r="T84" i="5"/>
  <c r="Q83" i="5"/>
  <c r="N82" i="5"/>
  <c r="X80" i="5"/>
  <c r="U79" i="5"/>
  <c r="R78" i="5"/>
  <c r="O77" i="5"/>
  <c r="Y75" i="5"/>
  <c r="AA75" i="5" s="1"/>
  <c r="V74" i="5"/>
  <c r="S73" i="5"/>
  <c r="P72" i="5"/>
  <c r="Z70" i="5"/>
  <c r="W69" i="5"/>
  <c r="T68" i="5"/>
  <c r="Y67" i="5"/>
  <c r="AA67" i="5" s="1"/>
  <c r="V66" i="5"/>
  <c r="S65" i="5"/>
  <c r="P64" i="5"/>
  <c r="Z62" i="5"/>
  <c r="W61" i="5"/>
  <c r="T60" i="5"/>
  <c r="Q59" i="5"/>
  <c r="N58" i="5"/>
  <c r="X56" i="5"/>
  <c r="U55" i="5"/>
  <c r="R54" i="5"/>
  <c r="O53" i="5"/>
  <c r="Y51" i="5"/>
  <c r="AA51" i="5" s="1"/>
  <c r="V50" i="5"/>
  <c r="S49" i="5"/>
  <c r="P48" i="5"/>
  <c r="Z46" i="5"/>
  <c r="W45" i="5"/>
  <c r="T44" i="5"/>
  <c r="Q43" i="5"/>
  <c r="N42" i="5"/>
  <c r="X40" i="5"/>
  <c r="U39" i="5"/>
  <c r="R38" i="5"/>
  <c r="O37" i="5"/>
  <c r="Y35" i="5"/>
  <c r="AA35" i="5" s="1"/>
  <c r="V34" i="5"/>
  <c r="S33" i="5"/>
  <c r="P32" i="5"/>
  <c r="Z30" i="5"/>
  <c r="W29" i="5"/>
  <c r="T28" i="5"/>
  <c r="Q27" i="5"/>
  <c r="N26" i="5"/>
  <c r="X24" i="5"/>
  <c r="U23" i="5"/>
  <c r="R22" i="5"/>
  <c r="O21" i="5"/>
  <c r="Y19" i="5"/>
  <c r="AA19" i="5" s="1"/>
  <c r="V18" i="5"/>
  <c r="S17" i="5"/>
  <c r="P16" i="5"/>
  <c r="Z14" i="5"/>
  <c r="V13" i="5"/>
  <c r="S12" i="5"/>
  <c r="P11" i="5"/>
  <c r="Z114" i="4"/>
  <c r="S113" i="4"/>
  <c r="P111" i="4"/>
  <c r="R109" i="4"/>
  <c r="O108" i="4"/>
  <c r="Y106" i="4"/>
  <c r="AA106" i="4" s="1"/>
  <c r="V105" i="4"/>
  <c r="S104" i="4"/>
  <c r="P103" i="4"/>
  <c r="Z100" i="4"/>
  <c r="W99" i="4"/>
  <c r="T98" i="4"/>
  <c r="Q97" i="4"/>
  <c r="N96" i="4"/>
  <c r="X94" i="4"/>
  <c r="U93" i="4"/>
  <c r="R92" i="4"/>
  <c r="O91" i="4"/>
  <c r="Y89" i="4"/>
  <c r="AA89" i="4" s="1"/>
  <c r="V87" i="4"/>
  <c r="S86" i="4"/>
  <c r="P85" i="4"/>
  <c r="Z83" i="4"/>
  <c r="W82" i="4"/>
  <c r="T81" i="4"/>
  <c r="Q80" i="4"/>
  <c r="N77" i="4"/>
  <c r="X75" i="4"/>
  <c r="U74" i="4"/>
  <c r="R73" i="4"/>
  <c r="O72" i="4"/>
  <c r="Y70" i="4"/>
  <c r="AA70" i="4" s="1"/>
  <c r="V69" i="4"/>
  <c r="X67" i="4"/>
  <c r="U66" i="4"/>
  <c r="R65" i="4"/>
  <c r="O64" i="4"/>
  <c r="Y61" i="4"/>
  <c r="AA61" i="4" s="1"/>
  <c r="V60" i="4"/>
  <c r="S59" i="4"/>
  <c r="P58" i="4"/>
  <c r="Z56" i="4"/>
  <c r="W55" i="4"/>
  <c r="T54" i="4"/>
  <c r="Q53" i="4"/>
  <c r="N52" i="4"/>
  <c r="X50" i="4"/>
  <c r="U48" i="4"/>
  <c r="W44" i="4"/>
  <c r="T43" i="4"/>
  <c r="Q42" i="4"/>
  <c r="N41" i="4"/>
  <c r="X38" i="4"/>
  <c r="U37" i="4"/>
  <c r="R36" i="4"/>
  <c r="O35" i="4"/>
  <c r="Y33" i="4"/>
  <c r="AA33" i="4" s="1"/>
  <c r="V32" i="4"/>
  <c r="S31" i="4"/>
  <c r="P30" i="4"/>
  <c r="Z28" i="4"/>
  <c r="W27" i="4"/>
  <c r="T26" i="4"/>
  <c r="Q25" i="4"/>
  <c r="N24" i="4"/>
  <c r="X22" i="4"/>
  <c r="U21" i="4"/>
  <c r="R20" i="4"/>
  <c r="O19" i="4"/>
  <c r="Y17" i="4"/>
  <c r="AA17" i="4" s="1"/>
  <c r="V16" i="4"/>
  <c r="S15" i="4"/>
  <c r="P14" i="4"/>
  <c r="Y12" i="4"/>
  <c r="AA12" i="4" s="1"/>
  <c r="V11" i="4"/>
  <c r="S10" i="4"/>
  <c r="P111" i="2"/>
  <c r="Z107" i="2"/>
  <c r="W106" i="2"/>
  <c r="T105" i="2"/>
  <c r="Q104" i="2"/>
  <c r="N103" i="2"/>
  <c r="X101" i="2"/>
  <c r="U100" i="2"/>
  <c r="R98" i="2"/>
  <c r="O97" i="2"/>
  <c r="T96" i="2"/>
  <c r="Q95" i="2"/>
  <c r="N94" i="2"/>
  <c r="X92" i="2"/>
  <c r="U91" i="2"/>
  <c r="R90" i="2"/>
  <c r="O88" i="2"/>
  <c r="Y86" i="2"/>
  <c r="AA86" i="2" s="1"/>
  <c r="V85" i="2"/>
  <c r="S84" i="2"/>
  <c r="P82" i="2"/>
  <c r="Z80" i="2"/>
  <c r="W79" i="2"/>
  <c r="T78" i="2"/>
  <c r="Q77" i="2"/>
  <c r="N76" i="2"/>
  <c r="X74" i="2"/>
  <c r="U73" i="2"/>
  <c r="R72" i="2"/>
  <c r="O71" i="2"/>
  <c r="Y68" i="2"/>
  <c r="AA68" i="2" s="1"/>
  <c r="V67" i="2"/>
  <c r="S66" i="2"/>
  <c r="P65" i="2"/>
  <c r="Z63" i="2"/>
  <c r="W62" i="2"/>
  <c r="T60" i="2"/>
  <c r="Q59" i="2"/>
  <c r="N58" i="2"/>
  <c r="X56" i="2"/>
  <c r="U55" i="2"/>
  <c r="R54" i="2"/>
  <c r="O53" i="2"/>
  <c r="Y51" i="2"/>
  <c r="AA51" i="2" s="1"/>
  <c r="V50" i="2"/>
  <c r="S49" i="2"/>
  <c r="P48" i="2"/>
  <c r="Z46" i="2"/>
  <c r="W45" i="2"/>
  <c r="T44" i="2"/>
  <c r="Q43" i="2"/>
  <c r="N42" i="2"/>
  <c r="X40" i="2"/>
  <c r="U39" i="2"/>
  <c r="R38" i="2"/>
  <c r="O37" i="2"/>
  <c r="Y35" i="2"/>
  <c r="AA35" i="2" s="1"/>
  <c r="Q35" i="2"/>
  <c r="N34" i="2"/>
  <c r="X32" i="2"/>
  <c r="U31" i="2"/>
  <c r="R30" i="2"/>
  <c r="O28" i="2"/>
  <c r="Y26" i="2"/>
  <c r="AA26" i="2" s="1"/>
  <c r="V25" i="2"/>
  <c r="S24" i="2"/>
  <c r="P23" i="2"/>
  <c r="Z21" i="2"/>
  <c r="W20" i="2"/>
  <c r="T18" i="2"/>
  <c r="Q17" i="2"/>
  <c r="N16" i="2"/>
  <c r="W13" i="2"/>
  <c r="T12" i="2"/>
  <c r="Q11" i="2"/>
  <c r="N10" i="2"/>
  <c r="Z112" i="4"/>
  <c r="U112" i="4"/>
  <c r="W112" i="4"/>
  <c r="Z113" i="4"/>
  <c r="Q113" i="4"/>
  <c r="R113" i="4"/>
  <c r="V112" i="4"/>
  <c r="Y113" i="4"/>
  <c r="AA113" i="4" s="1"/>
  <c r="Y112" i="4"/>
  <c r="AA112" i="4" s="1"/>
  <c r="N113" i="4"/>
  <c r="N112" i="4"/>
  <c r="U113" i="4"/>
  <c r="O112" i="4"/>
  <c r="R112" i="4"/>
  <c r="Q112" i="4"/>
  <c r="S112" i="4"/>
  <c r="V113" i="4"/>
  <c r="O73" i="12"/>
  <c r="Q44" i="12"/>
  <c r="N41" i="12"/>
  <c r="W38" i="12"/>
  <c r="V36" i="12"/>
  <c r="T34" i="12"/>
  <c r="P32" i="12"/>
  <c r="O30" i="12"/>
  <c r="T28" i="12"/>
  <c r="Y26" i="12"/>
  <c r="AA26" i="12" s="1"/>
  <c r="P25" i="12"/>
  <c r="Y23" i="12"/>
  <c r="AA23" i="12" s="1"/>
  <c r="V22" i="12"/>
  <c r="S21" i="12"/>
  <c r="P20" i="12"/>
  <c r="Z18" i="12"/>
  <c r="W17" i="12"/>
  <c r="T16" i="12"/>
  <c r="Q15" i="12"/>
  <c r="N14" i="12"/>
  <c r="W12" i="12"/>
  <c r="O69" i="12"/>
  <c r="Z43" i="12"/>
  <c r="W40" i="12"/>
  <c r="U38" i="12"/>
  <c r="T36" i="12"/>
  <c r="Q34" i="12"/>
  <c r="O32" i="12"/>
  <c r="N30" i="12"/>
  <c r="S28" i="12"/>
  <c r="W26" i="12"/>
  <c r="O25" i="12"/>
  <c r="X23" i="12"/>
  <c r="U22" i="12"/>
  <c r="R21" i="12"/>
  <c r="O20" i="12"/>
  <c r="Y18" i="12"/>
  <c r="AA18" i="12" s="1"/>
  <c r="V17" i="12"/>
  <c r="S16" i="12"/>
  <c r="P15" i="12"/>
  <c r="U62" i="12"/>
  <c r="U40" i="12"/>
  <c r="P36" i="12"/>
  <c r="Y31" i="12"/>
  <c r="AA31" i="12" s="1"/>
  <c r="P28" i="12"/>
  <c r="Y24" i="12"/>
  <c r="AA24" i="12" s="1"/>
  <c r="S22" i="12"/>
  <c r="Z19" i="12"/>
  <c r="T17" i="12"/>
  <c r="N15" i="12"/>
  <c r="Z12" i="12"/>
  <c r="S11" i="12"/>
  <c r="P10" i="12"/>
  <c r="Z91" i="11"/>
  <c r="W90" i="11"/>
  <c r="T89" i="11"/>
  <c r="Q88" i="11"/>
  <c r="N87" i="11"/>
  <c r="X85" i="11"/>
  <c r="U84" i="11"/>
  <c r="R83" i="11"/>
  <c r="O82" i="11"/>
  <c r="Y80" i="11"/>
  <c r="AA80" i="11" s="1"/>
  <c r="V79" i="11"/>
  <c r="S78" i="11"/>
  <c r="P77" i="11"/>
  <c r="Z75" i="11"/>
  <c r="W74" i="11"/>
  <c r="T73" i="11"/>
  <c r="W44" i="12"/>
  <c r="N39" i="12"/>
  <c r="V34" i="12"/>
  <c r="S30" i="12"/>
  <c r="N27" i="12"/>
  <c r="N24" i="12"/>
  <c r="U21" i="12"/>
  <c r="O19" i="12"/>
  <c r="V16" i="12"/>
  <c r="P14" i="12"/>
  <c r="T12" i="12"/>
  <c r="N11" i="12"/>
  <c r="X92" i="11"/>
  <c r="U91" i="11"/>
  <c r="R90" i="11"/>
  <c r="O89" i="11"/>
  <c r="Y87" i="11"/>
  <c r="AA87" i="11" s="1"/>
  <c r="V86" i="11"/>
  <c r="S85" i="11"/>
  <c r="P84" i="11"/>
  <c r="Z82" i="11"/>
  <c r="Q52" i="12"/>
  <c r="W35" i="12"/>
  <c r="X27" i="12"/>
  <c r="O22" i="12"/>
  <c r="P17" i="12"/>
  <c r="X12" i="12"/>
  <c r="N10" i="12"/>
  <c r="U90" i="11"/>
  <c r="O88" i="11"/>
  <c r="V85" i="11"/>
  <c r="P83" i="11"/>
  <c r="O81" i="11"/>
  <c r="T79" i="11"/>
  <c r="Y77" i="11"/>
  <c r="AA77" i="11" s="1"/>
  <c r="P76" i="11"/>
  <c r="U74" i="11"/>
  <c r="Z72" i="11"/>
  <c r="V71" i="11"/>
  <c r="S70" i="11"/>
  <c r="P69" i="11"/>
  <c r="Z67" i="11"/>
  <c r="W66" i="11"/>
  <c r="T65" i="11"/>
  <c r="Q64" i="11"/>
  <c r="N63" i="11"/>
  <c r="X61" i="11"/>
  <c r="U60" i="11"/>
  <c r="R59" i="11"/>
  <c r="O58" i="11"/>
  <c r="Y56" i="11"/>
  <c r="AA56" i="11" s="1"/>
  <c r="V55" i="11"/>
  <c r="S54" i="11"/>
  <c r="P53" i="11"/>
  <c r="Z51" i="11"/>
  <c r="W50" i="11"/>
  <c r="T49" i="11"/>
  <c r="Q48" i="11"/>
  <c r="N47" i="11"/>
  <c r="X45" i="11"/>
  <c r="U44" i="11"/>
  <c r="O43" i="11"/>
  <c r="Y41" i="11"/>
  <c r="AA41" i="11" s="1"/>
  <c r="V40" i="11"/>
  <c r="S37" i="12"/>
  <c r="O29" i="12"/>
  <c r="O23" i="12"/>
  <c r="P18" i="12"/>
  <c r="T13" i="12"/>
  <c r="U10" i="12"/>
  <c r="O91" i="11"/>
  <c r="V88" i="11"/>
  <c r="P86" i="11"/>
  <c r="W83" i="11"/>
  <c r="S81" i="11"/>
  <c r="X79" i="11"/>
  <c r="P78" i="11"/>
  <c r="T76" i="11"/>
  <c r="Y74" i="11"/>
  <c r="AA74" i="11" s="1"/>
  <c r="Q73" i="11"/>
  <c r="Y71" i="11"/>
  <c r="AA71" i="11" s="1"/>
  <c r="V70" i="11"/>
  <c r="S69" i="11"/>
  <c r="P68" i="11"/>
  <c r="Z66" i="11"/>
  <c r="W65" i="11"/>
  <c r="T64" i="11"/>
  <c r="Q63" i="11"/>
  <c r="N62" i="11"/>
  <c r="X60" i="11"/>
  <c r="R44" i="12"/>
  <c r="Z26" i="12"/>
  <c r="U16" i="12"/>
  <c r="W92" i="11"/>
  <c r="X87" i="11"/>
  <c r="Y82" i="11"/>
  <c r="AA82" i="11" s="1"/>
  <c r="Q79" i="11"/>
  <c r="N76" i="11"/>
  <c r="W72" i="11"/>
  <c r="Q70" i="11"/>
  <c r="X67" i="11"/>
  <c r="R65" i="11"/>
  <c r="Y62" i="11"/>
  <c r="AA62" i="11" s="1"/>
  <c r="S60" i="11"/>
  <c r="U58" i="11"/>
  <c r="Z56" i="11"/>
  <c r="Q55" i="11"/>
  <c r="V53" i="11"/>
  <c r="N52" i="11"/>
  <c r="R50" i="11"/>
  <c r="W48" i="11"/>
  <c r="O47" i="11"/>
  <c r="S45" i="11"/>
  <c r="Y43" i="11"/>
  <c r="AA43" i="11" s="1"/>
  <c r="Q42" i="11"/>
  <c r="U40" i="11"/>
  <c r="R39" i="11"/>
  <c r="O38" i="11"/>
  <c r="Y36" i="11"/>
  <c r="AA36" i="11" s="1"/>
  <c r="V35" i="11"/>
  <c r="S34" i="11"/>
  <c r="P33" i="11"/>
  <c r="Z31" i="11"/>
  <c r="W30" i="11"/>
  <c r="T29" i="11"/>
  <c r="Q28" i="11"/>
  <c r="N27" i="11"/>
  <c r="X25" i="11"/>
  <c r="U24" i="11"/>
  <c r="R23" i="11"/>
  <c r="T43" i="12"/>
  <c r="V26" i="12"/>
  <c r="R16" i="12"/>
  <c r="V92" i="11"/>
  <c r="W87" i="11"/>
  <c r="X82" i="11"/>
  <c r="P79" i="11"/>
  <c r="Y75" i="11"/>
  <c r="AA75" i="11" s="1"/>
  <c r="V72" i="11"/>
  <c r="P70" i="11"/>
  <c r="W67" i="11"/>
  <c r="Q65" i="11"/>
  <c r="X62" i="11"/>
  <c r="R60" i="11"/>
  <c r="T58" i="11"/>
  <c r="X56" i="11"/>
  <c r="P55" i="11"/>
  <c r="U53" i="11"/>
  <c r="Y51" i="11"/>
  <c r="AA51" i="11" s="1"/>
  <c r="Q50" i="11"/>
  <c r="V48" i="11"/>
  <c r="Z46" i="11"/>
  <c r="R45" i="11"/>
  <c r="X43" i="11"/>
  <c r="O42" i="11"/>
  <c r="T40" i="11"/>
  <c r="Q39" i="11"/>
  <c r="N38" i="11"/>
  <c r="X36" i="11"/>
  <c r="U35" i="11"/>
  <c r="R34" i="11"/>
  <c r="O33" i="11"/>
  <c r="Y31" i="11"/>
  <c r="AA31" i="11" s="1"/>
  <c r="V30" i="11"/>
  <c r="S29" i="11"/>
  <c r="P28" i="11"/>
  <c r="Z26" i="11"/>
  <c r="W25" i="11"/>
  <c r="T24" i="11"/>
  <c r="Q23" i="11"/>
  <c r="N22" i="11"/>
  <c r="X20" i="11"/>
  <c r="V40" i="12"/>
  <c r="N25" i="12"/>
  <c r="O15" i="12"/>
  <c r="N92" i="11"/>
  <c r="O87" i="11"/>
  <c r="P82" i="11"/>
  <c r="X78" i="11"/>
  <c r="T75" i="11"/>
  <c r="R72" i="11"/>
  <c r="Y69" i="11"/>
  <c r="AA69" i="11" s="1"/>
  <c r="S67" i="11"/>
  <c r="Z64" i="11"/>
  <c r="T62" i="11"/>
  <c r="N60" i="11"/>
  <c r="Q58" i="11"/>
  <c r="V56" i="11"/>
  <c r="Z54" i="11"/>
  <c r="R53" i="11"/>
  <c r="W51" i="11"/>
  <c r="N50" i="11"/>
  <c r="S48" i="11"/>
  <c r="W36" i="12"/>
  <c r="Z85" i="11"/>
  <c r="X71" i="11"/>
  <c r="Z61" i="11"/>
  <c r="V54" i="11"/>
  <c r="O48" i="11"/>
  <c r="R44" i="11"/>
  <c r="O41" i="11"/>
  <c r="T38" i="11"/>
  <c r="N36" i="11"/>
  <c r="U33" i="11"/>
  <c r="O31" i="11"/>
  <c r="V28" i="11"/>
  <c r="P26" i="11"/>
  <c r="W23" i="11"/>
  <c r="U21" i="11"/>
  <c r="Z19" i="11"/>
  <c r="W18" i="11"/>
  <c r="T17" i="11"/>
  <c r="Q16" i="11"/>
  <c r="N15" i="11"/>
  <c r="W13" i="11"/>
  <c r="T12" i="11"/>
  <c r="Q11" i="11"/>
  <c r="N10" i="11"/>
  <c r="X94" i="29"/>
  <c r="U93" i="29"/>
  <c r="V89" i="11"/>
  <c r="Z73" i="11"/>
  <c r="X63" i="11"/>
  <c r="Y55" i="11"/>
  <c r="AA55" i="11" s="1"/>
  <c r="R49" i="11"/>
  <c r="X44" i="11"/>
  <c r="V41" i="11"/>
  <c r="Y38" i="11"/>
  <c r="AA38" i="11" s="1"/>
  <c r="S36" i="11"/>
  <c r="Z33" i="11"/>
  <c r="T31" i="11"/>
  <c r="N29" i="11"/>
  <c r="U26" i="11"/>
  <c r="O24" i="11"/>
  <c r="Y21" i="11"/>
  <c r="AA21" i="11" s="1"/>
  <c r="Q20" i="11"/>
  <c r="Z18" i="11"/>
  <c r="W17" i="11"/>
  <c r="T16" i="11"/>
  <c r="Q15" i="11"/>
  <c r="N14" i="11"/>
  <c r="W12" i="11"/>
  <c r="T11" i="11"/>
  <c r="Q10" i="11"/>
  <c r="N95" i="29"/>
  <c r="X93" i="29"/>
  <c r="R25" i="12"/>
  <c r="Q82" i="11"/>
  <c r="Z69" i="11"/>
  <c r="O60" i="11"/>
  <c r="S53" i="11"/>
  <c r="Y46" i="11"/>
  <c r="AA46" i="11" s="1"/>
  <c r="V43" i="11"/>
  <c r="S40" i="11"/>
  <c r="Z37" i="11"/>
  <c r="T35" i="11"/>
  <c r="N33" i="11"/>
  <c r="U30" i="11"/>
  <c r="O28" i="11"/>
  <c r="V25" i="11"/>
  <c r="P23" i="11"/>
  <c r="Q21" i="11"/>
  <c r="W19" i="11"/>
  <c r="T18" i="11"/>
  <c r="Q17" i="11"/>
  <c r="N16" i="11"/>
  <c r="X14" i="11"/>
  <c r="T13" i="11"/>
  <c r="Q12" i="11"/>
  <c r="N11" i="11"/>
  <c r="X95" i="29"/>
  <c r="U94" i="29"/>
  <c r="R93" i="29"/>
  <c r="O92" i="29"/>
  <c r="Y90" i="29"/>
  <c r="AA90" i="29" s="1"/>
  <c r="V89" i="29"/>
  <c r="S88" i="29"/>
  <c r="P87" i="29"/>
  <c r="Z85" i="29"/>
  <c r="W84" i="29"/>
  <c r="T83" i="29"/>
  <c r="Q82" i="29"/>
  <c r="N81" i="29"/>
  <c r="X79" i="29"/>
  <c r="U78" i="29"/>
  <c r="R77" i="29"/>
  <c r="O76" i="29"/>
  <c r="Y74" i="29"/>
  <c r="AA74" i="29" s="1"/>
  <c r="V73" i="29"/>
  <c r="X58" i="11"/>
  <c r="N40" i="11"/>
  <c r="P30" i="11"/>
  <c r="Z20" i="11"/>
  <c r="X15" i="11"/>
  <c r="X10" i="11"/>
  <c r="X92" i="29"/>
  <c r="O91" i="29"/>
  <c r="T89" i="29"/>
  <c r="Y87" i="29"/>
  <c r="AA87" i="29" s="1"/>
  <c r="P86" i="29"/>
  <c r="U84" i="29"/>
  <c r="Z82" i="29"/>
  <c r="Q81" i="29"/>
  <c r="V79" i="29"/>
  <c r="N78" i="29"/>
  <c r="R76" i="29"/>
  <c r="W74" i="29"/>
  <c r="P73" i="29"/>
  <c r="Z71" i="29"/>
  <c r="W70" i="29"/>
  <c r="U69" i="29"/>
  <c r="R68" i="29"/>
  <c r="P67" i="29"/>
  <c r="Z65" i="29"/>
  <c r="W64" i="29"/>
  <c r="T63" i="29"/>
  <c r="Q62" i="29"/>
  <c r="N61" i="29"/>
  <c r="X59" i="29"/>
  <c r="U58" i="29"/>
  <c r="R57" i="29"/>
  <c r="O56" i="29"/>
  <c r="Y54" i="29"/>
  <c r="AA54" i="29" s="1"/>
  <c r="V53" i="29"/>
  <c r="S52" i="29"/>
  <c r="P51" i="29"/>
  <c r="Z49" i="29"/>
  <c r="W48" i="29"/>
  <c r="T47" i="29"/>
  <c r="Q46" i="29"/>
  <c r="N45" i="29"/>
  <c r="X43" i="29"/>
  <c r="U42" i="29"/>
  <c r="R41" i="29"/>
  <c r="O40" i="29"/>
  <c r="Y38" i="29"/>
  <c r="AA38" i="29" s="1"/>
  <c r="V37" i="29"/>
  <c r="S36" i="29"/>
  <c r="P35" i="29"/>
  <c r="Z33" i="29"/>
  <c r="W32" i="29"/>
  <c r="T31" i="29"/>
  <c r="Q30" i="29"/>
  <c r="N29" i="29"/>
  <c r="X27" i="29"/>
  <c r="U26" i="29"/>
  <c r="R25" i="29"/>
  <c r="O24" i="29"/>
  <c r="Y22" i="29"/>
  <c r="AA22" i="29" s="1"/>
  <c r="V21" i="29"/>
  <c r="S20" i="29"/>
  <c r="Q19" i="29"/>
  <c r="N18" i="29"/>
  <c r="X16" i="29"/>
  <c r="U15" i="29"/>
  <c r="R14" i="29"/>
  <c r="N13" i="29"/>
  <c r="X11" i="29"/>
  <c r="U10" i="29"/>
  <c r="S76" i="11"/>
  <c r="U45" i="11"/>
  <c r="T34" i="11"/>
  <c r="V24" i="11"/>
  <c r="Z17" i="11"/>
  <c r="Z12" i="11"/>
  <c r="N94" i="29"/>
  <c r="Y91" i="29"/>
  <c r="AA91" i="29" s="1"/>
  <c r="P90" i="29"/>
  <c r="U88" i="29"/>
  <c r="Z86" i="29"/>
  <c r="Q85" i="29"/>
  <c r="V83" i="29"/>
  <c r="N82" i="29"/>
  <c r="R80" i="29"/>
  <c r="W78" i="29"/>
  <c r="O77" i="29"/>
  <c r="S75" i="29"/>
  <c r="X73" i="29"/>
  <c r="T72" i="29"/>
  <c r="Q71" i="29"/>
  <c r="N70" i="29"/>
  <c r="Y68" i="29"/>
  <c r="AA68" i="29" s="1"/>
  <c r="S67" i="29"/>
  <c r="P66" i="29"/>
  <c r="Z64" i="29"/>
  <c r="W63" i="29"/>
  <c r="T62" i="29"/>
  <c r="Q61" i="29"/>
  <c r="N60" i="29"/>
  <c r="X58" i="29"/>
  <c r="U57" i="29"/>
  <c r="R56" i="29"/>
  <c r="O55" i="29"/>
  <c r="Y53" i="29"/>
  <c r="AA53" i="29" s="1"/>
  <c r="V52" i="29"/>
  <c r="S51" i="29"/>
  <c r="P50" i="29"/>
  <c r="Z48" i="29"/>
  <c r="W47" i="29"/>
  <c r="T46" i="29"/>
  <c r="Q45" i="29"/>
  <c r="U28" i="12"/>
  <c r="Y53" i="11"/>
  <c r="AA53" i="11" s="1"/>
  <c r="P38" i="11"/>
  <c r="R28" i="11"/>
  <c r="X19" i="11"/>
  <c r="Y14" i="11"/>
  <c r="AA14" i="11" s="1"/>
  <c r="Y95" i="29"/>
  <c r="AA95" i="29" s="1"/>
  <c r="T92" i="29"/>
  <c r="X90" i="29"/>
  <c r="P89" i="29"/>
  <c r="U87" i="29"/>
  <c r="Y85" i="29"/>
  <c r="AA85" i="29" s="1"/>
  <c r="Q84" i="29"/>
  <c r="V82" i="29"/>
  <c r="Z80" i="29"/>
  <c r="R79" i="29"/>
  <c r="W77" i="29"/>
  <c r="N76" i="29"/>
  <c r="S74" i="29"/>
  <c r="Z72" i="29"/>
  <c r="W71" i="29"/>
  <c r="T70" i="29"/>
  <c r="R69" i="29"/>
  <c r="O68" i="29"/>
  <c r="Z66" i="29"/>
  <c r="W65" i="29"/>
  <c r="T64" i="29"/>
  <c r="Q63" i="29"/>
  <c r="N62" i="29"/>
  <c r="X60" i="29"/>
  <c r="U59" i="29"/>
  <c r="R58" i="29"/>
  <c r="O57" i="29"/>
  <c r="Y55" i="29"/>
  <c r="AA55" i="29" s="1"/>
  <c r="V54" i="29"/>
  <c r="S53" i="29"/>
  <c r="P52" i="29"/>
  <c r="Z50" i="29"/>
  <c r="W49" i="29"/>
  <c r="T48" i="29"/>
  <c r="Q47" i="29"/>
  <c r="N46" i="29"/>
  <c r="X44" i="29"/>
  <c r="U43" i="29"/>
  <c r="Y33" i="11"/>
  <c r="AA33" i="11" s="1"/>
  <c r="W93" i="29"/>
  <c r="X86" i="29"/>
  <c r="Q80" i="29"/>
  <c r="W73" i="29"/>
  <c r="V67" i="29"/>
  <c r="W62" i="29"/>
  <c r="X57" i="29"/>
  <c r="Y52" i="29"/>
  <c r="AA52" i="29" s="1"/>
  <c r="Z47" i="29"/>
  <c r="V43" i="29"/>
  <c r="X41" i="29"/>
  <c r="P40" i="29"/>
  <c r="T38" i="29"/>
  <c r="Y36" i="29"/>
  <c r="AA36" i="29" s="1"/>
  <c r="Q35" i="29"/>
  <c r="U33" i="29"/>
  <c r="Z31" i="29"/>
  <c r="R30" i="29"/>
  <c r="V28" i="29"/>
  <c r="N27" i="29"/>
  <c r="S25" i="29"/>
  <c r="W23" i="29"/>
  <c r="O22" i="29"/>
  <c r="T20" i="29"/>
  <c r="Y18" i="29"/>
  <c r="AA18" i="29" s="1"/>
  <c r="Q17" i="29"/>
  <c r="V15" i="29"/>
  <c r="Z13" i="29"/>
  <c r="Q12" i="29"/>
  <c r="V10" i="29"/>
  <c r="P180" i="10"/>
  <c r="Z178" i="10"/>
  <c r="W177" i="10"/>
  <c r="T176" i="10"/>
  <c r="Q175" i="10"/>
  <c r="N174" i="10"/>
  <c r="X172" i="10"/>
  <c r="U171" i="10"/>
  <c r="R170" i="10"/>
  <c r="O169" i="10"/>
  <c r="Y167" i="10"/>
  <c r="AA167" i="10" s="1"/>
  <c r="V166" i="10"/>
  <c r="S165" i="10"/>
  <c r="P164" i="10"/>
  <c r="Z162" i="10"/>
  <c r="W161" i="10"/>
  <c r="T160" i="10"/>
  <c r="Q159" i="10"/>
  <c r="P63" i="11"/>
  <c r="S16" i="11"/>
  <c r="W89" i="29"/>
  <c r="O83" i="29"/>
  <c r="U76" i="29"/>
  <c r="Y70" i="29"/>
  <c r="AA70" i="29" s="1"/>
  <c r="O66" i="29"/>
  <c r="P61" i="29"/>
  <c r="Q56" i="29"/>
  <c r="R51" i="29"/>
  <c r="S46" i="29"/>
  <c r="Z42" i="29"/>
  <c r="Q41" i="29"/>
  <c r="V39" i="29"/>
  <c r="Z28" i="11"/>
  <c r="U92" i="29"/>
  <c r="N86" i="29"/>
  <c r="S79" i="29"/>
  <c r="N73" i="29"/>
  <c r="P68" i="29"/>
  <c r="R63" i="29"/>
  <c r="S58" i="29"/>
  <c r="T53" i="29"/>
  <c r="U48" i="29"/>
  <c r="Z43" i="29"/>
  <c r="N42" i="29"/>
  <c r="R40" i="29"/>
  <c r="W38" i="29"/>
  <c r="O37" i="29"/>
  <c r="S35" i="29"/>
  <c r="X33" i="29"/>
  <c r="P32" i="29"/>
  <c r="T30" i="29"/>
  <c r="Y28" i="29"/>
  <c r="AA28" i="29" s="1"/>
  <c r="Q27" i="29"/>
  <c r="Q87" i="29"/>
  <c r="Q64" i="29"/>
  <c r="U44" i="29"/>
  <c r="S38" i="29"/>
  <c r="O35" i="29"/>
  <c r="Y31" i="29"/>
  <c r="AA31" i="29" s="1"/>
  <c r="U28" i="29"/>
  <c r="W25" i="29"/>
  <c r="U23" i="29"/>
  <c r="S21" i="29"/>
  <c r="P19" i="29"/>
  <c r="N17" i="29"/>
  <c r="Y14" i="29"/>
  <c r="AA14" i="29" s="1"/>
  <c r="U12" i="29"/>
  <c r="S10" i="29"/>
  <c r="V179" i="10"/>
  <c r="Z177" i="10"/>
  <c r="R176" i="10"/>
  <c r="W174" i="10"/>
  <c r="N173" i="10"/>
  <c r="S171" i="10"/>
  <c r="X169" i="10"/>
  <c r="O168" i="10"/>
  <c r="T166" i="10"/>
  <c r="Y164" i="10"/>
  <c r="AA164" i="10" s="1"/>
  <c r="P163" i="10"/>
  <c r="U161" i="10"/>
  <c r="Z159" i="10"/>
  <c r="Q158" i="10"/>
  <c r="N157" i="10"/>
  <c r="X155" i="10"/>
  <c r="U154" i="10"/>
  <c r="R153" i="10"/>
  <c r="O152" i="10"/>
  <c r="Y150" i="10"/>
  <c r="AA150" i="10" s="1"/>
  <c r="V149" i="10"/>
  <c r="S148" i="10"/>
  <c r="P147" i="10"/>
  <c r="Z145" i="10"/>
  <c r="W144" i="10"/>
  <c r="T143" i="10"/>
  <c r="Q142" i="10"/>
  <c r="N141" i="10"/>
  <c r="X139" i="10"/>
  <c r="U138" i="10"/>
  <c r="R137" i="10"/>
  <c r="O136" i="10"/>
  <c r="Y134" i="10"/>
  <c r="AA134" i="10" s="1"/>
  <c r="V133" i="10"/>
  <c r="S132" i="10"/>
  <c r="P131" i="10"/>
  <c r="Z129" i="10"/>
  <c r="W128" i="10"/>
  <c r="T127" i="10"/>
  <c r="Q126" i="10"/>
  <c r="N125" i="10"/>
  <c r="X123" i="10"/>
  <c r="U122" i="10"/>
  <c r="R121" i="10"/>
  <c r="O120" i="10"/>
  <c r="Y118" i="10"/>
  <c r="AA118" i="10" s="1"/>
  <c r="V117" i="10"/>
  <c r="S116" i="10"/>
  <c r="P115" i="10"/>
  <c r="Z113" i="10"/>
  <c r="W112" i="10"/>
  <c r="T111" i="10"/>
  <c r="Q110" i="10"/>
  <c r="N109" i="10"/>
  <c r="P92" i="29"/>
  <c r="Z67" i="29"/>
  <c r="Q48" i="29"/>
  <c r="N39" i="29"/>
  <c r="W35" i="29"/>
  <c r="T32" i="29"/>
  <c r="P29" i="29"/>
  <c r="O26" i="29"/>
  <c r="Z23" i="29"/>
  <c r="X21" i="29"/>
  <c r="V19" i="29"/>
  <c r="T17" i="29"/>
  <c r="R15" i="29"/>
  <c r="Z12" i="29"/>
  <c r="X10" i="29"/>
  <c r="Z179" i="10"/>
  <c r="Q178" i="10"/>
  <c r="V176" i="10"/>
  <c r="N175" i="10"/>
  <c r="R173" i="10"/>
  <c r="W171" i="10"/>
  <c r="O170" i="10"/>
  <c r="S168" i="10"/>
  <c r="X166" i="10"/>
  <c r="P165" i="10"/>
  <c r="T163" i="10"/>
  <c r="Y161" i="10"/>
  <c r="AA161" i="10" s="1"/>
  <c r="Q160" i="10"/>
  <c r="U158" i="10"/>
  <c r="Q157" i="10"/>
  <c r="N156" i="10"/>
  <c r="X154" i="10"/>
  <c r="U153" i="10"/>
  <c r="R152" i="10"/>
  <c r="O151" i="10"/>
  <c r="Y149" i="10"/>
  <c r="AA149" i="10" s="1"/>
  <c r="V148" i="10"/>
  <c r="S147" i="10"/>
  <c r="P146" i="10"/>
  <c r="Z144" i="10"/>
  <c r="W143" i="10"/>
  <c r="T142" i="10"/>
  <c r="Q141" i="10"/>
  <c r="N140" i="10"/>
  <c r="X138" i="10"/>
  <c r="U137" i="10"/>
  <c r="R136" i="10"/>
  <c r="O135" i="10"/>
  <c r="Y133" i="10"/>
  <c r="AA133" i="10" s="1"/>
  <c r="V132" i="10"/>
  <c r="S131" i="10"/>
  <c r="P130" i="10"/>
  <c r="Z128" i="10"/>
  <c r="W127" i="10"/>
  <c r="T126" i="10"/>
  <c r="Q125" i="10"/>
  <c r="N124" i="10"/>
  <c r="X122" i="10"/>
  <c r="U121" i="10"/>
  <c r="Z83" i="29"/>
  <c r="X61" i="29"/>
  <c r="O43" i="29"/>
  <c r="N38" i="29"/>
  <c r="W34" i="29"/>
  <c r="S31" i="29"/>
  <c r="P28" i="29"/>
  <c r="T25" i="29"/>
  <c r="Q23" i="29"/>
  <c r="O21" i="29"/>
  <c r="S18" i="29"/>
  <c r="Q16" i="29"/>
  <c r="O14" i="29"/>
  <c r="W11" i="29"/>
  <c r="V180" i="10"/>
  <c r="N179" i="10"/>
  <c r="R177" i="10"/>
  <c r="W175" i="10"/>
  <c r="O174" i="10"/>
  <c r="S172" i="10"/>
  <c r="X170" i="10"/>
  <c r="P169" i="10"/>
  <c r="T167" i="10"/>
  <c r="Y165" i="10"/>
  <c r="AA165" i="10" s="1"/>
  <c r="Q164" i="10"/>
  <c r="U162" i="10"/>
  <c r="Z160" i="10"/>
  <c r="R159" i="10"/>
  <c r="X157" i="10"/>
  <c r="U156" i="10"/>
  <c r="R155" i="10"/>
  <c r="O154" i="10"/>
  <c r="Y152" i="10"/>
  <c r="AA152" i="10" s="1"/>
  <c r="V151" i="10"/>
  <c r="S150" i="10"/>
  <c r="P149" i="10"/>
  <c r="Z147" i="10"/>
  <c r="W146" i="10"/>
  <c r="T145" i="10"/>
  <c r="Q144" i="10"/>
  <c r="N143" i="10"/>
  <c r="X141" i="10"/>
  <c r="Y88" i="29"/>
  <c r="AA88" i="29" s="1"/>
  <c r="T65" i="29"/>
  <c r="X45" i="29"/>
  <c r="V38" i="29"/>
  <c r="R35" i="29"/>
  <c r="N32" i="29"/>
  <c r="X28" i="29"/>
  <c r="Y25" i="29"/>
  <c r="AA25" i="29" s="1"/>
  <c r="V23" i="29"/>
  <c r="T21" i="29"/>
  <c r="S19" i="29"/>
  <c r="P17" i="29"/>
  <c r="N15" i="29"/>
  <c r="X12" i="29"/>
  <c r="T10" i="29"/>
  <c r="W179" i="10"/>
  <c r="O178" i="10"/>
  <c r="S176" i="10"/>
  <c r="X174" i="10"/>
  <c r="P173" i="10"/>
  <c r="T171" i="10"/>
  <c r="Y169" i="10"/>
  <c r="AA169" i="10" s="1"/>
  <c r="Q168" i="10"/>
  <c r="U166" i="10"/>
  <c r="Z164" i="10"/>
  <c r="R163" i="10"/>
  <c r="V161" i="10"/>
  <c r="N160" i="10"/>
  <c r="S158" i="10"/>
  <c r="O157" i="10"/>
  <c r="Y155" i="10"/>
  <c r="AA155" i="10" s="1"/>
  <c r="V154" i="10"/>
  <c r="S153" i="10"/>
  <c r="P152" i="10"/>
  <c r="Z150" i="10"/>
  <c r="W149" i="10"/>
  <c r="T148" i="10"/>
  <c r="Q147" i="10"/>
  <c r="N146" i="10"/>
  <c r="X144" i="10"/>
  <c r="U143" i="10"/>
  <c r="R142" i="10"/>
  <c r="O141" i="10"/>
  <c r="Y139" i="10"/>
  <c r="AA139" i="10" s="1"/>
  <c r="V138" i="10"/>
  <c r="S137" i="10"/>
  <c r="P136" i="10"/>
  <c r="Z134" i="10"/>
  <c r="W133" i="10"/>
  <c r="T132" i="10"/>
  <c r="Q131" i="10"/>
  <c r="N130" i="10"/>
  <c r="X128" i="10"/>
  <c r="U127" i="10"/>
  <c r="Y136" i="10"/>
  <c r="AA136" i="10" s="1"/>
  <c r="Z131" i="10"/>
  <c r="U59" i="12"/>
  <c r="P43" i="12"/>
  <c r="R40" i="12"/>
  <c r="P38" i="12"/>
  <c r="O36" i="12"/>
  <c r="Y33" i="12"/>
  <c r="AA33" i="12" s="1"/>
  <c r="X31" i="12"/>
  <c r="W29" i="12"/>
  <c r="O28" i="12"/>
  <c r="S26" i="12"/>
  <c r="X24" i="12"/>
  <c r="U23" i="12"/>
  <c r="R22" i="12"/>
  <c r="O21" i="12"/>
  <c r="Y19" i="12"/>
  <c r="AA19" i="12" s="1"/>
  <c r="V18" i="12"/>
  <c r="S17" i="12"/>
  <c r="P16" i="12"/>
  <c r="Z14" i="12"/>
  <c r="V13" i="12"/>
  <c r="S12" i="12"/>
  <c r="O57" i="12"/>
  <c r="N43" i="12"/>
  <c r="Q40" i="12"/>
  <c r="O38" i="12"/>
  <c r="Y35" i="12"/>
  <c r="AA35" i="12" s="1"/>
  <c r="W33" i="12"/>
  <c r="V31" i="12"/>
  <c r="V29" i="12"/>
  <c r="Z27" i="12"/>
  <c r="R26" i="12"/>
  <c r="W24" i="12"/>
  <c r="T23" i="12"/>
  <c r="Q22" i="12"/>
  <c r="N21" i="12"/>
  <c r="X19" i="12"/>
  <c r="U18" i="12"/>
  <c r="R17" i="12"/>
  <c r="O16" i="12"/>
  <c r="Y14" i="12"/>
  <c r="AA14" i="12" s="1"/>
  <c r="U45" i="12"/>
  <c r="S39" i="12"/>
  <c r="O35" i="12"/>
  <c r="Y30" i="12"/>
  <c r="AA30" i="12" s="1"/>
  <c r="R27" i="12"/>
  <c r="Q24" i="12"/>
  <c r="X21" i="12"/>
  <c r="R19" i="12"/>
  <c r="Y16" i="12"/>
  <c r="AA16" i="12" s="1"/>
  <c r="S14" i="12"/>
  <c r="U12" i="12"/>
  <c r="O11" i="12"/>
  <c r="Y92" i="11"/>
  <c r="AA92" i="11" s="1"/>
  <c r="V91" i="11"/>
  <c r="S90" i="11"/>
  <c r="P89" i="11"/>
  <c r="Z87" i="11"/>
  <c r="W86" i="11"/>
  <c r="T85" i="11"/>
  <c r="Q84" i="11"/>
  <c r="N83" i="11"/>
  <c r="X81" i="11"/>
  <c r="U80" i="11"/>
  <c r="R79" i="11"/>
  <c r="O78" i="11"/>
  <c r="Y76" i="11"/>
  <c r="AA76" i="11" s="1"/>
  <c r="V75" i="11"/>
  <c r="S74" i="11"/>
  <c r="P73" i="11"/>
  <c r="X42" i="12"/>
  <c r="Z37" i="12"/>
  <c r="V33" i="12"/>
  <c r="T29" i="12"/>
  <c r="Q26" i="12"/>
  <c r="S23" i="12"/>
  <c r="Z20" i="12"/>
  <c r="T18" i="12"/>
  <c r="N16" i="12"/>
  <c r="W13" i="12"/>
  <c r="N12" i="12"/>
  <c r="W10" i="12"/>
  <c r="T92" i="11"/>
  <c r="Q91" i="11"/>
  <c r="N90" i="11"/>
  <c r="X88" i="11"/>
  <c r="U87" i="11"/>
  <c r="R86" i="11"/>
  <c r="O85" i="11"/>
  <c r="Y83" i="11"/>
  <c r="AA83" i="11" s="1"/>
  <c r="V82" i="11"/>
  <c r="W42" i="12"/>
  <c r="S33" i="12"/>
  <c r="O26" i="12"/>
  <c r="Y20" i="12"/>
  <c r="AA20" i="12" s="1"/>
  <c r="Z15" i="12"/>
  <c r="Z11" i="12"/>
  <c r="S92" i="11"/>
  <c r="Z89" i="11"/>
  <c r="T87" i="11"/>
  <c r="N85" i="11"/>
  <c r="U82" i="11"/>
  <c r="W80" i="11"/>
  <c r="O79" i="11"/>
  <c r="S77" i="11"/>
  <c r="X75" i="11"/>
  <c r="P74" i="11"/>
  <c r="U72" i="11"/>
  <c r="R71" i="11"/>
  <c r="O70" i="11"/>
  <c r="Y68" i="11"/>
  <c r="AA68" i="11" s="1"/>
  <c r="V67" i="11"/>
  <c r="S66" i="11"/>
  <c r="P65" i="11"/>
  <c r="Z63" i="11"/>
  <c r="W62" i="11"/>
  <c r="T61" i="11"/>
  <c r="Q60" i="11"/>
  <c r="N59" i="11"/>
  <c r="X57" i="11"/>
  <c r="U56" i="11"/>
  <c r="R55" i="11"/>
  <c r="O54" i="11"/>
  <c r="Y52" i="11"/>
  <c r="AA52" i="11" s="1"/>
  <c r="V51" i="11"/>
  <c r="S50" i="11"/>
  <c r="P49" i="11"/>
  <c r="Z47" i="11"/>
  <c r="W46" i="11"/>
  <c r="T45" i="11"/>
  <c r="Q44" i="11"/>
  <c r="X42" i="11"/>
  <c r="U41" i="11"/>
  <c r="Q46" i="12"/>
  <c r="Q35" i="12"/>
  <c r="T27" i="12"/>
  <c r="Y21" i="12"/>
  <c r="AA21" i="12" s="1"/>
  <c r="Z16" i="12"/>
  <c r="V12" i="12"/>
  <c r="Z92" i="11"/>
  <c r="T90" i="11"/>
  <c r="N88" i="11"/>
  <c r="U85" i="11"/>
  <c r="O83" i="11"/>
  <c r="N81" i="11"/>
  <c r="S79" i="11"/>
  <c r="W77" i="11"/>
  <c r="O76" i="11"/>
  <c r="T74" i="11"/>
  <c r="X72" i="11"/>
  <c r="U71" i="11"/>
  <c r="R70" i="11"/>
  <c r="O69" i="11"/>
  <c r="Y67" i="11"/>
  <c r="AA67" i="11" s="1"/>
  <c r="V66" i="11"/>
  <c r="S65" i="11"/>
  <c r="P64" i="11"/>
  <c r="Z62" i="11"/>
  <c r="W61" i="11"/>
  <c r="T60" i="11"/>
  <c r="Y38" i="12"/>
  <c r="AA38" i="12" s="1"/>
  <c r="Z23" i="12"/>
  <c r="O14" i="12"/>
  <c r="T91" i="11"/>
  <c r="U86" i="11"/>
  <c r="W81" i="11"/>
  <c r="T78" i="11"/>
  <c r="P75" i="11"/>
  <c r="O72" i="11"/>
  <c r="V69" i="11"/>
  <c r="P67" i="11"/>
  <c r="W64" i="11"/>
  <c r="Q62" i="11"/>
  <c r="X59" i="11"/>
  <c r="P58" i="11"/>
  <c r="T56" i="11"/>
  <c r="Y54" i="11"/>
  <c r="AA54" i="11" s="1"/>
  <c r="Q53" i="11"/>
  <c r="U51" i="11"/>
  <c r="Z49" i="11"/>
  <c r="R48" i="11"/>
  <c r="V46" i="11"/>
  <c r="N45" i="11"/>
  <c r="T43" i="11"/>
  <c r="X41" i="11"/>
  <c r="Q40" i="11"/>
  <c r="N39" i="11"/>
  <c r="X37" i="11"/>
  <c r="U36" i="11"/>
  <c r="R35" i="11"/>
  <c r="O34" i="11"/>
  <c r="Y32" i="11"/>
  <c r="AA32" i="11" s="1"/>
  <c r="V31" i="11"/>
  <c r="S30" i="11"/>
  <c r="P29" i="11"/>
  <c r="Z27" i="11"/>
  <c r="W26" i="11"/>
  <c r="T25" i="11"/>
  <c r="Q24" i="11"/>
  <c r="N23" i="11"/>
  <c r="T38" i="12"/>
  <c r="W23" i="12"/>
  <c r="Z13" i="12"/>
  <c r="S91" i="11"/>
  <c r="T86" i="11"/>
  <c r="V81" i="11"/>
  <c r="R78" i="11"/>
  <c r="O75" i="11"/>
  <c r="N72" i="11"/>
  <c r="U69" i="11"/>
  <c r="O67" i="11"/>
  <c r="V64" i="11"/>
  <c r="P62" i="11"/>
  <c r="W59" i="11"/>
  <c r="N58" i="11"/>
  <c r="S56" i="11"/>
  <c r="X54" i="11"/>
  <c r="O53" i="11"/>
  <c r="T51" i="11"/>
  <c r="Y49" i="11"/>
  <c r="AA49" i="11" s="1"/>
  <c r="P48" i="11"/>
  <c r="U46" i="11"/>
  <c r="Z44" i="11"/>
  <c r="R43" i="11"/>
  <c r="W41" i="11"/>
  <c r="P40" i="11"/>
  <c r="Z38" i="11"/>
  <c r="W37" i="11"/>
  <c r="T36" i="11"/>
  <c r="Q35" i="11"/>
  <c r="N34" i="11"/>
  <c r="X32" i="11"/>
  <c r="U31" i="11"/>
  <c r="R30" i="11"/>
  <c r="O29" i="11"/>
  <c r="Y27" i="11"/>
  <c r="AA27" i="11" s="1"/>
  <c r="V26" i="11"/>
  <c r="S25" i="11"/>
  <c r="P24" i="11"/>
  <c r="Z22" i="11"/>
  <c r="W21" i="11"/>
  <c r="T20" i="11"/>
  <c r="R36" i="12"/>
  <c r="T22" i="12"/>
  <c r="O13" i="12"/>
  <c r="X90" i="11"/>
  <c r="Y85" i="11"/>
  <c r="AA85" i="11" s="1"/>
  <c r="Q81" i="11"/>
  <c r="Z77" i="11"/>
  <c r="V74" i="11"/>
  <c r="W71" i="11"/>
  <c r="Q69" i="11"/>
  <c r="X66" i="11"/>
  <c r="R64" i="11"/>
  <c r="Y61" i="11"/>
  <c r="AA61" i="11" s="1"/>
  <c r="T59" i="11"/>
  <c r="Y57" i="11"/>
  <c r="AA57" i="11" s="1"/>
  <c r="P56" i="11"/>
  <c r="U54" i="11"/>
  <c r="Z52" i="11"/>
  <c r="Q51" i="11"/>
  <c r="V49" i="11"/>
  <c r="N48" i="11"/>
  <c r="W22" i="12"/>
  <c r="R81" i="11"/>
  <c r="R69" i="11"/>
  <c r="U59" i="11"/>
  <c r="N53" i="11"/>
  <c r="X46" i="11"/>
  <c r="U43" i="11"/>
  <c r="R40" i="11"/>
  <c r="Y37" i="11"/>
  <c r="AA37" i="11" s="1"/>
  <c r="S35" i="11"/>
  <c r="Z32" i="11"/>
  <c r="T30" i="11"/>
  <c r="N28" i="11"/>
  <c r="U25" i="11"/>
  <c r="O23" i="11"/>
  <c r="P21" i="11"/>
  <c r="V19" i="11"/>
  <c r="S18" i="11"/>
  <c r="P17" i="11"/>
  <c r="Z15" i="11"/>
  <c r="W14" i="11"/>
  <c r="S13" i="11"/>
  <c r="P12" i="11"/>
  <c r="Z10" i="11"/>
  <c r="W95" i="29"/>
  <c r="T94" i="29"/>
  <c r="S32" i="12"/>
  <c r="W84" i="11"/>
  <c r="P71" i="11"/>
  <c r="R61" i="11"/>
  <c r="Q54" i="11"/>
  <c r="W47" i="11"/>
  <c r="N44" i="11"/>
  <c r="X40" i="11"/>
  <c r="Q38" i="11"/>
  <c r="X35" i="11"/>
  <c r="R33" i="11"/>
  <c r="Y30" i="11"/>
  <c r="AA30" i="11" s="1"/>
  <c r="S28" i="11"/>
  <c r="Z25" i="11"/>
  <c r="T23" i="11"/>
  <c r="T21" i="11"/>
  <c r="Y19" i="11"/>
  <c r="AA19" i="11" s="1"/>
  <c r="V18" i="11"/>
  <c r="S17" i="11"/>
  <c r="P16" i="11"/>
  <c r="Z14" i="11"/>
  <c r="V13" i="11"/>
  <c r="S12" i="11"/>
  <c r="P11" i="11"/>
  <c r="Z95" i="29"/>
  <c r="W94" i="29"/>
  <c r="T93" i="29"/>
  <c r="R15" i="12"/>
  <c r="Y78" i="11"/>
  <c r="AA78" i="11" s="1"/>
  <c r="T67" i="11"/>
  <c r="R58" i="11"/>
  <c r="X51" i="11"/>
  <c r="N46" i="11"/>
  <c r="Y42" i="11"/>
  <c r="AA42" i="11" s="1"/>
  <c r="X39" i="11"/>
  <c r="R37" i="11"/>
  <c r="Y34" i="11"/>
  <c r="AA34" i="11" s="1"/>
  <c r="S32" i="11"/>
  <c r="Z29" i="11"/>
  <c r="T27" i="11"/>
  <c r="N25" i="11"/>
  <c r="U22" i="11"/>
  <c r="Y20" i="11"/>
  <c r="AA20" i="11" s="1"/>
  <c r="S19" i="11"/>
  <c r="P18" i="11"/>
  <c r="Z16" i="11"/>
  <c r="W15" i="11"/>
  <c r="T14" i="11"/>
  <c r="P13" i="11"/>
  <c r="Z11" i="11"/>
  <c r="W10" i="11"/>
  <c r="T95" i="29"/>
  <c r="Q94" i="29"/>
  <c r="N93" i="29"/>
  <c r="X91" i="29"/>
  <c r="U90" i="29"/>
  <c r="R89" i="29"/>
  <c r="O88" i="29"/>
  <c r="Y86" i="29"/>
  <c r="AA86" i="29" s="1"/>
  <c r="V85" i="29"/>
  <c r="S84" i="29"/>
  <c r="P83" i="29"/>
  <c r="Z81" i="29"/>
  <c r="W80" i="29"/>
  <c r="T79" i="29"/>
  <c r="Q78" i="29"/>
  <c r="N77" i="29"/>
  <c r="X75" i="29"/>
  <c r="U74" i="29"/>
  <c r="X17" i="12"/>
  <c r="P52" i="11"/>
  <c r="U37" i="11"/>
  <c r="W27" i="11"/>
  <c r="T19" i="11"/>
  <c r="U14" i="11"/>
  <c r="U95" i="29"/>
  <c r="R92" i="29"/>
  <c r="W90" i="29"/>
  <c r="O89" i="29"/>
  <c r="S87" i="29"/>
  <c r="X85" i="29"/>
  <c r="P84" i="29"/>
  <c r="T82" i="29"/>
  <c r="Y80" i="29"/>
  <c r="AA80" i="29" s="1"/>
  <c r="Q79" i="29"/>
  <c r="U77" i="29"/>
  <c r="Z75" i="29"/>
  <c r="R74" i="29"/>
  <c r="Y72" i="29"/>
  <c r="AA72" i="29" s="1"/>
  <c r="V71" i="29"/>
  <c r="S70" i="29"/>
  <c r="Q69" i="29"/>
  <c r="N68" i="29"/>
  <c r="Y66" i="29"/>
  <c r="AA66" i="29" s="1"/>
  <c r="V65" i="29"/>
  <c r="S64" i="29"/>
  <c r="P63" i="29"/>
  <c r="Z61" i="29"/>
  <c r="W60" i="29"/>
  <c r="T59" i="29"/>
  <c r="Q58" i="29"/>
  <c r="N57" i="29"/>
  <c r="X55" i="29"/>
  <c r="U54" i="29"/>
  <c r="R53" i="29"/>
  <c r="O52" i="29"/>
  <c r="Y50" i="29"/>
  <c r="AA50" i="29" s="1"/>
  <c r="V49" i="29"/>
  <c r="S48" i="29"/>
  <c r="P47" i="29"/>
  <c r="Z45" i="29"/>
  <c r="W44" i="29"/>
  <c r="T43" i="29"/>
  <c r="Q42" i="29"/>
  <c r="N41" i="29"/>
  <c r="X39" i="29"/>
  <c r="U38" i="29"/>
  <c r="R37" i="29"/>
  <c r="O36" i="29"/>
  <c r="Y34" i="29"/>
  <c r="AA34" i="29" s="1"/>
  <c r="V33" i="29"/>
  <c r="S32" i="29"/>
  <c r="P31" i="29"/>
  <c r="Z29" i="29"/>
  <c r="W28" i="29"/>
  <c r="T27" i="29"/>
  <c r="Q26" i="29"/>
  <c r="N25" i="29"/>
  <c r="X23" i="29"/>
  <c r="U22" i="29"/>
  <c r="R21" i="29"/>
  <c r="O20" i="29"/>
  <c r="Z18" i="29"/>
  <c r="W17" i="29"/>
  <c r="T16" i="29"/>
  <c r="Q15" i="29"/>
  <c r="N14" i="29"/>
  <c r="W12" i="29"/>
  <c r="T11" i="29"/>
  <c r="Q10" i="29"/>
  <c r="V65" i="11"/>
  <c r="R42" i="11"/>
  <c r="N32" i="11"/>
  <c r="P22" i="11"/>
  <c r="W16" i="11"/>
  <c r="W11" i="11"/>
  <c r="O93" i="29"/>
  <c r="S91" i="29"/>
  <c r="X89" i="29"/>
  <c r="P88" i="29"/>
  <c r="T86" i="29"/>
  <c r="Y84" i="29"/>
  <c r="AA84" i="29" s="1"/>
  <c r="Q83" i="29"/>
  <c r="U81" i="29"/>
  <c r="Z79" i="29"/>
  <c r="R78" i="29"/>
  <c r="V76" i="29"/>
  <c r="N75" i="29"/>
  <c r="S73" i="29"/>
  <c r="P72" i="29"/>
  <c r="Z70" i="29"/>
  <c r="X69" i="29"/>
  <c r="U68" i="29"/>
  <c r="O67" i="29"/>
  <c r="Y65" i="29"/>
  <c r="AA65" i="29" s="1"/>
  <c r="V64" i="29"/>
  <c r="S63" i="29"/>
  <c r="P62" i="29"/>
  <c r="Z60" i="29"/>
  <c r="W59" i="29"/>
  <c r="T58" i="29"/>
  <c r="Q57" i="29"/>
  <c r="N56" i="29"/>
  <c r="X54" i="29"/>
  <c r="U53" i="29"/>
  <c r="R52" i="29"/>
  <c r="O51" i="29"/>
  <c r="Y49" i="29"/>
  <c r="AA49" i="29" s="1"/>
  <c r="V48" i="29"/>
  <c r="S47" i="29"/>
  <c r="P46" i="29"/>
  <c r="Z44" i="29"/>
  <c r="T83" i="11"/>
  <c r="Q47" i="11"/>
  <c r="W35" i="11"/>
  <c r="Y25" i="11"/>
  <c r="AA25" i="11" s="1"/>
  <c r="U18" i="11"/>
  <c r="U13" i="11"/>
  <c r="V94" i="29"/>
  <c r="N92" i="29"/>
  <c r="S90" i="29"/>
  <c r="X88" i="29"/>
  <c r="O87" i="29"/>
  <c r="T85" i="29"/>
  <c r="Y83" i="29"/>
  <c r="AA83" i="29" s="1"/>
  <c r="P82" i="29"/>
  <c r="U80" i="29"/>
  <c r="Z78" i="29"/>
  <c r="Q77" i="29"/>
  <c r="V75" i="29"/>
  <c r="N74" i="29"/>
  <c r="V72" i="29"/>
  <c r="S71" i="29"/>
  <c r="P70" i="29"/>
  <c r="N69" i="29"/>
  <c r="Y67" i="29"/>
  <c r="AA67" i="29" s="1"/>
  <c r="V66" i="29"/>
  <c r="S65" i="29"/>
  <c r="P64" i="29"/>
  <c r="Z62" i="29"/>
  <c r="W61" i="29"/>
  <c r="T60" i="29"/>
  <c r="Q59" i="29"/>
  <c r="N58" i="29"/>
  <c r="X56" i="29"/>
  <c r="U55" i="29"/>
  <c r="R54" i="29"/>
  <c r="O53" i="29"/>
  <c r="Y51" i="29"/>
  <c r="AA51" i="29" s="1"/>
  <c r="V50" i="29"/>
  <c r="S49" i="29"/>
  <c r="P48" i="29"/>
  <c r="Z46" i="29"/>
  <c r="W45" i="29"/>
  <c r="T44" i="29"/>
  <c r="Q43" i="29"/>
  <c r="N24" i="11"/>
  <c r="W91" i="29"/>
  <c r="P85" i="29"/>
  <c r="V78" i="29"/>
  <c r="S72" i="29"/>
  <c r="S66" i="29"/>
  <c r="T61" i="29"/>
  <c r="U56" i="29"/>
  <c r="V51" i="29"/>
  <c r="W46" i="29"/>
  <c r="N43" i="29"/>
  <c r="S41" i="29"/>
  <c r="W39" i="29"/>
  <c r="O38" i="29"/>
  <c r="T36" i="29"/>
  <c r="X34" i="29"/>
  <c r="P33" i="29"/>
  <c r="U31" i="29"/>
  <c r="Y29" i="29"/>
  <c r="AA29" i="29" s="1"/>
  <c r="Q28" i="29"/>
  <c r="V26" i="29"/>
  <c r="Z24" i="29"/>
  <c r="R23" i="29"/>
  <c r="W21" i="29"/>
  <c r="N20" i="29"/>
  <c r="T18" i="29"/>
  <c r="Y16" i="29"/>
  <c r="AA16" i="29" s="1"/>
  <c r="P15" i="29"/>
  <c r="T13" i="29"/>
  <c r="Y11" i="29"/>
  <c r="AA11" i="29" s="1"/>
  <c r="P10" i="29"/>
  <c r="Y179" i="10"/>
  <c r="AA179" i="10" s="1"/>
  <c r="V178" i="10"/>
  <c r="S177" i="10"/>
  <c r="P176" i="10"/>
  <c r="Z174" i="10"/>
  <c r="W173" i="10"/>
  <c r="T172" i="10"/>
  <c r="Q171" i="10"/>
  <c r="N170" i="10"/>
  <c r="X168" i="10"/>
  <c r="U167" i="10"/>
  <c r="R166" i="10"/>
  <c r="O165" i="10"/>
  <c r="Y163" i="10"/>
  <c r="AA163" i="10" s="1"/>
  <c r="V162" i="10"/>
  <c r="S161" i="10"/>
  <c r="P160" i="10"/>
  <c r="Z158" i="10"/>
  <c r="T41" i="11"/>
  <c r="S11" i="11"/>
  <c r="N88" i="29"/>
  <c r="T81" i="29"/>
  <c r="Z74" i="29"/>
  <c r="W69" i="29"/>
  <c r="Y64" i="29"/>
  <c r="AA64" i="29" s="1"/>
  <c r="Z59" i="29"/>
  <c r="N55" i="29"/>
  <c r="O50" i="29"/>
  <c r="P45" i="29"/>
  <c r="T42" i="29"/>
  <c r="Y40" i="29"/>
  <c r="AA40" i="29" s="1"/>
  <c r="Z79" i="12"/>
  <c r="O20" i="11"/>
  <c r="Z90" i="29"/>
  <c r="R84" i="29"/>
  <c r="X77" i="29"/>
  <c r="X71" i="29"/>
  <c r="N67" i="29"/>
  <c r="O62" i="29"/>
  <c r="P57" i="29"/>
  <c r="Q52" i="29"/>
  <c r="R47" i="29"/>
  <c r="R43" i="29"/>
  <c r="U41" i="29"/>
  <c r="Z39" i="29"/>
  <c r="R38" i="29"/>
  <c r="V36" i="29"/>
  <c r="N35" i="29"/>
  <c r="S33" i="29"/>
  <c r="W31" i="29"/>
  <c r="O30" i="29"/>
  <c r="T28" i="29"/>
  <c r="X26" i="29"/>
  <c r="V80" i="29"/>
  <c r="R59" i="29"/>
  <c r="R42" i="29"/>
  <c r="U37" i="29"/>
  <c r="R34" i="29"/>
  <c r="N31" i="29"/>
  <c r="W27" i="29"/>
  <c r="P25" i="29"/>
  <c r="N23" i="29"/>
  <c r="X20" i="29"/>
  <c r="W18" i="29"/>
  <c r="U16" i="29"/>
  <c r="Q14" i="29"/>
  <c r="N12" i="29"/>
  <c r="Y180" i="10"/>
  <c r="AA180" i="10" s="1"/>
  <c r="P179" i="10"/>
  <c r="U177" i="10"/>
  <c r="Z175" i="10"/>
  <c r="Q174" i="10"/>
  <c r="V172" i="10"/>
  <c r="N171" i="10"/>
  <c r="R169" i="10"/>
  <c r="W167" i="10"/>
  <c r="O166" i="10"/>
  <c r="S164" i="10"/>
  <c r="X162" i="10"/>
  <c r="P161" i="10"/>
  <c r="T159" i="10"/>
  <c r="Z157" i="10"/>
  <c r="W156" i="10"/>
  <c r="T155" i="10"/>
  <c r="Q154" i="10"/>
  <c r="N153" i="10"/>
  <c r="X151" i="10"/>
  <c r="U150" i="10"/>
  <c r="R149" i="10"/>
  <c r="O148" i="10"/>
  <c r="Y146" i="10"/>
  <c r="AA146" i="10" s="1"/>
  <c r="V145" i="10"/>
  <c r="S144" i="10"/>
  <c r="P143" i="10"/>
  <c r="Z141" i="10"/>
  <c r="W140" i="10"/>
  <c r="T139" i="10"/>
  <c r="Q138" i="10"/>
  <c r="N137" i="10"/>
  <c r="X135" i="10"/>
  <c r="U134" i="10"/>
  <c r="R133" i="10"/>
  <c r="O132" i="10"/>
  <c r="Y130" i="10"/>
  <c r="AA130" i="10" s="1"/>
  <c r="V129" i="10"/>
  <c r="S128" i="10"/>
  <c r="P127" i="10"/>
  <c r="Z125" i="10"/>
  <c r="W124" i="10"/>
  <c r="T123" i="10"/>
  <c r="Q122" i="10"/>
  <c r="N121" i="10"/>
  <c r="X119" i="10"/>
  <c r="U118" i="10"/>
  <c r="R117" i="10"/>
  <c r="O116" i="10"/>
  <c r="Y114" i="10"/>
  <c r="AA114" i="10" s="1"/>
  <c r="V113" i="10"/>
  <c r="S112" i="10"/>
  <c r="P111" i="10"/>
  <c r="Z109" i="10"/>
  <c r="W108" i="10"/>
  <c r="U85" i="29"/>
  <c r="N63" i="29"/>
  <c r="W43" i="29"/>
  <c r="P38" i="29"/>
  <c r="Z34" i="29"/>
  <c r="V31" i="29"/>
  <c r="R28" i="29"/>
  <c r="U25" i="29"/>
  <c r="S23" i="29"/>
  <c r="P21" i="29"/>
  <c r="O19" i="29"/>
  <c r="Z16" i="29"/>
  <c r="W14" i="29"/>
  <c r="T12" i="29"/>
  <c r="R10" i="29"/>
  <c r="X49" i="12"/>
  <c r="X39" i="12"/>
  <c r="T35" i="12"/>
  <c r="Q31" i="12"/>
  <c r="V27" i="12"/>
  <c r="T24" i="12"/>
  <c r="N22" i="12"/>
  <c r="U19" i="12"/>
  <c r="O17" i="12"/>
  <c r="V14" i="12"/>
  <c r="O12" i="12"/>
  <c r="Q42" i="12"/>
  <c r="U37" i="12"/>
  <c r="Q33" i="12"/>
  <c r="P29" i="12"/>
  <c r="Z25" i="12"/>
  <c r="P23" i="12"/>
  <c r="W20" i="12"/>
  <c r="Q18" i="12"/>
  <c r="X15" i="12"/>
  <c r="S43" i="12"/>
  <c r="N34" i="12"/>
  <c r="U26" i="12"/>
  <c r="P21" i="12"/>
  <c r="Q16" i="12"/>
  <c r="P12" i="12"/>
  <c r="U92" i="11"/>
  <c r="O90" i="11"/>
  <c r="V87" i="11"/>
  <c r="P85" i="11"/>
  <c r="W82" i="11"/>
  <c r="Q80" i="11"/>
  <c r="X77" i="11"/>
  <c r="R75" i="11"/>
  <c r="Y72" i="11"/>
  <c r="AA72" i="11" s="1"/>
  <c r="Z36" i="12"/>
  <c r="W28" i="12"/>
  <c r="X22" i="12"/>
  <c r="Y17" i="12"/>
  <c r="AA17" i="12" s="1"/>
  <c r="Q13" i="12"/>
  <c r="S10" i="12"/>
  <c r="Z90" i="11"/>
  <c r="T88" i="11"/>
  <c r="N86" i="11"/>
  <c r="U83" i="11"/>
  <c r="Z39" i="12"/>
  <c r="U24" i="12"/>
  <c r="W14" i="12"/>
  <c r="X91" i="11"/>
  <c r="Y86" i="11"/>
  <c r="AA86" i="11" s="1"/>
  <c r="Z81" i="11"/>
  <c r="V78" i="11"/>
  <c r="S75" i="11"/>
  <c r="Q72" i="11"/>
  <c r="X69" i="11"/>
  <c r="R67" i="11"/>
  <c r="Y64" i="11"/>
  <c r="AA64" i="11" s="1"/>
  <c r="S62" i="11"/>
  <c r="Z59" i="11"/>
  <c r="T57" i="11"/>
  <c r="N55" i="11"/>
  <c r="U52" i="11"/>
  <c r="O50" i="11"/>
  <c r="V47" i="11"/>
  <c r="P45" i="11"/>
  <c r="T42" i="11"/>
  <c r="P42" i="12"/>
  <c r="X25" i="12"/>
  <c r="W15" i="12"/>
  <c r="R92" i="11"/>
  <c r="S87" i="11"/>
  <c r="T82" i="11"/>
  <c r="Z78" i="11"/>
  <c r="W75" i="11"/>
  <c r="T72" i="11"/>
  <c r="N70" i="11"/>
  <c r="U67" i="11"/>
  <c r="O65" i="11"/>
  <c r="V62" i="11"/>
  <c r="P60" i="11"/>
  <c r="T21" i="12"/>
  <c r="Q90" i="11"/>
  <c r="Z80" i="11"/>
  <c r="R74" i="11"/>
  <c r="N69" i="11"/>
  <c r="O64" i="11"/>
  <c r="S59" i="11"/>
  <c r="O56" i="11"/>
  <c r="X52" i="11"/>
  <c r="U49" i="11"/>
  <c r="Q46" i="11"/>
  <c r="N43" i="11"/>
  <c r="Z39" i="11"/>
  <c r="T37" i="11"/>
  <c r="N35" i="11"/>
  <c r="U32" i="11"/>
  <c r="O30" i="11"/>
  <c r="V27" i="11"/>
  <c r="P25" i="11"/>
  <c r="W22" i="11"/>
  <c r="Q21" i="12"/>
  <c r="P90" i="11"/>
  <c r="X80" i="11"/>
  <c r="Q74" i="11"/>
  <c r="Z68" i="11"/>
  <c r="N64" i="11"/>
  <c r="Q59" i="11"/>
  <c r="N56" i="11"/>
  <c r="W52" i="11"/>
  <c r="S49" i="11"/>
  <c r="P46" i="11"/>
  <c r="Z42" i="11"/>
  <c r="Y39" i="11"/>
  <c r="AA39" i="11" s="1"/>
  <c r="S37" i="11"/>
  <c r="Z34" i="11"/>
  <c r="T32" i="11"/>
  <c r="N30" i="11"/>
  <c r="U27" i="11"/>
  <c r="O25" i="11"/>
  <c r="V22" i="11"/>
  <c r="P20" i="11"/>
  <c r="N20" i="12"/>
  <c r="U89" i="11"/>
  <c r="S80" i="11"/>
  <c r="Y73" i="11"/>
  <c r="AA73" i="11" s="1"/>
  <c r="V68" i="11"/>
  <c r="W63" i="11"/>
  <c r="O59" i="11"/>
  <c r="X55" i="11"/>
  <c r="T52" i="11"/>
  <c r="Q49" i="11"/>
  <c r="P13" i="12"/>
  <c r="Y66" i="11"/>
  <c r="AA66" i="11" s="1"/>
  <c r="S51" i="11"/>
  <c r="W42" i="11"/>
  <c r="Q37" i="11"/>
  <c r="R32" i="11"/>
  <c r="S27" i="11"/>
  <c r="T22" i="11"/>
  <c r="R19" i="11"/>
  <c r="Y16" i="11"/>
  <c r="AA16" i="11" s="1"/>
  <c r="S14" i="11"/>
  <c r="Y11" i="11"/>
  <c r="AA11" i="11" s="1"/>
  <c r="S95" i="29"/>
  <c r="Q20" i="12"/>
  <c r="W68" i="11"/>
  <c r="V52" i="11"/>
  <c r="Q43" i="11"/>
  <c r="V37" i="11"/>
  <c r="W32" i="11"/>
  <c r="X27" i="11"/>
  <c r="Y22" i="11"/>
  <c r="AA22" i="11" s="1"/>
  <c r="U19" i="11"/>
  <c r="O17" i="11"/>
  <c r="V14" i="11"/>
  <c r="O12" i="11"/>
  <c r="V95" i="29"/>
  <c r="P93" i="29"/>
  <c r="U75" i="11"/>
  <c r="W56" i="11"/>
  <c r="Q45" i="11"/>
  <c r="P39" i="11"/>
  <c r="Q34" i="11"/>
  <c r="R29" i="11"/>
  <c r="S24" i="11"/>
  <c r="S20" i="11"/>
  <c r="Y17" i="11"/>
  <c r="AA17" i="11" s="1"/>
  <c r="S15" i="11"/>
  <c r="Y12" i="11"/>
  <c r="AA12" i="11" s="1"/>
  <c r="S10" i="11"/>
  <c r="Z93" i="29"/>
  <c r="T91" i="29"/>
  <c r="N89" i="29"/>
  <c r="U86" i="29"/>
  <c r="O84" i="29"/>
  <c r="V81" i="29"/>
  <c r="P79" i="29"/>
  <c r="W76" i="29"/>
  <c r="Q74" i="29"/>
  <c r="R46" i="11"/>
  <c r="Q25" i="11"/>
  <c r="Q13" i="11"/>
  <c r="Z91" i="29"/>
  <c r="V88" i="29"/>
  <c r="S85" i="29"/>
  <c r="O82" i="29"/>
  <c r="X78" i="29"/>
  <c r="U75" i="29"/>
  <c r="U72" i="29"/>
  <c r="O70" i="29"/>
  <c r="X67" i="29"/>
  <c r="R65" i="29"/>
  <c r="Y62" i="29"/>
  <c r="AA62" i="29" s="1"/>
  <c r="S60" i="29"/>
  <c r="Z57" i="29"/>
  <c r="T55" i="29"/>
  <c r="N53" i="29"/>
  <c r="U50" i="29"/>
  <c r="O48" i="29"/>
  <c r="V45" i="29"/>
  <c r="P43" i="29"/>
  <c r="W40" i="29"/>
  <c r="Q38" i="29"/>
  <c r="X35" i="29"/>
  <c r="R33" i="29"/>
  <c r="Y30" i="29"/>
  <c r="AA30" i="29" s="1"/>
  <c r="S28" i="29"/>
  <c r="Z25" i="29"/>
  <c r="T23" i="29"/>
  <c r="N21" i="29"/>
  <c r="V18" i="29"/>
  <c r="P16" i="29"/>
  <c r="V13" i="29"/>
  <c r="P11" i="29"/>
  <c r="O57" i="11"/>
  <c r="U29" i="11"/>
  <c r="T15" i="11"/>
  <c r="V92" i="29"/>
  <c r="S89" i="29"/>
  <c r="O86" i="29"/>
  <c r="X82" i="29"/>
  <c r="U79" i="29"/>
  <c r="Q76" i="29"/>
  <c r="O73" i="29"/>
  <c r="V70" i="29"/>
  <c r="Q68" i="29"/>
  <c r="U65" i="29"/>
  <c r="O63" i="29"/>
  <c r="V60" i="29"/>
  <c r="P58" i="29"/>
  <c r="W55" i="29"/>
  <c r="Q53" i="29"/>
  <c r="X50" i="29"/>
  <c r="R48" i="29"/>
  <c r="Y45" i="29"/>
  <c r="AA45" i="29" s="1"/>
  <c r="U70" i="11"/>
  <c r="Q33" i="11"/>
  <c r="R17" i="11"/>
  <c r="S93" i="29"/>
  <c r="N90" i="29"/>
  <c r="W86" i="29"/>
  <c r="S83" i="29"/>
  <c r="P80" i="29"/>
  <c r="Y76" i="29"/>
  <c r="AA76" i="29" s="1"/>
  <c r="U73" i="29"/>
  <c r="O71" i="29"/>
  <c r="W68" i="29"/>
  <c r="R66" i="29"/>
  <c r="Y63" i="29"/>
  <c r="AA63" i="29" s="1"/>
  <c r="S61" i="29"/>
  <c r="Z58" i="29"/>
  <c r="T56" i="29"/>
  <c r="N54" i="29"/>
  <c r="U51" i="29"/>
  <c r="O49" i="29"/>
  <c r="V46" i="29"/>
  <c r="P44" i="29"/>
  <c r="V17" i="11"/>
  <c r="U83" i="29"/>
  <c r="P71" i="29"/>
  <c r="Q60" i="29"/>
  <c r="S50" i="29"/>
  <c r="V42" i="29"/>
  <c r="R39" i="29"/>
  <c r="N36" i="29"/>
  <c r="X32" i="29"/>
  <c r="T29" i="29"/>
  <c r="P26" i="29"/>
  <c r="Z22" i="29"/>
  <c r="W19" i="29"/>
  <c r="S16" i="29"/>
  <c r="O13" i="29"/>
  <c r="X180" i="10"/>
  <c r="R178" i="10"/>
  <c r="Y175" i="10"/>
  <c r="AA175" i="10" s="1"/>
  <c r="S173" i="10"/>
  <c r="Z170" i="10"/>
  <c r="T168" i="10"/>
  <c r="N166" i="10"/>
  <c r="U163" i="10"/>
  <c r="O161" i="10"/>
  <c r="V158" i="10"/>
  <c r="Z92" i="29"/>
  <c r="Y79" i="29"/>
  <c r="AA79" i="29" s="1"/>
  <c r="T68" i="29"/>
  <c r="W58" i="29"/>
  <c r="Y48" i="29"/>
  <c r="AA48" i="29" s="1"/>
  <c r="O42" i="29"/>
  <c r="T55" i="11"/>
  <c r="Q89" i="29"/>
  <c r="P76" i="29"/>
  <c r="X65" i="29"/>
  <c r="Z55" i="29"/>
  <c r="O46" i="29"/>
  <c r="P41" i="29"/>
  <c r="Y37" i="29"/>
  <c r="AA37" i="29" s="1"/>
  <c r="V34" i="29"/>
  <c r="R31" i="29"/>
  <c r="N28" i="29"/>
  <c r="O74" i="29"/>
  <c r="V40" i="29"/>
  <c r="T33" i="29"/>
  <c r="Z26" i="29"/>
  <c r="S22" i="29"/>
  <c r="P18" i="29"/>
  <c r="W13" i="29"/>
  <c r="S180" i="10"/>
  <c r="P177" i="10"/>
  <c r="Y173" i="10"/>
  <c r="AA173" i="10" s="1"/>
  <c r="U170" i="10"/>
  <c r="R167" i="10"/>
  <c r="N164" i="10"/>
  <c r="W160" i="10"/>
  <c r="V157" i="10"/>
  <c r="P155" i="10"/>
  <c r="W152" i="10"/>
  <c r="Q150" i="10"/>
  <c r="X147" i="10"/>
  <c r="R145" i="10"/>
  <c r="Y142" i="10"/>
  <c r="AA142" i="10" s="1"/>
  <c r="S140" i="10"/>
  <c r="Z137" i="10"/>
  <c r="T135" i="10"/>
  <c r="N133" i="10"/>
  <c r="U130" i="10"/>
  <c r="O128" i="10"/>
  <c r="V125" i="10"/>
  <c r="P123" i="10"/>
  <c r="W120" i="10"/>
  <c r="Q118" i="10"/>
  <c r="X115" i="10"/>
  <c r="R113" i="10"/>
  <c r="Y110" i="10"/>
  <c r="AA110" i="10" s="1"/>
  <c r="S108" i="10"/>
  <c r="O58" i="29"/>
  <c r="S37" i="29"/>
  <c r="X30" i="29"/>
  <c r="O25" i="29"/>
  <c r="V20" i="29"/>
  <c r="R16" i="29"/>
  <c r="Z11" i="29"/>
  <c r="T179" i="10"/>
  <c r="T177" i="10"/>
  <c r="S175" i="10"/>
  <c r="Z172" i="10"/>
  <c r="Y170" i="10"/>
  <c r="AA170" i="10" s="1"/>
  <c r="Y168" i="10"/>
  <c r="AA168" i="10" s="1"/>
  <c r="S166" i="10"/>
  <c r="R164" i="10"/>
  <c r="Q162" i="10"/>
  <c r="X159" i="10"/>
  <c r="Y157" i="10"/>
  <c r="AA157" i="10" s="1"/>
  <c r="R156" i="10"/>
  <c r="T154" i="10"/>
  <c r="Z152" i="10"/>
  <c r="S151" i="10"/>
  <c r="U149" i="10"/>
  <c r="N148" i="10"/>
  <c r="T146" i="10"/>
  <c r="V144" i="10"/>
  <c r="O143" i="10"/>
  <c r="U141" i="10"/>
  <c r="W139" i="10"/>
  <c r="P138" i="10"/>
  <c r="V136" i="10"/>
  <c r="X134" i="10"/>
  <c r="Q133" i="10"/>
  <c r="W131" i="10"/>
  <c r="Y129" i="10"/>
  <c r="AA129" i="10" s="1"/>
  <c r="R128" i="10"/>
  <c r="X126" i="10"/>
  <c r="Z124" i="10"/>
  <c r="S123" i="10"/>
  <c r="Y121" i="10"/>
  <c r="AA121" i="10" s="1"/>
  <c r="S77" i="29"/>
  <c r="Z51" i="29"/>
  <c r="X38" i="29"/>
  <c r="Y33" i="29"/>
  <c r="AA33" i="29" s="1"/>
  <c r="X29" i="29"/>
  <c r="N26" i="29"/>
  <c r="W22" i="29"/>
  <c r="T19" i="29"/>
  <c r="W16" i="29"/>
  <c r="S13" i="29"/>
  <c r="W10" i="29"/>
  <c r="S179" i="10"/>
  <c r="Z176" i="10"/>
  <c r="Y174" i="10"/>
  <c r="AA174" i="10" s="1"/>
  <c r="Y172" i="10"/>
  <c r="AA172" i="10" s="1"/>
  <c r="S170" i="10"/>
  <c r="R168" i="10"/>
  <c r="Q166" i="10"/>
  <c r="X163" i="10"/>
  <c r="X161" i="10"/>
  <c r="W159" i="10"/>
  <c r="T157" i="10"/>
  <c r="Z155" i="10"/>
  <c r="S154" i="10"/>
  <c r="U152" i="10"/>
  <c r="N151" i="10"/>
  <c r="T149" i="10"/>
  <c r="V147" i="10"/>
  <c r="O146" i="10"/>
  <c r="U144" i="10"/>
  <c r="W142" i="10"/>
  <c r="Z48" i="11"/>
  <c r="Q70" i="29"/>
  <c r="W42" i="29"/>
  <c r="Z36" i="29"/>
  <c r="Y32" i="29"/>
  <c r="AA32" i="29" s="1"/>
  <c r="Z27" i="29"/>
  <c r="X24" i="29"/>
  <c r="N22" i="29"/>
  <c r="X18" i="29"/>
  <c r="O16" i="29"/>
  <c r="Q13" i="29"/>
  <c r="N10" i="29"/>
  <c r="Y178" i="10"/>
  <c r="AA178" i="10" s="1"/>
  <c r="Y176" i="10"/>
  <c r="AA176" i="10" s="1"/>
  <c r="S174" i="10"/>
  <c r="R172" i="10"/>
  <c r="Q170" i="10"/>
  <c r="X167" i="10"/>
  <c r="X165" i="10"/>
  <c r="W163" i="10"/>
  <c r="Q161" i="10"/>
  <c r="P159" i="10"/>
  <c r="S157" i="10"/>
  <c r="U155" i="10"/>
  <c r="N154" i="10"/>
  <c r="T152" i="10"/>
  <c r="V150" i="10"/>
  <c r="O149" i="10"/>
  <c r="U147" i="10"/>
  <c r="W145" i="10"/>
  <c r="P144" i="10"/>
  <c r="V142" i="10"/>
  <c r="X140" i="10"/>
  <c r="Q139" i="10"/>
  <c r="W137" i="10"/>
  <c r="Y135" i="10"/>
  <c r="AA135" i="10" s="1"/>
  <c r="R134" i="10"/>
  <c r="X132" i="10"/>
  <c r="Z130" i="10"/>
  <c r="S129" i="10"/>
  <c r="Y127" i="10"/>
  <c r="AA127" i="10" s="1"/>
  <c r="V135" i="10"/>
  <c r="T129" i="10"/>
  <c r="N126" i="10"/>
  <c r="U123" i="10"/>
  <c r="P121" i="10"/>
  <c r="U119" i="10"/>
  <c r="Y117" i="10"/>
  <c r="AA117" i="10" s="1"/>
  <c r="Q116" i="10"/>
  <c r="V114" i="10"/>
  <c r="Z112" i="10"/>
  <c r="R111" i="10"/>
  <c r="W109" i="10"/>
  <c r="O108" i="10"/>
  <c r="Y106" i="10"/>
  <c r="AA106" i="10" s="1"/>
  <c r="V105" i="10"/>
  <c r="S104" i="10"/>
  <c r="P103" i="10"/>
  <c r="Z101" i="10"/>
  <c r="W100" i="10"/>
  <c r="T99" i="10"/>
  <c r="Q98" i="10"/>
  <c r="N97" i="10"/>
  <c r="X95" i="10"/>
  <c r="U94" i="10"/>
  <c r="R93" i="10"/>
  <c r="O92" i="10"/>
  <c r="Y90" i="10"/>
  <c r="AA90" i="10" s="1"/>
  <c r="V89" i="10"/>
  <c r="S88" i="10"/>
  <c r="P87" i="10"/>
  <c r="Z85" i="10"/>
  <c r="W84" i="10"/>
  <c r="T83" i="10"/>
  <c r="Q82" i="10"/>
  <c r="N81" i="10"/>
  <c r="X79" i="10"/>
  <c r="U78" i="10"/>
  <c r="R77" i="10"/>
  <c r="O76" i="10"/>
  <c r="Y74" i="10"/>
  <c r="AA74" i="10" s="1"/>
  <c r="V73" i="10"/>
  <c r="S72" i="10"/>
  <c r="P71" i="10"/>
  <c r="Z69" i="10"/>
  <c r="W68" i="10"/>
  <c r="T67" i="10"/>
  <c r="Q66" i="10"/>
  <c r="N65" i="10"/>
  <c r="X63" i="10"/>
  <c r="U62" i="10"/>
  <c r="R61" i="10"/>
  <c r="O60" i="10"/>
  <c r="Y58" i="10"/>
  <c r="AA58" i="10" s="1"/>
  <c r="S57" i="10"/>
  <c r="P56" i="10"/>
  <c r="Z54" i="10"/>
  <c r="W53" i="10"/>
  <c r="T52" i="10"/>
  <c r="Q51" i="10"/>
  <c r="N50" i="10"/>
  <c r="X48" i="10"/>
  <c r="U47" i="10"/>
  <c r="R46" i="10"/>
  <c r="O45" i="10"/>
  <c r="Y43" i="10"/>
  <c r="AA43" i="10" s="1"/>
  <c r="V42" i="10"/>
  <c r="S41" i="10"/>
  <c r="P40" i="10"/>
  <c r="Z38" i="10"/>
  <c r="W37" i="10"/>
  <c r="T36" i="10"/>
  <c r="Q35" i="10"/>
  <c r="N34" i="10"/>
  <c r="X32" i="10"/>
  <c r="U31" i="10"/>
  <c r="R30" i="10"/>
  <c r="O29" i="10"/>
  <c r="Y27" i="10"/>
  <c r="AA27" i="10" s="1"/>
  <c r="V26" i="10"/>
  <c r="S25" i="10"/>
  <c r="P24" i="10"/>
  <c r="Q140" i="10"/>
  <c r="R135" i="10"/>
  <c r="S130" i="10"/>
  <c r="S126" i="10"/>
  <c r="Z123" i="10"/>
  <c r="T121" i="10"/>
  <c r="Y119" i="10"/>
  <c r="AA119" i="10" s="1"/>
  <c r="P118" i="10"/>
  <c r="U116" i="10"/>
  <c r="Z114" i="10"/>
  <c r="Q113" i="10"/>
  <c r="V111" i="10"/>
  <c r="N110" i="10"/>
  <c r="R108" i="10"/>
  <c r="O107" i="10"/>
  <c r="Y105" i="10"/>
  <c r="AA105" i="10" s="1"/>
  <c r="V104" i="10"/>
  <c r="S103" i="10"/>
  <c r="P102" i="10"/>
  <c r="Z100" i="10"/>
  <c r="W99" i="10"/>
  <c r="T98" i="10"/>
  <c r="Q97" i="10"/>
  <c r="N96" i="10"/>
  <c r="X94" i="10"/>
  <c r="U93" i="10"/>
  <c r="R92" i="10"/>
  <c r="O91" i="10"/>
  <c r="Y89" i="10"/>
  <c r="AA89" i="10" s="1"/>
  <c r="V88" i="10"/>
  <c r="S87" i="10"/>
  <c r="P86" i="10"/>
  <c r="Z84" i="10"/>
  <c r="W83" i="10"/>
  <c r="T82" i="10"/>
  <c r="Q81" i="10"/>
  <c r="N80" i="10"/>
  <c r="X78" i="10"/>
  <c r="U77" i="10"/>
  <c r="R76" i="10"/>
  <c r="O75" i="10"/>
  <c r="Y73" i="10"/>
  <c r="AA73" i="10" s="1"/>
  <c r="V72" i="10"/>
  <c r="S71" i="10"/>
  <c r="P70" i="10"/>
  <c r="Z68" i="10"/>
  <c r="W67" i="10"/>
  <c r="T66" i="10"/>
  <c r="Q65" i="10"/>
  <c r="N64" i="10"/>
  <c r="X62" i="10"/>
  <c r="U61" i="10"/>
  <c r="R60" i="10"/>
  <c r="O59" i="10"/>
  <c r="Z57" i="10"/>
  <c r="W56" i="10"/>
  <c r="T55" i="10"/>
  <c r="Q54" i="10"/>
  <c r="N53" i="10"/>
  <c r="X51" i="10"/>
  <c r="U50" i="10"/>
  <c r="R49" i="10"/>
  <c r="O48" i="10"/>
  <c r="Y46" i="10"/>
  <c r="AA46" i="10" s="1"/>
  <c r="V45" i="10"/>
  <c r="S44" i="10"/>
  <c r="P43" i="10"/>
  <c r="Z41" i="10"/>
  <c r="W40" i="10"/>
  <c r="T39" i="10"/>
  <c r="Q38" i="10"/>
  <c r="N37" i="10"/>
  <c r="X35" i="10"/>
  <c r="U34" i="10"/>
  <c r="R33" i="10"/>
  <c r="O32" i="10"/>
  <c r="Y30" i="10"/>
  <c r="AA30" i="10" s="1"/>
  <c r="V29" i="10"/>
  <c r="S28" i="10"/>
  <c r="P27" i="10"/>
  <c r="Z25" i="10"/>
  <c r="W24" i="10"/>
  <c r="T23" i="10"/>
  <c r="Q22" i="10"/>
  <c r="N21" i="10"/>
  <c r="W138" i="10"/>
  <c r="X133" i="10"/>
  <c r="Y128" i="10"/>
  <c r="AA128" i="10" s="1"/>
  <c r="W125" i="10"/>
  <c r="Q123" i="10"/>
  <c r="Z120" i="10"/>
  <c r="R119" i="10"/>
  <c r="W117" i="10"/>
  <c r="N116" i="10"/>
  <c r="S114" i="10"/>
  <c r="X112" i="10"/>
  <c r="O111" i="10"/>
  <c r="T109" i="10"/>
  <c r="Z107" i="10"/>
  <c r="W106" i="10"/>
  <c r="T105" i="10"/>
  <c r="Q104" i="10"/>
  <c r="N103" i="10"/>
  <c r="X101" i="10"/>
  <c r="U100" i="10"/>
  <c r="R99" i="10"/>
  <c r="O98" i="10"/>
  <c r="Y96" i="10"/>
  <c r="AA96" i="10" s="1"/>
  <c r="V95" i="10"/>
  <c r="S94" i="10"/>
  <c r="P93" i="10"/>
  <c r="Z91" i="10"/>
  <c r="W90" i="10"/>
  <c r="T89" i="10"/>
  <c r="Q88" i="10"/>
  <c r="N87" i="10"/>
  <c r="X85" i="10"/>
  <c r="U84" i="10"/>
  <c r="R83" i="10"/>
  <c r="O82" i="10"/>
  <c r="Y80" i="10"/>
  <c r="AA80" i="10" s="1"/>
  <c r="V79" i="10"/>
  <c r="S78" i="10"/>
  <c r="P77" i="10"/>
  <c r="Z75" i="10"/>
  <c r="W74" i="10"/>
  <c r="T73" i="10"/>
  <c r="Q72" i="10"/>
  <c r="N71" i="10"/>
  <c r="X69" i="10"/>
  <c r="U68" i="10"/>
  <c r="R67" i="10"/>
  <c r="O66" i="10"/>
  <c r="Y64" i="10"/>
  <c r="AA64" i="10" s="1"/>
  <c r="V63" i="10"/>
  <c r="S62" i="10"/>
  <c r="P61" i="10"/>
  <c r="Z59" i="10"/>
  <c r="W58" i="10"/>
  <c r="U57" i="10"/>
  <c r="R56" i="10"/>
  <c r="O55" i="10"/>
  <c r="Y53" i="10"/>
  <c r="AA53" i="10" s="1"/>
  <c r="V52" i="10"/>
  <c r="S51" i="10"/>
  <c r="P50" i="10"/>
  <c r="Z48" i="10"/>
  <c r="W47" i="10"/>
  <c r="T46" i="10"/>
  <c r="Q45" i="10"/>
  <c r="N44" i="10"/>
  <c r="X42" i="10"/>
  <c r="U41" i="10"/>
  <c r="R40" i="10"/>
  <c r="O39" i="10"/>
  <c r="Y37" i="10"/>
  <c r="AA37" i="10" s="1"/>
  <c r="V36" i="10"/>
  <c r="S35" i="10"/>
  <c r="P34" i="10"/>
  <c r="Z32" i="10"/>
  <c r="W31" i="10"/>
  <c r="T30" i="10"/>
  <c r="Q29" i="10"/>
  <c r="N28" i="10"/>
  <c r="X26" i="10"/>
  <c r="U25" i="10"/>
  <c r="R24" i="10"/>
  <c r="O23" i="10"/>
  <c r="Y21" i="10"/>
  <c r="AA21" i="10" s="1"/>
  <c r="V20" i="10"/>
  <c r="V139" i="10"/>
  <c r="W134" i="10"/>
  <c r="X129" i="10"/>
  <c r="O126" i="10"/>
  <c r="V123" i="10"/>
  <c r="Q121" i="10"/>
  <c r="V119" i="10"/>
  <c r="N118" i="10"/>
  <c r="R116" i="10"/>
  <c r="W114" i="10"/>
  <c r="O113" i="10"/>
  <c r="S111" i="10"/>
  <c r="X109" i="10"/>
  <c r="P108" i="10"/>
  <c r="Z106" i="10"/>
  <c r="W105" i="10"/>
  <c r="T104" i="10"/>
  <c r="Q103" i="10"/>
  <c r="N102" i="10"/>
  <c r="X100" i="10"/>
  <c r="U99" i="10"/>
  <c r="R98" i="10"/>
  <c r="O97" i="10"/>
  <c r="Y95" i="10"/>
  <c r="AA95" i="10" s="1"/>
  <c r="V94" i="10"/>
  <c r="S93" i="10"/>
  <c r="P92" i="10"/>
  <c r="Z90" i="10"/>
  <c r="W89" i="10"/>
  <c r="T88" i="10"/>
  <c r="Q87" i="10"/>
  <c r="N86" i="10"/>
  <c r="X84" i="10"/>
  <c r="U83" i="10"/>
  <c r="R82" i="10"/>
  <c r="O81" i="10"/>
  <c r="Y79" i="10"/>
  <c r="AA79" i="10" s="1"/>
  <c r="V78" i="10"/>
  <c r="S77" i="10"/>
  <c r="P76" i="10"/>
  <c r="Z74" i="10"/>
  <c r="W73" i="10"/>
  <c r="T72" i="10"/>
  <c r="Q71" i="10"/>
  <c r="N70" i="10"/>
  <c r="X68" i="10"/>
  <c r="U67" i="10"/>
  <c r="R66" i="10"/>
  <c r="O65" i="10"/>
  <c r="Y63" i="10"/>
  <c r="AA63" i="10" s="1"/>
  <c r="V62" i="10"/>
  <c r="S61" i="10"/>
  <c r="P60" i="10"/>
  <c r="Z58" i="10"/>
  <c r="X57" i="10"/>
  <c r="U56" i="10"/>
  <c r="R55" i="10"/>
  <c r="O54" i="10"/>
  <c r="Y52" i="10"/>
  <c r="AA52" i="10" s="1"/>
  <c r="V51" i="10"/>
  <c r="S50" i="10"/>
  <c r="P49" i="10"/>
  <c r="Z47" i="10"/>
  <c r="W46" i="10"/>
  <c r="T45" i="10"/>
  <c r="Q44" i="10"/>
  <c r="N43" i="10"/>
  <c r="X41" i="10"/>
  <c r="U40" i="10"/>
  <c r="R39" i="10"/>
  <c r="O38" i="10"/>
  <c r="Y36" i="10"/>
  <c r="AA36" i="10" s="1"/>
  <c r="V35" i="10"/>
  <c r="S34" i="10"/>
  <c r="P33" i="10"/>
  <c r="Z31" i="10"/>
  <c r="W30" i="10"/>
  <c r="T29" i="10"/>
  <c r="Q28" i="10"/>
  <c r="N27" i="10"/>
  <c r="X25" i="10"/>
  <c r="U24" i="10"/>
  <c r="R23" i="10"/>
  <c r="O22" i="10"/>
  <c r="Y20" i="10"/>
  <c r="AA20" i="10" s="1"/>
  <c r="R22" i="10"/>
  <c r="S19" i="10"/>
  <c r="P18" i="10"/>
  <c r="Z16" i="10"/>
  <c r="W15" i="10"/>
  <c r="T14" i="10"/>
  <c r="P13" i="10"/>
  <c r="Z11" i="10"/>
  <c r="W10" i="10"/>
  <c r="T87" i="8"/>
  <c r="Q86" i="8"/>
  <c r="N85" i="8"/>
  <c r="X83" i="8"/>
  <c r="U82" i="8"/>
  <c r="R81" i="8"/>
  <c r="O80" i="8"/>
  <c r="Y78" i="8"/>
  <c r="AA78" i="8" s="1"/>
  <c r="V77" i="8"/>
  <c r="S76" i="8"/>
  <c r="P75" i="8"/>
  <c r="Z73" i="8"/>
  <c r="W72" i="8"/>
  <c r="T71" i="8"/>
  <c r="Q70" i="8"/>
  <c r="N69" i="8"/>
  <c r="X67" i="8"/>
  <c r="U66" i="8"/>
  <c r="R65" i="8"/>
  <c r="O64" i="8"/>
  <c r="Y62" i="8"/>
  <c r="AA62" i="8" s="1"/>
  <c r="V61" i="8"/>
  <c r="S60" i="8"/>
  <c r="P59" i="8"/>
  <c r="Z57" i="8"/>
  <c r="W56" i="8"/>
  <c r="T55" i="8"/>
  <c r="Q54" i="8"/>
  <c r="N53" i="8"/>
  <c r="Y51" i="8"/>
  <c r="AA51" i="8" s="1"/>
  <c r="V50" i="8"/>
  <c r="S49" i="8"/>
  <c r="P48" i="8"/>
  <c r="W46" i="8"/>
  <c r="T45" i="8"/>
  <c r="Q44" i="8"/>
  <c r="N43" i="8"/>
  <c r="X41" i="8"/>
  <c r="U40" i="8"/>
  <c r="R39" i="8"/>
  <c r="O38" i="8"/>
  <c r="Y36" i="8"/>
  <c r="AA36" i="8" s="1"/>
  <c r="V35" i="8"/>
  <c r="S34" i="8"/>
  <c r="P33" i="8"/>
  <c r="Z31" i="8"/>
  <c r="W30" i="8"/>
  <c r="T29" i="8"/>
  <c r="Q28" i="8"/>
  <c r="N27" i="8"/>
  <c r="X25" i="8"/>
  <c r="U24" i="8"/>
  <c r="R23" i="8"/>
  <c r="O22" i="8"/>
  <c r="Y20" i="8"/>
  <c r="AA20" i="8" s="1"/>
  <c r="V19" i="8"/>
  <c r="S18" i="8"/>
  <c r="P17" i="8"/>
  <c r="Z15" i="8"/>
  <c r="W14" i="8"/>
  <c r="S13" i="8"/>
  <c r="P12" i="8"/>
  <c r="Z10" i="8"/>
  <c r="W104" i="7"/>
  <c r="T103" i="7"/>
  <c r="Q102" i="7"/>
  <c r="N101" i="7"/>
  <c r="X99" i="7"/>
  <c r="U98" i="7"/>
  <c r="R97" i="7"/>
  <c r="O96" i="7"/>
  <c r="Y94" i="7"/>
  <c r="AA94" i="7" s="1"/>
  <c r="V93" i="7"/>
  <c r="S92" i="7"/>
  <c r="P91" i="7"/>
  <c r="Z89" i="7"/>
  <c r="N22" i="10"/>
  <c r="R19" i="10"/>
  <c r="O18" i="10"/>
  <c r="Y16" i="10"/>
  <c r="AA16" i="10" s="1"/>
  <c r="V15" i="10"/>
  <c r="S14" i="10"/>
  <c r="O13" i="10"/>
  <c r="Y11" i="10"/>
  <c r="AA11" i="10" s="1"/>
  <c r="V10" i="10"/>
  <c r="S87" i="8"/>
  <c r="P86" i="8"/>
  <c r="Z84" i="8"/>
  <c r="W83" i="8"/>
  <c r="T82" i="8"/>
  <c r="Q81" i="8"/>
  <c r="N80" i="8"/>
  <c r="X78" i="8"/>
  <c r="U77" i="8"/>
  <c r="R76" i="8"/>
  <c r="O75" i="8"/>
  <c r="Y73" i="8"/>
  <c r="AA73" i="8" s="1"/>
  <c r="V72" i="8"/>
  <c r="S71" i="8"/>
  <c r="P70" i="8"/>
  <c r="Z68" i="8"/>
  <c r="W67" i="8"/>
  <c r="T66" i="8"/>
  <c r="Q65" i="8"/>
  <c r="N64" i="8"/>
  <c r="X62" i="8"/>
  <c r="U61" i="8"/>
  <c r="R60" i="8"/>
  <c r="O59" i="8"/>
  <c r="Y57" i="8"/>
  <c r="AA57" i="8" s="1"/>
  <c r="V56" i="8"/>
  <c r="S55" i="8"/>
  <c r="P54" i="8"/>
  <c r="W52" i="8"/>
  <c r="T51" i="8"/>
  <c r="Q50" i="8"/>
  <c r="N49" i="8"/>
  <c r="X47" i="8"/>
  <c r="V46" i="8"/>
  <c r="S45" i="8"/>
  <c r="P44" i="8"/>
  <c r="Z42" i="8"/>
  <c r="W41" i="8"/>
  <c r="T40" i="8"/>
  <c r="Q39" i="8"/>
  <c r="N38" i="8"/>
  <c r="X36" i="8"/>
  <c r="U35" i="8"/>
  <c r="R34" i="8"/>
  <c r="O33" i="8"/>
  <c r="Y31" i="8"/>
  <c r="AA31" i="8" s="1"/>
  <c r="V30" i="8"/>
  <c r="S29" i="8"/>
  <c r="P28" i="8"/>
  <c r="Z26" i="8"/>
  <c r="W25" i="8"/>
  <c r="T24" i="8"/>
  <c r="Q23" i="8"/>
  <c r="N22" i="8"/>
  <c r="X20" i="8"/>
  <c r="U19" i="8"/>
  <c r="R18" i="8"/>
  <c r="O17" i="8"/>
  <c r="Y15" i="8"/>
  <c r="AA15" i="8" s="1"/>
  <c r="V14" i="8"/>
  <c r="R13" i="8"/>
  <c r="O12" i="8"/>
  <c r="Y10" i="8"/>
  <c r="AA10" i="8" s="1"/>
  <c r="V104" i="7"/>
  <c r="S103" i="7"/>
  <c r="P102" i="7"/>
  <c r="Z100" i="7"/>
  <c r="W99" i="7"/>
  <c r="T98" i="7"/>
  <c r="Q97" i="7"/>
  <c r="N96" i="7"/>
  <c r="X94" i="7"/>
  <c r="U93" i="7"/>
  <c r="R92" i="7"/>
  <c r="O91" i="7"/>
  <c r="T20" i="10"/>
  <c r="Z18" i="10"/>
  <c r="W17" i="10"/>
  <c r="T16" i="10"/>
  <c r="Q15" i="10"/>
  <c r="N14" i="10"/>
  <c r="W12" i="10"/>
  <c r="T11" i="10"/>
  <c r="Q10" i="10"/>
  <c r="N87" i="8"/>
  <c r="X85" i="8"/>
  <c r="U84" i="8"/>
  <c r="R83" i="8"/>
  <c r="O82" i="8"/>
  <c r="Y80" i="8"/>
  <c r="AA80" i="8" s="1"/>
  <c r="V79" i="8"/>
  <c r="S78" i="8"/>
  <c r="P77" i="8"/>
  <c r="Z75" i="8"/>
  <c r="W74" i="8"/>
  <c r="T73" i="8"/>
  <c r="Q72" i="8"/>
  <c r="N71" i="8"/>
  <c r="X69" i="8"/>
  <c r="U68" i="8"/>
  <c r="R67" i="8"/>
  <c r="O66" i="8"/>
  <c r="Y64" i="8"/>
  <c r="AA64" i="8" s="1"/>
  <c r="V63" i="8"/>
  <c r="S62" i="8"/>
  <c r="P61" i="8"/>
  <c r="Z59" i="8"/>
  <c r="W58" i="8"/>
  <c r="T57" i="8"/>
  <c r="Q56" i="8"/>
  <c r="N55" i="8"/>
  <c r="X53" i="8"/>
  <c r="V52" i="8"/>
  <c r="S51" i="8"/>
  <c r="P50" i="8"/>
  <c r="Z48" i="8"/>
  <c r="W47" i="8"/>
  <c r="U46" i="8"/>
  <c r="R45" i="8"/>
  <c r="O44" i="8"/>
  <c r="Y42" i="8"/>
  <c r="AA42" i="8" s="1"/>
  <c r="V41" i="8"/>
  <c r="S40" i="8"/>
  <c r="P39" i="8"/>
  <c r="Z37" i="8"/>
  <c r="W36" i="8"/>
  <c r="T35" i="8"/>
  <c r="Q34" i="8"/>
  <c r="N33" i="8"/>
  <c r="X31" i="8"/>
  <c r="U30" i="8"/>
  <c r="R29" i="8"/>
  <c r="O28" i="8"/>
  <c r="Y26" i="8"/>
  <c r="AA26" i="8" s="1"/>
  <c r="V25" i="8"/>
  <c r="S24" i="8"/>
  <c r="P23" i="8"/>
  <c r="Z21" i="8"/>
  <c r="W20" i="8"/>
  <c r="T19" i="8"/>
  <c r="Q18" i="8"/>
  <c r="N17" i="8"/>
  <c r="X15" i="8"/>
  <c r="U14" i="8"/>
  <c r="Q13" i="8"/>
  <c r="N12" i="8"/>
  <c r="X10" i="8"/>
  <c r="U104" i="7"/>
  <c r="R103" i="7"/>
  <c r="O102" i="7"/>
  <c r="Y100" i="7"/>
  <c r="AA100" i="7" s="1"/>
  <c r="V99" i="7"/>
  <c r="S98" i="7"/>
  <c r="P97" i="7"/>
  <c r="Z95" i="7"/>
  <c r="W94" i="7"/>
  <c r="T93" i="7"/>
  <c r="Q92" i="7"/>
  <c r="N91" i="7"/>
  <c r="X89" i="7"/>
  <c r="S21" i="10"/>
  <c r="P19" i="10"/>
  <c r="Z17" i="10"/>
  <c r="W16" i="10"/>
  <c r="T15" i="10"/>
  <c r="Q14" i="10"/>
  <c r="Z12" i="10"/>
  <c r="W11" i="10"/>
  <c r="T10" i="10"/>
  <c r="Q87" i="8"/>
  <c r="N86" i="8"/>
  <c r="X84" i="8"/>
  <c r="U83" i="8"/>
  <c r="R82" i="8"/>
  <c r="O81" i="8"/>
  <c r="Y79" i="8"/>
  <c r="AA79" i="8" s="1"/>
  <c r="V78" i="8"/>
  <c r="S77" i="8"/>
  <c r="P76" i="8"/>
  <c r="Z74" i="8"/>
  <c r="W73" i="8"/>
  <c r="T72" i="8"/>
  <c r="Q71" i="8"/>
  <c r="N70" i="8"/>
  <c r="X68" i="8"/>
  <c r="U67" i="8"/>
  <c r="R66" i="8"/>
  <c r="O65" i="8"/>
  <c r="Y63" i="8"/>
  <c r="AA63" i="8" s="1"/>
  <c r="V62" i="8"/>
  <c r="S61" i="8"/>
  <c r="P60" i="8"/>
  <c r="Z58" i="8"/>
  <c r="W57" i="8"/>
  <c r="T56" i="8"/>
  <c r="Q55" i="8"/>
  <c r="N54" i="8"/>
  <c r="Y52" i="8"/>
  <c r="AA52" i="8" s="1"/>
  <c r="V51" i="8"/>
  <c r="S50" i="8"/>
  <c r="P49" i="8"/>
  <c r="Z47" i="8"/>
  <c r="X46" i="8"/>
  <c r="U45" i="8"/>
  <c r="R44" i="8"/>
  <c r="O43" i="8"/>
  <c r="Y41" i="8"/>
  <c r="AA41" i="8" s="1"/>
  <c r="V40" i="8"/>
  <c r="S39" i="8"/>
  <c r="P38" i="8"/>
  <c r="Z36" i="8"/>
  <c r="W35" i="8"/>
  <c r="T34" i="8"/>
  <c r="Q33" i="8"/>
  <c r="N32" i="8"/>
  <c r="X30" i="8"/>
  <c r="U29" i="8"/>
  <c r="R28" i="8"/>
  <c r="O27" i="8"/>
  <c r="Y25" i="8"/>
  <c r="AA25" i="8" s="1"/>
  <c r="V24" i="8"/>
  <c r="S23" i="8"/>
  <c r="P22" i="8"/>
  <c r="Z20" i="8"/>
  <c r="W19" i="8"/>
  <c r="T18" i="8"/>
  <c r="Q17" i="8"/>
  <c r="N16" i="8"/>
  <c r="X14" i="8"/>
  <c r="T13" i="8"/>
  <c r="Q12" i="8"/>
  <c r="N11" i="8"/>
  <c r="X104" i="7"/>
  <c r="U103" i="7"/>
  <c r="R102" i="7"/>
  <c r="O101" i="7"/>
  <c r="Y99" i="7"/>
  <c r="AA99" i="7" s="1"/>
  <c r="V98" i="7"/>
  <c r="S97" i="7"/>
  <c r="P96" i="7"/>
  <c r="Z94" i="7"/>
  <c r="O93" i="7"/>
  <c r="S89" i="7"/>
  <c r="Z87" i="7"/>
  <c r="W86" i="7"/>
  <c r="T85" i="7"/>
  <c r="O59" i="7"/>
  <c r="Y25" i="7"/>
  <c r="AA25" i="7" s="1"/>
  <c r="T95" i="6"/>
  <c r="Q90" i="6"/>
  <c r="Z77" i="6"/>
  <c r="X75" i="6"/>
  <c r="V54" i="6"/>
  <c r="T52" i="6"/>
  <c r="O37" i="6"/>
  <c r="Y20" i="6"/>
  <c r="AA20" i="6" s="1"/>
  <c r="T17" i="6"/>
  <c r="O89" i="28"/>
  <c r="Y68" i="28"/>
  <c r="AA68" i="28" s="1"/>
  <c r="S62" i="28"/>
  <c r="O46" i="28"/>
  <c r="Y251" i="5"/>
  <c r="AA251" i="5" s="1"/>
  <c r="S221" i="5"/>
  <c r="Q189" i="5"/>
  <c r="Z180" i="5"/>
  <c r="Z172" i="5"/>
  <c r="X150" i="5"/>
  <c r="T134" i="5"/>
  <c r="Q106" i="5"/>
  <c r="Y91" i="5"/>
  <c r="AA91" i="5" s="1"/>
  <c r="V101" i="4"/>
  <c r="S88" i="4"/>
  <c r="Q79" i="4"/>
  <c r="N78" i="4"/>
  <c r="X49" i="4"/>
  <c r="S46" i="4"/>
  <c r="P45" i="4"/>
  <c r="N39" i="4"/>
  <c r="Z108" i="2"/>
  <c r="W99" i="2"/>
  <c r="U89" i="2"/>
  <c r="O83" i="2"/>
  <c r="Y61" i="2"/>
  <c r="AA61" i="2" s="1"/>
  <c r="R14" i="2"/>
  <c r="Y89" i="7"/>
  <c r="AA89" i="7" s="1"/>
  <c r="P88" i="7"/>
  <c r="Z86" i="7"/>
  <c r="W85" i="7"/>
  <c r="V59" i="7"/>
  <c r="T37" i="7"/>
  <c r="P25" i="7"/>
  <c r="X90" i="6"/>
  <c r="V88" i="6"/>
  <c r="U77" i="6"/>
  <c r="O75" i="6"/>
  <c r="W52" i="6"/>
  <c r="V37" i="6"/>
  <c r="S29" i="6"/>
  <c r="P20" i="6"/>
  <c r="Z89" i="28"/>
  <c r="X87" i="28"/>
  <c r="T68" i="28"/>
  <c r="R62" i="28"/>
  <c r="R46" i="28"/>
  <c r="R261" i="5"/>
  <c r="P251" i="5"/>
  <c r="N221" i="5"/>
  <c r="Z183" i="5"/>
  <c r="Y180" i="5"/>
  <c r="AA180" i="5" s="1"/>
  <c r="U172" i="5"/>
  <c r="O150" i="5"/>
  <c r="X106" i="5"/>
  <c r="T95" i="5"/>
  <c r="P91" i="5"/>
  <c r="Z88" i="4"/>
  <c r="X79" i="4"/>
  <c r="U78" i="4"/>
  <c r="R62" i="4"/>
  <c r="O49" i="4"/>
  <c r="N46" i="4"/>
  <c r="Y39" i="4"/>
  <c r="AA39" i="4" s="1"/>
  <c r="S110" i="2"/>
  <c r="Q108" i="2"/>
  <c r="N99" i="2"/>
  <c r="Z83" i="2"/>
  <c r="X69" i="2"/>
  <c r="T61" i="2"/>
  <c r="R29" i="2"/>
  <c r="P19" i="2"/>
  <c r="W93" i="7"/>
  <c r="W89" i="7"/>
  <c r="O88" i="7"/>
  <c r="Y86" i="7"/>
  <c r="AA86" i="7" s="1"/>
  <c r="V85" i="7"/>
  <c r="U59" i="7"/>
  <c r="O37" i="7"/>
  <c r="Z95" i="6"/>
  <c r="W90" i="6"/>
  <c r="U88" i="6"/>
  <c r="P77" i="6"/>
  <c r="N75" i="6"/>
  <c r="Z52" i="6"/>
  <c r="Y37" i="6"/>
  <c r="AA37" i="6" s="1"/>
  <c r="V29" i="6"/>
  <c r="S20" i="6"/>
  <c r="R17" i="6"/>
  <c r="Q89" i="28"/>
  <c r="W68" i="28"/>
  <c r="U62" i="28"/>
  <c r="Q46" i="28"/>
  <c r="W251" i="5"/>
  <c r="U221" i="5"/>
  <c r="O189" i="5"/>
  <c r="X180" i="5"/>
  <c r="T172" i="5"/>
  <c r="R150" i="5"/>
  <c r="R134" i="5"/>
  <c r="O106" i="5"/>
  <c r="W91" i="5"/>
  <c r="T101" i="4"/>
  <c r="Q88" i="4"/>
  <c r="X78" i="4"/>
  <c r="U62" i="4"/>
  <c r="R49" i="4"/>
  <c r="Q46" i="4"/>
  <c r="N45" i="4"/>
  <c r="Z110" i="2"/>
  <c r="X108" i="2"/>
  <c r="U99" i="2"/>
  <c r="O89" i="2"/>
  <c r="W69" i="2"/>
  <c r="S61" i="2"/>
  <c r="Q29" i="2"/>
  <c r="X14" i="2"/>
  <c r="Y19" i="2"/>
  <c r="AA19" i="2" s="1"/>
  <c r="P92" i="7"/>
  <c r="Z88" i="7"/>
  <c r="W87" i="7"/>
  <c r="T86" i="7"/>
  <c r="Q85" i="7"/>
  <c r="Z37" i="7"/>
  <c r="Z25" i="7"/>
  <c r="Y95" i="6"/>
  <c r="AA95" i="6" s="1"/>
  <c r="V90" i="6"/>
  <c r="T88" i="6"/>
  <c r="O77" i="6"/>
  <c r="W54" i="6"/>
  <c r="U52" i="6"/>
  <c r="P37" i="6"/>
  <c r="Z20" i="6"/>
  <c r="Y17" i="6"/>
  <c r="AA17" i="6" s="1"/>
  <c r="T89" i="28"/>
  <c r="R87" i="28"/>
  <c r="R68" i="28"/>
  <c r="P62" i="28"/>
  <c r="X261" i="5"/>
  <c r="V251" i="5"/>
  <c r="T221" i="5"/>
  <c r="R189" i="5"/>
  <c r="P183" i="5"/>
  <c r="W172" i="5"/>
  <c r="U150" i="5"/>
  <c r="Q134" i="5"/>
  <c r="N106" i="5"/>
  <c r="N95" i="5"/>
  <c r="N91" i="5"/>
  <c r="X88" i="4"/>
  <c r="V79" i="4"/>
  <c r="S78" i="4"/>
  <c r="P62" i="4"/>
  <c r="X46" i="4"/>
  <c r="U45" i="4"/>
  <c r="O39" i="4"/>
  <c r="W108" i="2"/>
  <c r="T99" i="2"/>
  <c r="R89" i="2"/>
  <c r="P83" i="2"/>
  <c r="N69" i="2"/>
  <c r="N61" i="2"/>
  <c r="Z19" i="2"/>
  <c r="W14" i="2"/>
  <c r="U19" i="2"/>
  <c r="Y55" i="12"/>
  <c r="AA55" i="12" s="1"/>
  <c r="W30" i="12"/>
  <c r="Q37" i="12"/>
  <c r="O44" i="12"/>
  <c r="X52" i="12"/>
  <c r="N64" i="12"/>
  <c r="N86" i="12"/>
  <c r="Q54" i="12"/>
  <c r="Q65" i="12"/>
  <c r="Y286" i="5"/>
  <c r="AA286" i="5" s="1"/>
  <c r="O50" i="12"/>
  <c r="Y59" i="12"/>
  <c r="AA59" i="12" s="1"/>
  <c r="W73" i="12"/>
  <c r="Y86" i="12"/>
  <c r="AA86" i="12" s="1"/>
  <c r="Q49" i="12"/>
  <c r="O54" i="12"/>
  <c r="N59" i="12"/>
  <c r="O65" i="12"/>
  <c r="P72" i="12"/>
  <c r="O85" i="12"/>
  <c r="O27" i="12"/>
  <c r="Q32" i="12"/>
  <c r="P37" i="12"/>
  <c r="N42" i="12"/>
  <c r="Z46" i="12"/>
  <c r="X51" i="12"/>
  <c r="V56" i="12"/>
  <c r="Z61" i="12"/>
  <c r="Y68" i="12"/>
  <c r="AA68" i="12" s="1"/>
  <c r="W78" i="12"/>
  <c r="O320" i="5"/>
  <c r="N65" i="12"/>
  <c r="Z69" i="12"/>
  <c r="T76" i="12"/>
  <c r="Z82" i="12"/>
  <c r="Y91" i="12"/>
  <c r="AA91" i="12" s="1"/>
  <c r="N79" i="12"/>
  <c r="U86" i="12"/>
  <c r="R85" i="12"/>
  <c r="P90" i="12"/>
  <c r="U70" i="12"/>
  <c r="T75" i="12"/>
  <c r="R80" i="12"/>
  <c r="Q85" i="12"/>
  <c r="O90" i="12"/>
  <c r="X320" i="5"/>
  <c r="Z41" i="12"/>
  <c r="P74" i="12"/>
  <c r="W32" i="12"/>
  <c r="V39" i="12"/>
  <c r="P46" i="12"/>
  <c r="S56" i="12"/>
  <c r="P68" i="12"/>
  <c r="V47" i="12"/>
  <c r="R57" i="12"/>
  <c r="S69" i="12"/>
  <c r="S44" i="12"/>
  <c r="P53" i="12"/>
  <c r="X63" i="12"/>
  <c r="Y84" i="12"/>
  <c r="AA84" i="12" s="1"/>
  <c r="X286" i="5"/>
  <c r="X50" i="12"/>
  <c r="V55" i="12"/>
  <c r="V60" i="12"/>
  <c r="O67" i="12"/>
  <c r="O75" i="12"/>
  <c r="P91" i="12"/>
  <c r="X41" i="12"/>
  <c r="O37" i="12"/>
  <c r="X32" i="12"/>
  <c r="Y28" i="12"/>
  <c r="AA28" i="12" s="1"/>
  <c r="V25" i="12"/>
  <c r="Z22" i="12"/>
  <c r="T20" i="12"/>
  <c r="N18" i="12"/>
  <c r="U15" i="12"/>
  <c r="N13" i="12"/>
  <c r="N45" i="12"/>
  <c r="O39" i="12"/>
  <c r="Y34" i="12"/>
  <c r="AA34" i="12" s="1"/>
  <c r="U30" i="12"/>
  <c r="P27" i="12"/>
  <c r="O24" i="12"/>
  <c r="V21" i="12"/>
  <c r="P19" i="12"/>
  <c r="W16" i="12"/>
  <c r="Q14" i="12"/>
  <c r="R37" i="12"/>
  <c r="N29" i="12"/>
  <c r="N23" i="12"/>
  <c r="O18" i="12"/>
  <c r="S13" i="12"/>
  <c r="T10" i="12"/>
  <c r="N91" i="11"/>
  <c r="U88" i="11"/>
  <c r="O86" i="11"/>
  <c r="V83" i="11"/>
  <c r="P81" i="11"/>
  <c r="W78" i="11"/>
  <c r="Q76" i="11"/>
  <c r="X73" i="11"/>
  <c r="O40" i="12"/>
  <c r="T31" i="12"/>
  <c r="V24" i="12"/>
  <c r="W19" i="12"/>
  <c r="X14" i="12"/>
  <c r="R11" i="12"/>
  <c r="Y91" i="11"/>
  <c r="AA91" i="11" s="1"/>
  <c r="S89" i="11"/>
  <c r="Z86" i="11"/>
  <c r="T84" i="11"/>
  <c r="N82" i="11"/>
  <c r="S29" i="12"/>
  <c r="S18" i="12"/>
  <c r="V10" i="12"/>
  <c r="W88" i="11"/>
  <c r="X83" i="11"/>
  <c r="Y79" i="11"/>
  <c r="AA79" i="11" s="1"/>
  <c r="V76" i="11"/>
  <c r="R73" i="11"/>
  <c r="W70" i="11"/>
  <c r="Q68" i="11"/>
  <c r="X65" i="11"/>
  <c r="R63" i="11"/>
  <c r="Y60" i="11"/>
  <c r="AA60" i="11" s="1"/>
  <c r="S58" i="11"/>
  <c r="Z55" i="11"/>
  <c r="T53" i="11"/>
  <c r="N51" i="11"/>
  <c r="U48" i="11"/>
  <c r="O46" i="11"/>
  <c r="S43" i="11"/>
  <c r="Z40" i="11"/>
  <c r="Z30" i="12"/>
  <c r="S19" i="12"/>
  <c r="P11" i="12"/>
  <c r="Q89" i="11"/>
  <c r="R84" i="11"/>
  <c r="P80" i="11"/>
  <c r="Z76" i="11"/>
  <c r="V73" i="11"/>
  <c r="Z70" i="11"/>
  <c r="T68" i="11"/>
  <c r="N66" i="11"/>
  <c r="U63" i="11"/>
  <c r="O61" i="11"/>
  <c r="Q30" i="12"/>
  <c r="Z10" i="12"/>
  <c r="O84" i="11"/>
  <c r="X76" i="11"/>
  <c r="Y70" i="11"/>
  <c r="AA70" i="11" s="1"/>
  <c r="Z65" i="11"/>
  <c r="N61" i="11"/>
  <c r="R57" i="11"/>
  <c r="N54" i="11"/>
  <c r="X50" i="11"/>
  <c r="T47" i="11"/>
  <c r="P44" i="11"/>
  <c r="N41" i="11"/>
  <c r="S38" i="11"/>
  <c r="Z35" i="11"/>
  <c r="T33" i="11"/>
  <c r="N31" i="11"/>
  <c r="U28" i="11"/>
  <c r="O26" i="11"/>
  <c r="V23" i="11"/>
  <c r="Z29" i="12"/>
  <c r="Y10" i="12"/>
  <c r="AA10" i="12" s="1"/>
  <c r="N84" i="11"/>
  <c r="W76" i="11"/>
  <c r="X70" i="11"/>
  <c r="Y65" i="11"/>
  <c r="AA65" i="11" s="1"/>
  <c r="Z60" i="11"/>
  <c r="Q57" i="11"/>
  <c r="Z53" i="11"/>
  <c r="V50" i="11"/>
  <c r="S47" i="11"/>
  <c r="O44" i="11"/>
  <c r="Y40" i="11"/>
  <c r="AA40" i="11" s="1"/>
  <c r="R38" i="11"/>
  <c r="Y35" i="11"/>
  <c r="AA35" i="11" s="1"/>
  <c r="S33" i="11"/>
  <c r="Z30" i="11"/>
  <c r="T28" i="11"/>
  <c r="N26" i="11"/>
  <c r="U23" i="11"/>
  <c r="O21" i="11"/>
  <c r="Q28" i="12"/>
  <c r="Q10" i="12"/>
  <c r="S83" i="11"/>
  <c r="R76" i="11"/>
  <c r="T70" i="11"/>
  <c r="U65" i="11"/>
  <c r="V60" i="11"/>
  <c r="N57" i="11"/>
  <c r="W53" i="11"/>
  <c r="T50" i="11"/>
  <c r="P47" i="11"/>
  <c r="X74" i="11"/>
  <c r="R56" i="11"/>
  <c r="O45" i="11"/>
  <c r="O39" i="11"/>
  <c r="P34" i="11"/>
  <c r="Q29" i="11"/>
  <c r="R24" i="11"/>
  <c r="R20" i="11"/>
  <c r="X17" i="11"/>
  <c r="R15" i="11"/>
  <c r="X12" i="11"/>
  <c r="R10" i="11"/>
  <c r="Y93" i="29"/>
  <c r="AA93" i="29" s="1"/>
  <c r="Q77" i="11"/>
  <c r="U57" i="11"/>
  <c r="V45" i="11"/>
  <c r="T39" i="11"/>
  <c r="U34" i="11"/>
  <c r="V29" i="11"/>
  <c r="W24" i="11"/>
  <c r="V20" i="11"/>
  <c r="N18" i="11"/>
  <c r="U15" i="11"/>
  <c r="N13" i="11"/>
  <c r="U10" i="11"/>
  <c r="O94" i="29"/>
  <c r="P87" i="11"/>
  <c r="U62" i="11"/>
  <c r="T48" i="11"/>
  <c r="P41" i="11"/>
  <c r="O36" i="11"/>
  <c r="P31" i="11"/>
  <c r="Q26" i="11"/>
  <c r="V21" i="11"/>
  <c r="X18" i="11"/>
  <c r="R16" i="11"/>
  <c r="X13" i="11"/>
  <c r="R11" i="11"/>
  <c r="Y94" i="29"/>
  <c r="AA94" i="29" s="1"/>
  <c r="S92" i="29"/>
  <c r="Z89" i="29"/>
  <c r="T87" i="29"/>
  <c r="N85" i="29"/>
  <c r="U82" i="29"/>
  <c r="O80" i="29"/>
  <c r="V77" i="29"/>
  <c r="P75" i="29"/>
  <c r="O68" i="11"/>
  <c r="V32" i="11"/>
  <c r="N17" i="11"/>
  <c r="Q93" i="29"/>
  <c r="Y89" i="29"/>
  <c r="AA89" i="29" s="1"/>
  <c r="V86" i="29"/>
  <c r="R83" i="29"/>
  <c r="N80" i="29"/>
  <c r="X76" i="29"/>
  <c r="T73" i="29"/>
  <c r="N71" i="29"/>
  <c r="V68" i="29"/>
  <c r="Q66" i="29"/>
  <c r="X63" i="29"/>
  <c r="R61" i="29"/>
  <c r="Y58" i="29"/>
  <c r="AA58" i="29" s="1"/>
  <c r="S56" i="29"/>
  <c r="Z53" i="29"/>
  <c r="T51" i="29"/>
  <c r="N49" i="29"/>
  <c r="U46" i="29"/>
  <c r="O44" i="29"/>
  <c r="V41" i="29"/>
  <c r="P39" i="29"/>
  <c r="W36" i="29"/>
  <c r="Q34" i="29"/>
  <c r="X31" i="29"/>
  <c r="R29" i="29"/>
  <c r="Y26" i="29"/>
  <c r="AA26" i="29" s="1"/>
  <c r="S24" i="29"/>
  <c r="Z21" i="29"/>
  <c r="U19" i="29"/>
  <c r="O17" i="29"/>
  <c r="V14" i="29"/>
  <c r="O12" i="29"/>
  <c r="R10" i="12"/>
  <c r="Z36" i="11"/>
  <c r="P19" i="11"/>
  <c r="Q95" i="29"/>
  <c r="V90" i="29"/>
  <c r="R87" i="29"/>
  <c r="N84" i="29"/>
  <c r="X80" i="29"/>
  <c r="T77" i="29"/>
  <c r="P74" i="29"/>
  <c r="U71" i="29"/>
  <c r="P69" i="29"/>
  <c r="T66" i="29"/>
  <c r="N64" i="29"/>
  <c r="U61" i="29"/>
  <c r="O59" i="29"/>
  <c r="V56" i="29"/>
  <c r="P54" i="29"/>
  <c r="W51" i="29"/>
  <c r="Q49" i="29"/>
  <c r="X46" i="29"/>
  <c r="R44" i="29"/>
  <c r="W40" i="11"/>
  <c r="R21" i="11"/>
  <c r="O11" i="11"/>
  <c r="Q91" i="29"/>
  <c r="Z87" i="29"/>
  <c r="V84" i="29"/>
  <c r="S81" i="29"/>
  <c r="O78" i="29"/>
  <c r="X74" i="29"/>
  <c r="N72" i="29"/>
  <c r="V69" i="29"/>
  <c r="Q67" i="29"/>
  <c r="X64" i="29"/>
  <c r="R62" i="29"/>
  <c r="Y59" i="29"/>
  <c r="AA59" i="29" s="1"/>
  <c r="S57" i="29"/>
  <c r="Z54" i="29"/>
  <c r="T52" i="29"/>
  <c r="N50" i="29"/>
  <c r="U47" i="29"/>
  <c r="O45" i="29"/>
  <c r="W44" i="11"/>
  <c r="T88" i="29"/>
  <c r="R75" i="29"/>
  <c r="Z63" i="29"/>
  <c r="O54" i="29"/>
  <c r="Q44" i="29"/>
  <c r="U40" i="29"/>
  <c r="Q37" i="29"/>
  <c r="N34" i="29"/>
  <c r="W30" i="29"/>
  <c r="S27" i="29"/>
  <c r="P24" i="29"/>
  <c r="Y20" i="29"/>
  <c r="AA20" i="29" s="1"/>
  <c r="V17" i="29"/>
  <c r="S14" i="29"/>
  <c r="N11" i="29"/>
  <c r="Q179" i="10"/>
  <c r="X176" i="10"/>
  <c r="R174" i="10"/>
  <c r="Y171" i="10"/>
  <c r="AA171" i="10" s="1"/>
  <c r="S169" i="10"/>
  <c r="Z166" i="10"/>
  <c r="T164" i="10"/>
  <c r="N162" i="10"/>
  <c r="U159" i="10"/>
  <c r="X21" i="11"/>
  <c r="X84" i="29"/>
  <c r="O72" i="29"/>
  <c r="S62" i="29"/>
  <c r="U52" i="29"/>
  <c r="S43" i="29"/>
  <c r="N40" i="29"/>
  <c r="P10" i="11"/>
  <c r="O81" i="29"/>
  <c r="S69" i="29"/>
  <c r="V59" i="29"/>
  <c r="X49" i="29"/>
  <c r="S42" i="29"/>
  <c r="O39" i="29"/>
  <c r="Y35" i="29"/>
  <c r="AA35" i="29" s="1"/>
  <c r="U32" i="29"/>
  <c r="Q29" i="29"/>
  <c r="Z94" i="29"/>
  <c r="T49" i="29"/>
  <c r="Z35" i="29"/>
  <c r="S29" i="29"/>
  <c r="N24" i="29"/>
  <c r="X19" i="29"/>
  <c r="S15" i="29"/>
  <c r="Z10" i="29"/>
  <c r="S178" i="10"/>
  <c r="O175" i="10"/>
  <c r="X171" i="10"/>
  <c r="U168" i="10"/>
  <c r="Q165" i="10"/>
  <c r="Z161" i="10"/>
  <c r="W158" i="10"/>
  <c r="O156" i="10"/>
  <c r="V153" i="10"/>
  <c r="P151" i="10"/>
  <c r="W148" i="10"/>
  <c r="Q146" i="10"/>
  <c r="X143" i="10"/>
  <c r="R141" i="10"/>
  <c r="Y138" i="10"/>
  <c r="AA138" i="10" s="1"/>
  <c r="S136" i="10"/>
  <c r="Z133" i="10"/>
  <c r="T131" i="10"/>
  <c r="N129" i="10"/>
  <c r="U126" i="10"/>
  <c r="O124" i="10"/>
  <c r="V121" i="10"/>
  <c r="P119" i="10"/>
  <c r="W116" i="10"/>
  <c r="Q114" i="10"/>
  <c r="X111" i="10"/>
  <c r="R109" i="10"/>
  <c r="W72" i="29"/>
  <c r="Q40" i="29"/>
  <c r="Q33" i="29"/>
  <c r="W26" i="29"/>
  <c r="R22" i="29"/>
  <c r="Z17" i="29"/>
  <c r="U13" i="29"/>
  <c r="R180" i="10"/>
  <c r="Y177" i="10"/>
  <c r="AA177" i="10" s="1"/>
  <c r="X175" i="10"/>
  <c r="X173" i="10"/>
  <c r="R171" i="10"/>
  <c r="Q169" i="10"/>
  <c r="P167" i="10"/>
  <c r="W164" i="10"/>
  <c r="W162" i="10"/>
  <c r="V160" i="10"/>
  <c r="P158" i="10"/>
  <c r="V156" i="10"/>
  <c r="O155" i="10"/>
  <c r="Q153" i="10"/>
  <c r="W151" i="10"/>
  <c r="P150" i="10"/>
  <c r="R148" i="10"/>
  <c r="X146" i="10"/>
  <c r="Q145" i="10"/>
  <c r="S143" i="10"/>
  <c r="Y141" i="10"/>
  <c r="AA141" i="10" s="1"/>
  <c r="R140" i="10"/>
  <c r="T138" i="10"/>
  <c r="Z136" i="10"/>
  <c r="S135" i="10"/>
  <c r="U133" i="10"/>
  <c r="N132" i="10"/>
  <c r="T130" i="10"/>
  <c r="V128" i="10"/>
  <c r="O127" i="10"/>
  <c r="U125" i="10"/>
  <c r="W123" i="10"/>
  <c r="P122" i="10"/>
  <c r="T90" i="29"/>
  <c r="Y56" i="29"/>
  <c r="AA56" i="29" s="1"/>
  <c r="Y39" i="29"/>
  <c r="AA39" i="29" s="1"/>
  <c r="U35" i="29"/>
  <c r="V30" i="29"/>
  <c r="T26" i="29"/>
  <c r="Y23" i="29"/>
  <c r="AA23" i="29" s="1"/>
  <c r="U20" i="29"/>
  <c r="R17" i="29"/>
  <c r="U14" i="29"/>
  <c r="Q11" i="29"/>
  <c r="X179" i="10"/>
  <c r="X177" i="10"/>
  <c r="R175" i="10"/>
  <c r="Q173" i="10"/>
  <c r="P171" i="10"/>
  <c r="W168" i="10"/>
  <c r="W166" i="10"/>
  <c r="V164" i="10"/>
  <c r="P162" i="10"/>
  <c r="O160" i="10"/>
  <c r="O158" i="10"/>
  <c r="Q156" i="10"/>
  <c r="W154" i="10"/>
  <c r="P153" i="10"/>
  <c r="R151" i="10"/>
  <c r="X149" i="10"/>
  <c r="Q148" i="10"/>
  <c r="S146" i="10"/>
  <c r="Y144" i="10"/>
  <c r="AA144" i="10" s="1"/>
  <c r="R143" i="10"/>
  <c r="T141" i="10"/>
  <c r="W75" i="29"/>
  <c r="W50" i="29"/>
  <c r="X37" i="29"/>
  <c r="W33" i="29"/>
  <c r="U29" i="29"/>
  <c r="Q25" i="29"/>
  <c r="V22" i="29"/>
  <c r="Z19" i="29"/>
  <c r="V16" i="29"/>
  <c r="X13" i="29"/>
  <c r="O11" i="29"/>
  <c r="R179" i="10"/>
  <c r="Q177" i="10"/>
  <c r="P175" i="10"/>
  <c r="W172" i="10"/>
  <c r="W170" i="10"/>
  <c r="V168" i="10"/>
  <c r="P166" i="10"/>
  <c r="O164" i="10"/>
  <c r="O162" i="10"/>
  <c r="V159" i="10"/>
  <c r="W157" i="10"/>
  <c r="P156" i="10"/>
  <c r="R154" i="10"/>
  <c r="X152" i="10"/>
  <c r="Q151" i="10"/>
  <c r="S149" i="10"/>
  <c r="Y147" i="10"/>
  <c r="AA147" i="10" s="1"/>
  <c r="R146" i="10"/>
  <c r="T144" i="10"/>
  <c r="Z142" i="10"/>
  <c r="S141" i="10"/>
  <c r="U139" i="10"/>
  <c r="N138" i="10"/>
  <c r="T136" i="10"/>
  <c r="V134" i="10"/>
  <c r="O133" i="10"/>
  <c r="U131" i="10"/>
  <c r="W129" i="10"/>
  <c r="P128" i="10"/>
  <c r="O138" i="10"/>
  <c r="W130" i="10"/>
  <c r="V126" i="10"/>
  <c r="P124" i="10"/>
  <c r="W121" i="10"/>
  <c r="Z119" i="10"/>
  <c r="R118" i="10"/>
  <c r="V116" i="10"/>
  <c r="N115" i="10"/>
  <c r="S113" i="10"/>
  <c r="W111" i="10"/>
  <c r="O110" i="10"/>
  <c r="T108" i="10"/>
  <c r="P107" i="10"/>
  <c r="Z105" i="10"/>
  <c r="W104" i="10"/>
  <c r="T103" i="10"/>
  <c r="Q102" i="10"/>
  <c r="N101" i="10"/>
  <c r="X99" i="10"/>
  <c r="U98" i="10"/>
  <c r="R97" i="10"/>
  <c r="O96" i="10"/>
  <c r="Y94" i="10"/>
  <c r="AA94" i="10" s="1"/>
  <c r="V93" i="10"/>
  <c r="S92" i="10"/>
  <c r="P91" i="10"/>
  <c r="Z89" i="10"/>
  <c r="W88" i="10"/>
  <c r="T87" i="10"/>
  <c r="Q86" i="10"/>
  <c r="N85" i="10"/>
  <c r="X83" i="10"/>
  <c r="U82" i="10"/>
  <c r="R81" i="10"/>
  <c r="O80" i="10"/>
  <c r="Y78" i="10"/>
  <c r="AA78" i="10" s="1"/>
  <c r="V77" i="10"/>
  <c r="S76" i="10"/>
  <c r="P75" i="10"/>
  <c r="Z73" i="10"/>
  <c r="W72" i="10"/>
  <c r="T71" i="10"/>
  <c r="Q70" i="10"/>
  <c r="N69" i="10"/>
  <c r="X67" i="10"/>
  <c r="U66" i="10"/>
  <c r="R65" i="10"/>
  <c r="O64" i="10"/>
  <c r="Y62" i="10"/>
  <c r="AA62" i="10" s="1"/>
  <c r="V61" i="10"/>
  <c r="S60" i="10"/>
  <c r="P59" i="10"/>
  <c r="W57" i="10"/>
  <c r="T56" i="10"/>
  <c r="Q55" i="10"/>
  <c r="N54" i="10"/>
  <c r="X52" i="10"/>
  <c r="U51" i="10"/>
  <c r="R50" i="10"/>
  <c r="O49" i="10"/>
  <c r="Y47" i="10"/>
  <c r="AA47" i="10" s="1"/>
  <c r="V46" i="10"/>
  <c r="S45" i="10"/>
  <c r="P44" i="10"/>
  <c r="Z42" i="10"/>
  <c r="W41" i="10"/>
  <c r="T40" i="10"/>
  <c r="Q39" i="10"/>
  <c r="N38" i="10"/>
  <c r="X36" i="10"/>
  <c r="U35" i="10"/>
  <c r="R34" i="10"/>
  <c r="O33" i="10"/>
  <c r="Y31" i="10"/>
  <c r="AA31" i="10" s="1"/>
  <c r="V30" i="10"/>
  <c r="S29" i="10"/>
  <c r="P28" i="10"/>
  <c r="Z26" i="10"/>
  <c r="W25" i="10"/>
  <c r="T24" i="10"/>
  <c r="Q23" i="10"/>
  <c r="U136" i="10"/>
  <c r="V131" i="10"/>
  <c r="N127" i="10"/>
  <c r="U124" i="10"/>
  <c r="O122" i="10"/>
  <c r="Q120" i="10"/>
  <c r="V118" i="10"/>
  <c r="Z116" i="10"/>
  <c r="R115" i="10"/>
  <c r="W113" i="10"/>
  <c r="N112" i="10"/>
  <c r="S110" i="10"/>
  <c r="X108" i="10"/>
  <c r="S107" i="10"/>
  <c r="P106" i="10"/>
  <c r="Z104" i="10"/>
  <c r="W103" i="10"/>
  <c r="T102" i="10"/>
  <c r="Q101" i="10"/>
  <c r="N100" i="10"/>
  <c r="X98" i="10"/>
  <c r="U97" i="10"/>
  <c r="R96" i="10"/>
  <c r="O95" i="10"/>
  <c r="Y93" i="10"/>
  <c r="AA93" i="10" s="1"/>
  <c r="V92" i="10"/>
  <c r="S91" i="10"/>
  <c r="P90" i="10"/>
  <c r="Z88" i="10"/>
  <c r="W87" i="10"/>
  <c r="T86" i="10"/>
  <c r="Q85" i="10"/>
  <c r="N84" i="10"/>
  <c r="X82" i="10"/>
  <c r="U81" i="10"/>
  <c r="R80" i="10"/>
  <c r="O79" i="10"/>
  <c r="Y77" i="10"/>
  <c r="AA77" i="10" s="1"/>
  <c r="V76" i="10"/>
  <c r="S75" i="10"/>
  <c r="P74" i="10"/>
  <c r="Z72" i="10"/>
  <c r="W71" i="10"/>
  <c r="T70" i="10"/>
  <c r="Q69" i="10"/>
  <c r="N68" i="10"/>
  <c r="X66" i="10"/>
  <c r="U65" i="10"/>
  <c r="R64" i="10"/>
  <c r="O63" i="10"/>
  <c r="Y61" i="10"/>
  <c r="AA61" i="10" s="1"/>
  <c r="V60" i="10"/>
  <c r="S59" i="10"/>
  <c r="P58" i="10"/>
  <c r="N57" i="10"/>
  <c r="X55" i="10"/>
  <c r="U54" i="10"/>
  <c r="R53" i="10"/>
  <c r="O52" i="10"/>
  <c r="Y50" i="10"/>
  <c r="AA50" i="10" s="1"/>
  <c r="V49" i="10"/>
  <c r="S48" i="10"/>
  <c r="P47" i="10"/>
  <c r="Z45" i="10"/>
  <c r="W44" i="10"/>
  <c r="T43" i="10"/>
  <c r="Q42" i="10"/>
  <c r="N41" i="10"/>
  <c r="X39" i="10"/>
  <c r="U38" i="10"/>
  <c r="R37" i="10"/>
  <c r="O36" i="10"/>
  <c r="Y34" i="10"/>
  <c r="AA34" i="10" s="1"/>
  <c r="V33" i="10"/>
  <c r="S32" i="10"/>
  <c r="P31" i="10"/>
  <c r="Z29" i="10"/>
  <c r="W28" i="10"/>
  <c r="T27" i="10"/>
  <c r="Q26" i="10"/>
  <c r="N25" i="10"/>
  <c r="X23" i="10"/>
  <c r="U22" i="10"/>
  <c r="R21" i="10"/>
  <c r="Z139" i="10"/>
  <c r="N135" i="10"/>
  <c r="O130" i="10"/>
  <c r="R126" i="10"/>
  <c r="Y123" i="10"/>
  <c r="AA123" i="10" s="1"/>
  <c r="S121" i="10"/>
  <c r="W119" i="10"/>
  <c r="O118" i="10"/>
  <c r="T116" i="10"/>
  <c r="X114" i="10"/>
  <c r="P113" i="10"/>
  <c r="U111" i="10"/>
  <c r="Y109" i="10"/>
  <c r="AA109" i="10" s="1"/>
  <c r="Q108" i="10"/>
  <c r="N107" i="10"/>
  <c r="X105" i="10"/>
  <c r="U104" i="10"/>
  <c r="R103" i="10"/>
  <c r="O102" i="10"/>
  <c r="Y100" i="10"/>
  <c r="AA100" i="10" s="1"/>
  <c r="V99" i="10"/>
  <c r="S98" i="10"/>
  <c r="P97" i="10"/>
  <c r="Z95" i="10"/>
  <c r="W94" i="10"/>
  <c r="T93" i="10"/>
  <c r="Q92" i="10"/>
  <c r="N91" i="10"/>
  <c r="X89" i="10"/>
  <c r="U88" i="10"/>
  <c r="R87" i="10"/>
  <c r="O86" i="10"/>
  <c r="Y84" i="10"/>
  <c r="AA84" i="10" s="1"/>
  <c r="V83" i="10"/>
  <c r="S82" i="10"/>
  <c r="P81" i="10"/>
  <c r="Z79" i="10"/>
  <c r="W78" i="10"/>
  <c r="T77" i="10"/>
  <c r="Q76" i="10"/>
  <c r="N75" i="10"/>
  <c r="X73" i="10"/>
  <c r="U72" i="10"/>
  <c r="R71" i="10"/>
  <c r="O70" i="10"/>
  <c r="Y68" i="10"/>
  <c r="AA68" i="10" s="1"/>
  <c r="V67" i="10"/>
  <c r="S66" i="10"/>
  <c r="P65" i="10"/>
  <c r="Z63" i="10"/>
  <c r="W62" i="10"/>
  <c r="T61" i="10"/>
  <c r="Q60" i="10"/>
  <c r="N59" i="10"/>
  <c r="Y57" i="10"/>
  <c r="AA57" i="10" s="1"/>
  <c r="V56" i="10"/>
  <c r="S55" i="10"/>
  <c r="P54" i="10"/>
  <c r="Z52" i="10"/>
  <c r="W51" i="10"/>
  <c r="T50" i="10"/>
  <c r="Q49" i="10"/>
  <c r="N48" i="10"/>
  <c r="X46" i="10"/>
  <c r="U45" i="10"/>
  <c r="R44" i="10"/>
  <c r="O43" i="10"/>
  <c r="Y41" i="10"/>
  <c r="AA41" i="10" s="1"/>
  <c r="V40" i="10"/>
  <c r="S39" i="10"/>
  <c r="P38" i="10"/>
  <c r="Z36" i="10"/>
  <c r="W35" i="10"/>
  <c r="T34" i="10"/>
  <c r="Q33" i="10"/>
  <c r="N32" i="10"/>
  <c r="X30" i="10"/>
  <c r="U29" i="10"/>
  <c r="R28" i="10"/>
  <c r="O27" i="10"/>
  <c r="Y25" i="10"/>
  <c r="AA25" i="10" s="1"/>
  <c r="V24" i="10"/>
  <c r="S23" i="10"/>
  <c r="P22" i="10"/>
  <c r="Z20" i="10"/>
  <c r="Y140" i="10"/>
  <c r="AA140" i="10" s="1"/>
  <c r="Z135" i="10"/>
  <c r="N131" i="10"/>
  <c r="W126" i="10"/>
  <c r="Q124" i="10"/>
  <c r="X121" i="10"/>
  <c r="N120" i="10"/>
  <c r="S118" i="10"/>
  <c r="X116" i="10"/>
  <c r="O115" i="10"/>
  <c r="T113" i="10"/>
  <c r="Y111" i="10"/>
  <c r="AA111" i="10" s="1"/>
  <c r="P110" i="10"/>
  <c r="U108" i="10"/>
  <c r="Q107" i="10"/>
  <c r="N106" i="10"/>
  <c r="X104" i="10"/>
  <c r="U103" i="10"/>
  <c r="R102" i="10"/>
  <c r="O101" i="10"/>
  <c r="Y99" i="10"/>
  <c r="AA99" i="10" s="1"/>
  <c r="V98" i="10"/>
  <c r="S97" i="10"/>
  <c r="P96" i="10"/>
  <c r="Z94" i="10"/>
  <c r="W93" i="10"/>
  <c r="T92" i="10"/>
  <c r="Q91" i="10"/>
  <c r="N90" i="10"/>
  <c r="X88" i="10"/>
  <c r="U87" i="10"/>
  <c r="R86" i="10"/>
  <c r="O85" i="10"/>
  <c r="Y83" i="10"/>
  <c r="AA83" i="10" s="1"/>
  <c r="V82" i="10"/>
  <c r="S81" i="10"/>
  <c r="P80" i="10"/>
  <c r="Z78" i="10"/>
  <c r="W77" i="10"/>
  <c r="T76" i="10"/>
  <c r="Q75" i="10"/>
  <c r="N74" i="10"/>
  <c r="X72" i="10"/>
  <c r="U71" i="10"/>
  <c r="R70" i="10"/>
  <c r="O69" i="10"/>
  <c r="Y67" i="10"/>
  <c r="AA67" i="10" s="1"/>
  <c r="V66" i="10"/>
  <c r="S65" i="10"/>
  <c r="P64" i="10"/>
  <c r="Z62" i="10"/>
  <c r="W61" i="10"/>
  <c r="T60" i="10"/>
  <c r="Q59" i="10"/>
  <c r="N58" i="10"/>
  <c r="Y56" i="10"/>
  <c r="AA56" i="10" s="1"/>
  <c r="V55" i="10"/>
  <c r="S54" i="10"/>
  <c r="P53" i="10"/>
  <c r="Z51" i="10"/>
  <c r="W50" i="10"/>
  <c r="T49" i="10"/>
  <c r="Q48" i="10"/>
  <c r="N47" i="10"/>
  <c r="X45" i="10"/>
  <c r="U44" i="10"/>
  <c r="R43" i="10"/>
  <c r="O42" i="10"/>
  <c r="Y40" i="10"/>
  <c r="AA40" i="10" s="1"/>
  <c r="V39" i="10"/>
  <c r="S38" i="10"/>
  <c r="P37" i="10"/>
  <c r="Z35" i="10"/>
  <c r="W34" i="10"/>
  <c r="T33" i="10"/>
  <c r="Q32" i="10"/>
  <c r="N31" i="10"/>
  <c r="X29" i="10"/>
  <c r="U28" i="10"/>
  <c r="R27" i="10"/>
  <c r="O26" i="10"/>
  <c r="Y24" i="10"/>
  <c r="AA24" i="10" s="1"/>
  <c r="V23" i="10"/>
  <c r="S22" i="10"/>
  <c r="P21" i="10"/>
  <c r="Z19" i="10"/>
  <c r="W19" i="10"/>
  <c r="T18" i="10"/>
  <c r="Q17" i="10"/>
  <c r="N16" i="10"/>
  <c r="X14" i="10"/>
  <c r="T13" i="10"/>
  <c r="Q12" i="10"/>
  <c r="N11" i="10"/>
  <c r="X87" i="8"/>
  <c r="U86" i="8"/>
  <c r="R85" i="8"/>
  <c r="O84" i="8"/>
  <c r="Y82" i="8"/>
  <c r="AA82" i="8" s="1"/>
  <c r="V81" i="8"/>
  <c r="S80" i="8"/>
  <c r="P79" i="8"/>
  <c r="Z77" i="8"/>
  <c r="W76" i="8"/>
  <c r="T75" i="8"/>
  <c r="Q74" i="8"/>
  <c r="N73" i="8"/>
  <c r="X71" i="8"/>
  <c r="U70" i="8"/>
  <c r="R69" i="8"/>
  <c r="O68" i="8"/>
  <c r="Y66" i="8"/>
  <c r="AA66" i="8" s="1"/>
  <c r="V65" i="8"/>
  <c r="S64" i="8"/>
  <c r="P63" i="8"/>
  <c r="Z61" i="8"/>
  <c r="W60" i="8"/>
  <c r="T59" i="8"/>
  <c r="Q58" i="8"/>
  <c r="N57" i="8"/>
  <c r="X55" i="8"/>
  <c r="U54" i="8"/>
  <c r="R53" i="8"/>
  <c r="P52" i="8"/>
  <c r="Z50" i="8"/>
  <c r="W49" i="8"/>
  <c r="T48" i="8"/>
  <c r="Q47" i="8"/>
  <c r="X45" i="8"/>
  <c r="U44" i="8"/>
  <c r="R43" i="8"/>
  <c r="O42" i="8"/>
  <c r="Y40" i="8"/>
  <c r="AA40" i="8" s="1"/>
  <c r="V39" i="8"/>
  <c r="S38" i="8"/>
  <c r="P37" i="8"/>
  <c r="Z35" i="8"/>
  <c r="W34" i="8"/>
  <c r="T33" i="8"/>
  <c r="Q32" i="8"/>
  <c r="N31" i="8"/>
  <c r="X29" i="8"/>
  <c r="U28" i="8"/>
  <c r="R27" i="8"/>
  <c r="O26" i="8"/>
  <c r="Y24" i="8"/>
  <c r="AA24" i="8" s="1"/>
  <c r="V23" i="8"/>
  <c r="S22" i="8"/>
  <c r="P21" i="8"/>
  <c r="Z19" i="8"/>
  <c r="W18" i="8"/>
  <c r="T17" i="8"/>
  <c r="Q16" i="8"/>
  <c r="N15" i="8"/>
  <c r="W13" i="8"/>
  <c r="T12" i="8"/>
  <c r="Q11" i="8"/>
  <c r="N10" i="8"/>
  <c r="X103" i="7"/>
  <c r="U102" i="7"/>
  <c r="R101" i="7"/>
  <c r="O100" i="7"/>
  <c r="Y98" i="7"/>
  <c r="AA98" i="7" s="1"/>
  <c r="V97" i="7"/>
  <c r="S96" i="7"/>
  <c r="P95" i="7"/>
  <c r="Z93" i="7"/>
  <c r="W92" i="7"/>
  <c r="T91" i="7"/>
  <c r="Q90" i="7"/>
  <c r="N89" i="7"/>
  <c r="V19" i="10"/>
  <c r="S18" i="10"/>
  <c r="P17" i="10"/>
  <c r="Z15" i="10"/>
  <c r="W14" i="10"/>
  <c r="S13" i="10"/>
  <c r="P12" i="10"/>
  <c r="Z10" i="10"/>
  <c r="W87" i="8"/>
  <c r="T86" i="8"/>
  <c r="Q85" i="8"/>
  <c r="N84" i="8"/>
  <c r="X82" i="8"/>
  <c r="U81" i="8"/>
  <c r="R80" i="8"/>
  <c r="O79" i="8"/>
  <c r="Y77" i="8"/>
  <c r="AA77" i="8" s="1"/>
  <c r="V76" i="8"/>
  <c r="S75" i="8"/>
  <c r="P74" i="8"/>
  <c r="Z72" i="8"/>
  <c r="W71" i="8"/>
  <c r="T70" i="8"/>
  <c r="Q69" i="8"/>
  <c r="N68" i="8"/>
  <c r="X66" i="8"/>
  <c r="U65" i="8"/>
  <c r="R64" i="8"/>
  <c r="O63" i="8"/>
  <c r="Y61" i="8"/>
  <c r="AA61" i="8" s="1"/>
  <c r="V60" i="8"/>
  <c r="S59" i="8"/>
  <c r="P58" i="8"/>
  <c r="Z56" i="8"/>
  <c r="W55" i="8"/>
  <c r="T54" i="8"/>
  <c r="Q53" i="8"/>
  <c r="X51" i="8"/>
  <c r="U50" i="8"/>
  <c r="R49" i="8"/>
  <c r="O48" i="8"/>
  <c r="Z46" i="8"/>
  <c r="W45" i="8"/>
  <c r="T44" i="8"/>
  <c r="Q43" i="8"/>
  <c r="N42" i="8"/>
  <c r="X40" i="8"/>
  <c r="U39" i="8"/>
  <c r="R38" i="8"/>
  <c r="O37" i="8"/>
  <c r="Y35" i="8"/>
  <c r="AA35" i="8" s="1"/>
  <c r="V34" i="8"/>
  <c r="S33" i="8"/>
  <c r="P32" i="8"/>
  <c r="Z30" i="8"/>
  <c r="W29" i="8"/>
  <c r="T28" i="8"/>
  <c r="Q27" i="8"/>
  <c r="N26" i="8"/>
  <c r="X24" i="8"/>
  <c r="U23" i="8"/>
  <c r="R22" i="8"/>
  <c r="O21" i="8"/>
  <c r="Y19" i="8"/>
  <c r="AA19" i="8" s="1"/>
  <c r="V18" i="8"/>
  <c r="S17" i="8"/>
  <c r="P16" i="8"/>
  <c r="Z14" i="8"/>
  <c r="V13" i="8"/>
  <c r="S12" i="8"/>
  <c r="P11" i="8"/>
  <c r="Z104" i="7"/>
  <c r="W103" i="7"/>
  <c r="T102" i="7"/>
  <c r="Q101" i="7"/>
  <c r="N100" i="7"/>
  <c r="X98" i="7"/>
  <c r="U97" i="7"/>
  <c r="R96" i="7"/>
  <c r="O95" i="7"/>
  <c r="Y93" i="7"/>
  <c r="AA93" i="7" s="1"/>
  <c r="V92" i="7"/>
  <c r="S91" i="7"/>
  <c r="W21" i="10"/>
  <c r="Q19" i="10"/>
  <c r="N18" i="10"/>
  <c r="X16" i="10"/>
  <c r="U15" i="10"/>
  <c r="R14" i="10"/>
  <c r="N13" i="10"/>
  <c r="X11" i="10"/>
  <c r="U10" i="10"/>
  <c r="R87" i="8"/>
  <c r="O86" i="8"/>
  <c r="Y84" i="8"/>
  <c r="AA84" i="8" s="1"/>
  <c r="V83" i="8"/>
  <c r="S82" i="8"/>
  <c r="P81" i="8"/>
  <c r="Z79" i="8"/>
  <c r="W78" i="8"/>
  <c r="T77" i="8"/>
  <c r="Q76" i="8"/>
  <c r="N75" i="8"/>
  <c r="X73" i="8"/>
  <c r="U72" i="8"/>
  <c r="R71" i="8"/>
  <c r="O70" i="8"/>
  <c r="Y68" i="8"/>
  <c r="AA68" i="8" s="1"/>
  <c r="V67" i="8"/>
  <c r="S66" i="8"/>
  <c r="P65" i="8"/>
  <c r="Z63" i="8"/>
  <c r="W62" i="8"/>
  <c r="T61" i="8"/>
  <c r="Q60" i="8"/>
  <c r="N59" i="8"/>
  <c r="X57" i="8"/>
  <c r="U56" i="8"/>
  <c r="R55" i="8"/>
  <c r="O54" i="8"/>
  <c r="Z52" i="8"/>
  <c r="W51" i="8"/>
  <c r="T50" i="8"/>
  <c r="Q49" i="8"/>
  <c r="N48" i="8"/>
  <c r="Y46" i="8"/>
  <c r="AA46" i="8" s="1"/>
  <c r="V45" i="8"/>
  <c r="S44" i="8"/>
  <c r="P43" i="8"/>
  <c r="Z41" i="8"/>
  <c r="W40" i="8"/>
  <c r="T39" i="8"/>
  <c r="Q38" i="8"/>
  <c r="N37" i="8"/>
  <c r="X35" i="8"/>
  <c r="U34" i="8"/>
  <c r="R33" i="8"/>
  <c r="O32" i="8"/>
  <c r="Y30" i="8"/>
  <c r="AA30" i="8" s="1"/>
  <c r="V29" i="8"/>
  <c r="S28" i="8"/>
  <c r="P27" i="8"/>
  <c r="Z25" i="8"/>
  <c r="W24" i="8"/>
  <c r="T23" i="8"/>
  <c r="Q22" i="8"/>
  <c r="N21" i="8"/>
  <c r="X19" i="8"/>
  <c r="U18" i="8"/>
  <c r="R17" i="8"/>
  <c r="O16" i="8"/>
  <c r="Y14" i="8"/>
  <c r="AA14" i="8" s="1"/>
  <c r="U13" i="8"/>
  <c r="R12" i="8"/>
  <c r="O11" i="8"/>
  <c r="Y104" i="7"/>
  <c r="AA104" i="7" s="1"/>
  <c r="V103" i="7"/>
  <c r="S102" i="7"/>
  <c r="P101" i="7"/>
  <c r="Z99" i="7"/>
  <c r="W98" i="7"/>
  <c r="T97" i="7"/>
  <c r="Q96" i="7"/>
  <c r="N95" i="7"/>
  <c r="X93" i="7"/>
  <c r="U92" i="7"/>
  <c r="R91" i="7"/>
  <c r="O90" i="7"/>
  <c r="V22" i="10"/>
  <c r="T19" i="10"/>
  <c r="Q18" i="10"/>
  <c r="N17" i="10"/>
  <c r="X15" i="10"/>
  <c r="U14" i="10"/>
  <c r="Q13" i="10"/>
  <c r="N12" i="10"/>
  <c r="X10" i="10"/>
  <c r="U87" i="8"/>
  <c r="R86" i="8"/>
  <c r="O85" i="8"/>
  <c r="Y83" i="8"/>
  <c r="AA83" i="8" s="1"/>
  <c r="V82" i="8"/>
  <c r="S81" i="8"/>
  <c r="P80" i="8"/>
  <c r="Z78" i="8"/>
  <c r="W77" i="8"/>
  <c r="T76" i="8"/>
  <c r="Q75" i="8"/>
  <c r="N74" i="8"/>
  <c r="X72" i="8"/>
  <c r="U71" i="8"/>
  <c r="R70" i="8"/>
  <c r="O69" i="8"/>
  <c r="Y67" i="8"/>
  <c r="AA67" i="8" s="1"/>
  <c r="V66" i="8"/>
  <c r="S65" i="8"/>
  <c r="P64" i="8"/>
  <c r="Z62" i="8"/>
  <c r="W61" i="8"/>
  <c r="T60" i="8"/>
  <c r="Q59" i="8"/>
  <c r="N58" i="8"/>
  <c r="X56" i="8"/>
  <c r="U55" i="8"/>
  <c r="R54" i="8"/>
  <c r="O53" i="8"/>
  <c r="Z51" i="8"/>
  <c r="W50" i="8"/>
  <c r="T49" i="8"/>
  <c r="Q48" i="8"/>
  <c r="N47" i="8"/>
  <c r="Y45" i="8"/>
  <c r="AA45" i="8" s="1"/>
  <c r="V44" i="8"/>
  <c r="S43" i="8"/>
  <c r="P42" i="8"/>
  <c r="Z40" i="8"/>
  <c r="W39" i="8"/>
  <c r="T38" i="8"/>
  <c r="Q37" i="8"/>
  <c r="N36" i="8"/>
  <c r="X34" i="8"/>
  <c r="U33" i="8"/>
  <c r="R32" i="8"/>
  <c r="O31" i="8"/>
  <c r="Y29" i="8"/>
  <c r="AA29" i="8" s="1"/>
  <c r="V28" i="8"/>
  <c r="S27" i="8"/>
  <c r="P26" i="8"/>
  <c r="Z24" i="8"/>
  <c r="W23" i="8"/>
  <c r="T22" i="8"/>
  <c r="Q21" i="8"/>
  <c r="N20" i="8"/>
  <c r="X18" i="8"/>
  <c r="U17" i="8"/>
  <c r="R16" i="8"/>
  <c r="O15" i="8"/>
  <c r="X13" i="8"/>
  <c r="U12" i="8"/>
  <c r="R11" i="8"/>
  <c r="O10" i="8"/>
  <c r="Y103" i="7"/>
  <c r="AA103" i="7" s="1"/>
  <c r="V102" i="7"/>
  <c r="S101" i="7"/>
  <c r="P100" i="7"/>
  <c r="Z98" i="7"/>
  <c r="W97" i="7"/>
  <c r="T96" i="7"/>
  <c r="Q95" i="7"/>
  <c r="N94" i="7"/>
  <c r="N90" i="7"/>
  <c r="Q88" i="7"/>
  <c r="N87" i="7"/>
  <c r="X85" i="7"/>
  <c r="S59" i="7"/>
  <c r="Q37" i="7"/>
  <c r="X95" i="6"/>
  <c r="U90" i="6"/>
  <c r="O88" i="6"/>
  <c r="N77" i="6"/>
  <c r="Z54" i="6"/>
  <c r="X52" i="6"/>
  <c r="S37" i="6"/>
  <c r="P29" i="6"/>
  <c r="X17" i="6"/>
  <c r="S89" i="28"/>
  <c r="Q87" i="28"/>
  <c r="W62" i="28"/>
  <c r="S46" i="28"/>
  <c r="O261" i="5"/>
  <c r="W221" i="5"/>
  <c r="U189" i="5"/>
  <c r="O183" i="5"/>
  <c r="N180" i="5"/>
  <c r="N172" i="5"/>
  <c r="X134" i="5"/>
  <c r="U106" i="5"/>
  <c r="Q95" i="5"/>
  <c r="Z101" i="4"/>
  <c r="W88" i="4"/>
  <c r="U79" i="4"/>
  <c r="R78" i="4"/>
  <c r="O62" i="4"/>
  <c r="W46" i="4"/>
  <c r="T45" i="4"/>
  <c r="R39" i="4"/>
  <c r="P110" i="2"/>
  <c r="N108" i="2"/>
  <c r="Y89" i="2"/>
  <c r="AA89" i="2" s="1"/>
  <c r="S83" i="2"/>
  <c r="Q69" i="2"/>
  <c r="S29" i="2"/>
  <c r="T90" i="7"/>
  <c r="T88" i="7"/>
  <c r="Q87" i="7"/>
  <c r="N86" i="7"/>
  <c r="Z59" i="7"/>
  <c r="X37" i="7"/>
  <c r="T25" i="7"/>
  <c r="O95" i="6"/>
  <c r="Z88" i="6"/>
  <c r="Y77" i="6"/>
  <c r="AA77" i="6" s="1"/>
  <c r="S75" i="6"/>
  <c r="Q54" i="6"/>
  <c r="Z37" i="6"/>
  <c r="W29" i="6"/>
  <c r="T20" i="6"/>
  <c r="O17" i="6"/>
  <c r="N89" i="28"/>
  <c r="X68" i="28"/>
  <c r="V62" i="28"/>
  <c r="V46" i="28"/>
  <c r="V261" i="5"/>
  <c r="T251" i="5"/>
  <c r="R221" i="5"/>
  <c r="P189" i="5"/>
  <c r="N183" i="5"/>
  <c r="Y172" i="5"/>
  <c r="AA172" i="5" s="1"/>
  <c r="S150" i="5"/>
  <c r="O134" i="5"/>
  <c r="X95" i="5"/>
  <c r="T91" i="5"/>
  <c r="Q101" i="4"/>
  <c r="N88" i="4"/>
  <c r="Y78" i="4"/>
  <c r="AA78" i="4" s="1"/>
  <c r="V62" i="4"/>
  <c r="S49" i="4"/>
  <c r="R46" i="4"/>
  <c r="O45" i="4"/>
  <c r="W110" i="2"/>
  <c r="U108" i="2"/>
  <c r="R99" i="2"/>
  <c r="P89" i="2"/>
  <c r="N83" i="2"/>
  <c r="X61" i="2"/>
  <c r="V29" i="2"/>
  <c r="T19" i="2"/>
  <c r="Q14" i="2"/>
  <c r="R90" i="7"/>
  <c r="S88" i="7"/>
  <c r="P87" i="7"/>
  <c r="Z85" i="7"/>
  <c r="Y59" i="7"/>
  <c r="AA59" i="7" s="1"/>
  <c r="S37" i="7"/>
  <c r="O25" i="7"/>
  <c r="N95" i="6"/>
  <c r="Y88" i="6"/>
  <c r="AA88" i="6" s="1"/>
  <c r="T77" i="6"/>
  <c r="R75" i="6"/>
  <c r="P54" i="6"/>
  <c r="N52" i="6"/>
  <c r="Z29" i="6"/>
  <c r="W20" i="6"/>
  <c r="V17" i="6"/>
  <c r="U89" i="28"/>
  <c r="O87" i="28"/>
  <c r="Y62" i="28"/>
  <c r="AA62" i="28" s="1"/>
  <c r="U46" i="28"/>
  <c r="Q261" i="5"/>
  <c r="Y221" i="5"/>
  <c r="AA221" i="5" s="1"/>
  <c r="S189" i="5"/>
  <c r="Q183" i="5"/>
  <c r="X172" i="5"/>
  <c r="V150" i="5"/>
  <c r="V134" i="5"/>
  <c r="S106" i="5"/>
  <c r="O95" i="5"/>
  <c r="X101" i="4"/>
  <c r="U88" i="4"/>
  <c r="O79" i="4"/>
  <c r="Y62" i="4"/>
  <c r="AA62" i="4" s="1"/>
  <c r="V49" i="4"/>
  <c r="U46" i="4"/>
  <c r="R45" i="4"/>
  <c r="P39" i="4"/>
  <c r="N110" i="2"/>
  <c r="Y99" i="2"/>
  <c r="AA99" i="2" s="1"/>
  <c r="S89" i="2"/>
  <c r="Q83" i="2"/>
  <c r="W61" i="2"/>
  <c r="U29" i="2"/>
  <c r="O19" i="2"/>
  <c r="O29" i="2"/>
  <c r="S93" i="7"/>
  <c r="U89" i="7"/>
  <c r="N88" i="7"/>
  <c r="X86" i="7"/>
  <c r="U85" i="7"/>
  <c r="P59" i="7"/>
  <c r="N37" i="7"/>
  <c r="N25" i="7"/>
  <c r="Z90" i="6"/>
  <c r="X88" i="6"/>
  <c r="S77" i="6"/>
  <c r="Q75" i="6"/>
  <c r="Y52" i="6"/>
  <c r="AA52" i="6" s="1"/>
  <c r="T37" i="6"/>
  <c r="Q29" i="6"/>
  <c r="N20" i="6"/>
  <c r="X89" i="28"/>
  <c r="V87" i="28"/>
  <c r="V68" i="28"/>
  <c r="T62" i="28"/>
  <c r="P46" i="28"/>
  <c r="Z251" i="5"/>
  <c r="X221" i="5"/>
  <c r="V189" i="5"/>
  <c r="T183" i="5"/>
  <c r="O180" i="5"/>
  <c r="Y150" i="5"/>
  <c r="AA150" i="5" s="1"/>
  <c r="U134" i="5"/>
  <c r="R106" i="5"/>
  <c r="R95" i="5"/>
  <c r="R91" i="5"/>
  <c r="O101" i="4"/>
  <c r="Z79" i="4"/>
  <c r="W78" i="4"/>
  <c r="T62" i="4"/>
  <c r="Q49" i="4"/>
  <c r="Y45" i="4"/>
  <c r="AA45" i="4" s="1"/>
  <c r="S39" i="4"/>
  <c r="Q110" i="2"/>
  <c r="X99" i="2"/>
  <c r="V89" i="2"/>
  <c r="T83" i="2"/>
  <c r="R69" i="2"/>
  <c r="R61" i="2"/>
  <c r="P29" i="2"/>
  <c r="N19" i="2"/>
  <c r="W29" i="2"/>
  <c r="S67" i="12"/>
  <c r="Y52" i="12"/>
  <c r="AA52" i="12" s="1"/>
  <c r="U35" i="12"/>
  <c r="T42" i="12"/>
  <c r="R50" i="12"/>
  <c r="Y60" i="12"/>
  <c r="AA60" i="12" s="1"/>
  <c r="U75" i="12"/>
  <c r="Y51" i="12"/>
  <c r="AA51" i="12" s="1"/>
  <c r="O62" i="12"/>
  <c r="N78" i="12"/>
  <c r="W47" i="12"/>
  <c r="S57" i="12"/>
  <c r="T69" i="12"/>
  <c r="Y82" i="12"/>
  <c r="AA82" i="12" s="1"/>
  <c r="N48" i="12"/>
  <c r="Z52" i="12"/>
  <c r="X57" i="12"/>
  <c r="T63" i="12"/>
  <c r="N70" i="12"/>
  <c r="V81" i="12"/>
  <c r="Y25" i="12"/>
  <c r="AA25" i="12" s="1"/>
  <c r="X30" i="12"/>
  <c r="Z35" i="12"/>
  <c r="X40" i="12"/>
  <c r="W45" i="12"/>
  <c r="U50" i="12"/>
  <c r="S55" i="12"/>
  <c r="R60" i="12"/>
  <c r="Q67" i="12"/>
  <c r="S75" i="12"/>
  <c r="R90" i="12"/>
  <c r="Y63" i="12"/>
  <c r="AA63" i="12" s="1"/>
  <c r="W68" i="12"/>
  <c r="X74" i="12"/>
  <c r="R81" i="12"/>
  <c r="S89" i="12"/>
  <c r="S77" i="12"/>
  <c r="Y83" i="12"/>
  <c r="AA83" i="12" s="1"/>
  <c r="N320" i="5"/>
  <c r="Z88" i="12"/>
  <c r="Q320" i="5"/>
  <c r="Q74" i="12"/>
  <c r="P79" i="12"/>
  <c r="N84" i="12"/>
  <c r="Y88" i="12"/>
  <c r="AA88" i="12" s="1"/>
  <c r="T316" i="5"/>
  <c r="V44" i="12"/>
  <c r="T53" i="12"/>
  <c r="P31" i="12"/>
  <c r="V37" i="12"/>
  <c r="U44" i="12"/>
  <c r="S53" i="12"/>
  <c r="Y64" i="12"/>
  <c r="AA64" i="12" s="1"/>
  <c r="Z90" i="12"/>
  <c r="Y54" i="12"/>
  <c r="AA54" i="12" s="1"/>
  <c r="O66" i="12"/>
  <c r="N316" i="5"/>
  <c r="W50" i="12"/>
  <c r="U60" i="12"/>
  <c r="N75" i="12"/>
  <c r="O88" i="12"/>
  <c r="U49" i="12"/>
  <c r="S54" i="12"/>
  <c r="R59" i="12"/>
  <c r="T65" i="12"/>
  <c r="V72" i="12"/>
  <c r="Q86" i="12"/>
  <c r="P45" i="12"/>
  <c r="Z34" i="12"/>
  <c r="Q27" i="12"/>
  <c r="W21" i="12"/>
  <c r="X16" i="12"/>
  <c r="X11" i="12"/>
  <c r="N37" i="12"/>
  <c r="X28" i="12"/>
  <c r="Y22" i="12"/>
  <c r="AA22" i="12" s="1"/>
  <c r="Z17" i="12"/>
  <c r="Y41" i="12"/>
  <c r="AA41" i="12" s="1"/>
  <c r="W25" i="12"/>
  <c r="V15" i="12"/>
  <c r="Q92" i="11"/>
  <c r="R87" i="11"/>
  <c r="S82" i="11"/>
  <c r="T77" i="11"/>
  <c r="V54" i="12"/>
  <c r="Y27" i="12"/>
  <c r="AA27" i="12" s="1"/>
  <c r="Q17" i="12"/>
  <c r="O10" i="12"/>
  <c r="P88" i="11"/>
  <c r="Q83" i="11"/>
  <c r="R23" i="12"/>
  <c r="P91" i="11"/>
  <c r="U81" i="11"/>
  <c r="Z74" i="11"/>
  <c r="T69" i="11"/>
  <c r="U64" i="11"/>
  <c r="V59" i="11"/>
  <c r="W54" i="11"/>
  <c r="X49" i="11"/>
  <c r="Y44" i="11"/>
  <c r="AA44" i="11" s="1"/>
  <c r="T39" i="12"/>
  <c r="T14" i="12"/>
  <c r="X86" i="11"/>
  <c r="U78" i="11"/>
  <c r="P72" i="11"/>
  <c r="Q67" i="11"/>
  <c r="R62" i="11"/>
  <c r="N19" i="12"/>
  <c r="O80" i="11"/>
  <c r="S68" i="11"/>
  <c r="Z58" i="11"/>
  <c r="S52" i="11"/>
  <c r="Y45" i="11"/>
  <c r="AA45" i="11" s="1"/>
  <c r="V39" i="11"/>
  <c r="W34" i="11"/>
  <c r="X29" i="11"/>
  <c r="Y24" i="11"/>
  <c r="AA24" i="11" s="1"/>
  <c r="X18" i="12"/>
  <c r="N80" i="11"/>
  <c r="R68" i="11"/>
  <c r="Y58" i="11"/>
  <c r="AA58" i="11" s="1"/>
  <c r="R52" i="11"/>
  <c r="W45" i="11"/>
  <c r="U39" i="11"/>
  <c r="V34" i="11"/>
  <c r="W29" i="11"/>
  <c r="X24" i="11"/>
  <c r="X65" i="12"/>
  <c r="R88" i="11"/>
  <c r="N73" i="11"/>
  <c r="O63" i="11"/>
  <c r="S55" i="11"/>
  <c r="X48" i="11"/>
  <c r="S64" i="11"/>
  <c r="Z41" i="11"/>
  <c r="W31" i="11"/>
  <c r="Z21" i="11"/>
  <c r="U16" i="11"/>
  <c r="U11" i="11"/>
  <c r="U11" i="12"/>
  <c r="Z50" i="11"/>
  <c r="N37" i="11"/>
  <c r="P27" i="11"/>
  <c r="Q19" i="11"/>
  <c r="R14" i="11"/>
  <c r="R95" i="29"/>
  <c r="S72" i="11"/>
  <c r="S44" i="11"/>
  <c r="V33" i="11"/>
  <c r="X23" i="11"/>
  <c r="U17" i="11"/>
  <c r="U12" i="11"/>
  <c r="V93" i="29"/>
  <c r="W88" i="29"/>
  <c r="X83" i="29"/>
  <c r="Y78" i="29"/>
  <c r="AA78" i="29" s="1"/>
  <c r="Z73" i="29"/>
  <c r="X22" i="11"/>
  <c r="U91" i="29"/>
  <c r="Z84" i="29"/>
  <c r="S78" i="29"/>
  <c r="Q72" i="29"/>
  <c r="T67" i="29"/>
  <c r="U62" i="29"/>
  <c r="V57" i="29"/>
  <c r="W52" i="29"/>
  <c r="X47" i="29"/>
  <c r="Y42" i="29"/>
  <c r="AA42" i="29" s="1"/>
  <c r="Z37" i="29"/>
  <c r="N33" i="29"/>
  <c r="O28" i="29"/>
  <c r="P23" i="29"/>
  <c r="R18" i="29"/>
  <c r="R13" i="29"/>
  <c r="U50" i="11"/>
  <c r="Q14" i="11"/>
  <c r="Z88" i="29"/>
  <c r="S82" i="29"/>
  <c r="Y75" i="29"/>
  <c r="AA75" i="29" s="1"/>
  <c r="R70" i="29"/>
  <c r="Q65" i="29"/>
  <c r="R60" i="29"/>
  <c r="S55" i="29"/>
  <c r="T50" i="29"/>
  <c r="U45" i="29"/>
  <c r="X30" i="11"/>
  <c r="Y92" i="29"/>
  <c r="AA92" i="29" s="1"/>
  <c r="R86" i="29"/>
  <c r="W79" i="29"/>
  <c r="Q73" i="29"/>
  <c r="S68" i="29"/>
  <c r="U63" i="29"/>
  <c r="V58" i="29"/>
  <c r="W53" i="29"/>
  <c r="X48" i="29"/>
  <c r="Y43" i="29"/>
  <c r="AA43" i="29" s="1"/>
  <c r="Y81" i="29"/>
  <c r="AA81" i="29" s="1"/>
  <c r="N59" i="29"/>
  <c r="P42" i="29"/>
  <c r="V35" i="29"/>
  <c r="O29" i="29"/>
  <c r="T22" i="29"/>
  <c r="N16" i="29"/>
  <c r="T180" i="10"/>
  <c r="U175" i="10"/>
  <c r="V170" i="10"/>
  <c r="W165" i="10"/>
  <c r="X160" i="10"/>
  <c r="R91" i="29"/>
  <c r="R67" i="29"/>
  <c r="V47" i="29"/>
  <c r="X38" i="11"/>
  <c r="T74" i="29"/>
  <c r="W54" i="29"/>
  <c r="X40" i="29"/>
  <c r="P34" i="29"/>
  <c r="V27" i="29"/>
  <c r="Q39" i="29"/>
  <c r="R26" i="29"/>
  <c r="U17" i="29"/>
  <c r="N180" i="10"/>
  <c r="T173" i="10"/>
  <c r="Y166" i="10"/>
  <c r="AA166" i="10" s="1"/>
  <c r="R160" i="10"/>
  <c r="Y154" i="10"/>
  <c r="AA154" i="10" s="1"/>
  <c r="Z149" i="10"/>
  <c r="N145" i="10"/>
  <c r="O140" i="10"/>
  <c r="P135" i="10"/>
  <c r="Q130" i="10"/>
  <c r="R125" i="10"/>
  <c r="S120" i="10"/>
  <c r="T115" i="10"/>
  <c r="U110" i="10"/>
  <c r="P53" i="29"/>
  <c r="N30" i="29"/>
  <c r="P20" i="29"/>
  <c r="R11" i="29"/>
  <c r="N177" i="10"/>
  <c r="U172" i="10"/>
  <c r="N168" i="10"/>
  <c r="Z163" i="10"/>
  <c r="S159" i="10"/>
  <c r="W155" i="10"/>
  <c r="V152" i="10"/>
  <c r="Q149" i="10"/>
  <c r="Y145" i="10"/>
  <c r="AA145" i="10" s="1"/>
  <c r="X142" i="10"/>
  <c r="S139" i="10"/>
  <c r="N136" i="10"/>
  <c r="Z132" i="10"/>
  <c r="U129" i="10"/>
  <c r="P126" i="10"/>
  <c r="O123" i="10"/>
  <c r="T71" i="29"/>
  <c r="P37" i="29"/>
  <c r="Z28" i="29"/>
  <c r="P22" i="29"/>
  <c r="W15" i="29"/>
  <c r="O10" i="29"/>
  <c r="U176" i="10"/>
  <c r="N172" i="10"/>
  <c r="Z167" i="10"/>
  <c r="S163" i="10"/>
  <c r="Y158" i="10"/>
  <c r="AA158" i="10" s="1"/>
  <c r="V155" i="10"/>
  <c r="Q152" i="10"/>
  <c r="Y148" i="10"/>
  <c r="AA148" i="10" s="1"/>
  <c r="X145" i="10"/>
  <c r="S142" i="10"/>
  <c r="U60" i="29"/>
  <c r="P36" i="29"/>
  <c r="O27" i="29"/>
  <c r="Z20" i="29"/>
  <c r="T15" i="29"/>
  <c r="U180" i="10"/>
  <c r="N176" i="10"/>
  <c r="Z171" i="10"/>
  <c r="S167" i="10"/>
  <c r="Y162" i="10"/>
  <c r="AA162" i="10" s="1"/>
  <c r="X158" i="10"/>
  <c r="Q155" i="10"/>
  <c r="Y151" i="10"/>
  <c r="AA151" i="10" s="1"/>
  <c r="X148" i="10"/>
  <c r="S145" i="10"/>
  <c r="N142" i="10"/>
  <c r="Z138" i="10"/>
  <c r="U135" i="10"/>
  <c r="P132" i="10"/>
  <c r="O129" i="10"/>
  <c r="S134" i="10"/>
  <c r="S125" i="10"/>
  <c r="X120" i="10"/>
  <c r="T117" i="10"/>
  <c r="P114" i="10"/>
  <c r="Z110" i="10"/>
  <c r="X107" i="10"/>
  <c r="R105" i="10"/>
  <c r="Y102" i="10"/>
  <c r="AA102" i="10" s="1"/>
  <c r="S100" i="10"/>
  <c r="Z97" i="10"/>
  <c r="T95" i="10"/>
  <c r="N93" i="10"/>
  <c r="U90" i="10"/>
  <c r="O88" i="10"/>
  <c r="V85" i="10"/>
  <c r="P83" i="10"/>
  <c r="W80" i="10"/>
  <c r="Q78" i="10"/>
  <c r="X75" i="10"/>
  <c r="R73" i="10"/>
  <c r="Y70" i="10"/>
  <c r="AA70" i="10" s="1"/>
  <c r="S68" i="10"/>
  <c r="Z65" i="10"/>
  <c r="T63" i="10"/>
  <c r="N61" i="10"/>
  <c r="U58" i="10"/>
  <c r="Y55" i="10"/>
  <c r="AA55" i="10" s="1"/>
  <c r="S53" i="10"/>
  <c r="Z50" i="10"/>
  <c r="T48" i="10"/>
  <c r="N46" i="10"/>
  <c r="U43" i="10"/>
  <c r="O41" i="10"/>
  <c r="V38" i="10"/>
  <c r="P36" i="10"/>
  <c r="W33" i="10"/>
  <c r="Q31" i="10"/>
  <c r="X28" i="10"/>
  <c r="R26" i="10"/>
  <c r="Y23" i="10"/>
  <c r="AA23" i="10" s="1"/>
  <c r="O134" i="10"/>
  <c r="X125" i="10"/>
  <c r="O121" i="10"/>
  <c r="X117" i="10"/>
  <c r="T114" i="10"/>
  <c r="Q111" i="10"/>
  <c r="N108" i="10"/>
  <c r="U105" i="10"/>
  <c r="O103" i="10"/>
  <c r="V100" i="10"/>
  <c r="P98" i="10"/>
  <c r="W95" i="10"/>
  <c r="Q93" i="10"/>
  <c r="X90" i="10"/>
  <c r="R88" i="10"/>
  <c r="Y85" i="10"/>
  <c r="AA85" i="10" s="1"/>
  <c r="S83" i="10"/>
  <c r="Z80" i="10"/>
  <c r="T78" i="10"/>
  <c r="N76" i="10"/>
  <c r="U73" i="10"/>
  <c r="O71" i="10"/>
  <c r="V68" i="10"/>
  <c r="P66" i="10"/>
  <c r="W63" i="10"/>
  <c r="Q61" i="10"/>
  <c r="X58" i="10"/>
  <c r="S56" i="10"/>
  <c r="Z53" i="10"/>
  <c r="T51" i="10"/>
  <c r="N49" i="10"/>
  <c r="U46" i="10"/>
  <c r="O44" i="10"/>
  <c r="V41" i="10"/>
  <c r="P39" i="10"/>
  <c r="W36" i="10"/>
  <c r="Q34" i="10"/>
  <c r="X31" i="10"/>
  <c r="R29" i="10"/>
  <c r="Y26" i="10"/>
  <c r="AA26" i="10" s="1"/>
  <c r="S24" i="10"/>
  <c r="Z21" i="10"/>
  <c r="T137" i="10"/>
  <c r="V127" i="10"/>
  <c r="V122" i="10"/>
  <c r="Z118" i="10"/>
  <c r="V115" i="10"/>
  <c r="R112" i="10"/>
  <c r="O109" i="10"/>
  <c r="S106" i="10"/>
  <c r="Z103" i="10"/>
  <c r="T101" i="10"/>
  <c r="N99" i="10"/>
  <c r="U96" i="10"/>
  <c r="O94" i="10"/>
  <c r="V91" i="10"/>
  <c r="P89" i="10"/>
  <c r="W86" i="10"/>
  <c r="Q84" i="10"/>
  <c r="X81" i="10"/>
  <c r="R79" i="10"/>
  <c r="Y76" i="10"/>
  <c r="AA76" i="10" s="1"/>
  <c r="S74" i="10"/>
  <c r="Z71" i="10"/>
  <c r="T69" i="10"/>
  <c r="N67" i="10"/>
  <c r="U64" i="10"/>
  <c r="O62" i="10"/>
  <c r="V59" i="10"/>
  <c r="Q57" i="10"/>
  <c r="X54" i="10"/>
  <c r="R52" i="10"/>
  <c r="Y49" i="10"/>
  <c r="AA49" i="10" s="1"/>
  <c r="S47" i="10"/>
  <c r="Z44" i="10"/>
  <c r="T42" i="10"/>
  <c r="N40" i="10"/>
  <c r="U37" i="10"/>
  <c r="O35" i="10"/>
  <c r="V32" i="10"/>
  <c r="P30" i="10"/>
  <c r="W27" i="10"/>
  <c r="Q25" i="10"/>
  <c r="X22" i="10"/>
  <c r="R20" i="10"/>
  <c r="T133" i="10"/>
  <c r="T125" i="10"/>
  <c r="Y120" i="10"/>
  <c r="AA120" i="10" s="1"/>
  <c r="U117" i="10"/>
  <c r="R114" i="10"/>
  <c r="N111" i="10"/>
  <c r="Y107" i="10"/>
  <c r="AA107" i="10" s="1"/>
  <c r="S105" i="10"/>
  <c r="Z102" i="10"/>
  <c r="T100" i="10"/>
  <c r="N98" i="10"/>
  <c r="U95" i="10"/>
  <c r="O93" i="10"/>
  <c r="V90" i="10"/>
  <c r="P88" i="10"/>
  <c r="W85" i="10"/>
  <c r="Q83" i="10"/>
  <c r="X80" i="10"/>
  <c r="R78" i="10"/>
  <c r="Y75" i="10"/>
  <c r="AA75" i="10" s="1"/>
  <c r="S73" i="10"/>
  <c r="Z70" i="10"/>
  <c r="T68" i="10"/>
  <c r="N66" i="10"/>
  <c r="U63" i="10"/>
  <c r="O61" i="10"/>
  <c r="V58" i="10"/>
  <c r="Q56" i="10"/>
  <c r="X53" i="10"/>
  <c r="R51" i="10"/>
  <c r="Y48" i="10"/>
  <c r="AA48" i="10" s="1"/>
  <c r="S46" i="10"/>
  <c r="Z43" i="10"/>
  <c r="T41" i="10"/>
  <c r="N39" i="10"/>
  <c r="U36" i="10"/>
  <c r="O34" i="10"/>
  <c r="V31" i="10"/>
  <c r="P29" i="10"/>
  <c r="W26" i="10"/>
  <c r="Q24" i="10"/>
  <c r="X21" i="10"/>
  <c r="O21" i="10"/>
  <c r="Y17" i="10"/>
  <c r="AA17" i="10" s="1"/>
  <c r="S15" i="10"/>
  <c r="Y12" i="10"/>
  <c r="AA12" i="10" s="1"/>
  <c r="S10" i="10"/>
  <c r="Z85" i="8"/>
  <c r="T83" i="8"/>
  <c r="N81" i="8"/>
  <c r="U78" i="8"/>
  <c r="O76" i="8"/>
  <c r="V73" i="8"/>
  <c r="P71" i="8"/>
  <c r="W68" i="8"/>
  <c r="Q66" i="8"/>
  <c r="X63" i="8"/>
  <c r="R61" i="8"/>
  <c r="Y58" i="8"/>
  <c r="AA58" i="8" s="1"/>
  <c r="S56" i="8"/>
  <c r="Z53" i="8"/>
  <c r="U51" i="8"/>
  <c r="O49" i="8"/>
  <c r="S46" i="8"/>
  <c r="Z43" i="8"/>
  <c r="T41" i="8"/>
  <c r="N39" i="8"/>
  <c r="U36" i="8"/>
  <c r="O34" i="8"/>
  <c r="V31" i="8"/>
  <c r="P29" i="8"/>
  <c r="W26" i="8"/>
  <c r="Q24" i="8"/>
  <c r="X21" i="8"/>
  <c r="R19" i="8"/>
  <c r="Y16" i="8"/>
  <c r="AA16" i="8" s="1"/>
  <c r="S14" i="8"/>
  <c r="Y11" i="8"/>
  <c r="AA11" i="8" s="1"/>
  <c r="S104" i="7"/>
  <c r="Z101" i="7"/>
  <c r="T99" i="7"/>
  <c r="N97" i="7"/>
  <c r="U94" i="7"/>
  <c r="O92" i="7"/>
  <c r="V89" i="7"/>
  <c r="N19" i="10"/>
  <c r="U16" i="10"/>
  <c r="O14" i="10"/>
  <c r="U11" i="10"/>
  <c r="O87" i="8"/>
  <c r="V84" i="8"/>
  <c r="P82" i="8"/>
  <c r="W79" i="8"/>
  <c r="Q77" i="8"/>
  <c r="X74" i="8"/>
  <c r="R72" i="8"/>
  <c r="Y69" i="8"/>
  <c r="AA69" i="8" s="1"/>
  <c r="S67" i="8"/>
  <c r="Z64" i="8"/>
  <c r="T62" i="8"/>
  <c r="N60" i="8"/>
  <c r="U57" i="8"/>
  <c r="O55" i="8"/>
  <c r="S52" i="8"/>
  <c r="Z49" i="8"/>
  <c r="T47" i="8"/>
  <c r="O45" i="8"/>
  <c r="V42" i="8"/>
  <c r="P40" i="8"/>
  <c r="W37" i="8"/>
  <c r="Q35" i="8"/>
  <c r="X32" i="8"/>
  <c r="R30" i="8"/>
  <c r="Y27" i="8"/>
  <c r="AA27" i="8" s="1"/>
  <c r="S25" i="8"/>
  <c r="Z22" i="8"/>
  <c r="T20" i="8"/>
  <c r="N18" i="8"/>
  <c r="U15" i="8"/>
  <c r="N13" i="8"/>
  <c r="U10" i="8"/>
  <c r="O103" i="7"/>
  <c r="V100" i="7"/>
  <c r="P98" i="7"/>
  <c r="W95" i="7"/>
  <c r="Q93" i="7"/>
  <c r="X90" i="7"/>
  <c r="V18" i="10"/>
  <c r="P16" i="10"/>
  <c r="V13" i="10"/>
  <c r="P11" i="10"/>
  <c r="W86" i="8"/>
  <c r="Q84" i="8"/>
  <c r="X81" i="8"/>
  <c r="R79" i="8"/>
  <c r="Y76" i="8"/>
  <c r="AA76" i="8" s="1"/>
  <c r="S74" i="8"/>
  <c r="Z71" i="8"/>
  <c r="T69" i="8"/>
  <c r="N67" i="8"/>
  <c r="U64" i="8"/>
  <c r="O62" i="8"/>
  <c r="V59" i="8"/>
  <c r="P57" i="8"/>
  <c r="W54" i="8"/>
  <c r="R52" i="8"/>
  <c r="Y49" i="8"/>
  <c r="AA49" i="8" s="1"/>
  <c r="S47" i="8"/>
  <c r="N45" i="8"/>
  <c r="U42" i="8"/>
  <c r="O40" i="8"/>
  <c r="V37" i="8"/>
  <c r="P35" i="8"/>
  <c r="W32" i="8"/>
  <c r="Q30" i="8"/>
  <c r="X27" i="8"/>
  <c r="R25" i="8"/>
  <c r="Y22" i="8"/>
  <c r="AA22" i="8" s="1"/>
  <c r="S20" i="8"/>
  <c r="Z17" i="8"/>
  <c r="T15" i="8"/>
  <c r="Z12" i="8"/>
  <c r="T10" i="8"/>
  <c r="N103" i="7"/>
  <c r="U100" i="7"/>
  <c r="O98" i="7"/>
  <c r="V95" i="7"/>
  <c r="P93" i="7"/>
  <c r="W90" i="7"/>
  <c r="S20" i="10"/>
  <c r="V17" i="10"/>
  <c r="P15" i="10"/>
  <c r="V12" i="10"/>
  <c r="P10" i="10"/>
  <c r="W85" i="8"/>
  <c r="Q83" i="8"/>
  <c r="X80" i="8"/>
  <c r="R78" i="8"/>
  <c r="Y75" i="8"/>
  <c r="AA75" i="8" s="1"/>
  <c r="S73" i="8"/>
  <c r="Z70" i="8"/>
  <c r="T68" i="8"/>
  <c r="N66" i="8"/>
  <c r="U63" i="8"/>
  <c r="O61" i="8"/>
  <c r="V58" i="8"/>
  <c r="P56" i="8"/>
  <c r="W53" i="8"/>
  <c r="R51" i="8"/>
  <c r="Y48" i="8"/>
  <c r="AA48" i="8" s="1"/>
  <c r="T46" i="8"/>
  <c r="N44" i="8"/>
  <c r="U41" i="8"/>
  <c r="O39" i="8"/>
  <c r="V36" i="8"/>
  <c r="P34" i="8"/>
  <c r="W31" i="8"/>
  <c r="Q29" i="8"/>
  <c r="X26" i="8"/>
  <c r="R24" i="8"/>
  <c r="Y21" i="8"/>
  <c r="AA21" i="8" s="1"/>
  <c r="S19" i="8"/>
  <c r="Z16" i="8"/>
  <c r="T14" i="8"/>
  <c r="Z11" i="8"/>
  <c r="T104" i="7"/>
  <c r="N102" i="7"/>
  <c r="U99" i="7"/>
  <c r="O97" i="7"/>
  <c r="V94" i="7"/>
  <c r="Y88" i="7"/>
  <c r="AA88" i="7" s="1"/>
  <c r="S86" i="7"/>
  <c r="Y37" i="7"/>
  <c r="AA37" i="7" s="1"/>
  <c r="P95" i="6"/>
  <c r="V77" i="6"/>
  <c r="R54" i="6"/>
  <c r="X29" i="6"/>
  <c r="P17" i="6"/>
  <c r="U68" i="28"/>
  <c r="W261" i="5"/>
  <c r="O221" i="5"/>
  <c r="V180" i="5"/>
  <c r="T150" i="5"/>
  <c r="Y95" i="5"/>
  <c r="AA95" i="5" s="1"/>
  <c r="R101" i="4"/>
  <c r="Z78" i="4"/>
  <c r="T49" i="4"/>
  <c r="Z39" i="4"/>
  <c r="V108" i="2"/>
  <c r="Q89" i="2"/>
  <c r="U61" i="2"/>
  <c r="Q89" i="7"/>
  <c r="V86" i="7"/>
  <c r="R59" i="7"/>
  <c r="W95" i="6"/>
  <c r="R88" i="6"/>
  <c r="Y54" i="6"/>
  <c r="AA54" i="6" s="1"/>
  <c r="R37" i="6"/>
  <c r="W17" i="6"/>
  <c r="T87" i="28"/>
  <c r="N62" i="28"/>
  <c r="N261" i="5"/>
  <c r="X189" i="5"/>
  <c r="U180" i="5"/>
  <c r="W134" i="5"/>
  <c r="P95" i="5"/>
  <c r="V88" i="4"/>
  <c r="Q78" i="4"/>
  <c r="Z46" i="4"/>
  <c r="U39" i="4"/>
  <c r="Z99" i="2"/>
  <c r="V83" i="2"/>
  <c r="P61" i="2"/>
  <c r="Y14" i="2"/>
  <c r="AA14" i="2" s="1"/>
  <c r="O89" i="7"/>
  <c r="U86" i="7"/>
  <c r="Q59" i="7"/>
  <c r="V95" i="6"/>
  <c r="Q88" i="6"/>
  <c r="X54" i="6"/>
  <c r="U37" i="6"/>
  <c r="O20" i="6"/>
  <c r="W87" i="28"/>
  <c r="Q62" i="28"/>
  <c r="S251" i="5"/>
  <c r="Y183" i="5"/>
  <c r="AA183" i="5" s="1"/>
  <c r="P172" i="5"/>
  <c r="N134" i="5"/>
  <c r="S91" i="5"/>
  <c r="W79" i="4"/>
  <c r="Q62" i="4"/>
  <c r="Z45" i="4"/>
  <c r="V110" i="2"/>
  <c r="Q99" i="2"/>
  <c r="S69" i="2"/>
  <c r="W19" i="2"/>
  <c r="Z14" i="2"/>
  <c r="V88" i="7"/>
  <c r="P86" i="7"/>
  <c r="V37" i="7"/>
  <c r="U95" i="6"/>
  <c r="P88" i="6"/>
  <c r="S54" i="6"/>
  <c r="Y29" i="6"/>
  <c r="AA29" i="6" s="1"/>
  <c r="U17" i="6"/>
  <c r="N87" i="28"/>
  <c r="X46" i="28"/>
  <c r="R251" i="5"/>
  <c r="N189" i="5"/>
  <c r="S172" i="5"/>
  <c r="Z106" i="5"/>
  <c r="Z91" i="5"/>
  <c r="T88" i="4"/>
  <c r="O78" i="4"/>
  <c r="T46" i="4"/>
  <c r="Y110" i="2"/>
  <c r="AA110" i="2" s="1"/>
  <c r="P99" i="2"/>
  <c r="Z69" i="2"/>
  <c r="X29" i="2"/>
  <c r="S14" i="2"/>
  <c r="P83" i="12"/>
  <c r="P39" i="12"/>
  <c r="X55" i="12"/>
  <c r="N47" i="12"/>
  <c r="U68" i="12"/>
  <c r="U52" i="12"/>
  <c r="T81" i="12"/>
  <c r="T50" i="12"/>
  <c r="Q60" i="12"/>
  <c r="R74" i="12"/>
  <c r="R28" i="12"/>
  <c r="R38" i="12"/>
  <c r="O48" i="12"/>
  <c r="Y57" i="12"/>
  <c r="AA57" i="12" s="1"/>
  <c r="V70" i="12"/>
  <c r="S61" i="12"/>
  <c r="U71" i="12"/>
  <c r="U84" i="12"/>
  <c r="U80" i="12"/>
  <c r="T86" i="12"/>
  <c r="X71" i="12"/>
  <c r="U81" i="12"/>
  <c r="R91" i="12"/>
  <c r="Q87" i="12"/>
  <c r="R34" i="12"/>
  <c r="T48" i="12"/>
  <c r="Y71" i="12"/>
  <c r="AA71" i="12" s="1"/>
  <c r="X59" i="12"/>
  <c r="O46" i="12"/>
  <c r="N67" i="12"/>
  <c r="P47" i="12"/>
  <c r="Y56" i="12"/>
  <c r="AA56" i="12" s="1"/>
  <c r="X68" i="12"/>
  <c r="Z24" i="12"/>
  <c r="Y29" i="12"/>
  <c r="AA29" i="12" s="1"/>
  <c r="N35" i="12"/>
  <c r="Y39" i="12"/>
  <c r="AA39" i="12" s="1"/>
  <c r="X44" i="12"/>
  <c r="V49" i="12"/>
  <c r="T54" i="12"/>
  <c r="S59" i="12"/>
  <c r="N66" i="12"/>
  <c r="S73" i="12"/>
  <c r="V86" i="12"/>
  <c r="Z62" i="12"/>
  <c r="X67" i="12"/>
  <c r="U73" i="12"/>
  <c r="O80" i="12"/>
  <c r="U87" i="12"/>
  <c r="P76" i="12"/>
  <c r="V82" i="12"/>
  <c r="U286" i="5"/>
  <c r="N88" i="12"/>
  <c r="Q316" i="5"/>
  <c r="R73" i="12"/>
  <c r="Q78" i="12"/>
  <c r="O83" i="12"/>
  <c r="Z87" i="12"/>
  <c r="V286" i="5"/>
  <c r="P49" i="12"/>
  <c r="Z60" i="12"/>
  <c r="Y45" i="12"/>
  <c r="AA45" i="12" s="1"/>
  <c r="S36" i="12"/>
  <c r="R43" i="12"/>
  <c r="U51" i="12"/>
  <c r="T62" i="12"/>
  <c r="O79" i="12"/>
  <c r="O53" i="12"/>
  <c r="W63" i="12"/>
  <c r="Z83" i="12"/>
  <c r="Y48" i="12"/>
  <c r="AA48" i="12" s="1"/>
  <c r="V58" i="12"/>
  <c r="S71" i="12"/>
  <c r="T84" i="12"/>
  <c r="V48" i="12"/>
  <c r="U53" i="12"/>
  <c r="S58" i="12"/>
  <c r="Q64" i="12"/>
  <c r="N71" i="12"/>
  <c r="Q83" i="12"/>
  <c r="T26" i="12"/>
  <c r="S31" i="12"/>
  <c r="U36" i="12"/>
  <c r="S41" i="12"/>
  <c r="R46" i="12"/>
  <c r="P51" i="12"/>
  <c r="N56" i="12"/>
  <c r="P61" i="12"/>
  <c r="N68" i="12"/>
  <c r="O77" i="12"/>
  <c r="Q286" i="5"/>
  <c r="S64" i="12"/>
  <c r="R69" i="12"/>
  <c r="V75" i="12"/>
  <c r="O82" i="12"/>
  <c r="V90" i="12"/>
  <c r="P78" i="12"/>
  <c r="X84" i="12"/>
  <c r="W84" i="12"/>
  <c r="U89" i="12"/>
  <c r="Y320" i="5"/>
  <c r="AA320" i="5" s="1"/>
  <c r="Y74" i="12"/>
  <c r="AA74" i="12" s="1"/>
  <c r="X79" i="12"/>
  <c r="V84" i="12"/>
  <c r="T89" i="12"/>
  <c r="P320" i="5"/>
  <c r="O43" i="12"/>
  <c r="U48" i="12"/>
  <c r="Z31" i="12"/>
  <c r="X38" i="12"/>
  <c r="R45" i="12"/>
  <c r="P55" i="12"/>
  <c r="T66" i="12"/>
  <c r="S46" i="12"/>
  <c r="O56" i="12"/>
  <c r="W67" i="12"/>
  <c r="V43" i="12"/>
  <c r="Z51" i="12"/>
  <c r="P62" i="12"/>
  <c r="R78" i="12"/>
  <c r="U90" i="12"/>
  <c r="P50" i="12"/>
  <c r="N55" i="12"/>
  <c r="Z59" i="12"/>
  <c r="R66" i="12"/>
  <c r="X73" i="12"/>
  <c r="W88" i="12"/>
  <c r="N28" i="12"/>
  <c r="P33" i="12"/>
  <c r="N38" i="12"/>
  <c r="Z42" i="12"/>
  <c r="Y47" i="12"/>
  <c r="AA47" i="12" s="1"/>
  <c r="W52" i="12"/>
  <c r="U57" i="12"/>
  <c r="P63" i="12"/>
  <c r="O70" i="12"/>
  <c r="O81" i="12"/>
  <c r="O61" i="12"/>
  <c r="Z65" i="12"/>
  <c r="O71" i="12"/>
  <c r="W77" i="12"/>
  <c r="P84" i="12"/>
  <c r="W316" i="5"/>
  <c r="P80" i="12"/>
  <c r="S88" i="12"/>
  <c r="P86" i="12"/>
  <c r="O91" i="12"/>
  <c r="T71" i="12"/>
  <c r="S76" i="12"/>
  <c r="Q81" i="12"/>
  <c r="O86" i="12"/>
  <c r="N91" i="12"/>
  <c r="Z64" i="12"/>
  <c r="T77" i="12"/>
  <c r="Q66" i="11"/>
  <c r="O16" i="11"/>
  <c r="T76" i="29"/>
  <c r="N66" i="29"/>
  <c r="P56" i="29"/>
  <c r="R46" i="29"/>
  <c r="X68" i="29"/>
  <c r="Z38" i="29"/>
  <c r="R32" i="29"/>
  <c r="R19" i="29"/>
  <c r="N178" i="10"/>
  <c r="P168" i="10"/>
  <c r="R158" i="10"/>
  <c r="T57" i="29"/>
  <c r="V87" i="29"/>
  <c r="Y44" i="29"/>
  <c r="AA44" i="29" s="1"/>
  <c r="Z30" i="29"/>
  <c r="V32" i="29"/>
  <c r="P13" i="29"/>
  <c r="P170" i="10"/>
  <c r="R157" i="10"/>
  <c r="T147" i="10"/>
  <c r="V137" i="10"/>
  <c r="X127" i="10"/>
  <c r="Z117" i="10"/>
  <c r="T26" i="11"/>
  <c r="T24" i="29"/>
  <c r="O179" i="10"/>
  <c r="T170" i="10"/>
  <c r="T161" i="10"/>
  <c r="P154" i="10"/>
  <c r="W147" i="10"/>
  <c r="Z140" i="10"/>
  <c r="T134" i="10"/>
  <c r="N128" i="10"/>
  <c r="S88" i="11"/>
  <c r="O33" i="29"/>
  <c r="N19" i="29"/>
  <c r="U178" i="10"/>
  <c r="Z169" i="10"/>
  <c r="R161" i="10"/>
  <c r="X153" i="10"/>
  <c r="R147" i="10"/>
  <c r="Z13" i="11"/>
  <c r="Q31" i="29"/>
  <c r="Q18" i="29"/>
  <c r="T178" i="10"/>
  <c r="T169" i="10"/>
  <c r="R165" i="10"/>
  <c r="X156" i="10"/>
  <c r="R150" i="10"/>
  <c r="Y143" i="10"/>
  <c r="AA143" i="10" s="1"/>
  <c r="N134" i="10"/>
  <c r="U140" i="10"/>
  <c r="Z122" i="10"/>
  <c r="Y115" i="10"/>
  <c r="AA115" i="10" s="1"/>
  <c r="U112" i="10"/>
  <c r="U106" i="10"/>
  <c r="V101" i="10"/>
  <c r="W96" i="10"/>
  <c r="X91" i="10"/>
  <c r="Y86" i="10"/>
  <c r="AA86" i="10" s="1"/>
  <c r="Z81" i="10"/>
  <c r="N77" i="10"/>
  <c r="O72" i="10"/>
  <c r="P67" i="10"/>
  <c r="Q62" i="10"/>
  <c r="O57" i="10"/>
  <c r="W49" i="10"/>
  <c r="X44" i="10"/>
  <c r="Y39" i="10"/>
  <c r="AA39" i="10" s="1"/>
  <c r="Z34" i="10"/>
  <c r="T32" i="10"/>
  <c r="U27" i="10"/>
  <c r="N139" i="10"/>
  <c r="R123" i="10"/>
  <c r="P116" i="10"/>
  <c r="U109" i="10"/>
  <c r="R104" i="10"/>
  <c r="S99" i="10"/>
  <c r="T94" i="10"/>
  <c r="U89" i="10"/>
  <c r="V84" i="10"/>
  <c r="W79" i="10"/>
  <c r="X74" i="10"/>
  <c r="Y69" i="10"/>
  <c r="AA69" i="10" s="1"/>
  <c r="Z64" i="10"/>
  <c r="N60" i="10"/>
  <c r="P55" i="10"/>
  <c r="Q50" i="10"/>
  <c r="R45" i="10"/>
  <c r="S40" i="10"/>
  <c r="T35" i="10"/>
  <c r="U30" i="10"/>
  <c r="O28" i="10"/>
  <c r="P23" i="10"/>
  <c r="O125" i="10"/>
  <c r="Q117" i="10"/>
  <c r="W110" i="10"/>
  <c r="P105" i="10"/>
  <c r="Q100" i="10"/>
  <c r="R95" i="10"/>
  <c r="S90" i="10"/>
  <c r="T85" i="10"/>
  <c r="U80" i="10"/>
  <c r="O78" i="10"/>
  <c r="P73" i="10"/>
  <c r="Q68" i="10"/>
  <c r="R63" i="10"/>
  <c r="S58" i="10"/>
  <c r="U53" i="10"/>
  <c r="V48" i="10"/>
  <c r="W43" i="10"/>
  <c r="X38" i="10"/>
  <c r="Y33" i="10"/>
  <c r="AA33" i="10" s="1"/>
  <c r="Z28" i="10"/>
  <c r="N24" i="10"/>
  <c r="S138" i="10"/>
  <c r="N123" i="10"/>
  <c r="Z115" i="10"/>
  <c r="S109" i="10"/>
  <c r="P104" i="10"/>
  <c r="Q99" i="10"/>
  <c r="R94" i="10"/>
  <c r="S89" i="10"/>
  <c r="T84" i="10"/>
  <c r="U79" i="10"/>
  <c r="V74" i="10"/>
  <c r="W69" i="10"/>
  <c r="X64" i="10"/>
  <c r="Y59" i="10"/>
  <c r="AA59" i="10" s="1"/>
  <c r="N55" i="10"/>
  <c r="O50" i="10"/>
  <c r="P45" i="10"/>
  <c r="Q40" i="10"/>
  <c r="R35" i="10"/>
  <c r="S30" i="10"/>
  <c r="T25" i="10"/>
  <c r="U20" i="10"/>
  <c r="V16" i="10"/>
  <c r="V11" i="10"/>
  <c r="W84" i="8"/>
  <c r="X79" i="8"/>
  <c r="Y74" i="8"/>
  <c r="AA74" i="8" s="1"/>
  <c r="Z69" i="8"/>
  <c r="N65" i="8"/>
  <c r="O60" i="8"/>
  <c r="P55" i="8"/>
  <c r="R50" i="8"/>
  <c r="Y47" i="8"/>
  <c r="AA47" i="8" s="1"/>
  <c r="W42" i="8"/>
  <c r="X37" i="8"/>
  <c r="S30" i="8"/>
  <c r="T25" i="8"/>
  <c r="U20" i="8"/>
  <c r="V15" i="8"/>
  <c r="V10" i="8"/>
  <c r="P103" i="7"/>
  <c r="Q98" i="7"/>
  <c r="R93" i="7"/>
  <c r="X20" i="10"/>
  <c r="R15" i="10"/>
  <c r="R10" i="10"/>
  <c r="S83" i="8"/>
  <c r="T78" i="8"/>
  <c r="U73" i="8"/>
  <c r="V68" i="8"/>
  <c r="W63" i="8"/>
  <c r="X58" i="8"/>
  <c r="Y53" i="8"/>
  <c r="AA53" i="8" s="1"/>
  <c r="W48" i="8"/>
  <c r="Y43" i="8"/>
  <c r="AA43" i="8" s="1"/>
  <c r="Z38" i="8"/>
  <c r="N34" i="8"/>
  <c r="O29" i="8"/>
  <c r="P24" i="8"/>
  <c r="X16" i="8"/>
  <c r="X11" i="8"/>
  <c r="Y101" i="7"/>
  <c r="AA101" i="7" s="1"/>
  <c r="Z96" i="7"/>
  <c r="N92" i="7"/>
  <c r="S17" i="10"/>
  <c r="S12" i="10"/>
  <c r="T85" i="8"/>
  <c r="U80" i="8"/>
  <c r="V75" i="8"/>
  <c r="W70" i="8"/>
  <c r="X65" i="8"/>
  <c r="Y60" i="8"/>
  <c r="AA60" i="8" s="1"/>
  <c r="Z55" i="8"/>
  <c r="O51" i="8"/>
  <c r="Q46" i="8"/>
  <c r="R41" i="8"/>
  <c r="S36" i="8"/>
  <c r="T31" i="8"/>
  <c r="U26" i="8"/>
  <c r="V21" i="8"/>
  <c r="W16" i="8"/>
  <c r="W11" i="8"/>
  <c r="X101" i="7"/>
  <c r="Y96" i="7"/>
  <c r="AA96" i="7" s="1"/>
  <c r="Z91" i="7"/>
  <c r="Y18" i="10"/>
  <c r="AA18" i="10" s="1"/>
  <c r="Z13" i="10"/>
  <c r="Z86" i="8"/>
  <c r="N82" i="8"/>
  <c r="O77" i="8"/>
  <c r="P72" i="8"/>
  <c r="Q67" i="8"/>
  <c r="R62" i="8"/>
  <c r="S57" i="8"/>
  <c r="U52" i="8"/>
  <c r="V47" i="8"/>
  <c r="X42" i="8"/>
  <c r="Y37" i="8"/>
  <c r="AA37" i="8" s="1"/>
  <c r="Z32" i="8"/>
  <c r="N28" i="8"/>
  <c r="O23" i="8"/>
  <c r="P18" i="8"/>
  <c r="P13" i="8"/>
  <c r="Q103" i="7"/>
  <c r="R98" i="7"/>
  <c r="Y91" i="7"/>
  <c r="AA91" i="7" s="1"/>
  <c r="P85" i="7"/>
  <c r="W88" i="6"/>
  <c r="P52" i="6"/>
  <c r="Y87" i="28"/>
  <c r="AA87" i="28" s="1"/>
  <c r="U251" i="5"/>
  <c r="V172" i="5"/>
  <c r="U91" i="5"/>
  <c r="W62" i="4"/>
  <c r="X110" i="2"/>
  <c r="Y69" i="2"/>
  <c r="AA69" i="2" s="1"/>
  <c r="Y87" i="7"/>
  <c r="AA87" i="7" s="1"/>
  <c r="P37" i="7"/>
  <c r="Q77" i="6"/>
  <c r="O29" i="6"/>
  <c r="P68" i="28"/>
  <c r="Z221" i="5"/>
  <c r="Q172" i="5"/>
  <c r="Y101" i="4"/>
  <c r="AA101" i="4" s="1"/>
  <c r="N62" i="4"/>
  <c r="O110" i="2"/>
  <c r="T69" i="2"/>
  <c r="T92" i="7"/>
  <c r="R85" i="7"/>
  <c r="W25" i="7"/>
  <c r="Z75" i="6"/>
  <c r="R29" i="6"/>
  <c r="S68" i="28"/>
  <c r="Q221" i="5"/>
  <c r="N150" i="5"/>
  <c r="P101" i="4"/>
  <c r="N49" i="4"/>
  <c r="T108" i="2"/>
  <c r="O61" i="2"/>
  <c r="Z90" i="7"/>
  <c r="X59" i="7"/>
  <c r="R90" i="6"/>
  <c r="Q52" i="6"/>
  <c r="P89" i="28"/>
  <c r="T261" i="5"/>
  <c r="W180" i="5"/>
  <c r="Z95" i="5"/>
  <c r="W101" i="4"/>
  <c r="Y49" i="4"/>
  <c r="AA49" i="4" s="1"/>
  <c r="S108" i="2"/>
  <c r="Z61" i="2"/>
  <c r="Q19" i="2"/>
  <c r="X45" i="12"/>
  <c r="W56" i="12"/>
  <c r="N63" i="12"/>
  <c r="R55" i="12"/>
  <c r="Z89" i="12"/>
  <c r="Q43" i="12"/>
  <c r="V63" i="12"/>
  <c r="Q66" i="12"/>
  <c r="S320" i="5"/>
  <c r="S91" i="12"/>
  <c r="S86" i="12"/>
  <c r="P60" i="12"/>
  <c r="Y58" i="12"/>
  <c r="AA58" i="12" s="1"/>
  <c r="T73" i="12"/>
  <c r="S80" i="12"/>
  <c r="Q62" i="12"/>
  <c r="S27" i="12"/>
  <c r="T37" i="12"/>
  <c r="Q47" i="12"/>
  <c r="Z56" i="12"/>
  <c r="Q69" i="12"/>
  <c r="T60" i="12"/>
  <c r="R70" i="12"/>
  <c r="R83" i="12"/>
  <c r="S79" i="12"/>
  <c r="V85" i="12"/>
  <c r="Y70" i="12"/>
  <c r="AA70" i="12" s="1"/>
  <c r="V80" i="12"/>
  <c r="S90" i="12"/>
  <c r="T41" i="12"/>
  <c r="O33" i="12"/>
  <c r="W46" i="12"/>
  <c r="Z68" i="12"/>
  <c r="P48" i="12"/>
  <c r="P70" i="12"/>
  <c r="X53" i="12"/>
  <c r="W89" i="12"/>
  <c r="O51" i="12"/>
  <c r="N61" i="12"/>
  <c r="Z75" i="12"/>
  <c r="Z28" i="12"/>
  <c r="Z38" i="12"/>
  <c r="W48" i="12"/>
  <c r="T58" i="12"/>
  <c r="W71" i="12"/>
  <c r="N62" i="12"/>
  <c r="R72" i="12"/>
  <c r="X85" i="12"/>
  <c r="S81" i="12"/>
  <c r="O87" i="12"/>
  <c r="S72" i="12"/>
  <c r="P82" i="12"/>
  <c r="N87" i="12"/>
  <c r="T56" i="12"/>
  <c r="Q55" i="12"/>
  <c r="O42" i="12"/>
  <c r="O60" i="12"/>
  <c r="Q51" i="12"/>
  <c r="R76" i="12"/>
  <c r="X56" i="12"/>
  <c r="N82" i="12"/>
  <c r="V52" i="12"/>
  <c r="O63" i="12"/>
  <c r="X80" i="12"/>
  <c r="T30" i="12"/>
  <c r="T40" i="12"/>
  <c r="Q50" i="12"/>
  <c r="N60" i="12"/>
  <c r="V74" i="12"/>
  <c r="U63" i="12"/>
  <c r="S74" i="12"/>
  <c r="Y80" i="12"/>
  <c r="AA80" i="12" s="1"/>
  <c r="T83" i="12"/>
  <c r="V88" i="12"/>
  <c r="Z73" i="12"/>
  <c r="Y78" i="12"/>
  <c r="AA78" i="12" s="1"/>
  <c r="U88" i="12"/>
  <c r="T45" i="12"/>
  <c r="R29" i="12"/>
  <c r="T19" i="12"/>
  <c r="X29" i="12"/>
  <c r="Y88" i="11"/>
  <c r="AA88" i="11" s="1"/>
  <c r="N79" i="11"/>
  <c r="T32" i="12"/>
  <c r="V11" i="12"/>
  <c r="X84" i="11"/>
  <c r="Q11" i="12"/>
  <c r="N77" i="11"/>
  <c r="O66" i="11"/>
  <c r="Q56" i="11"/>
  <c r="S46" i="11"/>
  <c r="V20" i="12"/>
  <c r="V80" i="11"/>
  <c r="X68" i="11"/>
  <c r="U34" i="12"/>
  <c r="T71" i="11"/>
  <c r="T54" i="11"/>
  <c r="S41" i="11"/>
  <c r="R31" i="11"/>
  <c r="P34" i="12"/>
  <c r="S71" i="11"/>
  <c r="R54" i="11"/>
  <c r="R41" i="11"/>
  <c r="Q31" i="11"/>
  <c r="S21" i="11"/>
  <c r="O77" i="11"/>
  <c r="S57" i="11"/>
  <c r="N78" i="11"/>
  <c r="X34" i="11"/>
  <c r="O18" i="11"/>
  <c r="P94" i="29"/>
  <c r="O40" i="11"/>
  <c r="N21" i="11"/>
  <c r="Y10" i="11"/>
  <c r="AA10" i="11" s="1"/>
  <c r="P50" i="11"/>
  <c r="Y26" i="11"/>
  <c r="AA26" i="11" s="1"/>
  <c r="P14" i="11"/>
  <c r="Q90" i="29"/>
  <c r="S80" i="29"/>
  <c r="O35" i="11"/>
  <c r="N87" i="29"/>
  <c r="Y73" i="29"/>
  <c r="AA73" i="29" s="1"/>
  <c r="O64" i="29"/>
  <c r="Q54" i="29"/>
  <c r="S44" i="29"/>
  <c r="U34" i="29"/>
  <c r="W24" i="29"/>
  <c r="Z14" i="29"/>
  <c r="U20" i="11"/>
  <c r="T84" i="29"/>
  <c r="Y71" i="29"/>
  <c r="AA71" i="29" s="1"/>
  <c r="Y61" i="29"/>
  <c r="AA61" i="29" s="1"/>
  <c r="N52" i="29"/>
  <c r="Z43" i="11"/>
  <c r="R88" i="29"/>
  <c r="Q75" i="29"/>
  <c r="O65" i="29"/>
  <c r="Q55" i="29"/>
  <c r="S45" i="29"/>
  <c r="P65" i="29"/>
  <c r="W37" i="29"/>
  <c r="U24" i="29"/>
  <c r="S11" i="29"/>
  <c r="P172" i="10"/>
  <c r="R162" i="10"/>
  <c r="R73" i="29"/>
  <c r="T40" i="29"/>
  <c r="Y60" i="29"/>
  <c r="AA60" i="29" s="1"/>
  <c r="Q36" i="29"/>
  <c r="S54" i="29"/>
  <c r="Q20" i="29"/>
  <c r="T175" i="10"/>
  <c r="S162" i="10"/>
  <c r="T151" i="10"/>
  <c r="V141" i="10"/>
  <c r="X131" i="10"/>
  <c r="Z121" i="10"/>
  <c r="O112" i="10"/>
  <c r="N79" i="29"/>
  <c r="X22" i="29"/>
  <c r="W178" i="10"/>
  <c r="V169" i="10"/>
  <c r="N161" i="10"/>
  <c r="T150" i="10"/>
  <c r="N144" i="10"/>
  <c r="Q137" i="10"/>
  <c r="X130" i="10"/>
  <c r="R124" i="10"/>
  <c r="T41" i="29"/>
  <c r="Q32" i="29"/>
  <c r="Y17" i="29"/>
  <c r="AA17" i="29" s="1"/>
  <c r="P178" i="10"/>
  <c r="U169" i="10"/>
  <c r="U160" i="10"/>
  <c r="T153" i="10"/>
  <c r="N147" i="10"/>
  <c r="R82" i="29"/>
  <c r="S30" i="29"/>
  <c r="O23" i="29"/>
  <c r="V11" i="29"/>
  <c r="U173" i="10"/>
  <c r="U164" i="10"/>
  <c r="S42" i="12"/>
  <c r="R33" i="12"/>
  <c r="N26" i="12"/>
  <c r="X20" i="12"/>
  <c r="Y15" i="12"/>
  <c r="AA15" i="12" s="1"/>
  <c r="S47" i="12"/>
  <c r="S35" i="12"/>
  <c r="U27" i="12"/>
  <c r="Z21" i="12"/>
  <c r="N17" i="12"/>
  <c r="Q38" i="12"/>
  <c r="V23" i="12"/>
  <c r="X13" i="12"/>
  <c r="R91" i="11"/>
  <c r="S86" i="11"/>
  <c r="T81" i="11"/>
  <c r="U76" i="11"/>
  <c r="R41" i="12"/>
  <c r="S25" i="12"/>
  <c r="S15" i="12"/>
  <c r="P92" i="11"/>
  <c r="Q87" i="11"/>
  <c r="R82" i="11"/>
  <c r="V19" i="12"/>
  <c r="R89" i="11"/>
  <c r="R80" i="11"/>
  <c r="W73" i="11"/>
  <c r="U68" i="11"/>
  <c r="V63" i="11"/>
  <c r="W58" i="11"/>
  <c r="X53" i="11"/>
  <c r="Y48" i="11"/>
  <c r="AA48" i="11" s="1"/>
  <c r="W43" i="11"/>
  <c r="N33" i="12"/>
  <c r="Y11" i="12"/>
  <c r="AA11" i="12" s="1"/>
  <c r="Z84" i="11"/>
  <c r="R77" i="11"/>
  <c r="Q71" i="11"/>
  <c r="R66" i="11"/>
  <c r="S61" i="11"/>
  <c r="R12" i="12"/>
  <c r="V77" i="11"/>
  <c r="U66" i="11"/>
  <c r="W57" i="11"/>
  <c r="P51" i="11"/>
  <c r="V44" i="11"/>
  <c r="W38" i="11"/>
  <c r="X33" i="11"/>
  <c r="Y28" i="11"/>
  <c r="AA28" i="11" s="1"/>
  <c r="Z23" i="11"/>
  <c r="Q12" i="12"/>
  <c r="U77" i="11"/>
  <c r="T66" i="11"/>
  <c r="V57" i="11"/>
  <c r="O51" i="11"/>
  <c r="T44" i="11"/>
  <c r="V38" i="11"/>
  <c r="W33" i="11"/>
  <c r="X28" i="11"/>
  <c r="Y23" i="11"/>
  <c r="AA23" i="11" s="1"/>
  <c r="N32" i="12"/>
  <c r="V84" i="11"/>
  <c r="O71" i="11"/>
  <c r="Q61" i="11"/>
  <c r="P54" i="11"/>
  <c r="U47" i="11"/>
  <c r="Z57" i="11"/>
  <c r="W39" i="11"/>
  <c r="Y29" i="11"/>
  <c r="AA29" i="11" s="1"/>
  <c r="W20" i="11"/>
  <c r="V15" i="11"/>
  <c r="V10" i="11"/>
  <c r="T80" i="11"/>
  <c r="T46" i="11"/>
  <c r="P35" i="11"/>
  <c r="R25" i="11"/>
  <c r="R18" i="11"/>
  <c r="R13" i="11"/>
  <c r="Y13" i="11" s="1"/>
  <c r="AA13" i="11" s="1"/>
  <c r="S94" i="29"/>
  <c r="N65" i="11"/>
  <c r="N42" i="11"/>
  <c r="X31" i="11"/>
  <c r="O22" i="11"/>
  <c r="V16" i="11"/>
  <c r="V11" i="11"/>
  <c r="W92" i="29"/>
  <c r="X87" i="29"/>
  <c r="Y82" i="29"/>
  <c r="AA82" i="29" s="1"/>
  <c r="Z77" i="29"/>
  <c r="W79" i="11"/>
  <c r="Q18" i="11"/>
  <c r="R90" i="29"/>
  <c r="W83" i="29"/>
  <c r="P77" i="29"/>
  <c r="R71" i="29"/>
  <c r="U66" i="29"/>
  <c r="V61" i="29"/>
  <c r="W56" i="29"/>
  <c r="X51" i="29"/>
  <c r="Y46" i="29"/>
  <c r="AA46" i="29" s="1"/>
  <c r="Z41" i="29"/>
  <c r="N37" i="29"/>
  <c r="O32" i="29"/>
  <c r="P27" i="29"/>
  <c r="Q22" i="29"/>
  <c r="S17" i="29"/>
  <c r="S12" i="29"/>
  <c r="S39" i="11"/>
  <c r="T10" i="11"/>
  <c r="W87" i="29"/>
  <c r="P81" i="29"/>
  <c r="V74" i="29"/>
  <c r="T69" i="29"/>
  <c r="R64" i="29"/>
  <c r="S59" i="29"/>
  <c r="T54" i="29"/>
  <c r="U49" i="29"/>
  <c r="V44" i="29"/>
  <c r="S23" i="11"/>
  <c r="V91" i="29"/>
  <c r="O85" i="29"/>
  <c r="T78" i="29"/>
  <c r="R72" i="29"/>
  <c r="U67" i="29"/>
  <c r="V62" i="29"/>
  <c r="W57" i="29"/>
  <c r="X52" i="29"/>
  <c r="Y47" i="29"/>
  <c r="AA47" i="29" s="1"/>
  <c r="O73" i="11"/>
  <c r="Z76" i="29"/>
  <c r="R55" i="29"/>
  <c r="Z40" i="29"/>
  <c r="S34" i="29"/>
  <c r="Y27" i="29"/>
  <c r="AA27" i="29" s="1"/>
  <c r="Q21" i="29"/>
  <c r="X14" i="29"/>
  <c r="U179" i="10"/>
  <c r="V174" i="10"/>
  <c r="W169" i="10"/>
  <c r="X164" i="10"/>
  <c r="Y159" i="10"/>
  <c r="AA159" i="10" s="1"/>
  <c r="S86" i="29"/>
  <c r="V63" i="29"/>
  <c r="N44" i="29"/>
  <c r="P15" i="11"/>
  <c r="U70" i="29"/>
  <c r="N51" i="29"/>
  <c r="U39" i="29"/>
  <c r="Z32" i="29"/>
  <c r="R36" i="11"/>
  <c r="X36" i="29"/>
  <c r="V24" i="29"/>
  <c r="Z15" i="29"/>
  <c r="X178" i="10"/>
  <c r="Q172" i="10"/>
  <c r="V165" i="10"/>
  <c r="O159" i="10"/>
  <c r="Z153" i="10"/>
  <c r="N149" i="10"/>
  <c r="O144" i="10"/>
  <c r="P139" i="10"/>
  <c r="Q134" i="10"/>
  <c r="R129" i="10"/>
  <c r="S124" i="10"/>
  <c r="T119" i="10"/>
  <c r="U114" i="10"/>
  <c r="V109" i="10"/>
  <c r="Y41" i="29"/>
  <c r="AA41" i="29" s="1"/>
  <c r="U27" i="29"/>
  <c r="U18" i="29"/>
  <c r="W180" i="10"/>
  <c r="Q176" i="10"/>
  <c r="O172" i="10"/>
  <c r="V167" i="10"/>
  <c r="O163" i="10"/>
  <c r="N159" i="10"/>
  <c r="S155" i="10"/>
  <c r="N152" i="10"/>
  <c r="Z148" i="10"/>
  <c r="U145" i="10"/>
  <c r="P142" i="10"/>
  <c r="O139" i="10"/>
  <c r="W135" i="10"/>
  <c r="R132" i="10"/>
  <c r="Q129" i="10"/>
  <c r="Y125" i="10"/>
  <c r="AA125" i="10" s="1"/>
  <c r="T122" i="10"/>
  <c r="W66" i="29"/>
  <c r="R36" i="29"/>
  <c r="R27" i="29"/>
  <c r="U21" i="29"/>
  <c r="O15" i="29"/>
  <c r="Q180" i="10"/>
  <c r="O176" i="10"/>
  <c r="V171" i="10"/>
  <c r="O167" i="10"/>
  <c r="N163" i="10"/>
  <c r="T158" i="10"/>
  <c r="N155" i="10"/>
  <c r="Z151" i="10"/>
  <c r="U148" i="10"/>
  <c r="P145" i="10"/>
  <c r="O142" i="10"/>
  <c r="V55" i="29"/>
  <c r="T34" i="29"/>
  <c r="S26" i="29"/>
  <c r="R20" i="29"/>
  <c r="T14" i="29"/>
  <c r="O180" i="10"/>
  <c r="V175" i="10"/>
  <c r="O171" i="10"/>
  <c r="N167" i="10"/>
  <c r="T162" i="10"/>
  <c r="N158" i="10"/>
  <c r="Z154" i="10"/>
  <c r="U151" i="10"/>
  <c r="P148" i="10"/>
  <c r="O145" i="10"/>
  <c r="W141" i="10"/>
  <c r="R138" i="10"/>
  <c r="Q135" i="10"/>
  <c r="Y131" i="10"/>
  <c r="AA131" i="10" s="1"/>
  <c r="T128" i="10"/>
  <c r="P133" i="10"/>
  <c r="X124" i="10"/>
  <c r="R120" i="10"/>
  <c r="O117" i="10"/>
  <c r="X113" i="10"/>
  <c r="T110" i="10"/>
  <c r="T107" i="10"/>
  <c r="N105" i="10"/>
  <c r="U102" i="10"/>
  <c r="O100" i="10"/>
  <c r="V97" i="10"/>
  <c r="P95" i="10"/>
  <c r="W92" i="10"/>
  <c r="Q90" i="10"/>
  <c r="X87" i="10"/>
  <c r="R85" i="10"/>
  <c r="Y82" i="10"/>
  <c r="AA82" i="10" s="1"/>
  <c r="S80" i="10"/>
  <c r="Z77" i="10"/>
  <c r="T75" i="10"/>
  <c r="N73" i="10"/>
  <c r="U70" i="10"/>
  <c r="O68" i="10"/>
  <c r="V65" i="10"/>
  <c r="P63" i="10"/>
  <c r="W60" i="10"/>
  <c r="Q58" i="10"/>
  <c r="U55" i="10"/>
  <c r="O53" i="10"/>
  <c r="V50" i="10"/>
  <c r="P48" i="10"/>
  <c r="W45" i="10"/>
  <c r="Q43" i="10"/>
  <c r="X40" i="10"/>
  <c r="R38" i="10"/>
  <c r="Y35" i="10"/>
  <c r="AA35" i="10" s="1"/>
  <c r="S33" i="10"/>
  <c r="Z30" i="10"/>
  <c r="T28" i="10"/>
  <c r="N26" i="10"/>
  <c r="U23" i="10"/>
  <c r="Y132" i="10"/>
  <c r="AA132" i="10" s="1"/>
  <c r="P125" i="10"/>
  <c r="V120" i="10"/>
  <c r="S117" i="10"/>
  <c r="O114" i="10"/>
  <c r="X110" i="10"/>
  <c r="W107" i="10"/>
  <c r="Q105" i="10"/>
  <c r="X102" i="10"/>
  <c r="R100" i="10"/>
  <c r="Y97" i="10"/>
  <c r="AA97" i="10" s="1"/>
  <c r="S95" i="10"/>
  <c r="Z92" i="10"/>
  <c r="T90" i="10"/>
  <c r="N88" i="10"/>
  <c r="U85" i="10"/>
  <c r="O83" i="10"/>
  <c r="V80" i="10"/>
  <c r="P78" i="10"/>
  <c r="W75" i="10"/>
  <c r="Q73" i="10"/>
  <c r="X70" i="10"/>
  <c r="R68" i="10"/>
  <c r="Y65" i="10"/>
  <c r="AA65" i="10" s="1"/>
  <c r="S63" i="10"/>
  <c r="Z60" i="10"/>
  <c r="T58" i="10"/>
  <c r="O56" i="10"/>
  <c r="V53" i="10"/>
  <c r="P51" i="10"/>
  <c r="W48" i="10"/>
  <c r="Q46" i="10"/>
  <c r="X43" i="10"/>
  <c r="R41" i="10"/>
  <c r="Y38" i="10"/>
  <c r="AA38" i="10" s="1"/>
  <c r="S36" i="10"/>
  <c r="Z33" i="10"/>
  <c r="T31" i="10"/>
  <c r="N29" i="10"/>
  <c r="U26" i="10"/>
  <c r="O24" i="10"/>
  <c r="V21" i="10"/>
  <c r="Q136" i="10"/>
  <c r="Z126" i="10"/>
  <c r="N122" i="10"/>
  <c r="T118" i="10"/>
  <c r="Q115" i="10"/>
  <c r="Z111" i="10"/>
  <c r="V108" i="10"/>
  <c r="O106" i="10"/>
  <c r="V103" i="10"/>
  <c r="P101" i="10"/>
  <c r="W98" i="10"/>
  <c r="Q96" i="10"/>
  <c r="X93" i="10"/>
  <c r="R91" i="10"/>
  <c r="Y88" i="10"/>
  <c r="AA88" i="10" s="1"/>
  <c r="S86" i="10"/>
  <c r="Z83" i="10"/>
  <c r="T81" i="10"/>
  <c r="N79" i="10"/>
  <c r="U76" i="10"/>
  <c r="O74" i="10"/>
  <c r="V71" i="10"/>
  <c r="P69" i="10"/>
  <c r="W66" i="10"/>
  <c r="Q64" i="10"/>
  <c r="X61" i="10"/>
  <c r="R59" i="10"/>
  <c r="Z56" i="10"/>
  <c r="T54" i="10"/>
  <c r="N52" i="10"/>
  <c r="U49" i="10"/>
  <c r="O47" i="10"/>
  <c r="V44" i="10"/>
  <c r="P42" i="10"/>
  <c r="W39" i="10"/>
  <c r="Q37" i="10"/>
  <c r="X34" i="10"/>
  <c r="R32" i="10"/>
  <c r="Y29" i="10"/>
  <c r="AA29" i="10" s="1"/>
  <c r="S27" i="10"/>
  <c r="Z24" i="10"/>
  <c r="T22" i="10"/>
  <c r="N20" i="10"/>
  <c r="Q132" i="10"/>
  <c r="Y124" i="10"/>
  <c r="AA124" i="10" s="1"/>
  <c r="T120" i="10"/>
  <c r="P117" i="10"/>
  <c r="Y113" i="10"/>
  <c r="AA113" i="10" s="1"/>
  <c r="V110" i="10"/>
  <c r="U107" i="10"/>
  <c r="O105" i="10"/>
  <c r="V102" i="10"/>
  <c r="P100" i="10"/>
  <c r="W97" i="10"/>
  <c r="Q95" i="10"/>
  <c r="X92" i="10"/>
  <c r="R90" i="10"/>
  <c r="Y87" i="10"/>
  <c r="AA87" i="10" s="1"/>
  <c r="S85" i="10"/>
  <c r="Z82" i="10"/>
  <c r="T80" i="10"/>
  <c r="N78" i="10"/>
  <c r="U75" i="10"/>
  <c r="O73" i="10"/>
  <c r="V70" i="10"/>
  <c r="P68" i="10"/>
  <c r="W65" i="10"/>
  <c r="Q63" i="10"/>
  <c r="X60" i="10"/>
  <c r="R58" i="10"/>
  <c r="Z55" i="10"/>
  <c r="T53" i="10"/>
  <c r="N51" i="10"/>
  <c r="U48" i="10"/>
  <c r="O46" i="10"/>
  <c r="V43" i="10"/>
  <c r="P41" i="10"/>
  <c r="W38" i="10"/>
  <c r="Q36" i="10"/>
  <c r="X33" i="10"/>
  <c r="R31" i="10"/>
  <c r="Y28" i="10"/>
  <c r="AA28" i="10" s="1"/>
  <c r="S26" i="10"/>
  <c r="Z23" i="10"/>
  <c r="T21" i="10"/>
  <c r="P20" i="10"/>
  <c r="U17" i="10"/>
  <c r="O15" i="10"/>
  <c r="U12" i="10"/>
  <c r="O10" i="10"/>
  <c r="V85" i="8"/>
  <c r="P83" i="8"/>
  <c r="W80" i="8"/>
  <c r="Q78" i="8"/>
  <c r="X75" i="8"/>
  <c r="R73" i="8"/>
  <c r="Y70" i="8"/>
  <c r="AA70" i="8" s="1"/>
  <c r="S68" i="8"/>
  <c r="Z65" i="8"/>
  <c r="T63" i="8"/>
  <c r="N61" i="8"/>
  <c r="U58" i="8"/>
  <c r="O56" i="8"/>
  <c r="V53" i="8"/>
  <c r="Q51" i="8"/>
  <c r="X48" i="8"/>
  <c r="O46" i="8"/>
  <c r="V43" i="8"/>
  <c r="P41" i="8"/>
  <c r="W38" i="8"/>
  <c r="Q36" i="8"/>
  <c r="X33" i="8"/>
  <c r="R31" i="8"/>
  <c r="Y28" i="8"/>
  <c r="AA28" i="8" s="1"/>
  <c r="S26" i="8"/>
  <c r="Z23" i="8"/>
  <c r="T21" i="8"/>
  <c r="N19" i="8"/>
  <c r="U16" i="8"/>
  <c r="O14" i="8"/>
  <c r="U11" i="8"/>
  <c r="O104" i="7"/>
  <c r="V101" i="7"/>
  <c r="P99" i="7"/>
  <c r="W96" i="7"/>
  <c r="Q94" i="7"/>
  <c r="X91" i="7"/>
  <c r="R89" i="7"/>
  <c r="W18" i="10"/>
  <c r="Q16" i="10"/>
  <c r="W13" i="10"/>
  <c r="Q11" i="10"/>
  <c r="X86" i="8"/>
  <c r="R84" i="8"/>
  <c r="Y81" i="8"/>
  <c r="AA81" i="8" s="1"/>
  <c r="S79" i="8"/>
  <c r="Z76" i="8"/>
  <c r="T74" i="8"/>
  <c r="N72" i="8"/>
  <c r="U69" i="8"/>
  <c r="O67" i="8"/>
  <c r="V64" i="8"/>
  <c r="P62" i="8"/>
  <c r="W59" i="8"/>
  <c r="Q57" i="8"/>
  <c r="X54" i="8"/>
  <c r="O52" i="8"/>
  <c r="V49" i="8"/>
  <c r="P47" i="8"/>
  <c r="X44" i="8"/>
  <c r="R42" i="8"/>
  <c r="Y39" i="8"/>
  <c r="AA39" i="8" s="1"/>
  <c r="S37" i="8"/>
  <c r="Z34" i="8"/>
  <c r="T32" i="8"/>
  <c r="N30" i="8"/>
  <c r="U27" i="8"/>
  <c r="O25" i="8"/>
  <c r="V22" i="8"/>
  <c r="P20" i="8"/>
  <c r="W17" i="8"/>
  <c r="Q15" i="8"/>
  <c r="W12" i="8"/>
  <c r="Q10" i="8"/>
  <c r="X102" i="7"/>
  <c r="R100" i="7"/>
  <c r="Y97" i="7"/>
  <c r="AA97" i="7" s="1"/>
  <c r="S95" i="7"/>
  <c r="Z92" i="7"/>
  <c r="Z22" i="10"/>
  <c r="R18" i="10"/>
  <c r="Y15" i="10"/>
  <c r="AA15" i="10" s="1"/>
  <c r="R13" i="10"/>
  <c r="Y10" i="10"/>
  <c r="AA10" i="10" s="1"/>
  <c r="S86" i="8"/>
  <c r="Z83" i="8"/>
  <c r="T81" i="8"/>
  <c r="N79" i="8"/>
  <c r="U76" i="8"/>
  <c r="O74" i="8"/>
  <c r="V71" i="8"/>
  <c r="P69" i="8"/>
  <c r="W66" i="8"/>
  <c r="Q64" i="8"/>
  <c r="X61" i="8"/>
  <c r="R59" i="8"/>
  <c r="Y56" i="8"/>
  <c r="AA56" i="8" s="1"/>
  <c r="S54" i="8"/>
  <c r="N52" i="8"/>
  <c r="U49" i="8"/>
  <c r="O47" i="8"/>
  <c r="W44" i="8"/>
  <c r="Q42" i="8"/>
  <c r="X39" i="8"/>
  <c r="R37" i="8"/>
  <c r="Y34" i="8"/>
  <c r="AA34" i="8" s="1"/>
  <c r="S32" i="8"/>
  <c r="Z29" i="8"/>
  <c r="T27" i="8"/>
  <c r="N25" i="8"/>
  <c r="U22" i="8"/>
  <c r="O20" i="8"/>
  <c r="V17" i="8"/>
  <c r="P15" i="8"/>
  <c r="V12" i="8"/>
  <c r="P10" i="8"/>
  <c r="W102" i="7"/>
  <c r="Q100" i="7"/>
  <c r="X97" i="7"/>
  <c r="R95" i="7"/>
  <c r="Y92" i="7"/>
  <c r="AA92" i="7" s="1"/>
  <c r="S90" i="7"/>
  <c r="X19" i="10"/>
  <c r="R17" i="10"/>
  <c r="Y14" i="10"/>
  <c r="AA14" i="10" s="1"/>
  <c r="R12" i="10"/>
  <c r="Y87" i="8"/>
  <c r="AA87" i="8" s="1"/>
  <c r="S85" i="8"/>
  <c r="Z82" i="8"/>
  <c r="T80" i="8"/>
  <c r="N78" i="8"/>
  <c r="U75" i="8"/>
  <c r="O73" i="8"/>
  <c r="V70" i="8"/>
  <c r="P68" i="8"/>
  <c r="W65" i="8"/>
  <c r="Q63" i="8"/>
  <c r="X60" i="8"/>
  <c r="R58" i="8"/>
  <c r="Y55" i="8"/>
  <c r="AA55" i="8" s="1"/>
  <c r="S53" i="8"/>
  <c r="N51" i="8"/>
  <c r="U48" i="8"/>
  <c r="P46" i="8"/>
  <c r="W43" i="8"/>
  <c r="Q41" i="8"/>
  <c r="X38" i="8"/>
  <c r="R36" i="8"/>
  <c r="Y33" i="8"/>
  <c r="AA33" i="8" s="1"/>
  <c r="S31" i="8"/>
  <c r="Z28" i="8"/>
  <c r="T26" i="8"/>
  <c r="N24" i="8"/>
  <c r="U21" i="8"/>
  <c r="O19" i="8"/>
  <c r="V16" i="8"/>
  <c r="P14" i="8"/>
  <c r="V11" i="8"/>
  <c r="P104" i="7"/>
  <c r="W101" i="7"/>
  <c r="Q99" i="7"/>
  <c r="X96" i="7"/>
  <c r="R94" i="7"/>
  <c r="U88" i="7"/>
  <c r="O86" i="7"/>
  <c r="U37" i="7"/>
  <c r="Y90" i="6"/>
  <c r="AA90" i="6" s="1"/>
  <c r="R77" i="6"/>
  <c r="N54" i="6"/>
  <c r="T29" i="6"/>
  <c r="W89" i="28"/>
  <c r="Q68" i="28"/>
  <c r="S261" i="5"/>
  <c r="Y189" i="5"/>
  <c r="AA189" i="5" s="1"/>
  <c r="R180" i="5"/>
  <c r="P150" i="5"/>
  <c r="U95" i="5"/>
  <c r="N101" i="4"/>
  <c r="V78" i="4"/>
  <c r="P49" i="4"/>
  <c r="V39" i="4"/>
  <c r="R108" i="2"/>
  <c r="W83" i="2"/>
  <c r="Q61" i="2"/>
  <c r="X88" i="7"/>
  <c r="R86" i="7"/>
  <c r="N59" i="7"/>
  <c r="S95" i="6"/>
  <c r="N88" i="6"/>
  <c r="U54" i="6"/>
  <c r="N37" i="6"/>
  <c r="S17" i="6"/>
  <c r="P87" i="28"/>
  <c r="Z46" i="28"/>
  <c r="X251" i="5"/>
  <c r="T189" i="5"/>
  <c r="Q180" i="5"/>
  <c r="S134" i="5"/>
  <c r="X91" i="5"/>
  <c r="R88" i="4"/>
  <c r="Z62" i="4"/>
  <c r="V46" i="4"/>
  <c r="Q39" i="4"/>
  <c r="V99" i="2"/>
  <c r="R83" i="2"/>
  <c r="Z29" i="2"/>
  <c r="U14" i="2"/>
  <c r="W88" i="7"/>
  <c r="Q86" i="7"/>
  <c r="W37" i="7"/>
  <c r="R95" i="6"/>
  <c r="X77" i="6"/>
  <c r="T54" i="6"/>
  <c r="Q37" i="6"/>
  <c r="Z17" i="6"/>
  <c r="S87" i="28"/>
  <c r="Y46" i="28"/>
  <c r="AA46" i="28" s="1"/>
  <c r="O251" i="5"/>
  <c r="U183" i="5"/>
  <c r="Z150" i="5"/>
  <c r="W106" i="5"/>
  <c r="O91" i="5"/>
  <c r="S79" i="4"/>
  <c r="Z49" i="4"/>
  <c r="V45" i="4"/>
  <c r="R110" i="2"/>
  <c r="W89" i="2"/>
  <c r="O69" i="2"/>
  <c r="S19" i="2"/>
  <c r="N14" i="2"/>
  <c r="R88" i="7"/>
  <c r="Y85" i="7"/>
  <c r="AA85" i="7" s="1"/>
  <c r="R37" i="7"/>
  <c r="Q95" i="6"/>
  <c r="W77" i="6"/>
  <c r="O54" i="6"/>
  <c r="U29" i="6"/>
  <c r="Q17" i="6"/>
  <c r="Z68" i="28"/>
  <c r="T46" i="28"/>
  <c r="N251" i="5"/>
  <c r="X183" i="5"/>
  <c r="O172" i="5"/>
  <c r="V106" i="5"/>
  <c r="V91" i="5"/>
  <c r="P88" i="4"/>
  <c r="X62" i="4"/>
  <c r="P46" i="4"/>
  <c r="U110" i="2"/>
  <c r="Z89" i="2"/>
  <c r="V69" i="2"/>
  <c r="T29" i="2"/>
  <c r="O14" i="2"/>
  <c r="S63" i="12"/>
  <c r="Y40" i="12"/>
  <c r="AA40" i="12" s="1"/>
  <c r="Q58" i="12"/>
  <c r="S49" i="12"/>
  <c r="T72" i="12"/>
  <c r="Z54" i="12"/>
  <c r="V79" i="12"/>
  <c r="W51" i="12"/>
  <c r="Y61" i="12"/>
  <c r="AA61" i="12" s="1"/>
  <c r="U77" i="12"/>
  <c r="U29" i="12"/>
  <c r="U39" i="12"/>
  <c r="R49" i="12"/>
  <c r="O59" i="12"/>
  <c r="Y72" i="12"/>
  <c r="AA72" i="12" s="1"/>
  <c r="V62" i="12"/>
  <c r="P73" i="12"/>
  <c r="Z86" i="12"/>
  <c r="Q82" i="12"/>
  <c r="W87" i="12"/>
  <c r="N73" i="12"/>
  <c r="X82" i="12"/>
  <c r="R286" i="5"/>
  <c r="P64" i="12"/>
  <c r="N36" i="12"/>
  <c r="Z50" i="12"/>
  <c r="P77" i="12"/>
  <c r="Y62" i="12"/>
  <c r="AA62" i="12" s="1"/>
  <c r="Q48" i="12"/>
  <c r="S70" i="12"/>
  <c r="R48" i="12"/>
  <c r="O58" i="12"/>
  <c r="T70" i="12"/>
  <c r="P26" i="12"/>
  <c r="O31" i="12"/>
  <c r="Q36" i="12"/>
  <c r="O41" i="12"/>
  <c r="N46" i="12"/>
  <c r="Y50" i="12"/>
  <c r="AA50" i="12" s="1"/>
  <c r="W55" i="12"/>
  <c r="W60" i="12"/>
  <c r="V67" i="12"/>
  <c r="Q76" i="12"/>
  <c r="U91" i="12"/>
  <c r="O64" i="12"/>
  <c r="N69" i="12"/>
  <c r="Q75" i="12"/>
  <c r="W81" i="12"/>
  <c r="N90" i="12"/>
  <c r="X77" i="12"/>
  <c r="Q84" i="12"/>
  <c r="V320" i="5"/>
  <c r="Q89" i="12"/>
  <c r="U320" i="5"/>
  <c r="U74" i="12"/>
  <c r="T79" i="12"/>
  <c r="R84" i="12"/>
  <c r="P89" i="12"/>
  <c r="X316" i="5"/>
  <c r="X43" i="12"/>
  <c r="N51" i="12"/>
  <c r="U31" i="12"/>
  <c r="S38" i="12"/>
  <c r="Z44" i="12"/>
  <c r="U54" i="12"/>
  <c r="W65" i="12"/>
  <c r="Z45" i="12"/>
  <c r="T55" i="12"/>
  <c r="Z66" i="12"/>
  <c r="W320" i="5"/>
  <c r="R51" i="12"/>
  <c r="R61" i="12"/>
  <c r="V76" i="12"/>
  <c r="R89" i="12"/>
  <c r="Y49" i="12"/>
  <c r="AA49" i="12" s="1"/>
  <c r="W54" i="12"/>
  <c r="V59" i="12"/>
  <c r="Y65" i="12"/>
  <c r="AA65" i="12" s="1"/>
  <c r="Q73" i="12"/>
  <c r="T87" i="12"/>
  <c r="W27" i="12"/>
  <c r="Y32" i="12"/>
  <c r="AA32" i="12" s="1"/>
  <c r="X37" i="12"/>
  <c r="V42" i="12"/>
  <c r="U47" i="12"/>
  <c r="S52" i="12"/>
  <c r="Q57" i="12"/>
  <c r="X62" i="12"/>
  <c r="W69" i="12"/>
  <c r="Q80" i="12"/>
  <c r="X60" i="12"/>
  <c r="V65" i="12"/>
  <c r="W70" i="12"/>
  <c r="Q77" i="12"/>
  <c r="X83" i="12"/>
  <c r="O316" i="5"/>
  <c r="Y79" i="12"/>
  <c r="AA79" i="12" s="1"/>
  <c r="X87" i="12"/>
  <c r="Z85" i="12"/>
  <c r="X90" i="12"/>
  <c r="P71" i="12"/>
  <c r="O76" i="12"/>
  <c r="Z80" i="12"/>
  <c r="Y85" i="12"/>
  <c r="AA85" i="12" s="1"/>
  <c r="W90" i="12"/>
  <c r="Q68" i="12"/>
  <c r="Z40" i="12"/>
  <c r="V66" i="12"/>
  <c r="U33" i="12"/>
  <c r="S40" i="12"/>
  <c r="R47" i="12"/>
  <c r="V57" i="12"/>
  <c r="X69" i="12"/>
  <c r="X48" i="12"/>
  <c r="U58" i="12"/>
  <c r="R71" i="12"/>
  <c r="Q45" i="12"/>
  <c r="R54" i="12"/>
  <c r="S65" i="12"/>
  <c r="X78" i="12"/>
  <c r="U46" i="12"/>
  <c r="S51" i="12"/>
  <c r="Q56" i="12"/>
  <c r="T61" i="12"/>
  <c r="Z67" i="12"/>
  <c r="X76" i="12"/>
  <c r="S316" i="5"/>
  <c r="Q29" i="12"/>
  <c r="S34" i="12"/>
  <c r="Q39" i="12"/>
  <c r="P44" i="12"/>
  <c r="N49" i="12"/>
  <c r="Z53" i="12"/>
  <c r="X58" i="12"/>
  <c r="P65" i="12"/>
  <c r="Q72" i="12"/>
  <c r="S84" i="12"/>
  <c r="R62" i="12"/>
  <c r="P67" i="12"/>
  <c r="X72" i="12"/>
  <c r="R79" i="12"/>
  <c r="R86" i="12"/>
  <c r="R75" i="12"/>
  <c r="X81" i="12"/>
  <c r="Y90" i="12"/>
  <c r="AA90" i="12" s="1"/>
  <c r="S87" i="12"/>
  <c r="S286" i="5"/>
  <c r="W72" i="12"/>
  <c r="V77" i="12"/>
  <c r="T82" i="12"/>
  <c r="R87" i="12"/>
  <c r="N286" i="5"/>
  <c r="N54" i="12"/>
  <c r="R39" i="12"/>
  <c r="V30" i="12"/>
  <c r="P24" i="12"/>
  <c r="Q19" i="12"/>
  <c r="R14" i="12"/>
  <c r="U41" i="12"/>
  <c r="V32" i="12"/>
  <c r="T25" i="12"/>
  <c r="S20" i="12"/>
  <c r="T15" i="12"/>
  <c r="Z32" i="12"/>
  <c r="U20" i="12"/>
  <c r="W11" i="12"/>
  <c r="X89" i="11"/>
  <c r="Y84" i="11"/>
  <c r="AA84" i="11" s="1"/>
  <c r="Z79" i="11"/>
  <c r="N75" i="11"/>
  <c r="X35" i="12"/>
  <c r="P22" i="12"/>
  <c r="Y12" i="12"/>
  <c r="AA12" i="12" s="1"/>
  <c r="V90" i="11"/>
  <c r="W85" i="11"/>
  <c r="Y37" i="12"/>
  <c r="AA37" i="12" s="1"/>
  <c r="U13" i="12"/>
  <c r="Q86" i="11"/>
  <c r="Q78" i="11"/>
  <c r="Z71" i="11"/>
  <c r="N67" i="11"/>
  <c r="O62" i="11"/>
  <c r="P57" i="11"/>
  <c r="Q52" i="11"/>
  <c r="R47" i="11"/>
  <c r="P42" i="11"/>
  <c r="R24" i="12"/>
  <c r="W91" i="11"/>
  <c r="Y81" i="11"/>
  <c r="AA81" i="11" s="1"/>
  <c r="Q75" i="11"/>
  <c r="W69" i="11"/>
  <c r="X64" i="11"/>
  <c r="Y59" i="11"/>
  <c r="AA59" i="11" s="1"/>
  <c r="N89" i="11"/>
  <c r="U73" i="11"/>
  <c r="T63" i="11"/>
  <c r="W55" i="11"/>
  <c r="O49" i="11"/>
  <c r="V42" i="11"/>
  <c r="P37" i="11"/>
  <c r="Q32" i="11"/>
  <c r="R27" i="11"/>
  <c r="S22" i="11"/>
  <c r="Z88" i="11"/>
  <c r="S73" i="11"/>
  <c r="S63" i="11"/>
  <c r="U55" i="11"/>
  <c r="N49" i="11"/>
  <c r="U42" i="11"/>
  <c r="O37" i="11"/>
  <c r="P32" i="11"/>
  <c r="Q27" i="11"/>
  <c r="R22" i="11"/>
  <c r="U17" i="12"/>
  <c r="U79" i="11"/>
  <c r="N68" i="11"/>
  <c r="V58" i="11"/>
  <c r="O52" i="11"/>
  <c r="Y90" i="11"/>
  <c r="AA90" i="11" s="1"/>
  <c r="W49" i="11"/>
  <c r="V36" i="11"/>
  <c r="X26" i="11"/>
  <c r="N19" i="11"/>
  <c r="O14" i="11"/>
  <c r="O95" i="29"/>
  <c r="S42" i="11"/>
  <c r="O32" i="11"/>
  <c r="Q22" i="11"/>
  <c r="X16" i="11"/>
  <c r="X11" i="11"/>
  <c r="P41" i="12"/>
  <c r="O55" i="11"/>
  <c r="U38" i="11"/>
  <c r="W28" i="11"/>
  <c r="N20" i="11"/>
  <c r="O15" i="11"/>
  <c r="O10" i="11"/>
  <c r="P91" i="29"/>
  <c r="Q86" i="29"/>
  <c r="R81" i="29"/>
  <c r="S76" i="29"/>
  <c r="P43" i="11"/>
  <c r="N12" i="11"/>
  <c r="Q88" i="29"/>
  <c r="W81" i="29"/>
  <c r="O75" i="29"/>
  <c r="Y69" i="29"/>
  <c r="AA69" i="29" s="1"/>
  <c r="N65" i="29"/>
  <c r="O60" i="29"/>
  <c r="P55" i="29"/>
  <c r="Q50" i="29"/>
  <c r="R45" i="29"/>
  <c r="S40" i="29"/>
  <c r="T35" i="29"/>
  <c r="U30" i="29"/>
  <c r="V25" i="29"/>
  <c r="W20" i="29"/>
  <c r="Y15" i="29"/>
  <c r="AA15" i="29" s="1"/>
  <c r="Y10" i="29"/>
  <c r="AA10" i="29" s="1"/>
  <c r="O27" i="11"/>
  <c r="Q92" i="29"/>
  <c r="W85" i="29"/>
  <c r="O79" i="29"/>
  <c r="X72" i="29"/>
  <c r="W67" i="29"/>
  <c r="X62" i="29"/>
  <c r="Y57" i="29"/>
  <c r="AA57" i="29" s="1"/>
  <c r="Z52" i="29"/>
  <c r="N48" i="29"/>
  <c r="W60" i="11"/>
  <c r="U89" i="29"/>
  <c r="N83" i="29"/>
  <c r="X70" i="29"/>
  <c r="O61" i="29"/>
  <c r="Q51" i="29"/>
  <c r="V12" i="11"/>
  <c r="P49" i="29"/>
  <c r="X25" i="29"/>
  <c r="V12" i="29"/>
  <c r="O173" i="10"/>
  <c r="Q163" i="10"/>
  <c r="P78" i="29"/>
  <c r="W41" i="29"/>
  <c r="U64" i="29"/>
  <c r="T37" i="29"/>
  <c r="O69" i="29"/>
  <c r="Y21" i="29"/>
  <c r="AA21" i="29" s="1"/>
  <c r="W176" i="10"/>
  <c r="V163" i="10"/>
  <c r="S152" i="10"/>
  <c r="U142" i="10"/>
  <c r="W132" i="10"/>
  <c r="Y122" i="10"/>
  <c r="AA122" i="10" s="1"/>
  <c r="N113" i="10"/>
  <c r="U36" i="29"/>
  <c r="X15" i="29"/>
  <c r="U174" i="10"/>
  <c r="Z165" i="10"/>
  <c r="U157" i="10"/>
  <c r="X150" i="10"/>
  <c r="R144" i="10"/>
  <c r="Y137" i="10"/>
  <c r="AA137" i="10" s="1"/>
  <c r="O131" i="10"/>
  <c r="V124" i="10"/>
  <c r="N47" i="29"/>
  <c r="Y24" i="29"/>
  <c r="AA24" i="29" s="1"/>
  <c r="Y12" i="29"/>
  <c r="AA12" i="29" s="1"/>
  <c r="T174" i="10"/>
  <c r="T165" i="10"/>
  <c r="P157" i="10"/>
  <c r="W150" i="10"/>
  <c r="Z143" i="10"/>
  <c r="O41" i="29"/>
  <c r="Q24" i="29"/>
  <c r="P12" i="29"/>
  <c r="Z173" i="10"/>
  <c r="Y160" i="10"/>
  <c r="AA160" i="10" s="1"/>
  <c r="W153" i="10"/>
  <c r="Z146" i="10"/>
  <c r="T140" i="10"/>
  <c r="O137" i="10"/>
  <c r="V130" i="10"/>
  <c r="Q128" i="10"/>
  <c r="O119" i="10"/>
  <c r="Q109" i="10"/>
  <c r="O104" i="10"/>
  <c r="P99" i="10"/>
  <c r="Q94" i="10"/>
  <c r="R89" i="10"/>
  <c r="S84" i="10"/>
  <c r="T79" i="10"/>
  <c r="U74" i="10"/>
  <c r="V69" i="10"/>
  <c r="W64" i="10"/>
  <c r="X59" i="10"/>
  <c r="V54" i="10"/>
  <c r="P52" i="10"/>
  <c r="Q47" i="10"/>
  <c r="R42" i="10"/>
  <c r="S37" i="10"/>
  <c r="N30" i="10"/>
  <c r="O25" i="10"/>
  <c r="P129" i="10"/>
  <c r="S119" i="10"/>
  <c r="Y112" i="10"/>
  <c r="AA112" i="10" s="1"/>
  <c r="X106" i="10"/>
  <c r="Y101" i="10"/>
  <c r="AA101" i="10" s="1"/>
  <c r="Z96" i="10"/>
  <c r="N92" i="10"/>
  <c r="O87" i="10"/>
  <c r="P82" i="10"/>
  <c r="Q77" i="10"/>
  <c r="R72" i="10"/>
  <c r="S67" i="10"/>
  <c r="T62" i="10"/>
  <c r="V57" i="10"/>
  <c r="W52" i="10"/>
  <c r="X47" i="10"/>
  <c r="Y42" i="10"/>
  <c r="AA42" i="10" s="1"/>
  <c r="Z37" i="10"/>
  <c r="N33" i="10"/>
  <c r="V25" i="10"/>
  <c r="W20" i="10"/>
  <c r="U132" i="10"/>
  <c r="U120" i="10"/>
  <c r="N114" i="10"/>
  <c r="V107" i="10"/>
  <c r="W102" i="10"/>
  <c r="X97" i="10"/>
  <c r="Y92" i="10"/>
  <c r="AA92" i="10" s="1"/>
  <c r="Z87" i="10"/>
  <c r="N83" i="10"/>
  <c r="V75" i="10"/>
  <c r="W70" i="10"/>
  <c r="X65" i="10"/>
  <c r="Y60" i="10"/>
  <c r="AA60" i="10" s="1"/>
  <c r="N56" i="10"/>
  <c r="O51" i="10"/>
  <c r="P46" i="10"/>
  <c r="Q41" i="10"/>
  <c r="R36" i="10"/>
  <c r="S31" i="10"/>
  <c r="T26" i="10"/>
  <c r="U21" i="10"/>
  <c r="U128" i="10"/>
  <c r="Q119" i="10"/>
  <c r="V112" i="10"/>
  <c r="V106" i="10"/>
  <c r="W101" i="10"/>
  <c r="X96" i="10"/>
  <c r="Y91" i="10"/>
  <c r="AA91" i="10" s="1"/>
  <c r="Z86" i="10"/>
  <c r="N82" i="10"/>
  <c r="O77" i="10"/>
  <c r="P72" i="10"/>
  <c r="Q67" i="10"/>
  <c r="R62" i="10"/>
  <c r="T57" i="10"/>
  <c r="U52" i="10"/>
  <c r="V47" i="10"/>
  <c r="W42" i="10"/>
  <c r="X37" i="10"/>
  <c r="Y32" i="10"/>
  <c r="AA32" i="10" s="1"/>
  <c r="Z27" i="10"/>
  <c r="N23" i="10"/>
  <c r="O19" i="10"/>
  <c r="P14" i="10"/>
  <c r="P87" i="8"/>
  <c r="Q82" i="8"/>
  <c r="R77" i="8"/>
  <c r="S72" i="8"/>
  <c r="T67" i="8"/>
  <c r="U62" i="8"/>
  <c r="V57" i="8"/>
  <c r="X52" i="8"/>
  <c r="P45" i="8"/>
  <c r="Q40" i="8"/>
  <c r="R35" i="8"/>
  <c r="Y32" i="8"/>
  <c r="AA32" i="8" s="1"/>
  <c r="Z27" i="8"/>
  <c r="N23" i="8"/>
  <c r="O18" i="8"/>
  <c r="O13" i="8"/>
  <c r="W100" i="7"/>
  <c r="X95" i="7"/>
  <c r="Y90" i="7"/>
  <c r="AA90" i="7" s="1"/>
  <c r="X17" i="10"/>
  <c r="X12" i="10"/>
  <c r="Y85" i="8"/>
  <c r="AA85" i="8" s="1"/>
  <c r="Z80" i="8"/>
  <c r="N76" i="8"/>
  <c r="O71" i="8"/>
  <c r="P66" i="8"/>
  <c r="Q61" i="8"/>
  <c r="R56" i="8"/>
  <c r="P51" i="8"/>
  <c r="R46" i="8"/>
  <c r="S41" i="8"/>
  <c r="T36" i="8"/>
  <c r="U31" i="8"/>
  <c r="V26" i="8"/>
  <c r="W21" i="8"/>
  <c r="Q19" i="8"/>
  <c r="R14" i="8"/>
  <c r="R104" i="7"/>
  <c r="S99" i="7"/>
  <c r="T94" i="7"/>
  <c r="Y19" i="10"/>
  <c r="AA19" i="10" s="1"/>
  <c r="Z14" i="10"/>
  <c r="Z87" i="8"/>
  <c r="N83" i="8"/>
  <c r="O78" i="8"/>
  <c r="P73" i="8"/>
  <c r="Q68" i="8"/>
  <c r="R63" i="8"/>
  <c r="S58" i="8"/>
  <c r="T53" i="8"/>
  <c r="V48" i="8"/>
  <c r="X43" i="8"/>
  <c r="Y38" i="8"/>
  <c r="AA38" i="8" s="1"/>
  <c r="Z33" i="8"/>
  <c r="N29" i="8"/>
  <c r="O24" i="8"/>
  <c r="P19" i="8"/>
  <c r="Q14" i="8"/>
  <c r="Q104" i="7"/>
  <c r="R99" i="7"/>
  <c r="S94" i="7"/>
  <c r="T89" i="7"/>
  <c r="S16" i="10"/>
  <c r="S11" i="10"/>
  <c r="T84" i="8"/>
  <c r="U79" i="8"/>
  <c r="V74" i="8"/>
  <c r="W69" i="8"/>
  <c r="X64" i="8"/>
  <c r="Y59" i="8"/>
  <c r="AA59" i="8" s="1"/>
  <c r="Z54" i="8"/>
  <c r="O50" i="8"/>
  <c r="Q45" i="8"/>
  <c r="R40" i="8"/>
  <c r="S35" i="8"/>
  <c r="T30" i="8"/>
  <c r="U25" i="8"/>
  <c r="V20" i="8"/>
  <c r="W15" i="8"/>
  <c r="W10" i="8"/>
  <c r="X100" i="7"/>
  <c r="Y95" i="7"/>
  <c r="AA95" i="7" s="1"/>
  <c r="V87" i="7"/>
  <c r="U25" i="7"/>
  <c r="T75" i="6"/>
  <c r="U20" i="6"/>
  <c r="O62" i="28"/>
  <c r="W183" i="5"/>
  <c r="P134" i="5"/>
  <c r="O88" i="4"/>
  <c r="O46" i="4"/>
  <c r="S99" i="2"/>
  <c r="X92" i="7"/>
  <c r="S85" i="7"/>
  <c r="T90" i="6"/>
  <c r="S52" i="6"/>
  <c r="V89" i="28"/>
  <c r="N46" i="28"/>
  <c r="V183" i="5"/>
  <c r="T106" i="5"/>
  <c r="T79" i="4"/>
  <c r="W45" i="4"/>
  <c r="X89" i="2"/>
  <c r="N29" i="2"/>
  <c r="X87" i="7"/>
  <c r="S90" i="6"/>
  <c r="V52" i="6"/>
  <c r="N17" i="6"/>
  <c r="Y261" i="5"/>
  <c r="AA261" i="5" s="1"/>
  <c r="T180" i="5"/>
  <c r="W95" i="5"/>
  <c r="T78" i="4"/>
  <c r="X39" i="4"/>
  <c r="Y83" i="2"/>
  <c r="AA83" i="2" s="1"/>
  <c r="T14" i="2"/>
  <c r="S87" i="7"/>
  <c r="V25" i="7"/>
  <c r="Y75" i="6"/>
  <c r="AA75" i="6" s="1"/>
  <c r="V20" i="6"/>
  <c r="N68" i="28"/>
  <c r="P221" i="5"/>
  <c r="Q150" i="5"/>
  <c r="R79" i="4"/>
  <c r="Q45" i="4"/>
  <c r="N89" i="2"/>
  <c r="V19" i="2"/>
  <c r="R32" i="12"/>
  <c r="R67" i="12"/>
  <c r="N44" i="12"/>
  <c r="X91" i="12"/>
  <c r="W66" i="12"/>
  <c r="T33" i="12"/>
  <c r="N53" i="12"/>
  <c r="Z81" i="12"/>
  <c r="O78" i="12"/>
  <c r="N89" i="12"/>
  <c r="W76" i="12"/>
  <c r="X61" i="12"/>
  <c r="Q41" i="12"/>
  <c r="N50" i="12"/>
  <c r="U55" i="12"/>
  <c r="N52" i="12"/>
  <c r="S78" i="12"/>
  <c r="U32" i="12"/>
  <c r="R42" i="12"/>
  <c r="O52" i="12"/>
  <c r="S62" i="12"/>
  <c r="U79" i="12"/>
  <c r="R65" i="12"/>
  <c r="Y76" i="12"/>
  <c r="AA76" i="12" s="1"/>
  <c r="T286" i="5"/>
  <c r="P87" i="12"/>
  <c r="T90" i="12"/>
  <c r="X75" i="12"/>
  <c r="U85" i="12"/>
  <c r="N72" i="12"/>
  <c r="Y69" i="12"/>
  <c r="AA69" i="12" s="1"/>
  <c r="N40" i="12"/>
  <c r="N57" i="12"/>
  <c r="Z57" i="12"/>
  <c r="Y44" i="12"/>
  <c r="AA44" i="12" s="1"/>
  <c r="U64" i="12"/>
  <c r="R320" i="5"/>
  <c r="Z55" i="12"/>
  <c r="U67" i="12"/>
  <c r="P286" i="5"/>
  <c r="O34" i="12"/>
  <c r="Y43" i="12"/>
  <c r="AA43" i="12" s="1"/>
  <c r="V53" i="12"/>
  <c r="X64" i="12"/>
  <c r="U83" i="12"/>
  <c r="Y66" i="12"/>
  <c r="AA66" i="12" s="1"/>
  <c r="Z78" i="12"/>
  <c r="Z74" i="12"/>
  <c r="Q90" i="12"/>
  <c r="O286" i="5"/>
  <c r="R77" i="12"/>
  <c r="Z91" i="12"/>
  <c r="Z70" i="12"/>
  <c r="P35" i="12"/>
  <c r="W49" i="12"/>
  <c r="O74" i="12"/>
  <c r="Q61" i="12"/>
  <c r="O47" i="12"/>
  <c r="V68" i="12"/>
  <c r="X47" i="12"/>
  <c r="T57" i="12"/>
  <c r="U69" i="12"/>
  <c r="U25" i="12"/>
  <c r="V35" i="12"/>
  <c r="S45" i="12"/>
  <c r="O55" i="12"/>
  <c r="X66" i="12"/>
  <c r="O89" i="12"/>
  <c r="S68" i="12"/>
  <c r="X88" i="12"/>
  <c r="Z76" i="12"/>
  <c r="Z316" i="5"/>
  <c r="Y316" i="5"/>
  <c r="AA316" i="5" s="1"/>
  <c r="W83" i="12"/>
  <c r="P316" i="5"/>
  <c r="W37" i="12"/>
  <c r="Q23" i="12"/>
  <c r="R18" i="12"/>
  <c r="R13" i="12"/>
  <c r="W39" i="12"/>
  <c r="N31" i="12"/>
  <c r="S24" i="12"/>
  <c r="U14" i="12"/>
  <c r="W18" i="12"/>
  <c r="X10" i="12"/>
  <c r="Z83" i="11"/>
  <c r="O74" i="11"/>
  <c r="R20" i="12"/>
  <c r="W89" i="11"/>
  <c r="R31" i="12"/>
  <c r="S84" i="11"/>
  <c r="N71" i="11"/>
  <c r="P61" i="11"/>
  <c r="R51" i="11"/>
  <c r="Q41" i="11"/>
  <c r="Y89" i="11"/>
  <c r="AA89" i="11" s="1"/>
  <c r="N74" i="11"/>
  <c r="Y63" i="11"/>
  <c r="AA63" i="11" s="1"/>
  <c r="R85" i="11"/>
  <c r="V61" i="11"/>
  <c r="Y47" i="11"/>
  <c r="AA47" i="11" s="1"/>
  <c r="Q36" i="11"/>
  <c r="S26" i="11"/>
  <c r="Q85" i="11"/>
  <c r="U61" i="11"/>
  <c r="X47" i="11"/>
  <c r="P36" i="11"/>
  <c r="R26" i="11"/>
  <c r="T11" i="12"/>
  <c r="P66" i="11"/>
  <c r="Y50" i="11"/>
  <c r="AA50" i="11" s="1"/>
  <c r="Z45" i="11"/>
  <c r="Z24" i="11"/>
  <c r="O13" i="11"/>
  <c r="P59" i="11"/>
  <c r="Q30" i="11"/>
  <c r="Y15" i="11"/>
  <c r="AA15" i="11" s="1"/>
  <c r="O92" i="11"/>
  <c r="W36" i="11"/>
  <c r="O19" i="11"/>
  <c r="P95" i="29"/>
  <c r="R85" i="29"/>
  <c r="T75" i="29"/>
  <c r="R94" i="29"/>
  <c r="T80" i="29"/>
  <c r="Z68" i="29"/>
  <c r="P59" i="29"/>
  <c r="R49" i="29"/>
  <c r="T39" i="29"/>
  <c r="V29" i="29"/>
  <c r="Y19" i="29"/>
  <c r="AA19" i="29" s="1"/>
  <c r="Z180" i="10"/>
  <c r="N91" i="29"/>
  <c r="Y77" i="29"/>
  <c r="AA77" i="29" s="1"/>
  <c r="X66" i="29"/>
  <c r="Z56" i="29"/>
  <c r="O47" i="29"/>
  <c r="R12" i="11"/>
  <c r="X81" i="29"/>
  <c r="Z69" i="29"/>
  <c r="P60" i="29"/>
  <c r="R50" i="29"/>
  <c r="O90" i="29"/>
  <c r="T45" i="29"/>
  <c r="O31" i="29"/>
  <c r="O18" i="29"/>
  <c r="O177" i="10"/>
  <c r="Q167" i="10"/>
  <c r="S31" i="11"/>
  <c r="X53" i="29"/>
  <c r="W82" i="29"/>
  <c r="X42" i="29"/>
  <c r="W29" i="29"/>
  <c r="P30" i="29"/>
  <c r="U11" i="29"/>
  <c r="Z168" i="10"/>
  <c r="S156" i="10"/>
  <c r="U146" i="10"/>
  <c r="W136" i="10"/>
  <c r="Y126" i="10"/>
  <c r="AA126" i="10" s="1"/>
  <c r="N117" i="10"/>
  <c r="O34" i="29"/>
  <c r="P14" i="29"/>
  <c r="P174" i="10"/>
  <c r="U165" i="10"/>
  <c r="Z156" i="10"/>
  <c r="Y153" i="10"/>
  <c r="AA153" i="10" s="1"/>
  <c r="O147" i="10"/>
  <c r="V140" i="10"/>
  <c r="P134" i="10"/>
  <c r="S127" i="10"/>
  <c r="Y18" i="11"/>
  <c r="AA18" i="11" s="1"/>
  <c r="R24" i="29"/>
  <c r="R12" i="29"/>
  <c r="V173" i="10"/>
  <c r="N165" i="10"/>
  <c r="Y156" i="10"/>
  <c r="AA156" i="10" s="1"/>
  <c r="O150" i="10"/>
  <c r="V143" i="10"/>
  <c r="S39" i="29"/>
  <c r="X17" i="29"/>
  <c r="V177" i="10"/>
  <c r="N169" i="10"/>
  <c r="X89" i="12"/>
  <c r="Q70" i="12"/>
  <c r="V78" i="12"/>
  <c r="V69" i="12"/>
  <c r="T68" i="12"/>
  <c r="V46" i="12"/>
  <c r="X26" i="12"/>
  <c r="W58" i="12"/>
  <c r="U72" i="12"/>
  <c r="T64" i="12"/>
  <c r="P52" i="12"/>
  <c r="R58" i="12"/>
  <c r="S83" i="12"/>
  <c r="R88" i="12"/>
  <c r="P88" i="12"/>
  <c r="Q63" i="12"/>
  <c r="W59" i="12"/>
  <c r="P40" i="12"/>
  <c r="Q79" i="12"/>
  <c r="R52" i="12"/>
  <c r="P56" i="12"/>
  <c r="V50" i="12"/>
  <c r="V41" i="12"/>
  <c r="Z58" i="12"/>
  <c r="N77" i="12"/>
  <c r="V89" i="12"/>
  <c r="T78" i="12"/>
  <c r="W82" i="12"/>
  <c r="R53" i="12"/>
  <c r="X33" i="12"/>
  <c r="Q53" i="12"/>
  <c r="T52" i="12"/>
  <c r="V51" i="12"/>
  <c r="T91" i="12"/>
  <c r="T85" i="12"/>
  <c r="W34" i="12"/>
  <c r="Y46" i="12"/>
  <c r="AA46" i="12" s="1"/>
  <c r="X70" i="12"/>
  <c r="R19" i="2"/>
  <c r="W39" i="4"/>
  <c r="V95" i="5"/>
  <c r="P261" i="5"/>
  <c r="X37" i="6"/>
  <c r="T59" i="7"/>
  <c r="Y29" i="2"/>
  <c r="AA29" i="2" s="1"/>
  <c r="Y46" i="4"/>
  <c r="AA46" i="4" s="1"/>
  <c r="Z134" i="5"/>
  <c r="O68" i="28"/>
  <c r="V75" i="6"/>
  <c r="T87" i="7"/>
  <c r="T89" i="2"/>
  <c r="P79" i="4"/>
  <c r="R183" i="5"/>
  <c r="R89" i="28"/>
  <c r="P90" i="6"/>
  <c r="U91" i="7"/>
  <c r="X45" i="4"/>
  <c r="Y106" i="5"/>
  <c r="AA106" i="5" s="1"/>
  <c r="W46" i="28"/>
  <c r="P75" i="6"/>
  <c r="R87" i="7"/>
  <c r="T100" i="7"/>
  <c r="S15" i="8"/>
  <c r="Q25" i="8"/>
  <c r="O35" i="8"/>
  <c r="Z44" i="8"/>
  <c r="V54" i="8"/>
  <c r="T64" i="8"/>
  <c r="R74" i="8"/>
  <c r="P84" i="8"/>
  <c r="O16" i="10"/>
  <c r="O94" i="7"/>
  <c r="Z103" i="7"/>
  <c r="Y18" i="8"/>
  <c r="AA18" i="8" s="1"/>
  <c r="W28" i="8"/>
  <c r="U38" i="8"/>
  <c r="R48" i="8"/>
  <c r="O58" i="8"/>
  <c r="Z67" i="8"/>
  <c r="X77" i="8"/>
  <c r="V87" i="8"/>
  <c r="U19" i="10"/>
  <c r="O99" i="7"/>
  <c r="N14" i="8"/>
  <c r="Y23" i="8"/>
  <c r="AA23" i="8" s="1"/>
  <c r="W33" i="8"/>
  <c r="U43" i="8"/>
  <c r="U53" i="8"/>
  <c r="S63" i="8"/>
  <c r="Q73" i="8"/>
  <c r="O83" i="8"/>
  <c r="N15" i="10"/>
  <c r="N93" i="7"/>
  <c r="Y102" i="7"/>
  <c r="AA102" i="7" s="1"/>
  <c r="X17" i="8"/>
  <c r="V27" i="8"/>
  <c r="T37" i="8"/>
  <c r="U47" i="8"/>
  <c r="R57" i="8"/>
  <c r="P67" i="8"/>
  <c r="N77" i="8"/>
  <c r="Y86" i="8"/>
  <c r="AA86" i="8" s="1"/>
  <c r="X18" i="10"/>
  <c r="V27" i="10"/>
  <c r="T37" i="10"/>
  <c r="R47" i="10"/>
  <c r="P57" i="10"/>
  <c r="Z66" i="10"/>
  <c r="X76" i="10"/>
  <c r="V86" i="10"/>
  <c r="T96" i="10"/>
  <c r="R106" i="10"/>
  <c r="X118" i="10"/>
  <c r="Q21" i="10"/>
  <c r="O31" i="10"/>
  <c r="Z40" i="10"/>
  <c r="X50" i="10"/>
  <c r="U60" i="10"/>
  <c r="S70" i="10"/>
  <c r="Q80" i="10"/>
  <c r="O90" i="10"/>
  <c r="Z99" i="10"/>
  <c r="R110" i="10"/>
  <c r="T124" i="10"/>
  <c r="R25" i="10"/>
  <c r="P35" i="10"/>
  <c r="N45" i="10"/>
  <c r="Y54" i="10"/>
  <c r="AA54" i="10" s="1"/>
  <c r="V64" i="10"/>
  <c r="T74" i="10"/>
  <c r="R84" i="10"/>
  <c r="P94" i="10"/>
  <c r="N104" i="10"/>
  <c r="W115" i="10"/>
  <c r="X137" i="10"/>
  <c r="P32" i="10"/>
  <c r="N42" i="10"/>
  <c r="Y51" i="10"/>
  <c r="AA51" i="10" s="1"/>
  <c r="Z61" i="10"/>
  <c r="X71" i="10"/>
  <c r="V81" i="10"/>
  <c r="T91" i="10"/>
  <c r="R101" i="10"/>
  <c r="P112" i="10"/>
  <c r="Q127" i="10"/>
  <c r="X136" i="10"/>
  <c r="N150" i="10"/>
  <c r="T320" i="5"/>
  <c r="P75" i="12"/>
  <c r="S85" i="12"/>
  <c r="N76" i="12"/>
  <c r="Y77" i="12"/>
  <c r="AA77" i="12" s="1"/>
  <c r="T51" i="12"/>
  <c r="W31" i="12"/>
  <c r="V64" i="12"/>
  <c r="W85" i="12"/>
  <c r="T88" i="12"/>
  <c r="R63" i="12"/>
  <c r="R30" i="12"/>
  <c r="Q88" i="12"/>
  <c r="U316" i="5"/>
  <c r="U76" i="12"/>
  <c r="O68" i="12"/>
  <c r="S66" i="12"/>
  <c r="O45" i="12"/>
  <c r="Q25" i="12"/>
  <c r="P57" i="12"/>
  <c r="Y67" i="12"/>
  <c r="AA67" i="12" s="1"/>
  <c r="S60" i="12"/>
  <c r="O49" i="12"/>
  <c r="Y75" i="12"/>
  <c r="AA75" i="12" s="1"/>
  <c r="Y81" i="12"/>
  <c r="AA81" i="12" s="1"/>
  <c r="X86" i="12"/>
  <c r="P85" i="12"/>
  <c r="W61" i="12"/>
  <c r="P58" i="12"/>
  <c r="V38" i="12"/>
  <c r="Z63" i="12"/>
  <c r="W80" i="12"/>
  <c r="S50" i="12"/>
  <c r="W286" i="5"/>
  <c r="T67" i="12"/>
  <c r="T44" i="12"/>
  <c r="U56" i="12"/>
  <c r="P59" i="12"/>
  <c r="V14" i="2"/>
  <c r="O108" i="2"/>
  <c r="S101" i="4"/>
  <c r="Z189" i="5"/>
  <c r="R20" i="6"/>
  <c r="R25" i="7"/>
  <c r="P14" i="2"/>
  <c r="T39" i="4"/>
  <c r="S95" i="5"/>
  <c r="U261" i="5"/>
  <c r="R52" i="6"/>
  <c r="N85" i="7"/>
  <c r="P69" i="2"/>
  <c r="W49" i="4"/>
  <c r="W150" i="5"/>
  <c r="Z62" i="28"/>
  <c r="W75" i="6"/>
  <c r="U87" i="7"/>
  <c r="T110" i="2"/>
  <c r="Q91" i="5"/>
  <c r="Q251" i="5"/>
  <c r="W37" i="6"/>
  <c r="W59" i="7"/>
  <c r="N98" i="7"/>
  <c r="Y12" i="8"/>
  <c r="AA12" i="8" s="1"/>
  <c r="X22" i="8"/>
  <c r="V32" i="8"/>
  <c r="T42" i="8"/>
  <c r="Q52" i="8"/>
  <c r="N62" i="8"/>
  <c r="Y71" i="8"/>
  <c r="AA71" i="8" s="1"/>
  <c r="W81" i="8"/>
  <c r="U13" i="10"/>
  <c r="V91" i="7"/>
  <c r="T101" i="7"/>
  <c r="S16" i="8"/>
  <c r="Q26" i="8"/>
  <c r="O36" i="8"/>
  <c r="Z45" i="8"/>
  <c r="V55" i="8"/>
  <c r="T65" i="8"/>
  <c r="R75" i="8"/>
  <c r="P85" i="8"/>
  <c r="O17" i="10"/>
  <c r="V96" i="7"/>
  <c r="T11" i="8"/>
  <c r="S21" i="8"/>
  <c r="Q31" i="8"/>
  <c r="O41" i="8"/>
  <c r="Y50" i="8"/>
  <c r="AA50" i="8" s="1"/>
  <c r="Z60" i="8"/>
  <c r="X70" i="8"/>
  <c r="V80" i="8"/>
  <c r="T12" i="10"/>
  <c r="U90" i="7"/>
  <c r="S100" i="7"/>
  <c r="R15" i="8"/>
  <c r="P25" i="8"/>
  <c r="N35" i="8"/>
  <c r="Y44" i="8"/>
  <c r="AA44" i="8" s="1"/>
  <c r="Y54" i="8"/>
  <c r="AA54" i="8" s="1"/>
  <c r="W64" i="8"/>
  <c r="U74" i="8"/>
  <c r="S84" i="8"/>
  <c r="R16" i="10"/>
  <c r="P25" i="10"/>
  <c r="N35" i="10"/>
  <c r="Y44" i="10"/>
  <c r="AA44" i="10" s="1"/>
  <c r="W54" i="10"/>
  <c r="T64" i="10"/>
  <c r="R74" i="10"/>
  <c r="P84" i="10"/>
  <c r="N94" i="10"/>
  <c r="Y103" i="10"/>
  <c r="AA103" i="10" s="1"/>
  <c r="U115" i="10"/>
  <c r="P137" i="10"/>
  <c r="V28" i="10"/>
  <c r="T38" i="10"/>
  <c r="R48" i="10"/>
  <c r="O58" i="10"/>
  <c r="Z67" i="10"/>
  <c r="X77" i="10"/>
  <c r="V87" i="10"/>
  <c r="T97" i="10"/>
  <c r="R107" i="10"/>
  <c r="P120" i="10"/>
  <c r="Y22" i="10"/>
  <c r="AA22" i="10" s="1"/>
  <c r="W32" i="10"/>
  <c r="U42" i="10"/>
  <c r="S52" i="10"/>
  <c r="P62" i="10"/>
  <c r="N72" i="10"/>
  <c r="Y81" i="10"/>
  <c r="AA81" i="10" s="1"/>
  <c r="W91" i="10"/>
  <c r="U101" i="10"/>
  <c r="T112" i="10"/>
  <c r="Z127" i="10"/>
  <c r="W29" i="10"/>
  <c r="U39" i="10"/>
  <c r="S49" i="10"/>
  <c r="T59" i="10"/>
  <c r="R69" i="10"/>
  <c r="P79" i="10"/>
  <c r="N89" i="10"/>
  <c r="Y98" i="10"/>
  <c r="AA98" i="10" s="1"/>
  <c r="Y108" i="10"/>
  <c r="AA108" i="10" s="1"/>
  <c r="R122" i="10"/>
  <c r="S133" i="10"/>
  <c r="V146" i="10"/>
  <c r="S160" i="10"/>
  <c r="Y13" i="29"/>
  <c r="AA13" i="29" s="1"/>
  <c r="Y13" i="8"/>
  <c r="AA13" i="8" s="1"/>
  <c r="I36" i="15"/>
  <c r="I37" i="15" s="1"/>
  <c r="Y199" i="5" l="1"/>
  <c r="AA199" i="5" s="1"/>
  <c r="Y201" i="5"/>
  <c r="AA201" i="5" s="1"/>
  <c r="Y13" i="12"/>
  <c r="AA13" i="12" s="1"/>
  <c r="Y13" i="10"/>
  <c r="AA13" i="10" s="1"/>
  <c r="Y13" i="28"/>
  <c r="AA13" i="28" s="1"/>
  <c r="Y212" i="5"/>
  <c r="AA212" i="5" s="1"/>
  <c r="Y13" i="6"/>
  <c r="AA13" i="6" s="1"/>
  <c r="Y13" i="7"/>
  <c r="AA13" i="7" s="1"/>
  <c r="Y13" i="2"/>
  <c r="AA13" i="2" s="1"/>
  <c r="Y13" i="5"/>
  <c r="AA13" i="5" s="1"/>
  <c r="Y13" i="4"/>
  <c r="AA13" i="4" s="1"/>
  <c r="Z265" i="1"/>
  <c r="Y265" i="1"/>
  <c r="AA265" i="1" s="1"/>
  <c r="X265" i="1"/>
  <c r="W265" i="1"/>
  <c r="V265" i="1"/>
  <c r="U265" i="1"/>
  <c r="T265" i="1"/>
  <c r="S265" i="1"/>
  <c r="R265" i="1"/>
  <c r="Q265" i="1"/>
  <c r="P265" i="1"/>
  <c r="O265" i="1"/>
  <c r="Z264" i="1"/>
  <c r="Y264" i="1"/>
  <c r="AA264" i="1" s="1"/>
  <c r="X264" i="1"/>
  <c r="W264" i="1"/>
  <c r="V264" i="1"/>
  <c r="U264" i="1"/>
  <c r="T264" i="1"/>
  <c r="S264" i="1"/>
  <c r="R264" i="1"/>
  <c r="Q264" i="1"/>
  <c r="P264" i="1"/>
  <c r="O264" i="1"/>
  <c r="Z263" i="1"/>
  <c r="Y263" i="1"/>
  <c r="AA263" i="1" s="1"/>
  <c r="X263" i="1"/>
  <c r="W263" i="1"/>
  <c r="V263" i="1"/>
  <c r="U263" i="1"/>
  <c r="T263" i="1"/>
  <c r="S263" i="1"/>
  <c r="R263" i="1"/>
  <c r="Q263" i="1"/>
  <c r="P263" i="1"/>
  <c r="O263" i="1"/>
  <c r="Z262" i="1"/>
  <c r="Y262" i="1"/>
  <c r="AA262" i="1" s="1"/>
  <c r="X262" i="1"/>
  <c r="W262" i="1"/>
  <c r="V262" i="1"/>
  <c r="U262" i="1"/>
  <c r="T262" i="1"/>
  <c r="S262" i="1"/>
  <c r="R262" i="1"/>
  <c r="Q262" i="1"/>
  <c r="P262" i="1"/>
  <c r="O262" i="1"/>
  <c r="Z261" i="1"/>
  <c r="Y261" i="1"/>
  <c r="AA261" i="1" s="1"/>
  <c r="X261" i="1"/>
  <c r="W261" i="1"/>
  <c r="V261" i="1"/>
  <c r="U261" i="1"/>
  <c r="T261" i="1"/>
  <c r="S261" i="1"/>
  <c r="R261" i="1"/>
  <c r="Q261" i="1"/>
  <c r="P261" i="1"/>
  <c r="O261" i="1"/>
  <c r="Z260" i="1"/>
  <c r="Y260" i="1"/>
  <c r="AA260" i="1" s="1"/>
  <c r="X260" i="1"/>
  <c r="W260" i="1"/>
  <c r="V260" i="1"/>
  <c r="U260" i="1"/>
  <c r="T260" i="1"/>
  <c r="S260" i="1"/>
  <c r="R260" i="1"/>
  <c r="Q260" i="1"/>
  <c r="P260" i="1"/>
  <c r="O260" i="1"/>
  <c r="Z259" i="1"/>
  <c r="Y259" i="1"/>
  <c r="AA259" i="1" s="1"/>
  <c r="X259" i="1"/>
  <c r="W259" i="1"/>
  <c r="V259" i="1"/>
  <c r="U259" i="1"/>
  <c r="T259" i="1"/>
  <c r="S259" i="1"/>
  <c r="R259" i="1"/>
  <c r="Q259" i="1"/>
  <c r="P259" i="1"/>
  <c r="O259" i="1"/>
  <c r="Z258" i="1"/>
  <c r="Y258" i="1"/>
  <c r="AA258" i="1" s="1"/>
  <c r="X258" i="1"/>
  <c r="W258" i="1"/>
  <c r="V258" i="1"/>
  <c r="U258" i="1"/>
  <c r="T258" i="1"/>
  <c r="S258" i="1"/>
  <c r="R258" i="1"/>
  <c r="Q258" i="1"/>
  <c r="P258" i="1"/>
  <c r="O258" i="1"/>
  <c r="Z257" i="1"/>
  <c r="Y257" i="1"/>
  <c r="AA257" i="1" s="1"/>
  <c r="X257" i="1"/>
  <c r="W257" i="1"/>
  <c r="V257" i="1"/>
  <c r="U257" i="1"/>
  <c r="T257" i="1"/>
  <c r="S257" i="1"/>
  <c r="R257" i="1"/>
  <c r="Q257" i="1"/>
  <c r="P257" i="1"/>
  <c r="O257" i="1"/>
  <c r="Z256" i="1"/>
  <c r="Y256" i="1"/>
  <c r="AA256" i="1" s="1"/>
  <c r="X256" i="1"/>
  <c r="W256" i="1"/>
  <c r="V256" i="1"/>
  <c r="U256" i="1"/>
  <c r="T256" i="1"/>
  <c r="S256" i="1"/>
  <c r="R256" i="1"/>
  <c r="Q256" i="1"/>
  <c r="P256" i="1"/>
  <c r="O256" i="1"/>
  <c r="Z255" i="1"/>
  <c r="Y255" i="1"/>
  <c r="AA255" i="1" s="1"/>
  <c r="X255" i="1"/>
  <c r="W255" i="1"/>
  <c r="V255" i="1"/>
  <c r="U255" i="1"/>
  <c r="T255" i="1"/>
  <c r="S255" i="1"/>
  <c r="R255" i="1"/>
  <c r="Q255" i="1"/>
  <c r="P255" i="1"/>
  <c r="O255" i="1"/>
  <c r="Z254" i="1"/>
  <c r="Y254" i="1"/>
  <c r="AA254" i="1" s="1"/>
  <c r="X254" i="1"/>
  <c r="W254" i="1"/>
  <c r="V254" i="1"/>
  <c r="U254" i="1"/>
  <c r="T254" i="1"/>
  <c r="S254" i="1"/>
  <c r="R254" i="1"/>
  <c r="Q254" i="1"/>
  <c r="P254" i="1"/>
  <c r="O254" i="1"/>
  <c r="Z253" i="1"/>
  <c r="Y253" i="1"/>
  <c r="AA253" i="1" s="1"/>
  <c r="X253" i="1"/>
  <c r="W253" i="1"/>
  <c r="V253" i="1"/>
  <c r="U253" i="1"/>
  <c r="T253" i="1"/>
  <c r="S253" i="1"/>
  <c r="R253" i="1"/>
  <c r="Q253" i="1"/>
  <c r="P253" i="1"/>
  <c r="O253" i="1"/>
  <c r="Z252" i="1"/>
  <c r="Y252" i="1"/>
  <c r="AA252" i="1" s="1"/>
  <c r="X252" i="1"/>
  <c r="W252" i="1"/>
  <c r="V252" i="1"/>
  <c r="U252" i="1"/>
  <c r="T252" i="1"/>
  <c r="S252" i="1"/>
  <c r="R252" i="1"/>
  <c r="Q252" i="1"/>
  <c r="P252" i="1"/>
  <c r="O252" i="1"/>
  <c r="Z251" i="1"/>
  <c r="Y251" i="1"/>
  <c r="AA251" i="1" s="1"/>
  <c r="X251" i="1"/>
  <c r="W251" i="1"/>
  <c r="V251" i="1"/>
  <c r="U251" i="1"/>
  <c r="T251" i="1"/>
  <c r="S251" i="1"/>
  <c r="R251" i="1"/>
  <c r="Q251" i="1"/>
  <c r="P251" i="1"/>
  <c r="O251" i="1"/>
  <c r="Z250" i="1"/>
  <c r="Y250" i="1"/>
  <c r="AA250" i="1" s="1"/>
  <c r="X250" i="1"/>
  <c r="W250" i="1"/>
  <c r="V250" i="1"/>
  <c r="U250" i="1"/>
  <c r="T250" i="1"/>
  <c r="S250" i="1"/>
  <c r="R250" i="1"/>
  <c r="Q250" i="1"/>
  <c r="P250" i="1"/>
  <c r="O250" i="1"/>
  <c r="Z249" i="1"/>
  <c r="Y249" i="1"/>
  <c r="AA249" i="1" s="1"/>
  <c r="X249" i="1"/>
  <c r="W249" i="1"/>
  <c r="V249" i="1"/>
  <c r="U249" i="1"/>
  <c r="T249" i="1"/>
  <c r="S249" i="1"/>
  <c r="R249" i="1"/>
  <c r="Q249" i="1"/>
  <c r="P249" i="1"/>
  <c r="O249" i="1"/>
  <c r="Z248" i="1"/>
  <c r="Y248" i="1"/>
  <c r="AA248" i="1" s="1"/>
  <c r="X248" i="1"/>
  <c r="W248" i="1"/>
  <c r="V248" i="1"/>
  <c r="U248" i="1"/>
  <c r="T248" i="1"/>
  <c r="S248" i="1"/>
  <c r="R248" i="1"/>
  <c r="Q248" i="1"/>
  <c r="P248" i="1"/>
  <c r="O248" i="1"/>
  <c r="Z247" i="1"/>
  <c r="Y247" i="1"/>
  <c r="AA247" i="1" s="1"/>
  <c r="X247" i="1"/>
  <c r="W247" i="1"/>
  <c r="V247" i="1"/>
  <c r="U247" i="1"/>
  <c r="T247" i="1"/>
  <c r="S247" i="1"/>
  <c r="R247" i="1"/>
  <c r="Q247" i="1"/>
  <c r="P247" i="1"/>
  <c r="O247" i="1"/>
  <c r="Z246" i="1"/>
  <c r="Y246" i="1"/>
  <c r="AA246" i="1" s="1"/>
  <c r="X246" i="1"/>
  <c r="W246" i="1"/>
  <c r="V246" i="1"/>
  <c r="U246" i="1"/>
  <c r="T246" i="1"/>
  <c r="S246" i="1"/>
  <c r="R246" i="1"/>
  <c r="Q246" i="1"/>
  <c r="P246" i="1"/>
  <c r="O246" i="1"/>
  <c r="Z245" i="1"/>
  <c r="Y245" i="1"/>
  <c r="AA245" i="1" s="1"/>
  <c r="X245" i="1"/>
  <c r="W245" i="1"/>
  <c r="V245" i="1"/>
  <c r="U245" i="1"/>
  <c r="T245" i="1"/>
  <c r="S245" i="1"/>
  <c r="R245" i="1"/>
  <c r="Q245" i="1"/>
  <c r="P245" i="1"/>
  <c r="O245" i="1"/>
  <c r="Z244" i="1"/>
  <c r="Y244" i="1"/>
  <c r="AA244" i="1" s="1"/>
  <c r="X244" i="1"/>
  <c r="W244" i="1"/>
  <c r="V244" i="1"/>
  <c r="U244" i="1"/>
  <c r="T244" i="1"/>
  <c r="S244" i="1"/>
  <c r="R244" i="1"/>
  <c r="Q244" i="1"/>
  <c r="P244" i="1"/>
  <c r="O244" i="1"/>
  <c r="Z243" i="1"/>
  <c r="Y243" i="1"/>
  <c r="AA243" i="1" s="1"/>
  <c r="X243" i="1"/>
  <c r="W243" i="1"/>
  <c r="V243" i="1"/>
  <c r="U243" i="1"/>
  <c r="T243" i="1"/>
  <c r="S243" i="1"/>
  <c r="R243" i="1"/>
  <c r="Q243" i="1"/>
  <c r="P243" i="1"/>
  <c r="O243" i="1"/>
  <c r="Z242" i="1"/>
  <c r="Y242" i="1"/>
  <c r="AA242" i="1" s="1"/>
  <c r="X242" i="1"/>
  <c r="W242" i="1"/>
  <c r="V242" i="1"/>
  <c r="U242" i="1"/>
  <c r="T242" i="1"/>
  <c r="S242" i="1"/>
  <c r="R242" i="1"/>
  <c r="Q242" i="1"/>
  <c r="P242" i="1"/>
  <c r="O242" i="1"/>
  <c r="Z241" i="1"/>
  <c r="Y241" i="1"/>
  <c r="AA241" i="1" s="1"/>
  <c r="X241" i="1"/>
  <c r="W241" i="1"/>
  <c r="V241" i="1"/>
  <c r="U241" i="1"/>
  <c r="T241" i="1"/>
  <c r="S241" i="1"/>
  <c r="R241" i="1"/>
  <c r="Q241" i="1"/>
  <c r="P241" i="1"/>
  <c r="O241" i="1"/>
  <c r="Z240" i="1"/>
  <c r="Y240" i="1"/>
  <c r="AA240" i="1" s="1"/>
  <c r="X240" i="1"/>
  <c r="W240" i="1"/>
  <c r="V240" i="1"/>
  <c r="U240" i="1"/>
  <c r="T240" i="1"/>
  <c r="S240" i="1"/>
  <c r="R240" i="1"/>
  <c r="Q240" i="1"/>
  <c r="P240" i="1"/>
  <c r="O240" i="1"/>
  <c r="Z239" i="1"/>
  <c r="Y239" i="1"/>
  <c r="AA239" i="1" s="1"/>
  <c r="X239" i="1"/>
  <c r="W239" i="1"/>
  <c r="V239" i="1"/>
  <c r="U239" i="1"/>
  <c r="T239" i="1"/>
  <c r="S239" i="1"/>
  <c r="R239" i="1"/>
  <c r="Q239" i="1"/>
  <c r="P239" i="1"/>
  <c r="O239" i="1"/>
  <c r="Z238" i="1"/>
  <c r="Y238" i="1"/>
  <c r="AA238" i="1" s="1"/>
  <c r="X238" i="1"/>
  <c r="W238" i="1"/>
  <c r="V238" i="1"/>
  <c r="U238" i="1"/>
  <c r="T238" i="1"/>
  <c r="S238" i="1"/>
  <c r="R238" i="1"/>
  <c r="Q238" i="1"/>
  <c r="P238" i="1"/>
  <c r="O238" i="1"/>
  <c r="Z237" i="1"/>
  <c r="Y237" i="1"/>
  <c r="AA237" i="1" s="1"/>
  <c r="X237" i="1"/>
  <c r="W237" i="1"/>
  <c r="V237" i="1"/>
  <c r="U237" i="1"/>
  <c r="T237" i="1"/>
  <c r="S237" i="1"/>
  <c r="R237" i="1"/>
  <c r="Q237" i="1"/>
  <c r="P237" i="1"/>
  <c r="O237" i="1"/>
  <c r="Z236" i="1"/>
  <c r="Y236" i="1"/>
  <c r="AA236" i="1" s="1"/>
  <c r="X236" i="1"/>
  <c r="W236" i="1"/>
  <c r="V236" i="1"/>
  <c r="U236" i="1"/>
  <c r="T236" i="1"/>
  <c r="S236" i="1"/>
  <c r="R236" i="1"/>
  <c r="Q236" i="1"/>
  <c r="P236" i="1"/>
  <c r="O236" i="1"/>
  <c r="Z235" i="1"/>
  <c r="Y235" i="1"/>
  <c r="AA235" i="1" s="1"/>
  <c r="X235" i="1"/>
  <c r="W235" i="1"/>
  <c r="V235" i="1"/>
  <c r="U235" i="1"/>
  <c r="T235" i="1"/>
  <c r="S235" i="1"/>
  <c r="R235" i="1"/>
  <c r="Q235" i="1"/>
  <c r="P235" i="1"/>
  <c r="O235" i="1"/>
  <c r="Z234" i="1"/>
  <c r="Y234" i="1"/>
  <c r="AA234" i="1" s="1"/>
  <c r="X234" i="1"/>
  <c r="W234" i="1"/>
  <c r="V234" i="1"/>
  <c r="U234" i="1"/>
  <c r="T234" i="1"/>
  <c r="S234" i="1"/>
  <c r="R234" i="1"/>
  <c r="Q234" i="1"/>
  <c r="P234" i="1"/>
  <c r="O234" i="1"/>
  <c r="Z233" i="1"/>
  <c r="Y233" i="1"/>
  <c r="AA233" i="1" s="1"/>
  <c r="X233" i="1"/>
  <c r="W233" i="1"/>
  <c r="V233" i="1"/>
  <c r="U233" i="1"/>
  <c r="T233" i="1"/>
  <c r="S233" i="1"/>
  <c r="R233" i="1"/>
  <c r="Q233" i="1"/>
  <c r="P233" i="1"/>
  <c r="O233" i="1"/>
  <c r="Z232" i="1"/>
  <c r="Y232" i="1"/>
  <c r="AA232" i="1" s="1"/>
  <c r="X232" i="1"/>
  <c r="W232" i="1"/>
  <c r="V232" i="1"/>
  <c r="U232" i="1"/>
  <c r="T232" i="1"/>
  <c r="S232" i="1"/>
  <c r="R232" i="1"/>
  <c r="Q232" i="1"/>
  <c r="P232" i="1"/>
  <c r="O232" i="1"/>
  <c r="Z231" i="1"/>
  <c r="Y231" i="1"/>
  <c r="AA231" i="1" s="1"/>
  <c r="X231" i="1"/>
  <c r="W231" i="1"/>
  <c r="V231" i="1"/>
  <c r="U231" i="1"/>
  <c r="T231" i="1"/>
  <c r="S231" i="1"/>
  <c r="R231" i="1"/>
  <c r="Q231" i="1"/>
  <c r="P231" i="1"/>
  <c r="O231" i="1"/>
  <c r="Z230" i="1"/>
  <c r="Y230" i="1"/>
  <c r="AA230" i="1" s="1"/>
  <c r="X230" i="1"/>
  <c r="W230" i="1"/>
  <c r="V230" i="1"/>
  <c r="U230" i="1"/>
  <c r="T230" i="1"/>
  <c r="S230" i="1"/>
  <c r="R230" i="1"/>
  <c r="Q230" i="1"/>
  <c r="P230" i="1"/>
  <c r="O230" i="1"/>
  <c r="Z229" i="1"/>
  <c r="Y229" i="1"/>
  <c r="AA229" i="1" s="1"/>
  <c r="X229" i="1"/>
  <c r="W229" i="1"/>
  <c r="V229" i="1"/>
  <c r="U229" i="1"/>
  <c r="T229" i="1"/>
  <c r="S229" i="1"/>
  <c r="R229" i="1"/>
  <c r="Q229" i="1"/>
  <c r="P229" i="1"/>
  <c r="O229" i="1"/>
  <c r="Z228" i="1"/>
  <c r="Y228" i="1"/>
  <c r="AA228" i="1" s="1"/>
  <c r="X228" i="1"/>
  <c r="W228" i="1"/>
  <c r="V228" i="1"/>
  <c r="U228" i="1"/>
  <c r="T228" i="1"/>
  <c r="S228" i="1"/>
  <c r="R228" i="1"/>
  <c r="Q228" i="1"/>
  <c r="P228" i="1"/>
  <c r="O228" i="1"/>
  <c r="Z227" i="1"/>
  <c r="Y227" i="1"/>
  <c r="AA227" i="1" s="1"/>
  <c r="X227" i="1"/>
  <c r="W227" i="1"/>
  <c r="V227" i="1"/>
  <c r="U227" i="1"/>
  <c r="T227" i="1"/>
  <c r="S227" i="1"/>
  <c r="R227" i="1"/>
  <c r="Q227" i="1"/>
  <c r="P227" i="1"/>
  <c r="O227" i="1"/>
  <c r="Z226" i="1"/>
  <c r="Y226" i="1"/>
  <c r="AA226" i="1" s="1"/>
  <c r="X226" i="1"/>
  <c r="W226" i="1"/>
  <c r="V226" i="1"/>
  <c r="U226" i="1"/>
  <c r="T226" i="1"/>
  <c r="S226" i="1"/>
  <c r="R226" i="1"/>
  <c r="Q226" i="1"/>
  <c r="P226" i="1"/>
  <c r="O226" i="1"/>
  <c r="Z225" i="1"/>
  <c r="Y225" i="1"/>
  <c r="AA225" i="1" s="1"/>
  <c r="X225" i="1"/>
  <c r="W225" i="1"/>
  <c r="V225" i="1"/>
  <c r="U225" i="1"/>
  <c r="T225" i="1"/>
  <c r="S225" i="1"/>
  <c r="R225" i="1"/>
  <c r="Q225" i="1"/>
  <c r="P225" i="1"/>
  <c r="O225" i="1"/>
  <c r="Z224" i="1"/>
  <c r="Y224" i="1"/>
  <c r="AA224" i="1" s="1"/>
  <c r="X224" i="1"/>
  <c r="W224" i="1"/>
  <c r="V224" i="1"/>
  <c r="U224" i="1"/>
  <c r="T224" i="1"/>
  <c r="S224" i="1"/>
  <c r="R224" i="1"/>
  <c r="Q224" i="1"/>
  <c r="P224" i="1"/>
  <c r="O224" i="1"/>
  <c r="Z223" i="1"/>
  <c r="Y223" i="1"/>
  <c r="AA223" i="1" s="1"/>
  <c r="X223" i="1"/>
  <c r="W223" i="1"/>
  <c r="V223" i="1"/>
  <c r="U223" i="1"/>
  <c r="T223" i="1"/>
  <c r="S223" i="1"/>
  <c r="R223" i="1"/>
  <c r="Q223" i="1"/>
  <c r="P223" i="1"/>
  <c r="O223" i="1"/>
  <c r="Z222" i="1"/>
  <c r="Y222" i="1"/>
  <c r="AA222" i="1" s="1"/>
  <c r="X222" i="1"/>
  <c r="W222" i="1"/>
  <c r="V222" i="1"/>
  <c r="U222" i="1"/>
  <c r="T222" i="1"/>
  <c r="S222" i="1"/>
  <c r="R222" i="1"/>
  <c r="Q222" i="1"/>
  <c r="P222" i="1"/>
  <c r="O222" i="1"/>
  <c r="Z221" i="1"/>
  <c r="Y221" i="1"/>
  <c r="AA221" i="1" s="1"/>
  <c r="X221" i="1"/>
  <c r="W221" i="1"/>
  <c r="V221" i="1"/>
  <c r="U221" i="1"/>
  <c r="T221" i="1"/>
  <c r="S221" i="1"/>
  <c r="R221" i="1"/>
  <c r="Q221" i="1"/>
  <c r="P221" i="1"/>
  <c r="O221" i="1"/>
  <c r="Z220" i="1"/>
  <c r="Y220" i="1"/>
  <c r="AA220" i="1" s="1"/>
  <c r="X220" i="1"/>
  <c r="W220" i="1"/>
  <c r="V220" i="1"/>
  <c r="U220" i="1"/>
  <c r="T220" i="1"/>
  <c r="S220" i="1"/>
  <c r="R220" i="1"/>
  <c r="Q220" i="1"/>
  <c r="P220" i="1"/>
  <c r="O220" i="1"/>
  <c r="Z219" i="1"/>
  <c r="Y219" i="1"/>
  <c r="AA219" i="1" s="1"/>
  <c r="X219" i="1"/>
  <c r="W219" i="1"/>
  <c r="V219" i="1"/>
  <c r="U219" i="1"/>
  <c r="T219" i="1"/>
  <c r="S219" i="1"/>
  <c r="R219" i="1"/>
  <c r="Q219" i="1"/>
  <c r="P219" i="1"/>
  <c r="O219" i="1"/>
  <c r="Z218" i="1"/>
  <c r="Y218" i="1"/>
  <c r="AA218" i="1" s="1"/>
  <c r="X218" i="1"/>
  <c r="W218" i="1"/>
  <c r="V218" i="1"/>
  <c r="U218" i="1"/>
  <c r="T218" i="1"/>
  <c r="S218" i="1"/>
  <c r="R218" i="1"/>
  <c r="Q218" i="1"/>
  <c r="P218" i="1"/>
  <c r="O218" i="1"/>
  <c r="Z217" i="1"/>
  <c r="Y217" i="1"/>
  <c r="AA217" i="1" s="1"/>
  <c r="X217" i="1"/>
  <c r="W217" i="1"/>
  <c r="V217" i="1"/>
  <c r="U217" i="1"/>
  <c r="T217" i="1"/>
  <c r="S217" i="1"/>
  <c r="R217" i="1"/>
  <c r="Q217" i="1"/>
  <c r="P217" i="1"/>
  <c r="O217" i="1"/>
  <c r="Z216" i="1"/>
  <c r="Y216" i="1"/>
  <c r="AA216" i="1" s="1"/>
  <c r="X216" i="1"/>
  <c r="W216" i="1"/>
  <c r="V216" i="1"/>
  <c r="U216" i="1"/>
  <c r="T216" i="1"/>
  <c r="S216" i="1"/>
  <c r="R216" i="1"/>
  <c r="Q216" i="1"/>
  <c r="P216" i="1"/>
  <c r="O216" i="1"/>
  <c r="Z215" i="1"/>
  <c r="Y215" i="1"/>
  <c r="AA215" i="1" s="1"/>
  <c r="X215" i="1"/>
  <c r="W215" i="1"/>
  <c r="V215" i="1"/>
  <c r="U215" i="1"/>
  <c r="T215" i="1"/>
  <c r="S215" i="1"/>
  <c r="R215" i="1"/>
  <c r="Q215" i="1"/>
  <c r="P215" i="1"/>
  <c r="O215" i="1"/>
  <c r="Z214" i="1"/>
  <c r="Y214" i="1"/>
  <c r="AA214" i="1" s="1"/>
  <c r="X214" i="1"/>
  <c r="W214" i="1"/>
  <c r="V214" i="1"/>
  <c r="U214" i="1"/>
  <c r="T214" i="1"/>
  <c r="S214" i="1"/>
  <c r="R214" i="1"/>
  <c r="Q214" i="1"/>
  <c r="P214" i="1"/>
  <c r="O214" i="1"/>
  <c r="Z213" i="1"/>
  <c r="Y213" i="1"/>
  <c r="AA213" i="1" s="1"/>
  <c r="X213" i="1"/>
  <c r="W213" i="1"/>
  <c r="V213" i="1"/>
  <c r="U213" i="1"/>
  <c r="T213" i="1"/>
  <c r="S213" i="1"/>
  <c r="R213" i="1"/>
  <c r="Q213" i="1"/>
  <c r="P213" i="1"/>
  <c r="O213" i="1"/>
  <c r="Z212" i="1"/>
  <c r="X212" i="1"/>
  <c r="W212" i="1"/>
  <c r="V212" i="1"/>
  <c r="U212" i="1"/>
  <c r="T212" i="1"/>
  <c r="S212" i="1"/>
  <c r="R212" i="1"/>
  <c r="Q212" i="1"/>
  <c r="P212" i="1"/>
  <c r="O212" i="1"/>
  <c r="Z211" i="1"/>
  <c r="Y211" i="1"/>
  <c r="AA211" i="1" s="1"/>
  <c r="X211" i="1"/>
  <c r="W211" i="1"/>
  <c r="V211" i="1"/>
  <c r="U211" i="1"/>
  <c r="T211" i="1"/>
  <c r="S211" i="1"/>
  <c r="R211" i="1"/>
  <c r="Q211" i="1"/>
  <c r="P211" i="1"/>
  <c r="O211" i="1"/>
  <c r="Z210" i="1"/>
  <c r="Y210" i="1"/>
  <c r="AA210" i="1" s="1"/>
  <c r="X210" i="1"/>
  <c r="W210" i="1"/>
  <c r="V210" i="1"/>
  <c r="U210" i="1"/>
  <c r="T210" i="1"/>
  <c r="S210" i="1"/>
  <c r="R210" i="1"/>
  <c r="Q210" i="1"/>
  <c r="P210" i="1"/>
  <c r="O210" i="1"/>
  <c r="Z209" i="1"/>
  <c r="Y209" i="1"/>
  <c r="AA209" i="1" s="1"/>
  <c r="X209" i="1"/>
  <c r="W209" i="1"/>
  <c r="V209" i="1"/>
  <c r="U209" i="1"/>
  <c r="T209" i="1"/>
  <c r="S209" i="1"/>
  <c r="R209" i="1"/>
  <c r="Q209" i="1"/>
  <c r="P209" i="1"/>
  <c r="O209" i="1"/>
  <c r="Z208" i="1"/>
  <c r="Y208" i="1"/>
  <c r="AA208" i="1" s="1"/>
  <c r="X208" i="1"/>
  <c r="W208" i="1"/>
  <c r="V208" i="1"/>
  <c r="U208" i="1"/>
  <c r="T208" i="1"/>
  <c r="S208" i="1"/>
  <c r="R208" i="1"/>
  <c r="Q208" i="1"/>
  <c r="P208" i="1"/>
  <c r="O208" i="1"/>
  <c r="Z207" i="1"/>
  <c r="Y207" i="1"/>
  <c r="AA207" i="1" s="1"/>
  <c r="X207" i="1"/>
  <c r="W207" i="1"/>
  <c r="V207" i="1"/>
  <c r="U207" i="1"/>
  <c r="T207" i="1"/>
  <c r="S207" i="1"/>
  <c r="R207" i="1"/>
  <c r="Q207" i="1"/>
  <c r="P207" i="1"/>
  <c r="O207" i="1"/>
  <c r="Z206" i="1"/>
  <c r="Y206" i="1"/>
  <c r="AA206" i="1" s="1"/>
  <c r="X206" i="1"/>
  <c r="W206" i="1"/>
  <c r="V206" i="1"/>
  <c r="U206" i="1"/>
  <c r="T206" i="1"/>
  <c r="S206" i="1"/>
  <c r="R206" i="1"/>
  <c r="Q206" i="1"/>
  <c r="P206" i="1"/>
  <c r="O206" i="1"/>
  <c r="Z205" i="1"/>
  <c r="Y205" i="1"/>
  <c r="AA205" i="1" s="1"/>
  <c r="X205" i="1"/>
  <c r="W205" i="1"/>
  <c r="V205" i="1"/>
  <c r="U205" i="1"/>
  <c r="T205" i="1"/>
  <c r="S205" i="1"/>
  <c r="R205" i="1"/>
  <c r="Q205" i="1"/>
  <c r="P205" i="1"/>
  <c r="O205" i="1"/>
  <c r="Z204" i="1"/>
  <c r="Y204" i="1"/>
  <c r="AA204" i="1" s="1"/>
  <c r="X204" i="1"/>
  <c r="W204" i="1"/>
  <c r="V204" i="1"/>
  <c r="U204" i="1"/>
  <c r="T204" i="1"/>
  <c r="S204" i="1"/>
  <c r="R204" i="1"/>
  <c r="Q204" i="1"/>
  <c r="P204" i="1"/>
  <c r="O204" i="1"/>
  <c r="Z203" i="1"/>
  <c r="Y203" i="1"/>
  <c r="AA203" i="1" s="1"/>
  <c r="X203" i="1"/>
  <c r="W203" i="1"/>
  <c r="V203" i="1"/>
  <c r="U203" i="1"/>
  <c r="T203" i="1"/>
  <c r="S203" i="1"/>
  <c r="R203" i="1"/>
  <c r="Q203" i="1"/>
  <c r="P203" i="1"/>
  <c r="O203" i="1"/>
  <c r="Z202" i="1"/>
  <c r="Y202" i="1"/>
  <c r="AA202" i="1" s="1"/>
  <c r="X202" i="1"/>
  <c r="W202" i="1"/>
  <c r="V202" i="1"/>
  <c r="U202" i="1"/>
  <c r="T202" i="1"/>
  <c r="S202" i="1"/>
  <c r="R202" i="1"/>
  <c r="Q202" i="1"/>
  <c r="P202" i="1"/>
  <c r="O202" i="1"/>
  <c r="Z201" i="1"/>
  <c r="X201" i="1"/>
  <c r="W201" i="1"/>
  <c r="V201" i="1"/>
  <c r="U201" i="1"/>
  <c r="T201" i="1"/>
  <c r="S201" i="1"/>
  <c r="R201" i="1"/>
  <c r="Q201" i="1"/>
  <c r="P201" i="1"/>
  <c r="O201" i="1"/>
  <c r="Z200" i="1"/>
  <c r="Y200" i="1"/>
  <c r="AA200" i="1" s="1"/>
  <c r="X200" i="1"/>
  <c r="W200" i="1"/>
  <c r="V200" i="1"/>
  <c r="U200" i="1"/>
  <c r="T200" i="1"/>
  <c r="S200" i="1"/>
  <c r="R200" i="1"/>
  <c r="Q200" i="1"/>
  <c r="P200" i="1"/>
  <c r="O200" i="1"/>
  <c r="Z199" i="1"/>
  <c r="X199" i="1"/>
  <c r="W199" i="1"/>
  <c r="V199" i="1"/>
  <c r="U199" i="1"/>
  <c r="T199" i="1"/>
  <c r="S199" i="1"/>
  <c r="R199" i="1"/>
  <c r="Q199" i="1"/>
  <c r="P199" i="1"/>
  <c r="O199" i="1"/>
  <c r="Z198" i="1"/>
  <c r="Y198" i="1"/>
  <c r="AA198" i="1" s="1"/>
  <c r="X198" i="1"/>
  <c r="W198" i="1"/>
  <c r="V198" i="1"/>
  <c r="U198" i="1"/>
  <c r="T198" i="1"/>
  <c r="S198" i="1"/>
  <c r="R198" i="1"/>
  <c r="Q198" i="1"/>
  <c r="P198" i="1"/>
  <c r="O198" i="1"/>
  <c r="Z197" i="1"/>
  <c r="Y197" i="1"/>
  <c r="AA197" i="1" s="1"/>
  <c r="X197" i="1"/>
  <c r="W197" i="1"/>
  <c r="V197" i="1"/>
  <c r="U197" i="1"/>
  <c r="T197" i="1"/>
  <c r="S197" i="1"/>
  <c r="R197" i="1"/>
  <c r="Q197" i="1"/>
  <c r="P197" i="1"/>
  <c r="O197" i="1"/>
  <c r="Z196" i="1"/>
  <c r="Y196" i="1"/>
  <c r="AA196" i="1" s="1"/>
  <c r="X196" i="1"/>
  <c r="W196" i="1"/>
  <c r="V196" i="1"/>
  <c r="U196" i="1"/>
  <c r="T196" i="1"/>
  <c r="S196" i="1"/>
  <c r="R196" i="1"/>
  <c r="Q196" i="1"/>
  <c r="P196" i="1"/>
  <c r="O196" i="1"/>
  <c r="Z195" i="1"/>
  <c r="Y195" i="1"/>
  <c r="AA195" i="1" s="1"/>
  <c r="X195" i="1"/>
  <c r="W195" i="1"/>
  <c r="V195" i="1"/>
  <c r="U195" i="1"/>
  <c r="T195" i="1"/>
  <c r="S195" i="1"/>
  <c r="R195" i="1"/>
  <c r="Q195" i="1"/>
  <c r="P195" i="1"/>
  <c r="O195" i="1"/>
  <c r="Z194" i="1"/>
  <c r="Y194" i="1"/>
  <c r="AA194" i="1" s="1"/>
  <c r="X194" i="1"/>
  <c r="W194" i="1"/>
  <c r="V194" i="1"/>
  <c r="U194" i="1"/>
  <c r="T194" i="1"/>
  <c r="S194" i="1"/>
  <c r="R194" i="1"/>
  <c r="Q194" i="1"/>
  <c r="P194" i="1"/>
  <c r="O194" i="1"/>
  <c r="Z193" i="1"/>
  <c r="Y193" i="1"/>
  <c r="AA193" i="1" s="1"/>
  <c r="X193" i="1"/>
  <c r="W193" i="1"/>
  <c r="V193" i="1"/>
  <c r="U193" i="1"/>
  <c r="T193" i="1"/>
  <c r="S193" i="1"/>
  <c r="R193" i="1"/>
  <c r="Q193" i="1"/>
  <c r="P193" i="1"/>
  <c r="O193" i="1"/>
  <c r="Z192" i="1"/>
  <c r="Y192" i="1"/>
  <c r="AA192" i="1" s="1"/>
  <c r="X192" i="1"/>
  <c r="W192" i="1"/>
  <c r="V192" i="1"/>
  <c r="U192" i="1"/>
  <c r="T192" i="1"/>
  <c r="S192" i="1"/>
  <c r="R192" i="1"/>
  <c r="Q192" i="1"/>
  <c r="P192" i="1"/>
  <c r="O192" i="1"/>
  <c r="Z191" i="1"/>
  <c r="Y191" i="1"/>
  <c r="AA191" i="1" s="1"/>
  <c r="X191" i="1"/>
  <c r="W191" i="1"/>
  <c r="V191" i="1"/>
  <c r="U191" i="1"/>
  <c r="T191" i="1"/>
  <c r="S191" i="1"/>
  <c r="R191" i="1"/>
  <c r="Q191" i="1"/>
  <c r="P191" i="1"/>
  <c r="O191" i="1"/>
  <c r="Z190" i="1"/>
  <c r="Y190" i="1"/>
  <c r="AA190" i="1" s="1"/>
  <c r="X190" i="1"/>
  <c r="W190" i="1"/>
  <c r="V190" i="1"/>
  <c r="U190" i="1"/>
  <c r="T190" i="1"/>
  <c r="S190" i="1"/>
  <c r="R190" i="1"/>
  <c r="Q190" i="1"/>
  <c r="P190" i="1"/>
  <c r="O190" i="1"/>
  <c r="Z189" i="1"/>
  <c r="Y189" i="1"/>
  <c r="AA189" i="1" s="1"/>
  <c r="X189" i="1"/>
  <c r="W189" i="1"/>
  <c r="V189" i="1"/>
  <c r="U189" i="1"/>
  <c r="T189" i="1"/>
  <c r="S189" i="1"/>
  <c r="R189" i="1"/>
  <c r="Q189" i="1"/>
  <c r="P189" i="1"/>
  <c r="O189" i="1"/>
  <c r="Z188" i="1"/>
  <c r="Y188" i="1"/>
  <c r="AA188" i="1" s="1"/>
  <c r="X188" i="1"/>
  <c r="W188" i="1"/>
  <c r="V188" i="1"/>
  <c r="U188" i="1"/>
  <c r="T188" i="1"/>
  <c r="S188" i="1"/>
  <c r="R188" i="1"/>
  <c r="Q188" i="1"/>
  <c r="P188" i="1"/>
  <c r="O188" i="1"/>
  <c r="Z187" i="1"/>
  <c r="Y187" i="1"/>
  <c r="AA187" i="1" s="1"/>
  <c r="X187" i="1"/>
  <c r="W187" i="1"/>
  <c r="V187" i="1"/>
  <c r="U187" i="1"/>
  <c r="T187" i="1"/>
  <c r="S187" i="1"/>
  <c r="R187" i="1"/>
  <c r="Q187" i="1"/>
  <c r="P187" i="1"/>
  <c r="O187" i="1"/>
  <c r="Z186" i="1"/>
  <c r="Y186" i="1"/>
  <c r="AA186" i="1" s="1"/>
  <c r="X186" i="1"/>
  <c r="W186" i="1"/>
  <c r="V186" i="1"/>
  <c r="U186" i="1"/>
  <c r="T186" i="1"/>
  <c r="S186" i="1"/>
  <c r="R186" i="1"/>
  <c r="Q186" i="1"/>
  <c r="P186" i="1"/>
  <c r="O186" i="1"/>
  <c r="Z185" i="1"/>
  <c r="Y185" i="1"/>
  <c r="AA185" i="1" s="1"/>
  <c r="X185" i="1"/>
  <c r="W185" i="1"/>
  <c r="V185" i="1"/>
  <c r="U185" i="1"/>
  <c r="T185" i="1"/>
  <c r="S185" i="1"/>
  <c r="R185" i="1"/>
  <c r="Q185" i="1"/>
  <c r="P185" i="1"/>
  <c r="O185" i="1"/>
  <c r="Z184" i="1"/>
  <c r="Y184" i="1"/>
  <c r="AA184" i="1" s="1"/>
  <c r="X184" i="1"/>
  <c r="W184" i="1"/>
  <c r="V184" i="1"/>
  <c r="U184" i="1"/>
  <c r="T184" i="1"/>
  <c r="S184" i="1"/>
  <c r="R184" i="1"/>
  <c r="Q184" i="1"/>
  <c r="P184" i="1"/>
  <c r="O184" i="1"/>
  <c r="Z183" i="1"/>
  <c r="Y183" i="1"/>
  <c r="AA183" i="1" s="1"/>
  <c r="X183" i="1"/>
  <c r="W183" i="1"/>
  <c r="V183" i="1"/>
  <c r="U183" i="1"/>
  <c r="T183" i="1"/>
  <c r="S183" i="1"/>
  <c r="R183" i="1"/>
  <c r="Q183" i="1"/>
  <c r="P183" i="1"/>
  <c r="O183" i="1"/>
  <c r="Z182" i="1"/>
  <c r="Y182" i="1"/>
  <c r="AA182" i="1" s="1"/>
  <c r="X182" i="1"/>
  <c r="W182" i="1"/>
  <c r="V182" i="1"/>
  <c r="U182" i="1"/>
  <c r="T182" i="1"/>
  <c r="S182" i="1"/>
  <c r="R182" i="1"/>
  <c r="Q182" i="1"/>
  <c r="P182" i="1"/>
  <c r="O182" i="1"/>
  <c r="Z181" i="1"/>
  <c r="Y181" i="1"/>
  <c r="AA181" i="1" s="1"/>
  <c r="X181" i="1"/>
  <c r="W181" i="1"/>
  <c r="V181" i="1"/>
  <c r="U181" i="1"/>
  <c r="T181" i="1"/>
  <c r="S181" i="1"/>
  <c r="R181" i="1"/>
  <c r="Q181" i="1"/>
  <c r="P181" i="1"/>
  <c r="O181" i="1"/>
  <c r="Z180" i="1"/>
  <c r="Y180" i="1"/>
  <c r="AA180" i="1" s="1"/>
  <c r="X180" i="1"/>
  <c r="W180" i="1"/>
  <c r="V180" i="1"/>
  <c r="U180" i="1"/>
  <c r="T180" i="1"/>
  <c r="S180" i="1"/>
  <c r="R180" i="1"/>
  <c r="Q180" i="1"/>
  <c r="P180" i="1"/>
  <c r="O180" i="1"/>
  <c r="Z179" i="1"/>
  <c r="Y179" i="1"/>
  <c r="AA179" i="1" s="1"/>
  <c r="X179" i="1"/>
  <c r="W179" i="1"/>
  <c r="V179" i="1"/>
  <c r="U179" i="1"/>
  <c r="T179" i="1"/>
  <c r="S179" i="1"/>
  <c r="R179" i="1"/>
  <c r="Q179" i="1"/>
  <c r="P179" i="1"/>
  <c r="O179" i="1"/>
  <c r="Z178" i="1"/>
  <c r="Y178" i="1"/>
  <c r="AA178" i="1" s="1"/>
  <c r="X178" i="1"/>
  <c r="W178" i="1"/>
  <c r="V178" i="1"/>
  <c r="U178" i="1"/>
  <c r="T178" i="1"/>
  <c r="S178" i="1"/>
  <c r="R178" i="1"/>
  <c r="Q178" i="1"/>
  <c r="P178" i="1"/>
  <c r="O178" i="1"/>
  <c r="Z177" i="1"/>
  <c r="Y177" i="1"/>
  <c r="AA177" i="1" s="1"/>
  <c r="X177" i="1"/>
  <c r="W177" i="1"/>
  <c r="V177" i="1"/>
  <c r="U177" i="1"/>
  <c r="T177" i="1"/>
  <c r="S177" i="1"/>
  <c r="R177" i="1"/>
  <c r="Q177" i="1"/>
  <c r="P177" i="1"/>
  <c r="O177" i="1"/>
  <c r="Z176" i="1"/>
  <c r="Y176" i="1"/>
  <c r="AA176" i="1" s="1"/>
  <c r="X176" i="1"/>
  <c r="W176" i="1"/>
  <c r="V176" i="1"/>
  <c r="U176" i="1"/>
  <c r="T176" i="1"/>
  <c r="S176" i="1"/>
  <c r="R176" i="1"/>
  <c r="Q176" i="1"/>
  <c r="P176" i="1"/>
  <c r="O176" i="1"/>
  <c r="Z175" i="1"/>
  <c r="Y175" i="1"/>
  <c r="AA175" i="1" s="1"/>
  <c r="X175" i="1"/>
  <c r="W175" i="1"/>
  <c r="V175" i="1"/>
  <c r="U175" i="1"/>
  <c r="T175" i="1"/>
  <c r="S175" i="1"/>
  <c r="R175" i="1"/>
  <c r="Q175" i="1"/>
  <c r="P175" i="1"/>
  <c r="O175" i="1"/>
  <c r="Z174" i="1"/>
  <c r="Y174" i="1"/>
  <c r="AA174" i="1" s="1"/>
  <c r="X174" i="1"/>
  <c r="W174" i="1"/>
  <c r="V174" i="1"/>
  <c r="U174" i="1"/>
  <c r="T174" i="1"/>
  <c r="S174" i="1"/>
  <c r="R174" i="1"/>
  <c r="Q174" i="1"/>
  <c r="P174" i="1"/>
  <c r="O174" i="1"/>
  <c r="Z173" i="1"/>
  <c r="Y173" i="1"/>
  <c r="AA173" i="1" s="1"/>
  <c r="X173" i="1"/>
  <c r="W173" i="1"/>
  <c r="V173" i="1"/>
  <c r="U173" i="1"/>
  <c r="T173" i="1"/>
  <c r="S173" i="1"/>
  <c r="R173" i="1"/>
  <c r="Q173" i="1"/>
  <c r="P173" i="1"/>
  <c r="O173" i="1"/>
  <c r="Z172" i="1"/>
  <c r="Y172" i="1"/>
  <c r="AA172" i="1" s="1"/>
  <c r="X172" i="1"/>
  <c r="W172" i="1"/>
  <c r="V172" i="1"/>
  <c r="U172" i="1"/>
  <c r="T172" i="1"/>
  <c r="S172" i="1"/>
  <c r="R172" i="1"/>
  <c r="Q172" i="1"/>
  <c r="P172" i="1"/>
  <c r="O172" i="1"/>
  <c r="Z171" i="1"/>
  <c r="Y171" i="1"/>
  <c r="AA171" i="1" s="1"/>
  <c r="X171" i="1"/>
  <c r="W171" i="1"/>
  <c r="V171" i="1"/>
  <c r="U171" i="1"/>
  <c r="T171" i="1"/>
  <c r="S171" i="1"/>
  <c r="R171" i="1"/>
  <c r="Q171" i="1"/>
  <c r="P171" i="1"/>
  <c r="O171" i="1"/>
  <c r="Z170" i="1"/>
  <c r="Y170" i="1"/>
  <c r="AA170" i="1" s="1"/>
  <c r="X170" i="1"/>
  <c r="W170" i="1"/>
  <c r="V170" i="1"/>
  <c r="U170" i="1"/>
  <c r="T170" i="1"/>
  <c r="S170" i="1"/>
  <c r="R170" i="1"/>
  <c r="Q170" i="1"/>
  <c r="P170" i="1"/>
  <c r="O170" i="1"/>
  <c r="Z169" i="1"/>
  <c r="Y169" i="1"/>
  <c r="AA169" i="1" s="1"/>
  <c r="X169" i="1"/>
  <c r="W169" i="1"/>
  <c r="V169" i="1"/>
  <c r="U169" i="1"/>
  <c r="T169" i="1"/>
  <c r="S169" i="1"/>
  <c r="R169" i="1"/>
  <c r="Q169" i="1"/>
  <c r="P169" i="1"/>
  <c r="O169" i="1"/>
  <c r="Z168" i="1"/>
  <c r="Y168" i="1"/>
  <c r="AA168" i="1" s="1"/>
  <c r="X168" i="1"/>
  <c r="W168" i="1"/>
  <c r="V168" i="1"/>
  <c r="U168" i="1"/>
  <c r="T168" i="1"/>
  <c r="S168" i="1"/>
  <c r="R168" i="1"/>
  <c r="Q168" i="1"/>
  <c r="P168" i="1"/>
  <c r="O168" i="1"/>
  <c r="Z167" i="1"/>
  <c r="Y167" i="1"/>
  <c r="AA167" i="1" s="1"/>
  <c r="X167" i="1"/>
  <c r="W167" i="1"/>
  <c r="V167" i="1"/>
  <c r="U167" i="1"/>
  <c r="T167" i="1"/>
  <c r="S167" i="1"/>
  <c r="R167" i="1"/>
  <c r="Q167" i="1"/>
  <c r="P167" i="1"/>
  <c r="O167" i="1"/>
  <c r="Z166" i="1"/>
  <c r="Y166" i="1"/>
  <c r="AA166" i="1" s="1"/>
  <c r="X166" i="1"/>
  <c r="W166" i="1"/>
  <c r="V166" i="1"/>
  <c r="U166" i="1"/>
  <c r="T166" i="1"/>
  <c r="S166" i="1"/>
  <c r="R166" i="1"/>
  <c r="Q166" i="1"/>
  <c r="P166" i="1"/>
  <c r="O166" i="1"/>
  <c r="Z165" i="1"/>
  <c r="Y165" i="1"/>
  <c r="AA165" i="1" s="1"/>
  <c r="X165" i="1"/>
  <c r="W165" i="1"/>
  <c r="V165" i="1"/>
  <c r="U165" i="1"/>
  <c r="T165" i="1"/>
  <c r="S165" i="1"/>
  <c r="R165" i="1"/>
  <c r="Q165" i="1"/>
  <c r="P165" i="1"/>
  <c r="O165" i="1"/>
  <c r="Z164" i="1"/>
  <c r="Y164" i="1"/>
  <c r="AA164" i="1" s="1"/>
  <c r="X164" i="1"/>
  <c r="W164" i="1"/>
  <c r="V164" i="1"/>
  <c r="U164" i="1"/>
  <c r="T164" i="1"/>
  <c r="S164" i="1"/>
  <c r="R164" i="1"/>
  <c r="Q164" i="1"/>
  <c r="P164" i="1"/>
  <c r="O164" i="1"/>
  <c r="Z163" i="1"/>
  <c r="Y163" i="1"/>
  <c r="AA163" i="1" s="1"/>
  <c r="X163" i="1"/>
  <c r="W163" i="1"/>
  <c r="V163" i="1"/>
  <c r="U163" i="1"/>
  <c r="T163" i="1"/>
  <c r="S163" i="1"/>
  <c r="R163" i="1"/>
  <c r="Q163" i="1"/>
  <c r="P163" i="1"/>
  <c r="O163" i="1"/>
  <c r="Z162" i="1"/>
  <c r="Y162" i="1"/>
  <c r="AA162" i="1" s="1"/>
  <c r="X162" i="1"/>
  <c r="W162" i="1"/>
  <c r="V162" i="1"/>
  <c r="U162" i="1"/>
  <c r="T162" i="1"/>
  <c r="S162" i="1"/>
  <c r="R162" i="1"/>
  <c r="Q162" i="1"/>
  <c r="P162" i="1"/>
  <c r="O162" i="1"/>
  <c r="Z161" i="1"/>
  <c r="Y161" i="1"/>
  <c r="AA161" i="1" s="1"/>
  <c r="X161" i="1"/>
  <c r="W161" i="1"/>
  <c r="V161" i="1"/>
  <c r="U161" i="1"/>
  <c r="T161" i="1"/>
  <c r="S161" i="1"/>
  <c r="R161" i="1"/>
  <c r="Q161" i="1"/>
  <c r="P161" i="1"/>
  <c r="O161" i="1"/>
  <c r="Z160" i="1"/>
  <c r="Y160" i="1"/>
  <c r="AA160" i="1" s="1"/>
  <c r="X160" i="1"/>
  <c r="W160" i="1"/>
  <c r="V160" i="1"/>
  <c r="U160" i="1"/>
  <c r="T160" i="1"/>
  <c r="S160" i="1"/>
  <c r="R160" i="1"/>
  <c r="Q160" i="1"/>
  <c r="P160" i="1"/>
  <c r="O160" i="1"/>
  <c r="Z159" i="1"/>
  <c r="Y159" i="1"/>
  <c r="AA159" i="1" s="1"/>
  <c r="X159" i="1"/>
  <c r="W159" i="1"/>
  <c r="V159" i="1"/>
  <c r="U159" i="1"/>
  <c r="T159" i="1"/>
  <c r="S159" i="1"/>
  <c r="R159" i="1"/>
  <c r="Q159" i="1"/>
  <c r="P159" i="1"/>
  <c r="O159" i="1"/>
  <c r="Z158" i="1"/>
  <c r="Y158" i="1"/>
  <c r="AA158" i="1" s="1"/>
  <c r="X158" i="1"/>
  <c r="W158" i="1"/>
  <c r="V158" i="1"/>
  <c r="U158" i="1"/>
  <c r="T158" i="1"/>
  <c r="S158" i="1"/>
  <c r="R158" i="1"/>
  <c r="Q158" i="1"/>
  <c r="P158" i="1"/>
  <c r="O158" i="1"/>
  <c r="Z157" i="1"/>
  <c r="Y157" i="1"/>
  <c r="AA157" i="1" s="1"/>
  <c r="X157" i="1"/>
  <c r="W157" i="1"/>
  <c r="V157" i="1"/>
  <c r="U157" i="1"/>
  <c r="T157" i="1"/>
  <c r="S157" i="1"/>
  <c r="R157" i="1"/>
  <c r="Q157" i="1"/>
  <c r="P157" i="1"/>
  <c r="O157" i="1"/>
  <c r="Z156" i="1"/>
  <c r="Y156" i="1"/>
  <c r="AA156" i="1" s="1"/>
  <c r="X156" i="1"/>
  <c r="W156" i="1"/>
  <c r="V156" i="1"/>
  <c r="U156" i="1"/>
  <c r="T156" i="1"/>
  <c r="S156" i="1"/>
  <c r="R156" i="1"/>
  <c r="Q156" i="1"/>
  <c r="P156" i="1"/>
  <c r="O156" i="1"/>
  <c r="Z155" i="1"/>
  <c r="Y155" i="1"/>
  <c r="AA155" i="1" s="1"/>
  <c r="X155" i="1"/>
  <c r="W155" i="1"/>
  <c r="V155" i="1"/>
  <c r="U155" i="1"/>
  <c r="T155" i="1"/>
  <c r="S155" i="1"/>
  <c r="R155" i="1"/>
  <c r="Q155" i="1"/>
  <c r="P155" i="1"/>
  <c r="O155" i="1"/>
  <c r="Z154" i="1"/>
  <c r="Y154" i="1"/>
  <c r="AA154" i="1" s="1"/>
  <c r="X154" i="1"/>
  <c r="W154" i="1"/>
  <c r="V154" i="1"/>
  <c r="U154" i="1"/>
  <c r="T154" i="1"/>
  <c r="S154" i="1"/>
  <c r="R154" i="1"/>
  <c r="Q154" i="1"/>
  <c r="P154" i="1"/>
  <c r="O154" i="1"/>
  <c r="Z153" i="1"/>
  <c r="Y153" i="1"/>
  <c r="AA153" i="1" s="1"/>
  <c r="X153" i="1"/>
  <c r="W153" i="1"/>
  <c r="V153" i="1"/>
  <c r="U153" i="1"/>
  <c r="T153" i="1"/>
  <c r="S153" i="1"/>
  <c r="R153" i="1"/>
  <c r="Q153" i="1"/>
  <c r="P153" i="1"/>
  <c r="O153" i="1"/>
  <c r="Z152" i="1"/>
  <c r="Y152" i="1"/>
  <c r="AA152" i="1" s="1"/>
  <c r="X152" i="1"/>
  <c r="W152" i="1"/>
  <c r="V152" i="1"/>
  <c r="U152" i="1"/>
  <c r="T152" i="1"/>
  <c r="S152" i="1"/>
  <c r="R152" i="1"/>
  <c r="Q152" i="1"/>
  <c r="P152" i="1"/>
  <c r="O152" i="1"/>
  <c r="Z151" i="1"/>
  <c r="Y151" i="1"/>
  <c r="AA151" i="1" s="1"/>
  <c r="X151" i="1"/>
  <c r="W151" i="1"/>
  <c r="V151" i="1"/>
  <c r="U151" i="1"/>
  <c r="T151" i="1"/>
  <c r="S151" i="1"/>
  <c r="R151" i="1"/>
  <c r="Q151" i="1"/>
  <c r="P151" i="1"/>
  <c r="O151" i="1"/>
  <c r="Z150" i="1"/>
  <c r="Y150" i="1"/>
  <c r="AA150" i="1" s="1"/>
  <c r="X150" i="1"/>
  <c r="W150" i="1"/>
  <c r="V150" i="1"/>
  <c r="U150" i="1"/>
  <c r="T150" i="1"/>
  <c r="S150" i="1"/>
  <c r="R150" i="1"/>
  <c r="Q150" i="1"/>
  <c r="P150" i="1"/>
  <c r="O150" i="1"/>
  <c r="Z149" i="1"/>
  <c r="Y149" i="1"/>
  <c r="AA149" i="1" s="1"/>
  <c r="X149" i="1"/>
  <c r="W149" i="1"/>
  <c r="V149" i="1"/>
  <c r="U149" i="1"/>
  <c r="T149" i="1"/>
  <c r="S149" i="1"/>
  <c r="R149" i="1"/>
  <c r="Q149" i="1"/>
  <c r="P149" i="1"/>
  <c r="O149" i="1"/>
  <c r="Z148" i="1"/>
  <c r="Y148" i="1"/>
  <c r="AA148" i="1" s="1"/>
  <c r="X148" i="1"/>
  <c r="W148" i="1"/>
  <c r="V148" i="1"/>
  <c r="U148" i="1"/>
  <c r="T148" i="1"/>
  <c r="S148" i="1"/>
  <c r="R148" i="1"/>
  <c r="Q148" i="1"/>
  <c r="P148" i="1"/>
  <c r="O148" i="1"/>
  <c r="Z147" i="1"/>
  <c r="Y147" i="1"/>
  <c r="AA147" i="1" s="1"/>
  <c r="X147" i="1"/>
  <c r="W147" i="1"/>
  <c r="V147" i="1"/>
  <c r="U147" i="1"/>
  <c r="T147" i="1"/>
  <c r="S147" i="1"/>
  <c r="R147" i="1"/>
  <c r="Q147" i="1"/>
  <c r="P147" i="1"/>
  <c r="O147" i="1"/>
  <c r="Z146" i="1"/>
  <c r="Y146" i="1"/>
  <c r="AA146" i="1" s="1"/>
  <c r="X146" i="1"/>
  <c r="W146" i="1"/>
  <c r="V146" i="1"/>
  <c r="U146" i="1"/>
  <c r="T146" i="1"/>
  <c r="S146" i="1"/>
  <c r="R146" i="1"/>
  <c r="Q146" i="1"/>
  <c r="P146" i="1"/>
  <c r="O146" i="1"/>
  <c r="Z145" i="1"/>
  <c r="Y145" i="1"/>
  <c r="AA145" i="1" s="1"/>
  <c r="X145" i="1"/>
  <c r="W145" i="1"/>
  <c r="V145" i="1"/>
  <c r="U145" i="1"/>
  <c r="T145" i="1"/>
  <c r="S145" i="1"/>
  <c r="R145" i="1"/>
  <c r="Q145" i="1"/>
  <c r="P145" i="1"/>
  <c r="O145" i="1"/>
  <c r="Z144" i="1"/>
  <c r="Y144" i="1"/>
  <c r="AA144" i="1" s="1"/>
  <c r="X144" i="1"/>
  <c r="W144" i="1"/>
  <c r="V144" i="1"/>
  <c r="U144" i="1"/>
  <c r="T144" i="1"/>
  <c r="S144" i="1"/>
  <c r="R144" i="1"/>
  <c r="Q144" i="1"/>
  <c r="P144" i="1"/>
  <c r="O144" i="1"/>
  <c r="Z143" i="1"/>
  <c r="Y143" i="1"/>
  <c r="AA143" i="1" s="1"/>
  <c r="X143" i="1"/>
  <c r="W143" i="1"/>
  <c r="V143" i="1"/>
  <c r="U143" i="1"/>
  <c r="T143" i="1"/>
  <c r="S143" i="1"/>
  <c r="R143" i="1"/>
  <c r="Q143" i="1"/>
  <c r="P143" i="1"/>
  <c r="O143" i="1"/>
  <c r="Z142" i="1"/>
  <c r="Y142" i="1"/>
  <c r="AA142" i="1" s="1"/>
  <c r="X142" i="1"/>
  <c r="W142" i="1"/>
  <c r="V142" i="1"/>
  <c r="U142" i="1"/>
  <c r="T142" i="1"/>
  <c r="S142" i="1"/>
  <c r="R142" i="1"/>
  <c r="Q142" i="1"/>
  <c r="P142" i="1"/>
  <c r="O142" i="1"/>
  <c r="Z141" i="1"/>
  <c r="Y141" i="1"/>
  <c r="AA141" i="1" s="1"/>
  <c r="X141" i="1"/>
  <c r="W141" i="1"/>
  <c r="V141" i="1"/>
  <c r="U141" i="1"/>
  <c r="T141" i="1"/>
  <c r="S141" i="1"/>
  <c r="R141" i="1"/>
  <c r="Q141" i="1"/>
  <c r="P141" i="1"/>
  <c r="O141" i="1"/>
  <c r="Z140" i="1"/>
  <c r="Y140" i="1"/>
  <c r="AA140" i="1" s="1"/>
  <c r="X140" i="1"/>
  <c r="W140" i="1"/>
  <c r="V140" i="1"/>
  <c r="U140" i="1"/>
  <c r="T140" i="1"/>
  <c r="S140" i="1"/>
  <c r="R140" i="1"/>
  <c r="Q140" i="1"/>
  <c r="P140" i="1"/>
  <c r="O140" i="1"/>
  <c r="Z139" i="1"/>
  <c r="Y139" i="1"/>
  <c r="AA139" i="1" s="1"/>
  <c r="X139" i="1"/>
  <c r="W139" i="1"/>
  <c r="V139" i="1"/>
  <c r="U139" i="1"/>
  <c r="T139" i="1"/>
  <c r="S139" i="1"/>
  <c r="R139" i="1"/>
  <c r="Q139" i="1"/>
  <c r="P139" i="1"/>
  <c r="O139" i="1"/>
  <c r="Z138" i="1"/>
  <c r="Y138" i="1"/>
  <c r="AA138" i="1" s="1"/>
  <c r="X138" i="1"/>
  <c r="W138" i="1"/>
  <c r="V138" i="1"/>
  <c r="U138" i="1"/>
  <c r="T138" i="1"/>
  <c r="S138" i="1"/>
  <c r="R138" i="1"/>
  <c r="Q138" i="1"/>
  <c r="P138" i="1"/>
  <c r="O138" i="1"/>
  <c r="Z137" i="1"/>
  <c r="Y137" i="1"/>
  <c r="AA137" i="1" s="1"/>
  <c r="X137" i="1"/>
  <c r="W137" i="1"/>
  <c r="V137" i="1"/>
  <c r="U137" i="1"/>
  <c r="T137" i="1"/>
  <c r="S137" i="1"/>
  <c r="R137" i="1"/>
  <c r="Q137" i="1"/>
  <c r="P137" i="1"/>
  <c r="O137" i="1"/>
  <c r="Z136" i="1"/>
  <c r="Y136" i="1"/>
  <c r="AA136" i="1" s="1"/>
  <c r="X136" i="1"/>
  <c r="W136" i="1"/>
  <c r="V136" i="1"/>
  <c r="U136" i="1"/>
  <c r="T136" i="1"/>
  <c r="S136" i="1"/>
  <c r="R136" i="1"/>
  <c r="Q136" i="1"/>
  <c r="P136" i="1"/>
  <c r="O136" i="1"/>
  <c r="Z135" i="1"/>
  <c r="Y135" i="1"/>
  <c r="AA135" i="1" s="1"/>
  <c r="X135" i="1"/>
  <c r="W135" i="1"/>
  <c r="V135" i="1"/>
  <c r="U135" i="1"/>
  <c r="T135" i="1"/>
  <c r="S135" i="1"/>
  <c r="R135" i="1"/>
  <c r="Q135" i="1"/>
  <c r="P135" i="1"/>
  <c r="O135" i="1"/>
  <c r="Z134" i="1"/>
  <c r="Y134" i="1"/>
  <c r="AA134" i="1" s="1"/>
  <c r="X134" i="1"/>
  <c r="W134" i="1"/>
  <c r="V134" i="1"/>
  <c r="U134" i="1"/>
  <c r="T134" i="1"/>
  <c r="S134" i="1"/>
  <c r="R134" i="1"/>
  <c r="Q134" i="1"/>
  <c r="P134" i="1"/>
  <c r="O134" i="1"/>
  <c r="Z133" i="1"/>
  <c r="Y133" i="1"/>
  <c r="AA133" i="1" s="1"/>
  <c r="X133" i="1"/>
  <c r="W133" i="1"/>
  <c r="V133" i="1"/>
  <c r="U133" i="1"/>
  <c r="T133" i="1"/>
  <c r="S133" i="1"/>
  <c r="R133" i="1"/>
  <c r="Q133" i="1"/>
  <c r="P133" i="1"/>
  <c r="O133" i="1"/>
  <c r="Z132" i="1"/>
  <c r="Y132" i="1"/>
  <c r="AA132" i="1" s="1"/>
  <c r="X132" i="1"/>
  <c r="W132" i="1"/>
  <c r="V132" i="1"/>
  <c r="U132" i="1"/>
  <c r="T132" i="1"/>
  <c r="S132" i="1"/>
  <c r="R132" i="1"/>
  <c r="Q132" i="1"/>
  <c r="P132" i="1"/>
  <c r="O132" i="1"/>
  <c r="Z131" i="1"/>
  <c r="Y131" i="1"/>
  <c r="AA131" i="1" s="1"/>
  <c r="X131" i="1"/>
  <c r="W131" i="1"/>
  <c r="V131" i="1"/>
  <c r="U131" i="1"/>
  <c r="T131" i="1"/>
  <c r="S131" i="1"/>
  <c r="R131" i="1"/>
  <c r="Q131" i="1"/>
  <c r="P131" i="1"/>
  <c r="O131" i="1"/>
  <c r="Z130" i="1"/>
  <c r="Y130" i="1"/>
  <c r="AA130" i="1" s="1"/>
  <c r="X130" i="1"/>
  <c r="W130" i="1"/>
  <c r="V130" i="1"/>
  <c r="U130" i="1"/>
  <c r="T130" i="1"/>
  <c r="S130" i="1"/>
  <c r="R130" i="1"/>
  <c r="Q130" i="1"/>
  <c r="P130" i="1"/>
  <c r="O130" i="1"/>
  <c r="Z129" i="1"/>
  <c r="Y129" i="1"/>
  <c r="AA129" i="1" s="1"/>
  <c r="X129" i="1"/>
  <c r="W129" i="1"/>
  <c r="V129" i="1"/>
  <c r="U129" i="1"/>
  <c r="T129" i="1"/>
  <c r="S129" i="1"/>
  <c r="R129" i="1"/>
  <c r="Q129" i="1"/>
  <c r="P129" i="1"/>
  <c r="O129" i="1"/>
  <c r="Z128" i="1"/>
  <c r="Y128" i="1"/>
  <c r="AA128" i="1" s="1"/>
  <c r="X128" i="1"/>
  <c r="W128" i="1"/>
  <c r="V128" i="1"/>
  <c r="U128" i="1"/>
  <c r="T128" i="1"/>
  <c r="S128" i="1"/>
  <c r="R128" i="1"/>
  <c r="Q128" i="1"/>
  <c r="P128" i="1"/>
  <c r="O128" i="1"/>
  <c r="Z127" i="1"/>
  <c r="Y127" i="1"/>
  <c r="AA127" i="1" s="1"/>
  <c r="X127" i="1"/>
  <c r="W127" i="1"/>
  <c r="V127" i="1"/>
  <c r="U127" i="1"/>
  <c r="T127" i="1"/>
  <c r="S127" i="1"/>
  <c r="R127" i="1"/>
  <c r="Q127" i="1"/>
  <c r="P127" i="1"/>
  <c r="O127" i="1"/>
  <c r="Z126" i="1"/>
  <c r="Y126" i="1"/>
  <c r="AA126" i="1" s="1"/>
  <c r="X126" i="1"/>
  <c r="W126" i="1"/>
  <c r="V126" i="1"/>
  <c r="U126" i="1"/>
  <c r="T126" i="1"/>
  <c r="S126" i="1"/>
  <c r="R126" i="1"/>
  <c r="Q126" i="1"/>
  <c r="P126" i="1"/>
  <c r="O126" i="1"/>
  <c r="Z125" i="1"/>
  <c r="Y125" i="1"/>
  <c r="AA125" i="1" s="1"/>
  <c r="X125" i="1"/>
  <c r="W125" i="1"/>
  <c r="V125" i="1"/>
  <c r="U125" i="1"/>
  <c r="T125" i="1"/>
  <c r="S125" i="1"/>
  <c r="R125" i="1"/>
  <c r="Q125" i="1"/>
  <c r="P125" i="1"/>
  <c r="O125" i="1"/>
  <c r="Z124" i="1"/>
  <c r="Y124" i="1"/>
  <c r="AA124" i="1" s="1"/>
  <c r="X124" i="1"/>
  <c r="W124" i="1"/>
  <c r="V124" i="1"/>
  <c r="U124" i="1"/>
  <c r="T124" i="1"/>
  <c r="S124" i="1"/>
  <c r="R124" i="1"/>
  <c r="Q124" i="1"/>
  <c r="P124" i="1"/>
  <c r="O124" i="1"/>
  <c r="Z123" i="1"/>
  <c r="Y123" i="1"/>
  <c r="AA123" i="1" s="1"/>
  <c r="X123" i="1"/>
  <c r="W123" i="1"/>
  <c r="V123" i="1"/>
  <c r="U123" i="1"/>
  <c r="T123" i="1"/>
  <c r="S123" i="1"/>
  <c r="R123" i="1"/>
  <c r="Q123" i="1"/>
  <c r="P123" i="1"/>
  <c r="O123" i="1"/>
  <c r="Z122" i="1"/>
  <c r="Y122" i="1"/>
  <c r="AA122" i="1" s="1"/>
  <c r="X122" i="1"/>
  <c r="W122" i="1"/>
  <c r="V122" i="1"/>
  <c r="U122" i="1"/>
  <c r="T122" i="1"/>
  <c r="S122" i="1"/>
  <c r="R122" i="1"/>
  <c r="Q122" i="1"/>
  <c r="P122" i="1"/>
  <c r="O122" i="1"/>
  <c r="Z121" i="1"/>
  <c r="Y121" i="1"/>
  <c r="AA121" i="1" s="1"/>
  <c r="X121" i="1"/>
  <c r="W121" i="1"/>
  <c r="V121" i="1"/>
  <c r="U121" i="1"/>
  <c r="T121" i="1"/>
  <c r="S121" i="1"/>
  <c r="R121" i="1"/>
  <c r="Q121" i="1"/>
  <c r="P121" i="1"/>
  <c r="O121" i="1"/>
  <c r="Z120" i="1"/>
  <c r="Y120" i="1"/>
  <c r="AA120" i="1" s="1"/>
  <c r="X120" i="1"/>
  <c r="W120" i="1"/>
  <c r="V120" i="1"/>
  <c r="U120" i="1"/>
  <c r="T120" i="1"/>
  <c r="S120" i="1"/>
  <c r="R120" i="1"/>
  <c r="Q120" i="1"/>
  <c r="P120" i="1"/>
  <c r="O120" i="1"/>
  <c r="Z119" i="1"/>
  <c r="Y119" i="1"/>
  <c r="AA119" i="1" s="1"/>
  <c r="X119" i="1"/>
  <c r="W119" i="1"/>
  <c r="V119" i="1"/>
  <c r="U119" i="1"/>
  <c r="T119" i="1"/>
  <c r="S119" i="1"/>
  <c r="R119" i="1"/>
  <c r="Q119" i="1"/>
  <c r="P119" i="1"/>
  <c r="O119" i="1"/>
  <c r="Z118" i="1"/>
  <c r="Y118" i="1"/>
  <c r="AA118" i="1" s="1"/>
  <c r="X118" i="1"/>
  <c r="W118" i="1"/>
  <c r="V118" i="1"/>
  <c r="U118" i="1"/>
  <c r="T118" i="1"/>
  <c r="S118" i="1"/>
  <c r="R118" i="1"/>
  <c r="Q118" i="1"/>
  <c r="P118" i="1"/>
  <c r="O118" i="1"/>
  <c r="Z117" i="1"/>
  <c r="Y117" i="1"/>
  <c r="AA117" i="1" s="1"/>
  <c r="X117" i="1"/>
  <c r="W117" i="1"/>
  <c r="V117" i="1"/>
  <c r="U117" i="1"/>
  <c r="T117" i="1"/>
  <c r="S117" i="1"/>
  <c r="R117" i="1"/>
  <c r="Q117" i="1"/>
  <c r="P117" i="1"/>
  <c r="O117" i="1"/>
  <c r="Z116" i="1"/>
  <c r="Y116" i="1"/>
  <c r="AA116" i="1" s="1"/>
  <c r="X116" i="1"/>
  <c r="W116" i="1"/>
  <c r="V116" i="1"/>
  <c r="U116" i="1"/>
  <c r="T116" i="1"/>
  <c r="S116" i="1"/>
  <c r="R116" i="1"/>
  <c r="Q116" i="1"/>
  <c r="P116" i="1"/>
  <c r="O116" i="1"/>
  <c r="Z115" i="1"/>
  <c r="Y115" i="1"/>
  <c r="AA115" i="1" s="1"/>
  <c r="X115" i="1"/>
  <c r="W115" i="1"/>
  <c r="V115" i="1"/>
  <c r="U115" i="1"/>
  <c r="T115" i="1"/>
  <c r="S115" i="1"/>
  <c r="R115" i="1"/>
  <c r="Q115" i="1"/>
  <c r="P115" i="1"/>
  <c r="O115" i="1"/>
  <c r="Z114" i="1"/>
  <c r="Y114" i="1"/>
  <c r="AA114" i="1" s="1"/>
  <c r="X114" i="1"/>
  <c r="W114" i="1"/>
  <c r="V114" i="1"/>
  <c r="U114" i="1"/>
  <c r="T114" i="1"/>
  <c r="S114" i="1"/>
  <c r="R114" i="1"/>
  <c r="Q114" i="1"/>
  <c r="P114" i="1"/>
  <c r="O114" i="1"/>
  <c r="Z113" i="1"/>
  <c r="Y113" i="1"/>
  <c r="AA113" i="1" s="1"/>
  <c r="X113" i="1"/>
  <c r="W113" i="1"/>
  <c r="V113" i="1"/>
  <c r="U113" i="1"/>
  <c r="T113" i="1"/>
  <c r="S113" i="1"/>
  <c r="R113" i="1"/>
  <c r="Q113" i="1"/>
  <c r="P113" i="1"/>
  <c r="O113" i="1"/>
  <c r="Z112" i="1"/>
  <c r="Y112" i="1"/>
  <c r="AA112" i="1" s="1"/>
  <c r="X112" i="1"/>
  <c r="W112" i="1"/>
  <c r="V112" i="1"/>
  <c r="U112" i="1"/>
  <c r="T112" i="1"/>
  <c r="S112" i="1"/>
  <c r="R112" i="1"/>
  <c r="Q112" i="1"/>
  <c r="P112" i="1"/>
  <c r="O112" i="1"/>
  <c r="Z111" i="1"/>
  <c r="Y111" i="1"/>
  <c r="AA111" i="1" s="1"/>
  <c r="X111" i="1"/>
  <c r="W111" i="1"/>
  <c r="V111" i="1"/>
  <c r="U111" i="1"/>
  <c r="T111" i="1"/>
  <c r="S111" i="1"/>
  <c r="R111" i="1"/>
  <c r="Q111" i="1"/>
  <c r="P111" i="1"/>
  <c r="O111" i="1"/>
  <c r="Z110" i="1"/>
  <c r="Y110" i="1"/>
  <c r="AA110" i="1" s="1"/>
  <c r="X110" i="1"/>
  <c r="W110" i="1"/>
  <c r="V110" i="1"/>
  <c r="U110" i="1"/>
  <c r="T110" i="1"/>
  <c r="S110" i="1"/>
  <c r="R110" i="1"/>
  <c r="Q110" i="1"/>
  <c r="P110" i="1"/>
  <c r="O110" i="1"/>
  <c r="Z109" i="1"/>
  <c r="Y109" i="1"/>
  <c r="AA109" i="1" s="1"/>
  <c r="X109" i="1"/>
  <c r="W109" i="1"/>
  <c r="V109" i="1"/>
  <c r="U109" i="1"/>
  <c r="T109" i="1"/>
  <c r="S109" i="1"/>
  <c r="R109" i="1"/>
  <c r="Q109" i="1"/>
  <c r="P109" i="1"/>
  <c r="O109" i="1"/>
  <c r="Z108" i="1"/>
  <c r="Y108" i="1"/>
  <c r="AA108" i="1" s="1"/>
  <c r="X108" i="1"/>
  <c r="W108" i="1"/>
  <c r="V108" i="1"/>
  <c r="U108" i="1"/>
  <c r="T108" i="1"/>
  <c r="S108" i="1"/>
  <c r="R108" i="1"/>
  <c r="Q108" i="1"/>
  <c r="P108" i="1"/>
  <c r="O108" i="1"/>
  <c r="Z107" i="1"/>
  <c r="Y107" i="1"/>
  <c r="AA107" i="1" s="1"/>
  <c r="X107" i="1"/>
  <c r="W107" i="1"/>
  <c r="V107" i="1"/>
  <c r="U107" i="1"/>
  <c r="T107" i="1"/>
  <c r="S107" i="1"/>
  <c r="R107" i="1"/>
  <c r="Q107" i="1"/>
  <c r="P107" i="1"/>
  <c r="O107" i="1"/>
  <c r="Z106" i="1"/>
  <c r="Y106" i="1"/>
  <c r="AA106" i="1" s="1"/>
  <c r="X106" i="1"/>
  <c r="W106" i="1"/>
  <c r="V106" i="1"/>
  <c r="U106" i="1"/>
  <c r="T106" i="1"/>
  <c r="S106" i="1"/>
  <c r="R106" i="1"/>
  <c r="Q106" i="1"/>
  <c r="P106" i="1"/>
  <c r="O106" i="1"/>
  <c r="Z105" i="1"/>
  <c r="Y105" i="1"/>
  <c r="AA105" i="1" s="1"/>
  <c r="X105" i="1"/>
  <c r="W105" i="1"/>
  <c r="V105" i="1"/>
  <c r="U105" i="1"/>
  <c r="T105" i="1"/>
  <c r="S105" i="1"/>
  <c r="R105" i="1"/>
  <c r="Q105" i="1"/>
  <c r="P105" i="1"/>
  <c r="O105" i="1"/>
  <c r="Z104" i="1"/>
  <c r="Y104" i="1"/>
  <c r="AA104" i="1" s="1"/>
  <c r="X104" i="1"/>
  <c r="W104" i="1"/>
  <c r="V104" i="1"/>
  <c r="U104" i="1"/>
  <c r="T104" i="1"/>
  <c r="S104" i="1"/>
  <c r="R104" i="1"/>
  <c r="Q104" i="1"/>
  <c r="P104" i="1"/>
  <c r="O104" i="1"/>
  <c r="Z103" i="1"/>
  <c r="Y103" i="1"/>
  <c r="AA103" i="1" s="1"/>
  <c r="X103" i="1"/>
  <c r="W103" i="1"/>
  <c r="V103" i="1"/>
  <c r="U103" i="1"/>
  <c r="T103" i="1"/>
  <c r="S103" i="1"/>
  <c r="R103" i="1"/>
  <c r="Q103" i="1"/>
  <c r="P103" i="1"/>
  <c r="O103" i="1"/>
  <c r="Z102" i="1"/>
  <c r="Y102" i="1"/>
  <c r="AA102" i="1" s="1"/>
  <c r="X102" i="1"/>
  <c r="W102" i="1"/>
  <c r="V102" i="1"/>
  <c r="U102" i="1"/>
  <c r="T102" i="1"/>
  <c r="S102" i="1"/>
  <c r="R102" i="1"/>
  <c r="Q102" i="1"/>
  <c r="P102" i="1"/>
  <c r="O102" i="1"/>
  <c r="Z101" i="1"/>
  <c r="Y101" i="1"/>
  <c r="AA101" i="1" s="1"/>
  <c r="X101" i="1"/>
  <c r="W101" i="1"/>
  <c r="V101" i="1"/>
  <c r="U101" i="1"/>
  <c r="T101" i="1"/>
  <c r="S101" i="1"/>
  <c r="R101" i="1"/>
  <c r="Q101" i="1"/>
  <c r="P101" i="1"/>
  <c r="O101" i="1"/>
  <c r="Z100" i="1"/>
  <c r="Y100" i="1"/>
  <c r="AA100" i="1" s="1"/>
  <c r="X100" i="1"/>
  <c r="W100" i="1"/>
  <c r="V100" i="1"/>
  <c r="U100" i="1"/>
  <c r="T100" i="1"/>
  <c r="S100" i="1"/>
  <c r="R100" i="1"/>
  <c r="Q100" i="1"/>
  <c r="P100" i="1"/>
  <c r="O100" i="1"/>
  <c r="Z99" i="1"/>
  <c r="Y99" i="1"/>
  <c r="AA99" i="1" s="1"/>
  <c r="X99" i="1"/>
  <c r="W99" i="1"/>
  <c r="V99" i="1"/>
  <c r="U99" i="1"/>
  <c r="T99" i="1"/>
  <c r="S99" i="1"/>
  <c r="R99" i="1"/>
  <c r="Q99" i="1"/>
  <c r="P99" i="1"/>
  <c r="O99" i="1"/>
  <c r="Z98" i="1"/>
  <c r="Y98" i="1"/>
  <c r="AA98" i="1" s="1"/>
  <c r="X98" i="1"/>
  <c r="W98" i="1"/>
  <c r="V98" i="1"/>
  <c r="U98" i="1"/>
  <c r="T98" i="1"/>
  <c r="S98" i="1"/>
  <c r="R98" i="1"/>
  <c r="Q98" i="1"/>
  <c r="P98" i="1"/>
  <c r="O98" i="1"/>
  <c r="Z97" i="1"/>
  <c r="Y97" i="1"/>
  <c r="AA97" i="1" s="1"/>
  <c r="X97" i="1"/>
  <c r="W97" i="1"/>
  <c r="V97" i="1"/>
  <c r="U97" i="1"/>
  <c r="T97" i="1"/>
  <c r="S97" i="1"/>
  <c r="R97" i="1"/>
  <c r="Q97" i="1"/>
  <c r="P97" i="1"/>
  <c r="O97" i="1"/>
  <c r="Z96" i="1"/>
  <c r="Y96" i="1"/>
  <c r="AA96" i="1" s="1"/>
  <c r="X96" i="1"/>
  <c r="W96" i="1"/>
  <c r="V96" i="1"/>
  <c r="U96" i="1"/>
  <c r="T96" i="1"/>
  <c r="S96" i="1"/>
  <c r="R96" i="1"/>
  <c r="Q96" i="1"/>
  <c r="P96" i="1"/>
  <c r="O96" i="1"/>
  <c r="Z95" i="1"/>
  <c r="Y95" i="1"/>
  <c r="AA95" i="1" s="1"/>
  <c r="X95" i="1"/>
  <c r="W95" i="1"/>
  <c r="V95" i="1"/>
  <c r="U95" i="1"/>
  <c r="T95" i="1"/>
  <c r="S95" i="1"/>
  <c r="R95" i="1"/>
  <c r="Q95" i="1"/>
  <c r="P95" i="1"/>
  <c r="O95" i="1"/>
  <c r="Z94" i="1"/>
  <c r="Y94" i="1"/>
  <c r="AA94" i="1" s="1"/>
  <c r="X94" i="1"/>
  <c r="W94" i="1"/>
  <c r="V94" i="1"/>
  <c r="U94" i="1"/>
  <c r="T94" i="1"/>
  <c r="S94" i="1"/>
  <c r="R94" i="1"/>
  <c r="Q94" i="1"/>
  <c r="P94" i="1"/>
  <c r="O94" i="1"/>
  <c r="Z93" i="1"/>
  <c r="Y93" i="1"/>
  <c r="AA93" i="1" s="1"/>
  <c r="X93" i="1"/>
  <c r="W93" i="1"/>
  <c r="V93" i="1"/>
  <c r="U93" i="1"/>
  <c r="T93" i="1"/>
  <c r="S93" i="1"/>
  <c r="R93" i="1"/>
  <c r="Q93" i="1"/>
  <c r="P93" i="1"/>
  <c r="O93" i="1"/>
  <c r="Z92" i="1"/>
  <c r="Y92" i="1"/>
  <c r="AA92" i="1" s="1"/>
  <c r="X92" i="1"/>
  <c r="W92" i="1"/>
  <c r="V92" i="1"/>
  <c r="U92" i="1"/>
  <c r="T92" i="1"/>
  <c r="S92" i="1"/>
  <c r="R92" i="1"/>
  <c r="Q92" i="1"/>
  <c r="P92" i="1"/>
  <c r="O92" i="1"/>
  <c r="Z91" i="1"/>
  <c r="Y91" i="1"/>
  <c r="AA91" i="1" s="1"/>
  <c r="X91" i="1"/>
  <c r="W91" i="1"/>
  <c r="V91" i="1"/>
  <c r="U91" i="1"/>
  <c r="T91" i="1"/>
  <c r="S91" i="1"/>
  <c r="R91" i="1"/>
  <c r="Q91" i="1"/>
  <c r="P91" i="1"/>
  <c r="O91" i="1"/>
  <c r="Z90" i="1"/>
  <c r="Y90" i="1"/>
  <c r="AA90" i="1" s="1"/>
  <c r="X90" i="1"/>
  <c r="W90" i="1"/>
  <c r="V90" i="1"/>
  <c r="U90" i="1"/>
  <c r="T90" i="1"/>
  <c r="S90" i="1"/>
  <c r="R90" i="1"/>
  <c r="Q90" i="1"/>
  <c r="P90" i="1"/>
  <c r="O90" i="1"/>
  <c r="Z89" i="1"/>
  <c r="Y89" i="1"/>
  <c r="AA89" i="1" s="1"/>
  <c r="X89" i="1"/>
  <c r="W89" i="1"/>
  <c r="V89" i="1"/>
  <c r="U89" i="1"/>
  <c r="T89" i="1"/>
  <c r="S89" i="1"/>
  <c r="R89" i="1"/>
  <c r="Q89" i="1"/>
  <c r="P89" i="1"/>
  <c r="O89" i="1"/>
  <c r="Z88" i="1"/>
  <c r="Y88" i="1"/>
  <c r="AA88" i="1" s="1"/>
  <c r="X88" i="1"/>
  <c r="W88" i="1"/>
  <c r="V88" i="1"/>
  <c r="U88" i="1"/>
  <c r="T88" i="1"/>
  <c r="S88" i="1"/>
  <c r="R88" i="1"/>
  <c r="Q88" i="1"/>
  <c r="P88" i="1"/>
  <c r="O88" i="1"/>
  <c r="Z87" i="1"/>
  <c r="Y87" i="1"/>
  <c r="AA87" i="1" s="1"/>
  <c r="X87" i="1"/>
  <c r="W87" i="1"/>
  <c r="V87" i="1"/>
  <c r="U87" i="1"/>
  <c r="T87" i="1"/>
  <c r="S87" i="1"/>
  <c r="R87" i="1"/>
  <c r="Q87" i="1"/>
  <c r="P87" i="1"/>
  <c r="O87" i="1"/>
  <c r="Z86" i="1"/>
  <c r="Y86" i="1"/>
  <c r="AA86" i="1" s="1"/>
  <c r="X86" i="1"/>
  <c r="W86" i="1"/>
  <c r="V86" i="1"/>
  <c r="U86" i="1"/>
  <c r="T86" i="1"/>
  <c r="S86" i="1"/>
  <c r="R86" i="1"/>
  <c r="Q86" i="1"/>
  <c r="P86" i="1"/>
  <c r="O86" i="1"/>
  <c r="Z85" i="1"/>
  <c r="Y85" i="1"/>
  <c r="AA85" i="1" s="1"/>
  <c r="X85" i="1"/>
  <c r="W85" i="1"/>
  <c r="V85" i="1"/>
  <c r="U85" i="1"/>
  <c r="T85" i="1"/>
  <c r="S85" i="1"/>
  <c r="R85" i="1"/>
  <c r="Q85" i="1"/>
  <c r="P85" i="1"/>
  <c r="O85" i="1"/>
  <c r="Z84" i="1"/>
  <c r="Y84" i="1"/>
  <c r="AA84" i="1" s="1"/>
  <c r="X84" i="1"/>
  <c r="W84" i="1"/>
  <c r="V84" i="1"/>
  <c r="U84" i="1"/>
  <c r="T84" i="1"/>
  <c r="S84" i="1"/>
  <c r="R84" i="1"/>
  <c r="Q84" i="1"/>
  <c r="P84" i="1"/>
  <c r="O84" i="1"/>
  <c r="Z83" i="1"/>
  <c r="Y83" i="1"/>
  <c r="AA83" i="1" s="1"/>
  <c r="X83" i="1"/>
  <c r="W83" i="1"/>
  <c r="V83" i="1"/>
  <c r="U83" i="1"/>
  <c r="T83" i="1"/>
  <c r="S83" i="1"/>
  <c r="R83" i="1"/>
  <c r="Q83" i="1"/>
  <c r="P83" i="1"/>
  <c r="O83" i="1"/>
  <c r="Z82" i="1"/>
  <c r="Y82" i="1"/>
  <c r="AA82" i="1" s="1"/>
  <c r="X82" i="1"/>
  <c r="W82" i="1"/>
  <c r="V82" i="1"/>
  <c r="U82" i="1"/>
  <c r="T82" i="1"/>
  <c r="S82" i="1"/>
  <c r="R82" i="1"/>
  <c r="Q82" i="1"/>
  <c r="P82" i="1"/>
  <c r="O82" i="1"/>
  <c r="Z81" i="1"/>
  <c r="Y81" i="1"/>
  <c r="AA81" i="1" s="1"/>
  <c r="X81" i="1"/>
  <c r="W81" i="1"/>
  <c r="V81" i="1"/>
  <c r="U81" i="1"/>
  <c r="T81" i="1"/>
  <c r="S81" i="1"/>
  <c r="R81" i="1"/>
  <c r="Q81" i="1"/>
  <c r="P81" i="1"/>
  <c r="O81" i="1"/>
  <c r="Z80" i="1"/>
  <c r="Y80" i="1"/>
  <c r="AA80" i="1" s="1"/>
  <c r="X80" i="1"/>
  <c r="W80" i="1"/>
  <c r="V80" i="1"/>
  <c r="U80" i="1"/>
  <c r="T80" i="1"/>
  <c r="S80" i="1"/>
  <c r="R80" i="1"/>
  <c r="Q80" i="1"/>
  <c r="P80" i="1"/>
  <c r="O80" i="1"/>
  <c r="Z79" i="1"/>
  <c r="Y79" i="1"/>
  <c r="AA79" i="1" s="1"/>
  <c r="X79" i="1"/>
  <c r="W79" i="1"/>
  <c r="V79" i="1"/>
  <c r="U79" i="1"/>
  <c r="T79" i="1"/>
  <c r="S79" i="1"/>
  <c r="R79" i="1"/>
  <c r="Q79" i="1"/>
  <c r="P79" i="1"/>
  <c r="O79" i="1"/>
  <c r="Z78" i="1"/>
  <c r="Y78" i="1"/>
  <c r="AA78" i="1" s="1"/>
  <c r="X78" i="1"/>
  <c r="W78" i="1"/>
  <c r="V78" i="1"/>
  <c r="U78" i="1"/>
  <c r="T78" i="1"/>
  <c r="S78" i="1"/>
  <c r="R78" i="1"/>
  <c r="Q78" i="1"/>
  <c r="P78" i="1"/>
  <c r="O78" i="1"/>
  <c r="Z77" i="1"/>
  <c r="Y77" i="1"/>
  <c r="AA77" i="1" s="1"/>
  <c r="X77" i="1"/>
  <c r="W77" i="1"/>
  <c r="V77" i="1"/>
  <c r="U77" i="1"/>
  <c r="T77" i="1"/>
  <c r="S77" i="1"/>
  <c r="R77" i="1"/>
  <c r="Q77" i="1"/>
  <c r="P77" i="1"/>
  <c r="O77" i="1"/>
  <c r="Z76" i="1"/>
  <c r="Y76" i="1"/>
  <c r="AA76" i="1" s="1"/>
  <c r="X76" i="1"/>
  <c r="W76" i="1"/>
  <c r="V76" i="1"/>
  <c r="U76" i="1"/>
  <c r="T76" i="1"/>
  <c r="S76" i="1"/>
  <c r="R76" i="1"/>
  <c r="Q76" i="1"/>
  <c r="P76" i="1"/>
  <c r="O76" i="1"/>
  <c r="Z75" i="1"/>
  <c r="Y75" i="1"/>
  <c r="AA75" i="1" s="1"/>
  <c r="X75" i="1"/>
  <c r="W75" i="1"/>
  <c r="V75" i="1"/>
  <c r="U75" i="1"/>
  <c r="T75" i="1"/>
  <c r="S75" i="1"/>
  <c r="R75" i="1"/>
  <c r="Q75" i="1"/>
  <c r="P75" i="1"/>
  <c r="O75" i="1"/>
  <c r="Z74" i="1"/>
  <c r="Y74" i="1"/>
  <c r="AA74" i="1" s="1"/>
  <c r="X74" i="1"/>
  <c r="W74" i="1"/>
  <c r="V74" i="1"/>
  <c r="U74" i="1"/>
  <c r="T74" i="1"/>
  <c r="S74" i="1"/>
  <c r="R74" i="1"/>
  <c r="Q74" i="1"/>
  <c r="P74" i="1"/>
  <c r="O74" i="1"/>
  <c r="Z73" i="1"/>
  <c r="Y73" i="1"/>
  <c r="AA73" i="1" s="1"/>
  <c r="X73" i="1"/>
  <c r="W73" i="1"/>
  <c r="V73" i="1"/>
  <c r="U73" i="1"/>
  <c r="T73" i="1"/>
  <c r="S73" i="1"/>
  <c r="R73" i="1"/>
  <c r="Q73" i="1"/>
  <c r="P73" i="1"/>
  <c r="O73" i="1"/>
  <c r="Z72" i="1"/>
  <c r="Y72" i="1"/>
  <c r="AA72" i="1" s="1"/>
  <c r="X72" i="1"/>
  <c r="W72" i="1"/>
  <c r="V72" i="1"/>
  <c r="U72" i="1"/>
  <c r="T72" i="1"/>
  <c r="S72" i="1"/>
  <c r="R72" i="1"/>
  <c r="Q72" i="1"/>
  <c r="P72" i="1"/>
  <c r="O72" i="1"/>
  <c r="Z71" i="1"/>
  <c r="Y71" i="1"/>
  <c r="AA71" i="1" s="1"/>
  <c r="X71" i="1"/>
  <c r="W71" i="1"/>
  <c r="V71" i="1"/>
  <c r="U71" i="1"/>
  <c r="T71" i="1"/>
  <c r="S71" i="1"/>
  <c r="R71" i="1"/>
  <c r="Q71" i="1"/>
  <c r="P71" i="1"/>
  <c r="O71" i="1"/>
  <c r="Z70" i="1"/>
  <c r="Y70" i="1"/>
  <c r="AA70" i="1" s="1"/>
  <c r="X70" i="1"/>
  <c r="W70" i="1"/>
  <c r="V70" i="1"/>
  <c r="U70" i="1"/>
  <c r="T70" i="1"/>
  <c r="S70" i="1"/>
  <c r="R70" i="1"/>
  <c r="Q70" i="1"/>
  <c r="P70" i="1"/>
  <c r="O70" i="1"/>
  <c r="Z69" i="1"/>
  <c r="Y69" i="1"/>
  <c r="AA69" i="1" s="1"/>
  <c r="X69" i="1"/>
  <c r="W69" i="1"/>
  <c r="V69" i="1"/>
  <c r="U69" i="1"/>
  <c r="T69" i="1"/>
  <c r="S69" i="1"/>
  <c r="R69" i="1"/>
  <c r="Q69" i="1"/>
  <c r="P69" i="1"/>
  <c r="O69" i="1"/>
  <c r="Z68" i="1"/>
  <c r="Y68" i="1"/>
  <c r="AA68" i="1" s="1"/>
  <c r="X68" i="1"/>
  <c r="W68" i="1"/>
  <c r="V68" i="1"/>
  <c r="U68" i="1"/>
  <c r="T68" i="1"/>
  <c r="S68" i="1"/>
  <c r="R68" i="1"/>
  <c r="Q68" i="1"/>
  <c r="P68" i="1"/>
  <c r="O68" i="1"/>
  <c r="Z67" i="1"/>
  <c r="Y67" i="1"/>
  <c r="AA67" i="1" s="1"/>
  <c r="X67" i="1"/>
  <c r="W67" i="1"/>
  <c r="V67" i="1"/>
  <c r="U67" i="1"/>
  <c r="T67" i="1"/>
  <c r="S67" i="1"/>
  <c r="R67" i="1"/>
  <c r="Q67" i="1"/>
  <c r="P67" i="1"/>
  <c r="O67" i="1"/>
  <c r="Z66" i="1"/>
  <c r="Y66" i="1"/>
  <c r="AA66" i="1" s="1"/>
  <c r="X66" i="1"/>
  <c r="W66" i="1"/>
  <c r="V66" i="1"/>
  <c r="U66" i="1"/>
  <c r="T66" i="1"/>
  <c r="S66" i="1"/>
  <c r="R66" i="1"/>
  <c r="Q66" i="1"/>
  <c r="P66" i="1"/>
  <c r="O66" i="1"/>
  <c r="Z65" i="1"/>
  <c r="Y65" i="1"/>
  <c r="AA65" i="1" s="1"/>
  <c r="X65" i="1"/>
  <c r="W65" i="1"/>
  <c r="V65" i="1"/>
  <c r="U65" i="1"/>
  <c r="T65" i="1"/>
  <c r="S65" i="1"/>
  <c r="R65" i="1"/>
  <c r="Q65" i="1"/>
  <c r="P65" i="1"/>
  <c r="O65" i="1"/>
  <c r="Z64" i="1"/>
  <c r="Y64" i="1"/>
  <c r="AA64" i="1" s="1"/>
  <c r="X64" i="1"/>
  <c r="W64" i="1"/>
  <c r="V64" i="1"/>
  <c r="U64" i="1"/>
  <c r="T64" i="1"/>
  <c r="S64" i="1"/>
  <c r="R64" i="1"/>
  <c r="Q64" i="1"/>
  <c r="P64" i="1"/>
  <c r="O64" i="1"/>
  <c r="Z63" i="1"/>
  <c r="Y63" i="1"/>
  <c r="AA63" i="1" s="1"/>
  <c r="X63" i="1"/>
  <c r="W63" i="1"/>
  <c r="V63" i="1"/>
  <c r="U63" i="1"/>
  <c r="T63" i="1"/>
  <c r="S63" i="1"/>
  <c r="R63" i="1"/>
  <c r="Q63" i="1"/>
  <c r="P63" i="1"/>
  <c r="O63" i="1"/>
  <c r="Z62" i="1"/>
  <c r="Y62" i="1"/>
  <c r="AA62" i="1" s="1"/>
  <c r="X62" i="1"/>
  <c r="W62" i="1"/>
  <c r="V62" i="1"/>
  <c r="U62" i="1"/>
  <c r="T62" i="1"/>
  <c r="S62" i="1"/>
  <c r="R62" i="1"/>
  <c r="Q62" i="1"/>
  <c r="P62" i="1"/>
  <c r="O62" i="1"/>
  <c r="Z61" i="1"/>
  <c r="Y61" i="1"/>
  <c r="AA61" i="1" s="1"/>
  <c r="X61" i="1"/>
  <c r="W61" i="1"/>
  <c r="V61" i="1"/>
  <c r="U61" i="1"/>
  <c r="T61" i="1"/>
  <c r="S61" i="1"/>
  <c r="R61" i="1"/>
  <c r="Q61" i="1"/>
  <c r="P61" i="1"/>
  <c r="O61" i="1"/>
  <c r="Z60" i="1"/>
  <c r="Y60" i="1"/>
  <c r="AA60" i="1" s="1"/>
  <c r="X60" i="1"/>
  <c r="W60" i="1"/>
  <c r="V60" i="1"/>
  <c r="U60" i="1"/>
  <c r="T60" i="1"/>
  <c r="S60" i="1"/>
  <c r="R60" i="1"/>
  <c r="Q60" i="1"/>
  <c r="P60" i="1"/>
  <c r="O60" i="1"/>
  <c r="Z59" i="1"/>
  <c r="Y59" i="1"/>
  <c r="AA59" i="1" s="1"/>
  <c r="X59" i="1"/>
  <c r="W59" i="1"/>
  <c r="V59" i="1"/>
  <c r="U59" i="1"/>
  <c r="T59" i="1"/>
  <c r="S59" i="1"/>
  <c r="R59" i="1"/>
  <c r="Q59" i="1"/>
  <c r="P59" i="1"/>
  <c r="O59" i="1"/>
  <c r="Z58" i="1"/>
  <c r="Y58" i="1"/>
  <c r="AA58" i="1" s="1"/>
  <c r="X58" i="1"/>
  <c r="W58" i="1"/>
  <c r="V58" i="1"/>
  <c r="U58" i="1"/>
  <c r="T58" i="1"/>
  <c r="S58" i="1"/>
  <c r="R58" i="1"/>
  <c r="Q58" i="1"/>
  <c r="P58" i="1"/>
  <c r="O58" i="1"/>
  <c r="Z57" i="1"/>
  <c r="Y57" i="1"/>
  <c r="AA57" i="1" s="1"/>
  <c r="X57" i="1"/>
  <c r="W57" i="1"/>
  <c r="V57" i="1"/>
  <c r="U57" i="1"/>
  <c r="T57" i="1"/>
  <c r="S57" i="1"/>
  <c r="R57" i="1"/>
  <c r="Q57" i="1"/>
  <c r="P57" i="1"/>
  <c r="O57" i="1"/>
  <c r="Z56" i="1"/>
  <c r="Y56" i="1"/>
  <c r="AA56" i="1" s="1"/>
  <c r="X56" i="1"/>
  <c r="W56" i="1"/>
  <c r="V56" i="1"/>
  <c r="U56" i="1"/>
  <c r="T56" i="1"/>
  <c r="S56" i="1"/>
  <c r="R56" i="1"/>
  <c r="Q56" i="1"/>
  <c r="P56" i="1"/>
  <c r="O56" i="1"/>
  <c r="Z55" i="1"/>
  <c r="Y55" i="1"/>
  <c r="AA55" i="1" s="1"/>
  <c r="X55" i="1"/>
  <c r="W55" i="1"/>
  <c r="V55" i="1"/>
  <c r="U55" i="1"/>
  <c r="T55" i="1"/>
  <c r="S55" i="1"/>
  <c r="R55" i="1"/>
  <c r="Q55" i="1"/>
  <c r="P55" i="1"/>
  <c r="O55" i="1"/>
  <c r="Z54" i="1"/>
  <c r="Y54" i="1"/>
  <c r="AA54" i="1" s="1"/>
  <c r="X54" i="1"/>
  <c r="W54" i="1"/>
  <c r="V54" i="1"/>
  <c r="U54" i="1"/>
  <c r="T54" i="1"/>
  <c r="S54" i="1"/>
  <c r="R54" i="1"/>
  <c r="Q54" i="1"/>
  <c r="P54" i="1"/>
  <c r="O54" i="1"/>
  <c r="Z53" i="1"/>
  <c r="Y53" i="1"/>
  <c r="AA53" i="1" s="1"/>
  <c r="X53" i="1"/>
  <c r="W53" i="1"/>
  <c r="V53" i="1"/>
  <c r="U53" i="1"/>
  <c r="T53" i="1"/>
  <c r="S53" i="1"/>
  <c r="R53" i="1"/>
  <c r="Q53" i="1"/>
  <c r="P53" i="1"/>
  <c r="O53" i="1"/>
  <c r="Z52" i="1"/>
  <c r="Y52" i="1"/>
  <c r="AA52" i="1" s="1"/>
  <c r="X52" i="1"/>
  <c r="W52" i="1"/>
  <c r="V52" i="1"/>
  <c r="U52" i="1"/>
  <c r="T52" i="1"/>
  <c r="S52" i="1"/>
  <c r="R52" i="1"/>
  <c r="Q52" i="1"/>
  <c r="P52" i="1"/>
  <c r="O52" i="1"/>
  <c r="Z51" i="1"/>
  <c r="Y51" i="1"/>
  <c r="AA51" i="1" s="1"/>
  <c r="X51" i="1"/>
  <c r="W51" i="1"/>
  <c r="V51" i="1"/>
  <c r="U51" i="1"/>
  <c r="T51" i="1"/>
  <c r="S51" i="1"/>
  <c r="R51" i="1"/>
  <c r="Q51" i="1"/>
  <c r="P51" i="1"/>
  <c r="O51" i="1"/>
  <c r="Z50" i="1"/>
  <c r="Y50" i="1"/>
  <c r="AA50" i="1" s="1"/>
  <c r="X50" i="1"/>
  <c r="W50" i="1"/>
  <c r="V50" i="1"/>
  <c r="U50" i="1"/>
  <c r="T50" i="1"/>
  <c r="S50" i="1"/>
  <c r="R50" i="1"/>
  <c r="Q50" i="1"/>
  <c r="P50" i="1"/>
  <c r="O50" i="1"/>
  <c r="Z49" i="1"/>
  <c r="Y49" i="1"/>
  <c r="AA49" i="1" s="1"/>
  <c r="X49" i="1"/>
  <c r="W49" i="1"/>
  <c r="V49" i="1"/>
  <c r="U49" i="1"/>
  <c r="T49" i="1"/>
  <c r="S49" i="1"/>
  <c r="R49" i="1"/>
  <c r="Q49" i="1"/>
  <c r="P49" i="1"/>
  <c r="O49" i="1"/>
  <c r="Z48" i="1"/>
  <c r="Y48" i="1"/>
  <c r="AA48" i="1" s="1"/>
  <c r="X48" i="1"/>
  <c r="W48" i="1"/>
  <c r="V48" i="1"/>
  <c r="U48" i="1"/>
  <c r="T48" i="1"/>
  <c r="S48" i="1"/>
  <c r="R48" i="1"/>
  <c r="Q48" i="1"/>
  <c r="P48" i="1"/>
  <c r="O48" i="1"/>
  <c r="Z47" i="1"/>
  <c r="Y47" i="1"/>
  <c r="AA47" i="1" s="1"/>
  <c r="X47" i="1"/>
  <c r="W47" i="1"/>
  <c r="V47" i="1"/>
  <c r="U47" i="1"/>
  <c r="T47" i="1"/>
  <c r="S47" i="1"/>
  <c r="R47" i="1"/>
  <c r="Q47" i="1"/>
  <c r="P47" i="1"/>
  <c r="O47" i="1"/>
  <c r="Z46" i="1"/>
  <c r="Y46" i="1"/>
  <c r="AA46" i="1" s="1"/>
  <c r="X46" i="1"/>
  <c r="W46" i="1"/>
  <c r="V46" i="1"/>
  <c r="U46" i="1"/>
  <c r="T46" i="1"/>
  <c r="S46" i="1"/>
  <c r="R46" i="1"/>
  <c r="Q46" i="1"/>
  <c r="P46" i="1"/>
  <c r="O46" i="1"/>
  <c r="Z45" i="1"/>
  <c r="Y45" i="1"/>
  <c r="AA45" i="1" s="1"/>
  <c r="X45" i="1"/>
  <c r="W45" i="1"/>
  <c r="V45" i="1"/>
  <c r="U45" i="1"/>
  <c r="T45" i="1"/>
  <c r="S45" i="1"/>
  <c r="R45" i="1"/>
  <c r="Q45" i="1"/>
  <c r="P45" i="1"/>
  <c r="O45" i="1"/>
  <c r="Z44" i="1"/>
  <c r="Y44" i="1"/>
  <c r="AA44" i="1" s="1"/>
  <c r="X44" i="1"/>
  <c r="W44" i="1"/>
  <c r="V44" i="1"/>
  <c r="U44" i="1"/>
  <c r="T44" i="1"/>
  <c r="S44" i="1"/>
  <c r="R44" i="1"/>
  <c r="Q44" i="1"/>
  <c r="P44" i="1"/>
  <c r="O44" i="1"/>
  <c r="Z43" i="1"/>
  <c r="Y43" i="1"/>
  <c r="AA43" i="1" s="1"/>
  <c r="X43" i="1"/>
  <c r="W43" i="1"/>
  <c r="V43" i="1"/>
  <c r="U43" i="1"/>
  <c r="T43" i="1"/>
  <c r="S43" i="1"/>
  <c r="R43" i="1"/>
  <c r="Q43" i="1"/>
  <c r="P43" i="1"/>
  <c r="O43" i="1"/>
  <c r="Z42" i="1"/>
  <c r="Y42" i="1"/>
  <c r="AA42" i="1" s="1"/>
  <c r="X42" i="1"/>
  <c r="W42" i="1"/>
  <c r="V42" i="1"/>
  <c r="U42" i="1"/>
  <c r="T42" i="1"/>
  <c r="S42" i="1"/>
  <c r="R42" i="1"/>
  <c r="Q42" i="1"/>
  <c r="P42" i="1"/>
  <c r="O42" i="1"/>
  <c r="Z41" i="1"/>
  <c r="Y41" i="1"/>
  <c r="AA41" i="1" s="1"/>
  <c r="X41" i="1"/>
  <c r="W41" i="1"/>
  <c r="V41" i="1"/>
  <c r="U41" i="1"/>
  <c r="T41" i="1"/>
  <c r="S41" i="1"/>
  <c r="R41" i="1"/>
  <c r="Q41" i="1"/>
  <c r="P41" i="1"/>
  <c r="O41" i="1"/>
  <c r="Z40" i="1"/>
  <c r="Y40" i="1"/>
  <c r="AA40" i="1" s="1"/>
  <c r="X40" i="1"/>
  <c r="W40" i="1"/>
  <c r="V40" i="1"/>
  <c r="U40" i="1"/>
  <c r="T40" i="1"/>
  <c r="S40" i="1"/>
  <c r="R40" i="1"/>
  <c r="Q40" i="1"/>
  <c r="P40" i="1"/>
  <c r="O40" i="1"/>
  <c r="Z39" i="1"/>
  <c r="Y39" i="1"/>
  <c r="AA39" i="1" s="1"/>
  <c r="X39" i="1"/>
  <c r="W39" i="1"/>
  <c r="V39" i="1"/>
  <c r="U39" i="1"/>
  <c r="T39" i="1"/>
  <c r="S39" i="1"/>
  <c r="R39" i="1"/>
  <c r="Q39" i="1"/>
  <c r="P39" i="1"/>
  <c r="O39" i="1"/>
  <c r="Z38" i="1"/>
  <c r="Y38" i="1"/>
  <c r="AA38" i="1" s="1"/>
  <c r="X38" i="1"/>
  <c r="W38" i="1"/>
  <c r="V38" i="1"/>
  <c r="U38" i="1"/>
  <c r="T38" i="1"/>
  <c r="S38" i="1"/>
  <c r="R38" i="1"/>
  <c r="Q38" i="1"/>
  <c r="P38" i="1"/>
  <c r="O38" i="1"/>
  <c r="Z37" i="1"/>
  <c r="Y37" i="1"/>
  <c r="AA37" i="1" s="1"/>
  <c r="X37" i="1"/>
  <c r="W37" i="1"/>
  <c r="V37" i="1"/>
  <c r="U37" i="1"/>
  <c r="T37" i="1"/>
  <c r="S37" i="1"/>
  <c r="R37" i="1"/>
  <c r="Q37" i="1"/>
  <c r="P37" i="1"/>
  <c r="O37" i="1"/>
  <c r="Z36" i="1"/>
  <c r="Y36" i="1"/>
  <c r="AA36" i="1" s="1"/>
  <c r="X36" i="1"/>
  <c r="W36" i="1"/>
  <c r="V36" i="1"/>
  <c r="U36" i="1"/>
  <c r="T36" i="1"/>
  <c r="S36" i="1"/>
  <c r="R36" i="1"/>
  <c r="Q36" i="1"/>
  <c r="P36" i="1"/>
  <c r="O36" i="1"/>
  <c r="Z35" i="1"/>
  <c r="Y35" i="1"/>
  <c r="AA35" i="1" s="1"/>
  <c r="X35" i="1"/>
  <c r="W35" i="1"/>
  <c r="V35" i="1"/>
  <c r="U35" i="1"/>
  <c r="T35" i="1"/>
  <c r="S35" i="1"/>
  <c r="R35" i="1"/>
  <c r="Q35" i="1"/>
  <c r="P35" i="1"/>
  <c r="O35" i="1"/>
  <c r="Z34" i="1"/>
  <c r="Y34" i="1"/>
  <c r="AA34" i="1" s="1"/>
  <c r="X34" i="1"/>
  <c r="W34" i="1"/>
  <c r="V34" i="1"/>
  <c r="U34" i="1"/>
  <c r="T34" i="1"/>
  <c r="S34" i="1"/>
  <c r="R34" i="1"/>
  <c r="Q34" i="1"/>
  <c r="P34" i="1"/>
  <c r="O34" i="1"/>
  <c r="Z33" i="1"/>
  <c r="Y33" i="1"/>
  <c r="AA33" i="1" s="1"/>
  <c r="X33" i="1"/>
  <c r="W33" i="1"/>
  <c r="V33" i="1"/>
  <c r="U33" i="1"/>
  <c r="T33" i="1"/>
  <c r="S33" i="1"/>
  <c r="R33" i="1"/>
  <c r="Q33" i="1"/>
  <c r="P33" i="1"/>
  <c r="O33" i="1"/>
  <c r="Z32" i="1"/>
  <c r="Y32" i="1"/>
  <c r="AA32" i="1" s="1"/>
  <c r="X32" i="1"/>
  <c r="W32" i="1"/>
  <c r="V32" i="1"/>
  <c r="U32" i="1"/>
  <c r="T32" i="1"/>
  <c r="S32" i="1"/>
  <c r="R32" i="1"/>
  <c r="Q32" i="1"/>
  <c r="P32" i="1"/>
  <c r="O32" i="1"/>
  <c r="Z31" i="1"/>
  <c r="Y31" i="1"/>
  <c r="AA31" i="1" s="1"/>
  <c r="X31" i="1"/>
  <c r="W31" i="1"/>
  <c r="V31" i="1"/>
  <c r="U31" i="1"/>
  <c r="T31" i="1"/>
  <c r="S31" i="1"/>
  <c r="R31" i="1"/>
  <c r="Q31" i="1"/>
  <c r="P31" i="1"/>
  <c r="O31" i="1"/>
  <c r="Z30" i="1"/>
  <c r="Y30" i="1"/>
  <c r="AA30" i="1" s="1"/>
  <c r="X30" i="1"/>
  <c r="W30" i="1"/>
  <c r="V30" i="1"/>
  <c r="U30" i="1"/>
  <c r="T30" i="1"/>
  <c r="S30" i="1"/>
  <c r="R30" i="1"/>
  <c r="Q30" i="1"/>
  <c r="P30" i="1"/>
  <c r="O30" i="1"/>
  <c r="Z29" i="1"/>
  <c r="Y29" i="1"/>
  <c r="AA29" i="1" s="1"/>
  <c r="X29" i="1"/>
  <c r="W29" i="1"/>
  <c r="V29" i="1"/>
  <c r="U29" i="1"/>
  <c r="T29" i="1"/>
  <c r="S29" i="1"/>
  <c r="R29" i="1"/>
  <c r="Q29" i="1"/>
  <c r="P29" i="1"/>
  <c r="O29" i="1"/>
  <c r="Z28" i="1"/>
  <c r="Y28" i="1"/>
  <c r="AA28" i="1" s="1"/>
  <c r="X28" i="1"/>
  <c r="W28" i="1"/>
  <c r="V28" i="1"/>
  <c r="U28" i="1"/>
  <c r="T28" i="1"/>
  <c r="S28" i="1"/>
  <c r="R28" i="1"/>
  <c r="Q28" i="1"/>
  <c r="P28" i="1"/>
  <c r="O28" i="1"/>
  <c r="Z27" i="1"/>
  <c r="Y27" i="1"/>
  <c r="AA27" i="1" s="1"/>
  <c r="X27" i="1"/>
  <c r="W27" i="1"/>
  <c r="V27" i="1"/>
  <c r="U27" i="1"/>
  <c r="T27" i="1"/>
  <c r="S27" i="1"/>
  <c r="R27" i="1"/>
  <c r="Q27" i="1"/>
  <c r="P27" i="1"/>
  <c r="O27" i="1"/>
  <c r="Z26" i="1"/>
  <c r="Y26" i="1"/>
  <c r="AA26" i="1" s="1"/>
  <c r="X26" i="1"/>
  <c r="W26" i="1"/>
  <c r="V26" i="1"/>
  <c r="U26" i="1"/>
  <c r="T26" i="1"/>
  <c r="S26" i="1"/>
  <c r="R26" i="1"/>
  <c r="Q26" i="1"/>
  <c r="P26" i="1"/>
  <c r="O26" i="1"/>
  <c r="Z25" i="1"/>
  <c r="Y25" i="1"/>
  <c r="AA25" i="1" s="1"/>
  <c r="X25" i="1"/>
  <c r="W25" i="1"/>
  <c r="V25" i="1"/>
  <c r="U25" i="1"/>
  <c r="T25" i="1"/>
  <c r="S25" i="1"/>
  <c r="R25" i="1"/>
  <c r="Q25" i="1"/>
  <c r="P25" i="1"/>
  <c r="O25" i="1"/>
  <c r="Z24" i="1"/>
  <c r="Y24" i="1"/>
  <c r="AA24" i="1" s="1"/>
  <c r="X24" i="1"/>
  <c r="W24" i="1"/>
  <c r="V24" i="1"/>
  <c r="U24" i="1"/>
  <c r="T24" i="1"/>
  <c r="S24" i="1"/>
  <c r="R24" i="1"/>
  <c r="Q24" i="1"/>
  <c r="P24" i="1"/>
  <c r="O24" i="1"/>
  <c r="Z23" i="1"/>
  <c r="Y23" i="1"/>
  <c r="AA23" i="1" s="1"/>
  <c r="X23" i="1"/>
  <c r="W23" i="1"/>
  <c r="V23" i="1"/>
  <c r="U23" i="1"/>
  <c r="T23" i="1"/>
  <c r="S23" i="1"/>
  <c r="R23" i="1"/>
  <c r="Q23" i="1"/>
  <c r="P23" i="1"/>
  <c r="O23" i="1"/>
  <c r="Z22" i="1"/>
  <c r="Y22" i="1"/>
  <c r="AA22" i="1" s="1"/>
  <c r="X22" i="1"/>
  <c r="W22" i="1"/>
  <c r="V22" i="1"/>
  <c r="U22" i="1"/>
  <c r="T22" i="1"/>
  <c r="S22" i="1"/>
  <c r="R22" i="1"/>
  <c r="Q22" i="1"/>
  <c r="P22" i="1"/>
  <c r="O22" i="1"/>
  <c r="Z21" i="1"/>
  <c r="Y21" i="1"/>
  <c r="AA21" i="1" s="1"/>
  <c r="X21" i="1"/>
  <c r="W21" i="1"/>
  <c r="V21" i="1"/>
  <c r="U21" i="1"/>
  <c r="T21" i="1"/>
  <c r="S21" i="1"/>
  <c r="R21" i="1"/>
  <c r="Q21" i="1"/>
  <c r="P21" i="1"/>
  <c r="O21" i="1"/>
  <c r="Z20" i="1"/>
  <c r="Y20" i="1"/>
  <c r="AA20" i="1" s="1"/>
  <c r="X20" i="1"/>
  <c r="W20" i="1"/>
  <c r="V20" i="1"/>
  <c r="U20" i="1"/>
  <c r="T20" i="1"/>
  <c r="S20" i="1"/>
  <c r="R20" i="1"/>
  <c r="Q20" i="1"/>
  <c r="P20" i="1"/>
  <c r="O20" i="1"/>
  <c r="Z19" i="1"/>
  <c r="Y19" i="1"/>
  <c r="AA19" i="1" s="1"/>
  <c r="X19" i="1"/>
  <c r="W19" i="1"/>
  <c r="V19" i="1"/>
  <c r="U19" i="1"/>
  <c r="T19" i="1"/>
  <c r="S19" i="1"/>
  <c r="R19" i="1"/>
  <c r="Q19" i="1"/>
  <c r="P19" i="1"/>
  <c r="O19" i="1"/>
  <c r="Z18" i="1"/>
  <c r="Y18" i="1"/>
  <c r="AA18" i="1" s="1"/>
  <c r="X18" i="1"/>
  <c r="W18" i="1"/>
  <c r="V18" i="1"/>
  <c r="U18" i="1"/>
  <c r="T18" i="1"/>
  <c r="S18" i="1"/>
  <c r="R18" i="1"/>
  <c r="Q18" i="1"/>
  <c r="P18" i="1"/>
  <c r="O18" i="1"/>
  <c r="Z17" i="1"/>
  <c r="Y17" i="1"/>
  <c r="AA17" i="1" s="1"/>
  <c r="X17" i="1"/>
  <c r="W17" i="1"/>
  <c r="V17" i="1"/>
  <c r="U17" i="1"/>
  <c r="T17" i="1"/>
  <c r="S17" i="1"/>
  <c r="R17" i="1"/>
  <c r="Q17" i="1"/>
  <c r="P17" i="1"/>
  <c r="O17" i="1"/>
  <c r="Z16" i="1"/>
  <c r="Y16" i="1"/>
  <c r="AA16" i="1" s="1"/>
  <c r="X16" i="1"/>
  <c r="W16" i="1"/>
  <c r="V16" i="1"/>
  <c r="U16" i="1"/>
  <c r="T16" i="1"/>
  <c r="S16" i="1"/>
  <c r="R16" i="1"/>
  <c r="Q16" i="1"/>
  <c r="P16" i="1"/>
  <c r="O16" i="1"/>
  <c r="Z15" i="1"/>
  <c r="Y15" i="1"/>
  <c r="AA15" i="1" s="1"/>
  <c r="X15" i="1"/>
  <c r="W15" i="1"/>
  <c r="V15" i="1"/>
  <c r="U15" i="1"/>
  <c r="T15" i="1"/>
  <c r="S15" i="1"/>
  <c r="R15" i="1"/>
  <c r="Q15" i="1"/>
  <c r="P15" i="1"/>
  <c r="O15" i="1"/>
  <c r="Z14" i="1"/>
  <c r="Y14" i="1"/>
  <c r="AA14" i="1" s="1"/>
  <c r="X14" i="1"/>
  <c r="W14" i="1"/>
  <c r="V14" i="1"/>
  <c r="U14" i="1"/>
  <c r="T14" i="1"/>
  <c r="S14" i="1"/>
  <c r="R14" i="1"/>
  <c r="Q14" i="1"/>
  <c r="P14" i="1"/>
  <c r="O14" i="1"/>
  <c r="Z13" i="1"/>
  <c r="X13" i="1"/>
  <c r="W13" i="1"/>
  <c r="V13" i="1"/>
  <c r="U13" i="1"/>
  <c r="T13" i="1"/>
  <c r="S13" i="1"/>
  <c r="R13" i="1"/>
  <c r="Q13" i="1"/>
  <c r="P13" i="1"/>
  <c r="O13" i="1"/>
  <c r="Z12" i="1"/>
  <c r="Y12" i="1"/>
  <c r="AA12" i="1" s="1"/>
  <c r="X12" i="1"/>
  <c r="W12" i="1"/>
  <c r="V12" i="1"/>
  <c r="U12" i="1"/>
  <c r="T12" i="1"/>
  <c r="S12" i="1"/>
  <c r="R12" i="1"/>
  <c r="Q12" i="1"/>
  <c r="P12" i="1"/>
  <c r="O12" i="1"/>
  <c r="Z11" i="1"/>
  <c r="Y11" i="1"/>
  <c r="AA11" i="1" s="1"/>
  <c r="X11" i="1"/>
  <c r="W11" i="1"/>
  <c r="V11" i="1"/>
  <c r="U11" i="1"/>
  <c r="T11" i="1"/>
  <c r="S11" i="1"/>
  <c r="R11" i="1"/>
  <c r="Q11" i="1"/>
  <c r="P11" i="1"/>
  <c r="O11" i="1"/>
  <c r="Y13" i="1" l="1"/>
  <c r="AA13" i="1" s="1"/>
  <c r="Y199" i="1"/>
  <c r="AA199" i="1" s="1"/>
  <c r="Y201" i="1"/>
  <c r="AA201" i="1" s="1"/>
  <c r="Y212" i="1"/>
  <c r="AA212" i="1" s="1"/>
  <c r="Q10" i="1"/>
  <c r="P10" i="1"/>
  <c r="Z10" i="1"/>
  <c r="Y10" i="1"/>
  <c r="AA10" i="1" s="1"/>
  <c r="X10" i="1"/>
  <c r="W10" i="1"/>
  <c r="V10" i="1"/>
  <c r="U10" i="1"/>
  <c r="T10" i="1"/>
  <c r="S10" i="1"/>
  <c r="R10" i="1"/>
  <c r="O10" i="1"/>
  <c r="N263" i="1"/>
  <c r="N264" i="1"/>
  <c r="S36" i="15"/>
  <c r="N262" i="1" l="1"/>
  <c r="N11" i="1"/>
  <c r="N19" i="1"/>
  <c r="N27" i="1"/>
  <c r="N35" i="1"/>
  <c r="N43" i="1"/>
  <c r="N51" i="1"/>
  <c r="N59" i="1"/>
  <c r="N67" i="1"/>
  <c r="N75" i="1"/>
  <c r="N83" i="1"/>
  <c r="N91" i="1"/>
  <c r="N99" i="1"/>
  <c r="N107" i="1"/>
  <c r="N115" i="1"/>
  <c r="N123" i="1"/>
  <c r="N131" i="1"/>
  <c r="N139" i="1"/>
  <c r="N147" i="1"/>
  <c r="N155" i="1"/>
  <c r="N163" i="1"/>
  <c r="N171" i="1"/>
  <c r="N179" i="1"/>
  <c r="N187" i="1"/>
  <c r="N195" i="1"/>
  <c r="N203" i="1"/>
  <c r="N211" i="1"/>
  <c r="N219" i="1"/>
  <c r="N227" i="1"/>
  <c r="N235" i="1"/>
  <c r="N243" i="1"/>
  <c r="N251" i="1"/>
  <c r="N259" i="1"/>
  <c r="N12" i="1"/>
  <c r="N20" i="1"/>
  <c r="N28" i="1"/>
  <c r="N36" i="1"/>
  <c r="N44" i="1"/>
  <c r="N52" i="1"/>
  <c r="N60" i="1"/>
  <c r="N68" i="1"/>
  <c r="N76" i="1"/>
  <c r="N84" i="1"/>
  <c r="N92" i="1"/>
  <c r="N100" i="1"/>
  <c r="N108" i="1"/>
  <c r="N116" i="1"/>
  <c r="N124" i="1"/>
  <c r="N132" i="1"/>
  <c r="N140" i="1"/>
  <c r="N148" i="1"/>
  <c r="N156" i="1"/>
  <c r="N164" i="1"/>
  <c r="N172" i="1"/>
  <c r="N180" i="1"/>
  <c r="N188" i="1"/>
  <c r="N196" i="1"/>
  <c r="N204" i="1"/>
  <c r="N212" i="1"/>
  <c r="N220" i="1"/>
  <c r="N228" i="1"/>
  <c r="N236" i="1"/>
  <c r="N244" i="1"/>
  <c r="N252" i="1"/>
  <c r="N260" i="1"/>
  <c r="N15" i="1"/>
  <c r="N23" i="1"/>
  <c r="N31" i="1"/>
  <c r="N39" i="1"/>
  <c r="N47" i="1"/>
  <c r="N55" i="1"/>
  <c r="N63" i="1"/>
  <c r="N71" i="1"/>
  <c r="N79" i="1"/>
  <c r="N87" i="1"/>
  <c r="N95" i="1"/>
  <c r="N103" i="1"/>
  <c r="N111" i="1"/>
  <c r="N119" i="1"/>
  <c r="N127" i="1"/>
  <c r="N135" i="1"/>
  <c r="N143" i="1"/>
  <c r="N151" i="1"/>
  <c r="N159" i="1"/>
  <c r="N167" i="1"/>
  <c r="N175" i="1"/>
  <c r="N183" i="1"/>
  <c r="N191" i="1"/>
  <c r="N199" i="1"/>
  <c r="N207" i="1"/>
  <c r="N215" i="1"/>
  <c r="N223" i="1"/>
  <c r="N231" i="1"/>
  <c r="N239" i="1"/>
  <c r="N247" i="1"/>
  <c r="N255" i="1"/>
  <c r="N16" i="1"/>
  <c r="N24" i="1"/>
  <c r="N32" i="1"/>
  <c r="N40" i="1"/>
  <c r="N48" i="1"/>
  <c r="N56" i="1"/>
  <c r="N64" i="1"/>
  <c r="N72" i="1"/>
  <c r="N80" i="1"/>
  <c r="N88" i="1"/>
  <c r="N96" i="1"/>
  <c r="N104" i="1"/>
  <c r="N112" i="1"/>
  <c r="N120" i="1"/>
  <c r="N128" i="1"/>
  <c r="N136" i="1"/>
  <c r="N144" i="1"/>
  <c r="N152" i="1"/>
  <c r="N160" i="1"/>
  <c r="N168" i="1"/>
  <c r="N176" i="1"/>
  <c r="N184" i="1"/>
  <c r="N192" i="1"/>
  <c r="N200" i="1"/>
  <c r="N208" i="1"/>
  <c r="N216" i="1"/>
  <c r="N224" i="1"/>
  <c r="N232" i="1"/>
  <c r="N240" i="1"/>
  <c r="N248" i="1"/>
  <c r="N256" i="1"/>
  <c r="N13" i="1"/>
  <c r="N17" i="1"/>
  <c r="N21" i="1"/>
  <c r="N25" i="1"/>
  <c r="N29" i="1"/>
  <c r="N33" i="1"/>
  <c r="N37" i="1"/>
  <c r="N41" i="1"/>
  <c r="N45" i="1"/>
  <c r="N49" i="1"/>
  <c r="N53" i="1"/>
  <c r="N57" i="1"/>
  <c r="N61" i="1"/>
  <c r="N65" i="1"/>
  <c r="N69" i="1"/>
  <c r="N73" i="1"/>
  <c r="N77" i="1"/>
  <c r="N81" i="1"/>
  <c r="N85" i="1"/>
  <c r="N89" i="1"/>
  <c r="N93" i="1"/>
  <c r="N97" i="1"/>
  <c r="N101" i="1"/>
  <c r="N105" i="1"/>
  <c r="N109" i="1"/>
  <c r="N113" i="1"/>
  <c r="N117" i="1"/>
  <c r="N121" i="1"/>
  <c r="N125" i="1"/>
  <c r="N129" i="1"/>
  <c r="N133" i="1"/>
  <c r="N137" i="1"/>
  <c r="N141" i="1"/>
  <c r="N145" i="1"/>
  <c r="N149" i="1"/>
  <c r="N153" i="1"/>
  <c r="N157" i="1"/>
  <c r="N161" i="1"/>
  <c r="N165" i="1"/>
  <c r="N169" i="1"/>
  <c r="N173" i="1"/>
  <c r="N177" i="1"/>
  <c r="N181" i="1"/>
  <c r="N185" i="1"/>
  <c r="N189" i="1"/>
  <c r="N193" i="1"/>
  <c r="N197" i="1"/>
  <c r="N201" i="1"/>
  <c r="N205" i="1"/>
  <c r="N209" i="1"/>
  <c r="N213" i="1"/>
  <c r="N217" i="1"/>
  <c r="N221" i="1"/>
  <c r="N225" i="1"/>
  <c r="N229" i="1"/>
  <c r="N233" i="1"/>
  <c r="N237" i="1"/>
  <c r="N241" i="1"/>
  <c r="N245" i="1"/>
  <c r="N249" i="1"/>
  <c r="N253" i="1"/>
  <c r="N257" i="1"/>
  <c r="N261" i="1"/>
  <c r="N265" i="1"/>
  <c r="N14" i="1"/>
  <c r="N18" i="1"/>
  <c r="N22" i="1"/>
  <c r="N26" i="1"/>
  <c r="N30" i="1"/>
  <c r="N34" i="1"/>
  <c r="N38" i="1"/>
  <c r="N42" i="1"/>
  <c r="N46" i="1"/>
  <c r="N50" i="1"/>
  <c r="N54" i="1"/>
  <c r="N58" i="1"/>
  <c r="N62" i="1"/>
  <c r="N66" i="1"/>
  <c r="N70" i="1"/>
  <c r="N74" i="1"/>
  <c r="N78" i="1"/>
  <c r="N82" i="1"/>
  <c r="N86" i="1"/>
  <c r="N90" i="1"/>
  <c r="N94" i="1"/>
  <c r="N98" i="1"/>
  <c r="N102" i="1"/>
  <c r="N106" i="1"/>
  <c r="N110" i="1"/>
  <c r="N114" i="1"/>
  <c r="N118" i="1"/>
  <c r="N122" i="1"/>
  <c r="N126" i="1"/>
  <c r="N130" i="1"/>
  <c r="N134" i="1"/>
  <c r="N138" i="1"/>
  <c r="N142" i="1"/>
  <c r="N146" i="1"/>
  <c r="N150" i="1"/>
  <c r="N154" i="1"/>
  <c r="N158" i="1"/>
  <c r="N162" i="1"/>
  <c r="N166" i="1"/>
  <c r="N170" i="1"/>
  <c r="N174" i="1"/>
  <c r="N178" i="1"/>
  <c r="N182" i="1"/>
  <c r="N186" i="1"/>
  <c r="N190" i="1"/>
  <c r="N194" i="1"/>
  <c r="N198" i="1"/>
  <c r="N202" i="1"/>
  <c r="N206" i="1"/>
  <c r="N210" i="1"/>
  <c r="N214" i="1"/>
  <c r="N218" i="1"/>
  <c r="N222" i="1"/>
  <c r="N226" i="1"/>
  <c r="N230" i="1"/>
  <c r="N234" i="1"/>
  <c r="N238" i="1"/>
  <c r="N242" i="1"/>
  <c r="N246" i="1"/>
  <c r="N250" i="1"/>
  <c r="N254" i="1"/>
  <c r="N258" i="1"/>
  <c r="N10" i="1"/>
  <c r="A265" i="1" l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F266" i="1"/>
  <c r="N36" i="15" s="1"/>
</calcChain>
</file>

<file path=xl/sharedStrings.xml><?xml version="1.0" encoding="utf-8"?>
<sst xmlns="http://schemas.openxmlformats.org/spreadsheetml/2006/main" count="39706" uniqueCount="20963">
  <si>
    <t>1RETEN</t>
  </si>
  <si>
    <t>SI         : RA.1B/6B/</t>
  </si>
  <si>
    <t>10T</t>
  </si>
  <si>
    <t>LA</t>
  </si>
  <si>
    <t>PORAN TRANSAKSI VIA E-</t>
  </si>
  <si>
    <t>BANKING &amp;</t>
  </si>
  <si>
    <t>COUNTER</t>
  </si>
  <si>
    <t>FREKWEN</t>
  </si>
  <si>
    <t>SI :   HARIAN</t>
  </si>
  <si>
    <t>LAPOR</t>
  </si>
  <si>
    <t>AN         : R-5401</t>
  </si>
  <si>
    <t>UNTUK PERUSAHAAN</t>
  </si>
  <si>
    <t>KERJASAMA</t>
  </si>
  <si>
    <t>TANGGAL</t>
  </si>
  <si>
    <t>: 03/08/20</t>
  </si>
  <si>
    <t>CABAN</t>
  </si>
  <si>
    <t>G          : 0006440-K</t>
  </si>
  <si>
    <t>CP RICCI</t>
  </si>
  <si>
    <t>HALAMAN</t>
  </si>
  <si>
    <t>:        1</t>
  </si>
  <si>
    <t>NAMA</t>
  </si>
  <si>
    <t>PERUSAHAAN : 10489-PT</t>
  </si>
  <si>
    <t>K-LINK NUSANTARA</t>
  </si>
  <si>
    <t>=====</t>
  </si>
  <si>
    <t>======================</t>
  </si>
  <si>
    <t>================</t>
  </si>
  <si>
    <t>==========</t>
  </si>
  <si>
    <t>=========</t>
  </si>
  <si>
    <t>===========</t>
  </si>
  <si>
    <t>=============</t>
  </si>
  <si>
    <t>NO.</t>
  </si>
  <si>
    <t>NO.PELANGGAN/NO.TXN</t>
  </si>
  <si>
    <t>NAMA PELANGGAN</t>
  </si>
  <si>
    <t>NILAI TRANSAKSI</t>
  </si>
  <si>
    <t>TGL. TXN</t>
  </si>
  <si>
    <t>WAKTU</t>
  </si>
  <si>
    <t>LOKASI</t>
  </si>
  <si>
    <t>KETERAN</t>
  </si>
  <si>
    <t>GAN1</t>
  </si>
  <si>
    <t>KETERANGAN2</t>
  </si>
  <si>
    <t>SUB-C</t>
  </si>
  <si>
    <t>OMP 00000</t>
  </si>
  <si>
    <t>KLINK MOBILE APP</t>
  </si>
  <si>
    <t>IDR</t>
  </si>
  <si>
    <t>9503N</t>
  </si>
  <si>
    <t>ROMIZAKKAALMUHAM</t>
  </si>
  <si>
    <t>9501N</t>
  </si>
  <si>
    <t>555LN</t>
  </si>
  <si>
    <t>177NN</t>
  </si>
  <si>
    <t>250MN</t>
  </si>
  <si>
    <t>Z7BEN</t>
  </si>
  <si>
    <t>497RN</t>
  </si>
  <si>
    <t>186CN</t>
  </si>
  <si>
    <t>Z83FN</t>
  </si>
  <si>
    <t>331HN</t>
  </si>
  <si>
    <t>ZQ84N</t>
  </si>
  <si>
    <t>YUSIANTIANNEMULY</t>
  </si>
  <si>
    <t>ERWIN</t>
  </si>
  <si>
    <t>Z03KN</t>
  </si>
  <si>
    <t>LIAALIEFMUFLIHAH</t>
  </si>
  <si>
    <t>Z726N</t>
  </si>
  <si>
    <t>IDHAM CHALID IWA</t>
  </si>
  <si>
    <t>SITISUPENTI</t>
  </si>
  <si>
    <t>SEKARPUSPITASARI</t>
  </si>
  <si>
    <t>Z6MZN</t>
  </si>
  <si>
    <t>RIKAPUSPITAAMDKE</t>
  </si>
  <si>
    <t>087PN</t>
  </si>
  <si>
    <t>Z83LN</t>
  </si>
  <si>
    <t>Z95WN</t>
  </si>
  <si>
    <t>ZK12N</t>
  </si>
  <si>
    <t>622UN</t>
  </si>
  <si>
    <t>Z5DZN</t>
  </si>
  <si>
    <t>SUB TOTAL TRANSAKSI</t>
  </si>
  <si>
    <t>IDR        :</t>
  </si>
  <si>
    <t>SUB TOTAL NILAI TRANSA</t>
  </si>
  <si>
    <t>KSI         :  I</t>
  </si>
  <si>
    <t>DR</t>
  </si>
  <si>
    <t>TOTAL TRANSAKSI</t>
  </si>
  <si>
    <t>TOTAL NILAI TRANSAKSI</t>
  </si>
  <si>
    <t>:  I</t>
  </si>
  <si>
    <t>======</t>
  </si>
  <si>
    <t>=====================</t>
  </si>
  <si>
    <t>====================</t>
  </si>
  <si>
    <t>KETERANGAN1</t>
  </si>
  <si>
    <t>MUNAWIR SE</t>
  </si>
  <si>
    <t>ANISAETATIZUNAER</t>
  </si>
  <si>
    <t>IKSAN IBRAHIM SH</t>
  </si>
  <si>
    <t>620VN</t>
  </si>
  <si>
    <t>ABDULLAH SAID S</t>
  </si>
  <si>
    <t>MOHFAHMIMUCHAROM</t>
  </si>
  <si>
    <t>NUR CHOLIS</t>
  </si>
  <si>
    <t>K-MART ONLINE</t>
  </si>
  <si>
    <t>SILVINURAULIANA</t>
  </si>
  <si>
    <t>SUJIATI</t>
  </si>
  <si>
    <t>SUSILAWATI</t>
  </si>
  <si>
    <t>YULIRYANTO</t>
  </si>
  <si>
    <t>MISNAFADHILLAH</t>
  </si>
  <si>
    <t>IPANKARTIWASST</t>
  </si>
  <si>
    <t>HARISNASUTION</t>
  </si>
  <si>
    <t>ENRIADI</t>
  </si>
  <si>
    <t>NURHASANAH</t>
  </si>
  <si>
    <t/>
  </si>
  <si>
    <t>JUMLAH</t>
  </si>
  <si>
    <t>IP</t>
  </si>
  <si>
    <t xml:space="preserve"> SABTU</t>
  </si>
  <si>
    <t xml:space="preserve"> MINGGU</t>
  </si>
  <si>
    <t xml:space="preserve"> belum ada</t>
  </si>
  <si>
    <t xml:space="preserve"> HARI RAYA IDUL ADHA</t>
  </si>
  <si>
    <t xml:space="preserve"> HARI KEMERDEKAAN RI</t>
  </si>
  <si>
    <t xml:space="preserve"> TAHUN BARU ISLAM</t>
  </si>
  <si>
    <t xml:space="preserve"> CUTI BERSAMA</t>
  </si>
  <si>
    <t>Report From Date</t>
  </si>
  <si>
    <t>No</t>
  </si>
  <si>
    <t>Prod. Value</t>
  </si>
  <si>
    <t>Trx ID</t>
  </si>
  <si>
    <t>Trx Date</t>
  </si>
  <si>
    <t>Bank Prod.</t>
  </si>
  <si>
    <t>Order#</t>
  </si>
  <si>
    <t>Token</t>
  </si>
  <si>
    <t>CN No.</t>
  </si>
  <si>
    <t>KW No.</t>
  </si>
  <si>
    <t>IP No.</t>
  </si>
  <si>
    <t>Dist. Code</t>
  </si>
  <si>
    <t>Name</t>
  </si>
  <si>
    <t>Pay Sales</t>
  </si>
  <si>
    <t>Pay IPG</t>
  </si>
  <si>
    <t>Pay Ship</t>
  </si>
  <si>
    <t>Over Pay</t>
  </si>
  <si>
    <t>Promo</t>
  </si>
  <si>
    <t>Product Voucher</t>
  </si>
  <si>
    <t>PV Total</t>
  </si>
  <si>
    <t>Cash Voucher</t>
  </si>
  <si>
    <t>CV Total</t>
  </si>
  <si>
    <t>Pay Amount</t>
  </si>
  <si>
    <t>Trf Amount</t>
  </si>
  <si>
    <t>Conote</t>
  </si>
  <si>
    <t>Courier</t>
  </si>
  <si>
    <t>Ongkir Penjual</t>
  </si>
  <si>
    <t>SAP</t>
  </si>
  <si>
    <t>IDJHID002136</t>
  </si>
  <si>
    <t>ICHWANSYAH</t>
  </si>
  <si>
    <t>EID143722</t>
  </si>
  <si>
    <t>NASTAINUL HAKIM</t>
  </si>
  <si>
    <t>FITRIANI</t>
  </si>
  <si>
    <t>HENDRI</t>
  </si>
  <si>
    <t>EID169376</t>
  </si>
  <si>
    <t>IDJHBHA07747</t>
  </si>
  <si>
    <t>RIDA RIFIANA</t>
  </si>
  <si>
    <t>SAFITRI</t>
  </si>
  <si>
    <t>IDJHARA14560</t>
  </si>
  <si>
    <t>LISA RUSMANA</t>
  </si>
  <si>
    <t>JNE</t>
  </si>
  <si>
    <t>IDKTAHA04228</t>
  </si>
  <si>
    <t>HERLINA</t>
  </si>
  <si>
    <t>EID572488</t>
  </si>
  <si>
    <t>IDJTID024770</t>
  </si>
  <si>
    <t>MARLIA SUSANTI</t>
  </si>
  <si>
    <t>BCA VA Online</t>
  </si>
  <si>
    <t>RPX</t>
  </si>
  <si>
    <t>SITI ROMLAH</t>
  </si>
  <si>
    <t>EID168098</t>
  </si>
  <si>
    <t>AULIA AKBAR</t>
  </si>
  <si>
    <t>J&amp;T</t>
  </si>
  <si>
    <t>POS</t>
  </si>
  <si>
    <t>1609800118762616</t>
  </si>
  <si>
    <t>IDBNALA01180</t>
  </si>
  <si>
    <t>ADI WARISTIYO</t>
  </si>
  <si>
    <t>IDA ROYANI</t>
  </si>
  <si>
    <t>SICEPAT</t>
  </si>
  <si>
    <t>SITI MASRUROH</t>
  </si>
  <si>
    <t>1048900215005232</t>
  </si>
  <si>
    <t>IDYAID000531</t>
  </si>
  <si>
    <t>IDSPAAB15802</t>
  </si>
  <si>
    <t>TRI NILAM SARI</t>
  </si>
  <si>
    <t>1048900117977280</t>
  </si>
  <si>
    <t>IDBNAJA06398</t>
  </si>
  <si>
    <t>EEN NUR`ALI</t>
  </si>
  <si>
    <t>IDMUID001880</t>
  </si>
  <si>
    <t>MUHAMMAD AMIN HOLLE</t>
  </si>
  <si>
    <t>GOSEND</t>
  </si>
  <si>
    <t>BCA KlikPay</t>
  </si>
  <si>
    <t>IDJTBSA03873</t>
  </si>
  <si>
    <t>SOLIHIN</t>
  </si>
  <si>
    <t>IDJTBAA14762</t>
  </si>
  <si>
    <t>SUSI SUSANTI</t>
  </si>
  <si>
    <t>IDSPAAB18636</t>
  </si>
  <si>
    <t>SUSILOWATI</t>
  </si>
  <si>
    <t>FAUZIAH</t>
  </si>
  <si>
    <t>IDJTAXA05378</t>
  </si>
  <si>
    <t>JAJAT MUNAJAT</t>
  </si>
  <si>
    <t>SRI HANDAYANI</t>
  </si>
  <si>
    <t>NURYANI</t>
  </si>
  <si>
    <t>IWAN SETIAWAN</t>
  </si>
  <si>
    <t>IDSMHSB00560</t>
  </si>
  <si>
    <t>IDJRAAA18582</t>
  </si>
  <si>
    <t>ANIS MUSYAROFAH</t>
  </si>
  <si>
    <t>IDJTBAA16943</t>
  </si>
  <si>
    <t>NURMALASARI</t>
  </si>
  <si>
    <t>IDBNAGA07987</t>
  </si>
  <si>
    <t>MARIA SAFITRI</t>
  </si>
  <si>
    <t>IDJRBFA11891</t>
  </si>
  <si>
    <t>DYNA</t>
  </si>
  <si>
    <t>IDJRAEA07443</t>
  </si>
  <si>
    <t>BERTHA NORMASARI M</t>
  </si>
  <si>
    <t>INDRAYANI</t>
  </si>
  <si>
    <t>IDJKAMA05154</t>
  </si>
  <si>
    <t>AHMAD ISMAIL</t>
  </si>
  <si>
    <t>IDJTID008317</t>
  </si>
  <si>
    <t>MUHAMMAD ALAM FIRMANSYAH</t>
  </si>
  <si>
    <t>IDJRBEA07819</t>
  </si>
  <si>
    <t>IKA HANDAYANI</t>
  </si>
  <si>
    <t>IDBNID006245</t>
  </si>
  <si>
    <t>RULLY SUHARSONO</t>
  </si>
  <si>
    <t>SRI MULYATI</t>
  </si>
  <si>
    <t>1048900118720788</t>
  </si>
  <si>
    <t>IDPABLA02304</t>
  </si>
  <si>
    <t>IKA JUHARIYAWATI NINGSIH</t>
  </si>
  <si>
    <t>WAHYUDI</t>
  </si>
  <si>
    <t>DEVI</t>
  </si>
  <si>
    <t>1609800118887363</t>
  </si>
  <si>
    <t>FARIDAH</t>
  </si>
  <si>
    <t>IDJTID037645</t>
  </si>
  <si>
    <t>ENDANG SUGIRI S KEP</t>
  </si>
  <si>
    <t>CHOIRUL ANAM</t>
  </si>
  <si>
    <t>1048900214873960</t>
  </si>
  <si>
    <t>IDSSID004982</t>
  </si>
  <si>
    <t>AKHMAD NUGRAHA</t>
  </si>
  <si>
    <t>MAULANA</t>
  </si>
  <si>
    <t>IDNTAOA04705</t>
  </si>
  <si>
    <t>ISTIARO</t>
  </si>
  <si>
    <t>IDSPAAB42618</t>
  </si>
  <si>
    <t>HILWA SALAMI</t>
  </si>
  <si>
    <t>IDSPAAB36063</t>
  </si>
  <si>
    <t>YANTI MELIYANTI</t>
  </si>
  <si>
    <t>ERNAWATI</t>
  </si>
  <si>
    <t>IDNTAOA00529</t>
  </si>
  <si>
    <t>BAMBANG DEDI SUPRAPTO AMD KEP</t>
  </si>
  <si>
    <t>WIDIAWATI</t>
  </si>
  <si>
    <t>IDSPAAA07902</t>
  </si>
  <si>
    <t>AAN ROHAENI</t>
  </si>
  <si>
    <t>KLINK</t>
  </si>
  <si>
    <t>IDSPAAA96351</t>
  </si>
  <si>
    <t>1609800213818941</t>
  </si>
  <si>
    <t>IDKLADA04761</t>
  </si>
  <si>
    <t>IDDA SARASWATI</t>
  </si>
  <si>
    <t>IDSSASA02793</t>
  </si>
  <si>
    <t>IIS SUGIYONO</t>
  </si>
  <si>
    <t>IDSPAAB42850</t>
  </si>
  <si>
    <t>SUPRIYANTO</t>
  </si>
  <si>
    <t>IDYAID001082</t>
  </si>
  <si>
    <t>RIZKI ALRIYANDA</t>
  </si>
  <si>
    <t>IDKTAEA02477</t>
  </si>
  <si>
    <t>RAI SUGISTIA</t>
  </si>
  <si>
    <t>IDSPACA16906</t>
  </si>
  <si>
    <t>NURMA</t>
  </si>
  <si>
    <t>1048900117660324</t>
  </si>
  <si>
    <t>IDJTBAA12341</t>
  </si>
  <si>
    <t>MILA MELINDA NURANI</t>
  </si>
  <si>
    <t>IDJHAHA06181</t>
  </si>
  <si>
    <t>SITI KHOLISOH</t>
  </si>
  <si>
    <t>IDSPAAB08206</t>
  </si>
  <si>
    <t>MARYANI</t>
  </si>
  <si>
    <t>IDSPAAB06937</t>
  </si>
  <si>
    <t>LINA YUNIARTI</t>
  </si>
  <si>
    <t>IDBNALA03527</t>
  </si>
  <si>
    <t>LUSIA SEPTIANA</t>
  </si>
  <si>
    <t>IDJTBWA06368</t>
  </si>
  <si>
    <t>PUPUN PUADAH</t>
  </si>
  <si>
    <t>IDJTBWA04438</t>
  </si>
  <si>
    <t>WAHYU FAHREZI</t>
  </si>
  <si>
    <t>IDJHBFA02965</t>
  </si>
  <si>
    <t>WASKITO ADI ST</t>
  </si>
  <si>
    <t>IDSUID000097</t>
  </si>
  <si>
    <t>KURNIA</t>
  </si>
  <si>
    <t>IDYAID001758</t>
  </si>
  <si>
    <t>IDHAM CHALID IWANTORO</t>
  </si>
  <si>
    <t>1609800117575944</t>
  </si>
  <si>
    <t>IDSPAAB01292</t>
  </si>
  <si>
    <t>ANISA AZIZ</t>
  </si>
  <si>
    <t>FATIMAH</t>
  </si>
  <si>
    <t>IDSPACA16617</t>
  </si>
  <si>
    <t>JUMIYATUN</t>
  </si>
  <si>
    <t>DEWI MULIANI</t>
  </si>
  <si>
    <t>IDSPAAB42126</t>
  </si>
  <si>
    <t>YANTI NURHAYULIANTI</t>
  </si>
  <si>
    <t>IDPABLA09321</t>
  </si>
  <si>
    <t>ENDANG GIJAH R</t>
  </si>
  <si>
    <t>IDBNID023693</t>
  </si>
  <si>
    <t>SLAMET RAHMANTO</t>
  </si>
  <si>
    <t>EID1356862</t>
  </si>
  <si>
    <t>DRS P PRANYOTO MSC</t>
  </si>
  <si>
    <t>IDBNAJA06403</t>
  </si>
  <si>
    <t>EVA MENTARI PUTRI</t>
  </si>
  <si>
    <t>SRI WAHYUNI</t>
  </si>
  <si>
    <t>IDBNALA00924</t>
  </si>
  <si>
    <t>NISA NUR ALIAH</t>
  </si>
  <si>
    <t>IDJRAAA16160</t>
  </si>
  <si>
    <t>SRI INAYATI</t>
  </si>
  <si>
    <t>IDJHAKA04155</t>
  </si>
  <si>
    <t>IDSPAAB07497</t>
  </si>
  <si>
    <t>NOERAINI</t>
  </si>
  <si>
    <t>IDJHBCA16936</t>
  </si>
  <si>
    <t>IIN NURROHMAH</t>
  </si>
  <si>
    <t>EID686360</t>
  </si>
  <si>
    <t>ERWINDO SAPUTRA</t>
  </si>
  <si>
    <t>IDJTADA09211</t>
  </si>
  <si>
    <t>IDJRID002657</t>
  </si>
  <si>
    <t>ERY PUJA UTAMA</t>
  </si>
  <si>
    <t>EID607235</t>
  </si>
  <si>
    <t>ARWANI S.KOM</t>
  </si>
  <si>
    <t>IDJHAKA03166</t>
  </si>
  <si>
    <t>DEBBY FITRIANI SEPTI ASTUTI</t>
  </si>
  <si>
    <t>8920806118763952</t>
  </si>
  <si>
    <t>1609800118783596</t>
  </si>
  <si>
    <t>MARKINI</t>
  </si>
  <si>
    <t>IDSPAAB29265</t>
  </si>
  <si>
    <t>EKA OKTAYANI</t>
  </si>
  <si>
    <t>ARIF SETIAWAN</t>
  </si>
  <si>
    <t>IDJTBXA01037</t>
  </si>
  <si>
    <t>JAELANI</t>
  </si>
  <si>
    <t>SUWARNI</t>
  </si>
  <si>
    <t>EID552661</t>
  </si>
  <si>
    <t>F. MURTI WIJAYA</t>
  </si>
  <si>
    <t>IDSABRA06829</t>
  </si>
  <si>
    <t>WIDYA PRISETYANINGRUM</t>
  </si>
  <si>
    <t>TUTI</t>
  </si>
  <si>
    <t>1048900219129988</t>
  </si>
  <si>
    <t>1048900216645630</t>
  </si>
  <si>
    <t>EID007658</t>
  </si>
  <si>
    <t>AHMAD NURSAM</t>
  </si>
  <si>
    <t>NURHIDAYAH</t>
  </si>
  <si>
    <t>YOPIE DATUAN</t>
  </si>
  <si>
    <t>SUMIYATI</t>
  </si>
  <si>
    <t>IDSPACA09906</t>
  </si>
  <si>
    <t>HIDAYATUL FITRI</t>
  </si>
  <si>
    <t>IDJHBFA21779</t>
  </si>
  <si>
    <t>MUGIYATI</t>
  </si>
  <si>
    <t>SUMINAH</t>
  </si>
  <si>
    <t>IDJHANA00019</t>
  </si>
  <si>
    <t>GINANJAR MUSTHOFA</t>
  </si>
  <si>
    <t>IDSPAAB24912</t>
  </si>
  <si>
    <t>LUKI NURHABIBAH</t>
  </si>
  <si>
    <t>IDJTAAA06042</t>
  </si>
  <si>
    <t>EKA NURLIASARI</t>
  </si>
  <si>
    <t>IDSPAAB29882</t>
  </si>
  <si>
    <t>M ARIFIN</t>
  </si>
  <si>
    <t>IDSABKA05040</t>
  </si>
  <si>
    <t>LUTFIATUL ANISAH</t>
  </si>
  <si>
    <t>1048900118702000</t>
  </si>
  <si>
    <t>IDSPAAB36972</t>
  </si>
  <si>
    <t>DELLY YULITHA</t>
  </si>
  <si>
    <t>IDKLADA04822</t>
  </si>
  <si>
    <t>M.RIZKY DANU RIANTO</t>
  </si>
  <si>
    <t>IDPAID008210</t>
  </si>
  <si>
    <t>AFFRINA SARI SUMANTI</t>
  </si>
  <si>
    <t>RATNA DEWI</t>
  </si>
  <si>
    <t>8920806215046582</t>
  </si>
  <si>
    <t>IDRUAHA03972</t>
  </si>
  <si>
    <t>DEUDEU DESMIATI</t>
  </si>
  <si>
    <t>IDJTAJA06423</t>
  </si>
  <si>
    <t>SUSI LIANI</t>
  </si>
  <si>
    <t>IDJTID001532</t>
  </si>
  <si>
    <t>SYAWQI MUSTAJAB HAROMAINI</t>
  </si>
  <si>
    <t>IDJHAAA01742</t>
  </si>
  <si>
    <t>SHIFFA ANIDA FATIKHAH HAPSARI</t>
  </si>
  <si>
    <t>IDSSID004416</t>
  </si>
  <si>
    <t>MUHAMMAD FIRDAUS HB</t>
  </si>
  <si>
    <t>USWATUN HASANAH</t>
  </si>
  <si>
    <t>IDNRID000540</t>
  </si>
  <si>
    <t>ELIA KATU</t>
  </si>
  <si>
    <t>IDJTID014929</t>
  </si>
  <si>
    <t>JESSE RIAWAN</t>
  </si>
  <si>
    <t>IDJRID003728</t>
  </si>
  <si>
    <t>IDSPAAA11702</t>
  </si>
  <si>
    <t>GRIO MUH AHIR</t>
  </si>
  <si>
    <t>ISTIANAH</t>
  </si>
  <si>
    <t>IDJTBWA06382</t>
  </si>
  <si>
    <t>SRI HASTUTI</t>
  </si>
  <si>
    <t>IDSPAAB38521</t>
  </si>
  <si>
    <t>AIN SYAEPUL AZIZ</t>
  </si>
  <si>
    <t>IDBNAJA07885</t>
  </si>
  <si>
    <t>IROH JAHROH</t>
  </si>
  <si>
    <t>IDSPAAB41224</t>
  </si>
  <si>
    <t>SUCI MASBAHAH</t>
  </si>
  <si>
    <t>MUJIATI</t>
  </si>
  <si>
    <t>MARYAM</t>
  </si>
  <si>
    <t>IDSPAAB42354</t>
  </si>
  <si>
    <t>GREMY NOORSITA</t>
  </si>
  <si>
    <t>IDJTAXA06124</t>
  </si>
  <si>
    <t>KIKI FATMAWATI</t>
  </si>
  <si>
    <t>NURHAYATI</t>
  </si>
  <si>
    <t>EID359440</t>
  </si>
  <si>
    <t>WIJIATI</t>
  </si>
  <si>
    <t>SITI ZAENAB</t>
  </si>
  <si>
    <t>IDJTADA13029</t>
  </si>
  <si>
    <t>AFIFAH KHOIRUNNISA</t>
  </si>
  <si>
    <t>IDYAID000401</t>
  </si>
  <si>
    <t>DARMADI</t>
  </si>
  <si>
    <t>IDSPAAB37456</t>
  </si>
  <si>
    <t>SANTI HAYATI</t>
  </si>
  <si>
    <t>IDJTBWA05365</t>
  </si>
  <si>
    <t>ADITYA OKTAVIANI</t>
  </si>
  <si>
    <t>IDSPAAB41753</t>
  </si>
  <si>
    <t>RUSTIATI</t>
  </si>
  <si>
    <t>MEGAWATI</t>
  </si>
  <si>
    <t>IDPABLA09720</t>
  </si>
  <si>
    <t>UMI ZAENAB</t>
  </si>
  <si>
    <t>IDPABOA00327</t>
  </si>
  <si>
    <t>NUR ABDILLAH FAQIH</t>
  </si>
  <si>
    <t>IDSPAAA89895</t>
  </si>
  <si>
    <t>IDA SUHARTI</t>
  </si>
  <si>
    <t>IDJTADA10170</t>
  </si>
  <si>
    <t>EHA JULAIHA</t>
  </si>
  <si>
    <t>IDJTBHA21360</t>
  </si>
  <si>
    <t>IDA PURNAMASARI</t>
  </si>
  <si>
    <t>IDBIID000932</t>
  </si>
  <si>
    <t>LUKMAN BAHORIE</t>
  </si>
  <si>
    <t>IDJTBHA05665</t>
  </si>
  <si>
    <t>H HADJRI</t>
  </si>
  <si>
    <t>NURAINI</t>
  </si>
  <si>
    <t>IDJRAHA03172</t>
  </si>
  <si>
    <t>ILHAM AGUS SUGIANTO</t>
  </si>
  <si>
    <t>IDSPAAA93866</t>
  </si>
  <si>
    <t>FERDANO HEKSO</t>
  </si>
  <si>
    <t>IDJTID041196</t>
  </si>
  <si>
    <t>SUGENG SANTOSO SPD</t>
  </si>
  <si>
    <t>EID033140</t>
  </si>
  <si>
    <t>EDY SUTRIYONO</t>
  </si>
  <si>
    <t>IDJTAXA05134</t>
  </si>
  <si>
    <t>IDJTBWA05904</t>
  </si>
  <si>
    <t>AYU DEWI</t>
  </si>
  <si>
    <t>IDJRBEA06484</t>
  </si>
  <si>
    <t>IMAM MUSLEH</t>
  </si>
  <si>
    <t>SUSI SULASTRI</t>
  </si>
  <si>
    <t>NINGSIH</t>
  </si>
  <si>
    <t>IDJTBAA12600</t>
  </si>
  <si>
    <t>RESTIYANI AULIYA</t>
  </si>
  <si>
    <t>IDBNAGA07370</t>
  </si>
  <si>
    <t>SUCI IRHAMI</t>
  </si>
  <si>
    <t>1048900118716224</t>
  </si>
  <si>
    <t>IDJTAXA05223</t>
  </si>
  <si>
    <t>LEILA SURYATI</t>
  </si>
  <si>
    <t>EID1004751</t>
  </si>
  <si>
    <t>UNTUNG ROHMAN</t>
  </si>
  <si>
    <t>IDJKAJA04287</t>
  </si>
  <si>
    <t>ZUANA TURROSYIDAH</t>
  </si>
  <si>
    <t>IDJTAXA07080</t>
  </si>
  <si>
    <t>NENAH MARDIAH</t>
  </si>
  <si>
    <t>IDJHBHA07681</t>
  </si>
  <si>
    <t>DESI DWI K</t>
  </si>
  <si>
    <t>IDJRID010726</t>
  </si>
  <si>
    <t>M TAUFIQ AMRULLAH</t>
  </si>
  <si>
    <t>IDSPACA11376</t>
  </si>
  <si>
    <t>LINDA SARI</t>
  </si>
  <si>
    <t>IDJTADA07415</t>
  </si>
  <si>
    <t>IDSPAAB41841</t>
  </si>
  <si>
    <t>ERNA KURNIATI</t>
  </si>
  <si>
    <t>IDJTAXA06140</t>
  </si>
  <si>
    <t>NENENG RITA IRMAYANI</t>
  </si>
  <si>
    <t>IDBNAJA00427</t>
  </si>
  <si>
    <t>NURHALIMAH PRATIWI</t>
  </si>
  <si>
    <t>IDSPAAB40226</t>
  </si>
  <si>
    <t>NURUL HIKMAH</t>
  </si>
  <si>
    <t>IDJTBAA14197</t>
  </si>
  <si>
    <t>ARISTA WULAN RETNANINGTYAS</t>
  </si>
  <si>
    <t>IDSPAAB38335</t>
  </si>
  <si>
    <t>SITI ZURIA HANDAYANI</t>
  </si>
  <si>
    <t>IDKTAGA11552</t>
  </si>
  <si>
    <t>MONNIKA</t>
  </si>
  <si>
    <t>1609800118774355</t>
  </si>
  <si>
    <t>IDJRAAA19718</t>
  </si>
  <si>
    <t>LIELIE</t>
  </si>
  <si>
    <t>IDJHAMA07302</t>
  </si>
  <si>
    <t>NOIFAH</t>
  </si>
  <si>
    <t>8920806117364703</t>
  </si>
  <si>
    <t>IDJTAXA07220</t>
  </si>
  <si>
    <t>IDJRBBA33104</t>
  </si>
  <si>
    <t>MELIANA CRIS NATALIA MARBUN</t>
  </si>
  <si>
    <t>8920806118863653</t>
  </si>
  <si>
    <t>IDJKID014308</t>
  </si>
  <si>
    <t>WAHYONO ST</t>
  </si>
  <si>
    <t>EID002891</t>
  </si>
  <si>
    <t>YULIASIH</t>
  </si>
  <si>
    <t>EID1200753</t>
  </si>
  <si>
    <t>NORMAN DEDI KISWANTO</t>
  </si>
  <si>
    <t>IDBNAGA08014</t>
  </si>
  <si>
    <t>VIDYA RATNA</t>
  </si>
  <si>
    <t>EID041536</t>
  </si>
  <si>
    <t>KARLIN ALATOMESIR</t>
  </si>
  <si>
    <t>IDSAID011910</t>
  </si>
  <si>
    <t>IDNTAAA03446</t>
  </si>
  <si>
    <t>MUHAMMAD TAUFIK, M.SI</t>
  </si>
  <si>
    <t>IDJRBEA09650</t>
  </si>
  <si>
    <t>RIFQATUL MAULIDAH</t>
  </si>
  <si>
    <t>INDRA SAPUTRA</t>
  </si>
  <si>
    <t>IDJTAXA08147</t>
  </si>
  <si>
    <t>TETY NURHAYATI</t>
  </si>
  <si>
    <t>IDSPAAA18066</t>
  </si>
  <si>
    <t>ASHAR</t>
  </si>
  <si>
    <t>EID621079</t>
  </si>
  <si>
    <t>IDSPAAB24675</t>
  </si>
  <si>
    <t>HELENA KURNY</t>
  </si>
  <si>
    <t>IDPABLA04987</t>
  </si>
  <si>
    <t>BADILAH NURI ULINNUHA</t>
  </si>
  <si>
    <t>SUSANTO</t>
  </si>
  <si>
    <t>IDBNAJA06988</t>
  </si>
  <si>
    <t>ELIS CHOIRUNISSA DAMAYANTI</t>
  </si>
  <si>
    <t>IDJHAKA03888</t>
  </si>
  <si>
    <t>TITIN</t>
  </si>
  <si>
    <t>IDSABRA06784</t>
  </si>
  <si>
    <t>NADIA</t>
  </si>
  <si>
    <t>IDSPAAB06995</t>
  </si>
  <si>
    <t>UJI PRIHATIN</t>
  </si>
  <si>
    <t>IDSPAAB24059</t>
  </si>
  <si>
    <t>DESY PRILIANTI AMALIA</t>
  </si>
  <si>
    <t>SRI LESTARI</t>
  </si>
  <si>
    <t>IDSPAAB38832</t>
  </si>
  <si>
    <t>NENENG RISMAYANTI</t>
  </si>
  <si>
    <t>IDJKAJA04281</t>
  </si>
  <si>
    <t>HALIMATUS SYADIAH</t>
  </si>
  <si>
    <t>8920806118704022</t>
  </si>
  <si>
    <t>IDSPAAB26904</t>
  </si>
  <si>
    <t>DEWI WULANSARI</t>
  </si>
  <si>
    <t>IDSPAAB42290</t>
  </si>
  <si>
    <t>ANA ROHANAH</t>
  </si>
  <si>
    <t>IDPABLA09289</t>
  </si>
  <si>
    <t>SUYANTO</t>
  </si>
  <si>
    <t>IDJTYCA03016</t>
  </si>
  <si>
    <t>H ABDUL SYUKUR</t>
  </si>
  <si>
    <t>IDPABLA05912</t>
  </si>
  <si>
    <t>NUR HIDAYATI</t>
  </si>
  <si>
    <t>IDSPAAB35549</t>
  </si>
  <si>
    <t>DINA MARIA SIMAMORA</t>
  </si>
  <si>
    <t>8920806216729921</t>
  </si>
  <si>
    <t>IDBNABA04667</t>
  </si>
  <si>
    <t>ISBANI PRATAMA</t>
  </si>
  <si>
    <t>IDJRID001767</t>
  </si>
  <si>
    <t>ARIFIN SANJAYA</t>
  </si>
  <si>
    <t>IDBNAJA07943</t>
  </si>
  <si>
    <t>ENUNG NURJANAH</t>
  </si>
  <si>
    <t>IDBNAJA00088</t>
  </si>
  <si>
    <t>DEDE MULYASIH</t>
  </si>
  <si>
    <t>IDJTAXA07065</t>
  </si>
  <si>
    <t>IDSAID002896</t>
  </si>
  <si>
    <t>8920806117454934</t>
  </si>
  <si>
    <t>IDNTAJA02762</t>
  </si>
  <si>
    <t>SALMAN HAFIZI</t>
  </si>
  <si>
    <t>SULASTRI</t>
  </si>
  <si>
    <t>MARIA ULFA</t>
  </si>
  <si>
    <t>IDJTAAA08254</t>
  </si>
  <si>
    <t>AFRIYANI</t>
  </si>
  <si>
    <t>ICHA NUR HANNA</t>
  </si>
  <si>
    <t>IDSPAAB08183</t>
  </si>
  <si>
    <t>INTAN NUR AINI</t>
  </si>
  <si>
    <t>RAHMIAH</t>
  </si>
  <si>
    <t>IDJTBHA07849</t>
  </si>
  <si>
    <t>DEDE MUSLIM</t>
  </si>
  <si>
    <t>IDNRID001426</t>
  </si>
  <si>
    <t>EID504048</t>
  </si>
  <si>
    <t>RIFKI FAHMI ZULKIFLI</t>
  </si>
  <si>
    <t>IDJHBFA12902</t>
  </si>
  <si>
    <t>JON LAZUARDI AKMAL S AG</t>
  </si>
  <si>
    <t>IDJTYBA04585</t>
  </si>
  <si>
    <t>HARYANAH</t>
  </si>
  <si>
    <t>8920806117375642</t>
  </si>
  <si>
    <t>8920806216631374</t>
  </si>
  <si>
    <t>IDJTBWA04560</t>
  </si>
  <si>
    <t>ADE KURNIAWAN</t>
  </si>
  <si>
    <t>IDJTAXA05017</t>
  </si>
  <si>
    <t>LATIFAH AZ ZAHRA</t>
  </si>
  <si>
    <t>IDJTYCA00441</t>
  </si>
  <si>
    <t>ELFA KHAIRINA</t>
  </si>
  <si>
    <t>1609800118727692</t>
  </si>
  <si>
    <t>EID1008327</t>
  </si>
  <si>
    <t>I PUTU GDE PERDANA SUGIARTHA, S.PD</t>
  </si>
  <si>
    <t>IDJRID004737</t>
  </si>
  <si>
    <t>TRIRACHMADHIDAYAT</t>
  </si>
  <si>
    <t>IDJTBHA20093</t>
  </si>
  <si>
    <t>WAHYU AJI KURNIAWAN</t>
  </si>
  <si>
    <t>IDSPAAB37733</t>
  </si>
  <si>
    <t>MUDHO`AFAH</t>
  </si>
  <si>
    <t>IDBNABA04694</t>
  </si>
  <si>
    <t>YUDA EKA PRASETIA</t>
  </si>
  <si>
    <t>JAMILAH</t>
  </si>
  <si>
    <t>SURYATI</t>
  </si>
  <si>
    <t>IDJTAXA05072</t>
  </si>
  <si>
    <t>DIAN LIS MARDIANA</t>
  </si>
  <si>
    <t>IDJTBWA04884</t>
  </si>
  <si>
    <t>FAHMI MAULANA</t>
  </si>
  <si>
    <t>IDJRBBA14342</t>
  </si>
  <si>
    <t>ERWINSYAH</t>
  </si>
  <si>
    <t>1048900117525907</t>
  </si>
  <si>
    <t>SITI RAHAYU</t>
  </si>
  <si>
    <t>SUKMAWATI</t>
  </si>
  <si>
    <t>ERFAN AFFENDI</t>
  </si>
  <si>
    <t>EID090828</t>
  </si>
  <si>
    <t>AHMAD NAFI</t>
  </si>
  <si>
    <t>IDSPAAB28862</t>
  </si>
  <si>
    <t>PUJI ASTUTI</t>
  </si>
  <si>
    <t>IDJHAMA06240</t>
  </si>
  <si>
    <t>ERIQ MAWADDATUN WARAHMAH</t>
  </si>
  <si>
    <t>8920806118753151</t>
  </si>
  <si>
    <t>IDJTAXA06941</t>
  </si>
  <si>
    <t>NURLAELATUL AFIFAH</t>
  </si>
  <si>
    <t>IDBNAJA07556</t>
  </si>
  <si>
    <t>MUMUN MUNAWAROH</t>
  </si>
  <si>
    <t>1048900118712389</t>
  </si>
  <si>
    <t>SITI NURHASANAH</t>
  </si>
  <si>
    <t>IDJTAXA09275</t>
  </si>
  <si>
    <t>ADE LIANA</t>
  </si>
  <si>
    <t>EVA SUSANTI</t>
  </si>
  <si>
    <t>1048900118760925</t>
  </si>
  <si>
    <t>IDSPAAB10918</t>
  </si>
  <si>
    <t>NURUL WATIKOH</t>
  </si>
  <si>
    <t>RAHMAWATI</t>
  </si>
  <si>
    <t>1048900148843691</t>
  </si>
  <si>
    <t>IDJKAMA05122</t>
  </si>
  <si>
    <t>RIZKY EKA PERTIWI</t>
  </si>
  <si>
    <t>IDJTADA11678</t>
  </si>
  <si>
    <t>ANITA SUHERLINA. S</t>
  </si>
  <si>
    <t>8920806117134122</t>
  </si>
  <si>
    <t>IDJRAAA10053</t>
  </si>
  <si>
    <t>DEDE SOLIHAH</t>
  </si>
  <si>
    <t>NUR HALIMAH</t>
  </si>
  <si>
    <t>IDJTADA07280</t>
  </si>
  <si>
    <t>IZZATUL AFIFAH</t>
  </si>
  <si>
    <t>IDSPACA10129</t>
  </si>
  <si>
    <t>SUSI SAPUTRI</t>
  </si>
  <si>
    <t>IDRUAAA07084</t>
  </si>
  <si>
    <t>IWAN SUTRISNO</t>
  </si>
  <si>
    <t>MARLINA</t>
  </si>
  <si>
    <t>IDSPAAB26301</t>
  </si>
  <si>
    <t>NUR ALPI LAIL</t>
  </si>
  <si>
    <t>IBNU HAJAR</t>
  </si>
  <si>
    <t>IDBNAFA11671</t>
  </si>
  <si>
    <t>GALIH BAMBANG WIBISONO</t>
  </si>
  <si>
    <t>IDSPAAB10107</t>
  </si>
  <si>
    <t>SYOFNI</t>
  </si>
  <si>
    <t>SUMIATI</t>
  </si>
  <si>
    <t>1048900150892263</t>
  </si>
  <si>
    <t>NURJANAH</t>
  </si>
  <si>
    <t>IDJKID001702</t>
  </si>
  <si>
    <t>AZRUL</t>
  </si>
  <si>
    <t>IDKLAHA00738</t>
  </si>
  <si>
    <t>ZENITHA TAVIPA S</t>
  </si>
  <si>
    <t>IDJRID006197</t>
  </si>
  <si>
    <t>1048900213658792</t>
  </si>
  <si>
    <t>IDJTID004294</t>
  </si>
  <si>
    <t>1048900118726272</t>
  </si>
  <si>
    <t>NURLAELAH</t>
  </si>
  <si>
    <t>IDKLADA02897</t>
  </si>
  <si>
    <t>SRI RAHAYU</t>
  </si>
  <si>
    <t>1048900216719609</t>
  </si>
  <si>
    <t>IDSPACA10173</t>
  </si>
  <si>
    <t>DINAH SAKINAH ISMAIL</t>
  </si>
  <si>
    <t>EID258121</t>
  </si>
  <si>
    <t>SYAHRIL SAIFUL</t>
  </si>
  <si>
    <t>IDBNAFA12088</t>
  </si>
  <si>
    <t>DESI PURWANTI</t>
  </si>
  <si>
    <t>EID026685</t>
  </si>
  <si>
    <t>CHRISTIANA LINA MARINI</t>
  </si>
  <si>
    <t>EID464757</t>
  </si>
  <si>
    <t>ANTON SUPRIONO</t>
  </si>
  <si>
    <t>1609800118775626</t>
  </si>
  <si>
    <t>EID1382579</t>
  </si>
  <si>
    <t>INDRI YULIANTI</t>
  </si>
  <si>
    <t>EID528379</t>
  </si>
  <si>
    <t>MUKH.SAIFUDIN</t>
  </si>
  <si>
    <t>EID144911</t>
  </si>
  <si>
    <t>TEGUH IMANTOKO</t>
  </si>
  <si>
    <t>IDSPAAA30986</t>
  </si>
  <si>
    <t>MAHARANI PUTRI MUTIARASARI</t>
  </si>
  <si>
    <t>IDSABJA07745</t>
  </si>
  <si>
    <t>SAPRIDIANTO</t>
  </si>
  <si>
    <t>IDYAID001720AT</t>
  </si>
  <si>
    <t>EID1050534</t>
  </si>
  <si>
    <t>SEPTIHARI WIBOWO</t>
  </si>
  <si>
    <t>IDJKID000802AT</t>
  </si>
  <si>
    <t>NOFINA DEWI IRIANI</t>
  </si>
  <si>
    <t>EID821687</t>
  </si>
  <si>
    <t>EID226307</t>
  </si>
  <si>
    <t>HENY MARDIYANA YULI ASTUTIK</t>
  </si>
  <si>
    <t>IDJTADA07266</t>
  </si>
  <si>
    <t>YUYUN WAHYUNI</t>
  </si>
  <si>
    <t>IDJTADA13577</t>
  </si>
  <si>
    <t>TIA ASMARANI</t>
  </si>
  <si>
    <t>IDJHID002277</t>
  </si>
  <si>
    <t>IDPABOA01214</t>
  </si>
  <si>
    <t>WIWIT SAPTANINGRUM</t>
  </si>
  <si>
    <t>IDJTAXA06645</t>
  </si>
  <si>
    <t>MUGI UTAMI MUJIWANTI</t>
  </si>
  <si>
    <t>EID472933</t>
  </si>
  <si>
    <t>AGUS YULIANTO B SANTOSO</t>
  </si>
  <si>
    <t>IDYAID006769</t>
  </si>
  <si>
    <t>IDJRAAA19722</t>
  </si>
  <si>
    <t>MUHAMMAD T A</t>
  </si>
  <si>
    <t>EID643341</t>
  </si>
  <si>
    <t>AGUNG SETYO NUGROHO</t>
  </si>
  <si>
    <t>IDBNAJA06400</t>
  </si>
  <si>
    <t>RARA MAFIA</t>
  </si>
  <si>
    <t>IDSPAAB27131</t>
  </si>
  <si>
    <t>SABAM KURNIA HUTABARAT</t>
  </si>
  <si>
    <t>IDJHAMA09752</t>
  </si>
  <si>
    <t>PUDJO HARTANTO</t>
  </si>
  <si>
    <t>IDSPAAB17629</t>
  </si>
  <si>
    <t>YENNY SARI S.SE</t>
  </si>
  <si>
    <t>1609800151970159</t>
  </si>
  <si>
    <t>YULIANI</t>
  </si>
  <si>
    <t>IDSPACA16930</t>
  </si>
  <si>
    <t>KUNTUM RAHMADIA</t>
  </si>
  <si>
    <t>IDJRAAA19712</t>
  </si>
  <si>
    <t>TAUFIQ A</t>
  </si>
  <si>
    <t>IDKLABA02864</t>
  </si>
  <si>
    <t>MUSTAFA</t>
  </si>
  <si>
    <t>IDAHID005643</t>
  </si>
  <si>
    <t>LIE WUN FIE</t>
  </si>
  <si>
    <t>IDSTID000782</t>
  </si>
  <si>
    <t>ZAKARIA</t>
  </si>
  <si>
    <t>IDJRBFA11006</t>
  </si>
  <si>
    <t>LENI YULIS SUSANTI</t>
  </si>
  <si>
    <t>IDSSALA02656</t>
  </si>
  <si>
    <t>IRFAN</t>
  </si>
  <si>
    <t>EID030854</t>
  </si>
  <si>
    <t>FIRMAN AZIS</t>
  </si>
  <si>
    <t>IDJRAKA01794</t>
  </si>
  <si>
    <t>RANU WIJAYA</t>
  </si>
  <si>
    <t>IDJHAKA03778</t>
  </si>
  <si>
    <t>IDBNID001153</t>
  </si>
  <si>
    <t>KUSLELA</t>
  </si>
  <si>
    <t>MUSLIM</t>
  </si>
  <si>
    <t>IDSPACA10813</t>
  </si>
  <si>
    <t>IDSAAEA07339</t>
  </si>
  <si>
    <t>HENRY SIRINGO RINGO</t>
  </si>
  <si>
    <t>IDSPAAB36857</t>
  </si>
  <si>
    <t>ASROHILLAH OCTAVIA</t>
  </si>
  <si>
    <t>IDKTAGA04938</t>
  </si>
  <si>
    <t>LISNA VERAWATI</t>
  </si>
  <si>
    <t>IDJTAXA05998</t>
  </si>
  <si>
    <t>UUN UNASIH</t>
  </si>
  <si>
    <t>IDJTBAA12578</t>
  </si>
  <si>
    <t>HASANAH</t>
  </si>
  <si>
    <t>IDJRID016290</t>
  </si>
  <si>
    <t>HJ TUTUK DWIKIA EKAWATY</t>
  </si>
  <si>
    <t>8920806118852078</t>
  </si>
  <si>
    <t>EID430936</t>
  </si>
  <si>
    <t>IDSSID003744</t>
  </si>
  <si>
    <t>AHMAD KASPUL</t>
  </si>
  <si>
    <t>IDKHABA08047</t>
  </si>
  <si>
    <t>AISYAH AULIASARI</t>
  </si>
  <si>
    <t>IDJHARA14695</t>
  </si>
  <si>
    <t>UMI FAJIROH</t>
  </si>
  <si>
    <t>IDJTADA12353</t>
  </si>
  <si>
    <t>LINDAWATI</t>
  </si>
  <si>
    <t>IDJHAHA05819</t>
  </si>
  <si>
    <t>NUR AMALIA</t>
  </si>
  <si>
    <t>IDJRID008225AT</t>
  </si>
  <si>
    <t>MOEHAMMAD SABILILHAQQI</t>
  </si>
  <si>
    <t>IDJTAXA06761</t>
  </si>
  <si>
    <t>KOKOM KOMALA</t>
  </si>
  <si>
    <t>ZAINAL ABIDIN</t>
  </si>
  <si>
    <t>IDBNALA00925</t>
  </si>
  <si>
    <t>MULYANTI</t>
  </si>
  <si>
    <t>MAISARAH</t>
  </si>
  <si>
    <t>IDKHID001049</t>
  </si>
  <si>
    <t>ANANG HAMRI</t>
  </si>
  <si>
    <t>1048900117173054</t>
  </si>
  <si>
    <t>IDSPAAB35372</t>
  </si>
  <si>
    <t>HENY RAHMAYANTI</t>
  </si>
  <si>
    <t>IDNTAOA03612</t>
  </si>
  <si>
    <t>SHODIQ ALIMIN</t>
  </si>
  <si>
    <t>IDJRAAA10345</t>
  </si>
  <si>
    <t>KRIZANI ROHMAWATI</t>
  </si>
  <si>
    <t>IDBNAGA07123</t>
  </si>
  <si>
    <t>WAHYU ADJI HASTANTO</t>
  </si>
  <si>
    <t>IDSPAAB43100</t>
  </si>
  <si>
    <t>DIAH AMIYATI</t>
  </si>
  <si>
    <t>IDJTAXA06189</t>
  </si>
  <si>
    <t>AGUS MUCHODAR H</t>
  </si>
  <si>
    <t>IDSPAAB24486</t>
  </si>
  <si>
    <t>YUNIATI</t>
  </si>
  <si>
    <t>IDBNAFA12484</t>
  </si>
  <si>
    <t>TRI AGUSNI</t>
  </si>
  <si>
    <t>IDSUAHA05290</t>
  </si>
  <si>
    <t>RAHMAT PRADANA</t>
  </si>
  <si>
    <t>IDJTBAA12301</t>
  </si>
  <si>
    <t>FEBINA KOESVALISSA</t>
  </si>
  <si>
    <t>IDPAAAA15492</t>
  </si>
  <si>
    <t>IDSPAAB11833</t>
  </si>
  <si>
    <t>SHERLI HANDAYANI</t>
  </si>
  <si>
    <t>IDSPAAB38878</t>
  </si>
  <si>
    <t>URFI SYIFA</t>
  </si>
  <si>
    <t>8920806117746693</t>
  </si>
  <si>
    <t>EID028274</t>
  </si>
  <si>
    <t>DIKDIK ROHMATULLOH</t>
  </si>
  <si>
    <t>EID802749</t>
  </si>
  <si>
    <t>JAMES YEREMYA SALMON PIETERSZ</t>
  </si>
  <si>
    <t>1048900116731837</t>
  </si>
  <si>
    <t>IDSPAAB27750</t>
  </si>
  <si>
    <t>JEMSINAH YULIANINGSIH</t>
  </si>
  <si>
    <t>ANI SUMARNI</t>
  </si>
  <si>
    <t>IDBNAFA09026</t>
  </si>
  <si>
    <t>NOVA EKA BUDI ELTANTO</t>
  </si>
  <si>
    <t>IDSPAAB43105</t>
  </si>
  <si>
    <t>NOVEANA RINI SETYONINGSIH</t>
  </si>
  <si>
    <t>IDJRBEA08427</t>
  </si>
  <si>
    <t>DORA HERMAWAN,ST</t>
  </si>
  <si>
    <t>IDJHAKA04170</t>
  </si>
  <si>
    <t>KHOIRINA HAPSARI</t>
  </si>
  <si>
    <t>IDJHID029373AT</t>
  </si>
  <si>
    <t>SITI JUNAENAH</t>
  </si>
  <si>
    <t>IDJRBBA31350</t>
  </si>
  <si>
    <t>TRISNA HANDAYANI PUTRI</t>
  </si>
  <si>
    <t>IDJTADA07877</t>
  </si>
  <si>
    <t>AHMAD ANIQ SOFIYYUDIN, ST</t>
  </si>
  <si>
    <t>IDSABGA07365</t>
  </si>
  <si>
    <t>ROSMALA DEWI</t>
  </si>
  <si>
    <t>IDJRAAA10102</t>
  </si>
  <si>
    <t>ARISKA TRIASFIANA PUTRI</t>
  </si>
  <si>
    <t>SUMARNI</t>
  </si>
  <si>
    <t>IDSPAAB31823</t>
  </si>
  <si>
    <t>IDKLADA00223</t>
  </si>
  <si>
    <t>ENDANG PURYANI</t>
  </si>
  <si>
    <t>IDBNABA04649</t>
  </si>
  <si>
    <t>ARTIWI</t>
  </si>
  <si>
    <t>ISMAIL</t>
  </si>
  <si>
    <t>IDSPAAB11401</t>
  </si>
  <si>
    <t>SITI JULAEHA</t>
  </si>
  <si>
    <t>IDBNALA00991</t>
  </si>
  <si>
    <t>RADIANTI PRIUTAMI</t>
  </si>
  <si>
    <t>IDKLADA04854</t>
  </si>
  <si>
    <t>BAMBANG ISWANTO</t>
  </si>
  <si>
    <t>IDSPAAB10921</t>
  </si>
  <si>
    <t>HENI RAHMAWATI</t>
  </si>
  <si>
    <t>IDJTYCA00552</t>
  </si>
  <si>
    <t>BAY MUSLIHAT</t>
  </si>
  <si>
    <t>IDJKID072738</t>
  </si>
  <si>
    <t>NADIAH</t>
  </si>
  <si>
    <t>IDJHBCA05297</t>
  </si>
  <si>
    <t>AGUS PURWANTO</t>
  </si>
  <si>
    <t>IDBNAJA07487</t>
  </si>
  <si>
    <t>ETI LESTARIYAH</t>
  </si>
  <si>
    <t>IDPABLA05113</t>
  </si>
  <si>
    <t>AFRIDA HANUM</t>
  </si>
  <si>
    <t>IDBPMAA10255</t>
  </si>
  <si>
    <t>SITI QORIAH</t>
  </si>
  <si>
    <t>IDJHAKA03127</t>
  </si>
  <si>
    <t>IDSPAAA98568</t>
  </si>
  <si>
    <t>ARI MARDIANTO</t>
  </si>
  <si>
    <t>IDSPAAB30815</t>
  </si>
  <si>
    <t>RETNO TRIA NINGRUM</t>
  </si>
  <si>
    <t>EID143597</t>
  </si>
  <si>
    <t>IDSPAAB11886</t>
  </si>
  <si>
    <t>DEA ARDIANA</t>
  </si>
  <si>
    <t>IDBIALA05522</t>
  </si>
  <si>
    <t>DWI HARYONO</t>
  </si>
  <si>
    <t>MARYATI</t>
  </si>
  <si>
    <t>MEILANI</t>
  </si>
  <si>
    <t>MUHAMMAD YUNUS</t>
  </si>
  <si>
    <t>EID1309565</t>
  </si>
  <si>
    <t>NADIROH</t>
  </si>
  <si>
    <t>IDSPAAB09831</t>
  </si>
  <si>
    <t>EUIS IDA MARIANA</t>
  </si>
  <si>
    <t>IDBNAJA06248</t>
  </si>
  <si>
    <t>YENI RAHAYU</t>
  </si>
  <si>
    <t>LUKMAN HAKIM</t>
  </si>
  <si>
    <t>IDJTBAA12303</t>
  </si>
  <si>
    <t>SUMI SUSMIATI</t>
  </si>
  <si>
    <t>IDJHAMA02303</t>
  </si>
  <si>
    <t>ANIK ENDRASWARIN</t>
  </si>
  <si>
    <t>SUGITO</t>
  </si>
  <si>
    <t>EID743120</t>
  </si>
  <si>
    <t>ARIN TRI WIDYANINGSIH</t>
  </si>
  <si>
    <t>IDBNAJA06743</t>
  </si>
  <si>
    <t>ANDIKA FATAH HIDAYATULLOH</t>
  </si>
  <si>
    <t>IDJHAAA01834</t>
  </si>
  <si>
    <t>PUNGKY ASTRIANI</t>
  </si>
  <si>
    <t>IDSABRA01706</t>
  </si>
  <si>
    <t>NURMINA</t>
  </si>
  <si>
    <t>IDBNAJA06122</t>
  </si>
  <si>
    <t>SULHAH</t>
  </si>
  <si>
    <t>EID1034653</t>
  </si>
  <si>
    <t>HIDAYAT ILAHI</t>
  </si>
  <si>
    <t>IDSAID017913</t>
  </si>
  <si>
    <t>IDJRAAA00815</t>
  </si>
  <si>
    <t>AMALIA FATIMAH</t>
  </si>
  <si>
    <t>EID002302</t>
  </si>
  <si>
    <t>EID227337</t>
  </si>
  <si>
    <t>DEWI UTAMI FAUZAN</t>
  </si>
  <si>
    <t>LUKMAN</t>
  </si>
  <si>
    <t>IDJRAAA00401AT</t>
  </si>
  <si>
    <t>IDJTBSA00562</t>
  </si>
  <si>
    <t>BUDI ROSYADI</t>
  </si>
  <si>
    <t>DIANA</t>
  </si>
  <si>
    <t>IDJTBAA12794</t>
  </si>
  <si>
    <t>DIAH AMIRANTI</t>
  </si>
  <si>
    <t>EID400073</t>
  </si>
  <si>
    <t>ERLINDA</t>
  </si>
  <si>
    <t>IDSACJA11255</t>
  </si>
  <si>
    <t>HARIATI MARPAUNG</t>
  </si>
  <si>
    <t>IDBSSAA16079</t>
  </si>
  <si>
    <t>IDJTAAA06911</t>
  </si>
  <si>
    <t>NOURMADIAH DARMIS</t>
  </si>
  <si>
    <t>IDYAID001242</t>
  </si>
  <si>
    <t>DRH DINURITO ARIFKI WIJAKSANTO</t>
  </si>
  <si>
    <t>IDJHARA14772</t>
  </si>
  <si>
    <t>YAN SIOK</t>
  </si>
  <si>
    <t>IDSPAAB42144</t>
  </si>
  <si>
    <t>SODIKIN</t>
  </si>
  <si>
    <t>IDBNAJA06423</t>
  </si>
  <si>
    <t>ASIH</t>
  </si>
  <si>
    <t>IDBNID015269</t>
  </si>
  <si>
    <t>WAWAN MULYAWAN</t>
  </si>
  <si>
    <t>EID152581</t>
  </si>
  <si>
    <t>YUSUF AMD</t>
  </si>
  <si>
    <t>IDJTADA08022</t>
  </si>
  <si>
    <t>SUHARYONO</t>
  </si>
  <si>
    <t>IDJHAAA01496</t>
  </si>
  <si>
    <t>ERNI ROKHMAWATI</t>
  </si>
  <si>
    <t>EKO WAHYUDI</t>
  </si>
  <si>
    <t>IDJHAMA09904</t>
  </si>
  <si>
    <t>HERAWATI ENDAH</t>
  </si>
  <si>
    <t>IDJTBAA14631</t>
  </si>
  <si>
    <t>UMI MARYANI</t>
  </si>
  <si>
    <t>MUSRIFAH</t>
  </si>
  <si>
    <t>Total</t>
  </si>
  <si>
    <t>Acara</t>
  </si>
  <si>
    <t>Bank Code</t>
  </si>
  <si>
    <t>IDSPAAB06674</t>
  </si>
  <si>
    <t>IDSPAAA42533</t>
  </si>
  <si>
    <t>CHRISTY ISABELLA HUTAGALUNG</t>
  </si>
  <si>
    <t>ID999A01598</t>
  </si>
  <si>
    <t>WEGIG SATRIYA PURUHITA</t>
  </si>
  <si>
    <t>Espay Trx ID</t>
  </si>
  <si>
    <t>No VA</t>
  </si>
  <si>
    <t>Amount</t>
  </si>
  <si>
    <t>Member ID</t>
  </si>
  <si>
    <t>Member Name</t>
  </si>
  <si>
    <t>Date</t>
  </si>
  <si>
    <t>YULIUSTANGGUBORE</t>
  </si>
  <si>
    <t>ANISAETATIZUNAEROH</t>
  </si>
  <si>
    <t>EID828090</t>
  </si>
  <si>
    <t>SITIMARYAM</t>
  </si>
  <si>
    <t>HARMENHADI</t>
  </si>
  <si>
    <t>IDJHAKA02998</t>
  </si>
  <si>
    <t>RIZKIIKANOVIYANTI</t>
  </si>
  <si>
    <t>MUHAZRIBUTARBUTAR</t>
  </si>
  <si>
    <t>EID050729</t>
  </si>
  <si>
    <t>INGANATURROBITOH</t>
  </si>
  <si>
    <t>IDSPAAB07578</t>
  </si>
  <si>
    <t>FITRINURAMINAAN</t>
  </si>
  <si>
    <t>ABDULRAHMAT</t>
  </si>
  <si>
    <t>IDJKID000200</t>
  </si>
  <si>
    <t>RIZALFATAHNURKARIM</t>
  </si>
  <si>
    <t>ERLINSUHARIATISEMM</t>
  </si>
  <si>
    <t>YUSIANTIANNEMULYANI</t>
  </si>
  <si>
    <t>ROMIZAKKAALMUHAMMADI</t>
  </si>
  <si>
    <t>EID313232</t>
  </si>
  <si>
    <t>UNTUNG ARI PRASETYA</t>
  </si>
  <si>
    <t>EID037090</t>
  </si>
  <si>
    <t>TRIZANUARIKAMUHYIANTI</t>
  </si>
  <si>
    <t>IDJHAKA03829</t>
  </si>
  <si>
    <t>DEVAYANANURRAHMAN</t>
  </si>
  <si>
    <t>SANDYMUTISAPUTRA</t>
  </si>
  <si>
    <t>IDSHID000025</t>
  </si>
  <si>
    <t>HENDRALEMBAH</t>
  </si>
  <si>
    <t>EID463810</t>
  </si>
  <si>
    <t>EID323719</t>
  </si>
  <si>
    <t>GUNHARIYONO</t>
  </si>
  <si>
    <t>NURSETIYONO</t>
  </si>
  <si>
    <t>IDJHID003800</t>
  </si>
  <si>
    <t>SIGITPRIATMAJIST</t>
  </si>
  <si>
    <t>IDSSID001100</t>
  </si>
  <si>
    <t>IKSAN IBRAHIM SHUT</t>
  </si>
  <si>
    <t>IDKRID003280</t>
  </si>
  <si>
    <t>HARYADIDAMANHURI</t>
  </si>
  <si>
    <t>IDKRID003776</t>
  </si>
  <si>
    <t>ABDULLAH SAID S IP</t>
  </si>
  <si>
    <t>IDJHBFA08837</t>
  </si>
  <si>
    <t>IDJHBFA11006</t>
  </si>
  <si>
    <t>MASNATUSSHOLIKHAHSFARMAPT</t>
  </si>
  <si>
    <t>AGUNGGURNITAAHMEDSPT</t>
  </si>
  <si>
    <t>IDJHBAA04052</t>
  </si>
  <si>
    <t>IDPABIA03868</t>
  </si>
  <si>
    <t>MUHAMMADASRI</t>
  </si>
  <si>
    <t>IDJRYZA00051</t>
  </si>
  <si>
    <t>MARATUSSHOLIHAHSANTININGRUM</t>
  </si>
  <si>
    <t xml:space="preserve"> TOP UP K-WALLET</t>
  </si>
  <si>
    <t>DONNYSTEVENMASSI</t>
  </si>
  <si>
    <t>EID1352290</t>
  </si>
  <si>
    <t>RIVANIE</t>
  </si>
  <si>
    <t>KHUSNUL KHOTIMAH</t>
  </si>
  <si>
    <t>IDJHAMA09827</t>
  </si>
  <si>
    <t>Y ENDANG PURWANTI</t>
  </si>
  <si>
    <t>IDSAID002663</t>
  </si>
  <si>
    <t>M JAMALUDDIN AL AFGHANI</t>
  </si>
  <si>
    <t>IDPABIA12933</t>
  </si>
  <si>
    <t>SUMARNI AM</t>
  </si>
  <si>
    <t>SURYANI</t>
  </si>
  <si>
    <t>IDBNAFA12083</t>
  </si>
  <si>
    <t>EYAL NURHAYATI</t>
  </si>
  <si>
    <t>IDSPAAA90967</t>
  </si>
  <si>
    <t>IDSPAAB36612</t>
  </si>
  <si>
    <t>SAFIKA</t>
  </si>
  <si>
    <t>IDJHAMA10226</t>
  </si>
  <si>
    <t>KUSRIPAH</t>
  </si>
  <si>
    <t>IDJTYCA03034</t>
  </si>
  <si>
    <t>NANA NURHASANAH</t>
  </si>
  <si>
    <t>IDBNAJA06405</t>
  </si>
  <si>
    <t>M. ZAIN RAMDHANI</t>
  </si>
  <si>
    <t>IDPABLA08237</t>
  </si>
  <si>
    <t>SITI HOTIJAH</t>
  </si>
  <si>
    <t>IDBBAFA04236</t>
  </si>
  <si>
    <t>HENY HARDIYANTI</t>
  </si>
  <si>
    <t>IDSPAAB12682</t>
  </si>
  <si>
    <t>YANUAR SUKOCO</t>
  </si>
  <si>
    <t>IDJKAJA04291</t>
  </si>
  <si>
    <t>JUMARI</t>
  </si>
  <si>
    <t>IDKRAEA11896</t>
  </si>
  <si>
    <t>ENDANG PUJI ASTUTI</t>
  </si>
  <si>
    <t>IDSPAAB36151</t>
  </si>
  <si>
    <t>NANCY SISCA</t>
  </si>
  <si>
    <t>IDJTADA12140</t>
  </si>
  <si>
    <t>AULIA ALKHARIMAH BINTANG CANTIKA PUTERI</t>
  </si>
  <si>
    <t>IDBNAJA06401</t>
  </si>
  <si>
    <t>RINI RUMAINI</t>
  </si>
  <si>
    <t>IDBBGAA00890</t>
  </si>
  <si>
    <t>DINI APRIYANTI</t>
  </si>
  <si>
    <t>IDSPAAB35167</t>
  </si>
  <si>
    <t>SITI MARIAH</t>
  </si>
  <si>
    <t>IDJTAXA09338</t>
  </si>
  <si>
    <t>HERNI KUSWINARSIH</t>
  </si>
  <si>
    <t>IDJRAYA05793</t>
  </si>
  <si>
    <t>WIWIK PURYANI</t>
  </si>
  <si>
    <t>IDPABLA10148</t>
  </si>
  <si>
    <t>SHOFATULLAILAH</t>
  </si>
  <si>
    <t>IDPABLA09107</t>
  </si>
  <si>
    <t>SRI INDAHYATI</t>
  </si>
  <si>
    <t>IDJRID005670</t>
  </si>
  <si>
    <t>YUSRI</t>
  </si>
  <si>
    <t>IDSPAAB11047</t>
  </si>
  <si>
    <t>IDSPAAB43073</t>
  </si>
  <si>
    <t>JESSICA IDELIA</t>
  </si>
  <si>
    <t>IDBNAEA10991</t>
  </si>
  <si>
    <t>BAMBANG PURNOMO</t>
  </si>
  <si>
    <t>IDSPAAB37251</t>
  </si>
  <si>
    <t>IDJRBAA01369</t>
  </si>
  <si>
    <t>RICO SISWANTO</t>
  </si>
  <si>
    <t>IDBNAEA10073</t>
  </si>
  <si>
    <t>IIS NURSYAMSIAH</t>
  </si>
  <si>
    <t>IDBNALA03520</t>
  </si>
  <si>
    <t>NURLINAH</t>
  </si>
  <si>
    <t>IDBNAJA06748</t>
  </si>
  <si>
    <t>AHMED BUSTHAMY</t>
  </si>
  <si>
    <t>M SIDIK</t>
  </si>
  <si>
    <t>IDSPAAB07445</t>
  </si>
  <si>
    <t>NABILLA OCTAVIANNY</t>
  </si>
  <si>
    <t>IDJKAMA05263</t>
  </si>
  <si>
    <t>MUSWADI</t>
  </si>
  <si>
    <t>MAWARDI</t>
  </si>
  <si>
    <t>IDJRXYA07043</t>
  </si>
  <si>
    <t>ALVIANA DEWI INSANI</t>
  </si>
  <si>
    <t>IDSPAAB20273</t>
  </si>
  <si>
    <t>TITIN UMAMAH</t>
  </si>
  <si>
    <t>IDSACGA01156</t>
  </si>
  <si>
    <t>DAVID MEKANTINO EFRAYIM</t>
  </si>
  <si>
    <t>IDSPAAB17960</t>
  </si>
  <si>
    <t>DYAH EKO PRATIWI</t>
  </si>
  <si>
    <t>IDJHBCA17061</t>
  </si>
  <si>
    <t>UMU HANIAH</t>
  </si>
  <si>
    <t>IDSPAAB38499</t>
  </si>
  <si>
    <t>IRMA RACHMAWATI</t>
  </si>
  <si>
    <t>IDBNABA04741</t>
  </si>
  <si>
    <t>HARY AFRIYANTO</t>
  </si>
  <si>
    <t>IDJRAAA19819</t>
  </si>
  <si>
    <t>IDJTAXA06880</t>
  </si>
  <si>
    <t>DIAN NURMALIA</t>
  </si>
  <si>
    <t>IDSPAAB26966</t>
  </si>
  <si>
    <t>HARDIANAH</t>
  </si>
  <si>
    <t>IDJTBWA06450</t>
  </si>
  <si>
    <t>SULISTIYOWATI</t>
  </si>
  <si>
    <t>IDBNAJA04123</t>
  </si>
  <si>
    <t>WIRDA GARNIDA</t>
  </si>
  <si>
    <t>IDPABLA08602</t>
  </si>
  <si>
    <t>LIEVIA YUNITA</t>
  </si>
  <si>
    <t>IDBNAJA08239</t>
  </si>
  <si>
    <t>SAEPUL MARUP</t>
  </si>
  <si>
    <t>IDJKAKA02946</t>
  </si>
  <si>
    <t>YENY HERLIANA</t>
  </si>
  <si>
    <t>IDBNAJA07624</t>
  </si>
  <si>
    <t>IDJTBBA00471</t>
  </si>
  <si>
    <t>RULY WIHARNOTO</t>
  </si>
  <si>
    <t>IDJRBBA26952</t>
  </si>
  <si>
    <t>MULIADI</t>
  </si>
  <si>
    <t>TDN - AREA OSCAR - 2020/09/25</t>
  </si>
  <si>
    <t>ESP15983284195QEV</t>
  </si>
  <si>
    <t>2020-08-25 11:08:55.</t>
  </si>
  <si>
    <t>ESP1598336429VRMT</t>
  </si>
  <si>
    <t>1048900152796397</t>
  </si>
  <si>
    <t>DONNYSTEVENMASSIE</t>
  </si>
  <si>
    <t>2020-08-25 13:21:22.</t>
  </si>
  <si>
    <t>ESP1598336980ZP2O</t>
  </si>
  <si>
    <t>1048900117268805</t>
  </si>
  <si>
    <t>IDJTID045489</t>
  </si>
  <si>
    <t>2020-08-25 13:31:38.</t>
  </si>
  <si>
    <t>ESP1598340939QPQU</t>
  </si>
  <si>
    <t>2020-08-25 14:37:43.</t>
  </si>
  <si>
    <t>ESP1598342472DFYZ</t>
  </si>
  <si>
    <t>2020-08-25 15:02:23.</t>
  </si>
  <si>
    <t>ESP1598407847I0UQ</t>
  </si>
  <si>
    <t>2020-08-26 09:12:41.</t>
  </si>
  <si>
    <t>ESP1598416826DCP8</t>
  </si>
  <si>
    <t>2020-08-26 11:46:50.</t>
  </si>
  <si>
    <t>ESP1598423185ARPQ</t>
  </si>
  <si>
    <t>2020-08-26 13:27:09.</t>
  </si>
  <si>
    <t>ESP1598439327ZP4R</t>
  </si>
  <si>
    <t>1048900219136280</t>
  </si>
  <si>
    <t>IDJTBSA04313</t>
  </si>
  <si>
    <t>IRNIWIDYAZUBAERIYAH</t>
  </si>
  <si>
    <t>2020-08-26 17:56:30.</t>
  </si>
  <si>
    <t>ESP1598439622BJNA</t>
  </si>
  <si>
    <t>2020-08-26 18:01:15.</t>
  </si>
  <si>
    <t>ESP15984417836YQE</t>
  </si>
  <si>
    <t>2020-08-26 18:37:03.</t>
  </si>
  <si>
    <t>ESP1598505347RWPU</t>
  </si>
  <si>
    <t>2020-08-27 12:16:30.</t>
  </si>
  <si>
    <t>ESP1598509296BN5F</t>
  </si>
  <si>
    <t>2020-08-27 13:25:00.</t>
  </si>
  <si>
    <t>Z669N</t>
  </si>
  <si>
    <t>RUMINAH</t>
  </si>
  <si>
    <t>M JAMALUDDIN AL</t>
  </si>
  <si>
    <t>SRISETIOWATI</t>
  </si>
  <si>
    <t>Z2AZN</t>
  </si>
  <si>
    <t>Z75HN</t>
  </si>
  <si>
    <t>HANSEN</t>
  </si>
  <si>
    <t>ZV06N</t>
  </si>
  <si>
    <t>1RETENS</t>
  </si>
  <si>
    <t>I         : RA.1B/6B/</t>
  </si>
  <si>
    <t>LAPORA</t>
  </si>
  <si>
    <t>N         : R-5401</t>
  </si>
  <si>
    <t>CABANG</t>
  </si>
  <si>
    <t>: 0006440-K</t>
  </si>
  <si>
    <t>NAMA P</t>
  </si>
  <si>
    <t>ERUSAHAAN : 10489-PT</t>
  </si>
  <si>
    <t>SUB-CO</t>
  </si>
  <si>
    <t>MP 00000</t>
  </si>
  <si>
    <t>ATOURROHMAN</t>
  </si>
  <si>
    <t>Z722N</t>
  </si>
  <si>
    <t>S</t>
  </si>
  <si>
    <t>UB TOTAL TRANSAKSI</t>
  </si>
  <si>
    <t>UB TOTAL NILAI TRANSA</t>
  </si>
  <si>
    <t>T</t>
  </si>
  <si>
    <t>OTAL TRANSAKSI</t>
  </si>
  <si>
    <t>OTAL NILAI TRANSAKSI</t>
  </si>
  <si>
    <t>FIRMANSAH</t>
  </si>
  <si>
    <t>468RN</t>
  </si>
  <si>
    <t>MARATUSSHOLIHAHS</t>
  </si>
  <si>
    <t>Z2XLN</t>
  </si>
  <si>
    <t>ZZ21N</t>
  </si>
  <si>
    <t>MUHAZRIBUTARBUTA</t>
  </si>
  <si>
    <t>ZM79N</t>
  </si>
  <si>
    <t>ZX07N</t>
  </si>
  <si>
    <t>6053N</t>
  </si>
  <si>
    <t>ZZ04N</t>
  </si>
  <si>
    <t>YULIAKURNIASARI</t>
  </si>
  <si>
    <t>2020/08/25 to 2020/09/15</t>
  </si>
  <si>
    <t>IDSPAAB42637</t>
  </si>
  <si>
    <t>SYIFA FAUZIAH SYUKUR</t>
  </si>
  <si>
    <t>IDSAAEA03481</t>
  </si>
  <si>
    <t>NOVITA</t>
  </si>
  <si>
    <t>IDJRBAA06325</t>
  </si>
  <si>
    <t>ZAKIYYATUL MARDLIYYAH</t>
  </si>
  <si>
    <t>ESP1598347164EMI9</t>
  </si>
  <si>
    <t>1609800117970319</t>
  </si>
  <si>
    <t>ESP1598347468B8FZ</t>
  </si>
  <si>
    <t>ESP1598352772VDFV</t>
  </si>
  <si>
    <t>ESP1598310229AH8P</t>
  </si>
  <si>
    <t>IDJTADA09441</t>
  </si>
  <si>
    <t>KURNIA TRIARTANTI</t>
  </si>
  <si>
    <t>IDJRABA01360</t>
  </si>
  <si>
    <t>BIMA YULIANDRA</t>
  </si>
  <si>
    <t>ESP1598324634HR4O</t>
  </si>
  <si>
    <t>ESP15983246876TQ4</t>
  </si>
  <si>
    <t>8920806117413526</t>
  </si>
  <si>
    <t>ESP1598325218KEAQ</t>
  </si>
  <si>
    <t>ESP1598332691OODK</t>
  </si>
  <si>
    <t>ESP1598334268QQCE</t>
  </si>
  <si>
    <t>EID157818</t>
  </si>
  <si>
    <t>ARFAN ADI LESMANA SE MI</t>
  </si>
  <si>
    <t>IDJTID068524</t>
  </si>
  <si>
    <t>8920806214566010</t>
  </si>
  <si>
    <t>ESP1598382648A0K2</t>
  </si>
  <si>
    <t>ESP159841145461J7</t>
  </si>
  <si>
    <t>ARIF RAHMAN HAKIM</t>
  </si>
  <si>
    <t>ESP1598415451PZS3</t>
  </si>
  <si>
    <t>ESP1598417285TY5B</t>
  </si>
  <si>
    <t>8920806217230051</t>
  </si>
  <si>
    <t>ESP1598375178KTLJ</t>
  </si>
  <si>
    <t>1609800152823449</t>
  </si>
  <si>
    <t>ESP15984196056HBP</t>
  </si>
  <si>
    <t>ESP1598420756QRY0</t>
  </si>
  <si>
    <t>SITI RAHMAH</t>
  </si>
  <si>
    <t>MARYANA</t>
  </si>
  <si>
    <t>IDJHBFA22210</t>
  </si>
  <si>
    <t>MARIA ALEXIA NATALIE WIBOWO</t>
  </si>
  <si>
    <t>IDSPAAB43292</t>
  </si>
  <si>
    <t>RIRIN MARLINA</t>
  </si>
  <si>
    <t>SITI MARYAM</t>
  </si>
  <si>
    <t>IDJKAJA04423</t>
  </si>
  <si>
    <t>NUR ASIAH JAMIL</t>
  </si>
  <si>
    <t>ESP1598519488HMAW</t>
  </si>
  <si>
    <t>IDJKAJA04424</t>
  </si>
  <si>
    <t>HOLILAH</t>
  </si>
  <si>
    <t>ESP1598499536CNZT</t>
  </si>
  <si>
    <t>ESP15985057850Q44</t>
  </si>
  <si>
    <t>AGUS SALIM</t>
  </si>
  <si>
    <t>IDJRBEA02662</t>
  </si>
  <si>
    <t>SUET HS</t>
  </si>
  <si>
    <t>EID000539</t>
  </si>
  <si>
    <t>DAYAT SUDRAJAT</t>
  </si>
  <si>
    <t>IDJHAKA05008</t>
  </si>
  <si>
    <t>ISTI HADIYANTI</t>
  </si>
  <si>
    <t>IDJHAKA02955</t>
  </si>
  <si>
    <t>IDSPACA11576</t>
  </si>
  <si>
    <t>ETTY MERILAVIANA</t>
  </si>
  <si>
    <t>IDSPAAB41969</t>
  </si>
  <si>
    <t>ZULFAN DEWANTARA</t>
  </si>
  <si>
    <t>IDJTAAA07401</t>
  </si>
  <si>
    <t>JUBAEDA</t>
  </si>
  <si>
    <t>NILAWATI</t>
  </si>
  <si>
    <t>MURNI</t>
  </si>
  <si>
    <t>IDJTAXA09223</t>
  </si>
  <si>
    <t>TIARA NURSHANI</t>
  </si>
  <si>
    <t>IDJRAAA17564</t>
  </si>
  <si>
    <t>SETIOWATI</t>
  </si>
  <si>
    <t>IDPABLA10163</t>
  </si>
  <si>
    <t>ROCHMAWATI</t>
  </si>
  <si>
    <t>IDJHAHA05240</t>
  </si>
  <si>
    <t>AYU JAYANTI</t>
  </si>
  <si>
    <t>EID213487</t>
  </si>
  <si>
    <t>M.LUFIANTO WAHYUDI.T</t>
  </si>
  <si>
    <t>IDJTID022946</t>
  </si>
  <si>
    <t>MIFTACHUDIN IBRAHIM</t>
  </si>
  <si>
    <t>ESP1598949657S2HW</t>
  </si>
  <si>
    <t>ESP15989523315FI7</t>
  </si>
  <si>
    <t>ESP15989627715O5C</t>
  </si>
  <si>
    <t>ESP1598965791G91O</t>
  </si>
  <si>
    <t>IDJKAMA05274</t>
  </si>
  <si>
    <t>AZIZZEIN YENDRA HAROMAIN</t>
  </si>
  <si>
    <t>ESP1598934433KWK1</t>
  </si>
  <si>
    <t>ESP15989359840OLT</t>
  </si>
  <si>
    <t>IDSPAAB43209</t>
  </si>
  <si>
    <t>ESP1598987457M5HO</t>
  </si>
  <si>
    <t>ESP15990308693YEL</t>
  </si>
  <si>
    <t>ESP1599036970KR8A</t>
  </si>
  <si>
    <t>ESP1599038197UMYK</t>
  </si>
  <si>
    <t>8920806151909991</t>
  </si>
  <si>
    <t>ESP1599044787MYI4</t>
  </si>
  <si>
    <t>IDJTID022150</t>
  </si>
  <si>
    <t>MARYUNI MARDJUKI MARTOREJO</t>
  </si>
  <si>
    <t>ESP15990494900ORD</t>
  </si>
  <si>
    <t>ESP1599013381JJ9F</t>
  </si>
  <si>
    <t>ESP1599013397YD2T</t>
  </si>
  <si>
    <t>1048900118257500</t>
  </si>
  <si>
    <t>ESP15990151371FUO</t>
  </si>
  <si>
    <t>8920806215120510</t>
  </si>
  <si>
    <t>ESP1599015400BMWF</t>
  </si>
  <si>
    <t>1609800118787928</t>
  </si>
  <si>
    <t>ESP1599016741D00H</t>
  </si>
  <si>
    <t>ESP15990172596DHN</t>
  </si>
  <si>
    <t>8920806116731837</t>
  </si>
  <si>
    <t>ESP1599062117GYBS</t>
  </si>
  <si>
    <t>HARIATI</t>
  </si>
  <si>
    <t>IDPABLA08219</t>
  </si>
  <si>
    <t>RUKMINI</t>
  </si>
  <si>
    <t>ESP1599117099ZBG4</t>
  </si>
  <si>
    <t>ESP1599120184VLMH</t>
  </si>
  <si>
    <t>ESP1599120899IPV9</t>
  </si>
  <si>
    <t>ESP1599124255HW0W</t>
  </si>
  <si>
    <t>ESP1599127996GWCT</t>
  </si>
  <si>
    <t>IDJTBHA21349</t>
  </si>
  <si>
    <t>YATI SUPRIATIN</t>
  </si>
  <si>
    <t>ESP1599136069B429</t>
  </si>
  <si>
    <t>IDSPAAB42550</t>
  </si>
  <si>
    <t>JULIMAH</t>
  </si>
  <si>
    <t>1048900154417059</t>
  </si>
  <si>
    <t>ESP1599146297206P</t>
  </si>
  <si>
    <t>IDJTADA12351</t>
  </si>
  <si>
    <t>EID683398</t>
  </si>
  <si>
    <t>AGUNG SISWANTO</t>
  </si>
  <si>
    <t>1048900216141499</t>
  </si>
  <si>
    <t>ESP1599206614WB81</t>
  </si>
  <si>
    <t>ESP1599206743ISO6</t>
  </si>
  <si>
    <t>IDJTYBA00972</t>
  </si>
  <si>
    <t>MULYANI</t>
  </si>
  <si>
    <t>ESP1599179143JFZC</t>
  </si>
  <si>
    <t>ESP15992233144WRD</t>
  </si>
  <si>
    <t>1048900118718238</t>
  </si>
  <si>
    <t>ESP1599181001I79W</t>
  </si>
  <si>
    <t>ESP1599184829B49E</t>
  </si>
  <si>
    <t>1048900118727437</t>
  </si>
  <si>
    <t>ESP1599184939JDGQ</t>
  </si>
  <si>
    <t>8920806217211317</t>
  </si>
  <si>
    <t>ESP1599229309JCGE</t>
  </si>
  <si>
    <t>ASEP</t>
  </si>
  <si>
    <t>IDJHID012858AT</t>
  </si>
  <si>
    <t>SYAHRUL JUMADI</t>
  </si>
  <si>
    <t>ESP1599194010Z34W</t>
  </si>
  <si>
    <t>IDSAAEA09304</t>
  </si>
  <si>
    <t>ARNOLD HARRISTIAN WINARDO SINAGA</t>
  </si>
  <si>
    <t>IDJTADA11845</t>
  </si>
  <si>
    <t>IKA OKTARIANA</t>
  </si>
  <si>
    <t>ESP1599196687E6VY</t>
  </si>
  <si>
    <t>IDSPAAB37488</t>
  </si>
  <si>
    <t>AMALIYAH</t>
  </si>
  <si>
    <t>ESP15992898401L9D</t>
  </si>
  <si>
    <t>ESP1599292175CYWJ</t>
  </si>
  <si>
    <t>ESP1599250096NK67</t>
  </si>
  <si>
    <t>IDSPAAB37086</t>
  </si>
  <si>
    <t>ESP1599299075HTD4</t>
  </si>
  <si>
    <t>IDJTBAA12799</t>
  </si>
  <si>
    <t>HERINI</t>
  </si>
  <si>
    <t>IDJHID002870</t>
  </si>
  <si>
    <t>DIDIK SETYABUDI</t>
  </si>
  <si>
    <t>IDJTAYA06514</t>
  </si>
  <si>
    <t>ERINI SETIANILAH</t>
  </si>
  <si>
    <t>IDJHAMA08432</t>
  </si>
  <si>
    <t>SRI HARYANTI</t>
  </si>
  <si>
    <t>IDBNAFA12913</t>
  </si>
  <si>
    <t>TRI SUDARMAYANTI</t>
  </si>
  <si>
    <t>ESP15993145998QD1</t>
  </si>
  <si>
    <t>ESP1599315292U85D</t>
  </si>
  <si>
    <t>ESP1599272568OLMT</t>
  </si>
  <si>
    <t>IDJHBFA22578</t>
  </si>
  <si>
    <t>MELPA ROSMINTAN SITOHANG</t>
  </si>
  <si>
    <t>ESP15992743863YC8</t>
  </si>
  <si>
    <t>ESP1599275266U0OI</t>
  </si>
  <si>
    <t>TRI YULIANTI</t>
  </si>
  <si>
    <t>ESP15993779562FWO</t>
  </si>
  <si>
    <t>IDSABOA11116</t>
  </si>
  <si>
    <t>ASRI DWI MAYANTI</t>
  </si>
  <si>
    <t>ESP1599348643G19Q</t>
  </si>
  <si>
    <t>ESP15993963894Z2N</t>
  </si>
  <si>
    <t>ROSITA</t>
  </si>
  <si>
    <t>ESP1599400223AJ3Z</t>
  </si>
  <si>
    <t>ESP15994037186UJM</t>
  </si>
  <si>
    <t>1048900118775626</t>
  </si>
  <si>
    <t>ESP15994046120I4C</t>
  </si>
  <si>
    <t>ESP1599363102UQHM</t>
  </si>
  <si>
    <t>ESP1599363395S3C4</t>
  </si>
  <si>
    <t>1609800218052330</t>
  </si>
  <si>
    <t>ESP15993662292TN8</t>
  </si>
  <si>
    <t>IDJKAJA04434</t>
  </si>
  <si>
    <t>JURYA KULEH</t>
  </si>
  <si>
    <t>IDSPAAB34665</t>
  </si>
  <si>
    <t>IRMA WIDO SREE YANTI</t>
  </si>
  <si>
    <t>IDJTBAA17365</t>
  </si>
  <si>
    <t>DIDIT RUSDIANTO</t>
  </si>
  <si>
    <t>IDSPAAB43362</t>
  </si>
  <si>
    <t>RIZKI NUR ALI</t>
  </si>
  <si>
    <t>IDJKAJA04438</t>
  </si>
  <si>
    <t>FITRI HANDAYANI</t>
  </si>
  <si>
    <t>ESP1599461362T6FE</t>
  </si>
  <si>
    <t>ESP1599463168OS1H</t>
  </si>
  <si>
    <t>ESP15994639038DGS</t>
  </si>
  <si>
    <t>ESP1599465090JJCY</t>
  </si>
  <si>
    <t>ESP1599465310T1Q0</t>
  </si>
  <si>
    <t>ESP15994657686D7R</t>
  </si>
  <si>
    <t>1609800117047167</t>
  </si>
  <si>
    <t>ESP1599466355S0OK</t>
  </si>
  <si>
    <t>ESP159946645747MP</t>
  </si>
  <si>
    <t>IDKLADA04823</t>
  </si>
  <si>
    <t>YANSYAH, S.PD</t>
  </si>
  <si>
    <t>ESP1599467884E6UH</t>
  </si>
  <si>
    <t>ESP1599470909YS54</t>
  </si>
  <si>
    <t>ESP15994711339H5I</t>
  </si>
  <si>
    <t>ESP1599473440HWE5</t>
  </si>
  <si>
    <t>8920806117454231</t>
  </si>
  <si>
    <t>ESP1599474892SFIR</t>
  </si>
  <si>
    <t>IDSPAAB12924</t>
  </si>
  <si>
    <t>MEGA RAHMAWATI</t>
  </si>
  <si>
    <t>ESP1599475712P3OJ</t>
  </si>
  <si>
    <t>IDSPAAB43378</t>
  </si>
  <si>
    <t>DYAH WIDURI WINDARYUNI</t>
  </si>
  <si>
    <t>ESP1599481053JV6J</t>
  </si>
  <si>
    <t>IDPABLA08220</t>
  </si>
  <si>
    <t>WAHIDA</t>
  </si>
  <si>
    <t>RISNAWATI</t>
  </si>
  <si>
    <t>ESP1599443166C2D5</t>
  </si>
  <si>
    <t>ESP1599487100DT22</t>
  </si>
  <si>
    <t>ESP1599487378WPNE</t>
  </si>
  <si>
    <t>ESP15994875707BWY</t>
  </si>
  <si>
    <t>IDJTID028878</t>
  </si>
  <si>
    <t>ESP159944700159YF</t>
  </si>
  <si>
    <t>ESP15994500985I9G</t>
  </si>
  <si>
    <t>8920806118710375</t>
  </si>
  <si>
    <t>ESP1599493591MMG6</t>
  </si>
  <si>
    <t>1048900151386505</t>
  </si>
  <si>
    <t>ESP1599452435T3Q0</t>
  </si>
  <si>
    <t>IDJRBBA29003</t>
  </si>
  <si>
    <t>ESP1599457517JECH</t>
  </si>
  <si>
    <t>ESP1599457700MF1E</t>
  </si>
  <si>
    <t>IDNTAOA05824</t>
  </si>
  <si>
    <t>ANDI ASMADI</t>
  </si>
  <si>
    <t>ISMAWATI</t>
  </si>
  <si>
    <t>ESP1599554771DPV0</t>
  </si>
  <si>
    <t>IDJKAJA04445</t>
  </si>
  <si>
    <t>YENI MARDANI</t>
  </si>
  <si>
    <t>IDSPAAB31157</t>
  </si>
  <si>
    <t>ANGGI LESTARI</t>
  </si>
  <si>
    <t>IDBSSAA31107</t>
  </si>
  <si>
    <t>SYARIF ISKANDAR</t>
  </si>
  <si>
    <t>ESP15995221999VET</t>
  </si>
  <si>
    <t>1048900118755693</t>
  </si>
  <si>
    <t>ESP1599522290M6OA</t>
  </si>
  <si>
    <t>IDBNAEA10997</t>
  </si>
  <si>
    <t>ARNIH</t>
  </si>
  <si>
    <t>ESP15995678540MGA</t>
  </si>
  <si>
    <t>IDJTID001773AT</t>
  </si>
  <si>
    <t>TRIANA KURNIATI</t>
  </si>
  <si>
    <t>ESP15995681168MSK</t>
  </si>
  <si>
    <t>ESP15995699421EQU</t>
  </si>
  <si>
    <t>IDSPAAB24479</t>
  </si>
  <si>
    <t>SRI ROHANI ENDANG</t>
  </si>
  <si>
    <t>EID1246645</t>
  </si>
  <si>
    <t>MOCHAMAD BAY ARIFIN</t>
  </si>
  <si>
    <t>IDJHARA14710</t>
  </si>
  <si>
    <t>ELLY TUTY WINARNI</t>
  </si>
  <si>
    <t>1609800109603910</t>
  </si>
  <si>
    <t>ESP15996336605M3H</t>
  </si>
  <si>
    <t>SRI HARYATI</t>
  </si>
  <si>
    <t>IDSAID000351</t>
  </si>
  <si>
    <t>AZBARDI IRYAWAN</t>
  </si>
  <si>
    <t>IDJRAZA02444</t>
  </si>
  <si>
    <t>YULIAN ZULKARNAIN</t>
  </si>
  <si>
    <t>8920806100800606</t>
  </si>
  <si>
    <t>ESP15996363287UW7</t>
  </si>
  <si>
    <t>IDSPACA12575</t>
  </si>
  <si>
    <t>LIENA</t>
  </si>
  <si>
    <t>ESP1599638150C045</t>
  </si>
  <si>
    <t>ESP1599604268O6NK</t>
  </si>
  <si>
    <t>ESP1599612731WY0T</t>
  </si>
  <si>
    <t>IDSPAAB23149</t>
  </si>
  <si>
    <t>SULIYA HESTYNINGSIH</t>
  </si>
  <si>
    <t>IDJTADA08126</t>
  </si>
  <si>
    <t>ARI WAHYUDIN</t>
  </si>
  <si>
    <t>IDJRAAA18594</t>
  </si>
  <si>
    <t>CYNTHIA DEWI EDRIKA</t>
  </si>
  <si>
    <t>ESP1599623427VUFD</t>
  </si>
  <si>
    <t>IDJTYCA03045</t>
  </si>
  <si>
    <t>LIA ALAMANDA</t>
  </si>
  <si>
    <t>1048900154729172</t>
  </si>
  <si>
    <t>ESP1599626499U1BH</t>
  </si>
  <si>
    <t>ESP1599627287LQQQ</t>
  </si>
  <si>
    <t>TARKIM</t>
  </si>
  <si>
    <t>SURATI</t>
  </si>
  <si>
    <t>IDJRAOA03472</t>
  </si>
  <si>
    <t>AMIRUL FANANI</t>
  </si>
  <si>
    <t>IDKLID000142</t>
  </si>
  <si>
    <t>EID440568</t>
  </si>
  <si>
    <t>IRAT</t>
  </si>
  <si>
    <t>IDJKID029460</t>
  </si>
  <si>
    <t>SYAHLAN SEIVA</t>
  </si>
  <si>
    <t>IDJTADA07365</t>
  </si>
  <si>
    <t>SARI SULASTI NINGSIH</t>
  </si>
  <si>
    <t>IDKLADA03334</t>
  </si>
  <si>
    <t>ENDANG SRI WAHYUNI</t>
  </si>
  <si>
    <t>IDSPAAB41366</t>
  </si>
  <si>
    <t>MAMAN SUHERMAN</t>
  </si>
  <si>
    <t>IDSPAAB39989</t>
  </si>
  <si>
    <t>KIKY AYU WULAN AGUSTIN</t>
  </si>
  <si>
    <t>IDJTID004623</t>
  </si>
  <si>
    <t>GIACINTA EMA</t>
  </si>
  <si>
    <t>IDJTAXA10090</t>
  </si>
  <si>
    <t>RIA ANDRIANI</t>
  </si>
  <si>
    <t>RISMAYANI</t>
  </si>
  <si>
    <t>LATIFAH</t>
  </si>
  <si>
    <t>IDJTAYA00166</t>
  </si>
  <si>
    <t>FERA HANDIANI</t>
  </si>
  <si>
    <t>IDJRBCA07814</t>
  </si>
  <si>
    <t>IDJTBWA06470</t>
  </si>
  <si>
    <t>IKHWAN ALIM</t>
  </si>
  <si>
    <t>IDJTAXA05765</t>
  </si>
  <si>
    <t>WINI LESTARI</t>
  </si>
  <si>
    <t>ROHIMAH</t>
  </si>
  <si>
    <t>IDJHAKA05167</t>
  </si>
  <si>
    <t>AGUS PURNIAWAN</t>
  </si>
  <si>
    <t>IDSPAAB34314</t>
  </si>
  <si>
    <t>SRI UNTARI</t>
  </si>
  <si>
    <t>IDJTAAA08309</t>
  </si>
  <si>
    <t>AYU PUSPITASARI</t>
  </si>
  <si>
    <t>IDJTBAA17382</t>
  </si>
  <si>
    <t>SUGIAH</t>
  </si>
  <si>
    <t>IDSPAAB43452</t>
  </si>
  <si>
    <t>NIRMALA NURAINI</t>
  </si>
  <si>
    <t>IDJHAMA10321</t>
  </si>
  <si>
    <t>HARINI MUDIASTUTI SH MH</t>
  </si>
  <si>
    <t>IDJHBCA01742</t>
  </si>
  <si>
    <t>MUHAMMAD IHSANUDIN</t>
  </si>
  <si>
    <t>IDJHBCA17091</t>
  </si>
  <si>
    <t>SUPRAN</t>
  </si>
  <si>
    <t>IDSPAAB25285</t>
  </si>
  <si>
    <t>IDJTBAA17387</t>
  </si>
  <si>
    <t>ASEP ALPIAN S</t>
  </si>
  <si>
    <t>IDBNAFA12795</t>
  </si>
  <si>
    <t>ETI SUHAETI</t>
  </si>
  <si>
    <t>IDJRBEA06153</t>
  </si>
  <si>
    <t>MURNI SAYEKTI</t>
  </si>
  <si>
    <t>IDJTBUA05280</t>
  </si>
  <si>
    <t>SITI HARYATI</t>
  </si>
  <si>
    <t>IDKHID003160</t>
  </si>
  <si>
    <t>SRI MARYATI</t>
  </si>
  <si>
    <t>TDN - AREA RIPKI - 2020/09/18</t>
  </si>
  <si>
    <t>IDJRID009270</t>
  </si>
  <si>
    <t>IDSACJA11105</t>
  </si>
  <si>
    <t>TDN - AREA FRANS - 2020/09/18</t>
  </si>
  <si>
    <t>TDN - AREA ZAKHA - 2020/09/25</t>
  </si>
  <si>
    <t>NP7 - ANDI (ACEH-SUMBAR) - 2020/10/01</t>
  </si>
  <si>
    <t>NR7 - OSCAR (DKI-JATENG) - 2020/10/01</t>
  </si>
  <si>
    <t>2020-08-25 06:04:11.</t>
  </si>
  <si>
    <t>2020-08-25 10:07:03.</t>
  </si>
  <si>
    <t>2020-08-25 10:07:10.</t>
  </si>
  <si>
    <t>2020-08-25 10:14:15.</t>
  </si>
  <si>
    <t>2020-08-25 12:22:06.</t>
  </si>
  <si>
    <t>2020-08-25 12:48:05.</t>
  </si>
  <si>
    <t>2020-08-25 16:21:28.</t>
  </si>
  <si>
    <t>RIKOLESTARI</t>
  </si>
  <si>
    <t>2020-08-25 16:28:03.</t>
  </si>
  <si>
    <t>2020-08-25 17:54:03.</t>
  </si>
  <si>
    <t>CHARISRACHMAWATI</t>
  </si>
  <si>
    <t>2020-08-26 00:07:03.</t>
  </si>
  <si>
    <t>2020-08-26 02:11:03.</t>
  </si>
  <si>
    <t>2020-08-26 10:13:37.</t>
  </si>
  <si>
    <t>2020-08-26 11:19:07.</t>
  </si>
  <si>
    <t>BEDYCAHYONO</t>
  </si>
  <si>
    <t>2020-08-26 11:51:29.</t>
  </si>
  <si>
    <t>2020-08-26 12:31:35.</t>
  </si>
  <si>
    <t>2020-08-26 12:47:03.</t>
  </si>
  <si>
    <t>2020-08-27 10:40:35.</t>
  </si>
  <si>
    <t>2020-08-27 12:24:21.</t>
  </si>
  <si>
    <t>2020-08-27 16:15:07.</t>
  </si>
  <si>
    <t>2020-09-01 11:31:02.</t>
  </si>
  <si>
    <t>2020-09-01 11:54:41.</t>
  </si>
  <si>
    <t>2020-09-01 15:42:02.</t>
  </si>
  <si>
    <t>2020-09-01 16:26:08.</t>
  </si>
  <si>
    <t>2020-09-01 19:20:06.</t>
  </si>
  <si>
    <t>2020-09-01 20:10:03.</t>
  </si>
  <si>
    <t>2020-09-02 02:12:03.</t>
  </si>
  <si>
    <t>2020-09-02 09:28:14.</t>
  </si>
  <si>
    <t>2020-09-02 09:30:36.</t>
  </si>
  <si>
    <t>2020-09-02 09:53:02.</t>
  </si>
  <si>
    <t>IDSSBBA03928</t>
  </si>
  <si>
    <t>FITRIARATNAYULIANA</t>
  </si>
  <si>
    <t>2020-09-02 09:57:18.</t>
  </si>
  <si>
    <t>ALIIMRON</t>
  </si>
  <si>
    <t>2020-09-02 10:23:14.</t>
  </si>
  <si>
    <t>2020-09-02 10:29:14.</t>
  </si>
  <si>
    <t>2020-09-02 14:15:23.</t>
  </si>
  <si>
    <t>2020-09-02 16:00:15.</t>
  </si>
  <si>
    <t>2020-09-02 16:17:05.</t>
  </si>
  <si>
    <t>MUHAMMADHALILMAHU</t>
  </si>
  <si>
    <t>2020-09-02 18:07:48.</t>
  </si>
  <si>
    <t>2020-09-02 19:25:06.</t>
  </si>
  <si>
    <t>2020-09-02 22:56:03.</t>
  </si>
  <si>
    <t>2020-09-03 14:15:09.</t>
  </si>
  <si>
    <t>2020-09-03 15:04:02.</t>
  </si>
  <si>
    <t>2020-09-03 15:16:02.</t>
  </si>
  <si>
    <t>2020-09-03 16:14:17.</t>
  </si>
  <si>
    <t>2020-09-03 17:17:02.</t>
  </si>
  <si>
    <t>2020-09-03 19:31:02.</t>
  </si>
  <si>
    <t>IDJHAKA02898</t>
  </si>
  <si>
    <t>2020-09-03 22:19:02.</t>
  </si>
  <si>
    <t>2020-09-04 07:29:02.</t>
  </si>
  <si>
    <t>2020-09-04 07:57:08.</t>
  </si>
  <si>
    <t>2020-09-04 09:01:47.</t>
  </si>
  <si>
    <t>2020-09-04 09:03:06.</t>
  </si>
  <si>
    <t>2020-09-04 11:35:34.</t>
  </si>
  <si>
    <t>2020-09-04 12:19:03.</t>
  </si>
  <si>
    <t>IDJTBAA14065</t>
  </si>
  <si>
    <t>2020-09-04 15:04:40.</t>
  </si>
  <si>
    <t>2020-09-04 15:06:15.</t>
  </si>
  <si>
    <t>2020-09-04 19:43:02.</t>
  </si>
  <si>
    <t>PAJARHARYATNO</t>
  </si>
  <si>
    <t>2020-09-04 21:22:04.</t>
  </si>
  <si>
    <t>2020-09-05 03:09:03.</t>
  </si>
  <si>
    <t>2020-09-05 09:26:25.</t>
  </si>
  <si>
    <t>2020-09-05 09:57:08.</t>
  </si>
  <si>
    <t>2020-09-05 10:08:32.</t>
  </si>
  <si>
    <t>2020-09-05 14:11:13.</t>
  </si>
  <si>
    <t>2020-09-05 14:53:02.</t>
  </si>
  <si>
    <t>2020-09-05 16:45:02.</t>
  </si>
  <si>
    <t>2020-09-05 21:07:03.</t>
  </si>
  <si>
    <t>2020-09-05 21:16:02.</t>
  </si>
  <si>
    <t>2020-09-06 06:34:02.</t>
  </si>
  <si>
    <t>2020-09-06 10:35:02.</t>
  </si>
  <si>
    <t>2020-09-06 10:40:03.</t>
  </si>
  <si>
    <t>2020-09-06 11:27:02.</t>
  </si>
  <si>
    <t>2020-09-06 14:40:03.</t>
  </si>
  <si>
    <t>2020-09-06 19:47:03.</t>
  </si>
  <si>
    <t>2020-09-06 20:51:03.</t>
  </si>
  <si>
    <t>2020-09-06 21:49:20.</t>
  </si>
  <si>
    <t>2020-09-06 22:04:03.</t>
  </si>
  <si>
    <t>2020-09-07 08:47:11.</t>
  </si>
  <si>
    <t>2020-09-07 09:54:28.</t>
  </si>
  <si>
    <t>2020-09-07 10:44:41.</t>
  </si>
  <si>
    <t>IDKTAHA01208</t>
  </si>
  <si>
    <t>2020-09-07 11:27:37.</t>
  </si>
  <si>
    <t>2020-09-07 12:46:35.</t>
  </si>
  <si>
    <t>2020-09-07 12:53:32.</t>
  </si>
  <si>
    <t>2020-09-07 13:50:19.</t>
  </si>
  <si>
    <t>2020-09-07 14:21:13.</t>
  </si>
  <si>
    <t>2020-09-07 14:33:58.</t>
  </si>
  <si>
    <t>2020-09-07 14:52:44.</t>
  </si>
  <si>
    <t>2020-09-07 14:56:47.</t>
  </si>
  <si>
    <t>2020-09-07 15:07:23.</t>
  </si>
  <si>
    <t>EID086739</t>
  </si>
  <si>
    <t>SRISUNDARI</t>
  </si>
  <si>
    <t>2020-09-07 15:16:13.</t>
  </si>
  <si>
    <t>2020-09-07 15:15:20.</t>
  </si>
  <si>
    <t>2020-09-07 15:39:03.</t>
  </si>
  <si>
    <t>2020-09-07 16:29:19.</t>
  </si>
  <si>
    <t>2020-09-07 16:36:03.</t>
  </si>
  <si>
    <t>2020-09-07 17:14:13.</t>
  </si>
  <si>
    <t>EID398811</t>
  </si>
  <si>
    <t>KOLININDRA</t>
  </si>
  <si>
    <t>2020-09-07 17:36:06.</t>
  </si>
  <si>
    <t>2020-09-07 17:49:11.</t>
  </si>
  <si>
    <t>2020-09-07 19:21:05.</t>
  </si>
  <si>
    <t>2020-09-07 20:59:34.</t>
  </si>
  <si>
    <t>2020-09-07 21:04:03.</t>
  </si>
  <si>
    <t>2020-09-07 21:07:03.</t>
  </si>
  <si>
    <t>2020-09-07 22:47:16.</t>
  </si>
  <si>
    <t>2020-09-08 06:44:03.</t>
  </si>
  <si>
    <t>2020-09-08 06:45:03.</t>
  </si>
  <si>
    <t>2020-09-08 15:47:32.</t>
  </si>
  <si>
    <t>2020-09-08 19:25:02.</t>
  </si>
  <si>
    <t>2020-09-08 19:29:16.</t>
  </si>
  <si>
    <t>2020-09-08 20:00:03.</t>
  </si>
  <si>
    <t>2020-09-09 05:32:02.</t>
  </si>
  <si>
    <t>2020-09-09 07:53:02.</t>
  </si>
  <si>
    <t>2020-09-09 10:54:05.</t>
  </si>
  <si>
    <t>IDSPAAB01043</t>
  </si>
  <si>
    <t>2020-09-09 11:43:36.</t>
  </si>
  <si>
    <t>2020-09-09 11:55:27.</t>
  </si>
  <si>
    <t>2020-09-09 13:45:26.</t>
  </si>
  <si>
    <t>2020-09-09 14:26:17.</t>
  </si>
  <si>
    <t>2020-09-09 14:57:14.</t>
  </si>
  <si>
    <t>136YN</t>
  </si>
  <si>
    <t>ZT75N</t>
  </si>
  <si>
    <t>FREKWENSI</t>
  </si>
  <si>
    <t>:   HARIAN</t>
  </si>
  <si>
    <t>KETERANGAN1     KE</t>
  </si>
  <si>
    <t>TERANGAN2</t>
  </si>
  <si>
    <t>DRSMBISYRI</t>
  </si>
  <si>
    <t>LAPORAN TR</t>
  </si>
  <si>
    <t>ANSAKSI VIA E-</t>
  </si>
  <si>
    <t>UNT</t>
  </si>
  <si>
    <t>UK PERUSAHAAN</t>
  </si>
  <si>
    <t>==============</t>
  </si>
  <si>
    <t>NILAI</t>
  </si>
  <si>
    <t>TRANSAKSI</t>
  </si>
  <si>
    <t>092ZN</t>
  </si>
  <si>
    <t>ZH44N</t>
  </si>
  <si>
    <t>DWISUCONDRODRH</t>
  </si>
  <si>
    <t>Z7VCN</t>
  </si>
  <si>
    <t>Z75LN</t>
  </si>
  <si>
    <t>2020/09/16 to 2020/10/08</t>
  </si>
  <si>
    <t>1048901050632312</t>
  </si>
  <si>
    <t>ESP1600236050GFLB</t>
  </si>
  <si>
    <t>E2009003014</t>
  </si>
  <si>
    <t>MME2009009321</t>
  </si>
  <si>
    <t>KWE2009009321</t>
  </si>
  <si>
    <t>IP2009001363/BE0018</t>
  </si>
  <si>
    <t>IDJTBHA22539</t>
  </si>
  <si>
    <t>IRWIN ZAELANI</t>
  </si>
  <si>
    <t>1048901552632660</t>
  </si>
  <si>
    <t>ESP1600236256TP0G</t>
  </si>
  <si>
    <t>IDEC2009007959</t>
  </si>
  <si>
    <t>CNE2009009323</t>
  </si>
  <si>
    <t>KWE2009009323</t>
  </si>
  <si>
    <t>IP2009001364/BE0018</t>
  </si>
  <si>
    <t>JO0055945752</t>
  </si>
  <si>
    <t>1048901226632462</t>
  </si>
  <si>
    <t>ESP1600236622W5ZA</t>
  </si>
  <si>
    <t>E2009003017</t>
  </si>
  <si>
    <t>MME2009009327</t>
  </si>
  <si>
    <t>KWE2009009327</t>
  </si>
  <si>
    <t>IP2009001365/BE0018</t>
  </si>
  <si>
    <t>IDJTBHA22540</t>
  </si>
  <si>
    <t>1048901198632388</t>
  </si>
  <si>
    <t>ESP1600236892PGNF</t>
  </si>
  <si>
    <t>E2009003018</t>
  </si>
  <si>
    <t>MME2009009328</t>
  </si>
  <si>
    <t>KWE2009009328</t>
  </si>
  <si>
    <t>IP2009001366/BE0018</t>
  </si>
  <si>
    <t>IDJTBHA22541</t>
  </si>
  <si>
    <t>MINAH</t>
  </si>
  <si>
    <t>1048901718132323</t>
  </si>
  <si>
    <t>ESP1600231818ERSF</t>
  </si>
  <si>
    <t>IDEC2009007962</t>
  </si>
  <si>
    <t>CNE2009009329</t>
  </si>
  <si>
    <t>KWE2009009329</t>
  </si>
  <si>
    <t>IP2009001367/BE0018</t>
  </si>
  <si>
    <t>JO0055946567</t>
  </si>
  <si>
    <t>1048901421732551</t>
  </si>
  <si>
    <t>ESP1600237124NBC4</t>
  </si>
  <si>
    <t>E2009003019</t>
  </si>
  <si>
    <t>MME2009009330</t>
  </si>
  <si>
    <t>KWE2009009330</t>
  </si>
  <si>
    <t>IP2009001368/BE0018</t>
  </si>
  <si>
    <t>IDJTBHA22542</t>
  </si>
  <si>
    <t>MULYADI</t>
  </si>
  <si>
    <t>1048901182732116</t>
  </si>
  <si>
    <t>ESP1600237282ZNET</t>
  </si>
  <si>
    <t>E2009003021</t>
  </si>
  <si>
    <t>MME2009009333</t>
  </si>
  <si>
    <t>KWE2009009333</t>
  </si>
  <si>
    <t>IP2009001369/BE0018</t>
  </si>
  <si>
    <t>IDJTBHA22543</t>
  </si>
  <si>
    <t>NENENG ROSMIATI</t>
  </si>
  <si>
    <t>1048901654732812</t>
  </si>
  <si>
    <t>ESP1600237457TQK6</t>
  </si>
  <si>
    <t>E2009003022</t>
  </si>
  <si>
    <t>MME2009009337</t>
  </si>
  <si>
    <t>KWE2009009337</t>
  </si>
  <si>
    <t>IP2009001370/BE0018</t>
  </si>
  <si>
    <t>IDJTBHA22544</t>
  </si>
  <si>
    <t>ERNI ROSTIKA WATI</t>
  </si>
  <si>
    <t>1048901674732064</t>
  </si>
  <si>
    <t>ESP1600237477DQRR</t>
  </si>
  <si>
    <t>IDEC2009007970</t>
  </si>
  <si>
    <t>CNE2009009341</t>
  </si>
  <si>
    <t>KWE2009009341</t>
  </si>
  <si>
    <t>IP2009001371/BE0018</t>
  </si>
  <si>
    <t>1048901926732742</t>
  </si>
  <si>
    <t>ESP1600237629IFKM</t>
  </si>
  <si>
    <t>IDEC2009007973</t>
  </si>
  <si>
    <t>CNE2009009344</t>
  </si>
  <si>
    <t>KWE2009009344</t>
  </si>
  <si>
    <t>IP2009001372/BE0018</t>
  </si>
  <si>
    <t>1048901629732237</t>
  </si>
  <si>
    <t>ESP16002379273VWW</t>
  </si>
  <si>
    <t>E2009003023</t>
  </si>
  <si>
    <t>MME2009009346</t>
  </si>
  <si>
    <t>KWE2009009346</t>
  </si>
  <si>
    <t>IP2009001373/BE0018</t>
  </si>
  <si>
    <t>IDJTBHA22545</t>
  </si>
  <si>
    <t>FITRI APRILIANTI</t>
  </si>
  <si>
    <t>1048901980832587</t>
  </si>
  <si>
    <t>ESP1600238089L9MG</t>
  </si>
  <si>
    <t>E2009003024</t>
  </si>
  <si>
    <t>MME2009009350</t>
  </si>
  <si>
    <t>KWE2009009350</t>
  </si>
  <si>
    <t>IP2009001375/BE0018</t>
  </si>
  <si>
    <t>IDJTBHA22546</t>
  </si>
  <si>
    <t>HALIMAH</t>
  </si>
  <si>
    <t>ESP1600238235HRCT</t>
  </si>
  <si>
    <t>IDEC2009007976</t>
  </si>
  <si>
    <t>CNE2009009348</t>
  </si>
  <si>
    <t>KWE2009009348</t>
  </si>
  <si>
    <t>IP2009001374/BE0018</t>
  </si>
  <si>
    <t>799920078725</t>
  </si>
  <si>
    <t>1048901784832311</t>
  </si>
  <si>
    <t>ESP16002384877QCK</t>
  </si>
  <si>
    <t>IDEC2009007982</t>
  </si>
  <si>
    <t>CNE2009009356</t>
  </si>
  <si>
    <t>KWE2009009356</t>
  </si>
  <si>
    <t>IP2009001377/BE0018</t>
  </si>
  <si>
    <t>IDSPAAA53989</t>
  </si>
  <si>
    <t>JO0055949485</t>
  </si>
  <si>
    <t>ESP1600238670GCIT</t>
  </si>
  <si>
    <t>IDEC2009007981</t>
  </si>
  <si>
    <t>CNE2009009355</t>
  </si>
  <si>
    <t>KWE2009009355</t>
  </si>
  <si>
    <t>IP2009001376/BE0018</t>
  </si>
  <si>
    <t>SAPIDEC2009007981</t>
  </si>
  <si>
    <t>1048901507832790</t>
  </si>
  <si>
    <t>ESP1600238705AOB3</t>
  </si>
  <si>
    <t>IDEC2009007985</t>
  </si>
  <si>
    <t>CNE2009009360</t>
  </si>
  <si>
    <t>KWE2009009360</t>
  </si>
  <si>
    <t>IP2009001378/BE0018</t>
  </si>
  <si>
    <t>IDSPAAB16891</t>
  </si>
  <si>
    <t>CHANDRA BUDIMAN</t>
  </si>
  <si>
    <t>1048901364832474</t>
  </si>
  <si>
    <t>ESP16002384647GGN</t>
  </si>
  <si>
    <t>IDEC2009007987</t>
  </si>
  <si>
    <t>CNE2009009362</t>
  </si>
  <si>
    <t>KWE2009009362</t>
  </si>
  <si>
    <t>IP2009001379/BE0018</t>
  </si>
  <si>
    <t>JO0055950007</t>
  </si>
  <si>
    <t>1048901148832480</t>
  </si>
  <si>
    <t>ESP1600238842L6UR</t>
  </si>
  <si>
    <t>IDEC2009007988</t>
  </si>
  <si>
    <t>CNE2009009363</t>
  </si>
  <si>
    <t>KWE2009009363</t>
  </si>
  <si>
    <t>IP2009001380/BE0018</t>
  </si>
  <si>
    <t>0128042000178508</t>
  </si>
  <si>
    <t>1048901855932011</t>
  </si>
  <si>
    <t>ESP1600239559LLSP</t>
  </si>
  <si>
    <t>E2009003027</t>
  </si>
  <si>
    <t>MME2009009367</t>
  </si>
  <si>
    <t>KWE2009009367</t>
  </si>
  <si>
    <t>IP2009001381/BE0018</t>
  </si>
  <si>
    <t>IDJTBHA22547</t>
  </si>
  <si>
    <t>IPAH NURPIATI</t>
  </si>
  <si>
    <t>1048901436932647</t>
  </si>
  <si>
    <t>ESP1600239635VN2K</t>
  </si>
  <si>
    <t>IDEC2009007993</t>
  </si>
  <si>
    <t>CNE2009009369</t>
  </si>
  <si>
    <t>KWE2009009369</t>
  </si>
  <si>
    <t>IP2009001382/BE0018</t>
  </si>
  <si>
    <t>IDRUAAA08478</t>
  </si>
  <si>
    <t>WASIYEM</t>
  </si>
  <si>
    <t>1048901350042317</t>
  </si>
  <si>
    <t>ESP1600240054HIPA</t>
  </si>
  <si>
    <t>E2009003028</t>
  </si>
  <si>
    <t>MME2009009373</t>
  </si>
  <si>
    <t>KWE2009009373</t>
  </si>
  <si>
    <t>IP2009001383/BE0018</t>
  </si>
  <si>
    <t>IDJTBHA22548</t>
  </si>
  <si>
    <t>1048901496042001</t>
  </si>
  <si>
    <t>ESP1600240695E1DR</t>
  </si>
  <si>
    <t>E2009003031</t>
  </si>
  <si>
    <t>MME2009009380</t>
  </si>
  <si>
    <t>KWE2009009380</t>
  </si>
  <si>
    <t>IP2009001384/BE0018</t>
  </si>
  <si>
    <t>IDJTBHA22549</t>
  </si>
  <si>
    <t>NINA</t>
  </si>
  <si>
    <t>1048901759042470</t>
  </si>
  <si>
    <t>ESP160024095726FE</t>
  </si>
  <si>
    <t>E2009003034</t>
  </si>
  <si>
    <t>MME2009009382</t>
  </si>
  <si>
    <t>KWE2009009382</t>
  </si>
  <si>
    <t>IP2009001385/BE0018</t>
  </si>
  <si>
    <t>IDJTBHA22550</t>
  </si>
  <si>
    <t>NENG SITI AISYAH</t>
  </si>
  <si>
    <t>1048901530142437</t>
  </si>
  <si>
    <t>ESP1600241035IZ94</t>
  </si>
  <si>
    <t>IDEC2009008002</t>
  </si>
  <si>
    <t>CNE2009009383</t>
  </si>
  <si>
    <t>KWE2009009383</t>
  </si>
  <si>
    <t>IP2009001386/BE0018</t>
  </si>
  <si>
    <t>IDJTBWA06372</t>
  </si>
  <si>
    <t>IWAN TAUNUZI</t>
  </si>
  <si>
    <t>SAPIDEC2009008002</t>
  </si>
  <si>
    <t>1048901821142579</t>
  </si>
  <si>
    <t>ESP1600241128P36K</t>
  </si>
  <si>
    <t>IDEC2009008004</t>
  </si>
  <si>
    <t>CNE2009009385</t>
  </si>
  <si>
    <t>KWE2009009385</t>
  </si>
  <si>
    <t>IP2009001387/BE0018</t>
  </si>
  <si>
    <t>IDSABRA06538</t>
  </si>
  <si>
    <t>ERNITA SAPUTRI</t>
  </si>
  <si>
    <t>0128042000178516</t>
  </si>
  <si>
    <t>1048901252142616</t>
  </si>
  <si>
    <t>ESP16002412539QSU</t>
  </si>
  <si>
    <t>E2009003035</t>
  </si>
  <si>
    <t>MME2009009386</t>
  </si>
  <si>
    <t>KWE2009009386</t>
  </si>
  <si>
    <t>IP2009001388/BE0018</t>
  </si>
  <si>
    <t>IDJTBHA22551</t>
  </si>
  <si>
    <t>ITA WAITASARI</t>
  </si>
  <si>
    <t>1048901815142505</t>
  </si>
  <si>
    <t>ESP1600241518QF65</t>
  </si>
  <si>
    <t>E2009003036</t>
  </si>
  <si>
    <t>MME2009009388</t>
  </si>
  <si>
    <t>KWE2009009388</t>
  </si>
  <si>
    <t>IP2009001389/BE0018</t>
  </si>
  <si>
    <t>IDJTBHA22552</t>
  </si>
  <si>
    <t>1048901376142606</t>
  </si>
  <si>
    <t>ESP1600241673EWYD</t>
  </si>
  <si>
    <t>E2009003037</t>
  </si>
  <si>
    <t>MME2009009392</t>
  </si>
  <si>
    <t>KWE2009009392</t>
  </si>
  <si>
    <t>IP2009001390/BE0018</t>
  </si>
  <si>
    <t>IDJTBHA22553</t>
  </si>
  <si>
    <t>1048901147142273</t>
  </si>
  <si>
    <t>ESP1600241742BZD2</t>
  </si>
  <si>
    <t>IDEC2009008010</t>
  </si>
  <si>
    <t>CNE2009009394</t>
  </si>
  <si>
    <t>KWE2009009394</t>
  </si>
  <si>
    <t>IP2009001391/BE0018</t>
  </si>
  <si>
    <t>IDSPAAA47810</t>
  </si>
  <si>
    <t>YOGI HARIMURTI</t>
  </si>
  <si>
    <t>1048901779142248</t>
  </si>
  <si>
    <t>ESP16002419786V28</t>
  </si>
  <si>
    <t>E2009003039</t>
  </si>
  <si>
    <t>MME2009009396</t>
  </si>
  <si>
    <t>KWE2009009396</t>
  </si>
  <si>
    <t>IP2009001392/BE0018</t>
  </si>
  <si>
    <t>IDJTBHA22554</t>
  </si>
  <si>
    <t>ALI MUTAKIN</t>
  </si>
  <si>
    <t>1048901634242811</t>
  </si>
  <si>
    <t>ESP1600242437G5KT</t>
  </si>
  <si>
    <t>E2009003040</t>
  </si>
  <si>
    <t>MME2009009398</t>
  </si>
  <si>
    <t>KWE2009009398</t>
  </si>
  <si>
    <t>IP2009001393/BE0018</t>
  </si>
  <si>
    <t>IDJTBHA22555</t>
  </si>
  <si>
    <t>ELA HAYATI</t>
  </si>
  <si>
    <t>1048901448242616</t>
  </si>
  <si>
    <t>ESP1600242844C1V8</t>
  </si>
  <si>
    <t>E2009003041</t>
  </si>
  <si>
    <t>MME2009009402</t>
  </si>
  <si>
    <t>KWE2009009402</t>
  </si>
  <si>
    <t>IP2009001394/BE0018</t>
  </si>
  <si>
    <t>IDJTBHA22556</t>
  </si>
  <si>
    <t>ANDI SUHARNA</t>
  </si>
  <si>
    <t>1048901089342254</t>
  </si>
  <si>
    <t>ESP16002439810JO8</t>
  </si>
  <si>
    <t>E2009003044</t>
  </si>
  <si>
    <t>MME2009009409</t>
  </si>
  <si>
    <t>KWE2009009409</t>
  </si>
  <si>
    <t>IP2009001395/BE0018</t>
  </si>
  <si>
    <t>IDJTBHA22558</t>
  </si>
  <si>
    <t>MUSTILAH</t>
  </si>
  <si>
    <t>1048901981442051</t>
  </si>
  <si>
    <t>ESP1600244190OQVL</t>
  </si>
  <si>
    <t>E2009003045</t>
  </si>
  <si>
    <t>MME2009009411</t>
  </si>
  <si>
    <t>KWE2009009411</t>
  </si>
  <si>
    <t>IP2009001396/BE0018</t>
  </si>
  <si>
    <t>IDJTBHA22559</t>
  </si>
  <si>
    <t>NINIH SUMARTINI</t>
  </si>
  <si>
    <t>1048901273442016</t>
  </si>
  <si>
    <t>ESP1600244372YDJE</t>
  </si>
  <si>
    <t>E2009003046</t>
  </si>
  <si>
    <t>MME2009009412</t>
  </si>
  <si>
    <t>KWE2009009412</t>
  </si>
  <si>
    <t>IP2009001397/BE0018</t>
  </si>
  <si>
    <t>IDJTBHA22560</t>
  </si>
  <si>
    <t>MUGHNI NURRUL DELLA</t>
  </si>
  <si>
    <t>1048901779342423</t>
  </si>
  <si>
    <t>ESP1600243977V9GG</t>
  </si>
  <si>
    <t>IDEC2009008026</t>
  </si>
  <si>
    <t>CNE2009009417</t>
  </si>
  <si>
    <t>KWE2009009417</t>
  </si>
  <si>
    <t>IP2009001398/BE0018</t>
  </si>
  <si>
    <t>SAPIDEC2009008026</t>
  </si>
  <si>
    <t>1048901217542695</t>
  </si>
  <si>
    <t>ESP16002457136HWJ</t>
  </si>
  <si>
    <t>E2009003049</t>
  </si>
  <si>
    <t>MME2009009420</t>
  </si>
  <si>
    <t>KWE2009009420</t>
  </si>
  <si>
    <t>IP2009001399/BE0018</t>
  </si>
  <si>
    <t>IDJTBHA22561</t>
  </si>
  <si>
    <t>RISWANTO</t>
  </si>
  <si>
    <t>1048901657642761</t>
  </si>
  <si>
    <t>ESP1600246756UPNP</t>
  </si>
  <si>
    <t>E2009003051</t>
  </si>
  <si>
    <t>MME2009009422</t>
  </si>
  <si>
    <t>KWE2009009422</t>
  </si>
  <si>
    <t>IP2009001400/BE0018</t>
  </si>
  <si>
    <t>IDJTBHA22563</t>
  </si>
  <si>
    <t>NUR MENTARI</t>
  </si>
  <si>
    <t>1048901069242024</t>
  </si>
  <si>
    <t>ESP1600242961ARWR</t>
  </si>
  <si>
    <t>IDEC2009008030</t>
  </si>
  <si>
    <t>CNE2009009423</t>
  </si>
  <si>
    <t>KWE2009009423</t>
  </si>
  <si>
    <t>IP2009001401/BE0018</t>
  </si>
  <si>
    <t>SAPIDEC2009008030</t>
  </si>
  <si>
    <t>1048901580742667</t>
  </si>
  <si>
    <t>ESP1600247086T8KC</t>
  </si>
  <si>
    <t>E2009003054</t>
  </si>
  <si>
    <t>MME2009009425</t>
  </si>
  <si>
    <t>KWE2009009425</t>
  </si>
  <si>
    <t>IP2009001402/BE0018</t>
  </si>
  <si>
    <t>IDJTBHA22564</t>
  </si>
  <si>
    <t>NENG KARLINA</t>
  </si>
  <si>
    <t>1048901757302838</t>
  </si>
  <si>
    <t>ESP16002037578ZQ1</t>
  </si>
  <si>
    <t>E2009002947</t>
  </si>
  <si>
    <t>MME2009009158</t>
  </si>
  <si>
    <t>KWE2009009158</t>
  </si>
  <si>
    <t>IP2009001321/BE0018</t>
  </si>
  <si>
    <t>IDKTAHA04810</t>
  </si>
  <si>
    <t>SELLYANI</t>
  </si>
  <si>
    <t>1048901345742074</t>
  </si>
  <si>
    <t>ESP1600247544HCV9</t>
  </si>
  <si>
    <t>E2009003055</t>
  </si>
  <si>
    <t>MME2009009428</t>
  </si>
  <si>
    <t>KWE2009009428</t>
  </si>
  <si>
    <t>IP2009001403/BE0018</t>
  </si>
  <si>
    <t>IDJTBHA22565</t>
  </si>
  <si>
    <t>ALIAH</t>
  </si>
  <si>
    <t>1048901546642350</t>
  </si>
  <si>
    <t>ESP16002466459NMI</t>
  </si>
  <si>
    <t>IDEC2009008033</t>
  </si>
  <si>
    <t>CNE2009009429</t>
  </si>
  <si>
    <t>KWE2009009429</t>
  </si>
  <si>
    <t>IP2009001404/BE0018</t>
  </si>
  <si>
    <t>799920078740</t>
  </si>
  <si>
    <t>1048901278842607</t>
  </si>
  <si>
    <t>ESP1600248873B8Z7</t>
  </si>
  <si>
    <t>E2009003057</t>
  </si>
  <si>
    <t>MME2009009436</t>
  </si>
  <si>
    <t>KWE2009009436</t>
  </si>
  <si>
    <t>IP2009001405/BE0018</t>
  </si>
  <si>
    <t>IDJTBHA22566</t>
  </si>
  <si>
    <t>NENTI</t>
  </si>
  <si>
    <t>1048901246942272</t>
  </si>
  <si>
    <t>ESP16002496428CRY</t>
  </si>
  <si>
    <t>E2009003058</t>
  </si>
  <si>
    <t>MME2009009441</t>
  </si>
  <si>
    <t>KWE2009009441</t>
  </si>
  <si>
    <t>IP2009001406/BE0018</t>
  </si>
  <si>
    <t>IDJTBHA22567</t>
  </si>
  <si>
    <t>SADARI</t>
  </si>
  <si>
    <t>1048901022052228</t>
  </si>
  <si>
    <t>ESP1600250221RK6U</t>
  </si>
  <si>
    <t>E2009003061</t>
  </si>
  <si>
    <t>MME2009009443</t>
  </si>
  <si>
    <t>KWE2009009443</t>
  </si>
  <si>
    <t>IP2009001408/BE0018</t>
  </si>
  <si>
    <t>IDJTBHA22568</t>
  </si>
  <si>
    <t>AMIN</t>
  </si>
  <si>
    <t>1048901384052195</t>
  </si>
  <si>
    <t>ESP1600250484EY26</t>
  </si>
  <si>
    <t>E2009003062</t>
  </si>
  <si>
    <t>MME2009009447</t>
  </si>
  <si>
    <t>KWE2009009447</t>
  </si>
  <si>
    <t>IP2009001409/BE0018</t>
  </si>
  <si>
    <t>IDJTBHA22569</t>
  </si>
  <si>
    <t>RATNA PRATIWI</t>
  </si>
  <si>
    <t>1048901957052978</t>
  </si>
  <si>
    <t>ESP160025075937WG</t>
  </si>
  <si>
    <t>E2009003063</t>
  </si>
  <si>
    <t>MME2009009450</t>
  </si>
  <si>
    <t>KWE2009009450</t>
  </si>
  <si>
    <t>IP2009001410/BE0018</t>
  </si>
  <si>
    <t>IDJTBHA22570</t>
  </si>
  <si>
    <t>SRI ELIS MULYANI</t>
  </si>
  <si>
    <t>1048901149052510</t>
  </si>
  <si>
    <t>ESP1600250942KY5O</t>
  </si>
  <si>
    <t>E2009003064</t>
  </si>
  <si>
    <t>MME2009009452</t>
  </si>
  <si>
    <t>KWE2009009452</t>
  </si>
  <si>
    <t>IP2009001411/BE0018</t>
  </si>
  <si>
    <t>IDJTBHA22571</t>
  </si>
  <si>
    <t>MELIZA NURRACHMAN</t>
  </si>
  <si>
    <t>1048901721152830</t>
  </si>
  <si>
    <t>ESP1600251128RPJK</t>
  </si>
  <si>
    <t>E2009003066</t>
  </si>
  <si>
    <t>MME2009009454</t>
  </si>
  <si>
    <t>KWE2009009454</t>
  </si>
  <si>
    <t>IP2009001412/BE0018</t>
  </si>
  <si>
    <t>IDJTBHA22572</t>
  </si>
  <si>
    <t>MULYATI</t>
  </si>
  <si>
    <t>1048901522152179</t>
  </si>
  <si>
    <t>ESP16002512251KQB</t>
  </si>
  <si>
    <t>E2009003067</t>
  </si>
  <si>
    <t>MME2009009455</t>
  </si>
  <si>
    <t>KWE2009009455</t>
  </si>
  <si>
    <t>IP2009001413/BE0018</t>
  </si>
  <si>
    <t>IDJTBHA22573</t>
  </si>
  <si>
    <t>KAMINI</t>
  </si>
  <si>
    <t>1048901903152637</t>
  </si>
  <si>
    <t>ESP16002513104BEA</t>
  </si>
  <si>
    <t>E2009003068</t>
  </si>
  <si>
    <t>MME2009009457</t>
  </si>
  <si>
    <t>KWE2009009457</t>
  </si>
  <si>
    <t>IP2009001414/BE0018</t>
  </si>
  <si>
    <t>IDJTBHA22574</t>
  </si>
  <si>
    <t>AZNI</t>
  </si>
  <si>
    <t>1048901464152621</t>
  </si>
  <si>
    <t>ESP16002514657QYN</t>
  </si>
  <si>
    <t>E2009003069</t>
  </si>
  <si>
    <t>MME2009009458</t>
  </si>
  <si>
    <t>KWE2009009458</t>
  </si>
  <si>
    <t>IP2009001415/BE0018</t>
  </si>
  <si>
    <t>IDJTBHA22575</t>
  </si>
  <si>
    <t>RANI</t>
  </si>
  <si>
    <t>1048901879052265</t>
  </si>
  <si>
    <t>ESP1600250979QT70</t>
  </si>
  <si>
    <t>IDEC2009008051</t>
  </si>
  <si>
    <t>CNE2009009459</t>
  </si>
  <si>
    <t>KWE2009009459</t>
  </si>
  <si>
    <t>IP2009001416/BE0018</t>
  </si>
  <si>
    <t>0128042000178656</t>
  </si>
  <si>
    <t>1048901613052450</t>
  </si>
  <si>
    <t>ESP16002503166BVP</t>
  </si>
  <si>
    <t>IDEC2009008052</t>
  </si>
  <si>
    <t>CNE2009009460</t>
  </si>
  <si>
    <t>KWE2009009460</t>
  </si>
  <si>
    <t>IP2009001417/BE0018</t>
  </si>
  <si>
    <t>IDSPAAB40255</t>
  </si>
  <si>
    <t>FAHRUDDIN PURNAMA</t>
  </si>
  <si>
    <t>SAPIDEC2009008052</t>
  </si>
  <si>
    <t>1048901466152134</t>
  </si>
  <si>
    <t>ESP1600251665G8MS</t>
  </si>
  <si>
    <t>E2009003070</t>
  </si>
  <si>
    <t>MME2009009461</t>
  </si>
  <si>
    <t>KWE2009009461</t>
  </si>
  <si>
    <t>IP2009001418/BE0018</t>
  </si>
  <si>
    <t>IDJTBHA22576</t>
  </si>
  <si>
    <t>ADE RITA ULI ARTHA SIMANJUNTAK</t>
  </si>
  <si>
    <t>1048901186152561</t>
  </si>
  <si>
    <t>ESP16002516818WJ6</t>
  </si>
  <si>
    <t>E2009003071</t>
  </si>
  <si>
    <t>MME2009009462</t>
  </si>
  <si>
    <t>KWE2009009462</t>
  </si>
  <si>
    <t>IP2009001419/BE0018</t>
  </si>
  <si>
    <t>IDJTBHA22577</t>
  </si>
  <si>
    <t>MUKIDI</t>
  </si>
  <si>
    <t>1048901202252161</t>
  </si>
  <si>
    <t>ESP1600252202OH2P</t>
  </si>
  <si>
    <t>E2009003072</t>
  </si>
  <si>
    <t>MME2009009463</t>
  </si>
  <si>
    <t>KWE2009009463</t>
  </si>
  <si>
    <t>IP2009001420/BE0018</t>
  </si>
  <si>
    <t>IDJTBHA22578</t>
  </si>
  <si>
    <t>WATI SETIAWATI</t>
  </si>
  <si>
    <t>1048901762252547</t>
  </si>
  <si>
    <t>ESP1600252267GBFR</t>
  </si>
  <si>
    <t>E2009003073</t>
  </si>
  <si>
    <t>MME2009009464</t>
  </si>
  <si>
    <t>KWE2009009464</t>
  </si>
  <si>
    <t>IP2009001421/BE0018</t>
  </si>
  <si>
    <t>IDJTBHA22579</t>
  </si>
  <si>
    <t>SUKIMI</t>
  </si>
  <si>
    <t>1048901465252563</t>
  </si>
  <si>
    <t>ESP160025256590WA</t>
  </si>
  <si>
    <t>E2009003074</t>
  </si>
  <si>
    <t>MME2009009467</t>
  </si>
  <si>
    <t>KWE2009009467</t>
  </si>
  <si>
    <t>IP2009001422/BE0018</t>
  </si>
  <si>
    <t>IDJTBHA22580</t>
  </si>
  <si>
    <t>JUJU JUHATI</t>
  </si>
  <si>
    <t>1048901246252352</t>
  </si>
  <si>
    <t>ESP1600252642RDDF</t>
  </si>
  <si>
    <t>E2009003075</t>
  </si>
  <si>
    <t>MME2009009468</t>
  </si>
  <si>
    <t>KWE2009009468</t>
  </si>
  <si>
    <t>IP2009001423/BE0018</t>
  </si>
  <si>
    <t>IDJTBHA22581</t>
  </si>
  <si>
    <t>ANDRI MULYANA</t>
  </si>
  <si>
    <t>1048901889252604</t>
  </si>
  <si>
    <t>ESP1600252988DM3S</t>
  </si>
  <si>
    <t>E2009003077</t>
  </si>
  <si>
    <t>MME2009009470</t>
  </si>
  <si>
    <t>KWE2009009470</t>
  </si>
  <si>
    <t>IP2009001424/BE0018</t>
  </si>
  <si>
    <t>IDJTBHA22582</t>
  </si>
  <si>
    <t>IMAM MAULUDIN</t>
  </si>
  <si>
    <t>1048901310352842</t>
  </si>
  <si>
    <t>ESP1600253013GQ7B</t>
  </si>
  <si>
    <t>E2009003078</t>
  </si>
  <si>
    <t>MME2009009471</t>
  </si>
  <si>
    <t>KWE2009009471</t>
  </si>
  <si>
    <t>IP2009001425/BE0018</t>
  </si>
  <si>
    <t>IDJTBHA22583</t>
  </si>
  <si>
    <t>DIANSYAH</t>
  </si>
  <si>
    <t>1048901850352199</t>
  </si>
  <si>
    <t>ESP1600253058G1QF</t>
  </si>
  <si>
    <t>IDEC2009008056</t>
  </si>
  <si>
    <t>CNE2009009472</t>
  </si>
  <si>
    <t>KWE2009009472</t>
  </si>
  <si>
    <t>IP2009001426/BE0018</t>
  </si>
  <si>
    <t>IDSPAAB10120</t>
  </si>
  <si>
    <t>FIZA SHAFIANA</t>
  </si>
  <si>
    <t>JO0055987493</t>
  </si>
  <si>
    <t>1048901662352069</t>
  </si>
  <si>
    <t>ESP1600253266QCVE</t>
  </si>
  <si>
    <t>E2009003079</t>
  </si>
  <si>
    <t>MME2009009473</t>
  </si>
  <si>
    <t>KWE2009009473</t>
  </si>
  <si>
    <t>IP2009001427/BE0018</t>
  </si>
  <si>
    <t>IDJTBHA22584</t>
  </si>
  <si>
    <t>DODY ARYANTO</t>
  </si>
  <si>
    <t>1048901664352713</t>
  </si>
  <si>
    <t>ESP1600253467ZUZ6</t>
  </si>
  <si>
    <t>E2009003080</t>
  </si>
  <si>
    <t>MME2009009475</t>
  </si>
  <si>
    <t>KWE2009009475</t>
  </si>
  <si>
    <t>IP2009001428/BE0018</t>
  </si>
  <si>
    <t>IDJTBHA22585</t>
  </si>
  <si>
    <t>1048901616352521</t>
  </si>
  <si>
    <t>ESP1600253617SJ2E</t>
  </si>
  <si>
    <t>E2009003082</t>
  </si>
  <si>
    <t>MME2009009477</t>
  </si>
  <si>
    <t>KWE2009009477</t>
  </si>
  <si>
    <t>IP2009001429/BE0018</t>
  </si>
  <si>
    <t>IDJTBHA22586</t>
  </si>
  <si>
    <t>MAERA</t>
  </si>
  <si>
    <t>1048901256352409</t>
  </si>
  <si>
    <t>ESP16002536527Y0J</t>
  </si>
  <si>
    <t>E2009003083</t>
  </si>
  <si>
    <t>MME2009009478</t>
  </si>
  <si>
    <t>KWE2009009478</t>
  </si>
  <si>
    <t>IP2009001430/BE0018</t>
  </si>
  <si>
    <t>IDJTBHA22587</t>
  </si>
  <si>
    <t>ANDRI SETIAWAN</t>
  </si>
  <si>
    <t>1048901218352809</t>
  </si>
  <si>
    <t>ESP1600253812UJE3</t>
  </si>
  <si>
    <t>E2009003084</t>
  </si>
  <si>
    <t>MME2009009479</t>
  </si>
  <si>
    <t>KWE2009009479</t>
  </si>
  <si>
    <t>IP2009001431/BE0018</t>
  </si>
  <si>
    <t>IDJTBHA22588</t>
  </si>
  <si>
    <t>OYIP</t>
  </si>
  <si>
    <t>1048901457012370</t>
  </si>
  <si>
    <t>ESP160021075533KE</t>
  </si>
  <si>
    <t>E2009002950</t>
  </si>
  <si>
    <t>MME2009009161</t>
  </si>
  <si>
    <t>KWE2009009161</t>
  </si>
  <si>
    <t>IP2009001322/BE0018</t>
  </si>
  <si>
    <t>IDJRABA08325</t>
  </si>
  <si>
    <t>SUKITO ERY SANTOSO</t>
  </si>
  <si>
    <t>1048901400452044</t>
  </si>
  <si>
    <t>ESP1600254005QTFY</t>
  </si>
  <si>
    <t>E2009003085</t>
  </si>
  <si>
    <t>MME2009009480</t>
  </si>
  <si>
    <t>KWE2009009480</t>
  </si>
  <si>
    <t>IP2009001432/BE0018</t>
  </si>
  <si>
    <t>IDJTBHA22589</t>
  </si>
  <si>
    <t>ROCHYANA</t>
  </si>
  <si>
    <t>1048901703452780</t>
  </si>
  <si>
    <t>ESP16002543077F77</t>
  </si>
  <si>
    <t>E2009003086</t>
  </si>
  <si>
    <t>MME2009009483</t>
  </si>
  <si>
    <t>KWE2009009483</t>
  </si>
  <si>
    <t>IP2009001433/BE0018</t>
  </si>
  <si>
    <t>IDJTBHA22590</t>
  </si>
  <si>
    <t>SANTIKA VITA</t>
  </si>
  <si>
    <t>1048901663452591</t>
  </si>
  <si>
    <t>ESP1600254367PPIS</t>
  </si>
  <si>
    <t>E2009003087</t>
  </si>
  <si>
    <t>MME2009009484</t>
  </si>
  <si>
    <t>KWE2009009484</t>
  </si>
  <si>
    <t>IP2009001434/BE0018</t>
  </si>
  <si>
    <t>IDJTBHA22591</t>
  </si>
  <si>
    <t>NIA KURNIAWAN</t>
  </si>
  <si>
    <t>1048901557742556</t>
  </si>
  <si>
    <t>ESP1600247755KFTJ</t>
  </si>
  <si>
    <t>IDEC2009008060</t>
  </si>
  <si>
    <t>CNE2009009485</t>
  </si>
  <si>
    <t>KWE2009009485</t>
  </si>
  <si>
    <t>IP2009001435/BE0018</t>
  </si>
  <si>
    <t>IDPABLA09431</t>
  </si>
  <si>
    <t>LUCIA TUTIK MARGI RAHAYU</t>
  </si>
  <si>
    <t>SAPIDEC2009008060</t>
  </si>
  <si>
    <t>1048901093112828</t>
  </si>
  <si>
    <t>ESP1600211390DWVE</t>
  </si>
  <si>
    <t>E2009002951</t>
  </si>
  <si>
    <t>MME2009009162</t>
  </si>
  <si>
    <t>KWE2009009162</t>
  </si>
  <si>
    <t>IP2009001323/BE0018</t>
  </si>
  <si>
    <t>IDJRABA08326</t>
  </si>
  <si>
    <t>1048901674212121</t>
  </si>
  <si>
    <t>ESP1600212476JZH1</t>
  </si>
  <si>
    <t>E2009002952</t>
  </si>
  <si>
    <t>MME2009009163</t>
  </si>
  <si>
    <t>KWE2009009163</t>
  </si>
  <si>
    <t>IP2009001324/BE0018</t>
  </si>
  <si>
    <t>IDJRABA08327</t>
  </si>
  <si>
    <t>MUJIONO</t>
  </si>
  <si>
    <t>1048901266552345</t>
  </si>
  <si>
    <t>ESP1600255662DYYP</t>
  </si>
  <si>
    <t>E2009003089</t>
  </si>
  <si>
    <t>MME2009009489</t>
  </si>
  <si>
    <t>KWE2009009489</t>
  </si>
  <si>
    <t>IP2009001436/BE0018</t>
  </si>
  <si>
    <t>IDJTBHA22592</t>
  </si>
  <si>
    <t>MUCHAD LILI</t>
  </si>
  <si>
    <t>1048901661352706</t>
  </si>
  <si>
    <t>ESP1600253167FHVD</t>
  </si>
  <si>
    <t>IDEC2009008063</t>
  </si>
  <si>
    <t>CNE2009009490</t>
  </si>
  <si>
    <t>KWE2009009490</t>
  </si>
  <si>
    <t>IP2009001437/BE0018</t>
  </si>
  <si>
    <t>IDBNAFA12297</t>
  </si>
  <si>
    <t>DANA RUKHIYAT</t>
  </si>
  <si>
    <t>JO0055996489</t>
  </si>
  <si>
    <t>1048901687552003</t>
  </si>
  <si>
    <t>ESP16002557877489</t>
  </si>
  <si>
    <t>E2009003090</t>
  </si>
  <si>
    <t>MME2009009491</t>
  </si>
  <si>
    <t>KWE2009009491</t>
  </si>
  <si>
    <t>IP2009001438/BE0018</t>
  </si>
  <si>
    <t>IDJTBHA22593</t>
  </si>
  <si>
    <t>FIKRI</t>
  </si>
  <si>
    <t>1048901121652367</t>
  </si>
  <si>
    <t>ESP1600256122KV8Y</t>
  </si>
  <si>
    <t>E2009003091</t>
  </si>
  <si>
    <t>MME2009009492</t>
  </si>
  <si>
    <t>KWE2009009492</t>
  </si>
  <si>
    <t>IP2009001439/BE0018</t>
  </si>
  <si>
    <t>IDJTBHA22594</t>
  </si>
  <si>
    <t>HARDIANA</t>
  </si>
  <si>
    <t>1048901061652561</t>
  </si>
  <si>
    <t>ESP1600256160YA4U</t>
  </si>
  <si>
    <t>E2009003092</t>
  </si>
  <si>
    <t>MME2009009494</t>
  </si>
  <si>
    <t>KWE2009009494</t>
  </si>
  <si>
    <t>IP2009001440/BE0018</t>
  </si>
  <si>
    <t>IDJTBHA22595</t>
  </si>
  <si>
    <t>NENENG DARYATI</t>
  </si>
  <si>
    <t>1048901581652440</t>
  </si>
  <si>
    <t>ESP1600256186F6VR</t>
  </si>
  <si>
    <t>IDEC2009008066</t>
  </si>
  <si>
    <t>CNE2009009496</t>
  </si>
  <si>
    <t>KWE2009009496</t>
  </si>
  <si>
    <t>IP2009001441/BE0018</t>
  </si>
  <si>
    <t>JO0055998777</t>
  </si>
  <si>
    <t>1048901873652597</t>
  </si>
  <si>
    <t>ESP1600256378QZ5G</t>
  </si>
  <si>
    <t>E2009003093</t>
  </si>
  <si>
    <t>MME2009009497</t>
  </si>
  <si>
    <t>KWE2009009497</t>
  </si>
  <si>
    <t>IP2009001442/BE0018</t>
  </si>
  <si>
    <t>IDJTBHA22596</t>
  </si>
  <si>
    <t>MUHARIMAH</t>
  </si>
  <si>
    <t>1048901785652310</t>
  </si>
  <si>
    <t>ESP16002565885WRR</t>
  </si>
  <si>
    <t>IDEC2009008067</t>
  </si>
  <si>
    <t>CNE2009009498</t>
  </si>
  <si>
    <t>KWE2009009498</t>
  </si>
  <si>
    <t>IP2009001443/BE0018</t>
  </si>
  <si>
    <t>JO0055999608</t>
  </si>
  <si>
    <t>1048901916652728</t>
  </si>
  <si>
    <t>ESP1600256619TQD8</t>
  </si>
  <si>
    <t>E2009003095</t>
  </si>
  <si>
    <t>MME2009009500</t>
  </si>
  <si>
    <t>KWE2009009500</t>
  </si>
  <si>
    <t>IP2009001444/BE0018</t>
  </si>
  <si>
    <t>IDJTBHA22597</t>
  </si>
  <si>
    <t>ANEU LESTARI</t>
  </si>
  <si>
    <t>1048901257652349</t>
  </si>
  <si>
    <t>ESP1600256752DCRB</t>
  </si>
  <si>
    <t>E2009003096</t>
  </si>
  <si>
    <t>MME2009009501</t>
  </si>
  <si>
    <t>KWE2009009501</t>
  </si>
  <si>
    <t>IP2009001445/BE0018</t>
  </si>
  <si>
    <t>IDJTBHA22598</t>
  </si>
  <si>
    <t>NANI SUTIANGSIH</t>
  </si>
  <si>
    <t>1048901689652969</t>
  </si>
  <si>
    <t>ESP16002569863YBI</t>
  </si>
  <si>
    <t>E2009003097</t>
  </si>
  <si>
    <t>MME2009009502</t>
  </si>
  <si>
    <t>KWE2009009502</t>
  </si>
  <si>
    <t>IP2009001446/BE0018</t>
  </si>
  <si>
    <t>IDJTBHA22599</t>
  </si>
  <si>
    <t>GUMILAR</t>
  </si>
  <si>
    <t>1048901365652173</t>
  </si>
  <si>
    <t>ESP1600256563Z5JM</t>
  </si>
  <si>
    <t>IDEC2009008071</t>
  </si>
  <si>
    <t>CNE2009009505</t>
  </si>
  <si>
    <t>KWE2009009505</t>
  </si>
  <si>
    <t>IP2009001447/BE0018</t>
  </si>
  <si>
    <t>IDSPAAB42677</t>
  </si>
  <si>
    <t>RIA KRISNAWATI</t>
  </si>
  <si>
    <t>000184703539</t>
  </si>
  <si>
    <t>1048901092752504</t>
  </si>
  <si>
    <t>ESP16002572905Q3B</t>
  </si>
  <si>
    <t>E2009003098</t>
  </si>
  <si>
    <t>MME2009009506</t>
  </si>
  <si>
    <t>KWE2009009506</t>
  </si>
  <si>
    <t>IP2009001448/BE0018</t>
  </si>
  <si>
    <t>IDJTBHA22600</t>
  </si>
  <si>
    <t>1048901418752664</t>
  </si>
  <si>
    <t>ESP1600257814L67G</t>
  </si>
  <si>
    <t>E2009003100</t>
  </si>
  <si>
    <t>MME2009009511</t>
  </si>
  <si>
    <t>KWE2009009511</t>
  </si>
  <si>
    <t>IP2009001449/BE0018</t>
  </si>
  <si>
    <t>IDJTBHA22601</t>
  </si>
  <si>
    <t>DADAN HENDARMAN</t>
  </si>
  <si>
    <t>1048901014852837</t>
  </si>
  <si>
    <t>ESP160025841116NR</t>
  </si>
  <si>
    <t>IDEC2009008077</t>
  </si>
  <si>
    <t>CNE2009009513</t>
  </si>
  <si>
    <t>KWE2009009513</t>
  </si>
  <si>
    <t>IP2009001450/BE0018</t>
  </si>
  <si>
    <t>SAPIDEC2009008077</t>
  </si>
  <si>
    <t>1048901204062882</t>
  </si>
  <si>
    <t>ESP1600260402E53C</t>
  </si>
  <si>
    <t>IDEC2009008086</t>
  </si>
  <si>
    <t>CNE2009009525</t>
  </si>
  <si>
    <t>KWE2009009525</t>
  </si>
  <si>
    <t>IP2009001451/BE0018</t>
  </si>
  <si>
    <t>IDSPAAB42430</t>
  </si>
  <si>
    <t>JO0056011441</t>
  </si>
  <si>
    <t>1048901589612573</t>
  </si>
  <si>
    <t>ESP16002169852UPY</t>
  </si>
  <si>
    <t>IDEC2009007852</t>
  </si>
  <si>
    <t>CNE2009009175</t>
  </si>
  <si>
    <t>KWE2009009175</t>
  </si>
  <si>
    <t>IP2009001325/BE0018</t>
  </si>
  <si>
    <t>JO0055925045</t>
  </si>
  <si>
    <t>1048901293362417</t>
  </si>
  <si>
    <t>ESP16002633928UVB</t>
  </si>
  <si>
    <t>IDEC2009008094</t>
  </si>
  <si>
    <t>CNE2009009536</t>
  </si>
  <si>
    <t>KWE2009009536</t>
  </si>
  <si>
    <t>IP2009001452/BE0018</t>
  </si>
  <si>
    <t>20KLI0000002201</t>
  </si>
  <si>
    <t>1048901430122796</t>
  </si>
  <si>
    <t>ESP1600221034TLWQ</t>
  </si>
  <si>
    <t>IDEC2009007859</t>
  </si>
  <si>
    <t>CNE2009009184</t>
  </si>
  <si>
    <t>KWE2009009184</t>
  </si>
  <si>
    <t>IP2009001326/BE0018</t>
  </si>
  <si>
    <t>IDSUAEA06921</t>
  </si>
  <si>
    <t>ANITA MOKODOMPIT</t>
  </si>
  <si>
    <t>JO0055928325</t>
  </si>
  <si>
    <t>1048901026122589</t>
  </si>
  <si>
    <t>ESP1600221621BDKM</t>
  </si>
  <si>
    <t>IDEC2009007860</t>
  </si>
  <si>
    <t>CNE2009009185</t>
  </si>
  <si>
    <t>KWE2009009185</t>
  </si>
  <si>
    <t>IP2009001327/BE0018</t>
  </si>
  <si>
    <t>IDSPAAB28612</t>
  </si>
  <si>
    <t>799920078622</t>
  </si>
  <si>
    <t>1048901246222832</t>
  </si>
  <si>
    <t>ESP1600222643JE06</t>
  </si>
  <si>
    <t>E2009002957</t>
  </si>
  <si>
    <t>MME2009009192</t>
  </si>
  <si>
    <t>KWE2009009192</t>
  </si>
  <si>
    <t>IP2009001328/BE0018</t>
  </si>
  <si>
    <t>IDSAAEA09658</t>
  </si>
  <si>
    <t>FANNY MARIA SIHOMBING</t>
  </si>
  <si>
    <t>0128042000178375</t>
  </si>
  <si>
    <t>1048901078322197</t>
  </si>
  <si>
    <t>ESP1600223870946C</t>
  </si>
  <si>
    <t>IDEC2009007871</t>
  </si>
  <si>
    <t>CNE2009009198</t>
  </si>
  <si>
    <t>KWE2009009198</t>
  </si>
  <si>
    <t>IP2009001329/BE0018</t>
  </si>
  <si>
    <t>JO0055930900</t>
  </si>
  <si>
    <t>1048901892422098</t>
  </si>
  <si>
    <t>ESP1600224298NW3O</t>
  </si>
  <si>
    <t>IDEC2009007874</t>
  </si>
  <si>
    <t>CNE2009009201</t>
  </si>
  <si>
    <t>KWE2009009201</t>
  </si>
  <si>
    <t>IP2009001330/BE0018</t>
  </si>
  <si>
    <t>IDSPAAB07952</t>
  </si>
  <si>
    <t>NAWIRTA ALI</t>
  </si>
  <si>
    <t>JO0055931505</t>
  </si>
  <si>
    <t>1048901773422016</t>
  </si>
  <si>
    <t>ESP16002243773JRV</t>
  </si>
  <si>
    <t>IDEC2009007875</t>
  </si>
  <si>
    <t>CNE2009009202</t>
  </si>
  <si>
    <t>KWE2009009202</t>
  </si>
  <si>
    <t>IP2009001331/BE0018</t>
  </si>
  <si>
    <t>JO0055931630</t>
  </si>
  <si>
    <t>1048901633122306</t>
  </si>
  <si>
    <t>ESP16002213364BBM</t>
  </si>
  <si>
    <t>IDEC2009007894</t>
  </si>
  <si>
    <t>CNE2009009222</t>
  </si>
  <si>
    <t>KWE2009009222</t>
  </si>
  <si>
    <t>IP2009001332/BE0018</t>
  </si>
  <si>
    <t>1048901371522075</t>
  </si>
  <si>
    <t>ESP1600225174QLQ1</t>
  </si>
  <si>
    <t>E2009002961</t>
  </si>
  <si>
    <t>MME2009009223</t>
  </si>
  <si>
    <t>KWE2009009223</t>
  </si>
  <si>
    <t>IP2009001333/BE0018</t>
  </si>
  <si>
    <t>IDJRBEA11294</t>
  </si>
  <si>
    <t>LIA YUNITASARI</t>
  </si>
  <si>
    <t>JO0055932563</t>
  </si>
  <si>
    <t>1048901443612300</t>
  </si>
  <si>
    <t>ESP1600216345MD68</t>
  </si>
  <si>
    <t>IDEC2009007902</t>
  </si>
  <si>
    <t>CNE2009009231</t>
  </si>
  <si>
    <t>KWE2009009231</t>
  </si>
  <si>
    <t>IP2009001334/BE0018</t>
  </si>
  <si>
    <t>IDJHBFA21700</t>
  </si>
  <si>
    <t>MUJI RAHAYU</t>
  </si>
  <si>
    <t>1048901215962018</t>
  </si>
  <si>
    <t>ESP1600269512ZJRL</t>
  </si>
  <si>
    <t>IDEC2009008105</t>
  </si>
  <si>
    <t>CNE2009009551</t>
  </si>
  <si>
    <t>KWE2009009551</t>
  </si>
  <si>
    <t>IP2009001453/BE0018</t>
  </si>
  <si>
    <t>JO0056023893</t>
  </si>
  <si>
    <t>1048901011412970</t>
  </si>
  <si>
    <t>ESP1600214110E4AP</t>
  </si>
  <si>
    <t>IDEC2009007911</t>
  </si>
  <si>
    <t>CNE2009009243</t>
  </si>
  <si>
    <t>KWE2009009243</t>
  </si>
  <si>
    <t>IP2009001335/BE0018</t>
  </si>
  <si>
    <t>SAPIDEC2009007911</t>
  </si>
  <si>
    <t>1048901117762374</t>
  </si>
  <si>
    <t>ESP1600267712BZ5Q</t>
  </si>
  <si>
    <t>IDEC2009008109</t>
  </si>
  <si>
    <t>CNE2009009557</t>
  </si>
  <si>
    <t>KWE2009009557</t>
  </si>
  <si>
    <t>IP2009001454/BE0018</t>
  </si>
  <si>
    <t>IDBNAGA08031</t>
  </si>
  <si>
    <t>NURLIA AYU SUKMAWATI</t>
  </si>
  <si>
    <t>SAPIDEC2009008109</t>
  </si>
  <si>
    <t>1048901684822134</t>
  </si>
  <si>
    <t>ESP1600228487SRVV</t>
  </si>
  <si>
    <t>IDEC2009007917</t>
  </si>
  <si>
    <t>CNE2009009250</t>
  </si>
  <si>
    <t>KWE2009009250</t>
  </si>
  <si>
    <t>IP2009001336/BE0018</t>
  </si>
  <si>
    <t>IDBNAJA08198</t>
  </si>
  <si>
    <t>AZMI AULIYA SYAH</t>
  </si>
  <si>
    <t>1048901527172715</t>
  </si>
  <si>
    <t>ESP1600271725Q72A</t>
  </si>
  <si>
    <t>E2009003116</t>
  </si>
  <si>
    <t>MME2009009558</t>
  </si>
  <si>
    <t>KWE2009009558</t>
  </si>
  <si>
    <t>IP2009001455/BE0018</t>
  </si>
  <si>
    <t>IDJRAAA19908</t>
  </si>
  <si>
    <t>1048901100922588</t>
  </si>
  <si>
    <t>ESP16002290010DTC</t>
  </si>
  <si>
    <t>IDEC2009007923</t>
  </si>
  <si>
    <t>CNE2009009257</t>
  </si>
  <si>
    <t>KWE2009009257</t>
  </si>
  <si>
    <t>IP2009001337/BE0018</t>
  </si>
  <si>
    <t>1048901211922713</t>
  </si>
  <si>
    <t>ESP1600229112W1UM</t>
  </si>
  <si>
    <t>E2009002975</t>
  </si>
  <si>
    <t>MME2009009258</t>
  </si>
  <si>
    <t>KWE2009009258</t>
  </si>
  <si>
    <t>IP2009001338/BE0018</t>
  </si>
  <si>
    <t>IDJTBHA22515</t>
  </si>
  <si>
    <t>ACAH</t>
  </si>
  <si>
    <t>1048901914922921</t>
  </si>
  <si>
    <t>ESP1600229419J31I</t>
  </si>
  <si>
    <t>E2009002976</t>
  </si>
  <si>
    <t>MME2009009261</t>
  </si>
  <si>
    <t>KWE2009009261</t>
  </si>
  <si>
    <t>IP2009001339/BE0018</t>
  </si>
  <si>
    <t>IDJTBHA22516</t>
  </si>
  <si>
    <t>LISNA SUDIATI</t>
  </si>
  <si>
    <t>1048901545922440</t>
  </si>
  <si>
    <t>ESP1600229545GBHH</t>
  </si>
  <si>
    <t>IDEC2009007926</t>
  </si>
  <si>
    <t>CNE2009009262</t>
  </si>
  <si>
    <t>KWE2009009262</t>
  </si>
  <si>
    <t>IP2009001340/BE0018</t>
  </si>
  <si>
    <t>799920078644</t>
  </si>
  <si>
    <t>1048901445922102</t>
  </si>
  <si>
    <t>ESP160022954512NT</t>
  </si>
  <si>
    <t>IDEC2009007927</t>
  </si>
  <si>
    <t>CNE2009009263</t>
  </si>
  <si>
    <t>KWE2009009263</t>
  </si>
  <si>
    <t>IP2009001341/BE0018</t>
  </si>
  <si>
    <t>IDSPAAA45773</t>
  </si>
  <si>
    <t>HASAN BASRI</t>
  </si>
  <si>
    <t>1048901067922306</t>
  </si>
  <si>
    <t>ESP16002297607151</t>
  </si>
  <si>
    <t>E2009002978</t>
  </si>
  <si>
    <t>MME2009009265</t>
  </si>
  <si>
    <t>KWE2009009265</t>
  </si>
  <si>
    <t>IP2009001342/BE0018</t>
  </si>
  <si>
    <t>IDJTBHA22517</t>
  </si>
  <si>
    <t>1048901250032466</t>
  </si>
  <si>
    <t>ESP1600230052ICNJ</t>
  </si>
  <si>
    <t>IDEC2009007929</t>
  </si>
  <si>
    <t>CNE2009009266</t>
  </si>
  <si>
    <t>KWE2009009266</t>
  </si>
  <si>
    <t>IP2009001343/BE0018</t>
  </si>
  <si>
    <t>799920078655</t>
  </si>
  <si>
    <t>1048901077722465</t>
  </si>
  <si>
    <t>ESP1600227770CBLB</t>
  </si>
  <si>
    <t>IDEC2009007930</t>
  </si>
  <si>
    <t>CNE2009009267</t>
  </si>
  <si>
    <t>KWE2009009267</t>
  </si>
  <si>
    <t>IP2009001344/BE0018</t>
  </si>
  <si>
    <t>1048901032032488</t>
  </si>
  <si>
    <t>ESP1600230230WETR</t>
  </si>
  <si>
    <t>E2009002979</t>
  </si>
  <si>
    <t>MME2009009269</t>
  </si>
  <si>
    <t>KWE2009009269</t>
  </si>
  <si>
    <t>IP2009001345/BE0018</t>
  </si>
  <si>
    <t>IDJTBHA22518</t>
  </si>
  <si>
    <t>DEDI SUHARYADI</t>
  </si>
  <si>
    <t>1048901614032170</t>
  </si>
  <si>
    <t>ESP1600230417OMR6</t>
  </si>
  <si>
    <t>E2009002980</t>
  </si>
  <si>
    <t>MME2009009271</t>
  </si>
  <si>
    <t>KWE2009009271</t>
  </si>
  <si>
    <t>IP2009001346/BE0018</t>
  </si>
  <si>
    <t>IDJTBHA22519</t>
  </si>
  <si>
    <t>ALAN PRATAMA</t>
  </si>
  <si>
    <t>1048901056032018</t>
  </si>
  <si>
    <t>ESP1600230651F5R7</t>
  </si>
  <si>
    <t>E2009002981</t>
  </si>
  <si>
    <t>MME2009009276</t>
  </si>
  <si>
    <t>KWE2009009276</t>
  </si>
  <si>
    <t>IP2009001347/BE0018</t>
  </si>
  <si>
    <t>IDJTBHA22520</t>
  </si>
  <si>
    <t>1048901716132958</t>
  </si>
  <si>
    <t>ESP1600231617WAKY</t>
  </si>
  <si>
    <t>E2009002989</t>
  </si>
  <si>
    <t>MME2009009285</t>
  </si>
  <si>
    <t>KWE2009009285</t>
  </si>
  <si>
    <t>IP2009001348/BE0018</t>
  </si>
  <si>
    <t>IDJTBHA22526</t>
  </si>
  <si>
    <t>ALFIYANSYAH</t>
  </si>
  <si>
    <t>1048901818132392</t>
  </si>
  <si>
    <t>ESP1600231819AUUL</t>
  </si>
  <si>
    <t>E2009002990</t>
  </si>
  <si>
    <t>MME2009009287</t>
  </si>
  <si>
    <t>KWE2009009287</t>
  </si>
  <si>
    <t>IP2009001349/BE0018</t>
  </si>
  <si>
    <t>IDJTBHA22527</t>
  </si>
  <si>
    <t>DODY HARDIANSYAH</t>
  </si>
  <si>
    <t>1048901197132140</t>
  </si>
  <si>
    <t>ESP160023179121PA</t>
  </si>
  <si>
    <t>IDEC2009007944</t>
  </si>
  <si>
    <t>CNE2009009288</t>
  </si>
  <si>
    <t>KWE2009009288</t>
  </si>
  <si>
    <t>IP2009001350/BE0018</t>
  </si>
  <si>
    <t>1048901489132912</t>
  </si>
  <si>
    <t>ESP1600231984PWLE</t>
  </si>
  <si>
    <t>E2009002991</t>
  </si>
  <si>
    <t>MME2009009291</t>
  </si>
  <si>
    <t>KWE2009009291</t>
  </si>
  <si>
    <t>IP2009001351/BE0018</t>
  </si>
  <si>
    <t>IDJTBHA22528</t>
  </si>
  <si>
    <t>ERNI SEPTIANI ADRIATI</t>
  </si>
  <si>
    <t>1048901977232624</t>
  </si>
  <si>
    <t>ESP1600232780TFY8</t>
  </si>
  <si>
    <t>E2009002994</t>
  </si>
  <si>
    <t>MME2009009296</t>
  </si>
  <si>
    <t>KWE2009009296</t>
  </si>
  <si>
    <t>IP2009001352/BE0018</t>
  </si>
  <si>
    <t>IDJTBHA22529</t>
  </si>
  <si>
    <t>ANDI SANJAYA</t>
  </si>
  <si>
    <t>1048901911332261</t>
  </si>
  <si>
    <t>ESP1600233120G301</t>
  </si>
  <si>
    <t>E2009002995</t>
  </si>
  <si>
    <t>MME2009009297</t>
  </si>
  <si>
    <t>KWE2009009297</t>
  </si>
  <si>
    <t>IP2009001353/BE0018</t>
  </si>
  <si>
    <t>IDJTBHA22530</t>
  </si>
  <si>
    <t>1048901432332399</t>
  </si>
  <si>
    <t>ESP1600233235RJU8</t>
  </si>
  <si>
    <t>IDEC2009007950</t>
  </si>
  <si>
    <t>CNE2009009298</t>
  </si>
  <si>
    <t>KWE2009009298</t>
  </si>
  <si>
    <t>IP2009001354/BE0018</t>
  </si>
  <si>
    <t>IDSABJA14253</t>
  </si>
  <si>
    <t>1048901593332144</t>
  </si>
  <si>
    <t>ESP1600233396WS30</t>
  </si>
  <si>
    <t>E2009002996</t>
  </si>
  <si>
    <t>MME2009009299</t>
  </si>
  <si>
    <t>KWE2009009299</t>
  </si>
  <si>
    <t>IP2009001355/BE0018</t>
  </si>
  <si>
    <t>IDJTBHA22531</t>
  </si>
  <si>
    <t>FITRI AWALIA</t>
  </si>
  <si>
    <t>1048901477332699</t>
  </si>
  <si>
    <t>ESP1600233775WHD8</t>
  </si>
  <si>
    <t>E2009002998</t>
  </si>
  <si>
    <t>MME2009009302</t>
  </si>
  <si>
    <t>KWE2009009302</t>
  </si>
  <si>
    <t>IP2009001356/BE0018</t>
  </si>
  <si>
    <t>IDJTBHA22532</t>
  </si>
  <si>
    <t>INTAN PURNAMA DEWI</t>
  </si>
  <si>
    <t>1048901259332456</t>
  </si>
  <si>
    <t>ESP1600233952K8PR</t>
  </si>
  <si>
    <t>E2009003000</t>
  </si>
  <si>
    <t>MME2009009305</t>
  </si>
  <si>
    <t>KWE2009009305</t>
  </si>
  <si>
    <t>IP2009001357/BE0018</t>
  </si>
  <si>
    <t>IDJTBHA22533</t>
  </si>
  <si>
    <t>1048901062432257</t>
  </si>
  <si>
    <t>ESP1600234261JJOW</t>
  </si>
  <si>
    <t>E2009003002</t>
  </si>
  <si>
    <t>MME2009009306</t>
  </si>
  <si>
    <t>KWE2009009306</t>
  </si>
  <si>
    <t>IP2009001358/BE0018</t>
  </si>
  <si>
    <t>IDJTBHA22534</t>
  </si>
  <si>
    <t>MUHAMAD GUNTUR</t>
  </si>
  <si>
    <t>1048901914432715</t>
  </si>
  <si>
    <t>ESP1600234420D8P1</t>
  </si>
  <si>
    <t>IDEC2009007954</t>
  </si>
  <si>
    <t>CNE2009009307</t>
  </si>
  <si>
    <t>KWE2009009307</t>
  </si>
  <si>
    <t>IP2009001359/BE0018</t>
  </si>
  <si>
    <t>IDJHAMA10195</t>
  </si>
  <si>
    <t>ANASTASIA LISA HARTAYA</t>
  </si>
  <si>
    <t>JO0055943279</t>
  </si>
  <si>
    <t>1048901115432507</t>
  </si>
  <si>
    <t>ESP1600234511V4EP</t>
  </si>
  <si>
    <t>IDEC2009007957</t>
  </si>
  <si>
    <t>CNE2009009311</t>
  </si>
  <si>
    <t>KWE2009009311</t>
  </si>
  <si>
    <t>IP2009001360/BE0018</t>
  </si>
  <si>
    <t>IDJRBBA30262</t>
  </si>
  <si>
    <t>1048901290532287</t>
  </si>
  <si>
    <t>ESP1600235093FJFQ</t>
  </si>
  <si>
    <t>E2009003005</t>
  </si>
  <si>
    <t>MME2009009313</t>
  </si>
  <si>
    <t>KWE2009009313</t>
  </si>
  <si>
    <t>IP2009001361/BE0018</t>
  </si>
  <si>
    <t>IDJTBHA22536</t>
  </si>
  <si>
    <t>NELI HERAWATI</t>
  </si>
  <si>
    <t>1048901984532751</t>
  </si>
  <si>
    <t>ESP160023548911D5</t>
  </si>
  <si>
    <t>E2009003007</t>
  </si>
  <si>
    <t>MME2009009315</t>
  </si>
  <si>
    <t>KWE2009009315</t>
  </si>
  <si>
    <t>IP2009001362/BE0018</t>
  </si>
  <si>
    <t>IDJTBHA22537</t>
  </si>
  <si>
    <t>FERI YUPARDIAN</t>
  </si>
  <si>
    <t>1048901083223582</t>
  </si>
  <si>
    <t>ESP16003223805QVP</t>
  </si>
  <si>
    <t>E2009003214</t>
  </si>
  <si>
    <t>MME2009010054</t>
  </si>
  <si>
    <t>KWE2009010054</t>
  </si>
  <si>
    <t>IP2009001530/BE0018</t>
  </si>
  <si>
    <t>IDJTBHA22648</t>
  </si>
  <si>
    <t>ZULFA ABDUL RACHMAN</t>
  </si>
  <si>
    <t>1048901677223827</t>
  </si>
  <si>
    <t>ESP1600322776J1WI</t>
  </si>
  <si>
    <t>E2009003215</t>
  </si>
  <si>
    <t>MME2009010056</t>
  </si>
  <si>
    <t>KWE2009010056</t>
  </si>
  <si>
    <t>IP2009001531/BE0018</t>
  </si>
  <si>
    <t>IDJTBHA22649</t>
  </si>
  <si>
    <t>IWANG SUMANGSIH</t>
  </si>
  <si>
    <t>1048901869223366</t>
  </si>
  <si>
    <t>ESP1600322969WA15</t>
  </si>
  <si>
    <t>E2009003216</t>
  </si>
  <si>
    <t>MME2009010058</t>
  </si>
  <si>
    <t>KWE2009010058</t>
  </si>
  <si>
    <t>IP2009001532/BE0018</t>
  </si>
  <si>
    <t>IDJTBHA22650</t>
  </si>
  <si>
    <t>ADELIA FARANISA</t>
  </si>
  <si>
    <t>1048901531323803</t>
  </si>
  <si>
    <t>ESP1600323136TBW5</t>
  </si>
  <si>
    <t>E2009003217</t>
  </si>
  <si>
    <t>MME2009010059</t>
  </si>
  <si>
    <t>KWE2009010059</t>
  </si>
  <si>
    <t>IP2009001533/BE0018</t>
  </si>
  <si>
    <t>IDJTBHA22651</t>
  </si>
  <si>
    <t>1048901182323411</t>
  </si>
  <si>
    <t>ESP16003232826RLM</t>
  </si>
  <si>
    <t>IDEC2009008551</t>
  </si>
  <si>
    <t>CNE2009010061</t>
  </si>
  <si>
    <t>KWE2009010061</t>
  </si>
  <si>
    <t>IP2009001534/BE0018</t>
  </si>
  <si>
    <t>IDSPAAB43482</t>
  </si>
  <si>
    <t>000184703552</t>
  </si>
  <si>
    <t>1048901832323714</t>
  </si>
  <si>
    <t>ESP1600323240BDVE</t>
  </si>
  <si>
    <t>E2009003220</t>
  </si>
  <si>
    <t>MME2009010063</t>
  </si>
  <si>
    <t>KWE2009010063</t>
  </si>
  <si>
    <t>IP2009001535/BE0018</t>
  </si>
  <si>
    <t>IDBNALA03694</t>
  </si>
  <si>
    <t>DIANA ASTUTI</t>
  </si>
  <si>
    <t>1048901846323198</t>
  </si>
  <si>
    <t>ESP16003236498J27</t>
  </si>
  <si>
    <t>E2009003222</t>
  </si>
  <si>
    <t>MME2009010065</t>
  </si>
  <si>
    <t>KWE2009010065</t>
  </si>
  <si>
    <t>IP2009001536/BE0018</t>
  </si>
  <si>
    <t>IDJTBHA22652</t>
  </si>
  <si>
    <t>SARI INDRI</t>
  </si>
  <si>
    <t>1048901817323445</t>
  </si>
  <si>
    <t>ESP16003237180BOT</t>
  </si>
  <si>
    <t>E2009003223</t>
  </si>
  <si>
    <t>MME2009010066</t>
  </si>
  <si>
    <t>KWE2009010066</t>
  </si>
  <si>
    <t>IP2009001537/BE0018</t>
  </si>
  <si>
    <t>IDJTBHA22653</t>
  </si>
  <si>
    <t>MUHAMMAD KHOIRUL UMAM</t>
  </si>
  <si>
    <t>1048901598323511</t>
  </si>
  <si>
    <t>ESP1600323896LQQW</t>
  </si>
  <si>
    <t>IDEC2009008554</t>
  </si>
  <si>
    <t>CNE2009010067</t>
  </si>
  <si>
    <t>KWE2009010067</t>
  </si>
  <si>
    <t>IP2009001538/BE0018</t>
  </si>
  <si>
    <t>1048901186423506</t>
  </si>
  <si>
    <t>ESP1600324681131G</t>
  </si>
  <si>
    <t>E2009003229</t>
  </si>
  <si>
    <t>MME2009010074</t>
  </si>
  <si>
    <t>KWE2009010074</t>
  </si>
  <si>
    <t>IP2009001539/BE0018</t>
  </si>
  <si>
    <t>IDJTBHA22654</t>
  </si>
  <si>
    <t>NITA AMELIA</t>
  </si>
  <si>
    <t>1048901098423671</t>
  </si>
  <si>
    <t>ESP1600324890MH3W</t>
  </si>
  <si>
    <t>E2009003231</t>
  </si>
  <si>
    <t>MME2009010077</t>
  </si>
  <si>
    <t>KWE2009010077</t>
  </si>
  <si>
    <t>IP2009001540/BE0018</t>
  </si>
  <si>
    <t>IDJTBHA22655</t>
  </si>
  <si>
    <t>IPAN SOPIAN</t>
  </si>
  <si>
    <t>1048901353613246</t>
  </si>
  <si>
    <t>ESP1600316354ANWS</t>
  </si>
  <si>
    <t>IDEC2009008562</t>
  </si>
  <si>
    <t>CNE2009010081</t>
  </si>
  <si>
    <t>KWE2009010081</t>
  </si>
  <si>
    <t>IP2009001541/BE0018</t>
  </si>
  <si>
    <t>1048901523423355</t>
  </si>
  <si>
    <t>ESP1600324325ZN2O</t>
  </si>
  <si>
    <t>IDEC2009008565</t>
  </si>
  <si>
    <t>CNE2009010084</t>
  </si>
  <si>
    <t>KWE2009010084</t>
  </si>
  <si>
    <t>IP2009001542/BE0018</t>
  </si>
  <si>
    <t>IDBSSAA18331</t>
  </si>
  <si>
    <t>JO0056057487</t>
  </si>
  <si>
    <t>1048901267723427</t>
  </si>
  <si>
    <t>ESP160032776237I0</t>
  </si>
  <si>
    <t>E2009003239</t>
  </si>
  <si>
    <t>MME2009010089</t>
  </si>
  <si>
    <t>KWE2009010089</t>
  </si>
  <si>
    <t>IP2009001543/BE0018</t>
  </si>
  <si>
    <t>IDJTBHA22656</t>
  </si>
  <si>
    <t>IRMA SOLIHAH</t>
  </si>
  <si>
    <t>1048901380823827</t>
  </si>
  <si>
    <t>ESP1600328084SQYP</t>
  </si>
  <si>
    <t>E2009003240</t>
  </si>
  <si>
    <t>MME2009010091</t>
  </si>
  <si>
    <t>KWE2009010091</t>
  </si>
  <si>
    <t>IP2009001544/BE0018</t>
  </si>
  <si>
    <t>IDJTBHA22657</t>
  </si>
  <si>
    <t>SANDY BAYU</t>
  </si>
  <si>
    <t>1048901982823505</t>
  </si>
  <si>
    <t>ESP16003282896ALM</t>
  </si>
  <si>
    <t>E2009003241</t>
  </si>
  <si>
    <t>MME2009010092</t>
  </si>
  <si>
    <t>KWE2009010092</t>
  </si>
  <si>
    <t>IP2009001545/BE0018</t>
  </si>
  <si>
    <t>IDJTBHA22658</t>
  </si>
  <si>
    <t>ANDRI RIDWAN RAMADHAN</t>
  </si>
  <si>
    <t>1048901385723025</t>
  </si>
  <si>
    <t>ESP1600327583TH6P</t>
  </si>
  <si>
    <t>IDEC2009008570</t>
  </si>
  <si>
    <t>CNE2009010095</t>
  </si>
  <si>
    <t>KWE2009010095</t>
  </si>
  <si>
    <t>IP2009001546/BE0018</t>
  </si>
  <si>
    <t>JO0056061275</t>
  </si>
  <si>
    <t>1048901984823490</t>
  </si>
  <si>
    <t>ESP1600328489OSOS</t>
  </si>
  <si>
    <t>E2009003244</t>
  </si>
  <si>
    <t>MME2009010097</t>
  </si>
  <si>
    <t>KWE2009010097</t>
  </si>
  <si>
    <t>IP2009001547/BE0018</t>
  </si>
  <si>
    <t>IDJTBHA22659</t>
  </si>
  <si>
    <t>ADITYA</t>
  </si>
  <si>
    <t>1048901964823764</t>
  </si>
  <si>
    <t>ESP1600328470E6QF</t>
  </si>
  <si>
    <t>IDEC2009008571</t>
  </si>
  <si>
    <t>CNE2009010098</t>
  </si>
  <si>
    <t>KWE2009010098</t>
  </si>
  <si>
    <t>IP2009001548/BE0018</t>
  </si>
  <si>
    <t>IDPABLA10461</t>
  </si>
  <si>
    <t>MOH ALI QODIM</t>
  </si>
  <si>
    <t>JO0056062337</t>
  </si>
  <si>
    <t>1048901766823506</t>
  </si>
  <si>
    <t>ESP16003286673K06</t>
  </si>
  <si>
    <t>E2009003245</t>
  </si>
  <si>
    <t>MME2009010099</t>
  </si>
  <si>
    <t>KWE2009010099</t>
  </si>
  <si>
    <t>IP2009001549/BE0018</t>
  </si>
  <si>
    <t>IDJTBHA22660</t>
  </si>
  <si>
    <t>1048901368923374</t>
  </si>
  <si>
    <t>ESP1600329863L4GG</t>
  </si>
  <si>
    <t>E2009003249</t>
  </si>
  <si>
    <t>MME2009010104</t>
  </si>
  <si>
    <t>KWE2009010104</t>
  </si>
  <si>
    <t>IP2009001550/BE0018</t>
  </si>
  <si>
    <t>IDJTBHA22661</t>
  </si>
  <si>
    <t>JUATI</t>
  </si>
  <si>
    <t>1048901302033143</t>
  </si>
  <si>
    <t>ESP16003302046S9P</t>
  </si>
  <si>
    <t>E2009003253</t>
  </si>
  <si>
    <t>MME2009010108</t>
  </si>
  <si>
    <t>KWE2009010108</t>
  </si>
  <si>
    <t>IP2009001551/BE0018</t>
  </si>
  <si>
    <t>IDJTBHA22662</t>
  </si>
  <si>
    <t>WINI DELIA</t>
  </si>
  <si>
    <t>1048901198033566</t>
  </si>
  <si>
    <t>ESP1600330891BMN9</t>
  </si>
  <si>
    <t>IDEC2009008576</t>
  </si>
  <si>
    <t>CNE2009010112</t>
  </si>
  <si>
    <t>KWE2009010112</t>
  </si>
  <si>
    <t>IP2009001552/BE0018</t>
  </si>
  <si>
    <t>IDJHAMA06374</t>
  </si>
  <si>
    <t>TRI BUDIARTO</t>
  </si>
  <si>
    <t>JO0056068450</t>
  </si>
  <si>
    <t>1048901640233996</t>
  </si>
  <si>
    <t>ESP1600332047E8N5</t>
  </si>
  <si>
    <t>E2009003256</t>
  </si>
  <si>
    <t>MME2009010122</t>
  </si>
  <si>
    <t>KWE2009010122</t>
  </si>
  <si>
    <t>IP2009001553/BE0018</t>
  </si>
  <si>
    <t>IDJTBHA22664</t>
  </si>
  <si>
    <t>MUHAMAD RAMDAN</t>
  </si>
  <si>
    <t>1048901744233112</t>
  </si>
  <si>
    <t>ESP1600332448YMR5</t>
  </si>
  <si>
    <t>E2009003258</t>
  </si>
  <si>
    <t>MME2009010124</t>
  </si>
  <si>
    <t>KWE2009010124</t>
  </si>
  <si>
    <t>IP2009001554/BE0018</t>
  </si>
  <si>
    <t>IDJTBHA22665</t>
  </si>
  <si>
    <t>BENI DOLO</t>
  </si>
  <si>
    <t>1048901736233954</t>
  </si>
  <si>
    <t>ESP16003326377UZK</t>
  </si>
  <si>
    <t>E2009003259</t>
  </si>
  <si>
    <t>MME2009010125</t>
  </si>
  <si>
    <t>KWE2009010125</t>
  </si>
  <si>
    <t>IP2009001555/BE0018</t>
  </si>
  <si>
    <t>IDJTBHA22666</t>
  </si>
  <si>
    <t>ISRAHAYU</t>
  </si>
  <si>
    <t>1048901072333749</t>
  </si>
  <si>
    <t>ESP1600333271GV12</t>
  </si>
  <si>
    <t>E2009003261</t>
  </si>
  <si>
    <t>MME2009010128</t>
  </si>
  <si>
    <t>KWE2009010128</t>
  </si>
  <si>
    <t>IP2009001556/BE0018</t>
  </si>
  <si>
    <t>IDJTBHA22667</t>
  </si>
  <si>
    <t>1048901579333142</t>
  </si>
  <si>
    <t>ESP160033397617GQ</t>
  </si>
  <si>
    <t>E2009003264</t>
  </si>
  <si>
    <t>MME2009010129</t>
  </si>
  <si>
    <t>KWE2009010129</t>
  </si>
  <si>
    <t>IP2009001557/BE0018</t>
  </si>
  <si>
    <t>IDJTBHA22668</t>
  </si>
  <si>
    <t>NENENG SITI FATIMAH</t>
  </si>
  <si>
    <t>1048901923433816</t>
  </si>
  <si>
    <t>ESP1600334329RILT</t>
  </si>
  <si>
    <t>E2009003265</t>
  </si>
  <si>
    <t>MME2009010130</t>
  </si>
  <si>
    <t>KWE2009010130</t>
  </si>
  <si>
    <t>IP2009001558/BE0018</t>
  </si>
  <si>
    <t>IDJTBHA22669</t>
  </si>
  <si>
    <t>NIA JAYANTI</t>
  </si>
  <si>
    <t>1048901766433659</t>
  </si>
  <si>
    <t>ESP1600334667PBW2</t>
  </si>
  <si>
    <t>E2009003266</t>
  </si>
  <si>
    <t>MME2009010132</t>
  </si>
  <si>
    <t>KWE2009010132</t>
  </si>
  <si>
    <t>IP2009001559/BE0018</t>
  </si>
  <si>
    <t>IDJTBHA22670</t>
  </si>
  <si>
    <t>1048901161533284</t>
  </si>
  <si>
    <t>ESP1600335161S0QR</t>
  </si>
  <si>
    <t>E2009003270</t>
  </si>
  <si>
    <t>MME2009010135</t>
  </si>
  <si>
    <t>KWE2009010135</t>
  </si>
  <si>
    <t>IP2009001560/BE0018</t>
  </si>
  <si>
    <t>IDJTBHA22671</t>
  </si>
  <si>
    <t>NOPI SETIAWATI</t>
  </si>
  <si>
    <t>1048901792533883</t>
  </si>
  <si>
    <t>ESP1600335298H0LB</t>
  </si>
  <si>
    <t>IDEC2009008593</t>
  </si>
  <si>
    <t>CNE2009010139</t>
  </si>
  <si>
    <t>KWE2009010139</t>
  </si>
  <si>
    <t>IP2009001561/BE0018</t>
  </si>
  <si>
    <t>IDSABGA08640</t>
  </si>
  <si>
    <t>RENI HAJERA</t>
  </si>
  <si>
    <t>1048901204533724</t>
  </si>
  <si>
    <t>ESP1600335403RLU6</t>
  </si>
  <si>
    <t>E2009003272</t>
  </si>
  <si>
    <t>MME2009010141</t>
  </si>
  <si>
    <t>KWE2009010141</t>
  </si>
  <si>
    <t>IP2009001562/BE0018</t>
  </si>
  <si>
    <t>IDJTBHA22672</t>
  </si>
  <si>
    <t>INDAH</t>
  </si>
  <si>
    <t>1048901421633110</t>
  </si>
  <si>
    <t>ESP16003361247O3K</t>
  </si>
  <si>
    <t>IDEC2009008598</t>
  </si>
  <si>
    <t>CNE2009010146</t>
  </si>
  <si>
    <t>KWE2009010146</t>
  </si>
  <si>
    <t>IP2009001563/BE0018</t>
  </si>
  <si>
    <t>EID1356872</t>
  </si>
  <si>
    <t>EFFI GANEFI,AW</t>
  </si>
  <si>
    <t>1048901489533254</t>
  </si>
  <si>
    <t>ESP1600335985IJRP</t>
  </si>
  <si>
    <t>IDEC2009008599</t>
  </si>
  <si>
    <t>CNE2009010147</t>
  </si>
  <si>
    <t>KWE2009010147</t>
  </si>
  <si>
    <t>IP2009001564/BE0018</t>
  </si>
  <si>
    <t>1048901092633752</t>
  </si>
  <si>
    <t>ESP1600336290A75F</t>
  </si>
  <si>
    <t>E2009003274</t>
  </si>
  <si>
    <t>MME2009010149</t>
  </si>
  <si>
    <t>KWE2009010149</t>
  </si>
  <si>
    <t>IP2009001565/BE0018</t>
  </si>
  <si>
    <t>IDJTBHA22674</t>
  </si>
  <si>
    <t>DARI SARAH</t>
  </si>
  <si>
    <t>1048901795633182</t>
  </si>
  <si>
    <t>ESP1600336597UA05</t>
  </si>
  <si>
    <t>E2009003275</t>
  </si>
  <si>
    <t>MME2009010151</t>
  </si>
  <si>
    <t>KWE2009010151</t>
  </si>
  <si>
    <t>IP2009001566/BE0018</t>
  </si>
  <si>
    <t>IDJTBHA22675</t>
  </si>
  <si>
    <t>SARI PUTRI</t>
  </si>
  <si>
    <t>1048901387633179</t>
  </si>
  <si>
    <t>ESP1600336783TF2D</t>
  </si>
  <si>
    <t>E2009003276</t>
  </si>
  <si>
    <t>MME2009010152</t>
  </si>
  <si>
    <t>KWE2009010152</t>
  </si>
  <si>
    <t>IP2009001567/BE0018</t>
  </si>
  <si>
    <t>IDJTBHA22676</t>
  </si>
  <si>
    <t>NUNG NURLAELA</t>
  </si>
  <si>
    <t>1048901389633272</t>
  </si>
  <si>
    <t>ESP1600336983S3PU</t>
  </si>
  <si>
    <t>E2009003277</t>
  </si>
  <si>
    <t>MME2009010153</t>
  </si>
  <si>
    <t>KWE2009010153</t>
  </si>
  <si>
    <t>IP2009001568/BE0018</t>
  </si>
  <si>
    <t>IDJTBHA22677</t>
  </si>
  <si>
    <t>CHELNIDA</t>
  </si>
  <si>
    <t>1048901944733302</t>
  </si>
  <si>
    <t>ESP16003374496H62</t>
  </si>
  <si>
    <t>E2009003278</t>
  </si>
  <si>
    <t>MME2009010166</t>
  </si>
  <si>
    <t>KWE2009010166</t>
  </si>
  <si>
    <t>IP2009001569/BE0018</t>
  </si>
  <si>
    <t>IDJTBHA22678</t>
  </si>
  <si>
    <t>VIDYA</t>
  </si>
  <si>
    <t>1048901156733483</t>
  </si>
  <si>
    <t>ESP1600337652LITT</t>
  </si>
  <si>
    <t>E2009003280</t>
  </si>
  <si>
    <t>MME2009010168</t>
  </si>
  <si>
    <t>KWE2009010168</t>
  </si>
  <si>
    <t>IP2009001570/BE0018</t>
  </si>
  <si>
    <t>IDJTBHA22679</t>
  </si>
  <si>
    <t>SANTI INDAH</t>
  </si>
  <si>
    <t>1048901312833625</t>
  </si>
  <si>
    <t>ESP1600338213II41</t>
  </si>
  <si>
    <t>E2009003282</t>
  </si>
  <si>
    <t>MME2009010170</t>
  </si>
  <si>
    <t>KWE2009010170</t>
  </si>
  <si>
    <t>IP2009001571/BE0018</t>
  </si>
  <si>
    <t>IDJTBHA22680</t>
  </si>
  <si>
    <t>KIKI SARI</t>
  </si>
  <si>
    <t>1048901262833418</t>
  </si>
  <si>
    <t>ESP160033826256P0</t>
  </si>
  <si>
    <t>E2009003283</t>
  </si>
  <si>
    <t>MME2009010171</t>
  </si>
  <si>
    <t>KWE2009010171</t>
  </si>
  <si>
    <t>IP2009001572/BE0018</t>
  </si>
  <si>
    <t>IDJTBHA22681</t>
  </si>
  <si>
    <t>NUNUNG HAYATI</t>
  </si>
  <si>
    <t>1048901664833376</t>
  </si>
  <si>
    <t>ESP1600338467ZQOT</t>
  </si>
  <si>
    <t>E2009003284</t>
  </si>
  <si>
    <t>MME2009010172</t>
  </si>
  <si>
    <t>KWE2009010172</t>
  </si>
  <si>
    <t>IP2009001573/BE0018</t>
  </si>
  <si>
    <t>IDJTBHA22682</t>
  </si>
  <si>
    <t>AGIL DARI</t>
  </si>
  <si>
    <t>1048901307833120</t>
  </si>
  <si>
    <t>ESP1600338703AHQL</t>
  </si>
  <si>
    <t>E2009003286</t>
  </si>
  <si>
    <t>MME2009010174</t>
  </si>
  <si>
    <t>KWE2009010174</t>
  </si>
  <si>
    <t>IP2009001574/BE0018</t>
  </si>
  <si>
    <t>IDJTBHA22683</t>
  </si>
  <si>
    <t>SARI SIKITI</t>
  </si>
  <si>
    <t>1048901153933347</t>
  </si>
  <si>
    <t>ESP1600339352TQQK</t>
  </si>
  <si>
    <t>E2009003291</t>
  </si>
  <si>
    <t>MME2009010183</t>
  </si>
  <si>
    <t>KWE2009010183</t>
  </si>
  <si>
    <t>IP2009001575/BE0018</t>
  </si>
  <si>
    <t>IDJTBHA22684</t>
  </si>
  <si>
    <t>APIT SETIAWAN</t>
  </si>
  <si>
    <t>1048901685933725</t>
  </si>
  <si>
    <t>ESP1600339586ZTFA</t>
  </si>
  <si>
    <t>IDEC2009008619</t>
  </si>
  <si>
    <t>CNE2009010184</t>
  </si>
  <si>
    <t>KWE2009010184</t>
  </si>
  <si>
    <t>IP2009001576/BE0018</t>
  </si>
  <si>
    <t>SAPIDEC2009008619</t>
  </si>
  <si>
    <t>1048901463692319</t>
  </si>
  <si>
    <t>ESP1600296364EOQY</t>
  </si>
  <si>
    <t>IDEC2009008448</t>
  </si>
  <si>
    <t>CNE2009009895</t>
  </si>
  <si>
    <t>KWE2009009895</t>
  </si>
  <si>
    <t>IP2009001458/BE0018</t>
  </si>
  <si>
    <t>1048901837933666</t>
  </si>
  <si>
    <t>ESP160033973950ZM</t>
  </si>
  <si>
    <t>E2009003292</t>
  </si>
  <si>
    <t>MME2009010185</t>
  </si>
  <si>
    <t>KWE2009010185</t>
  </si>
  <si>
    <t>IP2009001577/BE0018</t>
  </si>
  <si>
    <t>IDJTBHA22685</t>
  </si>
  <si>
    <t>INDRIATI</t>
  </si>
  <si>
    <t>1048901639933446</t>
  </si>
  <si>
    <t>ESP16003399375KWD</t>
  </si>
  <si>
    <t>E2009003293</t>
  </si>
  <si>
    <t>MME2009010186</t>
  </si>
  <si>
    <t>KWE2009010186</t>
  </si>
  <si>
    <t>IP2009001578/BE0018</t>
  </si>
  <si>
    <t>IDJTBHA22686</t>
  </si>
  <si>
    <t>SARI INDAH PUSPITA</t>
  </si>
  <si>
    <t>1048901172043927</t>
  </si>
  <si>
    <t>ESP1600340271UT9M</t>
  </si>
  <si>
    <t>E2009003294</t>
  </si>
  <si>
    <t>MME2009010187</t>
  </si>
  <si>
    <t>KWE2009010187</t>
  </si>
  <si>
    <t>IP2009001579/BE0018</t>
  </si>
  <si>
    <t>IDJTBHA22687</t>
  </si>
  <si>
    <t>FIKRI SAGI</t>
  </si>
  <si>
    <t>1048901315043549</t>
  </si>
  <si>
    <t>ESP1600340513QOAS</t>
  </si>
  <si>
    <t>E2009003295</t>
  </si>
  <si>
    <t>MME2009010189</t>
  </si>
  <si>
    <t>KWE2009010189</t>
  </si>
  <si>
    <t>IP2009001580/BE0018</t>
  </si>
  <si>
    <t>IDJTBHA22688</t>
  </si>
  <si>
    <t>ALDI SAMPRUL</t>
  </si>
  <si>
    <t>1048901886043789</t>
  </si>
  <si>
    <t>ESP1600340688NPIK</t>
  </si>
  <si>
    <t>E2009003296</t>
  </si>
  <si>
    <t>MME2009010190</t>
  </si>
  <si>
    <t>KWE2009010190</t>
  </si>
  <si>
    <t>IP2009001581/BE0018</t>
  </si>
  <si>
    <t>IDJTBHA22689</t>
  </si>
  <si>
    <t>PUTRI IRIANTI</t>
  </si>
  <si>
    <t>1048901257043173</t>
  </si>
  <si>
    <t>ESP1600340753NIQS</t>
  </si>
  <si>
    <t>E2009003297</t>
  </si>
  <si>
    <t>MME2009010191</t>
  </si>
  <si>
    <t>KWE2009010191</t>
  </si>
  <si>
    <t>IP2009001582/BE0018</t>
  </si>
  <si>
    <t>1048901409143289</t>
  </si>
  <si>
    <t>ESP1600341904GN95</t>
  </si>
  <si>
    <t>E2009003298</t>
  </si>
  <si>
    <t>MME2009010192</t>
  </si>
  <si>
    <t>KWE2009010192</t>
  </si>
  <si>
    <t>IP2009001583/BE0018</t>
  </si>
  <si>
    <t>IDJTBHA22690</t>
  </si>
  <si>
    <t>OPIK ANDRI</t>
  </si>
  <si>
    <t>1048901587143163</t>
  </si>
  <si>
    <t>ESP16003417868ZPQ</t>
  </si>
  <si>
    <t>E2009003299</t>
  </si>
  <si>
    <t>MME2009010193</t>
  </si>
  <si>
    <t>KWE2009010193</t>
  </si>
  <si>
    <t>IP2009001584/BE0018</t>
  </si>
  <si>
    <t>IDJTBHA22691</t>
  </si>
  <si>
    <t>1048901751243338</t>
  </si>
  <si>
    <t>ESP1600342157ZIDY</t>
  </si>
  <si>
    <t>E2009003300</t>
  </si>
  <si>
    <t>MME2009010195</t>
  </si>
  <si>
    <t>KWE2009010195</t>
  </si>
  <si>
    <t>IP2009001585/BE0018</t>
  </si>
  <si>
    <t>IDJTBHA22692</t>
  </si>
  <si>
    <t>YUSA DANI</t>
  </si>
  <si>
    <t>1048901573243736</t>
  </si>
  <si>
    <t>ESP16003423754BY4</t>
  </si>
  <si>
    <t>E2009003301</t>
  </si>
  <si>
    <t>MME2009010196</t>
  </si>
  <si>
    <t>KWE2009010196</t>
  </si>
  <si>
    <t>IP2009001586/BE0018</t>
  </si>
  <si>
    <t>IDJTBHA22693</t>
  </si>
  <si>
    <t>WAWAN DASIH</t>
  </si>
  <si>
    <t>1048901441243269</t>
  </si>
  <si>
    <t>ESP1600342144QI6I</t>
  </si>
  <si>
    <t>IDEC2009008624</t>
  </si>
  <si>
    <t>CNE2009010199</t>
  </si>
  <si>
    <t>KWE2009010199</t>
  </si>
  <si>
    <t>IP2009001587/BE0018</t>
  </si>
  <si>
    <t>IDJRAAA09157</t>
  </si>
  <si>
    <t>ONY YELVIAN SAANDRI</t>
  </si>
  <si>
    <t>0128042000179076</t>
  </si>
  <si>
    <t>1048901982343433</t>
  </si>
  <si>
    <t>ESP16003432901LH4</t>
  </si>
  <si>
    <t>E2009003302</t>
  </si>
  <si>
    <t>MME2009010200</t>
  </si>
  <si>
    <t>KWE2009010200</t>
  </si>
  <si>
    <t>IP2009001588/BE0018</t>
  </si>
  <si>
    <t>IDJTBHA22694</t>
  </si>
  <si>
    <t>KAKA</t>
  </si>
  <si>
    <t>1048901730003527</t>
  </si>
  <si>
    <t>ESP1600300037E26Z</t>
  </si>
  <si>
    <t>IDEC2009008453</t>
  </si>
  <si>
    <t>CNE2009009903</t>
  </si>
  <si>
    <t>KWE2009009903</t>
  </si>
  <si>
    <t>IP2009001459/BE0018</t>
  </si>
  <si>
    <t>SAPIDEC2009008453</t>
  </si>
  <si>
    <t>1048901405343001</t>
  </si>
  <si>
    <t>ESP1600343504SIJS</t>
  </si>
  <si>
    <t>E2009003303</t>
  </si>
  <si>
    <t>MME2009010201</t>
  </si>
  <si>
    <t>KWE2009010201</t>
  </si>
  <si>
    <t>IP2009001589/BE0018</t>
  </si>
  <si>
    <t>IDJTBHA22695</t>
  </si>
  <si>
    <t>SAKIRA</t>
  </si>
  <si>
    <t>1048901764443435</t>
  </si>
  <si>
    <t>ESP1600344467C6PV</t>
  </si>
  <si>
    <t>E2009003306</t>
  </si>
  <si>
    <t>MME2009010207</t>
  </si>
  <si>
    <t>KWE2009010207</t>
  </si>
  <si>
    <t>IP2009001590/BE0018</t>
  </si>
  <si>
    <t>IDJRAAA19917</t>
  </si>
  <si>
    <t>JO0056117134</t>
  </si>
  <si>
    <t>1048901261543865</t>
  </si>
  <si>
    <t>ESP1600345163DT8D</t>
  </si>
  <si>
    <t>E2009003308</t>
  </si>
  <si>
    <t>MME2009010210</t>
  </si>
  <si>
    <t>KWE2009010210</t>
  </si>
  <si>
    <t>IP2009001591/BE0018</t>
  </si>
  <si>
    <t>IDJHBCA17105</t>
  </si>
  <si>
    <t>ATIKA PARWATI</t>
  </si>
  <si>
    <t>1048901233203853</t>
  </si>
  <si>
    <t>ESP1600302332FDQM</t>
  </si>
  <si>
    <t>IDEC2009008456</t>
  </si>
  <si>
    <t>CNE2009009906</t>
  </si>
  <si>
    <t>KWE2009009906</t>
  </si>
  <si>
    <t>IP2009001460/BE0018</t>
  </si>
  <si>
    <t>JO0056027295</t>
  </si>
  <si>
    <t>1048901634203017</t>
  </si>
  <si>
    <t>ESP16003024360QSK</t>
  </si>
  <si>
    <t>IDEC2009008460</t>
  </si>
  <si>
    <t>CNE2009009912</t>
  </si>
  <si>
    <t>KWE2009009912</t>
  </si>
  <si>
    <t>IP2009001461/BE0018</t>
  </si>
  <si>
    <t>IDJKAMA05127</t>
  </si>
  <si>
    <t>SUSY HAIRANI</t>
  </si>
  <si>
    <t>SAPIDEC2009008460</t>
  </si>
  <si>
    <t>1048901376743346</t>
  </si>
  <si>
    <t>ESP1600347674UM8Y</t>
  </si>
  <si>
    <t>IDEC2009008636</t>
  </si>
  <si>
    <t>CNE2009010221</t>
  </si>
  <si>
    <t>KWE2009010221</t>
  </si>
  <si>
    <t>IP2009001592/BE0018</t>
  </si>
  <si>
    <t>JO0056126814</t>
  </si>
  <si>
    <t>1048901027743507</t>
  </si>
  <si>
    <t>ESP1600347720CSFB</t>
  </si>
  <si>
    <t>IDEC2009008637</t>
  </si>
  <si>
    <t>CNE2009010222</t>
  </si>
  <si>
    <t>KWE2009010222</t>
  </si>
  <si>
    <t>IP2009001593/BE0018</t>
  </si>
  <si>
    <t>1048901535843466</t>
  </si>
  <si>
    <t>ESP1600348535LBI8</t>
  </si>
  <si>
    <t>IDEC2009008638</t>
  </si>
  <si>
    <t>CNE2009010226</t>
  </si>
  <si>
    <t>KWE2009010226</t>
  </si>
  <si>
    <t>IP2009001594/BE0018</t>
  </si>
  <si>
    <t>IDSPAAB27560</t>
  </si>
  <si>
    <t>RINI</t>
  </si>
  <si>
    <t>0128042000179092</t>
  </si>
  <si>
    <t>1048901842603121</t>
  </si>
  <si>
    <t>ESP160030624865VK</t>
  </si>
  <si>
    <t>IDEC2009008462</t>
  </si>
  <si>
    <t>CNE2009009916</t>
  </si>
  <si>
    <t>KWE2009009916</t>
  </si>
  <si>
    <t>IP2009001463/BE0018</t>
  </si>
  <si>
    <t>IDJHAMA08431</t>
  </si>
  <si>
    <t>SITI HAYATIN NUFUS</t>
  </si>
  <si>
    <t>1048901029943446</t>
  </si>
  <si>
    <t>ESP16003499213EEE</t>
  </si>
  <si>
    <t>IDEC2009008641</t>
  </si>
  <si>
    <t>CNE2009010229</t>
  </si>
  <si>
    <t>KWE2009010229</t>
  </si>
  <si>
    <t>IP2009001596/BE0018</t>
  </si>
  <si>
    <t>799920078924</t>
  </si>
  <si>
    <t>1048901687603736</t>
  </si>
  <si>
    <t>ESP1600306787NU6Q</t>
  </si>
  <si>
    <t>IDEC2009008464</t>
  </si>
  <si>
    <t>CNE2009009918</t>
  </si>
  <si>
    <t>KWE2009009918</t>
  </si>
  <si>
    <t>IP2009001464/BE0018</t>
  </si>
  <si>
    <t>IDJTAXA07101</t>
  </si>
  <si>
    <t>INDAH ZAKIAH</t>
  </si>
  <si>
    <t>0128042000178755</t>
  </si>
  <si>
    <t>1048901884703429</t>
  </si>
  <si>
    <t>ESP1600307489QBR5</t>
  </si>
  <si>
    <t>IDEC2009008466</t>
  </si>
  <si>
    <t>CNE2009009921</t>
  </si>
  <si>
    <t>KWE2009009921</t>
  </si>
  <si>
    <t>IP2009001465/BE0018</t>
  </si>
  <si>
    <t>IDJHAMA10311</t>
  </si>
  <si>
    <t>MUHAMMAD SHODIQ</t>
  </si>
  <si>
    <t>000184703543</t>
  </si>
  <si>
    <t>1048901110803327</t>
  </si>
  <si>
    <t>ESP1600308011PMYI</t>
  </si>
  <si>
    <t>IDEC2009008468</t>
  </si>
  <si>
    <t>CNE2009009924</t>
  </si>
  <si>
    <t>KWE2009009924</t>
  </si>
  <si>
    <t>IP2009001466/BE0018</t>
  </si>
  <si>
    <t>IDJHBFA09519</t>
  </si>
  <si>
    <t>KHOTIMAH</t>
  </si>
  <si>
    <t>SAPIDEC2009008468</t>
  </si>
  <si>
    <t>1048901388833689</t>
  </si>
  <si>
    <t>ESP160033888466JW</t>
  </si>
  <si>
    <t>E2009003316</t>
  </si>
  <si>
    <t>MME2009010234</t>
  </si>
  <si>
    <t>KWE2009010234</t>
  </si>
  <si>
    <t>IP2009001597/BE0018</t>
  </si>
  <si>
    <t>IDJTBAA17396</t>
  </si>
  <si>
    <t>TITI KARYATI</t>
  </si>
  <si>
    <t>1048901111803718</t>
  </si>
  <si>
    <t>ESP1600308112Q61Y</t>
  </si>
  <si>
    <t>IDEC2009008469</t>
  </si>
  <si>
    <t>CNE2009009925</t>
  </si>
  <si>
    <t>KWE2009009925</t>
  </si>
  <si>
    <t>IP2009001467/BE0018</t>
  </si>
  <si>
    <t>IDJTAAA06110</t>
  </si>
  <si>
    <t>SRI ANJANI</t>
  </si>
  <si>
    <t>0128042000178763</t>
  </si>
  <si>
    <t>1048901399403423</t>
  </si>
  <si>
    <t>ESP1600304993YWAW</t>
  </si>
  <si>
    <t>IDEC2009008471</t>
  </si>
  <si>
    <t>CNE2009009927</t>
  </si>
  <si>
    <t>KWE2009009927</t>
  </si>
  <si>
    <t>IP2009001468/BE0018</t>
  </si>
  <si>
    <t>IDJTBHA22602</t>
  </si>
  <si>
    <t>EVA RAHAYU</t>
  </si>
  <si>
    <t>0128042000178771</t>
  </si>
  <si>
    <t>1048901061403555</t>
  </si>
  <si>
    <t>ESP1600304161JH68</t>
  </si>
  <si>
    <t>IDEC2009008472</t>
  </si>
  <si>
    <t>CNE2009009928</t>
  </si>
  <si>
    <t>KWE2009009928</t>
  </si>
  <si>
    <t>IP2009001469/BE0018</t>
  </si>
  <si>
    <t>0128042000178789</t>
  </si>
  <si>
    <t>1048901676903310</t>
  </si>
  <si>
    <t>ESP16003096778TBJ</t>
  </si>
  <si>
    <t>E2009003151</t>
  </si>
  <si>
    <t>MME2009009930</t>
  </si>
  <si>
    <t>KWE2009009930</t>
  </si>
  <si>
    <t>IP2009001470/BE0018</t>
  </si>
  <si>
    <t>IDJTYCA03057</t>
  </si>
  <si>
    <t>LIES SAADAH</t>
  </si>
  <si>
    <t>000184703544</t>
  </si>
  <si>
    <t>1048901990013427</t>
  </si>
  <si>
    <t>ESP16003101009VLQ</t>
  </si>
  <si>
    <t>IDEC2009008474</t>
  </si>
  <si>
    <t>CNE2009009931</t>
  </si>
  <si>
    <t>KWE2009009931</t>
  </si>
  <si>
    <t>IP2009001471/BE0018</t>
  </si>
  <si>
    <t>IDPABLA08215</t>
  </si>
  <si>
    <t>1048901014013939</t>
  </si>
  <si>
    <t>ESP1600310411HT7M</t>
  </si>
  <si>
    <t>E2009003152</t>
  </si>
  <si>
    <t>MME2009009932</t>
  </si>
  <si>
    <t>KWE2009009932</t>
  </si>
  <si>
    <t>IP2009001472/BE0018</t>
  </si>
  <si>
    <t>IDJTYCA03058</t>
  </si>
  <si>
    <t>GALIH FIKRI FIRMANSYAH</t>
  </si>
  <si>
    <t>000184703545</t>
  </si>
  <si>
    <t>1048901245803045</t>
  </si>
  <si>
    <t>ESP16003085432HZQ</t>
  </si>
  <si>
    <t>IDEC2009008477</t>
  </si>
  <si>
    <t>CNE2009009936</t>
  </si>
  <si>
    <t>KWE2009009936</t>
  </si>
  <si>
    <t>IP2009001473/BE0018</t>
  </si>
  <si>
    <t>EID927197</t>
  </si>
  <si>
    <t>SRI DAYATI</t>
  </si>
  <si>
    <t>1048901568013196</t>
  </si>
  <si>
    <t>ESP16003108653CS6</t>
  </si>
  <si>
    <t>IDEC2009008481</t>
  </si>
  <si>
    <t>CNE2009009940</t>
  </si>
  <si>
    <t>KWE2009009940</t>
  </si>
  <si>
    <t>IP2009001474/BE0018</t>
  </si>
  <si>
    <t>1048901009013393</t>
  </si>
  <si>
    <t>ESP160031090110C1</t>
  </si>
  <si>
    <t>E2009003154</t>
  </si>
  <si>
    <t>MME2009009941</t>
  </si>
  <si>
    <t>KWE2009009941</t>
  </si>
  <si>
    <t>IP2009001475/BE0018</t>
  </si>
  <si>
    <t>IDJTYCA03059</t>
  </si>
  <si>
    <t>LUSI LUSMIATI</t>
  </si>
  <si>
    <t>000184703546</t>
  </si>
  <si>
    <t>1048901121113035</t>
  </si>
  <si>
    <t>ESP16003111210MBH</t>
  </si>
  <si>
    <t>IDEC2009008482</t>
  </si>
  <si>
    <t>CNE2009009942</t>
  </si>
  <si>
    <t>KWE2009009942</t>
  </si>
  <si>
    <t>IP2009001476/BE0018</t>
  </si>
  <si>
    <t>EID1313707</t>
  </si>
  <si>
    <t>YANUA RISTY FRASTIKAYATI</t>
  </si>
  <si>
    <t>JO0056036025</t>
  </si>
  <si>
    <t>1048901858113534</t>
  </si>
  <si>
    <t>ESP1600311858WJ4G</t>
  </si>
  <si>
    <t>IDEC2009008499</t>
  </si>
  <si>
    <t>CNE2009009961</t>
  </si>
  <si>
    <t>KWE2009009961</t>
  </si>
  <si>
    <t>IP2009001477/BE0018</t>
  </si>
  <si>
    <t>IDJTYBA00325</t>
  </si>
  <si>
    <t>IWAN SOFWAN</t>
  </si>
  <si>
    <t>1048901549113302</t>
  </si>
  <si>
    <t>ESP1600311946DQCC</t>
  </si>
  <si>
    <t>E2009003157</t>
  </si>
  <si>
    <t>MME2009009962</t>
  </si>
  <si>
    <t>KWE2009009962</t>
  </si>
  <si>
    <t>IP2009001478/BE0018</t>
  </si>
  <si>
    <t>IDJTYCA03060</t>
  </si>
  <si>
    <t>IMA MASPUPAH</t>
  </si>
  <si>
    <t>000184703547</t>
  </si>
  <si>
    <t>1048901439113082</t>
  </si>
  <si>
    <t>ESP1600311935UV4E</t>
  </si>
  <si>
    <t>IDEC2009008500</t>
  </si>
  <si>
    <t>CNE2009009963</t>
  </si>
  <si>
    <t>KWE2009009963</t>
  </si>
  <si>
    <t>IP2009001479/BE0018</t>
  </si>
  <si>
    <t>1048901302213364</t>
  </si>
  <si>
    <t>ESP16003122045M46</t>
  </si>
  <si>
    <t>IDEC2009008502</t>
  </si>
  <si>
    <t>CNE2009009966</t>
  </si>
  <si>
    <t>KWE2009009966</t>
  </si>
  <si>
    <t>IP2009001480/BE0018</t>
  </si>
  <si>
    <t>1048901741213583</t>
  </si>
  <si>
    <t>ESP1600312147WA83</t>
  </si>
  <si>
    <t>IDEC2009008503</t>
  </si>
  <si>
    <t>CNE2009009967</t>
  </si>
  <si>
    <t>KWE2009009967</t>
  </si>
  <si>
    <t>IP2009001481/BE0018</t>
  </si>
  <si>
    <t>SAPIDEC2009008503</t>
  </si>
  <si>
    <t>1048901845213833</t>
  </si>
  <si>
    <t>ESP1600312548J2QO</t>
  </si>
  <si>
    <t>E2009003160</t>
  </si>
  <si>
    <t>MME2009009968</t>
  </si>
  <si>
    <t>KWE2009009968</t>
  </si>
  <si>
    <t>IP2009001482/BE0018</t>
  </si>
  <si>
    <t>IDJTBHA22617</t>
  </si>
  <si>
    <t>NOERMA</t>
  </si>
  <si>
    <t>1048901985213162</t>
  </si>
  <si>
    <t>ESP1600312589NQAJ</t>
  </si>
  <si>
    <t>IDEC2009008504</t>
  </si>
  <si>
    <t>CNE2009009969</t>
  </si>
  <si>
    <t>KWE2009009969</t>
  </si>
  <si>
    <t>IP2009001483/BE0018</t>
  </si>
  <si>
    <t>1048901094213657</t>
  </si>
  <si>
    <t>ESP1600312490ML5Q</t>
  </si>
  <si>
    <t>IDEC2009008506</t>
  </si>
  <si>
    <t>CNE2009009971</t>
  </si>
  <si>
    <t>KWE2009009971</t>
  </si>
  <si>
    <t>IP2009001484/BE0018</t>
  </si>
  <si>
    <t>SAPIDEC2009008506</t>
  </si>
  <si>
    <t>1048901500313616</t>
  </si>
  <si>
    <t>ESP1600313006I7I8</t>
  </si>
  <si>
    <t>IDEC2009008508</t>
  </si>
  <si>
    <t>CNE2009009973</t>
  </si>
  <si>
    <t>KWE2009009973</t>
  </si>
  <si>
    <t>IP2009001485/BE0018</t>
  </si>
  <si>
    <t>1048901365313761</t>
  </si>
  <si>
    <t>ESP1600313563ZN5Q</t>
  </si>
  <si>
    <t>IDEC2009008513</t>
  </si>
  <si>
    <t>CNE2009009981</t>
  </si>
  <si>
    <t>KWE2009009981</t>
  </si>
  <si>
    <t>IP2009001486/BE0018</t>
  </si>
  <si>
    <t>IDPABLA03158</t>
  </si>
  <si>
    <t>FETTY MAULIDATUR RAHMAH, S.PD</t>
  </si>
  <si>
    <t>JO0056038694</t>
  </si>
  <si>
    <t>1048901462413922</t>
  </si>
  <si>
    <t>ESP1600314265ZG6Y</t>
  </si>
  <si>
    <t>E2009003165</t>
  </si>
  <si>
    <t>MME2009009985</t>
  </si>
  <si>
    <t>KWE2009009985</t>
  </si>
  <si>
    <t>IP2009001487/BE0018</t>
  </si>
  <si>
    <t>IDJTBHA22618</t>
  </si>
  <si>
    <t>SITI SISWATI</t>
  </si>
  <si>
    <t>1048901714413455</t>
  </si>
  <si>
    <t>ESP1600314418365L</t>
  </si>
  <si>
    <t>E2009003168</t>
  </si>
  <si>
    <t>MME2009009988</t>
  </si>
  <si>
    <t>KWE2009009988</t>
  </si>
  <si>
    <t>IP2009001488/BE0018</t>
  </si>
  <si>
    <t>IDJTBHA22619</t>
  </si>
  <si>
    <t>FIRMAN ARDIANSYAH</t>
  </si>
  <si>
    <t>1048901395753012</t>
  </si>
  <si>
    <t>ESP1600357594TTDG</t>
  </si>
  <si>
    <t>E2009003323</t>
  </si>
  <si>
    <t>MME2009010246</t>
  </si>
  <si>
    <t>KWE2009010246</t>
  </si>
  <si>
    <t>IP2009001598/BE0018</t>
  </si>
  <si>
    <t>IDJTBBA08832</t>
  </si>
  <si>
    <t>SAPE2009003323</t>
  </si>
  <si>
    <t>1048901415413616</t>
  </si>
  <si>
    <t>ESP1600314515DZ3D</t>
  </si>
  <si>
    <t>E2009003170</t>
  </si>
  <si>
    <t>MME2009009989</t>
  </si>
  <si>
    <t>KWE2009009989</t>
  </si>
  <si>
    <t>IP2009001489/BE0018</t>
  </si>
  <si>
    <t>IDJTBHA22621</t>
  </si>
  <si>
    <t>MUSLIHUDIN</t>
  </si>
  <si>
    <t>1048901290513216</t>
  </si>
  <si>
    <t>ESP16003150927QFN</t>
  </si>
  <si>
    <t>E2009003171</t>
  </si>
  <si>
    <t>MME2009009991</t>
  </si>
  <si>
    <t>KWE2009009991</t>
  </si>
  <si>
    <t>IP2009001490/BE0018</t>
  </si>
  <si>
    <t>IDJTBHA22622</t>
  </si>
  <si>
    <t>1048901891513160</t>
  </si>
  <si>
    <t>ESP1600315199L3WW</t>
  </si>
  <si>
    <t>E2009003172</t>
  </si>
  <si>
    <t>MME2009009992</t>
  </si>
  <si>
    <t>KWE2009009992</t>
  </si>
  <si>
    <t>IP2009001491/BE0018</t>
  </si>
  <si>
    <t>IDJTBHA22623</t>
  </si>
  <si>
    <t>DEDE MULYADI</t>
  </si>
  <si>
    <t>1048901533413677</t>
  </si>
  <si>
    <t>ESP16003143360WB3</t>
  </si>
  <si>
    <t>IDEC2009008519</t>
  </si>
  <si>
    <t>CNE2009009993</t>
  </si>
  <si>
    <t>KWE2009009993</t>
  </si>
  <si>
    <t>IP2009001492/BE0018</t>
  </si>
  <si>
    <t>IDJHBFA13135</t>
  </si>
  <si>
    <t>IMMACULATA MEYLANY</t>
  </si>
  <si>
    <t>SAPIDEC2009008519</t>
  </si>
  <si>
    <t>1048901324513652</t>
  </si>
  <si>
    <t>ESP1600315424LTOK</t>
  </si>
  <si>
    <t>E2009003174</t>
  </si>
  <si>
    <t>MME2009009994</t>
  </si>
  <si>
    <t>KWE2009009994</t>
  </si>
  <si>
    <t>IP2009001493/BE0018</t>
  </si>
  <si>
    <t>IDJTBHA22624</t>
  </si>
  <si>
    <t>ECIH SUKAESIH</t>
  </si>
  <si>
    <t>1048901716513175</t>
  </si>
  <si>
    <t>ESP16003156180BJN</t>
  </si>
  <si>
    <t>E2009003176</t>
  </si>
  <si>
    <t>MME2009009996</t>
  </si>
  <si>
    <t>KWE2009009996</t>
  </si>
  <si>
    <t>IP2009001494/BE0018</t>
  </si>
  <si>
    <t>IDJTBHA22625</t>
  </si>
  <si>
    <t>MUHAMAD ASEP HIDAYAT</t>
  </si>
  <si>
    <t>1048901518513557</t>
  </si>
  <si>
    <t>ESP1600315816ZIK9</t>
  </si>
  <si>
    <t>E2009003177</t>
  </si>
  <si>
    <t>MME2009009998</t>
  </si>
  <si>
    <t>KWE2009009998</t>
  </si>
  <si>
    <t>IP2009001495/BE0018</t>
  </si>
  <si>
    <t>IDJTBHA22626</t>
  </si>
  <si>
    <t>NENDY RADEA FERNANDA</t>
  </si>
  <si>
    <t>1048901777513960</t>
  </si>
  <si>
    <t>ESP1600315777PUF3</t>
  </si>
  <si>
    <t>E2009003178</t>
  </si>
  <si>
    <t>MME2009009999</t>
  </si>
  <si>
    <t>KWE2009009999</t>
  </si>
  <si>
    <t>IP2009001496/BE0018</t>
  </si>
  <si>
    <t>IDJRXYA10854</t>
  </si>
  <si>
    <t>UMMATUL HARIATI</t>
  </si>
  <si>
    <t>1048901711613088</t>
  </si>
  <si>
    <t>ESP1600316118BSTZ</t>
  </si>
  <si>
    <t>E2009003180</t>
  </si>
  <si>
    <t>MME2009010000</t>
  </si>
  <si>
    <t>KWE2009010000</t>
  </si>
  <si>
    <t>IP2009001497/BE0018</t>
  </si>
  <si>
    <t>IDJTBHA22627</t>
  </si>
  <si>
    <t>1048901051613514</t>
  </si>
  <si>
    <t>ESP16003161502KUT</t>
  </si>
  <si>
    <t>IDEC2009008522</t>
  </si>
  <si>
    <t>CNE2009010001</t>
  </si>
  <si>
    <t>KWE2009010001</t>
  </si>
  <si>
    <t>IP2009001498/BE0018</t>
  </si>
  <si>
    <t>JO0056041746</t>
  </si>
  <si>
    <t>1048901805613705</t>
  </si>
  <si>
    <t>ESP1600316509FMI4</t>
  </si>
  <si>
    <t>IDEC2009008523</t>
  </si>
  <si>
    <t>CNE2009010002</t>
  </si>
  <si>
    <t>KWE2009010002</t>
  </si>
  <si>
    <t>IP2009001499/BE0018</t>
  </si>
  <si>
    <t>IDJHID000329</t>
  </si>
  <si>
    <t>ANDANG PRIYADI</t>
  </si>
  <si>
    <t>0128042000178839</t>
  </si>
  <si>
    <t>1048901594613019</t>
  </si>
  <si>
    <t>ESP1600316495CO3V</t>
  </si>
  <si>
    <t>E2009003184</t>
  </si>
  <si>
    <t>MME2009010003</t>
  </si>
  <si>
    <t>KWE2009010003</t>
  </si>
  <si>
    <t>IP2009001500/BE0018</t>
  </si>
  <si>
    <t>IDJTBHA22628</t>
  </si>
  <si>
    <t>SRI AMBARWATI</t>
  </si>
  <si>
    <t>1048901788613498</t>
  </si>
  <si>
    <t>ESP1600316887WIZN</t>
  </si>
  <si>
    <t>IDEC2009008525</t>
  </si>
  <si>
    <t>CNE2009010005</t>
  </si>
  <si>
    <t>KWE2009010005</t>
  </si>
  <si>
    <t>IP2009001501/BE0018</t>
  </si>
  <si>
    <t>JO0056042654</t>
  </si>
  <si>
    <t>1048901779613145</t>
  </si>
  <si>
    <t>ESP1600316978GNFK</t>
  </si>
  <si>
    <t>E2009003185</t>
  </si>
  <si>
    <t>MME2009010006</t>
  </si>
  <si>
    <t>KWE2009010006</t>
  </si>
  <si>
    <t>IP2009001502/BE0018</t>
  </si>
  <si>
    <t>IDJTBHA22629</t>
  </si>
  <si>
    <t>NOVIA ROZI</t>
  </si>
  <si>
    <t>1048901647613629</t>
  </si>
  <si>
    <t>ESP16003167465NU7</t>
  </si>
  <si>
    <t>E2009003186</t>
  </si>
  <si>
    <t>MME2009010007</t>
  </si>
  <si>
    <t>KWE2009010007</t>
  </si>
  <si>
    <t>IP2009001503/BE0018</t>
  </si>
  <si>
    <t>799920078832</t>
  </si>
  <si>
    <t>1048901873513983</t>
  </si>
  <si>
    <t>ESP16003153789BTE</t>
  </si>
  <si>
    <t>IDEC2009008526</t>
  </si>
  <si>
    <t>CNE2009010008</t>
  </si>
  <si>
    <t>KWE2009010008</t>
  </si>
  <si>
    <t>IP2009001504/BE0018</t>
  </si>
  <si>
    <t>0128042000178854</t>
  </si>
  <si>
    <t>1048901090713518</t>
  </si>
  <si>
    <t>ESP1600317090CW26</t>
  </si>
  <si>
    <t>E2009003187</t>
  </si>
  <si>
    <t>MME2009010009</t>
  </si>
  <si>
    <t>KWE2009010009</t>
  </si>
  <si>
    <t>IP2009001505/BE0018</t>
  </si>
  <si>
    <t>IDJTBHA22630</t>
  </si>
  <si>
    <t>1048901882713097</t>
  </si>
  <si>
    <t>ESP1600317288K8IA</t>
  </si>
  <si>
    <t>IDEC2009008528</t>
  </si>
  <si>
    <t>CNE2009010011</t>
  </si>
  <si>
    <t>KWE2009010011</t>
  </si>
  <si>
    <t>IP2009001506/BE0018</t>
  </si>
  <si>
    <t>1048901917713079</t>
  </si>
  <si>
    <t>ESP1600317719IU1V</t>
  </si>
  <si>
    <t>E2009003190</t>
  </si>
  <si>
    <t>MME2009010012</t>
  </si>
  <si>
    <t>KWE2009010012</t>
  </si>
  <si>
    <t>IP2009001507/BE0018</t>
  </si>
  <si>
    <t>IDJTBHA22631</t>
  </si>
  <si>
    <t>ELI SUSIANI</t>
  </si>
  <si>
    <t>1048901859713331</t>
  </si>
  <si>
    <t>ESP1600317958K98H</t>
  </si>
  <si>
    <t>E2009003192</t>
  </si>
  <si>
    <t>MME2009010014</t>
  </si>
  <si>
    <t>KWE2009010014</t>
  </si>
  <si>
    <t>IP2009001508/BE0018</t>
  </si>
  <si>
    <t>IDJTBHA22632</t>
  </si>
  <si>
    <t>ELIS SUNIPRIATIN</t>
  </si>
  <si>
    <t>1048901870813456</t>
  </si>
  <si>
    <t>ESP1600318079BN7D</t>
  </si>
  <si>
    <t>E2009003193</t>
  </si>
  <si>
    <t>MME2009010015</t>
  </si>
  <si>
    <t>KWE2009010015</t>
  </si>
  <si>
    <t>IP2009001509/BE0018</t>
  </si>
  <si>
    <t>IDJTBHA22633</t>
  </si>
  <si>
    <t>1048901896913831</t>
  </si>
  <si>
    <t>ESP1600319699KZMF</t>
  </si>
  <si>
    <t>E2009003195</t>
  </si>
  <si>
    <t>MME2009010019</t>
  </si>
  <si>
    <t>KWE2009010019</t>
  </si>
  <si>
    <t>IP2009001510/BE0018</t>
  </si>
  <si>
    <t>IDJTBHA22634</t>
  </si>
  <si>
    <t>FAJAR RUMAWI</t>
  </si>
  <si>
    <t>1048901977713172</t>
  </si>
  <si>
    <t>ESP1600317779OKPE</t>
  </si>
  <si>
    <t>IDEC2009008532</t>
  </si>
  <si>
    <t>CNE2009010020</t>
  </si>
  <si>
    <t>KWE2009010020</t>
  </si>
  <si>
    <t>IP2009001511/BE0018</t>
  </si>
  <si>
    <t>IDSPAAA98197</t>
  </si>
  <si>
    <t>IIS SUMARTINI</t>
  </si>
  <si>
    <t>1048901149913744</t>
  </si>
  <si>
    <t>ESP1600319941NC0H</t>
  </si>
  <si>
    <t>E2009003196</t>
  </si>
  <si>
    <t>MME2009010022</t>
  </si>
  <si>
    <t>KWE2009010022</t>
  </si>
  <si>
    <t>IP2009001512/BE0018</t>
  </si>
  <si>
    <t>IDJTBHA22635</t>
  </si>
  <si>
    <t>SAWARI</t>
  </si>
  <si>
    <t>1048901991023815</t>
  </si>
  <si>
    <t>ESP1600320199ZAQH</t>
  </si>
  <si>
    <t>E2009003197</t>
  </si>
  <si>
    <t>MME2009010024</t>
  </si>
  <si>
    <t>KWE2009010024</t>
  </si>
  <si>
    <t>IP2009001513/BE0018</t>
  </si>
  <si>
    <t>IDJTBHA22636</t>
  </si>
  <si>
    <t>1048901004023238</t>
  </si>
  <si>
    <t>ESP16003204011ID1</t>
  </si>
  <si>
    <t>E2009003198</t>
  </si>
  <si>
    <t>MME2009010027</t>
  </si>
  <si>
    <t>KWE2009010027</t>
  </si>
  <si>
    <t>IP2009001514/BE0018</t>
  </si>
  <si>
    <t>IDJTBHA22637</t>
  </si>
  <si>
    <t>1048901515023678</t>
  </si>
  <si>
    <t>ESP16003205151HAA</t>
  </si>
  <si>
    <t>E2009003199</t>
  </si>
  <si>
    <t>MME2009010029</t>
  </si>
  <si>
    <t>KWE2009010029</t>
  </si>
  <si>
    <t>IP2009001515/BE0018</t>
  </si>
  <si>
    <t>IDJTBHA22638</t>
  </si>
  <si>
    <t>TATO SUHARTO</t>
  </si>
  <si>
    <t>1048901285023752</t>
  </si>
  <si>
    <t>ESP1600320583DF59</t>
  </si>
  <si>
    <t>IDEC2009008538</t>
  </si>
  <si>
    <t>CNE2009010030</t>
  </si>
  <si>
    <t>KWE2009010030</t>
  </si>
  <si>
    <t>IP2009001516/BE0018</t>
  </si>
  <si>
    <t>JO0056046938</t>
  </si>
  <si>
    <t>1048901795813053</t>
  </si>
  <si>
    <t>ESP1600318597WNWN</t>
  </si>
  <si>
    <t>IDEC2009008540</t>
  </si>
  <si>
    <t>CNE2009010032</t>
  </si>
  <si>
    <t>KWE2009010032</t>
  </si>
  <si>
    <t>IP2009001517/BE0018</t>
  </si>
  <si>
    <t>IDSPAAB43099</t>
  </si>
  <si>
    <t>JO0056047132</t>
  </si>
  <si>
    <t>1048901268023286</t>
  </si>
  <si>
    <t>ESP16003208622UKO</t>
  </si>
  <si>
    <t>E2009003200</t>
  </si>
  <si>
    <t>MME2009010033</t>
  </si>
  <si>
    <t>KWE2009010033</t>
  </si>
  <si>
    <t>IP2009001518/BE0018</t>
  </si>
  <si>
    <t>IDJTBHA22639</t>
  </si>
  <si>
    <t>FEBRIANA SULISTIAWAN</t>
  </si>
  <si>
    <t>1048901230123237</t>
  </si>
  <si>
    <t>ESP16003210332KNQ</t>
  </si>
  <si>
    <t>E2009003201</t>
  </si>
  <si>
    <t>MME2009010034</t>
  </si>
  <si>
    <t>KWE2009010034</t>
  </si>
  <si>
    <t>IP2009001519/BE0018</t>
  </si>
  <si>
    <t>IDJTBHA22640</t>
  </si>
  <si>
    <t>ANDRE RIZKI</t>
  </si>
  <si>
    <t>1048901290123433</t>
  </si>
  <si>
    <t>ESP160032109370AM</t>
  </si>
  <si>
    <t>E2009003202</t>
  </si>
  <si>
    <t>MME2009010035</t>
  </si>
  <si>
    <t>KWE2009010035</t>
  </si>
  <si>
    <t>IP2009001520/BE0018</t>
  </si>
  <si>
    <t>IDJTBHA22641</t>
  </si>
  <si>
    <t>MADIYA</t>
  </si>
  <si>
    <t>1048901604123329</t>
  </si>
  <si>
    <t>ESP1600321407S780</t>
  </si>
  <si>
    <t>E2009003204</t>
  </si>
  <si>
    <t>MME2009010039</t>
  </si>
  <si>
    <t>KWE2009010039</t>
  </si>
  <si>
    <t>IP2009001521/BE0018</t>
  </si>
  <si>
    <t>IDJTBHA22642</t>
  </si>
  <si>
    <t>NURIDAH</t>
  </si>
  <si>
    <t>ESP16003216187YI2</t>
  </si>
  <si>
    <t>IDEC2009008543</t>
  </si>
  <si>
    <t>CNE2009010040</t>
  </si>
  <si>
    <t>KWE2009010040</t>
  </si>
  <si>
    <t>IP2009001522/BE0018</t>
  </si>
  <si>
    <t>IDJKID000136</t>
  </si>
  <si>
    <t>CONDRO IBNU SANTOSO</t>
  </si>
  <si>
    <t>0128042000178904</t>
  </si>
  <si>
    <t>1048901405123917</t>
  </si>
  <si>
    <t>ESP1600321504M3IQ</t>
  </si>
  <si>
    <t>E2009003205</t>
  </si>
  <si>
    <t>MME2009010041</t>
  </si>
  <si>
    <t>KWE2009010041</t>
  </si>
  <si>
    <t>IP2009001523/BE0018</t>
  </si>
  <si>
    <t>SAPE2009003205</t>
  </si>
  <si>
    <t>1048901897123320</t>
  </si>
  <si>
    <t>ESP1600321799I4AC</t>
  </si>
  <si>
    <t>E2009003206</t>
  </si>
  <si>
    <t>MME2009010042</t>
  </si>
  <si>
    <t>KWE2009010042</t>
  </si>
  <si>
    <t>IP2009001524/BE0018</t>
  </si>
  <si>
    <t>IDJTBHA22643</t>
  </si>
  <si>
    <t>PUTRA TUNGGAL</t>
  </si>
  <si>
    <t>1048901908123251</t>
  </si>
  <si>
    <t>ESP1600321809V7YY</t>
  </si>
  <si>
    <t>IDEC2009008545</t>
  </si>
  <si>
    <t>CNE2009010044</t>
  </si>
  <si>
    <t>KWE2009010044</t>
  </si>
  <si>
    <t>IP2009001525/BE0018</t>
  </si>
  <si>
    <t>0128042000178920</t>
  </si>
  <si>
    <t>1048901478123630</t>
  </si>
  <si>
    <t>ESP1600321874P6QR</t>
  </si>
  <si>
    <t>E2009003207</t>
  </si>
  <si>
    <t>MME2009010045</t>
  </si>
  <si>
    <t>KWE2009010045</t>
  </si>
  <si>
    <t>IP2009001526/BE0018</t>
  </si>
  <si>
    <t>IDJTBHA22644</t>
  </si>
  <si>
    <t>JAENAL ABIDIN</t>
  </si>
  <si>
    <t>1048901611223150</t>
  </si>
  <si>
    <t>ESP1600322117326Q</t>
  </si>
  <si>
    <t>E2009003209</t>
  </si>
  <si>
    <t>MME2009010048</t>
  </si>
  <si>
    <t>KWE2009010048</t>
  </si>
  <si>
    <t>IP2009001527/BE0018</t>
  </si>
  <si>
    <t>IDJTBHA22645</t>
  </si>
  <si>
    <t>ALIT SUPRAYOGI</t>
  </si>
  <si>
    <t>1048901790223072</t>
  </si>
  <si>
    <t>ESP1600322097L40F</t>
  </si>
  <si>
    <t>E2009003210</t>
  </si>
  <si>
    <t>MME2009010049</t>
  </si>
  <si>
    <t>KWE2009010049</t>
  </si>
  <si>
    <t>IP2009001528/BE0018</t>
  </si>
  <si>
    <t>IDJTBHA22646</t>
  </si>
  <si>
    <t>FENNY MARSELA PUTRI</t>
  </si>
  <si>
    <t>1048901743223303</t>
  </si>
  <si>
    <t>ESP1600322347HIJ1</t>
  </si>
  <si>
    <t>E2009003212</t>
  </si>
  <si>
    <t>MME2009010052</t>
  </si>
  <si>
    <t>KWE2009010052</t>
  </si>
  <si>
    <t>IP2009001529/BE0018</t>
  </si>
  <si>
    <t>IDJTBHA22647</t>
  </si>
  <si>
    <t>INTAN YULIANTI</t>
  </si>
  <si>
    <t>1048901709804870</t>
  </si>
  <si>
    <t>ESP1600408908S8Q3</t>
  </si>
  <si>
    <t>IDEC2009009206</t>
  </si>
  <si>
    <t>CNE2009010811</t>
  </si>
  <si>
    <t>KWE2009010811</t>
  </si>
  <si>
    <t>IP2009001632/BE0018</t>
  </si>
  <si>
    <t>IDSPAAB41129</t>
  </si>
  <si>
    <t>LINDA NOVITA</t>
  </si>
  <si>
    <t>1048901739804395</t>
  </si>
  <si>
    <t>ESP16004089385OI9</t>
  </si>
  <si>
    <t>E2009003373</t>
  </si>
  <si>
    <t>MME2009010812</t>
  </si>
  <si>
    <t>KWE2009010812</t>
  </si>
  <si>
    <t>IP2009001633/BE0018</t>
  </si>
  <si>
    <t>IDJTBHA22714</t>
  </si>
  <si>
    <t>KHAIRAIN RIZKY</t>
  </si>
  <si>
    <t>1048901790904639</t>
  </si>
  <si>
    <t>ESP1600409098JOYI</t>
  </si>
  <si>
    <t>E2009003374</t>
  </si>
  <si>
    <t>MME2009010814</t>
  </si>
  <si>
    <t>KWE2009010814</t>
  </si>
  <si>
    <t>IP2009001634/BE0018</t>
  </si>
  <si>
    <t>IDJTBHA22715</t>
  </si>
  <si>
    <t>RESTENDI</t>
  </si>
  <si>
    <t>1048901082904779</t>
  </si>
  <si>
    <t>ESP16004092805B0U</t>
  </si>
  <si>
    <t>E2009003375</t>
  </si>
  <si>
    <t>MME2009010815</t>
  </si>
  <si>
    <t>KWE2009010815</t>
  </si>
  <si>
    <t>IP2009001635/BE0018</t>
  </si>
  <si>
    <t>IDJTBHA22716</t>
  </si>
  <si>
    <t>AMELIA</t>
  </si>
  <si>
    <t>1048901583904723</t>
  </si>
  <si>
    <t>ESP1600409386TSQ2</t>
  </si>
  <si>
    <t>E2009003376</t>
  </si>
  <si>
    <t>MME2009010817</t>
  </si>
  <si>
    <t>KWE2009010817</t>
  </si>
  <si>
    <t>IP2009001636/BE0018</t>
  </si>
  <si>
    <t>IDJTBHA22717</t>
  </si>
  <si>
    <t>AJISAKA KAMANDANU</t>
  </si>
  <si>
    <t>1048901546904025</t>
  </si>
  <si>
    <t>ESP1600409646PFDE</t>
  </si>
  <si>
    <t>E2009003379</t>
  </si>
  <si>
    <t>MME2009010819</t>
  </si>
  <si>
    <t>KWE2009010819</t>
  </si>
  <si>
    <t>IP2009001637/BE0018</t>
  </si>
  <si>
    <t>IDJTBHA22718</t>
  </si>
  <si>
    <t>GAFFA MAHARDIKA</t>
  </si>
  <si>
    <t>1048901456904799</t>
  </si>
  <si>
    <t>ESP16004096540JCP</t>
  </si>
  <si>
    <t>E2009003380</t>
  </si>
  <si>
    <t>MME2009010820</t>
  </si>
  <si>
    <t>KWE2009010820</t>
  </si>
  <si>
    <t>IP2009001638/BE0018</t>
  </si>
  <si>
    <t>IDJTBHA22719</t>
  </si>
  <si>
    <t>ANISWATI</t>
  </si>
  <si>
    <t>1048901749904925</t>
  </si>
  <si>
    <t>ESP1600409947T38H</t>
  </si>
  <si>
    <t>E2009003382</t>
  </si>
  <si>
    <t>MME2009010821</t>
  </si>
  <si>
    <t>KWE2009010821</t>
  </si>
  <si>
    <t>IP2009001639/BE0018</t>
  </si>
  <si>
    <t>IDJTBHA22720</t>
  </si>
  <si>
    <t>EGI MUHAMAD</t>
  </si>
  <si>
    <t>1048901870014508</t>
  </si>
  <si>
    <t>ESP1600410079Z300</t>
  </si>
  <si>
    <t>E2009003383</t>
  </si>
  <si>
    <t>MME2009010822</t>
  </si>
  <si>
    <t>KWE2009010822</t>
  </si>
  <si>
    <t>IP2009001640/BE0018</t>
  </si>
  <si>
    <t>IDJTBHA22721</t>
  </si>
  <si>
    <t>ANDIS ANDRIAWAN</t>
  </si>
  <si>
    <t>1048901389904162</t>
  </si>
  <si>
    <t>ESP1600409983A8Q7</t>
  </si>
  <si>
    <t>IDEC2009009209</t>
  </si>
  <si>
    <t>CNE2009010823</t>
  </si>
  <si>
    <t>KWE2009010823</t>
  </si>
  <si>
    <t>IP2009001641/BE0018</t>
  </si>
  <si>
    <t>1048901690014372</t>
  </si>
  <si>
    <t>ESP1600410096IYQ3</t>
  </si>
  <si>
    <t>E2009003384</t>
  </si>
  <si>
    <t>MME2009010825</t>
  </si>
  <si>
    <t>KWE2009010825</t>
  </si>
  <si>
    <t>IP2009001642/BE0018</t>
  </si>
  <si>
    <t>IDJTBHA22722</t>
  </si>
  <si>
    <t>SEPTIANI</t>
  </si>
  <si>
    <t>1048901562014010</t>
  </si>
  <si>
    <t>ESP160041026508DZ</t>
  </si>
  <si>
    <t>E2009003385</t>
  </si>
  <si>
    <t>MME2009010827</t>
  </si>
  <si>
    <t>KWE2009010827</t>
  </si>
  <si>
    <t>IP2009001643/BE0018</t>
  </si>
  <si>
    <t>IDJTBHA22723</t>
  </si>
  <si>
    <t>TRITRA</t>
  </si>
  <si>
    <t>1048901568004267</t>
  </si>
  <si>
    <t>ESP1600400865NDCM</t>
  </si>
  <si>
    <t>E2009003388</t>
  </si>
  <si>
    <t>MME2009010832</t>
  </si>
  <si>
    <t>KWE2009010832</t>
  </si>
  <si>
    <t>IP2009001644/BE0018</t>
  </si>
  <si>
    <t>IDJKAJA04471</t>
  </si>
  <si>
    <t>JENNY DAHLIA</t>
  </si>
  <si>
    <t>1048901334014597</t>
  </si>
  <si>
    <t>ESP1600410433TCDZ</t>
  </si>
  <si>
    <t>IDEC2009009214</t>
  </si>
  <si>
    <t>CNE2009010834</t>
  </si>
  <si>
    <t>KWE2009010834</t>
  </si>
  <si>
    <t>IP2009001645/BE0018</t>
  </si>
  <si>
    <t>1048901464014677</t>
  </si>
  <si>
    <t>ESP16004104641I28</t>
  </si>
  <si>
    <t>E2009003390</t>
  </si>
  <si>
    <t>MME2009010835</t>
  </si>
  <si>
    <t>KWE2009010835</t>
  </si>
  <si>
    <t>IP2009001646/BE0018</t>
  </si>
  <si>
    <t>IDJTBHA22724</t>
  </si>
  <si>
    <t>ARI SETIAWAN</t>
  </si>
  <si>
    <t>1048901967014366</t>
  </si>
  <si>
    <t>ESP1600410769ROC2</t>
  </si>
  <si>
    <t>E2009003392</t>
  </si>
  <si>
    <t>MME2009010838</t>
  </si>
  <si>
    <t>KWE2009010838</t>
  </si>
  <si>
    <t>IP2009001647/BE0018</t>
  </si>
  <si>
    <t>IDJTBHA22725</t>
  </si>
  <si>
    <t>AGIS INDRA</t>
  </si>
  <si>
    <t>1048901139014412</t>
  </si>
  <si>
    <t>ESP1600410932FQ92</t>
  </si>
  <si>
    <t>E2009003393</t>
  </si>
  <si>
    <t>MME2009010839</t>
  </si>
  <si>
    <t>KWE2009010839</t>
  </si>
  <si>
    <t>IP2009001648/BE0018</t>
  </si>
  <si>
    <t>IDJTBHA22726</t>
  </si>
  <si>
    <t>REALDI</t>
  </si>
  <si>
    <t>1048901541114115</t>
  </si>
  <si>
    <t>ESP16004111465KBN</t>
  </si>
  <si>
    <t>E2009003394</t>
  </si>
  <si>
    <t>MME2009010840</t>
  </si>
  <si>
    <t>KWE2009010840</t>
  </si>
  <si>
    <t>IP2009001649/BE0018</t>
  </si>
  <si>
    <t>IDJTBAA17397</t>
  </si>
  <si>
    <t>1048901302114029</t>
  </si>
  <si>
    <t>ESP1600411204CMS0</t>
  </si>
  <si>
    <t>E2009003395</t>
  </si>
  <si>
    <t>MME2009010841</t>
  </si>
  <si>
    <t>KWE2009010841</t>
  </si>
  <si>
    <t>IP2009001650/BE0018</t>
  </si>
  <si>
    <t>IDJTBHA22727</t>
  </si>
  <si>
    <t>IDAH</t>
  </si>
  <si>
    <t>1048901813114741</t>
  </si>
  <si>
    <t>ESP1600411319QG5B</t>
  </si>
  <si>
    <t>E2009003396</t>
  </si>
  <si>
    <t>MME2009010842</t>
  </si>
  <si>
    <t>KWE2009010842</t>
  </si>
  <si>
    <t>IP2009001651/BE0018</t>
  </si>
  <si>
    <t>IDJTBHA22728</t>
  </si>
  <si>
    <t>SANDI KURNIA</t>
  </si>
  <si>
    <t>1048901363114202</t>
  </si>
  <si>
    <t>ESP16004113648Y8F</t>
  </si>
  <si>
    <t>E2009003397</t>
  </si>
  <si>
    <t>MME2009010843</t>
  </si>
  <si>
    <t>KWE2009010843</t>
  </si>
  <si>
    <t>IP2009001652/BE0018</t>
  </si>
  <si>
    <t>IDJTBHA22729</t>
  </si>
  <si>
    <t>WIDYA LANI</t>
  </si>
  <si>
    <t>1048901915114800</t>
  </si>
  <si>
    <t>ESP1600411520DZN0</t>
  </si>
  <si>
    <t>E2009003399</t>
  </si>
  <si>
    <t>MME2009010846</t>
  </si>
  <si>
    <t>KWE2009010846</t>
  </si>
  <si>
    <t>IP2009001653/BE0018</t>
  </si>
  <si>
    <t>IDJTBHA22730</t>
  </si>
  <si>
    <t>INKIANA</t>
  </si>
  <si>
    <t>1048901326114516</t>
  </si>
  <si>
    <t>ESP1600411624W5ZO</t>
  </si>
  <si>
    <t>E2009003400</t>
  </si>
  <si>
    <t>MME2009010847</t>
  </si>
  <si>
    <t>KWE2009010847</t>
  </si>
  <si>
    <t>IP2009001654/BE0018</t>
  </si>
  <si>
    <t>IDJTBHA22731</t>
  </si>
  <si>
    <t>LUSIANA RAHMAN</t>
  </si>
  <si>
    <t>1048901378114003</t>
  </si>
  <si>
    <t>ESP1600411874CM0H</t>
  </si>
  <si>
    <t>E2009003402</t>
  </si>
  <si>
    <t>MME2009010850</t>
  </si>
  <si>
    <t>KWE2009010850</t>
  </si>
  <si>
    <t>IP2009001655/BE0018</t>
  </si>
  <si>
    <t>IDJTBHA22732</t>
  </si>
  <si>
    <t>KIRIKANA</t>
  </si>
  <si>
    <t>1048901901214187</t>
  </si>
  <si>
    <t>ESP1600412109UDOV</t>
  </si>
  <si>
    <t>E2009003404</t>
  </si>
  <si>
    <t>MME2009010853</t>
  </si>
  <si>
    <t>KWE2009010853</t>
  </si>
  <si>
    <t>IP2009001656/BE0018</t>
  </si>
  <si>
    <t>IDJTBHA22733</t>
  </si>
  <si>
    <t>AI DARARI</t>
  </si>
  <si>
    <t>1048901472214347</t>
  </si>
  <si>
    <t>ESP1600412275QA6S</t>
  </si>
  <si>
    <t>E2009003405</t>
  </si>
  <si>
    <t>MME2009010855</t>
  </si>
  <si>
    <t>KWE2009010855</t>
  </si>
  <si>
    <t>IP2009001658/BE0018</t>
  </si>
  <si>
    <t>IDJTBHA22734</t>
  </si>
  <si>
    <t>RISNANDA</t>
  </si>
  <si>
    <t>1048901891214172</t>
  </si>
  <si>
    <t>ESP1600412199UTHG</t>
  </si>
  <si>
    <t>IDEC2009009219</t>
  </si>
  <si>
    <t>CNE2009010854</t>
  </si>
  <si>
    <t>KWE2009010854</t>
  </si>
  <si>
    <t>IP2009001657/BE0018</t>
  </si>
  <si>
    <t>1048901788204309</t>
  </si>
  <si>
    <t>ESP1600402887P0CZ</t>
  </si>
  <si>
    <t>IDEC2009009220</t>
  </si>
  <si>
    <t>CNE2009010856</t>
  </si>
  <si>
    <t>KWE2009010856</t>
  </si>
  <si>
    <t>IP2009001659/BE0018</t>
  </si>
  <si>
    <t>SAPIDEC2009009220</t>
  </si>
  <si>
    <t>1048901589214145</t>
  </si>
  <si>
    <t>ESP1600412986UV1D</t>
  </si>
  <si>
    <t>E2009003412</t>
  </si>
  <si>
    <t>MME2009010861</t>
  </si>
  <si>
    <t>KWE2009010861</t>
  </si>
  <si>
    <t>IP2009001660/BE0018</t>
  </si>
  <si>
    <t>IDJTBHA22735</t>
  </si>
  <si>
    <t>SANTANA IDAH PUTRI</t>
  </si>
  <si>
    <t>1048901102314000</t>
  </si>
  <si>
    <t>ESP1600413202DS2L</t>
  </si>
  <si>
    <t>E2009003413</t>
  </si>
  <si>
    <t>MME2009010862</t>
  </si>
  <si>
    <t>KWE2009010862</t>
  </si>
  <si>
    <t>IP2009001661/BE0018</t>
  </si>
  <si>
    <t>IDJTBHA22736</t>
  </si>
  <si>
    <t>DWI SATRIANI</t>
  </si>
  <si>
    <t>1048901985314580</t>
  </si>
  <si>
    <t>ESP1600413589WM1P</t>
  </si>
  <si>
    <t>E2009003414</t>
  </si>
  <si>
    <t>MME2009010865</t>
  </si>
  <si>
    <t>KWE2009010865</t>
  </si>
  <si>
    <t>IP2009001662/BE0018</t>
  </si>
  <si>
    <t>IDJTBHA22737</t>
  </si>
  <si>
    <t>REZA SANDI</t>
  </si>
  <si>
    <t>1048901650414222</t>
  </si>
  <si>
    <t>ESP16004140567DS2</t>
  </si>
  <si>
    <t>E2009003418</t>
  </si>
  <si>
    <t>MME2009010868</t>
  </si>
  <si>
    <t>KWE2009010868</t>
  </si>
  <si>
    <t>IP2009001663/BE0018</t>
  </si>
  <si>
    <t>IDJTBHA22739</t>
  </si>
  <si>
    <t>1048901423414609</t>
  </si>
  <si>
    <t>ESP1600414324FJ2R</t>
  </si>
  <si>
    <t>E2009003422</t>
  </si>
  <si>
    <t>MME2009010872</t>
  </si>
  <si>
    <t>KWE2009010872</t>
  </si>
  <si>
    <t>IP2009001664/BE0018</t>
  </si>
  <si>
    <t>IDJTBHA22740</t>
  </si>
  <si>
    <t>SETIAWAN</t>
  </si>
  <si>
    <t>1048901342414284</t>
  </si>
  <si>
    <t>ESP1600414244Y5QW</t>
  </si>
  <si>
    <t>E2009003423</t>
  </si>
  <si>
    <t>MME2009010873</t>
  </si>
  <si>
    <t>KWE2009010873</t>
  </si>
  <si>
    <t>IP2009001665/BE0018</t>
  </si>
  <si>
    <t>IDSPAAB43494</t>
  </si>
  <si>
    <t>PIPIH</t>
  </si>
  <si>
    <t>JO0056170094</t>
  </si>
  <si>
    <t>1048901875414316</t>
  </si>
  <si>
    <t>ESP16004145794ABZ</t>
  </si>
  <si>
    <t>E2009003426</t>
  </si>
  <si>
    <t>MME2009010875</t>
  </si>
  <si>
    <t>KWE2009010875</t>
  </si>
  <si>
    <t>IP2009001666/BE0018</t>
  </si>
  <si>
    <t>IDJTBHA22742</t>
  </si>
  <si>
    <t>SAKIARA</t>
  </si>
  <si>
    <t>1048901157414737</t>
  </si>
  <si>
    <t>ESP1600414751CB1W</t>
  </si>
  <si>
    <t>E2009003428</t>
  </si>
  <si>
    <t>MME2009010876</t>
  </si>
  <si>
    <t>KWE2009010876</t>
  </si>
  <si>
    <t>IP2009001667/BE0018</t>
  </si>
  <si>
    <t>IDJTBHA22743</t>
  </si>
  <si>
    <t>SADATIANA</t>
  </si>
  <si>
    <t>1048901276614067</t>
  </si>
  <si>
    <t>ESP16004166721DLC</t>
  </si>
  <si>
    <t>E2009003430</t>
  </si>
  <si>
    <t>MME2009010878</t>
  </si>
  <si>
    <t>KWE2009010878</t>
  </si>
  <si>
    <t>IP2009001668/BE0018</t>
  </si>
  <si>
    <t>IDJTBHA22744</t>
  </si>
  <si>
    <t>FIKRIANTO</t>
  </si>
  <si>
    <t>1048901919614018</t>
  </si>
  <si>
    <t>ESP1600416919CHG5</t>
  </si>
  <si>
    <t>E2009003431</t>
  </si>
  <si>
    <t>MME2009010880</t>
  </si>
  <si>
    <t>KWE2009010880</t>
  </si>
  <si>
    <t>IP2009001669/BE0018</t>
  </si>
  <si>
    <t>IDJTBHA22745</t>
  </si>
  <si>
    <t>SETIAWANKORI</t>
  </si>
  <si>
    <t>1048901306714999</t>
  </si>
  <si>
    <t>ESP1600417603MSE0</t>
  </si>
  <si>
    <t>E2009003432</t>
  </si>
  <si>
    <t>MME2009010886</t>
  </si>
  <si>
    <t>KWE2009010886</t>
  </si>
  <si>
    <t>IP2009001670/BE0018</t>
  </si>
  <si>
    <t>IDSPAAB43495</t>
  </si>
  <si>
    <t>BIBIT DWI RAHAYU</t>
  </si>
  <si>
    <t>JO0056179308</t>
  </si>
  <si>
    <t>1048901517714866</t>
  </si>
  <si>
    <t>ESP16004177167O4C</t>
  </si>
  <si>
    <t>E2009003434</t>
  </si>
  <si>
    <t>MME2009010887</t>
  </si>
  <si>
    <t>KWE2009010887</t>
  </si>
  <si>
    <t>IP2009001671/BE0018</t>
  </si>
  <si>
    <t>IDJTBHA22746</t>
  </si>
  <si>
    <t>IKARTINI</t>
  </si>
  <si>
    <t>1048901478714828</t>
  </si>
  <si>
    <t>ESP1600417874RJ12</t>
  </si>
  <si>
    <t>IDEC2009009229</t>
  </si>
  <si>
    <t>CNE2009010888</t>
  </si>
  <si>
    <t>KWE2009010888</t>
  </si>
  <si>
    <t>IP2009001672/BE0018</t>
  </si>
  <si>
    <t>IDSABGA06791</t>
  </si>
  <si>
    <t>MISNANTO</t>
  </si>
  <si>
    <t>1048901489714316</t>
  </si>
  <si>
    <t>ESP16004179854JAQ</t>
  </si>
  <si>
    <t>E2009003435</t>
  </si>
  <si>
    <t>MME2009010890</t>
  </si>
  <si>
    <t>KWE2009010890</t>
  </si>
  <si>
    <t>IP2009001673/BE0018</t>
  </si>
  <si>
    <t>IDJTBHA22747</t>
  </si>
  <si>
    <t>ACENG DADANG</t>
  </si>
  <si>
    <t>1048901071814920</t>
  </si>
  <si>
    <t>ESP1600418170R76W</t>
  </si>
  <si>
    <t>E2009003437</t>
  </si>
  <si>
    <t>MME2009010891</t>
  </si>
  <si>
    <t>KWE2009010891</t>
  </si>
  <si>
    <t>IP2009001674/BE0018</t>
  </si>
  <si>
    <t>IDJTBHA22748</t>
  </si>
  <si>
    <t>KIKI SAPUTRA</t>
  </si>
  <si>
    <t>1048901233814955</t>
  </si>
  <si>
    <t>ESP1600418333A3B3</t>
  </si>
  <si>
    <t>E2009003438</t>
  </si>
  <si>
    <t>MME2009010892</t>
  </si>
  <si>
    <t>KWE2009010892</t>
  </si>
  <si>
    <t>IP2009001675/BE0018</t>
  </si>
  <si>
    <t>IDJTBHA22749</t>
  </si>
  <si>
    <t>KAKA SARI</t>
  </si>
  <si>
    <t>1048901810814184</t>
  </si>
  <si>
    <t>ESP1600418019PGDC</t>
  </si>
  <si>
    <t>IDEC2009009231</t>
  </si>
  <si>
    <t>CNE2009010893</t>
  </si>
  <si>
    <t>KWE2009010893</t>
  </si>
  <si>
    <t>IP2009001676/BE0018</t>
  </si>
  <si>
    <t>0128042000179324</t>
  </si>
  <si>
    <t>1048901708814109</t>
  </si>
  <si>
    <t>ESP1600418808GEGJ</t>
  </si>
  <si>
    <t>E2009003440</t>
  </si>
  <si>
    <t>MME2009010896</t>
  </si>
  <si>
    <t>KWE2009010896</t>
  </si>
  <si>
    <t>IP2009001677/BE0018</t>
  </si>
  <si>
    <t>IDJTBHA22750</t>
  </si>
  <si>
    <t>TUTUT ANISA</t>
  </si>
  <si>
    <t>1048901089814414</t>
  </si>
  <si>
    <t>ESP1600418981NT6V</t>
  </si>
  <si>
    <t>E2009003441</t>
  </si>
  <si>
    <t>MME2009010900</t>
  </si>
  <si>
    <t>KWE2009010900</t>
  </si>
  <si>
    <t>IP2009001678/BE0018</t>
  </si>
  <si>
    <t>IDJTBHA22751</t>
  </si>
  <si>
    <t>ICANG DIKI</t>
  </si>
  <si>
    <t>1048901851914619</t>
  </si>
  <si>
    <t>ESP1600419159Y6QN</t>
  </si>
  <si>
    <t>E2009003442</t>
  </si>
  <si>
    <t>MME2009010903</t>
  </si>
  <si>
    <t>KWE2009010903</t>
  </si>
  <si>
    <t>IP2009001679/BE0018</t>
  </si>
  <si>
    <t>IDJTBHA22752</t>
  </si>
  <si>
    <t>KALINGKA</t>
  </si>
  <si>
    <t>1048901713914768</t>
  </si>
  <si>
    <t>ESP1600419317Q78Z</t>
  </si>
  <si>
    <t>E2009003443</t>
  </si>
  <si>
    <t>MME2009010904</t>
  </si>
  <si>
    <t>KWE2009010904</t>
  </si>
  <si>
    <t>IP2009001680/BE0018</t>
  </si>
  <si>
    <t>IDJTBHA22753</t>
  </si>
  <si>
    <t>KALISADI</t>
  </si>
  <si>
    <t>1048901280024565</t>
  </si>
  <si>
    <t>ESP1600420082458S</t>
  </si>
  <si>
    <t>E2009003448</t>
  </si>
  <si>
    <t>MME2009010911</t>
  </si>
  <si>
    <t>KWE2009010911</t>
  </si>
  <si>
    <t>IP2009001681/BE0018</t>
  </si>
  <si>
    <t>IDJTBHA22757</t>
  </si>
  <si>
    <t>AAM SAKARI</t>
  </si>
  <si>
    <t>1048901519914770</t>
  </si>
  <si>
    <t>ESP1600419915B526</t>
  </si>
  <si>
    <t>IDEC2009009243</t>
  </si>
  <si>
    <t>CNE2009010912</t>
  </si>
  <si>
    <t>KWE2009010912</t>
  </si>
  <si>
    <t>IP2009001682/BE0018</t>
  </si>
  <si>
    <t>EID1361499</t>
  </si>
  <si>
    <t>1048901096124297</t>
  </si>
  <si>
    <t>ESP1600421691QCZ8</t>
  </si>
  <si>
    <t>E2009003464</t>
  </si>
  <si>
    <t>MME2009010915</t>
  </si>
  <si>
    <t>KWE2009010915</t>
  </si>
  <si>
    <t>IP2009001683/BE0018</t>
  </si>
  <si>
    <t>IDJTBHA22771</t>
  </si>
  <si>
    <t>KARTA</t>
  </si>
  <si>
    <t>1048901217124476</t>
  </si>
  <si>
    <t>ESP16004217120CA4</t>
  </si>
  <si>
    <t>IDEC2009009246</t>
  </si>
  <si>
    <t>CNE2009010916</t>
  </si>
  <si>
    <t>KWE2009010916</t>
  </si>
  <si>
    <t>IP2009001684/BE0018</t>
  </si>
  <si>
    <t>1048901378124214</t>
  </si>
  <si>
    <t>ESP16004218744CAD</t>
  </si>
  <si>
    <t>E2009003467</t>
  </si>
  <si>
    <t>MME2009010917</t>
  </si>
  <si>
    <t>KWE2009010917</t>
  </si>
  <si>
    <t>IP2009001685/BE0018</t>
  </si>
  <si>
    <t>IDJTBHA22774</t>
  </si>
  <si>
    <t>SIKARI</t>
  </si>
  <si>
    <t>1048901892224949</t>
  </si>
  <si>
    <t>ESP1600422299MQQ9</t>
  </si>
  <si>
    <t>E2009003468</t>
  </si>
  <si>
    <t>MME2009010919</t>
  </si>
  <si>
    <t>KWE2009010919</t>
  </si>
  <si>
    <t>IP2009001686/BE0018</t>
  </si>
  <si>
    <t>IDJTBHA22775</t>
  </si>
  <si>
    <t>DALING</t>
  </si>
  <si>
    <t>1048901722324843</t>
  </si>
  <si>
    <t>ESP1600423229UOH7</t>
  </si>
  <si>
    <t>E2009003475</t>
  </si>
  <si>
    <t>MME2009010921</t>
  </si>
  <si>
    <t>KWE2009010921</t>
  </si>
  <si>
    <t>IP2009001687/BE0018</t>
  </si>
  <si>
    <t>IDJTAXA10104</t>
  </si>
  <si>
    <t>TINI LUCIANA SPD</t>
  </si>
  <si>
    <t>0128042000179365</t>
  </si>
  <si>
    <t>1048901659424531</t>
  </si>
  <si>
    <t>ESP1600424957FS8K</t>
  </si>
  <si>
    <t>E2009003490</t>
  </si>
  <si>
    <t>MME2009010929</t>
  </si>
  <si>
    <t>KWE2009010929</t>
  </si>
  <si>
    <t>IP2009001688/BE0018</t>
  </si>
  <si>
    <t>IDJTBHA22792</t>
  </si>
  <si>
    <t>SETIAWAN JODI</t>
  </si>
  <si>
    <t>1048901441524461</t>
  </si>
  <si>
    <t>ESP1600425144K4FN</t>
  </si>
  <si>
    <t>E2009003493</t>
  </si>
  <si>
    <t>MME2009010930</t>
  </si>
  <si>
    <t>KWE2009010930</t>
  </si>
  <si>
    <t>IP2009001689/BE0018</t>
  </si>
  <si>
    <t>IDJTBHA22795</t>
  </si>
  <si>
    <t>IKATOTI</t>
  </si>
  <si>
    <t>1048901782524559</t>
  </si>
  <si>
    <t>ESP16004252885UP9</t>
  </si>
  <si>
    <t>IDEC2009009256</t>
  </si>
  <si>
    <t>CNE2009010932</t>
  </si>
  <si>
    <t>KWE2009010932</t>
  </si>
  <si>
    <t>IP2009001690/BE0018</t>
  </si>
  <si>
    <t>IDJRBCA10294</t>
  </si>
  <si>
    <t>NOVI ERFIYANTI</t>
  </si>
  <si>
    <t>000184703571</t>
  </si>
  <si>
    <t>1048901723524322</t>
  </si>
  <si>
    <t>ESP1600425328SDNB</t>
  </si>
  <si>
    <t>E2009003495</t>
  </si>
  <si>
    <t>MME2009010934</t>
  </si>
  <si>
    <t>KWE2009010934</t>
  </si>
  <si>
    <t>IP2009001691/BE0018</t>
  </si>
  <si>
    <t>IDJTBHA22797</t>
  </si>
  <si>
    <t>SAKOLO IJA</t>
  </si>
  <si>
    <t>1048901555524104</t>
  </si>
  <si>
    <t>ESP16004255564RS8</t>
  </si>
  <si>
    <t>E2009003497</t>
  </si>
  <si>
    <t>MME2009010935</t>
  </si>
  <si>
    <t>KWE2009010935</t>
  </si>
  <si>
    <t>IP2009001692/BE0018</t>
  </si>
  <si>
    <t>IDJTBHA22799</t>
  </si>
  <si>
    <t>SAMIRA</t>
  </si>
  <si>
    <t>1048901685283152</t>
  </si>
  <si>
    <t>ESP1600382586FY90</t>
  </si>
  <si>
    <t>IDEC2009009077</t>
  </si>
  <si>
    <t>CNE2009010657</t>
  </si>
  <si>
    <t>KWE2009010657</t>
  </si>
  <si>
    <t>IP2009001599/BE0018</t>
  </si>
  <si>
    <t>IDSPAAB29946</t>
  </si>
  <si>
    <t>M. ROMLI</t>
  </si>
  <si>
    <t>1048901323624494</t>
  </si>
  <si>
    <t>ESP1600426324JMYY</t>
  </si>
  <si>
    <t>E2009003501</t>
  </si>
  <si>
    <t>MME2009010939</t>
  </si>
  <si>
    <t>KWE2009010939</t>
  </si>
  <si>
    <t>IP2009001693/BE0018</t>
  </si>
  <si>
    <t>IDJTBHA22802</t>
  </si>
  <si>
    <t>KARILIANI</t>
  </si>
  <si>
    <t>1048901927624987</t>
  </si>
  <si>
    <t>ESP1600426730VOTL</t>
  </si>
  <si>
    <t>E2009003502</t>
  </si>
  <si>
    <t>MME2009010941</t>
  </si>
  <si>
    <t>KWE2009010941</t>
  </si>
  <si>
    <t>IP2009001694/BE0018</t>
  </si>
  <si>
    <t>IDJTBHA22803</t>
  </si>
  <si>
    <t>MAKALIAN WATI</t>
  </si>
  <si>
    <t>1048901562824133</t>
  </si>
  <si>
    <t>ESP1600428266TYGY</t>
  </si>
  <si>
    <t>E2009003504</t>
  </si>
  <si>
    <t>MME2009010943</t>
  </si>
  <si>
    <t>KWE2009010943</t>
  </si>
  <si>
    <t>IP2009001695/BE0018</t>
  </si>
  <si>
    <t>IDJTBHA22805</t>
  </si>
  <si>
    <t>WINA WATI</t>
  </si>
  <si>
    <t>1048901955824761</t>
  </si>
  <si>
    <t>ESP1600428559D9TQ</t>
  </si>
  <si>
    <t>E2009003505</t>
  </si>
  <si>
    <t>MME2009010944</t>
  </si>
  <si>
    <t>KWE2009010944</t>
  </si>
  <si>
    <t>IP2009001696/BE0018</t>
  </si>
  <si>
    <t>IDJTBHA22806</t>
  </si>
  <si>
    <t>KOKO</t>
  </si>
  <si>
    <t>1048901268824521</t>
  </si>
  <si>
    <t>ESP1600428862T5AV</t>
  </si>
  <si>
    <t>E2009003507</t>
  </si>
  <si>
    <t>MME2009010945</t>
  </si>
  <si>
    <t>KWE2009010945</t>
  </si>
  <si>
    <t>IP2009001697/BE0018</t>
  </si>
  <si>
    <t>IDJTBHA22808</t>
  </si>
  <si>
    <t>ABDEL MUSRO</t>
  </si>
  <si>
    <t>1048901140924380</t>
  </si>
  <si>
    <t>ESP16004290414590</t>
  </si>
  <si>
    <t>E2009003508</t>
  </si>
  <si>
    <t>MME2009010946</t>
  </si>
  <si>
    <t>KWE2009010946</t>
  </si>
  <si>
    <t>IP2009001698/BE0018</t>
  </si>
  <si>
    <t>IDJTBHA22809</t>
  </si>
  <si>
    <t>LIASANA</t>
  </si>
  <si>
    <t>1048901500034151</t>
  </si>
  <si>
    <t>ESP1600430006NAKP</t>
  </si>
  <si>
    <t>IDEC2009009266</t>
  </si>
  <si>
    <t>CNE2009010951</t>
  </si>
  <si>
    <t>KWE2009010951</t>
  </si>
  <si>
    <t>IP2009001699/BE0018</t>
  </si>
  <si>
    <t>IDJRXYA09657</t>
  </si>
  <si>
    <t>PRASTIKA DEWI CAHYANI</t>
  </si>
  <si>
    <t>JO0056220551</t>
  </si>
  <si>
    <t>1048901401783020</t>
  </si>
  <si>
    <t>ESP16003871050KY3</t>
  </si>
  <si>
    <t>IDEC2009009079</t>
  </si>
  <si>
    <t>CNE2009010659</t>
  </si>
  <si>
    <t>KWE2009010659</t>
  </si>
  <si>
    <t>IP2009001600/BE0018</t>
  </si>
  <si>
    <t>0128042000179142</t>
  </si>
  <si>
    <t>1048901202093957</t>
  </si>
  <si>
    <t>ESP1600390204ZCFL</t>
  </si>
  <si>
    <t>IDEC2009009090</t>
  </si>
  <si>
    <t>CNE2009010670</t>
  </si>
  <si>
    <t>KWE2009010670</t>
  </si>
  <si>
    <t>IP2009001601/BE0018</t>
  </si>
  <si>
    <t>0128042000179159</t>
  </si>
  <si>
    <t>1048901617093068</t>
  </si>
  <si>
    <t>ESP1600390717F75K</t>
  </si>
  <si>
    <t>IDEC2009009091</t>
  </si>
  <si>
    <t>CNE2009010671</t>
  </si>
  <si>
    <t>KWE2009010671</t>
  </si>
  <si>
    <t>IP2009001602/BE0018</t>
  </si>
  <si>
    <t>IDJHBFA22695</t>
  </si>
  <si>
    <t>UNI BALQIS</t>
  </si>
  <si>
    <t>1048901226193712</t>
  </si>
  <si>
    <t>ESP16003916222JSB</t>
  </si>
  <si>
    <t>IDEC2009009092</t>
  </si>
  <si>
    <t>CNE2009010672</t>
  </si>
  <si>
    <t>KWE2009010672</t>
  </si>
  <si>
    <t>IP2009001603/BE0018</t>
  </si>
  <si>
    <t>IDSPAAB10723</t>
  </si>
  <si>
    <t>RIA YUNIATI</t>
  </si>
  <si>
    <t>0128042000179167</t>
  </si>
  <si>
    <t>1048901754534597</t>
  </si>
  <si>
    <t>ESP1600435457PWDQ</t>
  </si>
  <si>
    <t>IDEC2009009281</t>
  </si>
  <si>
    <t>CNE2009010970</t>
  </si>
  <si>
    <t>KWE2009010970</t>
  </si>
  <si>
    <t>IP2009001700/BE0018</t>
  </si>
  <si>
    <t>IDJRAYA05473</t>
  </si>
  <si>
    <t>MAF`ULAH</t>
  </si>
  <si>
    <t>0128042000179449</t>
  </si>
  <si>
    <t>1048901349293851</t>
  </si>
  <si>
    <t>ESP1600392944WE5Y</t>
  </si>
  <si>
    <t>IDEC2009009094</t>
  </si>
  <si>
    <t>CNE2009010674</t>
  </si>
  <si>
    <t>KWE2009010674</t>
  </si>
  <si>
    <t>IP2009001604/BE0018</t>
  </si>
  <si>
    <t>SAPIDEC2009009094</t>
  </si>
  <si>
    <t>1048901034493985</t>
  </si>
  <si>
    <t>ESP160039443125A8</t>
  </si>
  <si>
    <t>IDEC2009009097</t>
  </si>
  <si>
    <t>CNE2009010677</t>
  </si>
  <si>
    <t>KWE2009010677</t>
  </si>
  <si>
    <t>IP2009001605/BE0018</t>
  </si>
  <si>
    <t>JO0056144468</t>
  </si>
  <si>
    <t>1048901799383993</t>
  </si>
  <si>
    <t>ESP1600383998LQB1</t>
  </si>
  <si>
    <t>IDEC2009009100</t>
  </si>
  <si>
    <t>CNE2009010680</t>
  </si>
  <si>
    <t>KWE2009010680</t>
  </si>
  <si>
    <t>IP2009001606/BE0018</t>
  </si>
  <si>
    <t>SAPIDEC2009009100</t>
  </si>
  <si>
    <t>1048901520593976</t>
  </si>
  <si>
    <t>ESP16003950269ZYI</t>
  </si>
  <si>
    <t>IDEC2009009104</t>
  </si>
  <si>
    <t>CNE2009010684</t>
  </si>
  <si>
    <t>KWE2009010684</t>
  </si>
  <si>
    <t>IP2009001607/BE0018</t>
  </si>
  <si>
    <t>EID648274</t>
  </si>
  <si>
    <t>YUSDALIA</t>
  </si>
  <si>
    <t>JO0056145859</t>
  </si>
  <si>
    <t>1048901871934492</t>
  </si>
  <si>
    <t>ESP160043917884SY</t>
  </si>
  <si>
    <t>IDEC2009009285</t>
  </si>
  <si>
    <t>CNE2009010977</t>
  </si>
  <si>
    <t>KWE2009010977</t>
  </si>
  <si>
    <t>IP2009001701/BE0018</t>
  </si>
  <si>
    <t>0128042000179464</t>
  </si>
  <si>
    <t>1048901861934785</t>
  </si>
  <si>
    <t>ESP1600439169UM6J</t>
  </si>
  <si>
    <t>IDEC2009009286</t>
  </si>
  <si>
    <t>CNE2009010978</t>
  </si>
  <si>
    <t>KWE2009010978</t>
  </si>
  <si>
    <t>IP2009001702/BE0018</t>
  </si>
  <si>
    <t>000184703573</t>
  </si>
  <si>
    <t>1048901971693560</t>
  </si>
  <si>
    <t>ESP1600396179D8SU</t>
  </si>
  <si>
    <t>IDEC2009009105</t>
  </si>
  <si>
    <t>CNE2009010685</t>
  </si>
  <si>
    <t>KWE2009010685</t>
  </si>
  <si>
    <t>IP2009001608/BE0018</t>
  </si>
  <si>
    <t>SAPIDEC2009009105</t>
  </si>
  <si>
    <t>1048901308834571</t>
  </si>
  <si>
    <t>ESP1600438803BBKF</t>
  </si>
  <si>
    <t>IDEC2009009287</t>
  </si>
  <si>
    <t>CNE2009010979</t>
  </si>
  <si>
    <t>KWE2009010979</t>
  </si>
  <si>
    <t>IP2009001703/BE0018</t>
  </si>
  <si>
    <t>IDBNAEA09943</t>
  </si>
  <si>
    <t>YUNI LISTIAWATI</t>
  </si>
  <si>
    <t>JO0056236943</t>
  </si>
  <si>
    <t>1048901867934274</t>
  </si>
  <si>
    <t>ESP1600439769QOVA</t>
  </si>
  <si>
    <t>IDEC2009009288</t>
  </si>
  <si>
    <t>CNE2009010980</t>
  </si>
  <si>
    <t>KWE2009010980</t>
  </si>
  <si>
    <t>IP2009001704/BE0018</t>
  </si>
  <si>
    <t>JO0056237187</t>
  </si>
  <si>
    <t>1048901758693142</t>
  </si>
  <si>
    <t>ESP1600396857ZMMO</t>
  </si>
  <si>
    <t>IDEC2009009108</t>
  </si>
  <si>
    <t>CNE2009010688</t>
  </si>
  <si>
    <t>KWE2009010688</t>
  </si>
  <si>
    <t>IP2009001609/BE0018</t>
  </si>
  <si>
    <t>JO0056147523</t>
  </si>
  <si>
    <t>1048901765893390</t>
  </si>
  <si>
    <t>ESP1600398567ZEQF</t>
  </si>
  <si>
    <t>IDEC2009009152</t>
  </si>
  <si>
    <t>CNE2009010732</t>
  </si>
  <si>
    <t>KWE2009010732</t>
  </si>
  <si>
    <t>IP2009001610/BE0018</t>
  </si>
  <si>
    <t>IDSPAAA98753</t>
  </si>
  <si>
    <t>HARDIAN RAMDANI</t>
  </si>
  <si>
    <t>1048901515993202</t>
  </si>
  <si>
    <t>ESP160039951525ET</t>
  </si>
  <si>
    <t>IDEC2009009159</t>
  </si>
  <si>
    <t>CNE2009010741</t>
  </si>
  <si>
    <t>KWE2009010741</t>
  </si>
  <si>
    <t>IP2009001611/BE0018</t>
  </si>
  <si>
    <t>IDJHID000138</t>
  </si>
  <si>
    <t>IR. YOHANES SETYANTOKO</t>
  </si>
  <si>
    <t>JO0056150169</t>
  </si>
  <si>
    <t>1048901819993372</t>
  </si>
  <si>
    <t>ESP1600399919U7LP</t>
  </si>
  <si>
    <t>IDEC2009009160</t>
  </si>
  <si>
    <t>CNE2009010744</t>
  </si>
  <si>
    <t>KWE2009010744</t>
  </si>
  <si>
    <t>IP2009001612/BE0018</t>
  </si>
  <si>
    <t>000184703562</t>
  </si>
  <si>
    <t>1048901123104989</t>
  </si>
  <si>
    <t>ESP1600401321UML0</t>
  </si>
  <si>
    <t>IDEC2009009167</t>
  </si>
  <si>
    <t>CNE2009010752</t>
  </si>
  <si>
    <t>KWE2009010752</t>
  </si>
  <si>
    <t>IP2009001613/BE0018</t>
  </si>
  <si>
    <t>1048901419444518</t>
  </si>
  <si>
    <t>ESP16004449150JP5</t>
  </si>
  <si>
    <t>IDEC2009009292</t>
  </si>
  <si>
    <t>CNE2009010986</t>
  </si>
  <si>
    <t>KWE2009010986</t>
  </si>
  <si>
    <t>IP2009001705/BE0018</t>
  </si>
  <si>
    <t>JO0056239476</t>
  </si>
  <si>
    <t>1048901430204231</t>
  </si>
  <si>
    <t>ESP1600402034WJ7Q</t>
  </si>
  <si>
    <t>IDEC2009009172</t>
  </si>
  <si>
    <t>CNE2009010759</t>
  </si>
  <si>
    <t>KWE2009010759</t>
  </si>
  <si>
    <t>IP2009001614/BE0018</t>
  </si>
  <si>
    <t>IDSABGA08430</t>
  </si>
  <si>
    <t>ETI SUHARTI</t>
  </si>
  <si>
    <t>1048901230204970</t>
  </si>
  <si>
    <t>ESP1600402032QZSU</t>
  </si>
  <si>
    <t>IDEC2009009173</t>
  </si>
  <si>
    <t>CNE2009010760</t>
  </si>
  <si>
    <t>KWE2009010760</t>
  </si>
  <si>
    <t>IP2009001615/BE0018</t>
  </si>
  <si>
    <t>1048901341204836</t>
  </si>
  <si>
    <t>ESP1600402143LUSF</t>
  </si>
  <si>
    <t>IDEC2009009176</t>
  </si>
  <si>
    <t>CNE2009010763</t>
  </si>
  <si>
    <t>KWE2009010763</t>
  </si>
  <si>
    <t>IP2009001616/BE0018</t>
  </si>
  <si>
    <t>IDSPAAB07940</t>
  </si>
  <si>
    <t>AWAL AMARUDDIN MUSYAHIDA</t>
  </si>
  <si>
    <t>0128042000179217</t>
  </si>
  <si>
    <t>1048901174204037</t>
  </si>
  <si>
    <t>ESP16004024729AJA</t>
  </si>
  <si>
    <t>IDEC2009009177</t>
  </si>
  <si>
    <t>CNE2009010765</t>
  </si>
  <si>
    <t>KWE2009010765</t>
  </si>
  <si>
    <t>IP2009001617/BE0018</t>
  </si>
  <si>
    <t>JO0056153514</t>
  </si>
  <si>
    <t>1048901088204683</t>
  </si>
  <si>
    <t>ESP160040288176Y3</t>
  </si>
  <si>
    <t>IDEC2009009181</t>
  </si>
  <si>
    <t>CNE2009010770</t>
  </si>
  <si>
    <t>KWE2009010770</t>
  </si>
  <si>
    <t>IP2009001618/BE0018</t>
  </si>
  <si>
    <t>JO0056154270</t>
  </si>
  <si>
    <t>1048901900304187</t>
  </si>
  <si>
    <t>ESP1600403010PIVD</t>
  </si>
  <si>
    <t>IDEC2009009182</t>
  </si>
  <si>
    <t>CNE2009010771</t>
  </si>
  <si>
    <t>KWE2009010771</t>
  </si>
  <si>
    <t>IP2009001619/BE0018</t>
  </si>
  <si>
    <t>799920078961</t>
  </si>
  <si>
    <t>1048901880304622</t>
  </si>
  <si>
    <t>ESP1600403088NVFA</t>
  </si>
  <si>
    <t>IDEC2009009183</t>
  </si>
  <si>
    <t>CNE2009010772</t>
  </si>
  <si>
    <t>KWE2009010772</t>
  </si>
  <si>
    <t>IP2009001620/BE0018</t>
  </si>
  <si>
    <t>IDSAID001016</t>
  </si>
  <si>
    <t>HENDRA SURYA DINATA</t>
  </si>
  <si>
    <t>0128042000179233</t>
  </si>
  <si>
    <t>1048901676644762</t>
  </si>
  <si>
    <t>ESP1600446677HNMF</t>
  </si>
  <si>
    <t>E2009003527</t>
  </si>
  <si>
    <t>MME2009010988</t>
  </si>
  <si>
    <t>KWE2009010988</t>
  </si>
  <si>
    <t>IP2009001706/BE0018</t>
  </si>
  <si>
    <t>IDJHBCA17107</t>
  </si>
  <si>
    <t>GUNAWAN</t>
  </si>
  <si>
    <t>1048901032404459</t>
  </si>
  <si>
    <t>ESP160040423054TD</t>
  </si>
  <si>
    <t>IDEC2009009187</t>
  </si>
  <si>
    <t>CNE2009010778</t>
  </si>
  <si>
    <t>KWE2009010778</t>
  </si>
  <si>
    <t>IP2009001621/BE0018</t>
  </si>
  <si>
    <t>1048901244404899</t>
  </si>
  <si>
    <t>ESP1600404442PWCC</t>
  </si>
  <si>
    <t>IDEC2009009188</t>
  </si>
  <si>
    <t>CNE2009010779</t>
  </si>
  <si>
    <t>KWE2009010779</t>
  </si>
  <si>
    <t>IP2009001622/BE0018</t>
  </si>
  <si>
    <t>SAPIDEC2009009188</t>
  </si>
  <si>
    <t>1048901683744972</t>
  </si>
  <si>
    <t>ESP16004473876YWE</t>
  </si>
  <si>
    <t>IDEC2009009294</t>
  </si>
  <si>
    <t>CNE2009010989</t>
  </si>
  <si>
    <t>KWE2009010989</t>
  </si>
  <si>
    <t>IP2009001707/BE0018</t>
  </si>
  <si>
    <t>IDJTADA13041</t>
  </si>
  <si>
    <t>SUTRISNO</t>
  </si>
  <si>
    <t>000184703574</t>
  </si>
  <si>
    <t>1048901709744960</t>
  </si>
  <si>
    <t>ESP1600447907QZ33</t>
  </si>
  <si>
    <t>IDEC2009009295</t>
  </si>
  <si>
    <t>CNE2009010990</t>
  </si>
  <si>
    <t>KWE2009010990</t>
  </si>
  <si>
    <t>IP2009001708/BE0018</t>
  </si>
  <si>
    <t>JO0056239860</t>
  </si>
  <si>
    <t>1048901952504791</t>
  </si>
  <si>
    <t>ESP1600405259DCFO</t>
  </si>
  <si>
    <t>E2009003359</t>
  </si>
  <si>
    <t>MME2009010784</t>
  </si>
  <si>
    <t>KWE2009010784</t>
  </si>
  <si>
    <t>IP2009001623/BE0018</t>
  </si>
  <si>
    <t>IDJHAMA10343</t>
  </si>
  <si>
    <t>FRANSISCA JUSTINA ARDYANI</t>
  </si>
  <si>
    <t>1048901184504783</t>
  </si>
  <si>
    <t>ESP1600405482O4S5</t>
  </si>
  <si>
    <t>IDEC2009009193</t>
  </si>
  <si>
    <t>CNE2009010788</t>
  </si>
  <si>
    <t>KWE2009010788</t>
  </si>
  <si>
    <t>IP2009001624/BE0018</t>
  </si>
  <si>
    <t>000184703565</t>
  </si>
  <si>
    <t>1048901012704259</t>
  </si>
  <si>
    <t>ESP1600407211LQB4</t>
  </si>
  <si>
    <t>E2009003364</t>
  </si>
  <si>
    <t>MME2009010797</t>
  </si>
  <si>
    <t>KWE2009010797</t>
  </si>
  <si>
    <t>IP2009001625/BE0018</t>
  </si>
  <si>
    <t>IDJTYBA04933</t>
  </si>
  <si>
    <t>NANDA JUNIKA</t>
  </si>
  <si>
    <t>1048901793704799</t>
  </si>
  <si>
    <t>ESP1600407397LP3Q</t>
  </si>
  <si>
    <t>E2009003365</t>
  </si>
  <si>
    <t>MME2009010798</t>
  </si>
  <si>
    <t>KWE2009010798</t>
  </si>
  <si>
    <t>IP2009001626/BE0018</t>
  </si>
  <si>
    <t>IDJTBHA22708</t>
  </si>
  <si>
    <t>TRIHASATI</t>
  </si>
  <si>
    <t>1048901306704812</t>
  </si>
  <si>
    <t>ESP1600407604J83P</t>
  </si>
  <si>
    <t>E2009003366</t>
  </si>
  <si>
    <t>MME2009010801</t>
  </si>
  <si>
    <t>KWE2009010801</t>
  </si>
  <si>
    <t>IP2009001627/BE0018</t>
  </si>
  <si>
    <t>IDJTBHA22709</t>
  </si>
  <si>
    <t>SANDI INDRI</t>
  </si>
  <si>
    <t>1048901878704737</t>
  </si>
  <si>
    <t>ESP1600407879BE72</t>
  </si>
  <si>
    <t>E2009003368</t>
  </si>
  <si>
    <t>MME2009010804</t>
  </si>
  <si>
    <t>KWE2009010804</t>
  </si>
  <si>
    <t>IP2009001628/BE0018</t>
  </si>
  <si>
    <t>IDJTBHA22710</t>
  </si>
  <si>
    <t>LULA LUMAJA</t>
  </si>
  <si>
    <t>1048901039704241</t>
  </si>
  <si>
    <t>ESP16004079300RW7</t>
  </si>
  <si>
    <t>E2009003369</t>
  </si>
  <si>
    <t>MME2009010805</t>
  </si>
  <si>
    <t>KWE2009010805</t>
  </si>
  <si>
    <t>IP2009001629/BE0018</t>
  </si>
  <si>
    <t>IDJTBHA22711</t>
  </si>
  <si>
    <t>SAEUPUL</t>
  </si>
  <si>
    <t>1048901990804467</t>
  </si>
  <si>
    <t>ESP16004081007LFN</t>
  </si>
  <si>
    <t>E2009003370</t>
  </si>
  <si>
    <t>MME2009010807</t>
  </si>
  <si>
    <t>KWE2009010807</t>
  </si>
  <si>
    <t>IP2009001630/BE0018</t>
  </si>
  <si>
    <t>IDJTBHA22712</t>
  </si>
  <si>
    <t>EMI SUKARNO</t>
  </si>
  <si>
    <t>1048901337804299</t>
  </si>
  <si>
    <t>ESP1600408734QJ8N</t>
  </si>
  <si>
    <t>E2009003372</t>
  </si>
  <si>
    <t>MME2009010810</t>
  </si>
  <si>
    <t>KWE2009010810</t>
  </si>
  <si>
    <t>IP2009001631/BE0018</t>
  </si>
  <si>
    <t>IDJTBHA22713</t>
  </si>
  <si>
    <t>INDRIANI SAPUTRA</t>
  </si>
  <si>
    <t>1048901322594691</t>
  </si>
  <si>
    <t>ESP1600495223HMOV</t>
  </si>
  <si>
    <t>IDEC2009009772</t>
  </si>
  <si>
    <t>CNE2009011472</t>
  </si>
  <si>
    <t>KWE2009011472</t>
  </si>
  <si>
    <t>IP2009001734/BE0018</t>
  </si>
  <si>
    <t>IDSPAAB13481</t>
  </si>
  <si>
    <t>JO0056262111</t>
  </si>
  <si>
    <t>1048901858794832</t>
  </si>
  <si>
    <t>ESP1600497858HCIA</t>
  </si>
  <si>
    <t>IDEC2009009782</t>
  </si>
  <si>
    <t>CNE2009011483</t>
  </si>
  <si>
    <t>KWE2009011483</t>
  </si>
  <si>
    <t>IP2009001735/BE0018</t>
  </si>
  <si>
    <t>SAPIDEC2009009782</t>
  </si>
  <si>
    <t>1048901492894439</t>
  </si>
  <si>
    <t>ESP1600498295F1M0</t>
  </si>
  <si>
    <t>IDEC2009009783</t>
  </si>
  <si>
    <t>CNE2009011485</t>
  </si>
  <si>
    <t>KWE2009011485</t>
  </si>
  <si>
    <t>IP2009001736/BE0018</t>
  </si>
  <si>
    <t>JO0056268332</t>
  </si>
  <si>
    <t>1048901758894705</t>
  </si>
  <si>
    <t>ESP1600498857WU5Z</t>
  </si>
  <si>
    <t>IDEC2009009785</t>
  </si>
  <si>
    <t>CNE2009011487</t>
  </si>
  <si>
    <t>KWE2009011487</t>
  </si>
  <si>
    <t>IP2009001737/BE0018</t>
  </si>
  <si>
    <t>JO0056269347</t>
  </si>
  <si>
    <t>1048901392994752</t>
  </si>
  <si>
    <t>ESP1600499293CC76</t>
  </si>
  <si>
    <t>IDEC2009009787</t>
  </si>
  <si>
    <t>CNE2009011489</t>
  </si>
  <si>
    <t>KWE2009011489</t>
  </si>
  <si>
    <t>IP2009001738/BE0018</t>
  </si>
  <si>
    <t>SAPIDEC2009009787</t>
  </si>
  <si>
    <t>1048901111005553</t>
  </si>
  <si>
    <t>ESP1600500111RDH4</t>
  </si>
  <si>
    <t>IDEC2009009790</t>
  </si>
  <si>
    <t>CNE2009011492</t>
  </si>
  <si>
    <t>KWE2009011492</t>
  </si>
  <si>
    <t>IP2009001739/BE0018</t>
  </si>
  <si>
    <t>1048901455005372</t>
  </si>
  <si>
    <t>ESP160050055573KV</t>
  </si>
  <si>
    <t>IDEC2009009792</t>
  </si>
  <si>
    <t>CNE2009011494</t>
  </si>
  <si>
    <t>KWE2009011494</t>
  </si>
  <si>
    <t>IP2009001740/BE0018</t>
  </si>
  <si>
    <t>JO0056272262</t>
  </si>
  <si>
    <t>1048901468105974</t>
  </si>
  <si>
    <t>ESP1600501864KB78</t>
  </si>
  <si>
    <t>IDEC2009009795</t>
  </si>
  <si>
    <t>CNE2009011497</t>
  </si>
  <si>
    <t>KWE2009011497</t>
  </si>
  <si>
    <t>IP2009001741/BE0018</t>
  </si>
  <si>
    <t>IDJTADA10878</t>
  </si>
  <si>
    <t>MUHAMMAD KHULAIFI</t>
  </si>
  <si>
    <t>0128042000179688</t>
  </si>
  <si>
    <t>1048901016205572</t>
  </si>
  <si>
    <t>ESP1600502610S0QE</t>
  </si>
  <si>
    <t>IDEC2009009796</t>
  </si>
  <si>
    <t>CNE2009011498</t>
  </si>
  <si>
    <t>KWE2009011498</t>
  </si>
  <si>
    <t>IP2009001742/BE0018</t>
  </si>
  <si>
    <t>1048901932405251</t>
  </si>
  <si>
    <t>ESP1600504241GZZO</t>
  </si>
  <si>
    <t>E2009003659</t>
  </si>
  <si>
    <t>MME2009011508</t>
  </si>
  <si>
    <t>KWE2009011508</t>
  </si>
  <si>
    <t>IP2009001743/BE0018</t>
  </si>
  <si>
    <t>IDJHAMA10347</t>
  </si>
  <si>
    <t>1048901971605955</t>
  </si>
  <si>
    <t>ESP1600506179DR8S</t>
  </si>
  <si>
    <t>E2009003667</t>
  </si>
  <si>
    <t>MME2009011514</t>
  </si>
  <si>
    <t>KWE2009011514</t>
  </si>
  <si>
    <t>IP2009001744/BE0018</t>
  </si>
  <si>
    <t>IDJHAMA10348</t>
  </si>
  <si>
    <t>CHISTINA SUNARTI</t>
  </si>
  <si>
    <t>1048901074905213</t>
  </si>
  <si>
    <t>ESP1600509471T1QU</t>
  </si>
  <si>
    <t>IDEC2009009812</t>
  </si>
  <si>
    <t>CNE2009011521</t>
  </si>
  <si>
    <t>KWE2009011521</t>
  </si>
  <si>
    <t>IP2009001745/BE0018</t>
  </si>
  <si>
    <t>0128042000179720</t>
  </si>
  <si>
    <t>1048901326215225</t>
  </si>
  <si>
    <t>ESP1600512623N2FP</t>
  </si>
  <si>
    <t>E2009003671</t>
  </si>
  <si>
    <t>MME2009011528</t>
  </si>
  <si>
    <t>KWE2009011528</t>
  </si>
  <si>
    <t>IP2009001746/BE0018</t>
  </si>
  <si>
    <t>IDSABGA08720</t>
  </si>
  <si>
    <t>ZAINAYU</t>
  </si>
  <si>
    <t>1048901519415122</t>
  </si>
  <si>
    <t>ESP1600514916T73I</t>
  </si>
  <si>
    <t>E2009003676</t>
  </si>
  <si>
    <t>MME2009011536</t>
  </si>
  <si>
    <t>KWE2009011536</t>
  </si>
  <si>
    <t>IP2009001747/BE0018</t>
  </si>
  <si>
    <t>IDJRAAA19918</t>
  </si>
  <si>
    <t>SUMINI</t>
  </si>
  <si>
    <t>1048901852515485</t>
  </si>
  <si>
    <t>ESP1600515258YHQE</t>
  </si>
  <si>
    <t>IDEC2009009823</t>
  </si>
  <si>
    <t>CNE2009011537</t>
  </si>
  <si>
    <t>KWE2009011537</t>
  </si>
  <si>
    <t>IP2009001748/BE0018</t>
  </si>
  <si>
    <t>SAPIDEC2009009823</t>
  </si>
  <si>
    <t>1048901366374405</t>
  </si>
  <si>
    <t>ESP1600473664ZH5Z</t>
  </si>
  <si>
    <t>IDEC2009009685</t>
  </si>
  <si>
    <t>CNE2009011367</t>
  </si>
  <si>
    <t>KWE2009011367</t>
  </si>
  <si>
    <t>IP2009001709/BE0018</t>
  </si>
  <si>
    <t>JO0056240941</t>
  </si>
  <si>
    <t>1048901398615939</t>
  </si>
  <si>
    <t>ESP1600516893H981</t>
  </si>
  <si>
    <t>E2009003680</t>
  </si>
  <si>
    <t>MME2009011542</t>
  </si>
  <si>
    <t>KWE2009011542</t>
  </si>
  <si>
    <t>IP2009001749/BE0018</t>
  </si>
  <si>
    <t>IDJRAAA19919</t>
  </si>
  <si>
    <t>LUTHFIYAH</t>
  </si>
  <si>
    <t>JO0056313899</t>
  </si>
  <si>
    <t>1048901815815792</t>
  </si>
  <si>
    <t>ESP160051851864E1</t>
  </si>
  <si>
    <t>IDEC2009009827</t>
  </si>
  <si>
    <t>CNE2009011546</t>
  </si>
  <si>
    <t>KWE2009011546</t>
  </si>
  <si>
    <t>IP2009001750/BE0018</t>
  </si>
  <si>
    <t>SAPIDEC2009009827</t>
  </si>
  <si>
    <t>1048901631025010</t>
  </si>
  <si>
    <t>ESP1600520136YKSV</t>
  </si>
  <si>
    <t>IDEC2009009833</t>
  </si>
  <si>
    <t>CNE2009011552</t>
  </si>
  <si>
    <t>KWE2009011552</t>
  </si>
  <si>
    <t>IP2009001751/BE0018</t>
  </si>
  <si>
    <t>IDJHBFA14507</t>
  </si>
  <si>
    <t>NOER FADHILAH</t>
  </si>
  <si>
    <t>799920079086</t>
  </si>
  <si>
    <t>1048901371184755</t>
  </si>
  <si>
    <t>ESP16004811741UUC</t>
  </si>
  <si>
    <t>IDEC2009009703</t>
  </si>
  <si>
    <t>CNE2009011389</t>
  </si>
  <si>
    <t>KWE2009011389</t>
  </si>
  <si>
    <t>IP2009001710/BE0018</t>
  </si>
  <si>
    <t>1048901778425112</t>
  </si>
  <si>
    <t>ESP16005248786ZR5</t>
  </si>
  <si>
    <t>E2009003694</t>
  </si>
  <si>
    <t>MME2009011564</t>
  </si>
  <si>
    <t>KWE2009011564</t>
  </si>
  <si>
    <t>IP2009001752/BE0018</t>
  </si>
  <si>
    <t>IDSABDA02108</t>
  </si>
  <si>
    <t>NANANG ANDI SETIAWAN</t>
  </si>
  <si>
    <t>1048901054425801</t>
  </si>
  <si>
    <t>ESP160052445032LJ</t>
  </si>
  <si>
    <t>IDEC2009009838</t>
  </si>
  <si>
    <t>CNE2009011565</t>
  </si>
  <si>
    <t>KWE2009011565</t>
  </si>
  <si>
    <t>IP2009001753/BE0018</t>
  </si>
  <si>
    <t>IDSABJA15667</t>
  </si>
  <si>
    <t>RIPAYANTI MANURUNG</t>
  </si>
  <si>
    <t>0128042000179811</t>
  </si>
  <si>
    <t>1048901313284033</t>
  </si>
  <si>
    <t>ESP1600482314KKKH</t>
  </si>
  <si>
    <t>IDEC2009009706</t>
  </si>
  <si>
    <t>CNE2009011393</t>
  </si>
  <si>
    <t>KWE2009011393</t>
  </si>
  <si>
    <t>IP2009001711/BE0018</t>
  </si>
  <si>
    <t>SAPIDEC2009009706</t>
  </si>
  <si>
    <t>1048901107284928</t>
  </si>
  <si>
    <t>ESP1600482701RGQZ</t>
  </si>
  <si>
    <t>IDEC2009009707</t>
  </si>
  <si>
    <t>CNE2009011394</t>
  </si>
  <si>
    <t>KWE2009011394</t>
  </si>
  <si>
    <t>IP2009001712/BE0018</t>
  </si>
  <si>
    <t>SAPIDEC2009009707</t>
  </si>
  <si>
    <t>1048901307625957</t>
  </si>
  <si>
    <t>ESP1600526703AW74</t>
  </si>
  <si>
    <t>IDEC2009009839</t>
  </si>
  <si>
    <t>CNE2009011566</t>
  </si>
  <si>
    <t>KWE2009011566</t>
  </si>
  <si>
    <t>IP2009001754/BE0018</t>
  </si>
  <si>
    <t>0128042000179829</t>
  </si>
  <si>
    <t>1048901066625117</t>
  </si>
  <si>
    <t>ESP1600526660NC1T</t>
  </si>
  <si>
    <t>IDEC2009009841</t>
  </si>
  <si>
    <t>CNE2009011568</t>
  </si>
  <si>
    <t>KWE2009011568</t>
  </si>
  <si>
    <t>IP2009001755/BE0018</t>
  </si>
  <si>
    <t>IDJTBAA17262</t>
  </si>
  <si>
    <t>YANI MULYANI</t>
  </si>
  <si>
    <t>JO0056327734</t>
  </si>
  <si>
    <t>1048901146384763</t>
  </si>
  <si>
    <t>ESP1600483641CPTI</t>
  </si>
  <si>
    <t>E2009003576</t>
  </si>
  <si>
    <t>MME2009011403</t>
  </si>
  <si>
    <t>KWE2009011403</t>
  </si>
  <si>
    <t>IP2009001713/BE0018</t>
  </si>
  <si>
    <t>IDJTBAA17398</t>
  </si>
  <si>
    <t>SYAFRIO</t>
  </si>
  <si>
    <t>799920079016</t>
  </si>
  <si>
    <t>1048901554384336</t>
  </si>
  <si>
    <t>ESP1600483455QOL5</t>
  </si>
  <si>
    <t>IDEC2009009715</t>
  </si>
  <si>
    <t>CNE2009011404</t>
  </si>
  <si>
    <t>KWE2009011404</t>
  </si>
  <si>
    <t>IP2009001714/BE0018</t>
  </si>
  <si>
    <t>JO0056248219</t>
  </si>
  <si>
    <t>1048901440725683</t>
  </si>
  <si>
    <t>ESP16005270449TT8</t>
  </si>
  <si>
    <t>E2009003695</t>
  </si>
  <si>
    <t>MME2009011569</t>
  </si>
  <si>
    <t>KWE2009011569</t>
  </si>
  <si>
    <t>IP2009001756/BE0018</t>
  </si>
  <si>
    <t>IDSABRA08006</t>
  </si>
  <si>
    <t>M IRWANSYAH ST</t>
  </si>
  <si>
    <t>1048901077725152</t>
  </si>
  <si>
    <t>ESP1600527770DURG</t>
  </si>
  <si>
    <t>IDEC2009009842</t>
  </si>
  <si>
    <t>CNE2009011570</t>
  </si>
  <si>
    <t>KWE2009011570</t>
  </si>
  <si>
    <t>IP2009001757/BE0018</t>
  </si>
  <si>
    <t>SAPIDEC2009009842</t>
  </si>
  <si>
    <t>1048901001584898</t>
  </si>
  <si>
    <t>ESP1600485100QYK1</t>
  </si>
  <si>
    <t>IDEC2009009733</t>
  </si>
  <si>
    <t>CNE2009011424</t>
  </si>
  <si>
    <t>KWE2009011424</t>
  </si>
  <si>
    <t>IP2009001715/BE0018</t>
  </si>
  <si>
    <t>IDSPAAB24073</t>
  </si>
  <si>
    <t>MUHAMMAD FAIRUZ ASSYAUQI</t>
  </si>
  <si>
    <t>JO0056249633</t>
  </si>
  <si>
    <t>1048901201684907</t>
  </si>
  <si>
    <t>ESP1600486102QOKB</t>
  </si>
  <si>
    <t>IDEC2009009736</t>
  </si>
  <si>
    <t>CNE2009011428</t>
  </si>
  <si>
    <t>KWE2009011428</t>
  </si>
  <si>
    <t>IP2009001716/BE0018</t>
  </si>
  <si>
    <t>JO0056250846</t>
  </si>
  <si>
    <t>1048901523925397</t>
  </si>
  <si>
    <t>ESP1600529325FQKL</t>
  </si>
  <si>
    <t>IDEC2009009846</t>
  </si>
  <si>
    <t>CNE2009011575</t>
  </si>
  <si>
    <t>KWE2009011575</t>
  </si>
  <si>
    <t>IP2009001758/BE0018</t>
  </si>
  <si>
    <t>1048901964684211</t>
  </si>
  <si>
    <t>ESP1600486469907R</t>
  </si>
  <si>
    <t>IDEC2009009737</t>
  </si>
  <si>
    <t>CNE2009011429</t>
  </si>
  <si>
    <t>KWE2009011429</t>
  </si>
  <si>
    <t>IP2009001717/BE0018</t>
  </si>
  <si>
    <t>IDSSBBA05857</t>
  </si>
  <si>
    <t>HANIFAH MAIYANI</t>
  </si>
  <si>
    <t>1048901638684461</t>
  </si>
  <si>
    <t>ESP1600486837I6HQ</t>
  </si>
  <si>
    <t>IDEC2009009738</t>
  </si>
  <si>
    <t>CNE2009011431</t>
  </si>
  <si>
    <t>KWE2009011431</t>
  </si>
  <si>
    <t>IP2009001718/BE0018</t>
  </si>
  <si>
    <t>1048901020784134</t>
  </si>
  <si>
    <t>ESP1600487021O2EO</t>
  </si>
  <si>
    <t>IDEC2009009739</t>
  </si>
  <si>
    <t>CNE2009011432</t>
  </si>
  <si>
    <t>KWE2009011432</t>
  </si>
  <si>
    <t>IP2009001719/BE0018</t>
  </si>
  <si>
    <t>1048901563784600</t>
  </si>
  <si>
    <t>ESP16004873656GNS</t>
  </si>
  <si>
    <t>IDEC2009009741</t>
  </si>
  <si>
    <t>CNE2009011434</t>
  </si>
  <si>
    <t>KWE2009011434</t>
  </si>
  <si>
    <t>IP2009001720/BE0018</t>
  </si>
  <si>
    <t>IDSPAAB34701</t>
  </si>
  <si>
    <t>KUNTI AMBARAWATI</t>
  </si>
  <si>
    <t>0128042000179571</t>
  </si>
  <si>
    <t>1048901101984339</t>
  </si>
  <si>
    <t>ESP1600489102PUWS</t>
  </si>
  <si>
    <t>IDEC2009009748</t>
  </si>
  <si>
    <t>CNE2009011443</t>
  </si>
  <si>
    <t>KWE2009011443</t>
  </si>
  <si>
    <t>IP2009001721/BE0018</t>
  </si>
  <si>
    <t>0128042000179605</t>
  </si>
  <si>
    <t>1048901371774628</t>
  </si>
  <si>
    <t>ESP1600477173U3MT</t>
  </si>
  <si>
    <t>E2009003620</t>
  </si>
  <si>
    <t>MME2009011444</t>
  </si>
  <si>
    <t>KWE2009011444</t>
  </si>
  <si>
    <t>IP2009001722/BE0018</t>
  </si>
  <si>
    <t>IDJHAMA10346</t>
  </si>
  <si>
    <t>SUKARYADI</t>
  </si>
  <si>
    <t>1048901234984036</t>
  </si>
  <si>
    <t>ESP160048943289L1</t>
  </si>
  <si>
    <t>IDEC2009009749</t>
  </si>
  <si>
    <t>CNE2009011445</t>
  </si>
  <si>
    <t>KWE2009011445</t>
  </si>
  <si>
    <t>IP2009001723/BE0018</t>
  </si>
  <si>
    <t>SAPIDEC2009009749</t>
  </si>
  <si>
    <t>1048901784984355</t>
  </si>
  <si>
    <t>ESP1600489488R4AK</t>
  </si>
  <si>
    <t>IDEC2009009750</t>
  </si>
  <si>
    <t>CNE2009011446</t>
  </si>
  <si>
    <t>KWE2009011446</t>
  </si>
  <si>
    <t>IP2009001724/BE0018</t>
  </si>
  <si>
    <t>799920079020</t>
  </si>
  <si>
    <t>1048901587094447</t>
  </si>
  <si>
    <t>ESP1600490786DK3G</t>
  </si>
  <si>
    <t>E2009003632</t>
  </si>
  <si>
    <t>MME2009011450</t>
  </si>
  <si>
    <t>KWE2009011450</t>
  </si>
  <si>
    <t>IP2009001725/BE0018</t>
  </si>
  <si>
    <t>IDJTBHA22896</t>
  </si>
  <si>
    <t>GILANG SARIAN</t>
  </si>
  <si>
    <t>1048901787194713</t>
  </si>
  <si>
    <t>ESP1600491788DMNA</t>
  </si>
  <si>
    <t>IDEC2009009757</t>
  </si>
  <si>
    <t>CNE2009011456</t>
  </si>
  <si>
    <t>KWE2009011456</t>
  </si>
  <si>
    <t>IP2009001726/BE0018</t>
  </si>
  <si>
    <t>799920079042</t>
  </si>
  <si>
    <t>1048901698194160</t>
  </si>
  <si>
    <t>ESP1600491896C5IJ</t>
  </si>
  <si>
    <t>IDEC2009009758</t>
  </si>
  <si>
    <t>CNE2009011458</t>
  </si>
  <si>
    <t>KWE2009011458</t>
  </si>
  <si>
    <t>IP2009001727/BE0018</t>
  </si>
  <si>
    <t>1048901585294115</t>
  </si>
  <si>
    <t>ESP16004925862HGE</t>
  </si>
  <si>
    <t>IDEC2009009759</t>
  </si>
  <si>
    <t>CNE2009011459</t>
  </si>
  <si>
    <t>KWE2009011459</t>
  </si>
  <si>
    <t>IP2009001728/BE0018</t>
  </si>
  <si>
    <t>1048901307294219</t>
  </si>
  <si>
    <t>ESP1600492703GGG3</t>
  </si>
  <si>
    <t>IDEC2009009763</t>
  </si>
  <si>
    <t>CNE2009011463</t>
  </si>
  <si>
    <t>KWE2009011463</t>
  </si>
  <si>
    <t>IP2009001729/BE0018</t>
  </si>
  <si>
    <t>IDSPACA15437</t>
  </si>
  <si>
    <t>WIWI YULIANTI ALMA</t>
  </si>
  <si>
    <t>1048901300394895</t>
  </si>
  <si>
    <t>ESP16004930036UBH</t>
  </si>
  <si>
    <t>IDEC2009009765</t>
  </si>
  <si>
    <t>CNE2009011465</t>
  </si>
  <si>
    <t>KWE2009011465</t>
  </si>
  <si>
    <t>IP2009001730/BE0018</t>
  </si>
  <si>
    <t>1048901785394994</t>
  </si>
  <si>
    <t>ESP1600493588ROOE</t>
  </si>
  <si>
    <t>IDEC2009009766</t>
  </si>
  <si>
    <t>CNE2009011466</t>
  </si>
  <si>
    <t>KWE2009011466</t>
  </si>
  <si>
    <t>IP2009001731/BE0018</t>
  </si>
  <si>
    <t>0128042000179639</t>
  </si>
  <si>
    <t>1048901465394177</t>
  </si>
  <si>
    <t>ESP160049356462IT</t>
  </si>
  <si>
    <t>IDEC2009009768</t>
  </si>
  <si>
    <t>CNE2009011468</t>
  </si>
  <si>
    <t>KWE2009011468</t>
  </si>
  <si>
    <t>IP2009001732/BE0018</t>
  </si>
  <si>
    <t>SAPIDEC2009009768</t>
  </si>
  <si>
    <t>1048901136494916</t>
  </si>
  <si>
    <t>ESP1600494632F0LY</t>
  </si>
  <si>
    <t>IDEC2009009770</t>
  </si>
  <si>
    <t>CNE2009011470</t>
  </si>
  <si>
    <t>KWE2009011470</t>
  </si>
  <si>
    <t>IP2009001733/BE0018</t>
  </si>
  <si>
    <t>IDJTAXA10102</t>
  </si>
  <si>
    <t>SUPARTINI, S.PD.I</t>
  </si>
  <si>
    <t>0128042000179647</t>
  </si>
  <si>
    <t>1048901469185417</t>
  </si>
  <si>
    <t>ESP16005819645ZEE</t>
  </si>
  <si>
    <t>E2009003729</t>
  </si>
  <si>
    <t>MME2009011907</t>
  </si>
  <si>
    <t>KWE2009011907</t>
  </si>
  <si>
    <t>IP2009001772/BE0018</t>
  </si>
  <si>
    <t>IDSABJA16110</t>
  </si>
  <si>
    <t>RIZZA ANDIYANA</t>
  </si>
  <si>
    <t>1048901998385001</t>
  </si>
  <si>
    <t>ESP1600583899TCRK</t>
  </si>
  <si>
    <t>E2009003730</t>
  </si>
  <si>
    <t>MME2009011911</t>
  </si>
  <si>
    <t>KWE2009011911</t>
  </si>
  <si>
    <t>IP2009001773/BE0018</t>
  </si>
  <si>
    <t>IDJHARA14846</t>
  </si>
  <si>
    <t>MELATI ARUMITA ASIH</t>
  </si>
  <si>
    <t>1048901860485114</t>
  </si>
  <si>
    <t>ESP16005840682HL7</t>
  </si>
  <si>
    <t>IDEC2009010159</t>
  </si>
  <si>
    <t>CNE2009011912</t>
  </si>
  <si>
    <t>KWE2009011912</t>
  </si>
  <si>
    <t>IP2009001774/BE0018</t>
  </si>
  <si>
    <t>SAPIDEC2009010159</t>
  </si>
  <si>
    <t>1048901818585885</t>
  </si>
  <si>
    <t>ESP1600585818WFC6</t>
  </si>
  <si>
    <t>IDEC2009010162</t>
  </si>
  <si>
    <t>CNE2009011915</t>
  </si>
  <si>
    <t>KWE2009011915</t>
  </si>
  <si>
    <t>IP2009001775/BE0018</t>
  </si>
  <si>
    <t>1048901070295677</t>
  </si>
  <si>
    <t>ESP1600592070U8CU</t>
  </si>
  <si>
    <t>E2009003737</t>
  </si>
  <si>
    <t>MME2009011926</t>
  </si>
  <si>
    <t>KWE2009011926</t>
  </si>
  <si>
    <t>IP2009001776/BE0018</t>
  </si>
  <si>
    <t>IDBNAJA08251</t>
  </si>
  <si>
    <t>FITRIANINGSIH FIQRI</t>
  </si>
  <si>
    <t>1048901103295245</t>
  </si>
  <si>
    <t>ESP1600592301GAE1</t>
  </si>
  <si>
    <t>IDEC2009010172</t>
  </si>
  <si>
    <t>CNE2009011927</t>
  </si>
  <si>
    <t>KWE2009011927</t>
  </si>
  <si>
    <t>IP2009001777/BE0018</t>
  </si>
  <si>
    <t>JO0056354032</t>
  </si>
  <si>
    <t>1048901264795192</t>
  </si>
  <si>
    <t>ESP1600597462E9FF</t>
  </si>
  <si>
    <t>IDEC2009010187</t>
  </si>
  <si>
    <t>CNE2009011947</t>
  </si>
  <si>
    <t>KWE2009011947</t>
  </si>
  <si>
    <t>IP2009001778/BE0018</t>
  </si>
  <si>
    <t>IDJRBAA07231</t>
  </si>
  <si>
    <t>BINTI LAELATUR ROFIAH</t>
  </si>
  <si>
    <t>20KLI0000002219</t>
  </si>
  <si>
    <t>1048901357106150</t>
  </si>
  <si>
    <t>ESP1600601754RI1Z</t>
  </si>
  <si>
    <t>IDEC2009010198</t>
  </si>
  <si>
    <t>CNE2009011961</t>
  </si>
  <si>
    <t>KWE2009011961</t>
  </si>
  <si>
    <t>IP2009001779/BE0018</t>
  </si>
  <si>
    <t>20KLI0000002221</t>
  </si>
  <si>
    <t>1048901148106705</t>
  </si>
  <si>
    <t>ESP1600601842DJI6</t>
  </si>
  <si>
    <t>IDEC2009010200</t>
  </si>
  <si>
    <t>CNE2009011963</t>
  </si>
  <si>
    <t>KWE2009011963</t>
  </si>
  <si>
    <t>IP2009001780/BE0018</t>
  </si>
  <si>
    <t>IDJHAMA09863</t>
  </si>
  <si>
    <t>MURLIATI</t>
  </si>
  <si>
    <t>799920079241</t>
  </si>
  <si>
    <t>1048901698995649</t>
  </si>
  <si>
    <t>ESP1600599897E81T</t>
  </si>
  <si>
    <t>E2009003747</t>
  </si>
  <si>
    <t>MME2009011966</t>
  </si>
  <si>
    <t>KWE2009011966</t>
  </si>
  <si>
    <t>IP2009001781/BE0018</t>
  </si>
  <si>
    <t>IDSPAAB43510</t>
  </si>
  <si>
    <t>HASANAH BT JUNAIDIN HASAN</t>
  </si>
  <si>
    <t>1048901751506816</t>
  </si>
  <si>
    <t>ESP1600605157M8YN</t>
  </si>
  <si>
    <t>IDEC2009010206</t>
  </si>
  <si>
    <t>CNE2009011971</t>
  </si>
  <si>
    <t>KWE2009011971</t>
  </si>
  <si>
    <t>IP2009001782/BE0018</t>
  </si>
  <si>
    <t>IDJHAHA06534</t>
  </si>
  <si>
    <t>NURUL AZIZAH</t>
  </si>
  <si>
    <t>SAPIDEC2009010206</t>
  </si>
  <si>
    <t>1048901605265081</t>
  </si>
  <si>
    <t>ESP1600562506WA1R</t>
  </si>
  <si>
    <t>IDEC2009010125</t>
  </si>
  <si>
    <t>CNE2009011858</t>
  </si>
  <si>
    <t>KWE2009011858</t>
  </si>
  <si>
    <t>IP2009001759/BE0018</t>
  </si>
  <si>
    <t>20KLI0000002213</t>
  </si>
  <si>
    <t>1048901359506149</t>
  </si>
  <si>
    <t>ESP16006059544M2W</t>
  </si>
  <si>
    <t>IDEC2009010209</t>
  </si>
  <si>
    <t>CNE2009011974</t>
  </si>
  <si>
    <t>KWE2009011974</t>
  </si>
  <si>
    <t>IP2009001783/BE0018</t>
  </si>
  <si>
    <t>IDJHBCA16886</t>
  </si>
  <si>
    <t>DEWI SURYANTI</t>
  </si>
  <si>
    <t>JO0056381191</t>
  </si>
  <si>
    <t>1048901346706660</t>
  </si>
  <si>
    <t>ESP1600607644SZG5</t>
  </si>
  <si>
    <t>IDEC2009010216</t>
  </si>
  <si>
    <t>CNE2009011982</t>
  </si>
  <si>
    <t>KWE2009011982</t>
  </si>
  <si>
    <t>IP2009001784/BE0018</t>
  </si>
  <si>
    <t>IDPABLA04936</t>
  </si>
  <si>
    <t>DHIKA LISYANE</t>
  </si>
  <si>
    <t>JO0056383079</t>
  </si>
  <si>
    <t>1048901705465725</t>
  </si>
  <si>
    <t>ESP1600564507FK0H</t>
  </si>
  <si>
    <t>IDEC2009010127</t>
  </si>
  <si>
    <t>CNE2009011862</t>
  </si>
  <si>
    <t>KWE2009011862</t>
  </si>
  <si>
    <t>IP2009001760/BE0018</t>
  </si>
  <si>
    <t>JO0056332530</t>
  </si>
  <si>
    <t>1048901581565703</t>
  </si>
  <si>
    <t>ESP16005651868DF0</t>
  </si>
  <si>
    <t>E2009003710</t>
  </si>
  <si>
    <t>MME2009011864</t>
  </si>
  <si>
    <t>KWE2009011864</t>
  </si>
  <si>
    <t>IP2009001761/BE0018</t>
  </si>
  <si>
    <t>IDSPAAB43505</t>
  </si>
  <si>
    <t>799920079112</t>
  </si>
  <si>
    <t>1048901456565428</t>
  </si>
  <si>
    <t>ESP1600565654LCH1</t>
  </si>
  <si>
    <t>IDEC2009010129</t>
  </si>
  <si>
    <t>CNE2009011866</t>
  </si>
  <si>
    <t>KWE2009011866</t>
  </si>
  <si>
    <t>IP2009001762/BE0018</t>
  </si>
  <si>
    <t>000184703581</t>
  </si>
  <si>
    <t>1048901328016657</t>
  </si>
  <si>
    <t>ESP1600610823IN0G</t>
  </si>
  <si>
    <t>IDEC2009010221</t>
  </si>
  <si>
    <t>CNE2009011989</t>
  </si>
  <si>
    <t>KWE2009011989</t>
  </si>
  <si>
    <t>IP2009001786/BE0018</t>
  </si>
  <si>
    <t>SAPIDEC2009010221</t>
  </si>
  <si>
    <t>1048901445116166</t>
  </si>
  <si>
    <t>ESP1600611544YF4F</t>
  </si>
  <si>
    <t>IDEC2009010223</t>
  </si>
  <si>
    <t>CNE2009011991</t>
  </si>
  <si>
    <t>KWE2009011991</t>
  </si>
  <si>
    <t>IP2009001787/BE0018</t>
  </si>
  <si>
    <t>JO0056385009</t>
  </si>
  <si>
    <t>1048901328116245</t>
  </si>
  <si>
    <t>ESP1600611824VU8J</t>
  </si>
  <si>
    <t>IDEC2009010226</t>
  </si>
  <si>
    <t>CNE2009011995</t>
  </si>
  <si>
    <t>KWE2009011995</t>
  </si>
  <si>
    <t>IP2009001788/BE0018</t>
  </si>
  <si>
    <t>IDBNAJA07188</t>
  </si>
  <si>
    <t>DEWI MAYASARI</t>
  </si>
  <si>
    <t>1048901423965704</t>
  </si>
  <si>
    <t>ESP1600569324S2E8</t>
  </si>
  <si>
    <t>E2009003714</t>
  </si>
  <si>
    <t>MME2009011874</t>
  </si>
  <si>
    <t>KWE2009011874</t>
  </si>
  <si>
    <t>IP2009001763/BE0018</t>
  </si>
  <si>
    <t>IDJTBAA17399</t>
  </si>
  <si>
    <t>MOCHAMAD FASA</t>
  </si>
  <si>
    <t>1048901155216843</t>
  </si>
  <si>
    <t>ESP160061255189R5</t>
  </si>
  <si>
    <t>E2009003757</t>
  </si>
  <si>
    <t>MME2009011998</t>
  </si>
  <si>
    <t>KWE2009011998</t>
  </si>
  <si>
    <t>IP2009001789/BE0018</t>
  </si>
  <si>
    <t>IDJHAMA10349</t>
  </si>
  <si>
    <t>VINCENCIA SURYA CANDRA KARTIKA</t>
  </si>
  <si>
    <t>1048901405316638</t>
  </si>
  <si>
    <t>ESP16006135045OPD</t>
  </si>
  <si>
    <t>IDEC2009010229</t>
  </si>
  <si>
    <t>CNE2009012001</t>
  </si>
  <si>
    <t>KWE2009012001</t>
  </si>
  <si>
    <t>IP2009001790/BE0018</t>
  </si>
  <si>
    <t>0128042000180108</t>
  </si>
  <si>
    <t>1048901153316770</t>
  </si>
  <si>
    <t>ESP16006133517TPT</t>
  </si>
  <si>
    <t>E2009003761</t>
  </si>
  <si>
    <t>MME2009012002</t>
  </si>
  <si>
    <t>KWE2009012002</t>
  </si>
  <si>
    <t>IP2009001791/BE0018</t>
  </si>
  <si>
    <t>IDSABRA08007</t>
  </si>
  <si>
    <t>RAHMALIA MAULANI</t>
  </si>
  <si>
    <t>1048901926316841</t>
  </si>
  <si>
    <t>ESP1600613629BNIH</t>
  </si>
  <si>
    <t>E2009003762</t>
  </si>
  <si>
    <t>MME2009012003</t>
  </si>
  <si>
    <t>KWE2009012003</t>
  </si>
  <si>
    <t>IP2009001792/BE0018</t>
  </si>
  <si>
    <t>IDJKAJA04474</t>
  </si>
  <si>
    <t>DEWI BINTARI</t>
  </si>
  <si>
    <t>799920079274</t>
  </si>
  <si>
    <t>1048901858565037</t>
  </si>
  <si>
    <t>ESP1600565859P1AT</t>
  </si>
  <si>
    <t>E2009003716</t>
  </si>
  <si>
    <t>MME2009011880</t>
  </si>
  <si>
    <t>KWE2009011880</t>
  </si>
  <si>
    <t>IP2009001764/BE0018</t>
  </si>
  <si>
    <t>IDJTAXA10105</t>
  </si>
  <si>
    <t>FARIAL HERFANSYAH</t>
  </si>
  <si>
    <t>JO0056336996</t>
  </si>
  <si>
    <t>1048901055516026</t>
  </si>
  <si>
    <t>ESP1600615550GRJU</t>
  </si>
  <si>
    <t>E2009003764</t>
  </si>
  <si>
    <t>MME2009012006</t>
  </si>
  <si>
    <t>KWE2009012006</t>
  </si>
  <si>
    <t>IP2009001793/BE0018</t>
  </si>
  <si>
    <t>IDRUAAA09768</t>
  </si>
  <si>
    <t>SUTIMIN</t>
  </si>
  <si>
    <t>1048901918816320</t>
  </si>
  <si>
    <t>ESP1600618820HUPD</t>
  </si>
  <si>
    <t>E2009003768</t>
  </si>
  <si>
    <t>MME2009012011</t>
  </si>
  <si>
    <t>KWE2009012011</t>
  </si>
  <si>
    <t>IP2009001794/BE0018</t>
  </si>
  <si>
    <t>IDJTADA13671</t>
  </si>
  <si>
    <t>799920079296</t>
  </si>
  <si>
    <t>1048901905916493</t>
  </si>
  <si>
    <t>ESP16006195105RE8</t>
  </si>
  <si>
    <t>E2009003769</t>
  </si>
  <si>
    <t>MME2009012012</t>
  </si>
  <si>
    <t>KWE2009012012</t>
  </si>
  <si>
    <t>IP2009001795/BE0018</t>
  </si>
  <si>
    <t>IDJTBAA17400</t>
  </si>
  <si>
    <t>SELVI APRILIANTI</t>
  </si>
  <si>
    <t>0128042000180124</t>
  </si>
  <si>
    <t>1048901648675426</t>
  </si>
  <si>
    <t>ESP1600576846WRJE</t>
  </si>
  <si>
    <t>IDEC2009010147</t>
  </si>
  <si>
    <t>CNE2009011892</t>
  </si>
  <si>
    <t>KWE2009011892</t>
  </si>
  <si>
    <t>IP2009001765/BE0018</t>
  </si>
  <si>
    <t>0128042000179894</t>
  </si>
  <si>
    <t>1048901105775963</t>
  </si>
  <si>
    <t>ESP1600577501W04N</t>
  </si>
  <si>
    <t>IDEC2009010148</t>
  </si>
  <si>
    <t>CNE2009011893</t>
  </si>
  <si>
    <t>KWE2009011893</t>
  </si>
  <si>
    <t>IP2009001766/BE0018</t>
  </si>
  <si>
    <t>IDJTAXA05325</t>
  </si>
  <si>
    <t>EMA YULIANA</t>
  </si>
  <si>
    <t>000184703584</t>
  </si>
  <si>
    <t>1048901656775864</t>
  </si>
  <si>
    <t>ESP160057765748VS</t>
  </si>
  <si>
    <t>IDEC2009010150</t>
  </si>
  <si>
    <t>CNE2009011895</t>
  </si>
  <si>
    <t>KWE2009011895</t>
  </si>
  <si>
    <t>IP2009001767/BE0018</t>
  </si>
  <si>
    <t>IDJTADA13508</t>
  </si>
  <si>
    <t>799920079156</t>
  </si>
  <si>
    <t>1048901725975795</t>
  </si>
  <si>
    <t>ESP16005795284T9K</t>
  </si>
  <si>
    <t>IDEC2009010152</t>
  </si>
  <si>
    <t>CNE2009011898</t>
  </si>
  <si>
    <t>KWE2009011898</t>
  </si>
  <si>
    <t>IP2009001768/BE0018</t>
  </si>
  <si>
    <t>SAPIDEC2009010152</t>
  </si>
  <si>
    <t>1048901276975640</t>
  </si>
  <si>
    <t>ESP1600579672KKC8</t>
  </si>
  <si>
    <t>E2009003724</t>
  </si>
  <si>
    <t>MME2009011899</t>
  </si>
  <si>
    <t>KWE2009011899</t>
  </si>
  <si>
    <t>IP2009001769/BE0018</t>
  </si>
  <si>
    <t>IDBNAEA11002</t>
  </si>
  <si>
    <t>PUTRI WAHYU HANDAYANI</t>
  </si>
  <si>
    <t>JO0056341939</t>
  </si>
  <si>
    <t>1048901981975593</t>
  </si>
  <si>
    <t>ESP160057918960SQ</t>
  </si>
  <si>
    <t>E2009003725</t>
  </si>
  <si>
    <t>MME2009011900</t>
  </si>
  <si>
    <t>KWE2009011900</t>
  </si>
  <si>
    <t>IP2009001770/BE0018</t>
  </si>
  <si>
    <t>IDJKAMA05286</t>
  </si>
  <si>
    <t>WULAN NURAZIZAH</t>
  </si>
  <si>
    <t>000184703586</t>
  </si>
  <si>
    <t>1048901470185640</t>
  </si>
  <si>
    <t>ESP1600581074MMPM</t>
  </si>
  <si>
    <t>E2009003726</t>
  </si>
  <si>
    <t>MME2009011904</t>
  </si>
  <si>
    <t>KWE2009011904</t>
  </si>
  <si>
    <t>IP2009001771/BE0018</t>
  </si>
  <si>
    <t>IDSPAAB43507</t>
  </si>
  <si>
    <t>ANTON WIBOWO</t>
  </si>
  <si>
    <t>SAPE2009003726</t>
  </si>
  <si>
    <t>1048901313866054</t>
  </si>
  <si>
    <t>ESP1600668313HMV8</t>
  </si>
  <si>
    <t>IDEC2009010399</t>
  </si>
  <si>
    <t>CNE2009012229</t>
  </si>
  <si>
    <t>KWE2009012229</t>
  </si>
  <si>
    <t>IP2009001825/BE0018</t>
  </si>
  <si>
    <t>JO0056407765</t>
  </si>
  <si>
    <t>1048901168866120</t>
  </si>
  <si>
    <t>ESP16006688617MR0</t>
  </si>
  <si>
    <t>IDEC2009010402</t>
  </si>
  <si>
    <t>CNE2009012232</t>
  </si>
  <si>
    <t>KWE2009012232</t>
  </si>
  <si>
    <t>IP2009001826/BE0018</t>
  </si>
  <si>
    <t>1048901401966267</t>
  </si>
  <si>
    <t>ESP1600669104E5I7</t>
  </si>
  <si>
    <t>IDEC2009010403</t>
  </si>
  <si>
    <t>CNE2009012234</t>
  </si>
  <si>
    <t>KWE2009012234</t>
  </si>
  <si>
    <t>IP2009001827/BE0018</t>
  </si>
  <si>
    <t>0128042000180298</t>
  </si>
  <si>
    <t>1048901265966565</t>
  </si>
  <si>
    <t>ESP1600669562QDGB</t>
  </si>
  <si>
    <t>IDEC2009010405</t>
  </si>
  <si>
    <t>CNE2009012236</t>
  </si>
  <si>
    <t>KWE2009012236</t>
  </si>
  <si>
    <t>IP2009001828/BE0018</t>
  </si>
  <si>
    <t>IDSPAAB13485</t>
  </si>
  <si>
    <t>SYAMSINAR S.PD</t>
  </si>
  <si>
    <t>1048901346966669</t>
  </si>
  <si>
    <t>ESP16006696432H5K</t>
  </si>
  <si>
    <t>IDEC2009010406</t>
  </si>
  <si>
    <t>CNE2009012237</t>
  </si>
  <si>
    <t>KWE2009012237</t>
  </si>
  <si>
    <t>IP2009001829/BE0018</t>
  </si>
  <si>
    <t>799920079425</t>
  </si>
  <si>
    <t>1048901986966599</t>
  </si>
  <si>
    <t>ESP1600669689W4C8</t>
  </si>
  <si>
    <t>IDEC2009010410</t>
  </si>
  <si>
    <t>CNE2009012243</t>
  </si>
  <si>
    <t>KWE2009012243</t>
  </si>
  <si>
    <t>IP2009001830/BE0018</t>
  </si>
  <si>
    <t>JO0056410993</t>
  </si>
  <si>
    <t>1048901503076829</t>
  </si>
  <si>
    <t>ESP1600670305AHB6</t>
  </si>
  <si>
    <t>IDEC2009010411</t>
  </si>
  <si>
    <t>CNE2009012245</t>
  </si>
  <si>
    <t>KWE2009012245</t>
  </si>
  <si>
    <t>IP2009001831/BE0018</t>
  </si>
  <si>
    <t>IDJTYCA02854</t>
  </si>
  <si>
    <t>SUCI SRI SUHARANI</t>
  </si>
  <si>
    <t>1048901930366200</t>
  </si>
  <si>
    <t>ESP1600663039G748</t>
  </si>
  <si>
    <t>IDEC2009010413</t>
  </si>
  <si>
    <t>CNE2009012247</t>
  </si>
  <si>
    <t>KWE2009012247</t>
  </si>
  <si>
    <t>IP2009001832/BE0018</t>
  </si>
  <si>
    <t>JO0056411436</t>
  </si>
  <si>
    <t>1048901614076337</t>
  </si>
  <si>
    <t>ESP1600670417AFAK</t>
  </si>
  <si>
    <t>IDEC2009010414</t>
  </si>
  <si>
    <t>CNE2009012248</t>
  </si>
  <si>
    <t>KWE2009012248</t>
  </si>
  <si>
    <t>IP2009001833/BE0018</t>
  </si>
  <si>
    <t>IDSPAAB09105</t>
  </si>
  <si>
    <t>JO0056411458</t>
  </si>
  <si>
    <t>1048901543076921</t>
  </si>
  <si>
    <t>ESP1600670346OS0I</t>
  </si>
  <si>
    <t>IDEC2009010415</t>
  </si>
  <si>
    <t>CNE2009012249</t>
  </si>
  <si>
    <t>KWE2009012249</t>
  </si>
  <si>
    <t>IP2009001834/BE0018</t>
  </si>
  <si>
    <t>JO0056411477</t>
  </si>
  <si>
    <t>1048901765076870</t>
  </si>
  <si>
    <t>ESP1600670567UBPR</t>
  </si>
  <si>
    <t>E2009003841</t>
  </si>
  <si>
    <t>MME2009012250</t>
  </si>
  <si>
    <t>KWE2009012250</t>
  </si>
  <si>
    <t>IP2009001835/BE0018</t>
  </si>
  <si>
    <t>IDSPACA17026</t>
  </si>
  <si>
    <t>1048901039076286</t>
  </si>
  <si>
    <t>ESP1600670930IT7Q</t>
  </si>
  <si>
    <t>IDEC2009010417</t>
  </si>
  <si>
    <t>CNE2009012252</t>
  </si>
  <si>
    <t>KWE2009012252</t>
  </si>
  <si>
    <t>IP2009001836/BE0018</t>
  </si>
  <si>
    <t>1048901692176048</t>
  </si>
  <si>
    <t>ESP1600671296RTD7</t>
  </si>
  <si>
    <t>IDEC2009010420</t>
  </si>
  <si>
    <t>CNE2009012255</t>
  </si>
  <si>
    <t>KWE2009012255</t>
  </si>
  <si>
    <t>IP2009001837/BE0018</t>
  </si>
  <si>
    <t>1048901770276303</t>
  </si>
  <si>
    <t>ESP16006720773HBR</t>
  </si>
  <si>
    <t>E2009003845</t>
  </si>
  <si>
    <t>MME2009012263</t>
  </si>
  <si>
    <t>KWE2009012263</t>
  </si>
  <si>
    <t>IP2009001838/BE0018</t>
  </si>
  <si>
    <t>IDJHARA14849</t>
  </si>
  <si>
    <t>RANI ASTUTI</t>
  </si>
  <si>
    <t>1048901118276055</t>
  </si>
  <si>
    <t>ESP1600672812R31Y</t>
  </si>
  <si>
    <t>IDEC2009010428</t>
  </si>
  <si>
    <t>CNE2009012267</t>
  </si>
  <si>
    <t>KWE2009012267</t>
  </si>
  <si>
    <t>IP2009001839/BE0018</t>
  </si>
  <si>
    <t>IDJRAHA11465</t>
  </si>
  <si>
    <t>IFA NUR KUMALASARI</t>
  </si>
  <si>
    <t>0128042000180314</t>
  </si>
  <si>
    <t>1048901217276297</t>
  </si>
  <si>
    <t>ESP16006727120Q8F</t>
  </si>
  <si>
    <t>IDEC2009010430</t>
  </si>
  <si>
    <t>CNE2009012269</t>
  </si>
  <si>
    <t>KWE2009012269</t>
  </si>
  <si>
    <t>IP2009001840/BE0018</t>
  </si>
  <si>
    <t>1048901065376421</t>
  </si>
  <si>
    <t>ESP1600673561DL93</t>
  </si>
  <si>
    <t>IDEC2009010442</t>
  </si>
  <si>
    <t>CNE2009012281</t>
  </si>
  <si>
    <t>KWE2009012281</t>
  </si>
  <si>
    <t>IP2009001841/BE0018</t>
  </si>
  <si>
    <t>JO0056418113</t>
  </si>
  <si>
    <t>1048901528276848</t>
  </si>
  <si>
    <t>ESP16006728268OTG</t>
  </si>
  <si>
    <t>IDEC2009010446</t>
  </si>
  <si>
    <t>CNE2009012285</t>
  </si>
  <si>
    <t>KWE2009012285</t>
  </si>
  <si>
    <t>IP2009001842/BE0018</t>
  </si>
  <si>
    <t>EID171592</t>
  </si>
  <si>
    <t>OKI ASRI DYANING</t>
  </si>
  <si>
    <t>0128042000180330</t>
  </si>
  <si>
    <t>1048901083576131</t>
  </si>
  <si>
    <t>ESP16006753800J3P</t>
  </si>
  <si>
    <t>IDEC2009010451</t>
  </si>
  <si>
    <t>CNE2009012292</t>
  </si>
  <si>
    <t>KWE2009012292</t>
  </si>
  <si>
    <t>IP2009001843/BE0018</t>
  </si>
  <si>
    <t>IDJTAXA10012</t>
  </si>
  <si>
    <t>NOVA HASANAH A</t>
  </si>
  <si>
    <t>0128042000180355</t>
  </si>
  <si>
    <t>1048901327576406</t>
  </si>
  <si>
    <t>ESP1600675724D4A3</t>
  </si>
  <si>
    <t>IDEC2009010453</t>
  </si>
  <si>
    <t>CNE2009012294</t>
  </si>
  <si>
    <t>KWE2009012294</t>
  </si>
  <si>
    <t>IP2009001844/BE0018</t>
  </si>
  <si>
    <t>1048901860676342</t>
  </si>
  <si>
    <t>ESP1600676068KOF9</t>
  </si>
  <si>
    <t>IDEC2009010454</t>
  </si>
  <si>
    <t>CNE2009012295</t>
  </si>
  <si>
    <t>KWE2009012295</t>
  </si>
  <si>
    <t>IP2009001845/BE0018</t>
  </si>
  <si>
    <t>000184703603</t>
  </si>
  <si>
    <t>1048901880676009</t>
  </si>
  <si>
    <t>ESP16006760886VEZ</t>
  </si>
  <si>
    <t>IDEC2009010455</t>
  </si>
  <si>
    <t>CNE2009012296</t>
  </si>
  <si>
    <t>KWE2009012296</t>
  </si>
  <si>
    <t>IP2009001846/BE0018</t>
  </si>
  <si>
    <t>SAPIDEC2009010455</t>
  </si>
  <si>
    <t>1048901647776834</t>
  </si>
  <si>
    <t>ESP1600677746LN6A</t>
  </si>
  <si>
    <t>E2009003856</t>
  </si>
  <si>
    <t>MME2009012306</t>
  </si>
  <si>
    <t>KWE2009012306</t>
  </si>
  <si>
    <t>IP2009001848/BE0018</t>
  </si>
  <si>
    <t>IDSPAAB43524</t>
  </si>
  <si>
    <t>JO0056428053</t>
  </si>
  <si>
    <t>1048901339976027</t>
  </si>
  <si>
    <t>ESP1600679933F9LD</t>
  </si>
  <si>
    <t>E2009003858</t>
  </si>
  <si>
    <t>MME2009012311</t>
  </si>
  <si>
    <t>KWE2009012311</t>
  </si>
  <si>
    <t>IP2009001849/BE0018</t>
  </si>
  <si>
    <t>IDSPAAB43525</t>
  </si>
  <si>
    <t>LUVITA VIDYA HAFTASARI</t>
  </si>
  <si>
    <t>JO0056433752</t>
  </si>
  <si>
    <t>1048901411086850</t>
  </si>
  <si>
    <t>ESP16006801140SFR</t>
  </si>
  <si>
    <t>E2009003860</t>
  </si>
  <si>
    <t>MME2009012313</t>
  </si>
  <si>
    <t>KWE2009012313</t>
  </si>
  <si>
    <t>IP2009001850/BE0018</t>
  </si>
  <si>
    <t>IDSPAAB43527</t>
  </si>
  <si>
    <t>KHOIRUNNISA</t>
  </si>
  <si>
    <t>799920079510</t>
  </si>
  <si>
    <t>1048901561086866</t>
  </si>
  <si>
    <t>ESP1600680166P58H</t>
  </si>
  <si>
    <t>E2009003861</t>
  </si>
  <si>
    <t>MME2009012314</t>
  </si>
  <si>
    <t>KWE2009012314</t>
  </si>
  <si>
    <t>IP2009001851/BE0018</t>
  </si>
  <si>
    <t>IDSPAAB43528</t>
  </si>
  <si>
    <t>TUTIK RAHAYU</t>
  </si>
  <si>
    <t>JO0056434407</t>
  </si>
  <si>
    <t>1048901136086883</t>
  </si>
  <si>
    <t>ESP1600680632IR1O</t>
  </si>
  <si>
    <t>E2009003863</t>
  </si>
  <si>
    <t>MME2009012318</t>
  </si>
  <si>
    <t>KWE2009012318</t>
  </si>
  <si>
    <t>IP2009001852/BE0018</t>
  </si>
  <si>
    <t>IDSPAAB43529</t>
  </si>
  <si>
    <t>APIP NURHAYAT</t>
  </si>
  <si>
    <t>JO0056436938</t>
  </si>
  <si>
    <t>1048901325186609</t>
  </si>
  <si>
    <t>ESP1600681524HT83</t>
  </si>
  <si>
    <t>E2009003866</t>
  </si>
  <si>
    <t>MME2009012326</t>
  </si>
  <si>
    <t>KWE2009012326</t>
  </si>
  <si>
    <t>IP2009001853/BE0018</t>
  </si>
  <si>
    <t>IDSPAAB43531</t>
  </si>
  <si>
    <t>DESY WIDYASTUTI</t>
  </si>
  <si>
    <t>JO0056439769</t>
  </si>
  <si>
    <t>1048901020386018</t>
  </si>
  <si>
    <t>ESP16006830214Z2M</t>
  </si>
  <si>
    <t>E2009003869</t>
  </si>
  <si>
    <t>MME2009012333</t>
  </si>
  <si>
    <t>KWE2009012333</t>
  </si>
  <si>
    <t>IP2009001854/BE0018</t>
  </si>
  <si>
    <t>IDJTAXA10107</t>
  </si>
  <si>
    <t>JO0056445040</t>
  </si>
  <si>
    <t>1048901527476528</t>
  </si>
  <si>
    <t>ESP1600674725O069</t>
  </si>
  <si>
    <t>IDEC2009010480</t>
  </si>
  <si>
    <t>CNE2009012334</t>
  </si>
  <si>
    <t>KWE2009012334</t>
  </si>
  <si>
    <t>IP2009001855/BE0018</t>
  </si>
  <si>
    <t>JO0056445593</t>
  </si>
  <si>
    <t>1048901355486599</t>
  </si>
  <si>
    <t>ESP1600684554BS76</t>
  </si>
  <si>
    <t>E2009003870</t>
  </si>
  <si>
    <t>MME2009012337</t>
  </si>
  <si>
    <t>KWE2009012337</t>
  </si>
  <si>
    <t>IP2009001856/BE0018</t>
  </si>
  <si>
    <t>IDJTADA13672</t>
  </si>
  <si>
    <t>MUSLIM SANJAYA</t>
  </si>
  <si>
    <t>JO0056449549</t>
  </si>
  <si>
    <t>1048901695586163</t>
  </si>
  <si>
    <t>ESP1600685596W3QK</t>
  </si>
  <si>
    <t>E2009003872</t>
  </si>
  <si>
    <t>MME2009012343</t>
  </si>
  <si>
    <t>KWE2009012343</t>
  </si>
  <si>
    <t>IP2009001857/BE0018</t>
  </si>
  <si>
    <t>IDJHAMA10357</t>
  </si>
  <si>
    <t>BAMBANG MARAYUDA</t>
  </si>
  <si>
    <t>1048901076686316</t>
  </si>
  <si>
    <t>ESP1600686670SH5P</t>
  </si>
  <si>
    <t>E2009003873</t>
  </si>
  <si>
    <t>MME2009012349</t>
  </si>
  <si>
    <t>KWE2009012349</t>
  </si>
  <si>
    <t>IP2009001858/BE0018</t>
  </si>
  <si>
    <t>IDSPAAB43534</t>
  </si>
  <si>
    <t>YUSLINDA</t>
  </si>
  <si>
    <t>1048901558686156</t>
  </si>
  <si>
    <t>ESP1600686856PJSQ</t>
  </si>
  <si>
    <t>IDEC2009010492</t>
  </si>
  <si>
    <t>CNE2009012350</t>
  </si>
  <si>
    <t>KWE2009012350</t>
  </si>
  <si>
    <t>IP2009001859/BE0018</t>
  </si>
  <si>
    <t>0128042000180454</t>
  </si>
  <si>
    <t>1048901551786641</t>
  </si>
  <si>
    <t>ESP16006871560WRD</t>
  </si>
  <si>
    <t>E2009003875</t>
  </si>
  <si>
    <t>MME2009012352</t>
  </si>
  <si>
    <t>KWE2009012352</t>
  </si>
  <si>
    <t>IP2009001860/BE0018</t>
  </si>
  <si>
    <t>IDSPAAB43535</t>
  </si>
  <si>
    <t>PUJI MURBINGAH</t>
  </si>
  <si>
    <t>1048901008646197</t>
  </si>
  <si>
    <t>ESP1600646800PEDA</t>
  </si>
  <si>
    <t>E2009003782</t>
  </si>
  <si>
    <t>MME2009012090</t>
  </si>
  <si>
    <t>KWE2009012090</t>
  </si>
  <si>
    <t>IP2009001797/BE0018</t>
  </si>
  <si>
    <t>IDJTAXA10106</t>
  </si>
  <si>
    <t>PEGGY ANDRIAWAN</t>
  </si>
  <si>
    <t>0128042000180157</t>
  </si>
  <si>
    <t>1048901151196688</t>
  </si>
  <si>
    <t>ESP1600691151THDB</t>
  </si>
  <si>
    <t>E2009003882</t>
  </si>
  <si>
    <t>MME2009012362</t>
  </si>
  <si>
    <t>KWE2009012362</t>
  </si>
  <si>
    <t>IP2009001861/BE0018</t>
  </si>
  <si>
    <t>IDSPAAB43538</t>
  </si>
  <si>
    <t>PENI ERTI SEPTILIANI</t>
  </si>
  <si>
    <t>JO0056473314</t>
  </si>
  <si>
    <t>1048901054196889</t>
  </si>
  <si>
    <t>ESP1600691450P4AB</t>
  </si>
  <si>
    <t>E2009003883</t>
  </si>
  <si>
    <t>MME2009012363</t>
  </si>
  <si>
    <t>KWE2009012363</t>
  </si>
  <si>
    <t>IP2009001862/BE0018</t>
  </si>
  <si>
    <t>IDJHAMA10358</t>
  </si>
  <si>
    <t>NANIK SULISTIYANI MG</t>
  </si>
  <si>
    <t>1048901194296662</t>
  </si>
  <si>
    <t>ESP1600692491RN4K</t>
  </si>
  <si>
    <t>IDEC2009010499</t>
  </si>
  <si>
    <t>CNE2009012365</t>
  </si>
  <si>
    <t>KWE2009012365</t>
  </si>
  <si>
    <t>IP2009001863/BE0018</t>
  </si>
  <si>
    <t>IDSPAAB33366</t>
  </si>
  <si>
    <t>ZAHRUN NAQI</t>
  </si>
  <si>
    <t>JO0056476651</t>
  </si>
  <si>
    <t>1048901488296651</t>
  </si>
  <si>
    <t>ESP1600692885Z849</t>
  </si>
  <si>
    <t>IDEC2009010502</t>
  </si>
  <si>
    <t>CNE2009012368</t>
  </si>
  <si>
    <t>KWE2009012368</t>
  </si>
  <si>
    <t>IP2009001865/BE0018</t>
  </si>
  <si>
    <t>IDSABRA06530</t>
  </si>
  <si>
    <t>EDI ADRIANSYAH</t>
  </si>
  <si>
    <t>0128042000180462</t>
  </si>
  <si>
    <t>1048901294056918</t>
  </si>
  <si>
    <t>ESP16006504935EEY</t>
  </si>
  <si>
    <t>IDEC2009010303</t>
  </si>
  <si>
    <t>CNE2009012095</t>
  </si>
  <si>
    <t>KWE2009012095</t>
  </si>
  <si>
    <t>IP2009001798/BE0018</t>
  </si>
  <si>
    <t>000184703593</t>
  </si>
  <si>
    <t>1048901170596439</t>
  </si>
  <si>
    <t>ESP16006950713BLF</t>
  </si>
  <si>
    <t>E2009003888</t>
  </si>
  <si>
    <t>MME2009012374</t>
  </si>
  <si>
    <t>KWE2009012374</t>
  </si>
  <si>
    <t>IP2009001866/BE0018</t>
  </si>
  <si>
    <t>IDJHARA14850</t>
  </si>
  <si>
    <t>ANISA YULIANA</t>
  </si>
  <si>
    <t>1048901411696310</t>
  </si>
  <si>
    <t>ESP1600696115M053</t>
  </si>
  <si>
    <t>IDEC2009010510</t>
  </si>
  <si>
    <t>CNE2009012379</t>
  </si>
  <si>
    <t>KWE2009012379</t>
  </si>
  <si>
    <t>IP2009001867/BE0018</t>
  </si>
  <si>
    <t>IDSPAAB42739</t>
  </si>
  <si>
    <t>ILFIANI ZAHIRA</t>
  </si>
  <si>
    <t>SAPIDEC2009010510</t>
  </si>
  <si>
    <t>1048901697696111</t>
  </si>
  <si>
    <t>ESP1600696797FLK9</t>
  </si>
  <si>
    <t>E2009003891</t>
  </si>
  <si>
    <t>MME2009012382</t>
  </si>
  <si>
    <t>KWE2009012382</t>
  </si>
  <si>
    <t>IP2009001868/BE0018</t>
  </si>
  <si>
    <t>IDJTYBA04941</t>
  </si>
  <si>
    <t>YULIYANTI</t>
  </si>
  <si>
    <t>SAPE2009003891</t>
  </si>
  <si>
    <t>1048901863796379</t>
  </si>
  <si>
    <t>ESP1600697368DE83</t>
  </si>
  <si>
    <t>E2009003892</t>
  </si>
  <si>
    <t>MME2009012385</t>
  </si>
  <si>
    <t>KWE2009012385</t>
  </si>
  <si>
    <t>IP2009001869/BE0018</t>
  </si>
  <si>
    <t>IDSPAAB43539</t>
  </si>
  <si>
    <t>JO0056487342</t>
  </si>
  <si>
    <t>1048901523456442</t>
  </si>
  <si>
    <t>ESP16006543266Z7J</t>
  </si>
  <si>
    <t>IDEC2009010309</t>
  </si>
  <si>
    <t>CNE2009012105</t>
  </si>
  <si>
    <t>KWE2009012105</t>
  </si>
  <si>
    <t>IP2009001799/BE0018</t>
  </si>
  <si>
    <t>EID040699</t>
  </si>
  <si>
    <t>HJ SITI MASITAH</t>
  </si>
  <si>
    <t>1048901619456707</t>
  </si>
  <si>
    <t>ESP1600654917RKJD</t>
  </si>
  <si>
    <t>E2009003790</t>
  </si>
  <si>
    <t>MME2009012108</t>
  </si>
  <si>
    <t>KWE2009012108</t>
  </si>
  <si>
    <t>IP2009001800/BE0018</t>
  </si>
  <si>
    <t>IDJRBFA13655</t>
  </si>
  <si>
    <t>YATUMI</t>
  </si>
  <si>
    <t>1048901424556654</t>
  </si>
  <si>
    <t>ESP1600655425TH2H</t>
  </si>
  <si>
    <t>IDEC2009010312</t>
  </si>
  <si>
    <t>CNE2009012113</t>
  </si>
  <si>
    <t>KWE2009012113</t>
  </si>
  <si>
    <t>IP2009001801/BE0018</t>
  </si>
  <si>
    <t>IDJTBAA13338</t>
  </si>
  <si>
    <t>MENA MEYLANI</t>
  </si>
  <si>
    <t>JO0056392171</t>
  </si>
  <si>
    <t>1048901841556030</t>
  </si>
  <si>
    <t>ESP1600655149R9EL</t>
  </si>
  <si>
    <t>IDEC2009010313</t>
  </si>
  <si>
    <t>CNE2009012114</t>
  </si>
  <si>
    <t>KWE2009012114</t>
  </si>
  <si>
    <t>IP2009001802/BE0018</t>
  </si>
  <si>
    <t>IDBIAHA05587</t>
  </si>
  <si>
    <t>IGA FRIDAYANTI FILMY INDIANI ARDIKA</t>
  </si>
  <si>
    <t>JO0056392185</t>
  </si>
  <si>
    <t>1048901310656817</t>
  </si>
  <si>
    <t>ESP1600656014SR38</t>
  </si>
  <si>
    <t>IDEC2009010316</t>
  </si>
  <si>
    <t>CNE2009012119</t>
  </si>
  <si>
    <t>KWE2009012119</t>
  </si>
  <si>
    <t>IP2009001803/BE0018</t>
  </si>
  <si>
    <t>1048901681996118</t>
  </si>
  <si>
    <t>ESP1600699186Z9GZ</t>
  </si>
  <si>
    <t>E2009003896</t>
  </si>
  <si>
    <t>MME2009012393</t>
  </si>
  <si>
    <t>KWE2009012393</t>
  </si>
  <si>
    <t>IP2009001870/BE0018</t>
  </si>
  <si>
    <t>IDKTAGA12800</t>
  </si>
  <si>
    <t>NURTINA</t>
  </si>
  <si>
    <t>1048901176756391</t>
  </si>
  <si>
    <t>ESP16006576718UTG</t>
  </si>
  <si>
    <t>IDEC2009010338</t>
  </si>
  <si>
    <t>CNE2009012143</t>
  </si>
  <si>
    <t>KWE2009012143</t>
  </si>
  <si>
    <t>IP2009001804/BE0018</t>
  </si>
  <si>
    <t>JO0056394804</t>
  </si>
  <si>
    <t>1048901126756129</t>
  </si>
  <si>
    <t>ESP1600657621P0JJ</t>
  </si>
  <si>
    <t>IDEC2009010341</t>
  </si>
  <si>
    <t>CNE2009012149</t>
  </si>
  <si>
    <t>KWE2009012149</t>
  </si>
  <si>
    <t>IP2009001805/BE0018</t>
  </si>
  <si>
    <t>EID114078</t>
  </si>
  <si>
    <t>RISNA YANTI</t>
  </si>
  <si>
    <t>1048901865856361</t>
  </si>
  <si>
    <t>ESP1600658568OQ9J</t>
  </si>
  <si>
    <t>E2009003803</t>
  </si>
  <si>
    <t>MME2009012154</t>
  </si>
  <si>
    <t>KWE2009012154</t>
  </si>
  <si>
    <t>IP2009001806/BE0018</t>
  </si>
  <si>
    <t>IDSPAAB43512</t>
  </si>
  <si>
    <t>SHINTA SUNDARIE TANJUNG</t>
  </si>
  <si>
    <t>1048901356856061</t>
  </si>
  <si>
    <t>ESP16006586541YD2</t>
  </si>
  <si>
    <t>IDEC2009010345</t>
  </si>
  <si>
    <t>CNE2009012155</t>
  </si>
  <si>
    <t>KWE2009012155</t>
  </si>
  <si>
    <t>IP2009001807/BE0018</t>
  </si>
  <si>
    <t>IDJTAAA07907</t>
  </si>
  <si>
    <t>SIGIT SURYA NUGRAHA</t>
  </si>
  <si>
    <t>JO0056396003</t>
  </si>
  <si>
    <t>1048901683956225</t>
  </si>
  <si>
    <t>ESP16006593865UAQ</t>
  </si>
  <si>
    <t>IDEC2009010349</t>
  </si>
  <si>
    <t>CNE2009012161</t>
  </si>
  <si>
    <t>KWE2009012161</t>
  </si>
  <si>
    <t>IP2009001808/BE0018</t>
  </si>
  <si>
    <t>1048901152207400</t>
  </si>
  <si>
    <t>ESP1600702251CSRK</t>
  </si>
  <si>
    <t>E2009003899</t>
  </si>
  <si>
    <t>MME2009012398</t>
  </si>
  <si>
    <t>KWE2009012398</t>
  </si>
  <si>
    <t>IP2009001871/BE0018</t>
  </si>
  <si>
    <t>IDJKAJA04478</t>
  </si>
  <si>
    <t>LIA AMALIA</t>
  </si>
  <si>
    <t>SAPE2009003899</t>
  </si>
  <si>
    <t>1048901895956979</t>
  </si>
  <si>
    <t>ESP1600659598BBLD</t>
  </si>
  <si>
    <t>IDEC2009010353</t>
  </si>
  <si>
    <t>CNE2009012165</t>
  </si>
  <si>
    <t>KWE2009012165</t>
  </si>
  <si>
    <t>IP2009001809/BE0018</t>
  </si>
  <si>
    <t>IDBNALA03671</t>
  </si>
  <si>
    <t>SAPIDEC2009010353</t>
  </si>
  <si>
    <t>1048901629956811</t>
  </si>
  <si>
    <t>ESP16006599275K63</t>
  </si>
  <si>
    <t>E2009003806</t>
  </si>
  <si>
    <t>MME2009012166</t>
  </si>
  <si>
    <t>KWE2009012166</t>
  </si>
  <si>
    <t>IP2009001810/BE0018</t>
  </si>
  <si>
    <t>IDJTBHA22916</t>
  </si>
  <si>
    <t>WAWANG NAWANGSIH</t>
  </si>
  <si>
    <t>1048901117066481</t>
  </si>
  <si>
    <t>ESP1600660712UUNQ</t>
  </si>
  <si>
    <t>IDEC2009010357</t>
  </si>
  <si>
    <t>CNE2009012171</t>
  </si>
  <si>
    <t>KWE2009012171</t>
  </si>
  <si>
    <t>IP2009001811/BE0018</t>
  </si>
  <si>
    <t>SAPIDEC2009010357</t>
  </si>
  <si>
    <t>1048901720166822</t>
  </si>
  <si>
    <t>ESP1600661027WEYW</t>
  </si>
  <si>
    <t>E2009003811</t>
  </si>
  <si>
    <t>MME2009012179</t>
  </si>
  <si>
    <t>KWE2009012179</t>
  </si>
  <si>
    <t>IP2009001812/BE0018</t>
  </si>
  <si>
    <t>IDSPAAB43514</t>
  </si>
  <si>
    <t>WENI SURYANI</t>
  </si>
  <si>
    <t>SAPE2009003811</t>
  </si>
  <si>
    <t>1048901820166452</t>
  </si>
  <si>
    <t>ESP1600661028W7ZN</t>
  </si>
  <si>
    <t>E2009003812</t>
  </si>
  <si>
    <t>MME2009012183</t>
  </si>
  <si>
    <t>KWE2009012183</t>
  </si>
  <si>
    <t>IP2009001813/BE0018</t>
  </si>
  <si>
    <t>IDSPAAB43515</t>
  </si>
  <si>
    <t>FIRMANSYAH</t>
  </si>
  <si>
    <t>JO0056399562</t>
  </si>
  <si>
    <t>1048901789266340</t>
  </si>
  <si>
    <t>ESP1600662988W2GQ</t>
  </si>
  <si>
    <t>E2009003818</t>
  </si>
  <si>
    <t>MME2009012194</t>
  </si>
  <si>
    <t>KWE2009012194</t>
  </si>
  <si>
    <t>IP2009001814/BE0018</t>
  </si>
  <si>
    <t>IDSPAAB43517</t>
  </si>
  <si>
    <t>GUGUN GUNAWAN</t>
  </si>
  <si>
    <t>JO0056401704</t>
  </si>
  <si>
    <t>1048901891366915</t>
  </si>
  <si>
    <t>ESP16006631997KQA</t>
  </si>
  <si>
    <t>E2009003819</t>
  </si>
  <si>
    <t>MME2009012195</t>
  </si>
  <si>
    <t>KWE2009012195</t>
  </si>
  <si>
    <t>IP2009001815/BE0018</t>
  </si>
  <si>
    <t>IDPABLA10464</t>
  </si>
  <si>
    <t>SARLILIK</t>
  </si>
  <si>
    <t>0128042000180223</t>
  </si>
  <si>
    <t>1048901123566087</t>
  </si>
  <si>
    <t>ESP1600665322QSZM</t>
  </si>
  <si>
    <t>E2009003824</t>
  </si>
  <si>
    <t>MME2009012204</t>
  </si>
  <si>
    <t>KWE2009012204</t>
  </si>
  <si>
    <t>IP2009001816/BE0018</t>
  </si>
  <si>
    <t>IDSPAAB43518</t>
  </si>
  <si>
    <t>AIDAH</t>
  </si>
  <si>
    <t>799920079381</t>
  </si>
  <si>
    <t>1048901455566587</t>
  </si>
  <si>
    <t>ESP1600665555NPAY</t>
  </si>
  <si>
    <t>IDEC2009010384</t>
  </si>
  <si>
    <t>CNE2009012206</t>
  </si>
  <si>
    <t>KWE2009012206</t>
  </si>
  <si>
    <t>IP2009001817/BE0018</t>
  </si>
  <si>
    <t>IDKLID003824</t>
  </si>
  <si>
    <t>0128042000180256</t>
  </si>
  <si>
    <t>1048901690666838</t>
  </si>
  <si>
    <t>ESP16006660966YCA</t>
  </si>
  <si>
    <t>IDEC2009010385</t>
  </si>
  <si>
    <t>CNE2009012208</t>
  </si>
  <si>
    <t>KWE2009012208</t>
  </si>
  <si>
    <t>IP2009001818/BE0018</t>
  </si>
  <si>
    <t>EID234406</t>
  </si>
  <si>
    <t>MUJIBUR RAHMAN</t>
  </si>
  <si>
    <t>JO0056404934</t>
  </si>
  <si>
    <t>1048901093666613</t>
  </si>
  <si>
    <t>ESP1600666390RD1S</t>
  </si>
  <si>
    <t>IDEC2009010387</t>
  </si>
  <si>
    <t>CNE2009012212</t>
  </si>
  <si>
    <t>KWE2009012212</t>
  </si>
  <si>
    <t>IP2009001820/BE0018</t>
  </si>
  <si>
    <t>SAPIDEC2009010387</t>
  </si>
  <si>
    <t>1048901008666950</t>
  </si>
  <si>
    <t>ESP16006668008JUH</t>
  </si>
  <si>
    <t>E2009003830</t>
  </si>
  <si>
    <t>MME2009012215</t>
  </si>
  <si>
    <t>KWE2009012215</t>
  </si>
  <si>
    <t>IP2009001821/BE0018</t>
  </si>
  <si>
    <t>IDSABGA08722</t>
  </si>
  <si>
    <t>ENDAH SULISTYOWATI</t>
  </si>
  <si>
    <t>1048901298666160</t>
  </si>
  <si>
    <t>ESP16006668924DOT</t>
  </si>
  <si>
    <t>IDEC2009010390</t>
  </si>
  <si>
    <t>CNE2009012216</t>
  </si>
  <si>
    <t>KWE2009012216</t>
  </si>
  <si>
    <t>IP2009001822/BE0018</t>
  </si>
  <si>
    <t>1048901678326118</t>
  </si>
  <si>
    <t>ESP16006238772QJZ</t>
  </si>
  <si>
    <t>IDEC2009010232</t>
  </si>
  <si>
    <t>CNE2009012015</t>
  </si>
  <si>
    <t>KWE2009012015</t>
  </si>
  <si>
    <t>IP2009001796/BE0018</t>
  </si>
  <si>
    <t>IDJRBBA26997</t>
  </si>
  <si>
    <t>PANGESTU HIDAYAT</t>
  </si>
  <si>
    <t>SAPIDEC2009010232</t>
  </si>
  <si>
    <t>1048901066766396</t>
  </si>
  <si>
    <t>ESP1600667660030Y</t>
  </si>
  <si>
    <t>IDEC2009010393</t>
  </si>
  <si>
    <t>CNE2009012222</t>
  </si>
  <si>
    <t>KWE2009012222</t>
  </si>
  <si>
    <t>IP2009001823/BE0018</t>
  </si>
  <si>
    <t>IDBNALA01559</t>
  </si>
  <si>
    <t>RAMIJAN</t>
  </si>
  <si>
    <t>JO0056406721</t>
  </si>
  <si>
    <t>1048901377766765</t>
  </si>
  <si>
    <t>ESP1600667773RCU7</t>
  </si>
  <si>
    <t>IDEC2009010395</t>
  </si>
  <si>
    <t>CNE2009012224</t>
  </si>
  <si>
    <t>KWE2009012224</t>
  </si>
  <si>
    <t>IP2009001824/BE0018</t>
  </si>
  <si>
    <t>IDSPAAB42459</t>
  </si>
  <si>
    <t>ROMLATUL JANAH</t>
  </si>
  <si>
    <t>1048901497457246</t>
  </si>
  <si>
    <t>ESP1600754794C8KN</t>
  </si>
  <si>
    <t>E2009003946</t>
  </si>
  <si>
    <t>MME2009012800</t>
  </si>
  <si>
    <t>KWE2009012800</t>
  </si>
  <si>
    <t>IP2009001903/BE0018</t>
  </si>
  <si>
    <t>IDBNAGA08110</t>
  </si>
  <si>
    <t>1048901297457187</t>
  </si>
  <si>
    <t>ESP1600754793Q335</t>
  </si>
  <si>
    <t>IDEC2009010895</t>
  </si>
  <si>
    <t>CNE2009012801</t>
  </si>
  <si>
    <t>KWE2009012801</t>
  </si>
  <si>
    <t>IP2009001904/BE0018</t>
  </si>
  <si>
    <t>SAPIDEC2009010895</t>
  </si>
  <si>
    <t>1048901991557855</t>
  </si>
  <si>
    <t>ESP16007551999ZA0</t>
  </si>
  <si>
    <t>E2009003948</t>
  </si>
  <si>
    <t>MME2009012804</t>
  </si>
  <si>
    <t>KWE2009012804</t>
  </si>
  <si>
    <t>IP2009001905/BE0018</t>
  </si>
  <si>
    <t>IDMUAOA04252</t>
  </si>
  <si>
    <t>YATI LA YAI</t>
  </si>
  <si>
    <t>1048901059457384</t>
  </si>
  <si>
    <t>ESP160075495058UV</t>
  </si>
  <si>
    <t>IDEC2009010897</t>
  </si>
  <si>
    <t>CNE2009012805</t>
  </si>
  <si>
    <t>KWE2009012805</t>
  </si>
  <si>
    <t>IP2009001906/BE0018</t>
  </si>
  <si>
    <t>IDJRBDA15676</t>
  </si>
  <si>
    <t>IR. DIDIEK AGUS HARIJANTO</t>
  </si>
  <si>
    <t>JO0056522325</t>
  </si>
  <si>
    <t>1048901106557702</t>
  </si>
  <si>
    <t>ESP16007556029U9W</t>
  </si>
  <si>
    <t>IDEC2009010898</t>
  </si>
  <si>
    <t>CNE2009012806</t>
  </si>
  <si>
    <t>KWE2009012806</t>
  </si>
  <si>
    <t>IP2009001907/BE0018</t>
  </si>
  <si>
    <t>IDSPAAB08305</t>
  </si>
  <si>
    <t>I NENGAH SUKERTHA</t>
  </si>
  <si>
    <t>1048901956557990</t>
  </si>
  <si>
    <t>ESP1600755659HFZW</t>
  </si>
  <si>
    <t>E2009003949</t>
  </si>
  <si>
    <t>MME2009012807</t>
  </si>
  <si>
    <t>KWE2009012807</t>
  </si>
  <si>
    <t>IP2009001908/BE0018</t>
  </si>
  <si>
    <t>IDSADUA04950</t>
  </si>
  <si>
    <t>HALIMAH TUSSADIAH MARPAUNG</t>
  </si>
  <si>
    <t>JO0056522694</t>
  </si>
  <si>
    <t>1048901123757117</t>
  </si>
  <si>
    <t>ESP1600757321GO54</t>
  </si>
  <si>
    <t>E2009003955</t>
  </si>
  <si>
    <t>MME2009012813</t>
  </si>
  <si>
    <t>KWE2009012813</t>
  </si>
  <si>
    <t>IP2009001909/BE0018</t>
  </si>
  <si>
    <t>IDJTAXA10111</t>
  </si>
  <si>
    <t>AINI SUMIRAT</t>
  </si>
  <si>
    <t>0128042000180678</t>
  </si>
  <si>
    <t>1048901808257138</t>
  </si>
  <si>
    <t>ESP1600752809JTRO</t>
  </si>
  <si>
    <t>E2009003956</t>
  </si>
  <si>
    <t>MME2009012814</t>
  </si>
  <si>
    <t>KWE2009012814</t>
  </si>
  <si>
    <t>IP2009001910/BE0018</t>
  </si>
  <si>
    <t>IDJHAKA05221</t>
  </si>
  <si>
    <t>NASIROH</t>
  </si>
  <si>
    <t>1048901144757477</t>
  </si>
  <si>
    <t>ESP1600757441I4E8</t>
  </si>
  <si>
    <t>IDEC2009010901</t>
  </si>
  <si>
    <t>CNE2009012816</t>
  </si>
  <si>
    <t>KWE2009012816</t>
  </si>
  <si>
    <t>IP2009001911/BE0018</t>
  </si>
  <si>
    <t>IDSPAAB08272</t>
  </si>
  <si>
    <t>WIRANTI SEPTIANI</t>
  </si>
  <si>
    <t>1048901117557811</t>
  </si>
  <si>
    <t>ESP1600755711TQQ2</t>
  </si>
  <si>
    <t>IDEC2009010903</t>
  </si>
  <si>
    <t>CNE2009012819</t>
  </si>
  <si>
    <t>KWE2009012819</t>
  </si>
  <si>
    <t>IP2009001912/BE0018</t>
  </si>
  <si>
    <t>0128042000180686</t>
  </si>
  <si>
    <t>1048901891857318</t>
  </si>
  <si>
    <t>ESP16007581987PO3</t>
  </si>
  <si>
    <t>IDEC2009010904</t>
  </si>
  <si>
    <t>CNE2009012820</t>
  </si>
  <si>
    <t>KWE2009012820</t>
  </si>
  <si>
    <t>IP2009001913/BE0018</t>
  </si>
  <si>
    <t>IDPABLA06800</t>
  </si>
  <si>
    <t>YASMIN MURTI VANYA ILAHOEDE, S.PSI</t>
  </si>
  <si>
    <t>1048901455857171</t>
  </si>
  <si>
    <t>ESP1600758554502Y</t>
  </si>
  <si>
    <t>E2009003960</t>
  </si>
  <si>
    <t>MME2009012825</t>
  </si>
  <si>
    <t>KWE2009012825</t>
  </si>
  <si>
    <t>IP2009001914/BE0018</t>
  </si>
  <si>
    <t>IDSABJA16113</t>
  </si>
  <si>
    <t>SURIYADI</t>
  </si>
  <si>
    <t>1048901255957880</t>
  </si>
  <si>
    <t>ESP16007595529K2H</t>
  </si>
  <si>
    <t>IDEC2009010914</t>
  </si>
  <si>
    <t>CNE2009012832</t>
  </si>
  <si>
    <t>KWE2009012832</t>
  </si>
  <si>
    <t>IP2009001915/BE0018</t>
  </si>
  <si>
    <t>SAPIDEC2009010914</t>
  </si>
  <si>
    <t>1048901260067024</t>
  </si>
  <si>
    <t>ESP1600760063UW60</t>
  </si>
  <si>
    <t>IDEC2009010918</t>
  </si>
  <si>
    <t>CNE2009012836</t>
  </si>
  <si>
    <t>KWE2009012836</t>
  </si>
  <si>
    <t>IP2009001916/BE0018</t>
  </si>
  <si>
    <t>1048901106067219</t>
  </si>
  <si>
    <t>ESP1600760602CFSM</t>
  </si>
  <si>
    <t>IDEC2009010922</t>
  </si>
  <si>
    <t>CNE2009012841</t>
  </si>
  <si>
    <t>KWE2009012841</t>
  </si>
  <si>
    <t>IP2009001917/BE0018</t>
  </si>
  <si>
    <t>IDJRAAA17828</t>
  </si>
  <si>
    <t>MASTUMAH</t>
  </si>
  <si>
    <t>JO0056534174</t>
  </si>
  <si>
    <t>1048901852167127</t>
  </si>
  <si>
    <t>ESP1600761259BA1S</t>
  </si>
  <si>
    <t>IDEC2009010927</t>
  </si>
  <si>
    <t>CNE2009012849</t>
  </si>
  <si>
    <t>KWE2009012849</t>
  </si>
  <si>
    <t>IP2009001918/BE0018</t>
  </si>
  <si>
    <t>JO0056535502</t>
  </si>
  <si>
    <t>1048901498267477</t>
  </si>
  <si>
    <t>ESP160076289412E0</t>
  </si>
  <si>
    <t>E2009003974</t>
  </si>
  <si>
    <t>MME2009012861</t>
  </si>
  <si>
    <t>KWE2009012861</t>
  </si>
  <si>
    <t>IP2009001919/BE0018</t>
  </si>
  <si>
    <t>IDSPAAB43545</t>
  </si>
  <si>
    <t>YULI YANTI</t>
  </si>
  <si>
    <t>SAPE2009003974</t>
  </si>
  <si>
    <t>1048901147267906</t>
  </si>
  <si>
    <t>ESP16007627428VZR</t>
  </si>
  <si>
    <t>IDEC2009010934</t>
  </si>
  <si>
    <t>CNE2009012862</t>
  </si>
  <si>
    <t>KWE2009012862</t>
  </si>
  <si>
    <t>IP2009001920/BE0018</t>
  </si>
  <si>
    <t>799920079661</t>
  </si>
  <si>
    <t>1048901985917046</t>
  </si>
  <si>
    <t>ESP1600719590CO5N</t>
  </si>
  <si>
    <t>IDEC2009010770</t>
  </si>
  <si>
    <t>CNE2009012649</t>
  </si>
  <si>
    <t>KWE2009012649</t>
  </si>
  <si>
    <t>IP2009001872/BE0018</t>
  </si>
  <si>
    <t>JO0056496856</t>
  </si>
  <si>
    <t>1048901604367496</t>
  </si>
  <si>
    <t>ESP1600763407IGH8</t>
  </si>
  <si>
    <t>IDEC2009010937</t>
  </si>
  <si>
    <t>CNE2009012865</t>
  </si>
  <si>
    <t>KWE2009012865</t>
  </si>
  <si>
    <t>IP2009001921/BE0018</t>
  </si>
  <si>
    <t>IDJTBUA07675</t>
  </si>
  <si>
    <t>NENENG NURAENI</t>
  </si>
  <si>
    <t>0128042000180769</t>
  </si>
  <si>
    <t>1048901625027675</t>
  </si>
  <si>
    <t>ESP1600720526N4RA</t>
  </si>
  <si>
    <t>IDEC2009010772</t>
  </si>
  <si>
    <t>CNE2009012651</t>
  </si>
  <si>
    <t>KWE2009012651</t>
  </si>
  <si>
    <t>IP2009001873/BE0018</t>
  </si>
  <si>
    <t>JO0056496958</t>
  </si>
  <si>
    <t>1048901713457199</t>
  </si>
  <si>
    <t>ESP16007543172DLO</t>
  </si>
  <si>
    <t>E2009003977</t>
  </si>
  <si>
    <t>MME2009012870</t>
  </si>
  <si>
    <t>KWE2009012870</t>
  </si>
  <si>
    <t>IP2009001922/BE0018</t>
  </si>
  <si>
    <t>IDJTAXA10113</t>
  </si>
  <si>
    <t>SETIANA</t>
  </si>
  <si>
    <t>0128042000180777</t>
  </si>
  <si>
    <t>1048901789467403</t>
  </si>
  <si>
    <t>ESP1600764987I583</t>
  </si>
  <si>
    <t>E2009003978</t>
  </si>
  <si>
    <t>MME2009012871</t>
  </si>
  <si>
    <t>KWE2009012871</t>
  </si>
  <si>
    <t>IP2009001923/BE0018</t>
  </si>
  <si>
    <t>IDJRAAA19926</t>
  </si>
  <si>
    <t>ANIK WAHYUNI</t>
  </si>
  <si>
    <t>1048901809857861</t>
  </si>
  <si>
    <t>ESP16007589085S30</t>
  </si>
  <si>
    <t>E2009003979</t>
  </si>
  <si>
    <t>MME2009012875</t>
  </si>
  <si>
    <t>KWE2009012875</t>
  </si>
  <si>
    <t>IP2009001924/BE0018</t>
  </si>
  <si>
    <t>IDSPAAB43547</t>
  </si>
  <si>
    <t>JANY WIDJAJA</t>
  </si>
  <si>
    <t>SAPE2009003979</t>
  </si>
  <si>
    <t>1048901787667883</t>
  </si>
  <si>
    <t>ESP1600766788GLBQ</t>
  </si>
  <si>
    <t>IDEC2009010946</t>
  </si>
  <si>
    <t>CNE2009012879</t>
  </si>
  <si>
    <t>KWE2009012879</t>
  </si>
  <si>
    <t>IP2009001925/BE0018</t>
  </si>
  <si>
    <t>JO0056548516</t>
  </si>
  <si>
    <t>1048901918067821</t>
  </si>
  <si>
    <t>ESP1600760819HSEI</t>
  </si>
  <si>
    <t>IDEC2009010948</t>
  </si>
  <si>
    <t>CNE2009012881</t>
  </si>
  <si>
    <t>KWE2009012881</t>
  </si>
  <si>
    <t>IP2009001926/BE0018</t>
  </si>
  <si>
    <t>1048901391767821</t>
  </si>
  <si>
    <t>ESP1600767194WCRZ</t>
  </si>
  <si>
    <t>IDEC2009010949</t>
  </si>
  <si>
    <t>CNE2009012882</t>
  </si>
  <si>
    <t>KWE2009012882</t>
  </si>
  <si>
    <t>IP2009001927/BE0018</t>
  </si>
  <si>
    <t>1048901392767785</t>
  </si>
  <si>
    <t>ESP1600767294IY1F</t>
  </si>
  <si>
    <t>IDEC2009010950</t>
  </si>
  <si>
    <t>CNE2009012883</t>
  </si>
  <si>
    <t>KWE2009012883</t>
  </si>
  <si>
    <t>IP2009001928/BE0018</t>
  </si>
  <si>
    <t>1048901408767344</t>
  </si>
  <si>
    <t>ESP1600767805TU7I</t>
  </si>
  <si>
    <t>IDEC2009010951</t>
  </si>
  <si>
    <t>CNE2009012884</t>
  </si>
  <si>
    <t>KWE2009012884</t>
  </si>
  <si>
    <t>IP2009001929/BE0018</t>
  </si>
  <si>
    <t>000184703619</t>
  </si>
  <si>
    <t>1048901197767465</t>
  </si>
  <si>
    <t>ESP1600767792VFKS</t>
  </si>
  <si>
    <t>E2009003984</t>
  </si>
  <si>
    <t>MME2009012885</t>
  </si>
  <si>
    <t>KWE2009012885</t>
  </si>
  <si>
    <t>IP2009001930/BE0018</t>
  </si>
  <si>
    <t>IDSPAAB43548</t>
  </si>
  <si>
    <t>ERTHALENY TOBING SKM</t>
  </si>
  <si>
    <t>1048901095077704</t>
  </si>
  <si>
    <t>ESP16007705912YA9</t>
  </si>
  <si>
    <t>IDEC2009010966</t>
  </si>
  <si>
    <t>CNE2009012904</t>
  </si>
  <si>
    <t>KWE2009012904</t>
  </si>
  <si>
    <t>IP2009001931/BE0018</t>
  </si>
  <si>
    <t>IDJTADA12981</t>
  </si>
  <si>
    <t>FERI HARDANI</t>
  </si>
  <si>
    <t>799920079705</t>
  </si>
  <si>
    <t>1048901363277963</t>
  </si>
  <si>
    <t>ESP1600772363T16E</t>
  </si>
  <si>
    <t>IDEC2009010971</t>
  </si>
  <si>
    <t>CNE2009012909</t>
  </si>
  <si>
    <t>KWE2009012909</t>
  </si>
  <si>
    <t>IP2009001932/BE0018</t>
  </si>
  <si>
    <t>1048901286377067</t>
  </si>
  <si>
    <t>ESP1600773683SZPN</t>
  </si>
  <si>
    <t>E2009003994</t>
  </si>
  <si>
    <t>MME2009012912</t>
  </si>
  <si>
    <t>KWE2009012912</t>
  </si>
  <si>
    <t>IP2009001933/BE0018</t>
  </si>
  <si>
    <t>IDPABIA12974</t>
  </si>
  <si>
    <t>ANWAR MANIANI</t>
  </si>
  <si>
    <t>1048901244677553</t>
  </si>
  <si>
    <t>ESP16007764420NQ3</t>
  </si>
  <si>
    <t>E2009004002</t>
  </si>
  <si>
    <t>MME2009012924</t>
  </si>
  <si>
    <t>KWE2009012924</t>
  </si>
  <si>
    <t>IP2009001934/BE0018</t>
  </si>
  <si>
    <t>IDJTADA13674</t>
  </si>
  <si>
    <t>KARTIKA BADARIYAH</t>
  </si>
  <si>
    <t>JO0056584081</t>
  </si>
  <si>
    <t>1048901806337033</t>
  </si>
  <si>
    <t>ESP16007336091VYR</t>
  </si>
  <si>
    <t>IDEC2009010783</t>
  </si>
  <si>
    <t>CNE2009012664</t>
  </si>
  <si>
    <t>KWE2009012664</t>
  </si>
  <si>
    <t>IP2009001874/BE0018</t>
  </si>
  <si>
    <t>JO0056497945</t>
  </si>
  <si>
    <t>1048901947677347</t>
  </si>
  <si>
    <t>ESP16007767493C8Y</t>
  </si>
  <si>
    <t>IDEC2009010979</t>
  </si>
  <si>
    <t>CNE2009012926</t>
  </si>
  <si>
    <t>KWE2009012926</t>
  </si>
  <si>
    <t>IP2009001935/BE0018</t>
  </si>
  <si>
    <t>JO0056586132</t>
  </si>
  <si>
    <t>1048901184777715</t>
  </si>
  <si>
    <t>ESP160077748100BT</t>
  </si>
  <si>
    <t>IDEC2009010980</t>
  </si>
  <si>
    <t>CNE2009012927</t>
  </si>
  <si>
    <t>KWE2009012927</t>
  </si>
  <si>
    <t>IP2009001936/BE0018</t>
  </si>
  <si>
    <t>IDSPAAB17942</t>
  </si>
  <si>
    <t>JO0056587206</t>
  </si>
  <si>
    <t>1048901071877002</t>
  </si>
  <si>
    <t>ESP1600778171NUL9</t>
  </si>
  <si>
    <t>IDEC2009010982</t>
  </si>
  <si>
    <t>CNE2009012931</t>
  </si>
  <si>
    <t>KWE2009012931</t>
  </si>
  <si>
    <t>IP2009001937/BE0018</t>
  </si>
  <si>
    <t>IDPABLA07857</t>
  </si>
  <si>
    <t>IBU KHUTSIYAH</t>
  </si>
  <si>
    <t>1048901079537635</t>
  </si>
  <si>
    <t>ESP16007359701SW6</t>
  </si>
  <si>
    <t>IDEC2009010793</t>
  </si>
  <si>
    <t>CNE2009012675</t>
  </si>
  <si>
    <t>KWE2009012675</t>
  </si>
  <si>
    <t>IP2009001875/BE0018</t>
  </si>
  <si>
    <t>799920079613</t>
  </si>
  <si>
    <t>1048901032977836</t>
  </si>
  <si>
    <t>ESP16007792308FI5</t>
  </si>
  <si>
    <t>IDEC2009010984</t>
  </si>
  <si>
    <t>CNE2009012933</t>
  </si>
  <si>
    <t>KWE2009012933</t>
  </si>
  <si>
    <t>IP2009001938/BE0018</t>
  </si>
  <si>
    <t>JO0056592791</t>
  </si>
  <si>
    <t>1048901589977270</t>
  </si>
  <si>
    <t>ESP1600779985G99Z</t>
  </si>
  <si>
    <t>IDEC2009010989</t>
  </si>
  <si>
    <t>CNE2009012940</t>
  </si>
  <si>
    <t>KWE2009012940</t>
  </si>
  <si>
    <t>IP2009001939/BE0018</t>
  </si>
  <si>
    <t>JO0056595135</t>
  </si>
  <si>
    <t>1048901113087801</t>
  </si>
  <si>
    <t>ESP1600780312HI4R</t>
  </si>
  <si>
    <t>E2009004009</t>
  </si>
  <si>
    <t>MME2009012942</t>
  </si>
  <si>
    <t>KWE2009012942</t>
  </si>
  <si>
    <t>IP2009001940/BE0018</t>
  </si>
  <si>
    <t>IDJKAMA05289</t>
  </si>
  <si>
    <t>SOLICHA</t>
  </si>
  <si>
    <t>1048901582147542</t>
  </si>
  <si>
    <t>ESP16007412865FCG</t>
  </si>
  <si>
    <t>IDEC2009010811</t>
  </si>
  <si>
    <t>CNE2009012698</t>
  </si>
  <si>
    <t>KWE2009012698</t>
  </si>
  <si>
    <t>IP2009001877/BE0018</t>
  </si>
  <si>
    <t>SAPIDEC2009010811</t>
  </si>
  <si>
    <t>1048901826387402</t>
  </si>
  <si>
    <t>ESP1600783629ZLAC</t>
  </si>
  <si>
    <t>E2009004017</t>
  </si>
  <si>
    <t>MME2009012953</t>
  </si>
  <si>
    <t>KWE2009012953</t>
  </si>
  <si>
    <t>IP2009001941/BE0018</t>
  </si>
  <si>
    <t>IDSPAAB43549</t>
  </si>
  <si>
    <t>M USMAN FAISAL FAUZIA</t>
  </si>
  <si>
    <t>JO0056603245</t>
  </si>
  <si>
    <t>1048901294147664</t>
  </si>
  <si>
    <t>ESP1600741492DT59</t>
  </si>
  <si>
    <t>IDEC2009010813</t>
  </si>
  <si>
    <t>CNE2009012700</t>
  </si>
  <si>
    <t>KWE2009012700</t>
  </si>
  <si>
    <t>IP2009001878/BE0018</t>
  </si>
  <si>
    <t>1048901975147113</t>
  </si>
  <si>
    <t>ESP1600741579UKF6</t>
  </si>
  <si>
    <t>IDEC2009010814</t>
  </si>
  <si>
    <t>CNE2009012701</t>
  </si>
  <si>
    <t>KWE2009012701</t>
  </si>
  <si>
    <t>IP2009001879/BE0018</t>
  </si>
  <si>
    <t>JO0056503536</t>
  </si>
  <si>
    <t>1048901588147379</t>
  </si>
  <si>
    <t>ESP16007418850SGB</t>
  </si>
  <si>
    <t>IDEC2009010817</t>
  </si>
  <si>
    <t>CNE2009012704</t>
  </si>
  <si>
    <t>KWE2009012704</t>
  </si>
  <si>
    <t>IP2009001880/BE0018</t>
  </si>
  <si>
    <t>JO0056503854</t>
  </si>
  <si>
    <t>1048901630247650</t>
  </si>
  <si>
    <t>ESP16007420373Q10</t>
  </si>
  <si>
    <t>IDEC2009010818</t>
  </si>
  <si>
    <t>CNE2009012705</t>
  </si>
  <si>
    <t>KWE2009012705</t>
  </si>
  <si>
    <t>IP2009001881/BE0018</t>
  </si>
  <si>
    <t>SAPIDEC2009010818</t>
  </si>
  <si>
    <t>1048901726047058</t>
  </si>
  <si>
    <t>ESP1600740627GSZJ</t>
  </si>
  <si>
    <t>E2009003914</t>
  </si>
  <si>
    <t>MME2009012707</t>
  </si>
  <si>
    <t>KWE2009012707</t>
  </si>
  <si>
    <t>IP2009001882/BE0018</t>
  </si>
  <si>
    <t>IDJRBFA13658</t>
  </si>
  <si>
    <t>LENI KARTIKA SARI</t>
  </si>
  <si>
    <t>20KLI0000002231</t>
  </si>
  <si>
    <t>1048901840347223</t>
  </si>
  <si>
    <t>ESP1600743048PYAE</t>
  </si>
  <si>
    <t>IDEC2009010823</t>
  </si>
  <si>
    <t>CNE2009012711</t>
  </si>
  <si>
    <t>KWE2009012711</t>
  </si>
  <si>
    <t>IP2009001883/BE0018</t>
  </si>
  <si>
    <t>IDJHBFA15857</t>
  </si>
  <si>
    <t>NOFERIYATNO</t>
  </si>
  <si>
    <t>0128042000180595</t>
  </si>
  <si>
    <t>1048901853347939</t>
  </si>
  <si>
    <t>ESP1600743359ZU6A</t>
  </si>
  <si>
    <t>IDEC2009010827</t>
  </si>
  <si>
    <t>CNE2009012715</t>
  </si>
  <si>
    <t>KWE2009012715</t>
  </si>
  <si>
    <t>IP2009001884/BE0018</t>
  </si>
  <si>
    <t>JO0056505696</t>
  </si>
  <si>
    <t>1048901991547050</t>
  </si>
  <si>
    <t>ESP16007451991RGI</t>
  </si>
  <si>
    <t>IDEC2009010858</t>
  </si>
  <si>
    <t>CNE2009012748</t>
  </si>
  <si>
    <t>KWE2009012748</t>
  </si>
  <si>
    <t>IP2009001888/BE0018</t>
  </si>
  <si>
    <t>1048901253547278</t>
  </si>
  <si>
    <t>ESP1600745353Q20B</t>
  </si>
  <si>
    <t>IDEC2009010860</t>
  </si>
  <si>
    <t>CNE2009012750</t>
  </si>
  <si>
    <t>KWE2009012750</t>
  </si>
  <si>
    <t>IP2009001889/BE0018</t>
  </si>
  <si>
    <t>IDBNALA03347</t>
  </si>
  <si>
    <t>BELLA AGUSTIN</t>
  </si>
  <si>
    <t>JO0056508652</t>
  </si>
  <si>
    <t>1048901136547432</t>
  </si>
  <si>
    <t>ESP1600745631Z5HZ</t>
  </si>
  <si>
    <t>E2009003921</t>
  </si>
  <si>
    <t>MME2009012751</t>
  </si>
  <si>
    <t>KWE2009012751</t>
  </si>
  <si>
    <t>IP2009001890/BE0018</t>
  </si>
  <si>
    <t>IDJTAXA10109</t>
  </si>
  <si>
    <t>YANI ANGGRAENI</t>
  </si>
  <si>
    <t>1048901517747579</t>
  </si>
  <si>
    <t>ESP1600747716BBAV</t>
  </si>
  <si>
    <t>IDEC2009010870</t>
  </si>
  <si>
    <t>CNE2009012762</t>
  </si>
  <si>
    <t>KWE2009012762</t>
  </si>
  <si>
    <t>IP2009001891/BE0018</t>
  </si>
  <si>
    <t>JO0056512184</t>
  </si>
  <si>
    <t>1048901104847273</t>
  </si>
  <si>
    <t>ESP16007484017OGQ</t>
  </si>
  <si>
    <t>IDEC2009010873</t>
  </si>
  <si>
    <t>CNE2009012767</t>
  </si>
  <si>
    <t>KWE2009012767</t>
  </si>
  <si>
    <t>IP2009001892/BE0018</t>
  </si>
  <si>
    <t>IDSPAAA83263</t>
  </si>
  <si>
    <t>ALWIYAH</t>
  </si>
  <si>
    <t>ESP1600792435516E</t>
  </si>
  <si>
    <t>E2009004027</t>
  </si>
  <si>
    <t>MME2009012971</t>
  </si>
  <si>
    <t>KWE2009012971</t>
  </si>
  <si>
    <t>IP2009001944/BE0018</t>
  </si>
  <si>
    <t>IDSAAEA09666</t>
  </si>
  <si>
    <t>1048901960397764</t>
  </si>
  <si>
    <t>ESP1600793069Y0H2</t>
  </si>
  <si>
    <t>IDEC2009011005</t>
  </si>
  <si>
    <t>CNE2009012972</t>
  </si>
  <si>
    <t>KWE2009012972</t>
  </si>
  <si>
    <t>IP2009001945/BE0018</t>
  </si>
  <si>
    <t>IDJRAEA06396</t>
  </si>
  <si>
    <t>ISTIFADAH WAHYI</t>
  </si>
  <si>
    <t>000184703625</t>
  </si>
  <si>
    <t>1048901463057856</t>
  </si>
  <si>
    <t>ESP1600750364NETH</t>
  </si>
  <si>
    <t>IDEC2009010880</t>
  </si>
  <si>
    <t>CNE2009012778</t>
  </si>
  <si>
    <t>KWE2009012778</t>
  </si>
  <si>
    <t>IP2009001893/BE0018</t>
  </si>
  <si>
    <t>SAPIDEC2009010880</t>
  </si>
  <si>
    <t>1048901874057351</t>
  </si>
  <si>
    <t>ESP1600750479GSWQ</t>
  </si>
  <si>
    <t>IDEC2009010881</t>
  </si>
  <si>
    <t>CNE2009012779</t>
  </si>
  <si>
    <t>KWE2009012779</t>
  </si>
  <si>
    <t>IP2009001894/BE0018</t>
  </si>
  <si>
    <t>JO0056515775</t>
  </si>
  <si>
    <t>1048901495057376</t>
  </si>
  <si>
    <t>ESP1600750595K47F</t>
  </si>
  <si>
    <t>E2009003930</t>
  </si>
  <si>
    <t>MME2009012781</t>
  </si>
  <si>
    <t>KWE2009012781</t>
  </si>
  <si>
    <t>IP2009001895/BE0018</t>
  </si>
  <si>
    <t>IDNTAOA05829</t>
  </si>
  <si>
    <t>SULTAN AKBAR</t>
  </si>
  <si>
    <t>1048901162157885</t>
  </si>
  <si>
    <t>ESP1600751262LDY7</t>
  </si>
  <si>
    <t>E2009003933</t>
  </si>
  <si>
    <t>MME2009012783</t>
  </si>
  <si>
    <t>KWE2009012783</t>
  </si>
  <si>
    <t>IP2009001896/BE0018</t>
  </si>
  <si>
    <t>IDNTAOA05830</t>
  </si>
  <si>
    <t>MARDINI FEBRIANTI</t>
  </si>
  <si>
    <t>1048901575157658</t>
  </si>
  <si>
    <t>ESP1600751576FPTY</t>
  </si>
  <si>
    <t>E2009003935</t>
  </si>
  <si>
    <t>MME2009012786</t>
  </si>
  <si>
    <t>KWE2009012786</t>
  </si>
  <si>
    <t>IP2009001897/BE0018</t>
  </si>
  <si>
    <t>IDSABJA16111</t>
  </si>
  <si>
    <t>MULIYADI</t>
  </si>
  <si>
    <t>1048901032257101</t>
  </si>
  <si>
    <t>ESP160075223185P0</t>
  </si>
  <si>
    <t>IDEC2009010887</t>
  </si>
  <si>
    <t>CNE2009012789</t>
  </si>
  <si>
    <t>KWE2009012789</t>
  </si>
  <si>
    <t>IP2009001898/BE0018</t>
  </si>
  <si>
    <t>IDJRAAA08542</t>
  </si>
  <si>
    <t>FAIZATUL MUKAROMAH</t>
  </si>
  <si>
    <t>JO0056517868</t>
  </si>
  <si>
    <t>1048901421257836</t>
  </si>
  <si>
    <t>ESP1600752124QA4Q</t>
  </si>
  <si>
    <t>E2009003941</t>
  </si>
  <si>
    <t>MME2009012790</t>
  </si>
  <si>
    <t>KWE2009012790</t>
  </si>
  <si>
    <t>IP2009001899/BE0018</t>
  </si>
  <si>
    <t>IDJTAXA10110</t>
  </si>
  <si>
    <t>MUHAMAD SOLEH</t>
  </si>
  <si>
    <t>0128042000180637</t>
  </si>
  <si>
    <t>1048901908257298</t>
  </si>
  <si>
    <t>ESP1600752809EHL4</t>
  </si>
  <si>
    <t>IDEC2009010888</t>
  </si>
  <si>
    <t>CNE2009012791</t>
  </si>
  <si>
    <t>KWE2009012791</t>
  </si>
  <si>
    <t>IP2009001900/BE0018</t>
  </si>
  <si>
    <t>IDJHAHA06227</t>
  </si>
  <si>
    <t>NURKHASANAH BS</t>
  </si>
  <si>
    <t>0128042000180645</t>
  </si>
  <si>
    <t>1048901269257094</t>
  </si>
  <si>
    <t>ESP1600752962SPTQ</t>
  </si>
  <si>
    <t>E2009003942</t>
  </si>
  <si>
    <t>MME2009012792</t>
  </si>
  <si>
    <t>KWE2009012792</t>
  </si>
  <si>
    <t>IP2009001901/BE0018</t>
  </si>
  <si>
    <t>IDSABJA16112</t>
  </si>
  <si>
    <t>PONIYATI</t>
  </si>
  <si>
    <t>1048901181457302</t>
  </si>
  <si>
    <t>ESP1600754182S99E</t>
  </si>
  <si>
    <t>IDEC2009010894</t>
  </si>
  <si>
    <t>CNE2009012798</t>
  </si>
  <si>
    <t>KWE2009012798</t>
  </si>
  <si>
    <t>IP2009001902/BE0018</t>
  </si>
  <si>
    <t>IDKRID001369AT</t>
  </si>
  <si>
    <t>PUJI RAHAYU</t>
  </si>
  <si>
    <t>JO0056520516</t>
  </si>
  <si>
    <t>1048901887048020</t>
  </si>
  <si>
    <t>ESP1600840788KGNT</t>
  </si>
  <si>
    <t>IDEC2009011385</t>
  </si>
  <si>
    <t>CNE2009013364</t>
  </si>
  <si>
    <t>KWE2009013364</t>
  </si>
  <si>
    <t>IP2009001973/BE0018</t>
  </si>
  <si>
    <t>IDJTADA13096</t>
  </si>
  <si>
    <t>HASYIM ASYARI</t>
  </si>
  <si>
    <t>JO0056630287</t>
  </si>
  <si>
    <t>1048901306797000</t>
  </si>
  <si>
    <t>ESP1600797604VJ71</t>
  </si>
  <si>
    <t>E2009004030</t>
  </si>
  <si>
    <t>MME2009012988</t>
  </si>
  <si>
    <t>KWE2009012988</t>
  </si>
  <si>
    <t>IP2009001947/BE0018</t>
  </si>
  <si>
    <t>IDSABJA16115</t>
  </si>
  <si>
    <t>KIKI SOFYAN BARUS</t>
  </si>
  <si>
    <t>1048901375148706</t>
  </si>
  <si>
    <t>ESP16008415735JBF</t>
  </si>
  <si>
    <t>IDEC2009011391</t>
  </si>
  <si>
    <t>CNE2009013370</t>
  </si>
  <si>
    <t>KWE2009013370</t>
  </si>
  <si>
    <t>IP2009001974/BE0018</t>
  </si>
  <si>
    <t>IDBNALA01812</t>
  </si>
  <si>
    <t>NORA DWI SAGITA</t>
  </si>
  <si>
    <t>000184703632</t>
  </si>
  <si>
    <t>1048901039048428</t>
  </si>
  <si>
    <t>ESP1600840930KSIU</t>
  </si>
  <si>
    <t>IDEC2009011398</t>
  </si>
  <si>
    <t>CNE2009013378</t>
  </si>
  <si>
    <t>KWE2009013378</t>
  </si>
  <si>
    <t>IP2009001975/BE0018</t>
  </si>
  <si>
    <t>IDSPAAB16701</t>
  </si>
  <si>
    <t>NOBEL ROSULLA,SP</t>
  </si>
  <si>
    <t>JO0056632884</t>
  </si>
  <si>
    <t>1048901451248386</t>
  </si>
  <si>
    <t>ESP1600842155B3IH</t>
  </si>
  <si>
    <t>IDEC2009011399</t>
  </si>
  <si>
    <t>CNE2009013379</t>
  </si>
  <si>
    <t>KWE2009013379</t>
  </si>
  <si>
    <t>IP2009001976/BE0018</t>
  </si>
  <si>
    <t>000184703634</t>
  </si>
  <si>
    <t>1048901198248416</t>
  </si>
  <si>
    <t>ESP1600842891Q7CT</t>
  </si>
  <si>
    <t>IDEC2009011405</t>
  </si>
  <si>
    <t>CNE2009013386</t>
  </si>
  <si>
    <t>KWE2009013386</t>
  </si>
  <si>
    <t>IP2009001977/BE0018</t>
  </si>
  <si>
    <t>1048901100348974</t>
  </si>
  <si>
    <t>ESP1600843001RHGE</t>
  </si>
  <si>
    <t>IDEC2009011406</t>
  </si>
  <si>
    <t>CNE2009013388</t>
  </si>
  <si>
    <t>KWE2009013388</t>
  </si>
  <si>
    <t>IP2009001978/BE0018</t>
  </si>
  <si>
    <t>IDJHBFA09831</t>
  </si>
  <si>
    <t>WIRA FITRIYADI</t>
  </si>
  <si>
    <t>0128042000181098</t>
  </si>
  <si>
    <t>1048901861348076</t>
  </si>
  <si>
    <t>ESP1600843168JULG</t>
  </si>
  <si>
    <t>IDEC2009011409</t>
  </si>
  <si>
    <t>CNE2009013391</t>
  </si>
  <si>
    <t>KWE2009013391</t>
  </si>
  <si>
    <t>IP2009001979/BE0018</t>
  </si>
  <si>
    <t>IDSPAAB08271</t>
  </si>
  <si>
    <t>MEGA LEMBAYUNG</t>
  </si>
  <si>
    <t>1048901546348459</t>
  </si>
  <si>
    <t>ESP1600843646NGO9</t>
  </si>
  <si>
    <t>IDEC2009011414</t>
  </si>
  <si>
    <t>CNE2009013396</t>
  </si>
  <si>
    <t>KWE2009013396</t>
  </si>
  <si>
    <t>IP2009001980/BE0018</t>
  </si>
  <si>
    <t>IDJTAAA06059</t>
  </si>
  <si>
    <t>EVI ROHAEVI</t>
  </si>
  <si>
    <t>799920079915</t>
  </si>
  <si>
    <t>1048901268348354</t>
  </si>
  <si>
    <t>ESP1600843863IHTR</t>
  </si>
  <si>
    <t>IDEC2009011418</t>
  </si>
  <si>
    <t>CNE2009013400</t>
  </si>
  <si>
    <t>KWE2009013400</t>
  </si>
  <si>
    <t>IP2009001981/BE0018</t>
  </si>
  <si>
    <t>IDSPAAB03456</t>
  </si>
  <si>
    <t>ABDUL AL AZIZ</t>
  </si>
  <si>
    <t>1048901262448266</t>
  </si>
  <si>
    <t>ESP1600844263FYDZ</t>
  </si>
  <si>
    <t>IDEC2009011419</t>
  </si>
  <si>
    <t>CNE2009013401</t>
  </si>
  <si>
    <t>KWE2009013401</t>
  </si>
  <si>
    <t>IP2009001982/BE0018</t>
  </si>
  <si>
    <t>IDSPADA01911</t>
  </si>
  <si>
    <t>1048901816108485</t>
  </si>
  <si>
    <t>ESP1600801618IH7A</t>
  </si>
  <si>
    <t>E2009004031</t>
  </si>
  <si>
    <t>MME2009013226</t>
  </si>
  <si>
    <t>KWE2009013226</t>
  </si>
  <si>
    <t>IP2009001948/BE0018</t>
  </si>
  <si>
    <t>IDSABJA16116</t>
  </si>
  <si>
    <t>1048901758448150</t>
  </si>
  <si>
    <t>ESP1600844857GFDV</t>
  </si>
  <si>
    <t>IDEC2009011422</t>
  </si>
  <si>
    <t>CNE2009013404</t>
  </si>
  <si>
    <t>KWE2009013404</t>
  </si>
  <si>
    <t>IP2009001983/BE0018</t>
  </si>
  <si>
    <t>1048901153548721</t>
  </si>
  <si>
    <t>ESP1600845351KIUZ</t>
  </si>
  <si>
    <t>IDEC2009011424</t>
  </si>
  <si>
    <t>CNE2009013406</t>
  </si>
  <si>
    <t>KWE2009013406</t>
  </si>
  <si>
    <t>IP2009001984/BE0018</t>
  </si>
  <si>
    <t>1048901792548042</t>
  </si>
  <si>
    <t>ESP1600845298JAQZ</t>
  </si>
  <si>
    <t>IDEC2009011425</t>
  </si>
  <si>
    <t>CNE2009013407</t>
  </si>
  <si>
    <t>KWE2009013407</t>
  </si>
  <si>
    <t>IP2009001985/BE0018</t>
  </si>
  <si>
    <t>20KLI0000002242</t>
  </si>
  <si>
    <t>1048901096548735</t>
  </si>
  <si>
    <t>ESP1600845690EO5Q</t>
  </si>
  <si>
    <t>IDEC2009011429</t>
  </si>
  <si>
    <t>CNE2009013411</t>
  </si>
  <si>
    <t>KWE2009013411</t>
  </si>
  <si>
    <t>IP2009001986/BE0018</t>
  </si>
  <si>
    <t>JO0056640078</t>
  </si>
  <si>
    <t>1048901088548461</t>
  </si>
  <si>
    <t>ESP16008458809QTB</t>
  </si>
  <si>
    <t>IDEC2009011433</t>
  </si>
  <si>
    <t>CNE2009013416</t>
  </si>
  <si>
    <t>KWE2009013416</t>
  </si>
  <si>
    <t>IP2009001987/BE0018</t>
  </si>
  <si>
    <t>JO0056640495</t>
  </si>
  <si>
    <t>1048901683448658</t>
  </si>
  <si>
    <t>ESP1600844387EIV9</t>
  </si>
  <si>
    <t>IDEC2009011441</t>
  </si>
  <si>
    <t>CNE2009013425</t>
  </si>
  <si>
    <t>KWE2009013425</t>
  </si>
  <si>
    <t>IP2009001988/BE0018</t>
  </si>
  <si>
    <t>IDJKID091532</t>
  </si>
  <si>
    <t>SRI MURSIATI</t>
  </si>
  <si>
    <t>SAPIDEC2009011441</t>
  </si>
  <si>
    <t>1048901147648082</t>
  </si>
  <si>
    <t>ESP1600846742FOKK</t>
  </si>
  <si>
    <t>IDEC2009011443</t>
  </si>
  <si>
    <t>CNE2009013427</t>
  </si>
  <si>
    <t>KWE2009013427</t>
  </si>
  <si>
    <t>IP2009001989/BE0018</t>
  </si>
  <si>
    <t>SAPIDEC2009011443</t>
  </si>
  <si>
    <t>1048901577648728</t>
  </si>
  <si>
    <t>ESP160084677550U8</t>
  </si>
  <si>
    <t>IDEC2009011444</t>
  </si>
  <si>
    <t>CNE2009013428</t>
  </si>
  <si>
    <t>KWE2009013428</t>
  </si>
  <si>
    <t>IP2009001990/BE0018</t>
  </si>
  <si>
    <t>1048901100748945</t>
  </si>
  <si>
    <t>ESP1600847001T8W1</t>
  </si>
  <si>
    <t>IDEC2009011446</t>
  </si>
  <si>
    <t>CNE2009013430</t>
  </si>
  <si>
    <t>KWE2009013430</t>
  </si>
  <si>
    <t>IP2009001991/BE0018</t>
  </si>
  <si>
    <t>IDBNAJA06402</t>
  </si>
  <si>
    <t>NOVI MERISTAWATI</t>
  </si>
  <si>
    <t>SAPIDEC2009011446</t>
  </si>
  <si>
    <t>1048901278548862</t>
  </si>
  <si>
    <t>ESP16008458727NUL</t>
  </si>
  <si>
    <t>E2009004069</t>
  </si>
  <si>
    <t>MME2009013433</t>
  </si>
  <si>
    <t>KWE2009013433</t>
  </si>
  <si>
    <t>IP2009001992/BE0018</t>
  </si>
  <si>
    <t>IDKRAEA13158</t>
  </si>
  <si>
    <t>KHAIRIL MARZUKI TANJUNG</t>
  </si>
  <si>
    <t>1048901140848895</t>
  </si>
  <si>
    <t>ESP1600848042BKA4</t>
  </si>
  <si>
    <t>IDEC2009011458</t>
  </si>
  <si>
    <t>CNE2009013446</t>
  </si>
  <si>
    <t>KWE2009013446</t>
  </si>
  <si>
    <t>IP2009001994/BE0018</t>
  </si>
  <si>
    <t>1048901201848095</t>
  </si>
  <si>
    <t>ESP1600848102PKRJ</t>
  </si>
  <si>
    <t>IDEC2009011459</t>
  </si>
  <si>
    <t>CNE2009013447</t>
  </si>
  <si>
    <t>KWE2009013447</t>
  </si>
  <si>
    <t>IP2009001995/BE0018</t>
  </si>
  <si>
    <t>SAPIDEC2009011459</t>
  </si>
  <si>
    <t>1048901681848785</t>
  </si>
  <si>
    <t>ESP1600848186R1K2</t>
  </si>
  <si>
    <t>E2009004074</t>
  </si>
  <si>
    <t>MME2009013448</t>
  </si>
  <si>
    <t>KWE2009013448</t>
  </si>
  <si>
    <t>IP2009001996/BE0018</t>
  </si>
  <si>
    <t>IDJKAJA04485</t>
  </si>
  <si>
    <t>DEVON AGASTYAN PUTRA</t>
  </si>
  <si>
    <t>1048901004848767</t>
  </si>
  <si>
    <t>ESP1600848400BGZ9</t>
  </si>
  <si>
    <t>IDEC2009011460</t>
  </si>
  <si>
    <t>CNE2009013449</t>
  </si>
  <si>
    <t>KWE2009013449</t>
  </si>
  <si>
    <t>IP2009001997/BE0018</t>
  </si>
  <si>
    <t>799920079930</t>
  </si>
  <si>
    <t>1048901470738594</t>
  </si>
  <si>
    <t>ESP1600837075LCZ4</t>
  </si>
  <si>
    <t>IDEC2009011463</t>
  </si>
  <si>
    <t>CNE2009013453</t>
  </si>
  <si>
    <t>KWE2009013453</t>
  </si>
  <si>
    <t>IP2009001998/BE0018</t>
  </si>
  <si>
    <t>799920079952</t>
  </si>
  <si>
    <t>1048901039058615</t>
  </si>
  <si>
    <t>ESP1600850930Y5PQ</t>
  </si>
  <si>
    <t>IDEC2009011469</t>
  </si>
  <si>
    <t>CNE2009013467</t>
  </si>
  <si>
    <t>KWE2009013467</t>
  </si>
  <si>
    <t>IP2009002000/BE0018</t>
  </si>
  <si>
    <t>1048901970158689</t>
  </si>
  <si>
    <t>ESP16008510792AYW</t>
  </si>
  <si>
    <t>E2009004086</t>
  </si>
  <si>
    <t>MME2009013473</t>
  </si>
  <si>
    <t>KWE2009013473</t>
  </si>
  <si>
    <t>IP2009002001/BE0018</t>
  </si>
  <si>
    <t>IDSPAAB43555</t>
  </si>
  <si>
    <t>LILIS SURYANI</t>
  </si>
  <si>
    <t>1048901524158808</t>
  </si>
  <si>
    <t>ESP16008514251E73</t>
  </si>
  <si>
    <t>E2009004087</t>
  </si>
  <si>
    <t>MME2009013474</t>
  </si>
  <si>
    <t>KWE2009013474</t>
  </si>
  <si>
    <t>IP2009002002/BE0018</t>
  </si>
  <si>
    <t>IDSPAAB43556</t>
  </si>
  <si>
    <t>1048901347158384</t>
  </si>
  <si>
    <t>ESP1600851744T0BD</t>
  </si>
  <si>
    <t>E2009004089</t>
  </si>
  <si>
    <t>MME2009013476</t>
  </si>
  <si>
    <t>KWE2009013476</t>
  </si>
  <si>
    <t>IP2009002003/BE0018</t>
  </si>
  <si>
    <t>IDSPAAB43557</t>
  </si>
  <si>
    <t>DEWI SARTIKA</t>
  </si>
  <si>
    <t>1048901422258045</t>
  </si>
  <si>
    <t>ESP1600852224Q9NN</t>
  </si>
  <si>
    <t>IDEC2009011476</t>
  </si>
  <si>
    <t>CNE2009013478</t>
  </si>
  <si>
    <t>KWE2009013478</t>
  </si>
  <si>
    <t>IP2009002004/BE0018</t>
  </si>
  <si>
    <t>IDJRZZA00806</t>
  </si>
  <si>
    <t>MUHAMMAD AFIQ MUDZAKIR</t>
  </si>
  <si>
    <t>SAPIDEC2009011476</t>
  </si>
  <si>
    <t>1048901393258082</t>
  </si>
  <si>
    <t>ESP1600852393HNME</t>
  </si>
  <si>
    <t>IDEC2009011478</t>
  </si>
  <si>
    <t>CNE2009013481</t>
  </si>
  <si>
    <t>KWE2009013481</t>
  </si>
  <si>
    <t>IP2009002005/BE0018</t>
  </si>
  <si>
    <t>20KLI0000002245</t>
  </si>
  <si>
    <t>1048901473618797</t>
  </si>
  <si>
    <t>ESP16008163747KKQ</t>
  </si>
  <si>
    <t>E2009004036</t>
  </si>
  <si>
    <t>MME2009013234</t>
  </si>
  <si>
    <t>KWE2009013234</t>
  </si>
  <si>
    <t>IP2009001949/BE0018</t>
  </si>
  <si>
    <t>IDSPCCA02286</t>
  </si>
  <si>
    <t>YULIS HERMAWATI</t>
  </si>
  <si>
    <t>1048901551068335</t>
  </si>
  <si>
    <t>ESP1600860155S1HQ</t>
  </si>
  <si>
    <t>IDEC2009011509</t>
  </si>
  <si>
    <t>CNE2009013518</t>
  </si>
  <si>
    <t>KWE2009013518</t>
  </si>
  <si>
    <t>IP2009002006/BE0018</t>
  </si>
  <si>
    <t>SAPIDEC2009011509</t>
  </si>
  <si>
    <t>1048901197718132</t>
  </si>
  <si>
    <t>ESP1600817792I3Q5</t>
  </si>
  <si>
    <t>IDEC2009011274</t>
  </si>
  <si>
    <t>CNE2009013238</t>
  </si>
  <si>
    <t>KWE2009013238</t>
  </si>
  <si>
    <t>IP2009001950/BE0018</t>
  </si>
  <si>
    <t>JO0056609067</t>
  </si>
  <si>
    <t>1048901173168568</t>
  </si>
  <si>
    <t>ESP16008613716I9W</t>
  </si>
  <si>
    <t>IDEC2009011512</t>
  </si>
  <si>
    <t>CNE2009013522</t>
  </si>
  <si>
    <t>KWE2009013522</t>
  </si>
  <si>
    <t>IP2009002008/BE0018</t>
  </si>
  <si>
    <t>IDJTYBA04937</t>
  </si>
  <si>
    <t>DWI PUTRI</t>
  </si>
  <si>
    <t>JO0056683069</t>
  </si>
  <si>
    <t>1048901150158404</t>
  </si>
  <si>
    <t>ESP160085105252VW</t>
  </si>
  <si>
    <t>IDEC2009011515</t>
  </si>
  <si>
    <t>CNE2009013525</t>
  </si>
  <si>
    <t>KWE2009013525</t>
  </si>
  <si>
    <t>IP2009002009/BE0018</t>
  </si>
  <si>
    <t>IDSPAAB25055</t>
  </si>
  <si>
    <t>SAPIDEC2009011515</t>
  </si>
  <si>
    <t>1048901004268098</t>
  </si>
  <si>
    <t>ESP1600862400RIZ7</t>
  </si>
  <si>
    <t>E2009004098</t>
  </si>
  <si>
    <t>MME2009013528</t>
  </si>
  <si>
    <t>KWE2009013528</t>
  </si>
  <si>
    <t>IP2009002010/BE0018</t>
  </si>
  <si>
    <t>IDSPAAB43559</t>
  </si>
  <si>
    <t>NATASHIA VYANTI</t>
  </si>
  <si>
    <t>SAPE2009004098</t>
  </si>
  <si>
    <t>1048901359268438</t>
  </si>
  <si>
    <t>ESP1600862954VZAV</t>
  </si>
  <si>
    <t>E2009004101</t>
  </si>
  <si>
    <t>MME2009013533</t>
  </si>
  <si>
    <t>KWE2009013533</t>
  </si>
  <si>
    <t>IP2009002011/BE0018</t>
  </si>
  <si>
    <t>IDSPAAB43561</t>
  </si>
  <si>
    <t>ELVIRA JULIA SARI</t>
  </si>
  <si>
    <t>SAPE2009004101</t>
  </si>
  <si>
    <t>1048901879268211</t>
  </si>
  <si>
    <t>ESP160086297974ZE</t>
  </si>
  <si>
    <t>IDEC2009011521</t>
  </si>
  <si>
    <t>CNE2009013534</t>
  </si>
  <si>
    <t>KWE2009013534</t>
  </si>
  <si>
    <t>IP2009002012/BE0018</t>
  </si>
  <si>
    <t>JO0056688303</t>
  </si>
  <si>
    <t>ESP1600863331Q6MB</t>
  </si>
  <si>
    <t>E2009004102</t>
  </si>
  <si>
    <t>MME2009013536</t>
  </si>
  <si>
    <t>KWE2009013536</t>
  </si>
  <si>
    <t>IP2009002013/BE0018</t>
  </si>
  <si>
    <t>IDSABGA08723</t>
  </si>
  <si>
    <t>SAPE2009004102</t>
  </si>
  <si>
    <t>1048901926368439</t>
  </si>
  <si>
    <t>ESP16008636291JIZ</t>
  </si>
  <si>
    <t>E2009004104</t>
  </si>
  <si>
    <t>MME2009013540</t>
  </si>
  <si>
    <t>KWE2009013540</t>
  </si>
  <si>
    <t>IP2009002014/BE0018</t>
  </si>
  <si>
    <t>IDSPAAB43562</t>
  </si>
  <si>
    <t>ENDANG BARA SUSANTI</t>
  </si>
  <si>
    <t>SAPE2009004104</t>
  </si>
  <si>
    <t>1048901691468521</t>
  </si>
  <si>
    <t>ESP1600864196S8Q4</t>
  </si>
  <si>
    <t>IDEC2009011528</t>
  </si>
  <si>
    <t>CNE2009013544</t>
  </si>
  <si>
    <t>KWE2009013544</t>
  </si>
  <si>
    <t>IP2009002015/BE0018</t>
  </si>
  <si>
    <t>JO0056693007</t>
  </si>
  <si>
    <t>1048901051028851</t>
  </si>
  <si>
    <t>ESP16008201516R2U</t>
  </si>
  <si>
    <t>IDEC2009011284</t>
  </si>
  <si>
    <t>CNE2009013249</t>
  </si>
  <si>
    <t>KWE2009013249</t>
  </si>
  <si>
    <t>IP2009001951/BE0018</t>
  </si>
  <si>
    <t>IDSPAAB31215</t>
  </si>
  <si>
    <t>ASEP DADAN HAMDANI, ST</t>
  </si>
  <si>
    <t>SAPIDEC2009011284</t>
  </si>
  <si>
    <t>1048901497668929</t>
  </si>
  <si>
    <t>ESP16008667949GSC</t>
  </si>
  <si>
    <t>E2009004113</t>
  </si>
  <si>
    <t>MME2009013556</t>
  </si>
  <si>
    <t>KWE2009013556</t>
  </si>
  <si>
    <t>IP2009002016/BE0018</t>
  </si>
  <si>
    <t>IDBNALA03696</t>
  </si>
  <si>
    <t>1048901867428603</t>
  </si>
  <si>
    <t>ESP16008247688I63</t>
  </si>
  <si>
    <t>IDEC2009011296</t>
  </si>
  <si>
    <t>CNE2009013261</t>
  </si>
  <si>
    <t>KWE2009013261</t>
  </si>
  <si>
    <t>IP2009001957/BE0018</t>
  </si>
  <si>
    <t>IDBNAGA07481</t>
  </si>
  <si>
    <t>LESTARI SUMARNI</t>
  </si>
  <si>
    <t>1048901048868581</t>
  </si>
  <si>
    <t>ESP1600868840KWPE</t>
  </si>
  <si>
    <t>IDEC2009011536</t>
  </si>
  <si>
    <t>CNE2009013564</t>
  </si>
  <si>
    <t>KWE2009013564</t>
  </si>
  <si>
    <t>IP2009002017/BE0018</t>
  </si>
  <si>
    <t>IDRUACA06379</t>
  </si>
  <si>
    <t>ALDILIA SARI</t>
  </si>
  <si>
    <t>JO0056705461</t>
  </si>
  <si>
    <t>1048901546078318</t>
  </si>
  <si>
    <t>ESP16008706456H9U</t>
  </si>
  <si>
    <t>E2009004124</t>
  </si>
  <si>
    <t>MME2009013571</t>
  </si>
  <si>
    <t>KWE2009013571</t>
  </si>
  <si>
    <t>IP2009002018/BE0018</t>
  </si>
  <si>
    <t>IDJTAXA10117</t>
  </si>
  <si>
    <t>0128042000181270</t>
  </si>
  <si>
    <t>1048901778728150</t>
  </si>
  <si>
    <t>ESP1600827877Q3QN</t>
  </si>
  <si>
    <t>IDEC2009011306</t>
  </si>
  <si>
    <t>CNE2009013273</t>
  </si>
  <si>
    <t>KWE2009013273</t>
  </si>
  <si>
    <t>IP2009001958/BE0018</t>
  </si>
  <si>
    <t>000184703627</t>
  </si>
  <si>
    <t>1048901835728229</t>
  </si>
  <si>
    <t>ESP1600827538JY7S</t>
  </si>
  <si>
    <t>IDEC2009011307</t>
  </si>
  <si>
    <t>CNE2009013274</t>
  </si>
  <si>
    <t>KWE2009013274</t>
  </si>
  <si>
    <t>IP2009001959/BE0018</t>
  </si>
  <si>
    <t>IDJTYBA03227</t>
  </si>
  <si>
    <t>MASRIFAH</t>
  </si>
  <si>
    <t>0128042000180942</t>
  </si>
  <si>
    <t>1048901944828176</t>
  </si>
  <si>
    <t>ESP1600828449JUQK</t>
  </si>
  <si>
    <t>IDEC2009011310</t>
  </si>
  <si>
    <t>CNE2009013278</t>
  </si>
  <si>
    <t>KWE2009013278</t>
  </si>
  <si>
    <t>IP2009001960/BE0018</t>
  </si>
  <si>
    <t>IDSPAAB43122</t>
  </si>
  <si>
    <t>WIDIANINGSIH</t>
  </si>
  <si>
    <t>JO0056615710</t>
  </si>
  <si>
    <t>1048901989828474</t>
  </si>
  <si>
    <t>ESP1600828989UQ5O</t>
  </si>
  <si>
    <t>IDEC2009011314</t>
  </si>
  <si>
    <t>CNE2009013282</t>
  </si>
  <si>
    <t>KWE2009013282</t>
  </si>
  <si>
    <t>IP2009001961/BE0018</t>
  </si>
  <si>
    <t>IDNTAGA04228</t>
  </si>
  <si>
    <t>ANDRE ARMAN RISA</t>
  </si>
  <si>
    <t>1048901729828822</t>
  </si>
  <si>
    <t>ESP1600828927IPUW</t>
  </si>
  <si>
    <t>IDEC2009011318</t>
  </si>
  <si>
    <t>CNE2009013287</t>
  </si>
  <si>
    <t>KWE2009013287</t>
  </si>
  <si>
    <t>IP2009001962/BE0018</t>
  </si>
  <si>
    <t>0128042000180967</t>
  </si>
  <si>
    <t>1048901018278532</t>
  </si>
  <si>
    <t>ESP1600872810VW0A</t>
  </si>
  <si>
    <t>E2009004131</t>
  </si>
  <si>
    <t>MME2009013576</t>
  </si>
  <si>
    <t>KWE2009013576</t>
  </si>
  <si>
    <t>IP2009002019/BE0018</t>
  </si>
  <si>
    <t>IDRUAAA09770</t>
  </si>
  <si>
    <t>NURASYIAH SARAGIH</t>
  </si>
  <si>
    <t>1048901572038046</t>
  </si>
  <si>
    <t>ESP1600830276YAV6</t>
  </si>
  <si>
    <t>IDEC2009011337</t>
  </si>
  <si>
    <t>CNE2009013307</t>
  </si>
  <si>
    <t>KWE2009013307</t>
  </si>
  <si>
    <t>IP2009001963/BE0018</t>
  </si>
  <si>
    <t>IDSACOA03126</t>
  </si>
  <si>
    <t>ELIA NUR SYAH FITRI</t>
  </si>
  <si>
    <t>JO0056617495</t>
  </si>
  <si>
    <t>1048901062038401</t>
  </si>
  <si>
    <t>ESP16008302608Q99</t>
  </si>
  <si>
    <t>IDEC2009011338</t>
  </si>
  <si>
    <t>CNE2009013308</t>
  </si>
  <si>
    <t>KWE2009013308</t>
  </si>
  <si>
    <t>IP2009001964/BE0018</t>
  </si>
  <si>
    <t>000184703628</t>
  </si>
  <si>
    <t>1048901605378963</t>
  </si>
  <si>
    <t>ESP16008735064IIW</t>
  </si>
  <si>
    <t>E2009004133</t>
  </si>
  <si>
    <t>MME2009013578</t>
  </si>
  <si>
    <t>KWE2009013578</t>
  </si>
  <si>
    <t>IP2009002020/BE0018</t>
  </si>
  <si>
    <t>IDRUAAA09771</t>
  </si>
  <si>
    <t>ZURNAWATI</t>
  </si>
  <si>
    <t>1048901756038216</t>
  </si>
  <si>
    <t>ESP1600830658M01R</t>
  </si>
  <si>
    <t>IDEC2009011342</t>
  </si>
  <si>
    <t>CNE2009013312</t>
  </si>
  <si>
    <t>KWE2009013312</t>
  </si>
  <si>
    <t>IP2009001965/BE0018</t>
  </si>
  <si>
    <t>1048901915038740</t>
  </si>
  <si>
    <t>ESP1600830520HFZW</t>
  </si>
  <si>
    <t>E2009004049</t>
  </si>
  <si>
    <t>MME2009013313</t>
  </si>
  <si>
    <t>KWE2009013313</t>
  </si>
  <si>
    <t>IP2009001966/BE0018</t>
  </si>
  <si>
    <t>IDSPAAB43551</t>
  </si>
  <si>
    <t>DANYEL</t>
  </si>
  <si>
    <t>SAPE2009004049</t>
  </si>
  <si>
    <t>1048901924478657</t>
  </si>
  <si>
    <t>ESP1600874429QWLL</t>
  </si>
  <si>
    <t>IDEC2009011545</t>
  </si>
  <si>
    <t>CNE2009013582</t>
  </si>
  <si>
    <t>KWE2009013582</t>
  </si>
  <si>
    <t>IP2009002021/BE0018</t>
  </si>
  <si>
    <t>JO0056710435</t>
  </si>
  <si>
    <t>1048901651238067</t>
  </si>
  <si>
    <t>ESP1600832157G1QG</t>
  </si>
  <si>
    <t>IDEC2009011348</t>
  </si>
  <si>
    <t>CNE2009013321</t>
  </si>
  <si>
    <t>KWE2009013321</t>
  </si>
  <si>
    <t>IP2009001967/BE0018</t>
  </si>
  <si>
    <t>0128042000181007</t>
  </si>
  <si>
    <t>1048901979238949</t>
  </si>
  <si>
    <t>ESP1600832980LQA5</t>
  </si>
  <si>
    <t>IDEC2009011354</t>
  </si>
  <si>
    <t>CNE2009013328</t>
  </si>
  <si>
    <t>KWE2009013328</t>
  </si>
  <si>
    <t>IP2009001968/BE0018</t>
  </si>
  <si>
    <t>IDBNABA04731</t>
  </si>
  <si>
    <t>NURUL FAJRI</t>
  </si>
  <si>
    <t>SAPIDEC2009011354</t>
  </si>
  <si>
    <t>1048901506678434</t>
  </si>
  <si>
    <t>ESP1600876606UG5H</t>
  </si>
  <si>
    <t>E2009004139</t>
  </si>
  <si>
    <t>MME2009013588</t>
  </si>
  <si>
    <t>KWE2009013588</t>
  </si>
  <si>
    <t>IP2009002023/BE0018</t>
  </si>
  <si>
    <t>IDRUAAA09772</t>
  </si>
  <si>
    <t>RAJIAH</t>
  </si>
  <si>
    <t>1048901549438120</t>
  </si>
  <si>
    <t>ESP160083494658QH</t>
  </si>
  <si>
    <t>IDEC2009011363</t>
  </si>
  <si>
    <t>CNE2009013339</t>
  </si>
  <si>
    <t>KWE2009013339</t>
  </si>
  <si>
    <t>IP2009001969/BE0018</t>
  </si>
  <si>
    <t>IDSPAAB31880</t>
  </si>
  <si>
    <t>TATI ROSYATI</t>
  </si>
  <si>
    <t>JO0056623228</t>
  </si>
  <si>
    <t>1048901131538744</t>
  </si>
  <si>
    <t>ESP1600835132ZSCV</t>
  </si>
  <si>
    <t>IDEC2009011364</t>
  </si>
  <si>
    <t>CNE2009013340</t>
  </si>
  <si>
    <t>KWE2009013340</t>
  </si>
  <si>
    <t>IP2009001970/BE0018</t>
  </si>
  <si>
    <t>IDJTADA07687</t>
  </si>
  <si>
    <t>ANDI MADDO LANGGENG</t>
  </si>
  <si>
    <t>JO0056623479</t>
  </si>
  <si>
    <t>1048901143878576</t>
  </si>
  <si>
    <t>ESP1600878341FBOR</t>
  </si>
  <si>
    <t>IDEC2009011547</t>
  </si>
  <si>
    <t>CNE2009013590</t>
  </si>
  <si>
    <t>KWE2009013590</t>
  </si>
  <si>
    <t>IP2009002024/BE0018</t>
  </si>
  <si>
    <t>IDJRBBA32550</t>
  </si>
  <si>
    <t>MINTON SITUMORANG</t>
  </si>
  <si>
    <t>JO0056711439</t>
  </si>
  <si>
    <t>1048901642868407</t>
  </si>
  <si>
    <t>ESP1600868247MP2O</t>
  </si>
  <si>
    <t>IDEC2009011548</t>
  </si>
  <si>
    <t>CNE2009013591</t>
  </si>
  <si>
    <t>KWE2009013591</t>
  </si>
  <si>
    <t>IP2009002025/BE0018</t>
  </si>
  <si>
    <t>IDBIALA05544</t>
  </si>
  <si>
    <t>ANJENEYAN</t>
  </si>
  <si>
    <t>000184703639</t>
  </si>
  <si>
    <t>1048901492497778</t>
  </si>
  <si>
    <t>ESP1600794294CQO5</t>
  </si>
  <si>
    <t>E2009004028</t>
  </si>
  <si>
    <t>MME2009012973</t>
  </si>
  <si>
    <t>KWE2009012973</t>
  </si>
  <si>
    <t>IP2009001946/BE0018</t>
  </si>
  <si>
    <t>IDBNAGA08112</t>
  </si>
  <si>
    <t>YAYAN MELLY APRIANI</t>
  </si>
  <si>
    <t>1048901301048726</t>
  </si>
  <si>
    <t>ESP1600840103I47J</t>
  </si>
  <si>
    <t>IDEC2009011380</t>
  </si>
  <si>
    <t>CNE2009013359</t>
  </si>
  <si>
    <t>KWE2009013359</t>
  </si>
  <si>
    <t>IP2009001972/BE0018</t>
  </si>
  <si>
    <t>IDRUACA05999</t>
  </si>
  <si>
    <t>DIAH RAMADHA NINGRUM</t>
  </si>
  <si>
    <t>0128042000181056</t>
  </si>
  <si>
    <t>1048901852829690</t>
  </si>
  <si>
    <t>ESP1600928258YOPO</t>
  </si>
  <si>
    <t>IDEC2009011983</t>
  </si>
  <si>
    <t>CNE2009014044</t>
  </si>
  <si>
    <t>KWE2009014044</t>
  </si>
  <si>
    <t>IP2009002058/BE0018</t>
  </si>
  <si>
    <t>1048901253129769</t>
  </si>
  <si>
    <t>ESP1600921352KZDA</t>
  </si>
  <si>
    <t>IDEC2009011987</t>
  </si>
  <si>
    <t>CNE2009014051</t>
  </si>
  <si>
    <t>KWE2009014051</t>
  </si>
  <si>
    <t>IP2009002059/BE0018</t>
  </si>
  <si>
    <t>IDJHBFA20422</t>
  </si>
  <si>
    <t>ANDI FAEDAH</t>
  </si>
  <si>
    <t>1048901214929357</t>
  </si>
  <si>
    <t>ESP1600929413V9T1</t>
  </si>
  <si>
    <t>IDEC2009011989</t>
  </si>
  <si>
    <t>CNE2009014053</t>
  </si>
  <si>
    <t>KWE2009014053</t>
  </si>
  <si>
    <t>IP2009002060/BE0018</t>
  </si>
  <si>
    <t>EID548670</t>
  </si>
  <si>
    <t>GALUH NIRMALA PRADHYANTI</t>
  </si>
  <si>
    <t>1048901656139159</t>
  </si>
  <si>
    <t>ESP1600931657F0O7</t>
  </si>
  <si>
    <t>IDEC2009011996</t>
  </si>
  <si>
    <t>CNE2009014061</t>
  </si>
  <si>
    <t>KWE2009014061</t>
  </si>
  <si>
    <t>IP2009002062/BE0018</t>
  </si>
  <si>
    <t>JO0056745856</t>
  </si>
  <si>
    <t>1048901115139787</t>
  </si>
  <si>
    <t>ESP1600931512JKDB</t>
  </si>
  <si>
    <t>E2009004187</t>
  </si>
  <si>
    <t>MME2009014062</t>
  </si>
  <si>
    <t>KWE2009014062</t>
  </si>
  <si>
    <t>IP2009002063/BE0018</t>
  </si>
  <si>
    <t>IDJHBCA17126</t>
  </si>
  <si>
    <t>ERWAN BUDI SANTOSO</t>
  </si>
  <si>
    <t>1048901938139716</t>
  </si>
  <si>
    <t>ESP1600931839CZGW</t>
  </si>
  <si>
    <t>IDEC2009011997</t>
  </si>
  <si>
    <t>CNE2009014063</t>
  </si>
  <si>
    <t>KWE2009014063</t>
  </si>
  <si>
    <t>IP2009002064/BE0018</t>
  </si>
  <si>
    <t>IDBNID018851</t>
  </si>
  <si>
    <t>NURKALIM</t>
  </si>
  <si>
    <t>1048901516239790</t>
  </si>
  <si>
    <t>ESP1600932615A5B4</t>
  </si>
  <si>
    <t>IDEC2009011998</t>
  </si>
  <si>
    <t>CNE2009014066</t>
  </si>
  <si>
    <t>KWE2009014066</t>
  </si>
  <si>
    <t>IP2009002065/BE0018</t>
  </si>
  <si>
    <t>IDSPAAB36824</t>
  </si>
  <si>
    <t>NURIHFANA</t>
  </si>
  <si>
    <t>JO0056748103</t>
  </si>
  <si>
    <t>1048901853329887</t>
  </si>
  <si>
    <t>ESP16009233584M6U</t>
  </si>
  <si>
    <t>IDEC2009012001</t>
  </si>
  <si>
    <t>CNE2009014071</t>
  </si>
  <si>
    <t>KWE2009014071</t>
  </si>
  <si>
    <t>IP2009002066/BE0018</t>
  </si>
  <si>
    <t>IDJTBAA17087</t>
  </si>
  <si>
    <t>HETTY ROHAETI</t>
  </si>
  <si>
    <t>SAPIDEC2009012001</t>
  </si>
  <si>
    <t>1048901554429968</t>
  </si>
  <si>
    <t>ESP1600924455HLAW</t>
  </si>
  <si>
    <t>IDEC2009012002</t>
  </si>
  <si>
    <t>CNE2009014072</t>
  </si>
  <si>
    <t>KWE2009014072</t>
  </si>
  <si>
    <t>IP2009002067/BE0018</t>
  </si>
  <si>
    <t>IDSPAAB42941</t>
  </si>
  <si>
    <t>RHEZA NUGRAHA</t>
  </si>
  <si>
    <t>SAPIDEC2009012002</t>
  </si>
  <si>
    <t>1048901755539970</t>
  </si>
  <si>
    <t>ESP1600935557BACQ</t>
  </si>
  <si>
    <t>E2009004200</t>
  </si>
  <si>
    <t>MME2009014082</t>
  </si>
  <si>
    <t>KWE2009014082</t>
  </si>
  <si>
    <t>IP2009002068/BE0018</t>
  </si>
  <si>
    <t>IDJTBHA22923</t>
  </si>
  <si>
    <t>NURUL KHOTIMAH</t>
  </si>
  <si>
    <t>0128042000181528</t>
  </si>
  <si>
    <t>1048901461639524</t>
  </si>
  <si>
    <t>ESP1600936164VCVG</t>
  </si>
  <si>
    <t>IDEC2009012013</t>
  </si>
  <si>
    <t>CNE2009014088</t>
  </si>
  <si>
    <t>KWE2009014088</t>
  </si>
  <si>
    <t>IP2009002069/BE0018</t>
  </si>
  <si>
    <t>IDJTYCA00210</t>
  </si>
  <si>
    <t>NINA RAHMAYANTY</t>
  </si>
  <si>
    <t>0128042000181551</t>
  </si>
  <si>
    <t>ESP1600937992QF11</t>
  </si>
  <si>
    <t>IDEC2009012020</t>
  </si>
  <si>
    <t>CNE2009014099</t>
  </si>
  <si>
    <t>KWE2009014099</t>
  </si>
  <si>
    <t>IP2009002070/BE0018</t>
  </si>
  <si>
    <t>IDPABLA08180</t>
  </si>
  <si>
    <t>ASTUTIK</t>
  </si>
  <si>
    <t>JO0056757754</t>
  </si>
  <si>
    <t>1048901783839611</t>
  </si>
  <si>
    <t>ESP16009383873QJR</t>
  </si>
  <si>
    <t>E2009004207</t>
  </si>
  <si>
    <t>MME2009014103</t>
  </si>
  <si>
    <t>KWE2009014103</t>
  </si>
  <si>
    <t>IP2009002071/BE0018</t>
  </si>
  <si>
    <t>IDJTBHA22924</t>
  </si>
  <si>
    <t>PIPIT PITRIA SARI S S</t>
  </si>
  <si>
    <t>0128042000181601</t>
  </si>
  <si>
    <t>1048901219839383</t>
  </si>
  <si>
    <t>ESP1600938912LZ5N</t>
  </si>
  <si>
    <t>IDEC2009012024</t>
  </si>
  <si>
    <t>CNE2009014106</t>
  </si>
  <si>
    <t>KWE2009014106</t>
  </si>
  <si>
    <t>IP2009002072/BE0018</t>
  </si>
  <si>
    <t>0128042000181619</t>
  </si>
  <si>
    <t>1048901844939722</t>
  </si>
  <si>
    <t>ESP1600939448QGQV</t>
  </si>
  <si>
    <t>IDEC2009012025</t>
  </si>
  <si>
    <t>CNE2009014108</t>
  </si>
  <si>
    <t>KWE2009014108</t>
  </si>
  <si>
    <t>IP2009002073/BE0018</t>
  </si>
  <si>
    <t>1048901325739633</t>
  </si>
  <si>
    <t>ESP16009375240V8H</t>
  </si>
  <si>
    <t>E2009004213</t>
  </si>
  <si>
    <t>MME2009014112</t>
  </si>
  <si>
    <t>KWE2009014112</t>
  </si>
  <si>
    <t>IP2009002074/BE0018</t>
  </si>
  <si>
    <t>IDJHBCA17128</t>
  </si>
  <si>
    <t>LISBET AGUSTINA SITUMORANG</t>
  </si>
  <si>
    <t>1048901038049281</t>
  </si>
  <si>
    <t>ESP1600940831FFR4</t>
  </si>
  <si>
    <t>E2009004216</t>
  </si>
  <si>
    <t>MME2009014115</t>
  </si>
  <si>
    <t>KWE2009014115</t>
  </si>
  <si>
    <t>IP2009002075/BE0018</t>
  </si>
  <si>
    <t>IDJRAAA19930</t>
  </si>
  <si>
    <t>DESI PUDJI ASTUTI</t>
  </si>
  <si>
    <t>1048901823149310</t>
  </si>
  <si>
    <t>ESP1600941328Z5MN</t>
  </si>
  <si>
    <t>IDEC2009012032</t>
  </si>
  <si>
    <t>CNE2009014118</t>
  </si>
  <si>
    <t>KWE2009014118</t>
  </si>
  <si>
    <t>IP2009002076/BE0018</t>
  </si>
  <si>
    <t>IDPAAAA08933</t>
  </si>
  <si>
    <t>MUHLIS</t>
  </si>
  <si>
    <t>SAPIDEC2009012032</t>
  </si>
  <si>
    <t>1048901174149343</t>
  </si>
  <si>
    <t>ESP1600941471MUUV</t>
  </si>
  <si>
    <t>IDEC2009012033</t>
  </si>
  <si>
    <t>CNE2009014121</t>
  </si>
  <si>
    <t>KWE2009014121</t>
  </si>
  <si>
    <t>IP2009002077/BE0018</t>
  </si>
  <si>
    <t>IDBNAEA05771</t>
  </si>
  <si>
    <t>RESTA SUMINAR</t>
  </si>
  <si>
    <t>JO0056767573</t>
  </si>
  <si>
    <t>1048901554249830</t>
  </si>
  <si>
    <t>ESP16009424560JQ1</t>
  </si>
  <si>
    <t>IDEC2009012035</t>
  </si>
  <si>
    <t>CNE2009014128</t>
  </si>
  <si>
    <t>KWE2009014128</t>
  </si>
  <si>
    <t>IP2009002078/BE0018</t>
  </si>
  <si>
    <t>JO0056773454</t>
  </si>
  <si>
    <t>1048901750549872</t>
  </si>
  <si>
    <t>ESP1600945057I6F3</t>
  </si>
  <si>
    <t>IDEC2009012042</t>
  </si>
  <si>
    <t>CNE2009014138</t>
  </si>
  <si>
    <t>KWE2009014138</t>
  </si>
  <si>
    <t>IP2009002079/BE0018</t>
  </si>
  <si>
    <t>0128042000181635</t>
  </si>
  <si>
    <t>1048901390649297</t>
  </si>
  <si>
    <t>ESP16009460941QER</t>
  </si>
  <si>
    <t>IDEC2009012043</t>
  </si>
  <si>
    <t>CNE2009014139</t>
  </si>
  <si>
    <t>KWE2009014139</t>
  </si>
  <si>
    <t>IP2009002080/BE0018</t>
  </si>
  <si>
    <t>SAPIDEC2009012043</t>
  </si>
  <si>
    <t>1048901280749871</t>
  </si>
  <si>
    <t>ESP1600947082J43J</t>
  </si>
  <si>
    <t>IDEC2009012047</t>
  </si>
  <si>
    <t>CNE2009014145</t>
  </si>
  <si>
    <t>KWE2009014145</t>
  </si>
  <si>
    <t>IP2009002081/BE0018</t>
  </si>
  <si>
    <t>JO0056789368</t>
  </si>
  <si>
    <t>1048901343409674</t>
  </si>
  <si>
    <t>ESP1600904343M6B3</t>
  </si>
  <si>
    <t>IDEC2009011868</t>
  </si>
  <si>
    <t>CNE2009013906</t>
  </si>
  <si>
    <t>KWE2009013906</t>
  </si>
  <si>
    <t>IP2009002027/BE0018</t>
  </si>
  <si>
    <t>IDJRBAA01582</t>
  </si>
  <si>
    <t>AGUS SALIM GUNAWAN</t>
  </si>
  <si>
    <t>JO0056714064</t>
  </si>
  <si>
    <t>1048901374849959</t>
  </si>
  <si>
    <t>ESP1600948473ZCY4</t>
  </si>
  <si>
    <t>E2009004240</t>
  </si>
  <si>
    <t>MME2009014155</t>
  </si>
  <si>
    <t>KWE2009014155</t>
  </si>
  <si>
    <t>IP2009002082/BE0018</t>
  </si>
  <si>
    <t>IDSPAAB43575</t>
  </si>
  <si>
    <t>GINA HENDRARTI</t>
  </si>
  <si>
    <t>SAPE2009004240</t>
  </si>
  <si>
    <t>1048901472059165</t>
  </si>
  <si>
    <t>ESP160095027489QS</t>
  </si>
  <si>
    <t>IDEC2009012053</t>
  </si>
  <si>
    <t>CNE2009014159</t>
  </si>
  <si>
    <t>KWE2009014159</t>
  </si>
  <si>
    <t>IP2009002084/BE0018</t>
  </si>
  <si>
    <t>0128042000181684</t>
  </si>
  <si>
    <t>1048901597609689</t>
  </si>
  <si>
    <t>ESP16009067961HQW</t>
  </si>
  <si>
    <t>IDEC2009011869</t>
  </si>
  <si>
    <t>CNE2009013907</t>
  </si>
  <si>
    <t>KWE2009013907</t>
  </si>
  <si>
    <t>IP2009002028/BE0018</t>
  </si>
  <si>
    <t>JO0056714761</t>
  </si>
  <si>
    <t>1048901726809592</t>
  </si>
  <si>
    <t>ESP16009086283GI2</t>
  </si>
  <si>
    <t>IDEC2009011873</t>
  </si>
  <si>
    <t>CNE2009013911</t>
  </si>
  <si>
    <t>KWE2009013911</t>
  </si>
  <si>
    <t>IP2009002029/BE0018</t>
  </si>
  <si>
    <t>IDJTAYA04418</t>
  </si>
  <si>
    <t>ANTONIYUS ENDAR JANANTA</t>
  </si>
  <si>
    <t>000184703640</t>
  </si>
  <si>
    <t>1048901808809648</t>
  </si>
  <si>
    <t>ESP1600908809QQ2E</t>
  </si>
  <si>
    <t>E2009004144</t>
  </si>
  <si>
    <t>MME2009013912</t>
  </si>
  <si>
    <t>KWE2009013912</t>
  </si>
  <si>
    <t>IP2009002030/BE0018</t>
  </si>
  <si>
    <t>IDJTAXA10118</t>
  </si>
  <si>
    <t>0128042000181296</t>
  </si>
  <si>
    <t>1048901142049375</t>
  </si>
  <si>
    <t>ESP1600940241PJ7T</t>
  </si>
  <si>
    <t>IDEC2009012060</t>
  </si>
  <si>
    <t>CNE2009014168</t>
  </si>
  <si>
    <t>KWE2009014168</t>
  </si>
  <si>
    <t>IP2009002085/BE0018</t>
  </si>
  <si>
    <t>799920080114</t>
  </si>
  <si>
    <t>1048901883909117</t>
  </si>
  <si>
    <t>ESP1600909388LQ1A</t>
  </si>
  <si>
    <t>E2009004145</t>
  </si>
  <si>
    <t>MME2009013913</t>
  </si>
  <si>
    <t>KWE2009013913</t>
  </si>
  <si>
    <t>IP2009002031/BE0018</t>
  </si>
  <si>
    <t>IDJRAAA19928</t>
  </si>
  <si>
    <t>SITI ROCHANAH</t>
  </si>
  <si>
    <t>1048901518909588</t>
  </si>
  <si>
    <t>ESP1600909815WKQA</t>
  </si>
  <si>
    <t>IDEC2009011874</t>
  </si>
  <si>
    <t>CNE2009013915</t>
  </si>
  <si>
    <t>KWE2009013915</t>
  </si>
  <si>
    <t>IP2009002032/BE0018</t>
  </si>
  <si>
    <t>0128042000181304</t>
  </si>
  <si>
    <t>1048901071019080</t>
  </si>
  <si>
    <t>ESP1600910170W0NB</t>
  </si>
  <si>
    <t>IDEC2009011875</t>
  </si>
  <si>
    <t>CNE2009013916</t>
  </si>
  <si>
    <t>KWE2009013916</t>
  </si>
  <si>
    <t>IP2009002033/BE0018</t>
  </si>
  <si>
    <t>IDPABLA05018</t>
  </si>
  <si>
    <t>SANDRA NOVIANTI</t>
  </si>
  <si>
    <t>JO0056716013</t>
  </si>
  <si>
    <t>1048901106949614</t>
  </si>
  <si>
    <t>ESP160094960247YH</t>
  </si>
  <si>
    <t>IDEC2009012064</t>
  </si>
  <si>
    <t>CNE2009014172</t>
  </si>
  <si>
    <t>KWE2009014172</t>
  </si>
  <si>
    <t>IP2009002086/BE0018</t>
  </si>
  <si>
    <t>IDNTAAA07852</t>
  </si>
  <si>
    <t>WAHYU ANDI SUSANTO</t>
  </si>
  <si>
    <t>1048901404359569</t>
  </si>
  <si>
    <t>ESP1600953405YZUJ</t>
  </si>
  <si>
    <t>IDEC2009012066</t>
  </si>
  <si>
    <t>CNE2009014177</t>
  </si>
  <si>
    <t>KWE2009014177</t>
  </si>
  <si>
    <t>IP2009002087/BE0018</t>
  </si>
  <si>
    <t>0128042000181726</t>
  </si>
  <si>
    <t>1048901205019101</t>
  </si>
  <si>
    <t>ESP16009105034O86</t>
  </si>
  <si>
    <t>E2009004147</t>
  </si>
  <si>
    <t>MME2009013918</t>
  </si>
  <si>
    <t>KWE2009013918</t>
  </si>
  <si>
    <t>IP2009002034/BE0018</t>
  </si>
  <si>
    <t>IDPABMA02952</t>
  </si>
  <si>
    <t>SITI MAHMUDAH</t>
  </si>
  <si>
    <t>1048901073219569</t>
  </si>
  <si>
    <t>ESP160091237004GL</t>
  </si>
  <si>
    <t>IDEC2009011880</t>
  </si>
  <si>
    <t>CNE2009013923</t>
  </si>
  <si>
    <t>KWE2009013923</t>
  </si>
  <si>
    <t>IP2009002035/BE0018</t>
  </si>
  <si>
    <t>SAPIDEC2009011880</t>
  </si>
  <si>
    <t>1048901396559094</t>
  </si>
  <si>
    <t>ESP16009556930ZTS</t>
  </si>
  <si>
    <t>IDEC2009012176</t>
  </si>
  <si>
    <t>CNE2009014287</t>
  </si>
  <si>
    <t>KWE2009014287</t>
  </si>
  <si>
    <t>IP2009002088/BE0018</t>
  </si>
  <si>
    <t>000184703649</t>
  </si>
  <si>
    <t>1048901922219009</t>
  </si>
  <si>
    <t>ESP1600912229FS4P</t>
  </si>
  <si>
    <t>IDEC2009011881</t>
  </si>
  <si>
    <t>CNE2009013924</t>
  </si>
  <si>
    <t>KWE2009013924</t>
  </si>
  <si>
    <t>IP2009002036/BE0018</t>
  </si>
  <si>
    <t>JO0056718926</t>
  </si>
  <si>
    <t>1048901198559097</t>
  </si>
  <si>
    <t>ESP16009558929RLO</t>
  </si>
  <si>
    <t>IDEC2009012177</t>
  </si>
  <si>
    <t>CNE2009014289</t>
  </si>
  <si>
    <t>KWE2009014289</t>
  </si>
  <si>
    <t>IP2009002089/BE0018</t>
  </si>
  <si>
    <t>SAPIDEC2009012177</t>
  </si>
  <si>
    <t>1048901266219060</t>
  </si>
  <si>
    <t>ESP1600912662P5H1</t>
  </si>
  <si>
    <t>IDEC2009011882</t>
  </si>
  <si>
    <t>CNE2009013925</t>
  </si>
  <si>
    <t>KWE2009013925</t>
  </si>
  <si>
    <t>IP2009002037/BE0018</t>
  </si>
  <si>
    <t>1048901400759170</t>
  </si>
  <si>
    <t>ESP1600957005UKHL</t>
  </si>
  <si>
    <t>E2009004252</t>
  </si>
  <si>
    <t>MME2009014296</t>
  </si>
  <si>
    <t>KWE2009014296</t>
  </si>
  <si>
    <t>IP2009002090/BE0018</t>
  </si>
  <si>
    <t>IDKTAHA04825</t>
  </si>
  <si>
    <t>VIVIT WIYANDANI</t>
  </si>
  <si>
    <t>1048901035419431</t>
  </si>
  <si>
    <t>ESP1600914531IMAM</t>
  </si>
  <si>
    <t>IDEC2009011889</t>
  </si>
  <si>
    <t>CNE2009013932</t>
  </si>
  <si>
    <t>KWE2009013932</t>
  </si>
  <si>
    <t>IP2009002038/BE0018</t>
  </si>
  <si>
    <t>SAPIDEC2009011889</t>
  </si>
  <si>
    <t>1048901536419676</t>
  </si>
  <si>
    <t>ESP1600914635BKDY</t>
  </si>
  <si>
    <t>IDEC2009011891</t>
  </si>
  <si>
    <t>CNE2009013934</t>
  </si>
  <si>
    <t>KWE2009013934</t>
  </si>
  <si>
    <t>IP2009002039/BE0018</t>
  </si>
  <si>
    <t>1048901262519459</t>
  </si>
  <si>
    <t>ESP1600915262VK5S</t>
  </si>
  <si>
    <t>E2009004151</t>
  </si>
  <si>
    <t>MME2009013942</t>
  </si>
  <si>
    <t>KWE2009013942</t>
  </si>
  <si>
    <t>IP2009002041/BE0018</t>
  </si>
  <si>
    <t>IDJTAXA10119</t>
  </si>
  <si>
    <t>IRPAN RIVAI</t>
  </si>
  <si>
    <t>0128042000181361</t>
  </si>
  <si>
    <t>1048901533959592</t>
  </si>
  <si>
    <t>ESP1600959335IYG7</t>
  </si>
  <si>
    <t>IDEC2009012188</t>
  </si>
  <si>
    <t>CNE2009014304</t>
  </si>
  <si>
    <t>KWE2009014304</t>
  </si>
  <si>
    <t>IP2009002091/BE0018</t>
  </si>
  <si>
    <t>JO0056817725</t>
  </si>
  <si>
    <t>1048901129519527</t>
  </si>
  <si>
    <t>ESP16009159220M6M</t>
  </si>
  <si>
    <t>IDEC2009011921</t>
  </si>
  <si>
    <t>CNE2009013967</t>
  </si>
  <si>
    <t>KWE2009013967</t>
  </si>
  <si>
    <t>IP2009002042/BE0018</t>
  </si>
  <si>
    <t>1048901867959426</t>
  </si>
  <si>
    <t>ESP1600959769OY03</t>
  </si>
  <si>
    <t>IDEC2009012189</t>
  </si>
  <si>
    <t>CNE2009014305</t>
  </si>
  <si>
    <t>KWE2009014305</t>
  </si>
  <si>
    <t>IP2009002092/BE0018</t>
  </si>
  <si>
    <t>IDBNAJA05756</t>
  </si>
  <si>
    <t>EHA ZULAEHA</t>
  </si>
  <si>
    <t>1048901052169274</t>
  </si>
  <si>
    <t>ESP160096125125S4</t>
  </si>
  <si>
    <t>IDEC2009012190</t>
  </si>
  <si>
    <t>CNE2009014307</t>
  </si>
  <si>
    <t>KWE2009014307</t>
  </si>
  <si>
    <t>IP2009002093/BE0018</t>
  </si>
  <si>
    <t>JO0056818664</t>
  </si>
  <si>
    <t>1048901299719086</t>
  </si>
  <si>
    <t>ESP160091799246VH</t>
  </si>
  <si>
    <t>IDEC2009011933</t>
  </si>
  <si>
    <t>CNE2009013980</t>
  </si>
  <si>
    <t>KWE2009013980</t>
  </si>
  <si>
    <t>IP2009002043/BE0018</t>
  </si>
  <si>
    <t>IDJTAAA07235</t>
  </si>
  <si>
    <t>IRYANTI</t>
  </si>
  <si>
    <t>0128042000181379</t>
  </si>
  <si>
    <t>1048901805819482</t>
  </si>
  <si>
    <t>ESP1600918508R1YJ</t>
  </si>
  <si>
    <t>IDEC2009011935</t>
  </si>
  <si>
    <t>CNE2009013982</t>
  </si>
  <si>
    <t>KWE2009013982</t>
  </si>
  <si>
    <t>IP2009002044/BE0018</t>
  </si>
  <si>
    <t>IDPABLA04259</t>
  </si>
  <si>
    <t>KHAIRUL HUDA</t>
  </si>
  <si>
    <t>1048901446819852</t>
  </si>
  <si>
    <t>ESP1600918645FQN5</t>
  </si>
  <si>
    <t>IDEC2009011939</t>
  </si>
  <si>
    <t>CNE2009013987</t>
  </si>
  <si>
    <t>KWE2009013987</t>
  </si>
  <si>
    <t>IP2009002045/BE0018</t>
  </si>
  <si>
    <t>IDBNALA03594</t>
  </si>
  <si>
    <t>SHANTI KUSUMA</t>
  </si>
  <si>
    <t>000184703642</t>
  </si>
  <si>
    <t>1048901768819999</t>
  </si>
  <si>
    <t>ESP1600918868015G</t>
  </si>
  <si>
    <t>IDEC2009011940</t>
  </si>
  <si>
    <t>CNE2009013988</t>
  </si>
  <si>
    <t>KWE2009013988</t>
  </si>
  <si>
    <t>IP2009002046/BE0018</t>
  </si>
  <si>
    <t>IDSPAAB28435</t>
  </si>
  <si>
    <t>SA4DI</t>
  </si>
  <si>
    <t>0128042000181395</t>
  </si>
  <si>
    <t>1048901226819909</t>
  </si>
  <si>
    <t>ESP1600918623V5BH</t>
  </si>
  <si>
    <t>IDEC2009011944</t>
  </si>
  <si>
    <t>CNE2009013995</t>
  </si>
  <si>
    <t>KWE2009013995</t>
  </si>
  <si>
    <t>IP2009002047/BE0018</t>
  </si>
  <si>
    <t>IDSPAAB42064</t>
  </si>
  <si>
    <t>SALMAH</t>
  </si>
  <si>
    <t>JO0056727167</t>
  </si>
  <si>
    <t>1048901704029182</t>
  </si>
  <si>
    <t>ESP1600920407OHD8</t>
  </si>
  <si>
    <t>E2009004162</t>
  </si>
  <si>
    <t>MME2009013997</t>
  </si>
  <si>
    <t>KWE2009013997</t>
  </si>
  <si>
    <t>IP2009002048/BE0018</t>
  </si>
  <si>
    <t>IDJTYBA04943</t>
  </si>
  <si>
    <t>LISNAINI</t>
  </si>
  <si>
    <t>000184703643</t>
  </si>
  <si>
    <t>ESP1600965366MSG4</t>
  </si>
  <si>
    <t>E2009004262</t>
  </si>
  <si>
    <t>MME2009014311</t>
  </si>
  <si>
    <t>KWE2009014311</t>
  </si>
  <si>
    <t>IP2009002094/BE0018</t>
  </si>
  <si>
    <t>IDBNAEA11006</t>
  </si>
  <si>
    <t>YENI NURAENI</t>
  </si>
  <si>
    <t>1048901781229626</t>
  </si>
  <si>
    <t>ESP1600922187HDZE</t>
  </si>
  <si>
    <t>IDEC2009011954</t>
  </si>
  <si>
    <t>CNE2009014008</t>
  </si>
  <si>
    <t>KWE2009014008</t>
  </si>
  <si>
    <t>IP2009002049/BE0018</t>
  </si>
  <si>
    <t>1048901623229630</t>
  </si>
  <si>
    <t>ESP1600922326O97B</t>
  </si>
  <si>
    <t>IDEC2009011957</t>
  </si>
  <si>
    <t>CNE2009014011</t>
  </si>
  <si>
    <t>KWE2009014011</t>
  </si>
  <si>
    <t>IP2009002050/BE0018</t>
  </si>
  <si>
    <t>JO0056730252</t>
  </si>
  <si>
    <t>1048901357569687</t>
  </si>
  <si>
    <t>ESP1600965753F094</t>
  </si>
  <si>
    <t>IDEC2009012192</t>
  </si>
  <si>
    <t>CNE2009014312</t>
  </si>
  <si>
    <t>KWE2009014312</t>
  </si>
  <si>
    <t>IP2009002095/BE0018</t>
  </si>
  <si>
    <t>IDSPAAB07202</t>
  </si>
  <si>
    <t>KHATIZAH</t>
  </si>
  <si>
    <t>000184703650</t>
  </si>
  <si>
    <t>1048901776229483</t>
  </si>
  <si>
    <t>ESP16009226774LLC</t>
  </si>
  <si>
    <t>E2009004168</t>
  </si>
  <si>
    <t>MME2009014014</t>
  </si>
  <si>
    <t>KWE2009014014</t>
  </si>
  <si>
    <t>IP2009002051/BE0018</t>
  </si>
  <si>
    <t>IDJTYBA04944</t>
  </si>
  <si>
    <t>AGUSTINA SETIANINGSIH</t>
  </si>
  <si>
    <t>SAPE2009004168</t>
  </si>
  <si>
    <t>1048901961669234</t>
  </si>
  <si>
    <t>ESP1600966170WM41</t>
  </si>
  <si>
    <t>E2009004263</t>
  </si>
  <si>
    <t>MME2009014313</t>
  </si>
  <si>
    <t>KWE2009014313</t>
  </si>
  <si>
    <t>IP2009002096/BE0018</t>
  </si>
  <si>
    <t>IDSPAAB43576</t>
  </si>
  <si>
    <t>FEBY BINTANG PUSPASARI</t>
  </si>
  <si>
    <t>SAPE2009004263</t>
  </si>
  <si>
    <t>1048901393329279</t>
  </si>
  <si>
    <t>ESP1600923393R109</t>
  </si>
  <si>
    <t>IDEC2009011962</t>
  </si>
  <si>
    <t>CNE2009014019</t>
  </si>
  <si>
    <t>KWE2009014019</t>
  </si>
  <si>
    <t>IP2009002052/BE0018</t>
  </si>
  <si>
    <t>IDJRABA08249</t>
  </si>
  <si>
    <t>KASTITI</t>
  </si>
  <si>
    <t>SAPIDEC2009011962</t>
  </si>
  <si>
    <t>1048901733429024</t>
  </si>
  <si>
    <t>ESP1600924338UMLA</t>
  </si>
  <si>
    <t>IDEC2009011967</t>
  </si>
  <si>
    <t>CNE2009014024</t>
  </si>
  <si>
    <t>KWE2009014024</t>
  </si>
  <si>
    <t>IP2009002053/BE0018</t>
  </si>
  <si>
    <t>IDJTBAA12309</t>
  </si>
  <si>
    <t>799920080081</t>
  </si>
  <si>
    <t>1048901605429227</t>
  </si>
  <si>
    <t>ESP16009245075112</t>
  </si>
  <si>
    <t>IDEC2009011968</t>
  </si>
  <si>
    <t>CNE2009014025</t>
  </si>
  <si>
    <t>KWE2009014025</t>
  </si>
  <si>
    <t>IP2009002054/BE0018</t>
  </si>
  <si>
    <t>SAPIDEC2009011968</t>
  </si>
  <si>
    <t>1048901729819349</t>
  </si>
  <si>
    <t>ESP1600918927QTMN</t>
  </si>
  <si>
    <t>IDEC2009011970</t>
  </si>
  <si>
    <t>CNE2009014029</t>
  </si>
  <si>
    <t>KWE2009014029</t>
  </si>
  <si>
    <t>IP2009002055/BE0018</t>
  </si>
  <si>
    <t>1048901011329590</t>
  </si>
  <si>
    <t>ESP16009231111V32</t>
  </si>
  <si>
    <t>IDEC2009011972</t>
  </si>
  <si>
    <t>CNE2009014031</t>
  </si>
  <si>
    <t>KWE2009014031</t>
  </si>
  <si>
    <t>IP2009002056/BE0018</t>
  </si>
  <si>
    <t>JO0056735156</t>
  </si>
  <si>
    <t>1048901738529419</t>
  </si>
  <si>
    <t>ESP1600925838SIWN</t>
  </si>
  <si>
    <t>IDEC2009011974</t>
  </si>
  <si>
    <t>CNE2009014033</t>
  </si>
  <si>
    <t>KWE2009014033</t>
  </si>
  <si>
    <t>IP2009002057/BE0018</t>
  </si>
  <si>
    <t>1048901158410494</t>
  </si>
  <si>
    <t>ESP1601014851RARS</t>
  </si>
  <si>
    <t>IDEC2009012609</t>
  </si>
  <si>
    <t>CNE2009014710</t>
  </si>
  <si>
    <t>KWE2009014710</t>
  </si>
  <si>
    <t>IP2009002125/BE0018</t>
  </si>
  <si>
    <t>IDSPAAB06634</t>
  </si>
  <si>
    <t>NOVAN PERDANA</t>
  </si>
  <si>
    <t>1048901821510314</t>
  </si>
  <si>
    <t>ESP1601015129BEDN</t>
  </si>
  <si>
    <t>IDEC2009012613</t>
  </si>
  <si>
    <t>CNE2009014715</t>
  </si>
  <si>
    <t>KWE2009014715</t>
  </si>
  <si>
    <t>IP2009002126/BE0018</t>
  </si>
  <si>
    <t>JO0056841680</t>
  </si>
  <si>
    <t>1048901166610247</t>
  </si>
  <si>
    <t>ESP1601016662KC1Q</t>
  </si>
  <si>
    <t>IDEC2009012620</t>
  </si>
  <si>
    <t>CNE2009014726</t>
  </si>
  <si>
    <t>KWE2009014726</t>
  </si>
  <si>
    <t>IP2009002127/BE0018</t>
  </si>
  <si>
    <t>JO0056844681</t>
  </si>
  <si>
    <t>1048901809710401</t>
  </si>
  <si>
    <t>ESP16010179083GQN</t>
  </si>
  <si>
    <t>IDEC2009012622</t>
  </si>
  <si>
    <t>CNE2009014728</t>
  </si>
  <si>
    <t>KWE2009014728</t>
  </si>
  <si>
    <t>IP2009002128/BE0018</t>
  </si>
  <si>
    <t>799920080232</t>
  </si>
  <si>
    <t>1048901258710973</t>
  </si>
  <si>
    <t>ESP16010178535FPQ</t>
  </si>
  <si>
    <t>IDEC2009012623</t>
  </si>
  <si>
    <t>CNE2009014729</t>
  </si>
  <si>
    <t>KWE2009014729</t>
  </si>
  <si>
    <t>IP2009002129/BE0018</t>
  </si>
  <si>
    <t>000184703653</t>
  </si>
  <si>
    <t>1048901712810572</t>
  </si>
  <si>
    <t>ESP1601018217WW47</t>
  </si>
  <si>
    <t>IDEC2009012624</t>
  </si>
  <si>
    <t>CNE2009014730</t>
  </si>
  <si>
    <t>KWE2009014730</t>
  </si>
  <si>
    <t>IP2009002130/BE0018</t>
  </si>
  <si>
    <t>IDJTADA10118</t>
  </si>
  <si>
    <t>DWI WALA SAWITRI</t>
  </si>
  <si>
    <t>799920080243</t>
  </si>
  <si>
    <t>1048901697810501</t>
  </si>
  <si>
    <t>ESP1601018796LGYD</t>
  </si>
  <si>
    <t>IDEC2009012628</t>
  </si>
  <si>
    <t>CNE2009014734</t>
  </si>
  <si>
    <t>KWE2009014734</t>
  </si>
  <si>
    <t>IP2009002131/BE0018</t>
  </si>
  <si>
    <t>0128042000182013</t>
  </si>
  <si>
    <t>1048901944410418</t>
  </si>
  <si>
    <t>ESP1601014449TQTD</t>
  </si>
  <si>
    <t>IDEC2009012631</t>
  </si>
  <si>
    <t>CNE2009014737</t>
  </si>
  <si>
    <t>KWE2009014737</t>
  </si>
  <si>
    <t>IP2009002132/BE0018</t>
  </si>
  <si>
    <t>000184703654</t>
  </si>
  <si>
    <t>1048901918910647</t>
  </si>
  <si>
    <t>ESP1601019819DZBM</t>
  </si>
  <si>
    <t>E2009004317</t>
  </si>
  <si>
    <t>MME2009014741</t>
  </si>
  <si>
    <t>KWE2009014741</t>
  </si>
  <si>
    <t>IP2009002133/BE0018</t>
  </si>
  <si>
    <t>IDSABGA08724</t>
  </si>
  <si>
    <t>IKHSAN SURYA SUMIRAT</t>
  </si>
  <si>
    <t>1048901712020474</t>
  </si>
  <si>
    <t>ESP1601020217WZY1</t>
  </si>
  <si>
    <t>E2009004318</t>
  </si>
  <si>
    <t>MME2009014743</t>
  </si>
  <si>
    <t>KWE2009014743</t>
  </si>
  <si>
    <t>IP2009002134/BE0018</t>
  </si>
  <si>
    <t>IDSPAAB43578</t>
  </si>
  <si>
    <t>MUHAMMAD RAFLI</t>
  </si>
  <si>
    <t>1048901346320458</t>
  </si>
  <si>
    <t>ESP1601023643D6BI</t>
  </si>
  <si>
    <t>IDEC2009012643</t>
  </si>
  <si>
    <t>CNE2009014755</t>
  </si>
  <si>
    <t>KWE2009014755</t>
  </si>
  <si>
    <t>IP2009002135/BE0018</t>
  </si>
  <si>
    <t>1048901809420349</t>
  </si>
  <si>
    <t>ESP1601024909RQJI</t>
  </si>
  <si>
    <t>IDEC2009012648</t>
  </si>
  <si>
    <t>CNE2009014762</t>
  </si>
  <si>
    <t>KWE2009014762</t>
  </si>
  <si>
    <t>IP2009002136/BE0018</t>
  </si>
  <si>
    <t>JO0056864089</t>
  </si>
  <si>
    <t>1048901019420486</t>
  </si>
  <si>
    <t>ESP1601024910GAAM</t>
  </si>
  <si>
    <t>IDEC2009012650</t>
  </si>
  <si>
    <t>CNE2009014764</t>
  </si>
  <si>
    <t>KWE2009014764</t>
  </si>
  <si>
    <t>IP2009002137/BE0018</t>
  </si>
  <si>
    <t>SAPIDEC2009012650</t>
  </si>
  <si>
    <t>1048901192810715</t>
  </si>
  <si>
    <t>ESP16010182910FL8</t>
  </si>
  <si>
    <t>E2009004324</t>
  </si>
  <si>
    <t>MME2009014765</t>
  </si>
  <si>
    <t>KWE2009014765</t>
  </si>
  <si>
    <t>IP2009002138/BE0018</t>
  </si>
  <si>
    <t>IDSPAAB43579</t>
  </si>
  <si>
    <t>LULU SITI HADIANA</t>
  </si>
  <si>
    <t>SAPE2009004324</t>
  </si>
  <si>
    <t>1048901710289500</t>
  </si>
  <si>
    <t>ESP1600982018VCYN</t>
  </si>
  <si>
    <t>E2009004275</t>
  </si>
  <si>
    <t>MME2009014591</t>
  </si>
  <si>
    <t>KWE2009014591</t>
  </si>
  <si>
    <t>IP2009002098/BE0018</t>
  </si>
  <si>
    <t>IDSPAAB43577</t>
  </si>
  <si>
    <t>KUNAYAH</t>
  </si>
  <si>
    <t>0128042000181767</t>
  </si>
  <si>
    <t>1048901807820088</t>
  </si>
  <si>
    <t>ESP1601028708KK7S</t>
  </si>
  <si>
    <t>E2009004335</t>
  </si>
  <si>
    <t>MME2009014792</t>
  </si>
  <si>
    <t>KWE2009014792</t>
  </si>
  <si>
    <t>IP2009002139/BE0018</t>
  </si>
  <si>
    <t>IDJRBCA11122</t>
  </si>
  <si>
    <t>IRWAN KUSNANTO</t>
  </si>
  <si>
    <t>JO0056875083</t>
  </si>
  <si>
    <t>1048901731420054</t>
  </si>
  <si>
    <t>ESP1601024138LKWV</t>
  </si>
  <si>
    <t>IDEC2009012676</t>
  </si>
  <si>
    <t>CNE2009014796</t>
  </si>
  <si>
    <t>KWE2009014796</t>
  </si>
  <si>
    <t>IP2009002140/BE0018</t>
  </si>
  <si>
    <t>IDJRXYA10005</t>
  </si>
  <si>
    <t>ELVARETTA KHOLIFATUS ZAHRAH</t>
  </si>
  <si>
    <t>799920080324</t>
  </si>
  <si>
    <t>1048901628620571</t>
  </si>
  <si>
    <t>ESP160102682619NP</t>
  </si>
  <si>
    <t>IDEC2009012680</t>
  </si>
  <si>
    <t>CNE2009014801</t>
  </si>
  <si>
    <t>KWE2009014801</t>
  </si>
  <si>
    <t>IP2009002141/BE0018</t>
  </si>
  <si>
    <t>SAPIDEC2009012680</t>
  </si>
  <si>
    <t>1048901281720545</t>
  </si>
  <si>
    <t>ESP1601027182P7JD</t>
  </si>
  <si>
    <t>IDEC2009012681</t>
  </si>
  <si>
    <t>CNE2009014802</t>
  </si>
  <si>
    <t>KWE2009014802</t>
  </si>
  <si>
    <t>IP2009002142/BE0018</t>
  </si>
  <si>
    <t>799920080335</t>
  </si>
  <si>
    <t>1048901145230652</t>
  </si>
  <si>
    <t>ESP1601032542E05N</t>
  </si>
  <si>
    <t>IDEC2009012684</t>
  </si>
  <si>
    <t>CNE2009014805</t>
  </si>
  <si>
    <t>KWE2009014805</t>
  </si>
  <si>
    <t>IP2009002143/BE0018</t>
  </si>
  <si>
    <t>JO0056888905</t>
  </si>
  <si>
    <t>1048901459099351</t>
  </si>
  <si>
    <t>ESP1600990955OOCW</t>
  </si>
  <si>
    <t>IDEC2009012516</t>
  </si>
  <si>
    <t>CNE2009014594</t>
  </si>
  <si>
    <t>KWE2009014594</t>
  </si>
  <si>
    <t>IP2009002099/BE0018</t>
  </si>
  <si>
    <t>0128042000181783</t>
  </si>
  <si>
    <t>1048901743530145</t>
  </si>
  <si>
    <t>ESP1601035348NLMJ</t>
  </si>
  <si>
    <t>IDEC2009012693</t>
  </si>
  <si>
    <t>CNE2009014815</t>
  </si>
  <si>
    <t>KWE2009014815</t>
  </si>
  <si>
    <t>IP2009002144/BE0018</t>
  </si>
  <si>
    <t>20KLI0000002260</t>
  </si>
  <si>
    <t>1048901477630629</t>
  </si>
  <si>
    <t>ESP1601036775D90R</t>
  </si>
  <si>
    <t>IDEC2009012694</t>
  </si>
  <si>
    <t>CNE2009014816</t>
  </si>
  <si>
    <t>KWE2009014816</t>
  </si>
  <si>
    <t>IP2009002145/BE0018</t>
  </si>
  <si>
    <t>SAPIDEC2009012694</t>
  </si>
  <si>
    <t>1048901634499629</t>
  </si>
  <si>
    <t>ESP1600994436G145</t>
  </si>
  <si>
    <t>IDEC2009012524</t>
  </si>
  <si>
    <t>CNE2009014606</t>
  </si>
  <si>
    <t>KWE2009014606</t>
  </si>
  <si>
    <t>IP2009002100/BE0018</t>
  </si>
  <si>
    <t>0128042000181817</t>
  </si>
  <si>
    <t>1048901746730314</t>
  </si>
  <si>
    <t>ESP160103764723A4</t>
  </si>
  <si>
    <t>IDEC2009012698</t>
  </si>
  <si>
    <t>CNE2009014823</t>
  </si>
  <si>
    <t>KWE2009014823</t>
  </si>
  <si>
    <t>IP2009002146/BE0018</t>
  </si>
  <si>
    <t>799920080350</t>
  </si>
  <si>
    <t>1048901178699665</t>
  </si>
  <si>
    <t>ESP1600996871S1QI</t>
  </si>
  <si>
    <t>IDEC2009012532</t>
  </si>
  <si>
    <t>CNE2009014614</t>
  </si>
  <si>
    <t>KWE2009014614</t>
  </si>
  <si>
    <t>IP2009002101/BE0018</t>
  </si>
  <si>
    <t>JO0056823131</t>
  </si>
  <si>
    <t>1048901562040448</t>
  </si>
  <si>
    <t>ESP1601040266QRCH</t>
  </si>
  <si>
    <t>E2009004351</t>
  </si>
  <si>
    <t>MME2009014835</t>
  </si>
  <si>
    <t>KWE2009014835</t>
  </si>
  <si>
    <t>IP2009002147/BE0018</t>
  </si>
  <si>
    <t>IDJHAMA10368</t>
  </si>
  <si>
    <t>BAYU DWI SAPUTRA</t>
  </si>
  <si>
    <t>1048901733799920</t>
  </si>
  <si>
    <t>ESP1600997337QJ0B</t>
  </si>
  <si>
    <t>E2009004282</t>
  </si>
  <si>
    <t>MME2009014616</t>
  </si>
  <si>
    <t>KWE2009014616</t>
  </si>
  <si>
    <t>IP2009002102/BE0018</t>
  </si>
  <si>
    <t>IDJRBCA11119</t>
  </si>
  <si>
    <t>NENAH SETIAWATI</t>
  </si>
  <si>
    <t>JO0056823466</t>
  </si>
  <si>
    <t>1048901986799368</t>
  </si>
  <si>
    <t>ESP1600997690HJZF</t>
  </si>
  <si>
    <t>IDEC2009012534</t>
  </si>
  <si>
    <t>CNE2009014617</t>
  </si>
  <si>
    <t>KWE2009014617</t>
  </si>
  <si>
    <t>IP2009002103/BE0018</t>
  </si>
  <si>
    <t>SAPIDEC2009012534</t>
  </si>
  <si>
    <t>1048901045100851</t>
  </si>
  <si>
    <t>ESP1601001541ETGL</t>
  </si>
  <si>
    <t>IDEC2009012543</t>
  </si>
  <si>
    <t>CNE2009014629</t>
  </si>
  <si>
    <t>KWE2009014629</t>
  </si>
  <si>
    <t>IP2009002104/BE0018</t>
  </si>
  <si>
    <t>JO0056827405</t>
  </si>
  <si>
    <t>1048901662540805</t>
  </si>
  <si>
    <t>ESP1601045266A6HC</t>
  </si>
  <si>
    <t>E2009004355</t>
  </si>
  <si>
    <t>MME2009014849</t>
  </si>
  <si>
    <t>KWE2009014849</t>
  </si>
  <si>
    <t>IP2009002148/BE0018</t>
  </si>
  <si>
    <t>IDSPAAB43581</t>
  </si>
  <si>
    <t>SULAEMAN</t>
  </si>
  <si>
    <t>JO0056915091</t>
  </si>
  <si>
    <t>1048901585000779</t>
  </si>
  <si>
    <t>ESP16010005868LFS</t>
  </si>
  <si>
    <t>IDEC2009012567</t>
  </si>
  <si>
    <t>CNE2009014654</t>
  </si>
  <si>
    <t>KWE2009014654</t>
  </si>
  <si>
    <t>IP2009002105/BE0018</t>
  </si>
  <si>
    <t>JO0056829324</t>
  </si>
  <si>
    <t>1048901673300200</t>
  </si>
  <si>
    <t>ESP1601003376D9WN</t>
  </si>
  <si>
    <t>IDEC2009012570</t>
  </si>
  <si>
    <t>CNE2009014658</t>
  </si>
  <si>
    <t>KWE2009014658</t>
  </si>
  <si>
    <t>IP2009002106/BE0018</t>
  </si>
  <si>
    <t>JO0056830001</t>
  </si>
  <si>
    <t>ESP16010472335SLW</t>
  </si>
  <si>
    <t>IDEC2009012724</t>
  </si>
  <si>
    <t>CNE2009014860</t>
  </si>
  <si>
    <t>KWE2009014860</t>
  </si>
  <si>
    <t>IP2009002149/BE0018</t>
  </si>
  <si>
    <t>SAPIDEC2009012724</t>
  </si>
  <si>
    <t>1048901720740663</t>
  </si>
  <si>
    <t>ESP16010470280OG7</t>
  </si>
  <si>
    <t>IDEC2009012725</t>
  </si>
  <si>
    <t>CNE2009014861</t>
  </si>
  <si>
    <t>KWE2009014861</t>
  </si>
  <si>
    <t>IP2009002150/BE0018</t>
  </si>
  <si>
    <t>IDJHAMA10152</t>
  </si>
  <si>
    <t>ARIF SYAIFUDIN AGUNG NUGROHO</t>
  </si>
  <si>
    <t>JO0056915854</t>
  </si>
  <si>
    <t>ESP16010475438F2D</t>
  </si>
  <si>
    <t>E2009004359</t>
  </si>
  <si>
    <t>MME2009014863</t>
  </si>
  <si>
    <t>KWE2009014863</t>
  </si>
  <si>
    <t>IP2009002151/BE0018</t>
  </si>
  <si>
    <t>IDSAAEA09672</t>
  </si>
  <si>
    <t>VERONICA MAY PANJAITAN</t>
  </si>
  <si>
    <t>1048901659740926</t>
  </si>
  <si>
    <t>ESP1601047957UMIV</t>
  </si>
  <si>
    <t>E2009004362</t>
  </si>
  <si>
    <t>MME2009014867</t>
  </si>
  <si>
    <t>KWE2009014867</t>
  </si>
  <si>
    <t>IP2009002152/BE0018</t>
  </si>
  <si>
    <t>IDJTAXA10123</t>
  </si>
  <si>
    <t>SRI WAHYUNINGSIH</t>
  </si>
  <si>
    <t>1048901980500073</t>
  </si>
  <si>
    <t>ESP1601005089J53J</t>
  </si>
  <si>
    <t>IDEC2009012575</t>
  </si>
  <si>
    <t>CNE2009014665</t>
  </si>
  <si>
    <t>KWE2009014665</t>
  </si>
  <si>
    <t>IP2009002107/BE0018</t>
  </si>
  <si>
    <t>IDJKAJA04248</t>
  </si>
  <si>
    <t>WENA ROSA</t>
  </si>
  <si>
    <t>1048901396500257</t>
  </si>
  <si>
    <t>ESP16010056948KYA</t>
  </si>
  <si>
    <t>IDEC2009012576</t>
  </si>
  <si>
    <t>CNE2009014666</t>
  </si>
  <si>
    <t>KWE2009014666</t>
  </si>
  <si>
    <t>IP2009002108/BE0018</t>
  </si>
  <si>
    <t>1048901890940540</t>
  </si>
  <si>
    <t>ESP1601049098I368</t>
  </si>
  <si>
    <t>IDEC2009012731</t>
  </si>
  <si>
    <t>CNE2009014870</t>
  </si>
  <si>
    <t>KWE2009014870</t>
  </si>
  <si>
    <t>IP2009002153/BE0018</t>
  </si>
  <si>
    <t>IDPABLA09329</t>
  </si>
  <si>
    <t>ALYCIA AYU MAHAR DITA</t>
  </si>
  <si>
    <t>000184703659</t>
  </si>
  <si>
    <t>1048901004600354</t>
  </si>
  <si>
    <t>ESP1601006400JGKT</t>
  </si>
  <si>
    <t>IDEC2009012579</t>
  </si>
  <si>
    <t>CNE2009014669</t>
  </si>
  <si>
    <t>KWE2009014669</t>
  </si>
  <si>
    <t>IP2009002109/BE0018</t>
  </si>
  <si>
    <t>ESP1601007077TOC8</t>
  </si>
  <si>
    <t>IDEC2009012582</t>
  </si>
  <si>
    <t>CNE2009014672</t>
  </si>
  <si>
    <t>KWE2009014672</t>
  </si>
  <si>
    <t>IP2009002110/BE0018</t>
  </si>
  <si>
    <t>1048901728600753</t>
  </si>
  <si>
    <t>ESP1601006828C3PA</t>
  </si>
  <si>
    <t>IDEC2009012583</t>
  </si>
  <si>
    <t>CNE2009014673</t>
  </si>
  <si>
    <t>KWE2009014673</t>
  </si>
  <si>
    <t>IP2009002111/BE0018</t>
  </si>
  <si>
    <t>JO0056833785</t>
  </si>
  <si>
    <t>1048901512700832</t>
  </si>
  <si>
    <t>ESP1601007215CNYJ</t>
  </si>
  <si>
    <t>E2009004293</t>
  </si>
  <si>
    <t>MME2009014674</t>
  </si>
  <si>
    <t>KWE2009014674</t>
  </si>
  <si>
    <t>IP2009002112/BE0018</t>
  </si>
  <si>
    <t>IDRUAAA09773</t>
  </si>
  <si>
    <t>LILI DEMIATI</t>
  </si>
  <si>
    <t>1048901436200305</t>
  </si>
  <si>
    <t>ESP1601002635POQ1</t>
  </si>
  <si>
    <t>IDEC2009012584</t>
  </si>
  <si>
    <t>CNE2009014675</t>
  </si>
  <si>
    <t>KWE2009014675</t>
  </si>
  <si>
    <t>IP2009002113/BE0018</t>
  </si>
  <si>
    <t>0128042000181890</t>
  </si>
  <si>
    <t>1048901824700885</t>
  </si>
  <si>
    <t>ESP1601007429V7BH</t>
  </si>
  <si>
    <t>E2009004294</t>
  </si>
  <si>
    <t>MME2009014676</t>
  </si>
  <si>
    <t>KWE2009014676</t>
  </si>
  <si>
    <t>IP2009002114/BE0018</t>
  </si>
  <si>
    <t>IDBIAHA06327</t>
  </si>
  <si>
    <t>I KADEK AJUS ARIWIGUNA</t>
  </si>
  <si>
    <t>1048901055700699</t>
  </si>
  <si>
    <t>ESP16010075519BMA</t>
  </si>
  <si>
    <t>IDEC2009012586</t>
  </si>
  <si>
    <t>CNE2009014678</t>
  </si>
  <si>
    <t>KWE2009014678</t>
  </si>
  <si>
    <t>IP2009002115/BE0018</t>
  </si>
  <si>
    <t>1048901036800366</t>
  </si>
  <si>
    <t>ESP1601008631G3TU</t>
  </si>
  <si>
    <t>E2009004295</t>
  </si>
  <si>
    <t>MME2009014682</t>
  </si>
  <si>
    <t>KWE2009014682</t>
  </si>
  <si>
    <t>IP2009002116/BE0018</t>
  </si>
  <si>
    <t>IDJTYBA04946</t>
  </si>
  <si>
    <t>HENNY HANDAYANI</t>
  </si>
  <si>
    <t>SAPE2009004295</t>
  </si>
  <si>
    <t>1048901223700484</t>
  </si>
  <si>
    <t>ESP1601007322ZPQ4</t>
  </si>
  <si>
    <t>E2009004297</t>
  </si>
  <si>
    <t>MME2009014684</t>
  </si>
  <si>
    <t>KWE2009014684</t>
  </si>
  <si>
    <t>IP2009002117/BE0018</t>
  </si>
  <si>
    <t>IDPABLA10470</t>
  </si>
  <si>
    <t>WIENNI MAJA OENTANTRI</t>
  </si>
  <si>
    <t>JO0056835990</t>
  </si>
  <si>
    <t>1048901523010143</t>
  </si>
  <si>
    <t>ESP1601010325QBQG</t>
  </si>
  <si>
    <t>E2009004300</t>
  </si>
  <si>
    <t>MME2009014691</t>
  </si>
  <si>
    <t>KWE2009014691</t>
  </si>
  <si>
    <t>IP2009002118/BE0018</t>
  </si>
  <si>
    <t>IDJHAKA05251</t>
  </si>
  <si>
    <t>ROBINGAH</t>
  </si>
  <si>
    <t>1048901969110606</t>
  </si>
  <si>
    <t>ESP1601011969RQVK</t>
  </si>
  <si>
    <t>IDEC2009012599</t>
  </si>
  <si>
    <t>CNE2009014695</t>
  </si>
  <si>
    <t>KWE2009014695</t>
  </si>
  <si>
    <t>IP2009002119/BE0018</t>
  </si>
  <si>
    <t>JO0056837582</t>
  </si>
  <si>
    <t>1048901475210120</t>
  </si>
  <si>
    <t>ESP1601012574ERNT</t>
  </si>
  <si>
    <t>E2009004301</t>
  </si>
  <si>
    <t>MME2009014698</t>
  </si>
  <si>
    <t>KWE2009014698</t>
  </si>
  <si>
    <t>IP2009002120/BE0018</t>
  </si>
  <si>
    <t>IDJHAKA05252</t>
  </si>
  <si>
    <t>1048901186210926</t>
  </si>
  <si>
    <t>ESP1601012682ZI4N</t>
  </si>
  <si>
    <t>E2009004302</t>
  </si>
  <si>
    <t>MME2009014699</t>
  </si>
  <si>
    <t>KWE2009014699</t>
  </si>
  <si>
    <t>IP2009002121/BE0018</t>
  </si>
  <si>
    <t>IDJHAMA10367</t>
  </si>
  <si>
    <t>ENY PUJI ASTUTI</t>
  </si>
  <si>
    <t>1048901173600491</t>
  </si>
  <si>
    <t>ESP1601006372CO9O</t>
  </si>
  <si>
    <t>IDEC2009012603</t>
  </si>
  <si>
    <t>CNE2009014701</t>
  </si>
  <si>
    <t>KWE2009014701</t>
  </si>
  <si>
    <t>IP2009002122/BE0018</t>
  </si>
  <si>
    <t>1048901879210129</t>
  </si>
  <si>
    <t>ESP1601012978B2QK</t>
  </si>
  <si>
    <t>IDEC2009012604</t>
  </si>
  <si>
    <t>CNE2009014702</t>
  </si>
  <si>
    <t>KWE2009014702</t>
  </si>
  <si>
    <t>IP2009002123/BE0018</t>
  </si>
  <si>
    <t>JO0056838538</t>
  </si>
  <si>
    <t>1048901990010831</t>
  </si>
  <si>
    <t>ESP1601010100N6IH</t>
  </si>
  <si>
    <t>IDEC2009012605</t>
  </si>
  <si>
    <t>CNE2009014704</t>
  </si>
  <si>
    <t>KWE2009014704</t>
  </si>
  <si>
    <t>IP2009002124/BE0018</t>
  </si>
  <si>
    <t>0128042000181940</t>
  </si>
  <si>
    <t>1048901904001552</t>
  </si>
  <si>
    <t>ESP1601100409Z01U</t>
  </si>
  <si>
    <t>E2009004401</t>
  </si>
  <si>
    <t>MME2009015311</t>
  </si>
  <si>
    <t>KWE2009015311</t>
  </si>
  <si>
    <t>IP2009002181/BE0018</t>
  </si>
  <si>
    <t>IDJHBFA22652</t>
  </si>
  <si>
    <t>NUNUNG KURNIAWATI</t>
  </si>
  <si>
    <t>1048901195001473</t>
  </si>
  <si>
    <t>ESP1601100592NHA6</t>
  </si>
  <si>
    <t>IDEC2009013162</t>
  </si>
  <si>
    <t>CNE2009015312</t>
  </si>
  <si>
    <t>KWE2009015312</t>
  </si>
  <si>
    <t>IP2009002182/BE0018</t>
  </si>
  <si>
    <t>JO0056943801</t>
  </si>
  <si>
    <t>1048901415201458</t>
  </si>
  <si>
    <t>ESP1601102515043F</t>
  </si>
  <si>
    <t>E2009004403</t>
  </si>
  <si>
    <t>MME2009015317</t>
  </si>
  <si>
    <t>KWE2009015317</t>
  </si>
  <si>
    <t>IP2009002183/BE0018</t>
  </si>
  <si>
    <t>IDJHAKA05266</t>
  </si>
  <si>
    <t>ANIEK KUSMARYANI</t>
  </si>
  <si>
    <t>1048901459201355</t>
  </si>
  <si>
    <t>ESP1601102955HQUJ</t>
  </si>
  <si>
    <t>IDEC2009013168</t>
  </si>
  <si>
    <t>CNE2009015320</t>
  </si>
  <si>
    <t>KWE2009015320</t>
  </si>
  <si>
    <t>IP2009002184/BE0018</t>
  </si>
  <si>
    <t>SAPIDEC2009013168</t>
  </si>
  <si>
    <t>1048901283401153</t>
  </si>
  <si>
    <t>ESP1601104383QOPA</t>
  </si>
  <si>
    <t>E2009004407</t>
  </si>
  <si>
    <t>MME2009015324</t>
  </si>
  <si>
    <t>KWE2009015324</t>
  </si>
  <si>
    <t>IP2009002185/BE0018</t>
  </si>
  <si>
    <t>IDSPAAB43583</t>
  </si>
  <si>
    <t>SUHARJO</t>
  </si>
  <si>
    <t>1048901728401937</t>
  </si>
  <si>
    <t>ESP160110482821YI</t>
  </si>
  <si>
    <t>IDEC2009013172</t>
  </si>
  <si>
    <t>CNE2009015326</t>
  </si>
  <si>
    <t>KWE2009015326</t>
  </si>
  <si>
    <t>IP2009002186/BE0018</t>
  </si>
  <si>
    <t>EID019428</t>
  </si>
  <si>
    <t>I WAYAN SUKADANA</t>
  </si>
  <si>
    <t>0128042000182393</t>
  </si>
  <si>
    <t>1048901091101372</t>
  </si>
  <si>
    <t>ESP1601101190YIYR</t>
  </si>
  <si>
    <t>IDEC2009013173</t>
  </si>
  <si>
    <t>CNE2009015327</t>
  </si>
  <si>
    <t>KWE2009015327</t>
  </si>
  <si>
    <t>IP2009002187/BE0018</t>
  </si>
  <si>
    <t>IDJHBFA19465</t>
  </si>
  <si>
    <t>NOSI MILA WUNINGSARI</t>
  </si>
  <si>
    <t>0128042000182401</t>
  </si>
  <si>
    <t>1048901701501519</t>
  </si>
  <si>
    <t>ESP16011051088Z1R</t>
  </si>
  <si>
    <t>IDEC2009013175</t>
  </si>
  <si>
    <t>CNE2009015329</t>
  </si>
  <si>
    <t>KWE2009015329</t>
  </si>
  <si>
    <t>IP2009002188/BE0018</t>
  </si>
  <si>
    <t>IDJTAXA06814</t>
  </si>
  <si>
    <t>CHILDATUNNIYAH</t>
  </si>
  <si>
    <t>000184703664</t>
  </si>
  <si>
    <t>1048901044501548</t>
  </si>
  <si>
    <t>ESP16011054405NFI</t>
  </si>
  <si>
    <t>IDEC2009013177</t>
  </si>
  <si>
    <t>CNE2009015333</t>
  </si>
  <si>
    <t>KWE2009015333</t>
  </si>
  <si>
    <t>IP2009002189/BE0018</t>
  </si>
  <si>
    <t>JO0056952565</t>
  </si>
  <si>
    <t>1048901820601319</t>
  </si>
  <si>
    <t>ESP1601106028CLJP</t>
  </si>
  <si>
    <t>IDEC2009013180</t>
  </si>
  <si>
    <t>CNE2009015336</t>
  </si>
  <si>
    <t>KWE2009015336</t>
  </si>
  <si>
    <t>IP2009002190/BE0018</t>
  </si>
  <si>
    <t>0128042000182435</t>
  </si>
  <si>
    <t>1048901156701674</t>
  </si>
  <si>
    <t>ESP16011076518UQF</t>
  </si>
  <si>
    <t>IDEC2009013184</t>
  </si>
  <si>
    <t>CNE2009015341</t>
  </si>
  <si>
    <t>KWE2009015341</t>
  </si>
  <si>
    <t>IP2009002191/BE0018</t>
  </si>
  <si>
    <t>JO0056956396</t>
  </si>
  <si>
    <t>1048901396701692</t>
  </si>
  <si>
    <t>ESP1601107693MYMD</t>
  </si>
  <si>
    <t>E2009004411</t>
  </si>
  <si>
    <t>MME2009015343</t>
  </si>
  <si>
    <t>KWE2009015343</t>
  </si>
  <si>
    <t>IP2009002192/BE0018</t>
  </si>
  <si>
    <t>IDSADUA04953</t>
  </si>
  <si>
    <t>DANNY KUSWANDY</t>
  </si>
  <si>
    <t>1048901864901599</t>
  </si>
  <si>
    <t>ESP16011094690PVS</t>
  </si>
  <si>
    <t>E2009004413</t>
  </si>
  <si>
    <t>MME2009015347</t>
  </si>
  <si>
    <t>KWE2009015347</t>
  </si>
  <si>
    <t>IP2009002193/BE0018</t>
  </si>
  <si>
    <t>IDJTYBA04957</t>
  </si>
  <si>
    <t>RISMA ANGGIT NAZIFAH</t>
  </si>
  <si>
    <t>SAPE2009004413</t>
  </si>
  <si>
    <t>1048901631990044</t>
  </si>
  <si>
    <t>ESP16010991361KP9</t>
  </si>
  <si>
    <t>IDEC2009013189</t>
  </si>
  <si>
    <t>CNE2009015350</t>
  </si>
  <si>
    <t>KWE2009015350</t>
  </si>
  <si>
    <t>IP2009002194/BE0018</t>
  </si>
  <si>
    <t>SAPIDEC2009013189</t>
  </si>
  <si>
    <t>1048901445211588</t>
  </si>
  <si>
    <t>ESP1601112545FUNS</t>
  </si>
  <si>
    <t>IDEC2009013191</t>
  </si>
  <si>
    <t>CNE2009015357</t>
  </si>
  <si>
    <t>KWE2009015357</t>
  </si>
  <si>
    <t>IP2009002195/BE0018</t>
  </si>
  <si>
    <t>JO0056967173</t>
  </si>
  <si>
    <t>1048901082411254</t>
  </si>
  <si>
    <t>ESP1601114280H5HW</t>
  </si>
  <si>
    <t>IDEC2009013197</t>
  </si>
  <si>
    <t>CNE2009015367</t>
  </si>
  <si>
    <t>KWE2009015367</t>
  </si>
  <si>
    <t>IP2009002196/BE0018</t>
  </si>
  <si>
    <t>0128042000182476</t>
  </si>
  <si>
    <t>1048901555411977</t>
  </si>
  <si>
    <t>ESP1601114556LWNE</t>
  </si>
  <si>
    <t>IDEC2009013199</t>
  </si>
  <si>
    <t>CNE2009015369</t>
  </si>
  <si>
    <t>KWE2009015369</t>
  </si>
  <si>
    <t>IP2009002197/BE0018</t>
  </si>
  <si>
    <t>JO0056972370</t>
  </si>
  <si>
    <t>1048901867311207</t>
  </si>
  <si>
    <t>ESP16011137691HZQ</t>
  </si>
  <si>
    <t>IDEC2009013200</t>
  </si>
  <si>
    <t>CNE2009015371</t>
  </si>
  <si>
    <t>KWE2009015371</t>
  </si>
  <si>
    <t>IP2009002198/BE0018</t>
  </si>
  <si>
    <t>JO0056973220</t>
  </si>
  <si>
    <t>1048901660711064</t>
  </si>
  <si>
    <t>ESP1601117066ZQLY</t>
  </si>
  <si>
    <t>IDEC2009013205</t>
  </si>
  <si>
    <t>CNE2009015376</t>
  </si>
  <si>
    <t>KWE2009015376</t>
  </si>
  <si>
    <t>IP2009002199/BE0018</t>
  </si>
  <si>
    <t>JO0056980732</t>
  </si>
  <si>
    <t>1048901459570383</t>
  </si>
  <si>
    <t>ESP1601075955QN3D</t>
  </si>
  <si>
    <t>IDEC2009013066</t>
  </si>
  <si>
    <t>CNE2009015192</t>
  </si>
  <si>
    <t>KWE2009015192</t>
  </si>
  <si>
    <t>IP2009002154/BE0018</t>
  </si>
  <si>
    <t>JO0056917939</t>
  </si>
  <si>
    <t>1048901858911875</t>
  </si>
  <si>
    <t>ESP1601119858QC6R</t>
  </si>
  <si>
    <t>IDEC2009013208</t>
  </si>
  <si>
    <t>CNE2009015381</t>
  </si>
  <si>
    <t>KWE2009015381</t>
  </si>
  <si>
    <t>IP2009002200/BE0018</t>
  </si>
  <si>
    <t>0128042000182518</t>
  </si>
  <si>
    <t>1048901674670879</t>
  </si>
  <si>
    <t>ESP160107647658EF</t>
  </si>
  <si>
    <t>IDEC2009013067</t>
  </si>
  <si>
    <t>CNE2009015193</t>
  </si>
  <si>
    <t>KWE2009015193</t>
  </si>
  <si>
    <t>IP2009002155/BE0018</t>
  </si>
  <si>
    <t>JO0056918000</t>
  </si>
  <si>
    <t>1048901058021017</t>
  </si>
  <si>
    <t>ESP1601120851IGO3</t>
  </si>
  <si>
    <t>E2009004430</t>
  </si>
  <si>
    <t>MME2009015385</t>
  </si>
  <si>
    <t>KWE2009015385</t>
  </si>
  <si>
    <t>IP2009002201/BE0018</t>
  </si>
  <si>
    <t>IDJTBHA22926</t>
  </si>
  <si>
    <t>SRI AYU ANGGINI</t>
  </si>
  <si>
    <t>0128042000182534</t>
  </si>
  <si>
    <t>1048901344801923</t>
  </si>
  <si>
    <t>ESP16011084437NIL</t>
  </si>
  <si>
    <t>E2009004431</t>
  </si>
  <si>
    <t>MME2009015387</t>
  </si>
  <si>
    <t>KWE2009015387</t>
  </si>
  <si>
    <t>IP2009002202/BE0018</t>
  </si>
  <si>
    <t>IDJTADA13696</t>
  </si>
  <si>
    <t>TETTY PURWITASARI</t>
  </si>
  <si>
    <t>SAPE2009004431</t>
  </si>
  <si>
    <t>1048901179770864</t>
  </si>
  <si>
    <t>ESP1601077972JSNU</t>
  </si>
  <si>
    <t>IDEC2009013070</t>
  </si>
  <si>
    <t>CNE2009015196</t>
  </si>
  <si>
    <t>KWE2009015196</t>
  </si>
  <si>
    <t>IP2009002156/BE0018</t>
  </si>
  <si>
    <t>1048901448221820</t>
  </si>
  <si>
    <t>ESP1601122844ATCW</t>
  </si>
  <si>
    <t>E2009004434</t>
  </si>
  <si>
    <t>MME2009015394</t>
  </si>
  <si>
    <t>KWE2009015394</t>
  </si>
  <si>
    <t>IP2009002203/BE0018</t>
  </si>
  <si>
    <t>IDJRABA08329</t>
  </si>
  <si>
    <t>M MUADZ ZAMAH SYARI</t>
  </si>
  <si>
    <t>1048901959221387</t>
  </si>
  <si>
    <t>ESP1601122960YOW2</t>
  </si>
  <si>
    <t>IDEC2009013216</t>
  </si>
  <si>
    <t>CNE2009015396</t>
  </si>
  <si>
    <t>KWE2009015396</t>
  </si>
  <si>
    <t>IP2009002204/BE0018</t>
  </si>
  <si>
    <t>IDJTADA10469</t>
  </si>
  <si>
    <t>NIHAYA</t>
  </si>
  <si>
    <t>799920080560</t>
  </si>
  <si>
    <t>1048901444321394</t>
  </si>
  <si>
    <t>ESP1601123444TDNL</t>
  </si>
  <si>
    <t>E2009004437</t>
  </si>
  <si>
    <t>MME2009015397</t>
  </si>
  <si>
    <t>KWE2009015397</t>
  </si>
  <si>
    <t>IP2009002205/BE0018</t>
  </si>
  <si>
    <t>IDJHAKA05277</t>
  </si>
  <si>
    <t>ZUMROTUL AFFIYAH</t>
  </si>
  <si>
    <t>1048901299321806</t>
  </si>
  <si>
    <t>ESP1601123992TBEZ</t>
  </si>
  <si>
    <t>IDEC2009013219</t>
  </si>
  <si>
    <t>CNE2009015400</t>
  </si>
  <si>
    <t>KWE2009015400</t>
  </si>
  <si>
    <t>IP2009002206/BE0018</t>
  </si>
  <si>
    <t>IDBNAGA07986</t>
  </si>
  <si>
    <t>YULIYANA</t>
  </si>
  <si>
    <t>799920080571</t>
  </si>
  <si>
    <t>1048901917021719</t>
  </si>
  <si>
    <t>ESP1601120720Q1Q3</t>
  </si>
  <si>
    <t>IDEC2009013220</t>
  </si>
  <si>
    <t>CNE2009015403</t>
  </si>
  <si>
    <t>KWE2009015403</t>
  </si>
  <si>
    <t>IP2009002207/BE0018</t>
  </si>
  <si>
    <t>IDJTADA07992</t>
  </si>
  <si>
    <t>SURATIN</t>
  </si>
  <si>
    <t>SAPIDEC2009013220</t>
  </si>
  <si>
    <t>1048901358321493</t>
  </si>
  <si>
    <t>ESP1601123854VFB7</t>
  </si>
  <si>
    <t>E2009004441</t>
  </si>
  <si>
    <t>MME2009015406</t>
  </si>
  <si>
    <t>KWE2009015406</t>
  </si>
  <si>
    <t>IP2009002208/BE0018</t>
  </si>
  <si>
    <t>IDJKAJA04495</t>
  </si>
  <si>
    <t>BUNGARIAWATI</t>
  </si>
  <si>
    <t>1048901841321634</t>
  </si>
  <si>
    <t>ESP1601123149VOSL</t>
  </si>
  <si>
    <t>E2009004442</t>
  </si>
  <si>
    <t>MME2009015407</t>
  </si>
  <si>
    <t>KWE2009015407</t>
  </si>
  <si>
    <t>IP2009002209/BE0018</t>
  </si>
  <si>
    <t>IDJKAJA04496</t>
  </si>
  <si>
    <t>HERI SISMANTO</t>
  </si>
  <si>
    <t>1048901491380201</t>
  </si>
  <si>
    <t>ESP1601083195WAIJ</t>
  </si>
  <si>
    <t>IDEC2009013078</t>
  </si>
  <si>
    <t>CNE2009015204</t>
  </si>
  <si>
    <t>KWE2009015204</t>
  </si>
  <si>
    <t>IP2009002157/BE0018</t>
  </si>
  <si>
    <t>0128042000182260</t>
  </si>
  <si>
    <t>1048901137480438</t>
  </si>
  <si>
    <t>ESP160108473120Y6</t>
  </si>
  <si>
    <t>IDEC2009013082</t>
  </si>
  <si>
    <t>CNE2009015209</t>
  </si>
  <si>
    <t>KWE2009015209</t>
  </si>
  <si>
    <t>IP2009002158/BE0018</t>
  </si>
  <si>
    <t>IDPABLA10458</t>
  </si>
  <si>
    <t>MUCHLIS</t>
  </si>
  <si>
    <t>JO0056921811</t>
  </si>
  <si>
    <t>1048901712580994</t>
  </si>
  <si>
    <t>ESP160108521886W3</t>
  </si>
  <si>
    <t>E2009004371</t>
  </si>
  <si>
    <t>MME2009015210</t>
  </si>
  <si>
    <t>KWE2009015210</t>
  </si>
  <si>
    <t>IP2009002159/BE0018</t>
  </si>
  <si>
    <t>IDJKAJA04493</t>
  </si>
  <si>
    <t>JAMILAH SANTI SISKA</t>
  </si>
  <si>
    <t>1048901148580893</t>
  </si>
  <si>
    <t>ESP1601085841S4WU</t>
  </si>
  <si>
    <t>IDEC2009013085</t>
  </si>
  <si>
    <t>CNE2009015213</t>
  </si>
  <si>
    <t>KWE2009015213</t>
  </si>
  <si>
    <t>IP2009002160/BE0018</t>
  </si>
  <si>
    <t>JO0056922544</t>
  </si>
  <si>
    <t>1048901427680405</t>
  </si>
  <si>
    <t>ESP1601086724ANGY</t>
  </si>
  <si>
    <t>IDEC2009013088</t>
  </si>
  <si>
    <t>CNE2009015216</t>
  </si>
  <si>
    <t>KWE2009015216</t>
  </si>
  <si>
    <t>IP2009002161/BE0018</t>
  </si>
  <si>
    <t>JO0056923404</t>
  </si>
  <si>
    <t>1048901094680912</t>
  </si>
  <si>
    <t>ESP1601086491UFHQ</t>
  </si>
  <si>
    <t>IDEC2009013089</t>
  </si>
  <si>
    <t>CNE2009015217</t>
  </si>
  <si>
    <t>KWE2009015217</t>
  </si>
  <si>
    <t>IP2009002162/BE0018</t>
  </si>
  <si>
    <t>SAPIDEC2009013089</t>
  </si>
  <si>
    <t>1048901705780529</t>
  </si>
  <si>
    <t>ESP1601087508MEQY</t>
  </si>
  <si>
    <t>IDEC2009013090</t>
  </si>
  <si>
    <t>CNE2009015218</t>
  </si>
  <si>
    <t>KWE2009015218</t>
  </si>
  <si>
    <t>IP2009002163/BE0018</t>
  </si>
  <si>
    <t>IDPABLA06671</t>
  </si>
  <si>
    <t>HJ.AFNAN TUR`AH</t>
  </si>
  <si>
    <t>JO0056924493</t>
  </si>
  <si>
    <t>ESP1601131000940C</t>
  </si>
  <si>
    <t>E2009004638</t>
  </si>
  <si>
    <t>MME2009016142</t>
  </si>
  <si>
    <t>KWE2009016142</t>
  </si>
  <si>
    <t>IP2009002313/BE0018</t>
  </si>
  <si>
    <t>IDJRBBA33274</t>
  </si>
  <si>
    <t>WANTONO</t>
  </si>
  <si>
    <t>1048901818780443</t>
  </si>
  <si>
    <t>ESP1601087819SMZL</t>
  </si>
  <si>
    <t>E2009004373</t>
  </si>
  <si>
    <t>MME2009015220</t>
  </si>
  <si>
    <t>KWE2009015220</t>
  </si>
  <si>
    <t>IP2009002164/BE0018</t>
  </si>
  <si>
    <t>IDJTAXA10124</t>
  </si>
  <si>
    <t>UMAR ASARI</t>
  </si>
  <si>
    <t>0128042000182278</t>
  </si>
  <si>
    <t>1048901674090033</t>
  </si>
  <si>
    <t>ESP1601090477OSLR</t>
  </si>
  <si>
    <t>IDEC2009013121</t>
  </si>
  <si>
    <t>CNE2009015253</t>
  </si>
  <si>
    <t>KWE2009015253</t>
  </si>
  <si>
    <t>IP2009002165/BE0018</t>
  </si>
  <si>
    <t>1048901254090877</t>
  </si>
  <si>
    <t>ESP1601090453CWRK</t>
  </si>
  <si>
    <t>IDEC2009013122</t>
  </si>
  <si>
    <t>CNE2009015256</t>
  </si>
  <si>
    <t>KWE2009015256</t>
  </si>
  <si>
    <t>IP2009002166/BE0018</t>
  </si>
  <si>
    <t>IDSPAAB41924</t>
  </si>
  <si>
    <t>KURNIA SARI</t>
  </si>
  <si>
    <t>0128042000182302</t>
  </si>
  <si>
    <t>1048901667090654</t>
  </si>
  <si>
    <t>ESP1601090766ZM90</t>
  </si>
  <si>
    <t>IDEC2009013123</t>
  </si>
  <si>
    <t>CNE2009015257</t>
  </si>
  <si>
    <t>KWE2009015257</t>
  </si>
  <si>
    <t>IP2009002167/BE0018</t>
  </si>
  <si>
    <t>IDSPAAB42400</t>
  </si>
  <si>
    <t>SITI ANIROH</t>
  </si>
  <si>
    <t>1048901031190513</t>
  </si>
  <si>
    <t>ESP1601091130OJKI</t>
  </si>
  <si>
    <t>IDEC2009013126</t>
  </si>
  <si>
    <t>CNE2009015260</t>
  </si>
  <si>
    <t>KWE2009015260</t>
  </si>
  <si>
    <t>IP2009002168/BE0018</t>
  </si>
  <si>
    <t>JO0056928449</t>
  </si>
  <si>
    <t>1048901172190683</t>
  </si>
  <si>
    <t>ESP16010912722QNG</t>
  </si>
  <si>
    <t>IDEC2009013127</t>
  </si>
  <si>
    <t>CNE2009015261</t>
  </si>
  <si>
    <t>KWE2009015261</t>
  </si>
  <si>
    <t>IP2009002169/BE0018</t>
  </si>
  <si>
    <t>JO0056928567</t>
  </si>
  <si>
    <t>1048901811290010</t>
  </si>
  <si>
    <t>ESP1601092118034Y</t>
  </si>
  <si>
    <t>IDEC2009013131</t>
  </si>
  <si>
    <t>CNE2009015265</t>
  </si>
  <si>
    <t>KWE2009015265</t>
  </si>
  <si>
    <t>IP2009002170/BE0018</t>
  </si>
  <si>
    <t>JO0056929469</t>
  </si>
  <si>
    <t>1048901273290649</t>
  </si>
  <si>
    <t>ESP1601092372YCD8</t>
  </si>
  <si>
    <t>E2009004382</t>
  </si>
  <si>
    <t>MME2009015266</t>
  </si>
  <si>
    <t>KWE2009015266</t>
  </si>
  <si>
    <t>IP2009002171/BE0018</t>
  </si>
  <si>
    <t>IDJKAJA04494</t>
  </si>
  <si>
    <t>SITI PAWITI</t>
  </si>
  <si>
    <t>1048901928290629</t>
  </si>
  <si>
    <t>ESP16010928297EG0</t>
  </si>
  <si>
    <t>E2009004383</t>
  </si>
  <si>
    <t>MME2009015267</t>
  </si>
  <si>
    <t>KWE2009015267</t>
  </si>
  <si>
    <t>IP2009002172/BE0018</t>
  </si>
  <si>
    <t>IDSABGA08725</t>
  </si>
  <si>
    <t>YUNILDA</t>
  </si>
  <si>
    <t>1048901782631079</t>
  </si>
  <si>
    <t>ESP1601136288AVO1</t>
  </si>
  <si>
    <t>E2009004462</t>
  </si>
  <si>
    <t>MME2009015437</t>
  </si>
  <si>
    <t>KWE2009015437</t>
  </si>
  <si>
    <t>IP2009002210/BE0018</t>
  </si>
  <si>
    <t>IDSPAAB43586</t>
  </si>
  <si>
    <t>RIA EVANY</t>
  </si>
  <si>
    <t>SAPE2009004462</t>
  </si>
  <si>
    <t>1048901030321001</t>
  </si>
  <si>
    <t>ESP16011230306GVG</t>
  </si>
  <si>
    <t>IDEC2009013233</t>
  </si>
  <si>
    <t>CNE2009015438</t>
  </si>
  <si>
    <t>KWE2009015438</t>
  </si>
  <si>
    <t>IP2009002211/BE0018</t>
  </si>
  <si>
    <t>1048901844490027</t>
  </si>
  <si>
    <t>ESP16010944485JYT</t>
  </si>
  <si>
    <t>IDEC2009013138</t>
  </si>
  <si>
    <t>CNE2009015275</t>
  </si>
  <si>
    <t>KWE2009015275</t>
  </si>
  <si>
    <t>IP2009002173/BE0018</t>
  </si>
  <si>
    <t>JO0056932187</t>
  </si>
  <si>
    <t>1048901330831758</t>
  </si>
  <si>
    <t>ESP1601138033ZP0D</t>
  </si>
  <si>
    <t>E2009004463</t>
  </si>
  <si>
    <t>MME2009015439</t>
  </si>
  <si>
    <t>KWE2009015439</t>
  </si>
  <si>
    <t>IP2009002212/BE0018</t>
  </si>
  <si>
    <t>IDRUAAA09774</t>
  </si>
  <si>
    <t>KASNAH</t>
  </si>
  <si>
    <t>1048901019490825</t>
  </si>
  <si>
    <t>ESP16010949110FLH</t>
  </si>
  <si>
    <t>IDEC2009013141</t>
  </si>
  <si>
    <t>CNE2009015280</t>
  </si>
  <si>
    <t>KWE2009015280</t>
  </si>
  <si>
    <t>IP2009002174/BE0018</t>
  </si>
  <si>
    <t>IDSPAAA89908</t>
  </si>
  <si>
    <t>KARTINI SH</t>
  </si>
  <si>
    <t>SAPIDEC2009013141</t>
  </si>
  <si>
    <t>1048901062590468</t>
  </si>
  <si>
    <t>ESP1601095260ZF88</t>
  </si>
  <si>
    <t>IDEC2009013144</t>
  </si>
  <si>
    <t>CNE2009015283</t>
  </si>
  <si>
    <t>KWE2009015283</t>
  </si>
  <si>
    <t>IP2009002175/BE0018</t>
  </si>
  <si>
    <t>JO0056933576</t>
  </si>
  <si>
    <t>1048901776590740</t>
  </si>
  <si>
    <t>ESP1601095678MBHY</t>
  </si>
  <si>
    <t>IDEC2009013148</t>
  </si>
  <si>
    <t>CNE2009015287</t>
  </si>
  <si>
    <t>KWE2009015287</t>
  </si>
  <si>
    <t>IP2009002176/BE0018</t>
  </si>
  <si>
    <t>JO0056934710</t>
  </si>
  <si>
    <t>1048901709790427</t>
  </si>
  <si>
    <t>ESP1601097907A46E</t>
  </si>
  <si>
    <t>E2009004396</t>
  </si>
  <si>
    <t>MME2009015298</t>
  </si>
  <si>
    <t>KWE2009015298</t>
  </si>
  <si>
    <t>IP2009002177/BE0018</t>
  </si>
  <si>
    <t>IDJHBCA17132</t>
  </si>
  <si>
    <t>ANDI SUSANTO</t>
  </si>
  <si>
    <t>1048901947790209</t>
  </si>
  <si>
    <t>ESP1601097750NPIA</t>
  </si>
  <si>
    <t>E2009004397</t>
  </si>
  <si>
    <t>MME2009015299</t>
  </si>
  <si>
    <t>KWE2009015299</t>
  </si>
  <si>
    <t>IP2009002178/BE0018</t>
  </si>
  <si>
    <t>IDJHAKA05263</t>
  </si>
  <si>
    <t>ZUNING SOBARIYAH</t>
  </si>
  <si>
    <t>1048901980990084</t>
  </si>
  <si>
    <t>ESP16010990908180</t>
  </si>
  <si>
    <t>E2009004399</t>
  </si>
  <si>
    <t>MME2009015305</t>
  </si>
  <si>
    <t>KWE2009015305</t>
  </si>
  <si>
    <t>IP2009002179/BE0018</t>
  </si>
  <si>
    <t>IDJHAKA05264</t>
  </si>
  <si>
    <t>MUHAMAD GHUFRON</t>
  </si>
  <si>
    <t>1048901314890257</t>
  </si>
  <si>
    <t>ESP1601098414L6K1</t>
  </si>
  <si>
    <t>IDEC2009013159</t>
  </si>
  <si>
    <t>CNE2009015308</t>
  </si>
  <si>
    <t>KWE2009015308</t>
  </si>
  <si>
    <t>IP2009002180/BE0018</t>
  </si>
  <si>
    <t>EID134812</t>
  </si>
  <si>
    <t>INDRI PURNAMASARI</t>
  </si>
  <si>
    <t>000184703663</t>
  </si>
  <si>
    <t>1048901417681997</t>
  </si>
  <si>
    <t>ESP1601186715WB0Q</t>
  </si>
  <si>
    <t>E2009004511</t>
  </si>
  <si>
    <t>MME2009015838</t>
  </si>
  <si>
    <t>KWE2009015838</t>
  </si>
  <si>
    <t>IP2009002240/BE0018</t>
  </si>
  <si>
    <t>IDSPAAB43596</t>
  </si>
  <si>
    <t>799920080641</t>
  </si>
  <si>
    <t>1048901379681509</t>
  </si>
  <si>
    <t>ESP1601186973YMLI</t>
  </si>
  <si>
    <t>E2009004512</t>
  </si>
  <si>
    <t>MME2009015839</t>
  </si>
  <si>
    <t>KWE2009015839</t>
  </si>
  <si>
    <t>IP2009002241/BE0018</t>
  </si>
  <si>
    <t>IDBNAEA11007</t>
  </si>
  <si>
    <t>MIRWAN</t>
  </si>
  <si>
    <t>0128042000182799</t>
  </si>
  <si>
    <t>1048901911781634</t>
  </si>
  <si>
    <t>ESP1601187120BARM</t>
  </si>
  <si>
    <t>E2009004513</t>
  </si>
  <si>
    <t>MME2009015840</t>
  </si>
  <si>
    <t>KWE2009015840</t>
  </si>
  <si>
    <t>IP2009002242/BE0018</t>
  </si>
  <si>
    <t>IDSPAAB43597</t>
  </si>
  <si>
    <t>IIS DAMAYANTI</t>
  </si>
  <si>
    <t>799920080663</t>
  </si>
  <si>
    <t>1048901304781534</t>
  </si>
  <si>
    <t>ESP1601187403QAT4</t>
  </si>
  <si>
    <t>IDEC2009013593</t>
  </si>
  <si>
    <t>CNE2009015842</t>
  </si>
  <si>
    <t>KWE2009015842</t>
  </si>
  <si>
    <t>IP2009002243/BE0018</t>
  </si>
  <si>
    <t>JO0057024502</t>
  </si>
  <si>
    <t>1048901386191411</t>
  </si>
  <si>
    <t>ESP1601191683TPSJ</t>
  </si>
  <si>
    <t>E2009004531</t>
  </si>
  <si>
    <t>MME2009015868</t>
  </si>
  <si>
    <t>KWE2009015868</t>
  </si>
  <si>
    <t>IP2009002244/BE0018</t>
  </si>
  <si>
    <t>IDSPAAB43598</t>
  </si>
  <si>
    <t>TANIA MANDALIKA ARMAYANI</t>
  </si>
  <si>
    <t>SAPE2009004531</t>
  </si>
  <si>
    <t>1048901550291140</t>
  </si>
  <si>
    <t>ESP1601192056ASGQ</t>
  </si>
  <si>
    <t>E2009004532</t>
  </si>
  <si>
    <t>MME2009015869</t>
  </si>
  <si>
    <t>KWE2009015869</t>
  </si>
  <si>
    <t>IP2009002245/BE0018</t>
  </si>
  <si>
    <t>IDNTAOA05837</t>
  </si>
  <si>
    <t>SAMSUL FALAH</t>
  </si>
  <si>
    <t>1048901813291979</t>
  </si>
  <si>
    <t>ESP1601192318J0LY</t>
  </si>
  <si>
    <t>IDEC2009013603</t>
  </si>
  <si>
    <t>CNE2009015871</t>
  </si>
  <si>
    <t>KWE2009015871</t>
  </si>
  <si>
    <t>IP2009002246/BE0018</t>
  </si>
  <si>
    <t>SAPIDEC2009013603</t>
  </si>
  <si>
    <t>1048901441391294</t>
  </si>
  <si>
    <t>ESP1601193144EVA0</t>
  </si>
  <si>
    <t>E2009004533</t>
  </si>
  <si>
    <t>MME2009015873</t>
  </si>
  <si>
    <t>KWE2009015873</t>
  </si>
  <si>
    <t>IP2009002247/BE0018</t>
  </si>
  <si>
    <t>IDJHAMA10372</t>
  </si>
  <si>
    <t>NOVITASARI</t>
  </si>
  <si>
    <t>1048901391391071</t>
  </si>
  <si>
    <t>ESP1601193193OPCK</t>
  </si>
  <si>
    <t>IDEC2009013605</t>
  </si>
  <si>
    <t>CNE2009015874</t>
  </si>
  <si>
    <t>KWE2009015874</t>
  </si>
  <si>
    <t>IP2009002248/BE0018</t>
  </si>
  <si>
    <t>IDKRAEA11339</t>
  </si>
  <si>
    <t>PRIHATI NINGSIH</t>
  </si>
  <si>
    <t>20KLI0000002274</t>
  </si>
  <si>
    <t>1048901146391305</t>
  </si>
  <si>
    <t>ESP1601193642BAOJ</t>
  </si>
  <si>
    <t>IDEC2009013607</t>
  </si>
  <si>
    <t>CNE2009015878</t>
  </si>
  <si>
    <t>KWE2009015878</t>
  </si>
  <si>
    <t>IP2009002249/BE0018</t>
  </si>
  <si>
    <t>IDSPAAB26474</t>
  </si>
  <si>
    <t>GANDHI INDRIYATNO</t>
  </si>
  <si>
    <t>JO0057031314</t>
  </si>
  <si>
    <t>1048901129391083</t>
  </si>
  <si>
    <t>ESP1601193922C3AV</t>
  </si>
  <si>
    <t>E2009004536</t>
  </si>
  <si>
    <t>MME2009015879</t>
  </si>
  <si>
    <t>KWE2009015879</t>
  </si>
  <si>
    <t>IP2009002250/BE0018</t>
  </si>
  <si>
    <t>IDSPAAB43599</t>
  </si>
  <si>
    <t>IRA YUNINGSIH</t>
  </si>
  <si>
    <t>SAPE2009004536</t>
  </si>
  <si>
    <t>1048901535781806</t>
  </si>
  <si>
    <t>ESP1601187536KH2P</t>
  </si>
  <si>
    <t>IDEC2009013608</t>
  </si>
  <si>
    <t>CNE2009015881</t>
  </si>
  <si>
    <t>KWE2009015881</t>
  </si>
  <si>
    <t>IP2009002251/BE0018</t>
  </si>
  <si>
    <t>1048901248781004</t>
  </si>
  <si>
    <t>ESP1601187843ESN1</t>
  </si>
  <si>
    <t>IDEC2009013609</t>
  </si>
  <si>
    <t>CNE2009015882</t>
  </si>
  <si>
    <t>KWE2009015882</t>
  </si>
  <si>
    <t>IP2009002252/BE0018</t>
  </si>
  <si>
    <t>1048901069781985</t>
  </si>
  <si>
    <t>ESP160118796103AW</t>
  </si>
  <si>
    <t>IDEC2009013611</t>
  </si>
  <si>
    <t>CNE2009015884</t>
  </si>
  <si>
    <t>KWE2009015884</t>
  </si>
  <si>
    <t>IP2009002253/BE0018</t>
  </si>
  <si>
    <t>IDBNID020367</t>
  </si>
  <si>
    <t>IDA ROSYIDAH</t>
  </si>
  <si>
    <t>1048901011881046</t>
  </si>
  <si>
    <t>ESP1601188110OGC3</t>
  </si>
  <si>
    <t>IDEC2009013612</t>
  </si>
  <si>
    <t>CNE2009015885</t>
  </si>
  <si>
    <t>KWE2009015885</t>
  </si>
  <si>
    <t>IP2009002254/BE0018</t>
  </si>
  <si>
    <t>IDBNID016196</t>
  </si>
  <si>
    <t>HARITS FADILLAH</t>
  </si>
  <si>
    <t>1048901682881752</t>
  </si>
  <si>
    <t>ESP1601188286OAB3</t>
  </si>
  <si>
    <t>IDEC2009013613</t>
  </si>
  <si>
    <t>CNE2009015886</t>
  </si>
  <si>
    <t>KWE2009015886</t>
  </si>
  <si>
    <t>IP2009002255/BE0018</t>
  </si>
  <si>
    <t>EID156086</t>
  </si>
  <si>
    <t>TB RIDWAN AKHMAD</t>
  </si>
  <si>
    <t>1048901054591941</t>
  </si>
  <si>
    <t>ESP1601195450JS5H</t>
  </si>
  <si>
    <t>E2009004539</t>
  </si>
  <si>
    <t>MME2009015888</t>
  </si>
  <si>
    <t>KWE2009015888</t>
  </si>
  <si>
    <t>IP2009002256/BE0018</t>
  </si>
  <si>
    <t>IDJHAKA05324</t>
  </si>
  <si>
    <t>0128042000182823</t>
  </si>
  <si>
    <t>1048901130391659</t>
  </si>
  <si>
    <t>ESP16011930328J9R</t>
  </si>
  <si>
    <t>IDEC2009013615</t>
  </si>
  <si>
    <t>CNE2009015890</t>
  </si>
  <si>
    <t>KWE2009015890</t>
  </si>
  <si>
    <t>IP2009002257/BE0018</t>
  </si>
  <si>
    <t>000184703670</t>
  </si>
  <si>
    <t>1048901979591059</t>
  </si>
  <si>
    <t>ESP1601195980EI4U</t>
  </si>
  <si>
    <t>IDEC2009013616</t>
  </si>
  <si>
    <t>CNE2009015891</t>
  </si>
  <si>
    <t>KWE2009015891</t>
  </si>
  <si>
    <t>IP2009002258/BE0018</t>
  </si>
  <si>
    <t>0128042000182831</t>
  </si>
  <si>
    <t>1048901288591892</t>
  </si>
  <si>
    <t>ESP1601195882UJ3H</t>
  </si>
  <si>
    <t>IDEC2009013617</t>
  </si>
  <si>
    <t>CNE2009015893</t>
  </si>
  <si>
    <t>KWE2009015893</t>
  </si>
  <si>
    <t>IP2009002259/BE0018</t>
  </si>
  <si>
    <t>0128042000182849</t>
  </si>
  <si>
    <t>1048901725691916</t>
  </si>
  <si>
    <t>ESP1601196527REZI</t>
  </si>
  <si>
    <t>IDEC2009013619</t>
  </si>
  <si>
    <t>CNE2009015896</t>
  </si>
  <si>
    <t>KWE2009015896</t>
  </si>
  <si>
    <t>IP2009002260/BE0018</t>
  </si>
  <si>
    <t>IDJTADA07315</t>
  </si>
  <si>
    <t>FITRI ASTUTI</t>
  </si>
  <si>
    <t>JO0057034769</t>
  </si>
  <si>
    <t>1048901458891047</t>
  </si>
  <si>
    <t>ESP1601198855J1JF</t>
  </si>
  <si>
    <t>E2009004549</t>
  </si>
  <si>
    <t>MME2009015909</t>
  </si>
  <si>
    <t>KWE2009015909</t>
  </si>
  <si>
    <t>IP2009002261/BE0018</t>
  </si>
  <si>
    <t>IDJTYBA04964</t>
  </si>
  <si>
    <t>DEWI MULARSIH</t>
  </si>
  <si>
    <t>1048901020991021</t>
  </si>
  <si>
    <t>ESP1601199021F93S</t>
  </si>
  <si>
    <t>E2009004551</t>
  </si>
  <si>
    <t>MME2009015911</t>
  </si>
  <si>
    <t>KWE2009015911</t>
  </si>
  <si>
    <t>IP2009002262/BE0018</t>
  </si>
  <si>
    <t>IDSPAAB43600</t>
  </si>
  <si>
    <t>ADIB MAGHFUR</t>
  </si>
  <si>
    <t>SAPE2009004551</t>
  </si>
  <si>
    <t>1048901003002500</t>
  </si>
  <si>
    <t>ESP1601200301AA1R</t>
  </si>
  <si>
    <t>IDEC2009013630</t>
  </si>
  <si>
    <t>CNE2009015917</t>
  </si>
  <si>
    <t>KWE2009015917</t>
  </si>
  <si>
    <t>IP2009002263/BE0018</t>
  </si>
  <si>
    <t>JO0057040574</t>
  </si>
  <si>
    <t>1048901644981671</t>
  </si>
  <si>
    <t>ESP16011894465QD6</t>
  </si>
  <si>
    <t>IDEC2009013632</t>
  </si>
  <si>
    <t>CNE2009015919</t>
  </si>
  <si>
    <t>KWE2009015919</t>
  </si>
  <si>
    <t>IP2009002264/BE0018</t>
  </si>
  <si>
    <t>1048901633981684</t>
  </si>
  <si>
    <t>ESP1601189336M2UQ</t>
  </si>
  <si>
    <t>IDEC2009013634</t>
  </si>
  <si>
    <t>CNE2009015922</t>
  </si>
  <si>
    <t>KWE2009015922</t>
  </si>
  <si>
    <t>IP2009002265/BE0018</t>
  </si>
  <si>
    <t>EID039012</t>
  </si>
  <si>
    <t>BAMBANG SUTEJA</t>
  </si>
  <si>
    <t>1048901257002277</t>
  </si>
  <si>
    <t>ESP1601200752T5BO</t>
  </si>
  <si>
    <t>E2009004554</t>
  </si>
  <si>
    <t>MME2009015923</t>
  </si>
  <si>
    <t>KWE2009015923</t>
  </si>
  <si>
    <t>IP2009002266/BE0018</t>
  </si>
  <si>
    <t>IDSPAAB43601</t>
  </si>
  <si>
    <t>ELI ALAWIYAH</t>
  </si>
  <si>
    <t>JO0057041480</t>
  </si>
  <si>
    <t>1048901788002471</t>
  </si>
  <si>
    <t>ESP1601200887KYAK</t>
  </si>
  <si>
    <t>IDEC2009013635</t>
  </si>
  <si>
    <t>CNE2009015924</t>
  </si>
  <si>
    <t>KWE2009015924</t>
  </si>
  <si>
    <t>IP2009002267/BE0018</t>
  </si>
  <si>
    <t>1048901040851768</t>
  </si>
  <si>
    <t>ESP1601158041M17B</t>
  </si>
  <si>
    <t>E2009004465</t>
  </si>
  <si>
    <t>MME2009015739</t>
  </si>
  <si>
    <t>KWE2009015739</t>
  </si>
  <si>
    <t>IP2009002213/BE0018</t>
  </si>
  <si>
    <t>IDJTYBA04958</t>
  </si>
  <si>
    <t>NURLAILA</t>
  </si>
  <si>
    <t>1048901423102584</t>
  </si>
  <si>
    <t>ESP160120132502DE</t>
  </si>
  <si>
    <t>E2009004556</t>
  </si>
  <si>
    <t>MME2009015926</t>
  </si>
  <si>
    <t>KWE2009015926</t>
  </si>
  <si>
    <t>IP2009002268/BE0018</t>
  </si>
  <si>
    <t>IDSPAAB43602</t>
  </si>
  <si>
    <t>RODIAH</t>
  </si>
  <si>
    <t>SAPE2009004556</t>
  </si>
  <si>
    <t>1048901733202739</t>
  </si>
  <si>
    <t>ESP1601202337MOS3</t>
  </si>
  <si>
    <t>E2009004557</t>
  </si>
  <si>
    <t>MME2009015928</t>
  </si>
  <si>
    <t>KWE2009015928</t>
  </si>
  <si>
    <t>IP2009002269/BE0018</t>
  </si>
  <si>
    <t>IDBNAJA08253</t>
  </si>
  <si>
    <t>SITI SADIYAH</t>
  </si>
  <si>
    <t>0128042000182864</t>
  </si>
  <si>
    <t>1048901395202764</t>
  </si>
  <si>
    <t>ESP1601202594SY66</t>
  </si>
  <si>
    <t>E2009004558</t>
  </si>
  <si>
    <t>MME2009015929</t>
  </si>
  <si>
    <t>KWE2009015929</t>
  </si>
  <si>
    <t>IP2009002270/BE0018</t>
  </si>
  <si>
    <t>IDBNAEA11008</t>
  </si>
  <si>
    <t>0128042000182872</t>
  </si>
  <si>
    <t>1048901885202179</t>
  </si>
  <si>
    <t>ESP16012025899E98</t>
  </si>
  <si>
    <t>IDEC2009013637</t>
  </si>
  <si>
    <t>CNE2009015931</t>
  </si>
  <si>
    <t>KWE2009015931</t>
  </si>
  <si>
    <t>IP2009002271/BE0018</t>
  </si>
  <si>
    <t>IDSPAAB43193</t>
  </si>
  <si>
    <t>VERONICA</t>
  </si>
  <si>
    <t>SAPIDEC2009013637</t>
  </si>
  <si>
    <t>1048901136302441</t>
  </si>
  <si>
    <t>ESP16012036323C16</t>
  </si>
  <si>
    <t>IDEC2009013638</t>
  </si>
  <si>
    <t>CNE2009015932</t>
  </si>
  <si>
    <t>KWE2009015932</t>
  </si>
  <si>
    <t>IP2009002272/BE0018</t>
  </si>
  <si>
    <t>1048901079302199</t>
  </si>
  <si>
    <t>ESP1601203971Q175</t>
  </si>
  <si>
    <t>IDEC2009013641</t>
  </si>
  <si>
    <t>CNE2009015937</t>
  </si>
  <si>
    <t>KWE2009015937</t>
  </si>
  <si>
    <t>IP2009002273/BE0018</t>
  </si>
  <si>
    <t>SAPIDEC2009013641</t>
  </si>
  <si>
    <t>1048901405402354</t>
  </si>
  <si>
    <t>ESP16012045052J59</t>
  </si>
  <si>
    <t>E2009004563</t>
  </si>
  <si>
    <t>MME2009015939</t>
  </si>
  <si>
    <t>KWE2009015939</t>
  </si>
  <si>
    <t>IP2009002274/BE0018</t>
  </si>
  <si>
    <t>IDJKAJA04499</t>
  </si>
  <si>
    <t>SITI MAESAROH</t>
  </si>
  <si>
    <t>SAPE2009004563</t>
  </si>
  <si>
    <t>1048901671502038</t>
  </si>
  <si>
    <t>ESP1601205177607Q</t>
  </si>
  <si>
    <t>E2009004565</t>
  </si>
  <si>
    <t>MME2009015942</t>
  </si>
  <si>
    <t>KWE2009015942</t>
  </si>
  <si>
    <t>IP2009002275/BE0018</t>
  </si>
  <si>
    <t>IDSPAAB43603</t>
  </si>
  <si>
    <t>MAISAROH</t>
  </si>
  <si>
    <t>SAPE2009004565</t>
  </si>
  <si>
    <t>1048901748502493</t>
  </si>
  <si>
    <t>ESP1601205848EF3P</t>
  </si>
  <si>
    <t>IDEC2009013644</t>
  </si>
  <si>
    <t>CNE2009015943</t>
  </si>
  <si>
    <t>KWE2009015943</t>
  </si>
  <si>
    <t>IP2009002276/BE0018</t>
  </si>
  <si>
    <t>0128042000182898</t>
  </si>
  <si>
    <t>1048901420502347</t>
  </si>
  <si>
    <t>ESP1601205024WS0A</t>
  </si>
  <si>
    <t>IDEC2009013646</t>
  </si>
  <si>
    <t>CNE2009015948</t>
  </si>
  <si>
    <t>KWE2009015948</t>
  </si>
  <si>
    <t>IP2009002277/BE0018</t>
  </si>
  <si>
    <t>JO0057055282</t>
  </si>
  <si>
    <t>1048901970461890</t>
  </si>
  <si>
    <t>ESP1601164079GRPK</t>
  </si>
  <si>
    <t>E2009004467</t>
  </si>
  <si>
    <t>MME2009015743</t>
  </si>
  <si>
    <t>KWE2009015743</t>
  </si>
  <si>
    <t>IP2009002214/BE0018</t>
  </si>
  <si>
    <t>IDSPAAB43587</t>
  </si>
  <si>
    <t>AL MALIKI</t>
  </si>
  <si>
    <t>SAPE2009004467</t>
  </si>
  <si>
    <t>1048901804802802</t>
  </si>
  <si>
    <t>ESP160120840807E7</t>
  </si>
  <si>
    <t>E2009004573</t>
  </si>
  <si>
    <t>MME2009015954</t>
  </si>
  <si>
    <t>KWE2009015954</t>
  </si>
  <si>
    <t>IP2009002278/BE0018</t>
  </si>
  <si>
    <t>IDJRBCA11124</t>
  </si>
  <si>
    <t>DIAN MAYASARI</t>
  </si>
  <si>
    <t>1048901295561455</t>
  </si>
  <si>
    <t>ESP1601165592839F</t>
  </si>
  <si>
    <t>IDEC2009013541</t>
  </si>
  <si>
    <t>CNE2009015748</t>
  </si>
  <si>
    <t>KWE2009015748</t>
  </si>
  <si>
    <t>IP2009002215/BE0018</t>
  </si>
  <si>
    <t>JO0057010647</t>
  </si>
  <si>
    <t>1048901215902163</t>
  </si>
  <si>
    <t>ESP1601209512CSMW</t>
  </si>
  <si>
    <t>E2009004574</t>
  </si>
  <si>
    <t>MME2009015955</t>
  </si>
  <si>
    <t>KWE2009015955</t>
  </si>
  <si>
    <t>IP2009002279/BE0018</t>
  </si>
  <si>
    <t>IDJTBWA06483</t>
  </si>
  <si>
    <t>DEVI SULISTIAWATI</t>
  </si>
  <si>
    <t>JO0057060157</t>
  </si>
  <si>
    <t>1048901133661889</t>
  </si>
  <si>
    <t>ESP1601166332DY7U</t>
  </si>
  <si>
    <t>E2009004471</t>
  </si>
  <si>
    <t>MME2009015750</t>
  </si>
  <si>
    <t>KWE2009015750</t>
  </si>
  <si>
    <t>IP2009002216/BE0018</t>
  </si>
  <si>
    <t>IDBNALA03697</t>
  </si>
  <si>
    <t>ENTANG SUMARNA</t>
  </si>
  <si>
    <t>SAPE2009004471</t>
  </si>
  <si>
    <t>1048901611012993</t>
  </si>
  <si>
    <t>ESP1601210116NES9</t>
  </si>
  <si>
    <t>IDEC2009013652</t>
  </si>
  <si>
    <t>CNE2009015958</t>
  </si>
  <si>
    <t>KWE2009015958</t>
  </si>
  <si>
    <t>IP2009002280/BE0018</t>
  </si>
  <si>
    <t>JO0057061119</t>
  </si>
  <si>
    <t>1048901912012047</t>
  </si>
  <si>
    <t>ESP1601210220CFCV</t>
  </si>
  <si>
    <t>IDEC2009013653</t>
  </si>
  <si>
    <t>CNE2009015959</t>
  </si>
  <si>
    <t>KWE2009015959</t>
  </si>
  <si>
    <t>IP2009002281/BE0018</t>
  </si>
  <si>
    <t>799920080733</t>
  </si>
  <si>
    <t>1048901477012374</t>
  </si>
  <si>
    <t>ESP1601210774B6KL</t>
  </si>
  <si>
    <t>IDEC2009013655</t>
  </si>
  <si>
    <t>CNE2009015963</t>
  </si>
  <si>
    <t>KWE2009015963</t>
  </si>
  <si>
    <t>IP2009002282/BE0018</t>
  </si>
  <si>
    <t>1048901454112034</t>
  </si>
  <si>
    <t>ESP1601211454B4ZI</t>
  </si>
  <si>
    <t>IDEC2009013657</t>
  </si>
  <si>
    <t>CNE2009015965</t>
  </si>
  <si>
    <t>KWE2009015965</t>
  </si>
  <si>
    <t>IP2009002283/BE0018</t>
  </si>
  <si>
    <t>0128042000182914</t>
  </si>
  <si>
    <t>1048901526112672</t>
  </si>
  <si>
    <t>ESP1601211626WVKB</t>
  </si>
  <si>
    <t>E2009004583</t>
  </si>
  <si>
    <t>MME2009015966</t>
  </si>
  <si>
    <t>KWE2009015966</t>
  </si>
  <si>
    <t>IP2009002284/BE0018</t>
  </si>
  <si>
    <t>IDSPAAB43604</t>
  </si>
  <si>
    <t>NURLAELA</t>
  </si>
  <si>
    <t>SAPE2009004583</t>
  </si>
  <si>
    <t>1048901744861823</t>
  </si>
  <si>
    <t>ESP1601168447EB21</t>
  </si>
  <si>
    <t>E2009004474</t>
  </si>
  <si>
    <t>MME2009015757</t>
  </si>
  <si>
    <t>KWE2009015757</t>
  </si>
  <si>
    <t>IP2009002217/BE0018</t>
  </si>
  <si>
    <t>IDJRAAA19939</t>
  </si>
  <si>
    <t>IKA DEVI LUTVIANI</t>
  </si>
  <si>
    <t>0128042000182658</t>
  </si>
  <si>
    <t>1048901123212149</t>
  </si>
  <si>
    <t>ESP16012123223RTQ</t>
  </si>
  <si>
    <t>E2009004586</t>
  </si>
  <si>
    <t>MME2009015970</t>
  </si>
  <si>
    <t>KWE2009015970</t>
  </si>
  <si>
    <t>IP2009002285/BE0018</t>
  </si>
  <si>
    <t>IDJTBUA08415</t>
  </si>
  <si>
    <t>KOKOM KOMARIAH</t>
  </si>
  <si>
    <t>0128042000182922</t>
  </si>
  <si>
    <t>1048901968761767</t>
  </si>
  <si>
    <t>ESP16011678697V5T</t>
  </si>
  <si>
    <t>IDEC2009013546</t>
  </si>
  <si>
    <t>CNE2009015758</t>
  </si>
  <si>
    <t>KWE2009015758</t>
  </si>
  <si>
    <t>IP2009002218/BE0018</t>
  </si>
  <si>
    <t>SAPIDEC2009013546</t>
  </si>
  <si>
    <t>1048901035212565</t>
  </si>
  <si>
    <t>ESP1601212531AA3K</t>
  </si>
  <si>
    <t>IDEC2009013659</t>
  </si>
  <si>
    <t>CNE2009015974</t>
  </si>
  <si>
    <t>KWE2009015974</t>
  </si>
  <si>
    <t>IP2009002286/BE0018</t>
  </si>
  <si>
    <t>1048901153312684</t>
  </si>
  <si>
    <t>ESP1601213352A0MI</t>
  </si>
  <si>
    <t>IDEC2009013660</t>
  </si>
  <si>
    <t>CNE2009015975</t>
  </si>
  <si>
    <t>KWE2009015975</t>
  </si>
  <si>
    <t>IP2009002287/BE0018</t>
  </si>
  <si>
    <t>JO0057063751</t>
  </si>
  <si>
    <t>1048901479961368</t>
  </si>
  <si>
    <t>ESP1601169974PURP</t>
  </si>
  <si>
    <t>E2009004477</t>
  </si>
  <si>
    <t>MME2009015761</t>
  </si>
  <si>
    <t>KWE2009015761</t>
  </si>
  <si>
    <t>IP2009002219/BE0018</t>
  </si>
  <si>
    <t>IDSPAAB43588</t>
  </si>
  <si>
    <t>MAWAR APRILIA</t>
  </si>
  <si>
    <t>SAPE2009004477</t>
  </si>
  <si>
    <t>1048901865071270</t>
  </si>
  <si>
    <t>ESP1601170569MB8Q</t>
  </si>
  <si>
    <t>IDEC2009013548</t>
  </si>
  <si>
    <t>CNE2009015762</t>
  </si>
  <si>
    <t>KWE2009015762</t>
  </si>
  <si>
    <t>IP2009002220/BE0018</t>
  </si>
  <si>
    <t>IDSPAAB37647</t>
  </si>
  <si>
    <t>SITI NUR KHALIPAH</t>
  </si>
  <si>
    <t>799920080626</t>
  </si>
  <si>
    <t>1048901338071674</t>
  </si>
  <si>
    <t>ESP1601170833LRHU</t>
  </si>
  <si>
    <t>E2009004478</t>
  </si>
  <si>
    <t>MME2009015764</t>
  </si>
  <si>
    <t>KWE2009015764</t>
  </si>
  <si>
    <t>IP2009002221/BE0018</t>
  </si>
  <si>
    <t>IDSPAAB43589</t>
  </si>
  <si>
    <t>BANINGSIH</t>
  </si>
  <si>
    <t>JO0057012616</t>
  </si>
  <si>
    <t>1048901725412737</t>
  </si>
  <si>
    <t>ESP1601214528C6UA</t>
  </si>
  <si>
    <t>E2009004590</t>
  </si>
  <si>
    <t>MME2009015977</t>
  </si>
  <si>
    <t>KWE2009015977</t>
  </si>
  <si>
    <t>IP2009002288/BE0018</t>
  </si>
  <si>
    <t>IDSPAAB43607</t>
  </si>
  <si>
    <t>SAPE2009004590</t>
  </si>
  <si>
    <t>1048901949412755</t>
  </si>
  <si>
    <t>ESP16012149506G8Q</t>
  </si>
  <si>
    <t>IDEC2009013663</t>
  </si>
  <si>
    <t>CNE2009015979</t>
  </si>
  <si>
    <t>KWE2009015979</t>
  </si>
  <si>
    <t>IP2009002289/BE0018</t>
  </si>
  <si>
    <t>000184703672</t>
  </si>
  <si>
    <t>1048901970512727</t>
  </si>
  <si>
    <t>ESP1601215079EBUO</t>
  </si>
  <si>
    <t>IDEC2009013664</t>
  </si>
  <si>
    <t>CNE2009015980</t>
  </si>
  <si>
    <t>KWE2009015980</t>
  </si>
  <si>
    <t>IP2009002290/BE0018</t>
  </si>
  <si>
    <t>IDJHBFA06190</t>
  </si>
  <si>
    <t>RIYANA</t>
  </si>
  <si>
    <t>JO0057064593</t>
  </si>
  <si>
    <t>1048901648171847</t>
  </si>
  <si>
    <t>ESP1601171846T0Z4</t>
  </si>
  <si>
    <t>IDEC2009013551</t>
  </si>
  <si>
    <t>CNE2009015768</t>
  </si>
  <si>
    <t>KWE2009015768</t>
  </si>
  <si>
    <t>IP2009002222/BE0018</t>
  </si>
  <si>
    <t>JO0057013293</t>
  </si>
  <si>
    <t>1048901467271330</t>
  </si>
  <si>
    <t>ESP1601172764CKOG</t>
  </si>
  <si>
    <t>IDEC2009013555</t>
  </si>
  <si>
    <t>CNE2009015772</t>
  </si>
  <si>
    <t>KWE2009015772</t>
  </si>
  <si>
    <t>IP2009002223/BE0018</t>
  </si>
  <si>
    <t>IDJKAKA02559</t>
  </si>
  <si>
    <t>MUZAMIL YUSRAN</t>
  </si>
  <si>
    <t>JO0057013680</t>
  </si>
  <si>
    <t>1048901863371370</t>
  </si>
  <si>
    <t>ESP1601173369KOGQ</t>
  </si>
  <si>
    <t>E2009004481</t>
  </si>
  <si>
    <t>MME2009015775</t>
  </si>
  <si>
    <t>KWE2009015775</t>
  </si>
  <si>
    <t>IP2009002224/BE0018</t>
  </si>
  <si>
    <t>IDSPAAB43590</t>
  </si>
  <si>
    <t>SUPRIYATI</t>
  </si>
  <si>
    <t>SAPE2009004481</t>
  </si>
  <si>
    <t>1048901867612299</t>
  </si>
  <si>
    <t>ESP1601216769HCR1</t>
  </si>
  <si>
    <t>IDEC2009013670</t>
  </si>
  <si>
    <t>CNE2009015988</t>
  </si>
  <si>
    <t>KWE2009015988</t>
  </si>
  <si>
    <t>IP2009002291/BE0018</t>
  </si>
  <si>
    <t>JO0057065009</t>
  </si>
  <si>
    <t>1048901570412473</t>
  </si>
  <si>
    <t>ESP1601214075IK66</t>
  </si>
  <si>
    <t>IDEC2009013672</t>
  </si>
  <si>
    <t>CNE2009015991</t>
  </si>
  <si>
    <t>KWE2009015991</t>
  </si>
  <si>
    <t>IP2009002292/BE0018</t>
  </si>
  <si>
    <t>IDJRAYA05776</t>
  </si>
  <si>
    <t>JO0057065027</t>
  </si>
  <si>
    <t>1048901690712541</t>
  </si>
  <si>
    <t>ESP1601217096WOY1</t>
  </si>
  <si>
    <t>IDEC2009013674</t>
  </si>
  <si>
    <t>CNE2009015994</t>
  </si>
  <si>
    <t>KWE2009015994</t>
  </si>
  <si>
    <t>IP2009002293/BE0018</t>
  </si>
  <si>
    <t>IDJHARA04370</t>
  </si>
  <si>
    <t>BAMBANG WIYONO</t>
  </si>
  <si>
    <t>0128042000182971</t>
  </si>
  <si>
    <t>1048901721471948</t>
  </si>
  <si>
    <t>ESP1601174127KY3J</t>
  </si>
  <si>
    <t>E2009004483</t>
  </si>
  <si>
    <t>MME2009015777</t>
  </si>
  <si>
    <t>KWE2009015777</t>
  </si>
  <si>
    <t>IP2009002225/BE0018</t>
  </si>
  <si>
    <t>IDSPAAB43591</t>
  </si>
  <si>
    <t>AGUS BIN SABAR</t>
  </si>
  <si>
    <t>1048901853471328</t>
  </si>
  <si>
    <t>ESP16011743581QSW</t>
  </si>
  <si>
    <t>IDEC2009013558</t>
  </si>
  <si>
    <t>CNE2009015778</t>
  </si>
  <si>
    <t>KWE2009015778</t>
  </si>
  <si>
    <t>IP2009002226/BE0018</t>
  </si>
  <si>
    <t>0128042000182708</t>
  </si>
  <si>
    <t>1048901492571535</t>
  </si>
  <si>
    <t>ESP16011752945QL0</t>
  </si>
  <si>
    <t>E2009004485</t>
  </si>
  <si>
    <t>MME2009015788</t>
  </si>
  <si>
    <t>KWE2009015788</t>
  </si>
  <si>
    <t>IP2009002227/BE0018</t>
  </si>
  <si>
    <t>IDSPAAB43592</t>
  </si>
  <si>
    <t>SAPE2009004485</t>
  </si>
  <si>
    <t>1048901583671182</t>
  </si>
  <si>
    <t>ESP1601176386VI09</t>
  </si>
  <si>
    <t>IDEC2009013567</t>
  </si>
  <si>
    <t>CNE2009015789</t>
  </si>
  <si>
    <t>KWE2009015789</t>
  </si>
  <si>
    <t>IP2009002228/BE0018</t>
  </si>
  <si>
    <t>IDPABLA09117</t>
  </si>
  <si>
    <t>SN.AISYAH JAMIL</t>
  </si>
  <si>
    <t>JO0057016167</t>
  </si>
  <si>
    <t>1048901543022344</t>
  </si>
  <si>
    <t>ESP1601220346JMLI</t>
  </si>
  <si>
    <t>IDEC2009013677</t>
  </si>
  <si>
    <t>CNE2009016000</t>
  </si>
  <si>
    <t>KWE2009016000</t>
  </si>
  <si>
    <t>IP2009002295/BE0018</t>
  </si>
  <si>
    <t>JO0057065549</t>
  </si>
  <si>
    <t>1048901467671251</t>
  </si>
  <si>
    <t>ESP1601176764WTH5</t>
  </si>
  <si>
    <t>E2009004486</t>
  </si>
  <si>
    <t>MME2009015791</t>
  </si>
  <si>
    <t>KWE2009015791</t>
  </si>
  <si>
    <t>IP2009002229/BE0018</t>
  </si>
  <si>
    <t>IDJRBCA11123</t>
  </si>
  <si>
    <t>CHUSNIA</t>
  </si>
  <si>
    <t>JO0057016996</t>
  </si>
  <si>
    <t>1048901359022415</t>
  </si>
  <si>
    <t>ESP1601220953MJPY</t>
  </si>
  <si>
    <t>IDEC2009013678</t>
  </si>
  <si>
    <t>CNE2009016001</t>
  </si>
  <si>
    <t>KWE2009016001</t>
  </si>
  <si>
    <t>IP2009002296/BE0018</t>
  </si>
  <si>
    <t>0128042000182997</t>
  </si>
  <si>
    <t>1048901476122819</t>
  </si>
  <si>
    <t>ESP16012216740VAQ</t>
  </si>
  <si>
    <t>IDEC2009013679</t>
  </si>
  <si>
    <t>CNE2009016003</t>
  </si>
  <si>
    <t>KWE2009016003</t>
  </si>
  <si>
    <t>IP2009002297/BE0018</t>
  </si>
  <si>
    <t>0128042000183003</t>
  </si>
  <si>
    <t>1048901210222698</t>
  </si>
  <si>
    <t>ESP16012220135Z83</t>
  </si>
  <si>
    <t>E2009004601</t>
  </si>
  <si>
    <t>MME2009016005</t>
  </si>
  <si>
    <t>KWE2009016005</t>
  </si>
  <si>
    <t>IP2009002298/BE0018</t>
  </si>
  <si>
    <t>IDNTAOA05838</t>
  </si>
  <si>
    <t>HELMI</t>
  </si>
  <si>
    <t>1048901324971315</t>
  </si>
  <si>
    <t>ESP1601179424YTQD</t>
  </si>
  <si>
    <t>E2009004500</t>
  </si>
  <si>
    <t>MME2009015808</t>
  </si>
  <si>
    <t>KWE2009015808</t>
  </si>
  <si>
    <t>IP2009002230/BE0018</t>
  </si>
  <si>
    <t>IDSPAAB43593</t>
  </si>
  <si>
    <t>MULYANAH</t>
  </si>
  <si>
    <t>SAPE2009004500</t>
  </si>
  <si>
    <t>1048901396871332</t>
  </si>
  <si>
    <t>ESP16011786932CQC</t>
  </si>
  <si>
    <t>E2009004501</t>
  </si>
  <si>
    <t>MME2009015809</t>
  </si>
  <si>
    <t>KWE2009015809</t>
  </si>
  <si>
    <t>IP2009002231/BE0018</t>
  </si>
  <si>
    <t>IDSPAAB43594</t>
  </si>
  <si>
    <t>MUHANI</t>
  </si>
  <si>
    <t>SAPE2009004501</t>
  </si>
  <si>
    <t>1048901133971221</t>
  </si>
  <si>
    <t>ESP1601179332M79H</t>
  </si>
  <si>
    <t>IDEC2009013572</t>
  </si>
  <si>
    <t>CNE2009015810</t>
  </si>
  <si>
    <t>KWE2009015810</t>
  </si>
  <si>
    <t>IP2009002232/BE0018</t>
  </si>
  <si>
    <t>1048901889322056</t>
  </si>
  <si>
    <t>ESP1601223989P7TH</t>
  </si>
  <si>
    <t>E2009004605</t>
  </si>
  <si>
    <t>MME2009016008</t>
  </si>
  <si>
    <t>KWE2009016008</t>
  </si>
  <si>
    <t>IP2009002299/BE0018</t>
  </si>
  <si>
    <t>IDPABMA02954</t>
  </si>
  <si>
    <t>LATIFAH FAUZIANI</t>
  </si>
  <si>
    <t>20KLI0000002277</t>
  </si>
  <si>
    <t>1048901519081294</t>
  </si>
  <si>
    <t>ESP1601180915QZSH</t>
  </si>
  <si>
    <t>E2009004502</t>
  </si>
  <si>
    <t>MME2009015813</t>
  </si>
  <si>
    <t>KWE2009015813</t>
  </si>
  <si>
    <t>IP2009002233/BE0018</t>
  </si>
  <si>
    <t>IDSPAAB43595</t>
  </si>
  <si>
    <t>TASYA DELVIRA</t>
  </si>
  <si>
    <t>SAPE2009004502</t>
  </si>
  <si>
    <t>1048901643481584</t>
  </si>
  <si>
    <t>ESP1601184347L5HH</t>
  </si>
  <si>
    <t>IDEC2009013585</t>
  </si>
  <si>
    <t>CNE2009015826</t>
  </si>
  <si>
    <t>KWE2009015826</t>
  </si>
  <si>
    <t>IP2009002234/BE0018</t>
  </si>
  <si>
    <t>JO0057022092</t>
  </si>
  <si>
    <t>1048901665481112</t>
  </si>
  <si>
    <t>ESP1601184567HNOZ</t>
  </si>
  <si>
    <t>IDEC2009013586</t>
  </si>
  <si>
    <t>CNE2009015828</t>
  </si>
  <si>
    <t>KWE2009015828</t>
  </si>
  <si>
    <t>IP2009002235/BE0018</t>
  </si>
  <si>
    <t>JO0057022243</t>
  </si>
  <si>
    <t>1048901457481754</t>
  </si>
  <si>
    <t>ESP160118475401RP</t>
  </si>
  <si>
    <t>E2009004507</t>
  </si>
  <si>
    <t>MME2009015829</t>
  </si>
  <si>
    <t>KWE2009015829</t>
  </si>
  <si>
    <t>IP2009002236/BE0018</t>
  </si>
  <si>
    <t>IDJTYBA04962</t>
  </si>
  <si>
    <t>USI HANRETA</t>
  </si>
  <si>
    <t>1048901602581923</t>
  </si>
  <si>
    <t>ESP1601185206M20U</t>
  </si>
  <si>
    <t>IDEC2009013587</t>
  </si>
  <si>
    <t>CNE2009015830</t>
  </si>
  <si>
    <t>KWE2009015830</t>
  </si>
  <si>
    <t>IP2009002237/BE0018</t>
  </si>
  <si>
    <t>JO0057022845</t>
  </si>
  <si>
    <t>1048901682581627</t>
  </si>
  <si>
    <t>ESP1601185287TQO6</t>
  </si>
  <si>
    <t>IDEC2009013588</t>
  </si>
  <si>
    <t>CNE2009015832</t>
  </si>
  <si>
    <t>KWE2009015832</t>
  </si>
  <si>
    <t>IP2009002238/BE0018</t>
  </si>
  <si>
    <t>JO0057023085</t>
  </si>
  <si>
    <t>1048901613381506</t>
  </si>
  <si>
    <t>ESP160118331722LM</t>
  </si>
  <si>
    <t>E2009004509</t>
  </si>
  <si>
    <t>MME2009015833</t>
  </si>
  <si>
    <t>KWE2009015833</t>
  </si>
  <si>
    <t>IP2009002239/BE0018</t>
  </si>
  <si>
    <t>IDMNAAA07471</t>
  </si>
  <si>
    <t>1048901849272451</t>
  </si>
  <si>
    <t>ESP16012729482CVA</t>
  </si>
  <si>
    <t>IDEC2009013886</t>
  </si>
  <si>
    <t>CNE2009016275</t>
  </si>
  <si>
    <t>KWE2009016275</t>
  </si>
  <si>
    <t>IP2009002341/BE0018</t>
  </si>
  <si>
    <t>JO0057089659</t>
  </si>
  <si>
    <t>ESP1601273082RYB7</t>
  </si>
  <si>
    <t>E2009004686</t>
  </si>
  <si>
    <t>MME2009016278</t>
  </si>
  <si>
    <t>KWE2009016278</t>
  </si>
  <si>
    <t>IP2009002342/BE0018</t>
  </si>
  <si>
    <t>IDSABOA11787</t>
  </si>
  <si>
    <t>BEVI CHAROWIBOWO</t>
  </si>
  <si>
    <t>1048901044572952</t>
  </si>
  <si>
    <t>ESP16012754411LDO</t>
  </si>
  <si>
    <t>E2009004694</t>
  </si>
  <si>
    <t>MME2009016294</t>
  </si>
  <si>
    <t>KWE2009016294</t>
  </si>
  <si>
    <t>IP2009002343/BE0018</t>
  </si>
  <si>
    <t>IDJTYBA04968</t>
  </si>
  <si>
    <t>PRIMA NOVANDA</t>
  </si>
  <si>
    <t>SAPE2009004694</t>
  </si>
  <si>
    <t>1048901995572315</t>
  </si>
  <si>
    <t>ESP1601275599Q1BP</t>
  </si>
  <si>
    <t>E2009004695</t>
  </si>
  <si>
    <t>MME2009016295</t>
  </si>
  <si>
    <t>KWE2009016295</t>
  </si>
  <si>
    <t>IP2009002344/BE0018</t>
  </si>
  <si>
    <t>IDSPAAB43617</t>
  </si>
  <si>
    <t>AINI ULFIYANI</t>
  </si>
  <si>
    <t>JO0057095472</t>
  </si>
  <si>
    <t>1048901276572099</t>
  </si>
  <si>
    <t>ESP1601275672B090</t>
  </si>
  <si>
    <t>IDEC2009013899</t>
  </si>
  <si>
    <t>CNE2009016297</t>
  </si>
  <si>
    <t>KWE2009016297</t>
  </si>
  <si>
    <t>IP2009002345/BE0018</t>
  </si>
  <si>
    <t>JO0057095597</t>
  </si>
  <si>
    <t>1048901485572986</t>
  </si>
  <si>
    <t>ESP1601275584UPCP</t>
  </si>
  <si>
    <t>E2009004696</t>
  </si>
  <si>
    <t>MME2009016298</t>
  </si>
  <si>
    <t>KWE2009016298</t>
  </si>
  <si>
    <t>IP2009002346/BE0018</t>
  </si>
  <si>
    <t>IDBNAGA08116</t>
  </si>
  <si>
    <t>JO0057095676</t>
  </si>
  <si>
    <t>1048901901772967</t>
  </si>
  <si>
    <t>ESP1601277110E1SV</t>
  </si>
  <si>
    <t>E2009004699</t>
  </si>
  <si>
    <t>MME2009016309</t>
  </si>
  <si>
    <t>KWE2009016309</t>
  </si>
  <si>
    <t>IP2009002347/BE0018</t>
  </si>
  <si>
    <t>IDSPAAB43618</t>
  </si>
  <si>
    <t>DWI KARTIKA JUMIATI DEWI</t>
  </si>
  <si>
    <t>799920080851</t>
  </si>
  <si>
    <t>1048901205772191</t>
  </si>
  <si>
    <t>ESP16012775024TMM</t>
  </si>
  <si>
    <t>E2009004700</t>
  </si>
  <si>
    <t>MME2009016314</t>
  </si>
  <si>
    <t>KWE2009016314</t>
  </si>
  <si>
    <t>IP2009002348/BE0018</t>
  </si>
  <si>
    <t>IDJHARA14860</t>
  </si>
  <si>
    <t>NELY SUSMINI</t>
  </si>
  <si>
    <t>JO0057100005</t>
  </si>
  <si>
    <t>1048901687772407</t>
  </si>
  <si>
    <t>ESP1601277786QEQG</t>
  </si>
  <si>
    <t>IDEC2009013913</t>
  </si>
  <si>
    <t>CNE2009016316</t>
  </si>
  <si>
    <t>KWE2009016316</t>
  </si>
  <si>
    <t>IP2009002349/BE0018</t>
  </si>
  <si>
    <t>SAPIDEC2009013913</t>
  </si>
  <si>
    <t>1048901258772255</t>
  </si>
  <si>
    <t>ESP1601277853IPKU</t>
  </si>
  <si>
    <t>E2009004701</t>
  </si>
  <si>
    <t>MME2009016317</t>
  </si>
  <si>
    <t>KWE2009016317</t>
  </si>
  <si>
    <t>IP2009002350/BE0018</t>
  </si>
  <si>
    <t>IDSPAAB43619</t>
  </si>
  <si>
    <t>EMBUN MARSHEILLA</t>
  </si>
  <si>
    <t>SAPE2009004701</t>
  </si>
  <si>
    <t>1048901858772168</t>
  </si>
  <si>
    <t>ESP16012778599KVL</t>
  </si>
  <si>
    <t>IDEC2009013914</t>
  </si>
  <si>
    <t>CNE2009016318</t>
  </si>
  <si>
    <t>KWE2009016318</t>
  </si>
  <si>
    <t>IP2009002351/BE0018</t>
  </si>
  <si>
    <t>0128042000183359</t>
  </si>
  <si>
    <t>1048901330872958</t>
  </si>
  <si>
    <t>ESP16012780336OEV</t>
  </si>
  <si>
    <t>IDEC2009013915</t>
  </si>
  <si>
    <t>CNE2009016319</t>
  </si>
  <si>
    <t>KWE2009016319</t>
  </si>
  <si>
    <t>IP2009002352/BE0018</t>
  </si>
  <si>
    <t>IDYAID007249</t>
  </si>
  <si>
    <t>YUDIHONO SLAMET</t>
  </si>
  <si>
    <t>20KLI0000002284</t>
  </si>
  <si>
    <t>1048901443872647</t>
  </si>
  <si>
    <t>ESP1601278344UMH3</t>
  </si>
  <si>
    <t>E2009004705</t>
  </si>
  <si>
    <t>MME2009016323</t>
  </si>
  <si>
    <t>KWE2009016323</t>
  </si>
  <si>
    <t>IP2009002353/BE0018</t>
  </si>
  <si>
    <t>IDJTBUA08417</t>
  </si>
  <si>
    <t>LIA NURFITRI</t>
  </si>
  <si>
    <t>JO0057102204</t>
  </si>
  <si>
    <t>1048901125872958</t>
  </si>
  <si>
    <t>ESP1601278521QLLV</t>
  </si>
  <si>
    <t>E2009004706</t>
  </si>
  <si>
    <t>MME2009016325</t>
  </si>
  <si>
    <t>KWE2009016325</t>
  </si>
  <si>
    <t>IP2009002354/BE0018</t>
  </si>
  <si>
    <t>IDSPAAB43620</t>
  </si>
  <si>
    <t>DARINI</t>
  </si>
  <si>
    <t>799920080862</t>
  </si>
  <si>
    <t>1048901834972207</t>
  </si>
  <si>
    <t>ESP1601279439F1E5</t>
  </si>
  <si>
    <t>IDEC2009013920</t>
  </si>
  <si>
    <t>CNE2009016332</t>
  </si>
  <si>
    <t>KWE2009016332</t>
  </si>
  <si>
    <t>IP2009002355/BE0018</t>
  </si>
  <si>
    <t>JO0057104805</t>
  </si>
  <si>
    <t>1048901606972376</t>
  </si>
  <si>
    <t>ESP160127960647UD</t>
  </si>
  <si>
    <t>E2009004711</t>
  </si>
  <si>
    <t>MME2009016336</t>
  </si>
  <si>
    <t>KWE2009016336</t>
  </si>
  <si>
    <t>IP2009002356/BE0018</t>
  </si>
  <si>
    <t>IDJRABA08332</t>
  </si>
  <si>
    <t>JO0057105146</t>
  </si>
  <si>
    <t>1048901496972387</t>
  </si>
  <si>
    <t>ESP1601279694E8CM</t>
  </si>
  <si>
    <t>E2009004712</t>
  </si>
  <si>
    <t>MME2009016337</t>
  </si>
  <si>
    <t>KWE2009016337</t>
  </si>
  <si>
    <t>IP2009002357/BE0018</t>
  </si>
  <si>
    <t>IDSPAAB43621</t>
  </si>
  <si>
    <t>HANNY ERIKA FEBRIANA</t>
  </si>
  <si>
    <t>SAPE2009004712</t>
  </si>
  <si>
    <t>1048901786972151</t>
  </si>
  <si>
    <t>ESP16012796887R6U</t>
  </si>
  <si>
    <t>E2009004713</t>
  </si>
  <si>
    <t>MME2009016338</t>
  </si>
  <si>
    <t>KWE2009016338</t>
  </si>
  <si>
    <t>IP2009002358/BE0018</t>
  </si>
  <si>
    <t>IDSPAAB43622</t>
  </si>
  <si>
    <t>DIANA ARITONANG</t>
  </si>
  <si>
    <t>SAPE2009004713</t>
  </si>
  <si>
    <t>1048901709972605</t>
  </si>
  <si>
    <t>ESP16012799081FW1</t>
  </si>
  <si>
    <t>IDEC2009013925</t>
  </si>
  <si>
    <t>CNE2009016340</t>
  </si>
  <si>
    <t>KWE2009016340</t>
  </si>
  <si>
    <t>IP2009002359/BE0018</t>
  </si>
  <si>
    <t>SAPIDEC2009013925</t>
  </si>
  <si>
    <t>1048901416772417</t>
  </si>
  <si>
    <t>ESP1601277614MDUK</t>
  </si>
  <si>
    <t>IDEC2009013935</t>
  </si>
  <si>
    <t>CNE2009016353</t>
  </si>
  <si>
    <t>KWE2009016353</t>
  </si>
  <si>
    <t>IP2009002360/BE0018</t>
  </si>
  <si>
    <t>IDSABLA12727</t>
  </si>
  <si>
    <t>DEDY IRWANSYAH SAGALA</t>
  </si>
  <si>
    <t>JO0057109486</t>
  </si>
  <si>
    <t>1048901074182719</t>
  </si>
  <si>
    <t>ESP1601281470HQWA</t>
  </si>
  <si>
    <t>E2009004717</t>
  </si>
  <si>
    <t>MME2009016354</t>
  </si>
  <si>
    <t>KWE2009016354</t>
  </si>
  <si>
    <t>IP2009002361/BE0018</t>
  </si>
  <si>
    <t>IDSABOA11788</t>
  </si>
  <si>
    <t>SOLIHATUN</t>
  </si>
  <si>
    <t>SAPE2009004717</t>
  </si>
  <si>
    <t>1048901546182638</t>
  </si>
  <si>
    <t>ESP1601281646W0PS</t>
  </si>
  <si>
    <t>E2009004718</t>
  </si>
  <si>
    <t>MME2009016361</t>
  </si>
  <si>
    <t>KWE2009016361</t>
  </si>
  <si>
    <t>IP2009002362/BE0018</t>
  </si>
  <si>
    <t>IDSPAAB43623</t>
  </si>
  <si>
    <t>WELLY AGUSTIN</t>
  </si>
  <si>
    <t>000184703683</t>
  </si>
  <si>
    <t>1048901918182220</t>
  </si>
  <si>
    <t>ESP16012818199ODH</t>
  </si>
  <si>
    <t>E2009004720</t>
  </si>
  <si>
    <t>MME2009016363</t>
  </si>
  <si>
    <t>KWE2009016363</t>
  </si>
  <si>
    <t>IP2009002363/BE0018</t>
  </si>
  <si>
    <t>IDJKAJA04508</t>
  </si>
  <si>
    <t>FITRIAH SUGIARTI</t>
  </si>
  <si>
    <t>000184703684</t>
  </si>
  <si>
    <t>1048901025282678</t>
  </si>
  <si>
    <t>ESP1601282520WEKZ</t>
  </si>
  <si>
    <t>E2009004722</t>
  </si>
  <si>
    <t>MME2009016368</t>
  </si>
  <si>
    <t>KWE2009016368</t>
  </si>
  <si>
    <t>IP2009002364/BE0018</t>
  </si>
  <si>
    <t>IDSPAAB43624</t>
  </si>
  <si>
    <t>RAHAYU KURNIANTO</t>
  </si>
  <si>
    <t>SAPE2009004722</t>
  </si>
  <si>
    <t>1048901784282850</t>
  </si>
  <si>
    <t>ESP1601282488797Z</t>
  </si>
  <si>
    <t>IDEC2009013945</t>
  </si>
  <si>
    <t>CNE2009016369</t>
  </si>
  <si>
    <t>KWE2009016369</t>
  </si>
  <si>
    <t>IP2009002365/BE0018</t>
  </si>
  <si>
    <t>IDJTBAA17054</t>
  </si>
  <si>
    <t>SUSAN MAISYA AKBAR</t>
  </si>
  <si>
    <t>000184703685</t>
  </si>
  <si>
    <t>1048901156282888</t>
  </si>
  <si>
    <t>ESP1601282652WMH1</t>
  </si>
  <si>
    <t>IDEC2009013948</t>
  </si>
  <si>
    <t>CNE2009016373</t>
  </si>
  <si>
    <t>KWE2009016373</t>
  </si>
  <si>
    <t>IP2009002366/BE0018</t>
  </si>
  <si>
    <t>IDSPAAB09485</t>
  </si>
  <si>
    <t>JENNY MAMUAYA</t>
  </si>
  <si>
    <t>SAPIDEC2009013948</t>
  </si>
  <si>
    <t>1048901064972138</t>
  </si>
  <si>
    <t>ESP1601279460FW7I</t>
  </si>
  <si>
    <t>E2009004724</t>
  </si>
  <si>
    <t>MME2009016374</t>
  </si>
  <si>
    <t>KWE2009016374</t>
  </si>
  <si>
    <t>IP2009002367/BE0018</t>
  </si>
  <si>
    <t>IDJHARA14861</t>
  </si>
  <si>
    <t>FATONAH</t>
  </si>
  <si>
    <t>JO0057114734</t>
  </si>
  <si>
    <t>1048901629282416</t>
  </si>
  <si>
    <t>ESP1601282926U0PG</t>
  </si>
  <si>
    <t>IDEC2009013949</t>
  </si>
  <si>
    <t>CNE2009016375</t>
  </si>
  <si>
    <t>KWE2009016375</t>
  </si>
  <si>
    <t>IP2009002368/BE0018</t>
  </si>
  <si>
    <t>1048901039282020</t>
  </si>
  <si>
    <t>ESP1601282930UPM6</t>
  </si>
  <si>
    <t>E2009004725</t>
  </si>
  <si>
    <t>MME2009016376</t>
  </si>
  <si>
    <t>KWE2009016376</t>
  </si>
  <si>
    <t>IP2009002369/BE0018</t>
  </si>
  <si>
    <t>IDJRBCA11128</t>
  </si>
  <si>
    <t>JO0057114892</t>
  </si>
  <si>
    <t>1048901199282151</t>
  </si>
  <si>
    <t>ESP16012829925KR9</t>
  </si>
  <si>
    <t>IDEC2009013950</t>
  </si>
  <si>
    <t>CNE2009016377</t>
  </si>
  <si>
    <t>KWE2009016377</t>
  </si>
  <si>
    <t>IP2009002370/BE0018</t>
  </si>
  <si>
    <t>JO0057115053</t>
  </si>
  <si>
    <t>1048901300872904</t>
  </si>
  <si>
    <t>ESP16012780043EUI</t>
  </si>
  <si>
    <t>IDEC2009013951</t>
  </si>
  <si>
    <t>CNE2009016378</t>
  </si>
  <si>
    <t>KWE2009016378</t>
  </si>
  <si>
    <t>IP2009002371/BE0018</t>
  </si>
  <si>
    <t>SAPIDEC2009013951</t>
  </si>
  <si>
    <t>1048901376382999</t>
  </si>
  <si>
    <t>ESP1601283673KV67</t>
  </si>
  <si>
    <t>IDEC2009013954</t>
  </si>
  <si>
    <t>CNE2009016381</t>
  </si>
  <si>
    <t>KWE2009016381</t>
  </si>
  <si>
    <t>IP2009002372/BE0018</t>
  </si>
  <si>
    <t>IDKLADA04829</t>
  </si>
  <si>
    <t>HJ.RASMIATI</t>
  </si>
  <si>
    <t>1048901624182456</t>
  </si>
  <si>
    <t>ESP16012814273DU8</t>
  </si>
  <si>
    <t>IDEC2009013955</t>
  </si>
  <si>
    <t>CNE2009016382</t>
  </si>
  <si>
    <t>KWE2009016382</t>
  </si>
  <si>
    <t>IP2009002373/BE0018</t>
  </si>
  <si>
    <t>IDBNAEA09452</t>
  </si>
  <si>
    <t>LINDA NINGSIH</t>
  </si>
  <si>
    <t>1048901496482625</t>
  </si>
  <si>
    <t>ESP1601284695WIJK</t>
  </si>
  <si>
    <t>E2009004728</t>
  </si>
  <si>
    <t>MME2009016387</t>
  </si>
  <si>
    <t>KWE2009016387</t>
  </si>
  <si>
    <t>IP2009002374/BE0018</t>
  </si>
  <si>
    <t>IDJTAXA10127</t>
  </si>
  <si>
    <t>EVA LENA</t>
  </si>
  <si>
    <t>1048901089482346</t>
  </si>
  <si>
    <t>ESP1601284981CD76</t>
  </si>
  <si>
    <t>E2009004729</t>
  </si>
  <si>
    <t>MME2009016390</t>
  </si>
  <si>
    <t>KWE2009016390</t>
  </si>
  <si>
    <t>IP2009002375/BE0018</t>
  </si>
  <si>
    <t>IDJHBFA22655</t>
  </si>
  <si>
    <t>ARI DWIASIH</t>
  </si>
  <si>
    <t>799920080906</t>
  </si>
  <si>
    <t>1048901989482254</t>
  </si>
  <si>
    <t>ESP1601284989SQOD</t>
  </si>
  <si>
    <t>E2009004730</t>
  </si>
  <si>
    <t>MME2009016392</t>
  </si>
  <si>
    <t>KWE2009016392</t>
  </si>
  <si>
    <t>IP2009002376/BE0018</t>
  </si>
  <si>
    <t>IDJHBCA17141</t>
  </si>
  <si>
    <t>N MULYAWATI</t>
  </si>
  <si>
    <t>1048901339582816</t>
  </si>
  <si>
    <t>ESP16012859335SDB</t>
  </si>
  <si>
    <t>E2009004736</t>
  </si>
  <si>
    <t>MME2009016400</t>
  </si>
  <si>
    <t>KWE2009016400</t>
  </si>
  <si>
    <t>IP2009002377/BE0018</t>
  </si>
  <si>
    <t>IDBIAHA06330</t>
  </si>
  <si>
    <t>NI PUTU SUPARMI</t>
  </si>
  <si>
    <t>1048901443682135</t>
  </si>
  <si>
    <t>ESP1601286344TW6D</t>
  </si>
  <si>
    <t>E2009004738</t>
  </si>
  <si>
    <t>MME2009016402</t>
  </si>
  <si>
    <t>KWE2009016402</t>
  </si>
  <si>
    <t>IP2009002378/BE0018</t>
  </si>
  <si>
    <t>IDSPAAB43627</t>
  </si>
  <si>
    <t>NURYANTI</t>
  </si>
  <si>
    <t>SAPE2009004738</t>
  </si>
  <si>
    <t>1048901855682361</t>
  </si>
  <si>
    <t>ESP1601286559761I</t>
  </si>
  <si>
    <t>IDEC2009013965</t>
  </si>
  <si>
    <t>CNE2009016404</t>
  </si>
  <si>
    <t>KWE2009016404</t>
  </si>
  <si>
    <t>IP2009002379/BE0018</t>
  </si>
  <si>
    <t>799920080910</t>
  </si>
  <si>
    <t>1048901691442637</t>
  </si>
  <si>
    <t>ESP16012441968AUW</t>
  </si>
  <si>
    <t>IDEC2009013736</t>
  </si>
  <si>
    <t>CNE2009016066</t>
  </si>
  <si>
    <t>KWE2009016066</t>
  </si>
  <si>
    <t>IP2009002300/BE0018</t>
  </si>
  <si>
    <t>JO0057066139</t>
  </si>
  <si>
    <t>1048901722982240</t>
  </si>
  <si>
    <t>ESP1601289228K5CK</t>
  </si>
  <si>
    <t>E2009004740</t>
  </si>
  <si>
    <t>MME2009016409</t>
  </si>
  <si>
    <t>KWE2009016409</t>
  </si>
  <si>
    <t>IP2009002380/BE0018</t>
  </si>
  <si>
    <t>IDSPAAB43628</t>
  </si>
  <si>
    <t>FLORENCE ERIN</t>
  </si>
  <si>
    <t>SAPE2009004740</t>
  </si>
  <si>
    <t>1048901569582768</t>
  </si>
  <si>
    <t>ESP1601285966SS6P</t>
  </si>
  <si>
    <t>E2009004744</t>
  </si>
  <si>
    <t>MME2009016416</t>
  </si>
  <si>
    <t>KWE2009016416</t>
  </si>
  <si>
    <t>IP2009002381/BE0018</t>
  </si>
  <si>
    <t>IDSPAAB43629</t>
  </si>
  <si>
    <t>ADE MANAH SARI</t>
  </si>
  <si>
    <t>799920080932</t>
  </si>
  <si>
    <t>1048901544742251</t>
  </si>
  <si>
    <t>ESP1601247445PRVK</t>
  </si>
  <si>
    <t>E2009004608</t>
  </si>
  <si>
    <t>MME2009016070</t>
  </si>
  <si>
    <t>KWE2009016070</t>
  </si>
  <si>
    <t>IP2009002301/BE0018</t>
  </si>
  <si>
    <t>IDJTBAA17423</t>
  </si>
  <si>
    <t>TITIN SUPRIATIN</t>
  </si>
  <si>
    <t>1048901534092031</t>
  </si>
  <si>
    <t>ESP1601290435K5KZ</t>
  </si>
  <si>
    <t>IDEC2009013972</t>
  </si>
  <si>
    <t>CNE2009016418</t>
  </si>
  <si>
    <t>KWE2009016418</t>
  </si>
  <si>
    <t>IP2009002382/BE0018</t>
  </si>
  <si>
    <t>0128042000183458</t>
  </si>
  <si>
    <t>1048901278682702</t>
  </si>
  <si>
    <t>ESP1601286872YZLD</t>
  </si>
  <si>
    <t>IDEC2009013974</t>
  </si>
  <si>
    <t>CNE2009016424</t>
  </si>
  <si>
    <t>KWE2009016424</t>
  </si>
  <si>
    <t>IP2009002383/BE0018</t>
  </si>
  <si>
    <t>SAPIDEC2009013974</t>
  </si>
  <si>
    <t>1048901806292468</t>
  </si>
  <si>
    <t>ESP1601292608NRCZ</t>
  </si>
  <si>
    <t>IDEC2009013976</t>
  </si>
  <si>
    <t>CNE2009016427</t>
  </si>
  <si>
    <t>KWE2009016427</t>
  </si>
  <si>
    <t>IP2009002384/BE0018</t>
  </si>
  <si>
    <t>JO0057151224</t>
  </si>
  <si>
    <t>1048901244292594</t>
  </si>
  <si>
    <t>ESP1601292443HQQ6</t>
  </si>
  <si>
    <t>IDEC2009013978</t>
  </si>
  <si>
    <t>CNE2009016429</t>
  </si>
  <si>
    <t>KWE2009016429</t>
  </si>
  <si>
    <t>IP2009002385/BE0018</t>
  </si>
  <si>
    <t>JO0057152638</t>
  </si>
  <si>
    <t>1048901180392725</t>
  </si>
  <si>
    <t>ESP1601293081O774</t>
  </si>
  <si>
    <t>IDEC2009013979</t>
  </si>
  <si>
    <t>CNE2009016430</t>
  </si>
  <si>
    <t>KWE2009016430</t>
  </si>
  <si>
    <t>IP2009002386/BE0018</t>
  </si>
  <si>
    <t>JO0057152816</t>
  </si>
  <si>
    <t>1048901087382748</t>
  </si>
  <si>
    <t>ESP1601283781TBH4</t>
  </si>
  <si>
    <t>IDEC2009013982</t>
  </si>
  <si>
    <t>CNE2009016433</t>
  </si>
  <si>
    <t>KWE2009016433</t>
  </si>
  <si>
    <t>IP2009002387/BE0018</t>
  </si>
  <si>
    <t>IDJRYZA02526</t>
  </si>
  <si>
    <t>DIAH KISMONOWATI</t>
  </si>
  <si>
    <t>JO0057155125</t>
  </si>
  <si>
    <t>1048901259392076</t>
  </si>
  <si>
    <t>ESP1601293952DPIA</t>
  </si>
  <si>
    <t>IDEC2009013985</t>
  </si>
  <si>
    <t>CNE2009016436</t>
  </si>
  <si>
    <t>KWE2009016436</t>
  </si>
  <si>
    <t>IP2009002388/BE0018</t>
  </si>
  <si>
    <t>IDSPAAB35711</t>
  </si>
  <si>
    <t>DIAN PUSPARINI</t>
  </si>
  <si>
    <t>0128042000183482</t>
  </si>
  <si>
    <t>1048901162052186</t>
  </si>
  <si>
    <t>ESP1601250261KC4Q</t>
  </si>
  <si>
    <t>IDEC2009013752</t>
  </si>
  <si>
    <t>CNE2009016091</t>
  </si>
  <si>
    <t>KWE2009016091</t>
  </si>
  <si>
    <t>IP2009002302/BE0018</t>
  </si>
  <si>
    <t>IDJTBAA13188</t>
  </si>
  <si>
    <t>SULASTRI SUSILAWATI</t>
  </si>
  <si>
    <t>000184703676</t>
  </si>
  <si>
    <t>1048901535492424</t>
  </si>
  <si>
    <t>ESP1601294535VMDH</t>
  </si>
  <si>
    <t>IDEC2009013989</t>
  </si>
  <si>
    <t>CNE2009016440</t>
  </si>
  <si>
    <t>KWE2009016440</t>
  </si>
  <si>
    <t>IP2009002389/BE0018</t>
  </si>
  <si>
    <t>JO0057159678</t>
  </si>
  <si>
    <t>1048901995152325</t>
  </si>
  <si>
    <t>ESP1601251600F61L</t>
  </si>
  <si>
    <t>E2009004617</t>
  </si>
  <si>
    <t>MME2009016094</t>
  </si>
  <si>
    <t>KWE2009016094</t>
  </si>
  <si>
    <t>IP2009002303/BE0018</t>
  </si>
  <si>
    <t>IDJTAXA10126</t>
  </si>
  <si>
    <t>SITI ROHAYA</t>
  </si>
  <si>
    <t>1048901728492961</t>
  </si>
  <si>
    <t>ESP1601294827IV9D</t>
  </si>
  <si>
    <t>E2009004753</t>
  </si>
  <si>
    <t>MME2009016442</t>
  </si>
  <si>
    <t>KWE2009016442</t>
  </si>
  <si>
    <t>IP2009002390/BE0018</t>
  </si>
  <si>
    <t>IDSPAAB43630</t>
  </si>
  <si>
    <t>DESI PARASANTI</t>
  </si>
  <si>
    <t>000184703689</t>
  </si>
  <si>
    <t>1048901772592864</t>
  </si>
  <si>
    <t>ESP160129527837J2</t>
  </si>
  <si>
    <t>E2009004756</t>
  </si>
  <si>
    <t>MME2009016446</t>
  </si>
  <si>
    <t>KWE2009016446</t>
  </si>
  <si>
    <t>IP2009002391/BE0018</t>
  </si>
  <si>
    <t>IDSPAAB43631</t>
  </si>
  <si>
    <t>HAZIAH KASIM</t>
  </si>
  <si>
    <t>799920080976</t>
  </si>
  <si>
    <t>1048901457692632</t>
  </si>
  <si>
    <t>ESP16012967544FNU</t>
  </si>
  <si>
    <t>E2009004757</t>
  </si>
  <si>
    <t>MME2009016448</t>
  </si>
  <si>
    <t>KWE2009016448</t>
  </si>
  <si>
    <t>IP2009002392/BE0018</t>
  </si>
  <si>
    <t>IDSPAAB43632</t>
  </si>
  <si>
    <t>EMILAWATI</t>
  </si>
  <si>
    <t>SAPE2009004757</t>
  </si>
  <si>
    <t>1048901689692155</t>
  </si>
  <si>
    <t>ESP16012969864STT</t>
  </si>
  <si>
    <t>E2009004759</t>
  </si>
  <si>
    <t>MME2009016452</t>
  </si>
  <si>
    <t>KWE2009016452</t>
  </si>
  <si>
    <t>IP2009002393/BE0018</t>
  </si>
  <si>
    <t>IDBNAFA12932</t>
  </si>
  <si>
    <t>LIA PARAMITASARI</t>
  </si>
  <si>
    <t>1048901822552896</t>
  </si>
  <si>
    <t>ESP16012552284Q0R</t>
  </si>
  <si>
    <t>E2009004621</t>
  </si>
  <si>
    <t>MME2009016108</t>
  </si>
  <si>
    <t>KWE2009016108</t>
  </si>
  <si>
    <t>IP2009002304/BE0018</t>
  </si>
  <si>
    <t>IDSPAAB43609</t>
  </si>
  <si>
    <t>WINDA</t>
  </si>
  <si>
    <t>SAPE2009004621</t>
  </si>
  <si>
    <t>1048901698552264</t>
  </si>
  <si>
    <t>ESP1601255896JOM6</t>
  </si>
  <si>
    <t>E2009004622</t>
  </si>
  <si>
    <t>MME2009016111</t>
  </si>
  <si>
    <t>KWE2009016111</t>
  </si>
  <si>
    <t>IP2009002305/BE0018</t>
  </si>
  <si>
    <t>IDJRABA08330</t>
  </si>
  <si>
    <t>SUMIASIH</t>
  </si>
  <si>
    <t>1048901743652740</t>
  </si>
  <si>
    <t>ESP1601256347C1UP</t>
  </si>
  <si>
    <t>IDEC2009013768</t>
  </si>
  <si>
    <t>CNE2009016113</t>
  </si>
  <si>
    <t>KWE2009016113</t>
  </si>
  <si>
    <t>IP2009002306/BE0018</t>
  </si>
  <si>
    <t>799920080781</t>
  </si>
  <si>
    <t>1048901864652039</t>
  </si>
  <si>
    <t>ESP1601256468N8U0</t>
  </si>
  <si>
    <t>E2009004624</t>
  </si>
  <si>
    <t>MME2009016117</t>
  </si>
  <si>
    <t>KWE2009016117</t>
  </si>
  <si>
    <t>IP2009002307/BE0018</t>
  </si>
  <si>
    <t>IDSPAAB43610</t>
  </si>
  <si>
    <t>MUDIANTI ERNIZA</t>
  </si>
  <si>
    <t>JO0057069432</t>
  </si>
  <si>
    <t>1048901367752004</t>
  </si>
  <si>
    <t>ESP160125776401RP</t>
  </si>
  <si>
    <t>E2009004627</t>
  </si>
  <si>
    <t>MME2009016120</t>
  </si>
  <si>
    <t>KWE2009016120</t>
  </si>
  <si>
    <t>IP2009002308/BE0018</t>
  </si>
  <si>
    <t>IDSPCCA02289</t>
  </si>
  <si>
    <t>AKMARUDIN</t>
  </si>
  <si>
    <t>1048901764103513</t>
  </si>
  <si>
    <t>ESP1601301467L86Q</t>
  </si>
  <si>
    <t>IDEC2009014014</t>
  </si>
  <si>
    <t>CNE2009016474</t>
  </si>
  <si>
    <t>KWE2009016474</t>
  </si>
  <si>
    <t>IP2009002394/BE0018</t>
  </si>
  <si>
    <t>0128042000183540</t>
  </si>
  <si>
    <t>1048901448203521</t>
  </si>
  <si>
    <t>ESP1601302844L9IY</t>
  </si>
  <si>
    <t>E2009004766</t>
  </si>
  <si>
    <t>MME2009016479</t>
  </si>
  <si>
    <t>KWE2009016479</t>
  </si>
  <si>
    <t>IP2009002395/BE0018</t>
  </si>
  <si>
    <t>IDKTAGA12812</t>
  </si>
  <si>
    <t>AYU RAHMAH</t>
  </si>
  <si>
    <t>1048901571303218</t>
  </si>
  <si>
    <t>ESP16013031751RJR</t>
  </si>
  <si>
    <t>IDEC2009014018</t>
  </si>
  <si>
    <t>CNE2009016480</t>
  </si>
  <si>
    <t>KWE2009016480</t>
  </si>
  <si>
    <t>IP2009002396/BE0018</t>
  </si>
  <si>
    <t>IDSPAAB28872</t>
  </si>
  <si>
    <t>ANDRI NALDI</t>
  </si>
  <si>
    <t>JO0057180879</t>
  </si>
  <si>
    <t>1048901442303401</t>
  </si>
  <si>
    <t>ESP1601303245YA9C</t>
  </si>
  <si>
    <t>E2009004767</t>
  </si>
  <si>
    <t>MME2009016481</t>
  </si>
  <si>
    <t>KWE2009016481</t>
  </si>
  <si>
    <t>IP2009002397/BE0018</t>
  </si>
  <si>
    <t>IDSPAAB43633</t>
  </si>
  <si>
    <t>DIAH KOMALA ASIH</t>
  </si>
  <si>
    <t>JO0057180917</t>
  </si>
  <si>
    <t>1048901345303758</t>
  </si>
  <si>
    <t>ESP16013035433A0N</t>
  </si>
  <si>
    <t>IDEC2009014021</t>
  </si>
  <si>
    <t>CNE2009016484</t>
  </si>
  <si>
    <t>KWE2009016484</t>
  </si>
  <si>
    <t>IP2009002398/BE0018</t>
  </si>
  <si>
    <t>IDJTAXA09988</t>
  </si>
  <si>
    <t>SITI SUMARSIH</t>
  </si>
  <si>
    <t>JO0057181311</t>
  </si>
  <si>
    <t>1048901817062728</t>
  </si>
  <si>
    <t>ESP1601260719BPLK</t>
  </si>
  <si>
    <t>E2009004634</t>
  </si>
  <si>
    <t>MME2009016133</t>
  </si>
  <si>
    <t>KWE2009016133</t>
  </si>
  <si>
    <t>IP2009002309/BE0018</t>
  </si>
  <si>
    <t>IDJTBUA08416</t>
  </si>
  <si>
    <t>TOHAEMIN</t>
  </si>
  <si>
    <t>799920080792</t>
  </si>
  <si>
    <t>1048901181403148</t>
  </si>
  <si>
    <t>ESP1601304181IUB5</t>
  </si>
  <si>
    <t>E2009004768</t>
  </si>
  <si>
    <t>MME2009016488</t>
  </si>
  <si>
    <t>KWE2009016488</t>
  </si>
  <si>
    <t>IP2009002399/BE0018</t>
  </si>
  <si>
    <t>IDSPAAB43634</t>
  </si>
  <si>
    <t>DINI NOPIYANTI</t>
  </si>
  <si>
    <t>JO0057182004</t>
  </si>
  <si>
    <t>1048901001162929</t>
  </si>
  <si>
    <t>ESP1601261101Q1H4</t>
  </si>
  <si>
    <t>IDEC2009013781</t>
  </si>
  <si>
    <t>CNE2009016135</t>
  </si>
  <si>
    <t>KWE2009016135</t>
  </si>
  <si>
    <t>IP2009002310/BE0018</t>
  </si>
  <si>
    <t>JO0057074047</t>
  </si>
  <si>
    <t>1048901675162477</t>
  </si>
  <si>
    <t>ESP16012615760GJC</t>
  </si>
  <si>
    <t>IDEC2009013784</t>
  </si>
  <si>
    <t>CNE2009016138</t>
  </si>
  <si>
    <t>KWE2009016138</t>
  </si>
  <si>
    <t>IP2009002311/BE0018</t>
  </si>
  <si>
    <t>JO0057074701</t>
  </si>
  <si>
    <t>1048901687403773</t>
  </si>
  <si>
    <t>ESP1601304786WZ51</t>
  </si>
  <si>
    <t>IDEC2009014028</t>
  </si>
  <si>
    <t>CNE2009016492</t>
  </si>
  <si>
    <t>KWE2009016492</t>
  </si>
  <si>
    <t>IP2009002400/BE0018</t>
  </si>
  <si>
    <t>SAPIDEC2009014028</t>
  </si>
  <si>
    <t>1048901017162124</t>
  </si>
  <si>
    <t>ESP1601261710SGLI</t>
  </si>
  <si>
    <t>IDEC2009013785</t>
  </si>
  <si>
    <t>CNE2009016140</t>
  </si>
  <si>
    <t>KWE2009016140</t>
  </si>
  <si>
    <t>IP2009002312/BE0018</t>
  </si>
  <si>
    <t>JO0057074847</t>
  </si>
  <si>
    <t>1048901642503611</t>
  </si>
  <si>
    <t>ESP1601305246QYR4</t>
  </si>
  <si>
    <t>IDEC2009014029</t>
  </si>
  <si>
    <t>CNE2009016493</t>
  </si>
  <si>
    <t>KWE2009016493</t>
  </si>
  <si>
    <t>IP2009002401/BE0018</t>
  </si>
  <si>
    <t>IDBNABA04697</t>
  </si>
  <si>
    <t>PUTRI LESTARI</t>
  </si>
  <si>
    <t>JO0057182890</t>
  </si>
  <si>
    <t>1048901555503410</t>
  </si>
  <si>
    <t>ESP1601305555GRP6</t>
  </si>
  <si>
    <t>IDEC2009014031</t>
  </si>
  <si>
    <t>CNE2009016495</t>
  </si>
  <si>
    <t>KWE2009016495</t>
  </si>
  <si>
    <t>IP2009002402/BE0018</t>
  </si>
  <si>
    <t>0128042000183573</t>
  </si>
  <si>
    <t>1048901742262418</t>
  </si>
  <si>
    <t>ESP1601262247QP2M</t>
  </si>
  <si>
    <t>IDEC2009013816</t>
  </si>
  <si>
    <t>CNE2009016175</t>
  </si>
  <si>
    <t>KWE2009016175</t>
  </si>
  <si>
    <t>IP2009002314/BE0018</t>
  </si>
  <si>
    <t>JO0057075528</t>
  </si>
  <si>
    <t>1048901036262260</t>
  </si>
  <si>
    <t>ESP1601262630HE5Y</t>
  </si>
  <si>
    <t>IDEC2009013818</t>
  </si>
  <si>
    <t>CNE2009016177</t>
  </si>
  <si>
    <t>KWE2009016177</t>
  </si>
  <si>
    <t>IP2009002315/BE0018</t>
  </si>
  <si>
    <t>JO0057075900</t>
  </si>
  <si>
    <t>1048901517262316</t>
  </si>
  <si>
    <t>ESP1601262715RLUW</t>
  </si>
  <si>
    <t>E2009004643</t>
  </si>
  <si>
    <t>MME2009016178</t>
  </si>
  <si>
    <t>KWE2009016178</t>
  </si>
  <si>
    <t>IP2009002316/BE0018</t>
  </si>
  <si>
    <t>IDSPAAB43612</t>
  </si>
  <si>
    <t>RAHMA NUR CAHYATRI</t>
  </si>
  <si>
    <t>SAPE2009004643</t>
  </si>
  <si>
    <t>1048901089262765</t>
  </si>
  <si>
    <t>ESP1601262980H2QI</t>
  </si>
  <si>
    <t>E2009004644</t>
  </si>
  <si>
    <t>MME2009016179</t>
  </si>
  <si>
    <t>KWE2009016179</t>
  </si>
  <si>
    <t>IP2009002317/BE0018</t>
  </si>
  <si>
    <t>IDJTYBA04967</t>
  </si>
  <si>
    <t>WAHYU DWI MAILISA</t>
  </si>
  <si>
    <t>1048901502362019</t>
  </si>
  <si>
    <t>ESP160126320507HU</t>
  </si>
  <si>
    <t>E2009004645</t>
  </si>
  <si>
    <t>MME2009016181</t>
  </si>
  <si>
    <t>KWE2009016181</t>
  </si>
  <si>
    <t>IP2009002318/BE0018</t>
  </si>
  <si>
    <t>IDJRABA08331</t>
  </si>
  <si>
    <t>NELLY RETNO WULANDARI</t>
  </si>
  <si>
    <t>1048901447362344</t>
  </si>
  <si>
    <t>ESP16012637444JVC</t>
  </si>
  <si>
    <t>IDEC2009013822</t>
  </si>
  <si>
    <t>CNE2009016184</t>
  </si>
  <si>
    <t>KWE2009016184</t>
  </si>
  <si>
    <t>IP2009002319/BE0018</t>
  </si>
  <si>
    <t>1048901960462928</t>
  </si>
  <si>
    <t>ESP16012640696NHY</t>
  </si>
  <si>
    <t>E2009004647</t>
  </si>
  <si>
    <t>MME2009016188</t>
  </si>
  <si>
    <t>KWE2009016188</t>
  </si>
  <si>
    <t>IP2009002320/BE0018</t>
  </si>
  <si>
    <t>IDJKAJA04501</t>
  </si>
  <si>
    <t>MUHAMAD RIZKI</t>
  </si>
  <si>
    <t>SAPE2009004647</t>
  </si>
  <si>
    <t>1048901395462458</t>
  </si>
  <si>
    <t>ESP1601264593ECJY</t>
  </si>
  <si>
    <t>E2009004648</t>
  </si>
  <si>
    <t>MME2009016190</t>
  </si>
  <si>
    <t>KWE2009016190</t>
  </si>
  <si>
    <t>IP2009002321/BE0018</t>
  </si>
  <si>
    <t>IDSPAAB43613</t>
  </si>
  <si>
    <t>AZIZATUN N</t>
  </si>
  <si>
    <t>JO0057078790</t>
  </si>
  <si>
    <t>1048901107462948</t>
  </si>
  <si>
    <t>ESP1601264701QILI</t>
  </si>
  <si>
    <t>IDEC2009013827</t>
  </si>
  <si>
    <t>CNE2009016192</t>
  </si>
  <si>
    <t>KWE2009016192</t>
  </si>
  <si>
    <t>IP2009002322/BE0018</t>
  </si>
  <si>
    <t>JO0057079361</t>
  </si>
  <si>
    <t>1048901140803160</t>
  </si>
  <si>
    <t>ESP1601308042MV5V</t>
  </si>
  <si>
    <t>IDEC2009014035</t>
  </si>
  <si>
    <t>CNE2009016501</t>
  </si>
  <si>
    <t>KWE2009016501</t>
  </si>
  <si>
    <t>IP2009002403/BE0018</t>
  </si>
  <si>
    <t>SAPIDEC2009014035</t>
  </si>
  <si>
    <t>1048901276703502</t>
  </si>
  <si>
    <t>ESP1601307673IM93</t>
  </si>
  <si>
    <t>E2009004772</t>
  </si>
  <si>
    <t>MME2009016502</t>
  </si>
  <si>
    <t>KWE2009016502</t>
  </si>
  <si>
    <t>IP2009002404/BE0018</t>
  </si>
  <si>
    <t>IDRUAAA09776</t>
  </si>
  <si>
    <t>ERMADEFI SPD</t>
  </si>
  <si>
    <t>1048901659462375</t>
  </si>
  <si>
    <t>ESP1601264957FDL4</t>
  </si>
  <si>
    <t>IDEC2009013829</t>
  </si>
  <si>
    <t>CNE2009016195</t>
  </si>
  <si>
    <t>KWE2009016195</t>
  </si>
  <si>
    <t>IP2009002323/BE0018</t>
  </si>
  <si>
    <t>JO0057079926</t>
  </si>
  <si>
    <t>1048901562562768</t>
  </si>
  <si>
    <t>ESP1601265265H60T</t>
  </si>
  <si>
    <t>IDEC2009013830</t>
  </si>
  <si>
    <t>CNE2009016196</t>
  </si>
  <si>
    <t>KWE2009016196</t>
  </si>
  <si>
    <t>IP2009002324/BE0018</t>
  </si>
  <si>
    <t>0128042000183110</t>
  </si>
  <si>
    <t>1048901784562656</t>
  </si>
  <si>
    <t>ESP1601265488RVZH</t>
  </si>
  <si>
    <t>IDEC2009013831</t>
  </si>
  <si>
    <t>CNE2009016197</t>
  </si>
  <si>
    <t>KWE2009016197</t>
  </si>
  <si>
    <t>IP2009002325/BE0018</t>
  </si>
  <si>
    <t>IDSPAAB32574</t>
  </si>
  <si>
    <t>NURMALIA</t>
  </si>
  <si>
    <t>1048901557803359</t>
  </si>
  <si>
    <t>ESP1601308755I3D0</t>
  </si>
  <si>
    <t>E2009004774</t>
  </si>
  <si>
    <t>MME2009016505</t>
  </si>
  <si>
    <t>KWE2009016505</t>
  </si>
  <si>
    <t>IP2009002405/BE0018</t>
  </si>
  <si>
    <t>IDSPAAB43636</t>
  </si>
  <si>
    <t>NINA SAMROTUL PUADAH</t>
  </si>
  <si>
    <t>0128042000183581</t>
  </si>
  <si>
    <t>1048901607662306</t>
  </si>
  <si>
    <t>ESP1601266706DPV3</t>
  </si>
  <si>
    <t>IDEC2009013842</t>
  </si>
  <si>
    <t>CNE2009016209</t>
  </si>
  <si>
    <t>KWE2009016209</t>
  </si>
  <si>
    <t>IP2009002326/BE0018</t>
  </si>
  <si>
    <t>IDJTAAA08250</t>
  </si>
  <si>
    <t>APRIANINGSIH</t>
  </si>
  <si>
    <t>0128042000183151</t>
  </si>
  <si>
    <t>1048901430903728</t>
  </si>
  <si>
    <t>ESP16013090344PUG</t>
  </si>
  <si>
    <t>E2009004776</t>
  </si>
  <si>
    <t>MME2009016508</t>
  </si>
  <si>
    <t>KWE2009016508</t>
  </si>
  <si>
    <t>IP2009002406/BE0018</t>
  </si>
  <si>
    <t>IDSPAAB43637</t>
  </si>
  <si>
    <t>ADE MAYA SARI</t>
  </si>
  <si>
    <t>JO0057185383</t>
  </si>
  <si>
    <t>1048901636762891</t>
  </si>
  <si>
    <t>ESP1601267636TFRV</t>
  </si>
  <si>
    <t>IDEC2009013850</t>
  </si>
  <si>
    <t>CNE2009016222</t>
  </si>
  <si>
    <t>KWE2009016222</t>
  </si>
  <si>
    <t>IP2009002327/BE0018</t>
  </si>
  <si>
    <t>JO0057083163</t>
  </si>
  <si>
    <t>1048901289762729</t>
  </si>
  <si>
    <t>ESP1601267982I7WN</t>
  </si>
  <si>
    <t>E2009004662</t>
  </si>
  <si>
    <t>MME2009016227</t>
  </si>
  <si>
    <t>KWE2009016227</t>
  </si>
  <si>
    <t>IP2009002328/BE0018</t>
  </si>
  <si>
    <t>IDSPAAB43614</t>
  </si>
  <si>
    <t>IMAN FIRMANSYAH</t>
  </si>
  <si>
    <t>000184703678</t>
  </si>
  <si>
    <t>1048901899762985</t>
  </si>
  <si>
    <t>ESP1601267998SJ4K</t>
  </si>
  <si>
    <t>IDEC2009013853</t>
  </si>
  <si>
    <t>CNE2009016228</t>
  </si>
  <si>
    <t>KWE2009016228</t>
  </si>
  <si>
    <t>IP2009002329/BE0018</t>
  </si>
  <si>
    <t>SAPIDEC2009013853</t>
  </si>
  <si>
    <t>1048901654862424</t>
  </si>
  <si>
    <t>ESP16012684564FGT</t>
  </si>
  <si>
    <t>E2009004667</t>
  </si>
  <si>
    <t>MME2009016235</t>
  </si>
  <si>
    <t>KWE2009016235</t>
  </si>
  <si>
    <t>IP2009002330/BE0018</t>
  </si>
  <si>
    <t>IDBNALA03698</t>
  </si>
  <si>
    <t>ENGGRITTE DIANTIKA SARI</t>
  </si>
  <si>
    <t>SAPE2009004667</t>
  </si>
  <si>
    <t>1048901451762584</t>
  </si>
  <si>
    <t>ESP1601267155OJGW</t>
  </si>
  <si>
    <t>IDEC2009013862</t>
  </si>
  <si>
    <t>CNE2009016239</t>
  </si>
  <si>
    <t>KWE2009016239</t>
  </si>
  <si>
    <t>IP2009002331/BE0018</t>
  </si>
  <si>
    <t>IDJHBFA22698</t>
  </si>
  <si>
    <t>FAIZA MUNAF</t>
  </si>
  <si>
    <t>1048901214762118</t>
  </si>
  <si>
    <t>ESP160126741393GZ</t>
  </si>
  <si>
    <t>IDEC2009013863</t>
  </si>
  <si>
    <t>CNE2009016240</t>
  </si>
  <si>
    <t>KWE2009016240</t>
  </si>
  <si>
    <t>IP2009002332/BE0018</t>
  </si>
  <si>
    <t>IDJHBFA21709</t>
  </si>
  <si>
    <t>1048901969652503</t>
  </si>
  <si>
    <t>ESP16012569698OV0</t>
  </si>
  <si>
    <t>IDEC2009013864</t>
  </si>
  <si>
    <t>CNE2009016241</t>
  </si>
  <si>
    <t>KWE2009016241</t>
  </si>
  <si>
    <t>IP2009002333/BE0018</t>
  </si>
  <si>
    <t>IDJTBAA16963</t>
  </si>
  <si>
    <t>CHRISSMERRY DHESNASARAH HUTABARAT</t>
  </si>
  <si>
    <t>0128042000183193</t>
  </si>
  <si>
    <t>1048901179762399</t>
  </si>
  <si>
    <t>ESP1601267971SETZ</t>
  </si>
  <si>
    <t>IDEC2009013869</t>
  </si>
  <si>
    <t>CNE2009016246</t>
  </si>
  <si>
    <t>KWE2009016246</t>
  </si>
  <si>
    <t>IP2009002334/BE0018</t>
  </si>
  <si>
    <t>0128042000183219</t>
  </si>
  <si>
    <t>1048901895962469</t>
  </si>
  <si>
    <t>ESP1601269599JUL2</t>
  </si>
  <si>
    <t>IDEC2009013872</t>
  </si>
  <si>
    <t>CNE2009016249</t>
  </si>
  <si>
    <t>KWE2009016249</t>
  </si>
  <si>
    <t>IP2009002335/BE0018</t>
  </si>
  <si>
    <t>IDSPAAB40095</t>
  </si>
  <si>
    <t>DENDI SUGRIWA VIJAYA</t>
  </si>
  <si>
    <t>JO0057085815</t>
  </si>
  <si>
    <t>1048901607962021</t>
  </si>
  <si>
    <t>ESP1601269707S83J</t>
  </si>
  <si>
    <t>E2009004671</t>
  </si>
  <si>
    <t>MME2009016251</t>
  </si>
  <si>
    <t>KWE2009016251</t>
  </si>
  <si>
    <t>IP2009002336/BE0018</t>
  </si>
  <si>
    <t>IDSPAAB43615</t>
  </si>
  <si>
    <t>DYAH RAHAYU RAHMAWATI</t>
  </si>
  <si>
    <t>SAPE2009004671</t>
  </si>
  <si>
    <t>1048901210072831</t>
  </si>
  <si>
    <t>ESP1601270012T4EQ</t>
  </si>
  <si>
    <t>IDEC2009013875</t>
  </si>
  <si>
    <t>CNE2009016253</t>
  </si>
  <si>
    <t>KWE2009016253</t>
  </si>
  <si>
    <t>IP2009002337/BE0018</t>
  </si>
  <si>
    <t>IDJTBAA16991</t>
  </si>
  <si>
    <t>ADE SINTA</t>
  </si>
  <si>
    <t>000184703680</t>
  </si>
  <si>
    <t>1048901086172012</t>
  </si>
  <si>
    <t>ESP1601271680ROAM</t>
  </si>
  <si>
    <t>E2009004681</t>
  </si>
  <si>
    <t>MME2009016269</t>
  </si>
  <si>
    <t>KWE2009016269</t>
  </si>
  <si>
    <t>IP2009002338/BE0018</t>
  </si>
  <si>
    <t>IDSPAAB43616</t>
  </si>
  <si>
    <t>SAPE2009004681</t>
  </si>
  <si>
    <t>1048901541272715</t>
  </si>
  <si>
    <t>ESP16012721452Y95</t>
  </si>
  <si>
    <t>IDEC2009013883</t>
  </si>
  <si>
    <t>CNE2009016270</t>
  </si>
  <si>
    <t>KWE2009016270</t>
  </si>
  <si>
    <t>IP2009002339/BE0018</t>
  </si>
  <si>
    <t>1048901216272453</t>
  </si>
  <si>
    <t>ESP1601272612QWZS</t>
  </si>
  <si>
    <t>IDEC2009013884</t>
  </si>
  <si>
    <t>CNE2009016272</t>
  </si>
  <si>
    <t>KWE2009016272</t>
  </si>
  <si>
    <t>IP2009002340/BE0018</t>
  </si>
  <si>
    <t>JO0057089173</t>
  </si>
  <si>
    <t>1048901111953381</t>
  </si>
  <si>
    <t>ESP1601359111HRCT</t>
  </si>
  <si>
    <t>E2009004836</t>
  </si>
  <si>
    <t>MME2009016925</t>
  </si>
  <si>
    <t>KWE2009016925</t>
  </si>
  <si>
    <t>IP2009002437/BE0018</t>
  </si>
  <si>
    <t>IDSPAAB43652</t>
  </si>
  <si>
    <t>JO0057212888</t>
  </si>
  <si>
    <t>1048901144953837</t>
  </si>
  <si>
    <t>ESP1601359441L10P</t>
  </si>
  <si>
    <t>IDEC2009014416</t>
  </si>
  <si>
    <t>CNE2009016928</t>
  </si>
  <si>
    <t>KWE2009016928</t>
  </si>
  <si>
    <t>IP2009002438/BE0018</t>
  </si>
  <si>
    <t>JO0057213169</t>
  </si>
  <si>
    <t>1048901832063397</t>
  </si>
  <si>
    <t>ESP1601360238H2CP</t>
  </si>
  <si>
    <t>E2009004840</t>
  </si>
  <si>
    <t>MME2009016933</t>
  </si>
  <si>
    <t>KWE2009016933</t>
  </si>
  <si>
    <t>IP2009002439/BE0018</t>
  </si>
  <si>
    <t>IDSPAAB43653</t>
  </si>
  <si>
    <t>AAN KURNIASIH</t>
  </si>
  <si>
    <t>1048901584063718</t>
  </si>
  <si>
    <t>ESP1601360486VOM6</t>
  </si>
  <si>
    <t>IDEC2009014422</t>
  </si>
  <si>
    <t>CNE2009016936</t>
  </si>
  <si>
    <t>KWE2009016936</t>
  </si>
  <si>
    <t>IP2009002440/BE0018</t>
  </si>
  <si>
    <t>JO0057215740</t>
  </si>
  <si>
    <t>1048901439063581</t>
  </si>
  <si>
    <t>ESP1601360934MNZH</t>
  </si>
  <si>
    <t>E2009004842</t>
  </si>
  <si>
    <t>MME2009016938</t>
  </si>
  <si>
    <t>KWE2009016938</t>
  </si>
  <si>
    <t>IP2009002441/BE0018</t>
  </si>
  <si>
    <t>IDJRBBA33279</t>
  </si>
  <si>
    <t>1048901802163497</t>
  </si>
  <si>
    <t>ESP16013612085YV8</t>
  </si>
  <si>
    <t>E2009004844</t>
  </si>
  <si>
    <t>MME2009016941</t>
  </si>
  <si>
    <t>KWE2009016941</t>
  </si>
  <si>
    <t>IP2009002442/BE0018</t>
  </si>
  <si>
    <t>IDSPAAB43656</t>
  </si>
  <si>
    <t>AYU KARLINA</t>
  </si>
  <si>
    <t>1048901554163984</t>
  </si>
  <si>
    <t>ESP1601361455YLQD</t>
  </si>
  <si>
    <t>IDEC2009014427</t>
  </si>
  <si>
    <t>CNE2009016944</t>
  </si>
  <si>
    <t>KWE2009016944</t>
  </si>
  <si>
    <t>IP2009002443/BE0018</t>
  </si>
  <si>
    <t>EID1311782</t>
  </si>
  <si>
    <t>HENRIETTE S PUTUHENA SH</t>
  </si>
  <si>
    <t>1048901845163431</t>
  </si>
  <si>
    <t>ESP1601361549E4D6</t>
  </si>
  <si>
    <t>IDEC2009014428</t>
  </si>
  <si>
    <t>CNE2009016945</t>
  </si>
  <si>
    <t>KWE2009016945</t>
  </si>
  <si>
    <t>IP2009002444/BE0018</t>
  </si>
  <si>
    <t>IDSABOA11630</t>
  </si>
  <si>
    <t>DIAN ARWULAN</t>
  </si>
  <si>
    <t>1048901481163898</t>
  </si>
  <si>
    <t>ESP1601361184YWSN</t>
  </si>
  <si>
    <t>IDEC2009014429</t>
  </si>
  <si>
    <t>CNE2009016946</t>
  </si>
  <si>
    <t>KWE2009016946</t>
  </si>
  <si>
    <t>IP2009002445/BE0018</t>
  </si>
  <si>
    <t>IDBNAJA06758</t>
  </si>
  <si>
    <t>ELIS SRI WAHYUNI</t>
  </si>
  <si>
    <t>1048901508163586</t>
  </si>
  <si>
    <t>ESP1601361805EQSN</t>
  </si>
  <si>
    <t>IDEC2009014430</t>
  </si>
  <si>
    <t>CNE2009016947</t>
  </si>
  <si>
    <t>KWE2009016947</t>
  </si>
  <si>
    <t>IP2009002446/BE0018</t>
  </si>
  <si>
    <t>IDBNAJA07901</t>
  </si>
  <si>
    <t>1048901198163212</t>
  </si>
  <si>
    <t>ESP1601361892D04R</t>
  </si>
  <si>
    <t>E2009004847</t>
  </si>
  <si>
    <t>MME2009016948</t>
  </si>
  <si>
    <t>KWE2009016948</t>
  </si>
  <si>
    <t>IP2009002447/BE0018</t>
  </si>
  <si>
    <t>IDKHAEA02378</t>
  </si>
  <si>
    <t>SITI NURHLIMAH</t>
  </si>
  <si>
    <t>SAPE2009004847</t>
  </si>
  <si>
    <t>1048901179163041</t>
  </si>
  <si>
    <t>ESP1601361971OCYZ</t>
  </si>
  <si>
    <t>IDEC2009014432</t>
  </si>
  <si>
    <t>CNE2009016950</t>
  </si>
  <si>
    <t>KWE2009016950</t>
  </si>
  <si>
    <t>IP2009002448/BE0018</t>
  </si>
  <si>
    <t>1048901739163836</t>
  </si>
  <si>
    <t>ESP160136193793TL</t>
  </si>
  <si>
    <t>IDEC2009014433</t>
  </si>
  <si>
    <t>CNE2009016951</t>
  </si>
  <si>
    <t>KWE2009016951</t>
  </si>
  <si>
    <t>IP2009002449/BE0018</t>
  </si>
  <si>
    <t>IDSPAAB42088</t>
  </si>
  <si>
    <t>NOVITA SARI</t>
  </si>
  <si>
    <t>JO0057219032</t>
  </si>
  <si>
    <t>1048901068753749</t>
  </si>
  <si>
    <t>ESP1601357861VI66</t>
  </si>
  <si>
    <t>IDEC2009014436</t>
  </si>
  <si>
    <t>CNE2009016955</t>
  </si>
  <si>
    <t>KWE2009016955</t>
  </si>
  <si>
    <t>IP2009002450/BE0018</t>
  </si>
  <si>
    <t>IDJHBFA22696</t>
  </si>
  <si>
    <t>ABANG HABIB</t>
  </si>
  <si>
    <t>1048901228263576</t>
  </si>
  <si>
    <t>ESP16013628223I6S</t>
  </si>
  <si>
    <t>IDEC2009014441</t>
  </si>
  <si>
    <t>CNE2009016964</t>
  </si>
  <si>
    <t>KWE2009016964</t>
  </si>
  <si>
    <t>IP2009002452/BE0018</t>
  </si>
  <si>
    <t>0128042000183839</t>
  </si>
  <si>
    <t>ESP1601363630VNAV</t>
  </si>
  <si>
    <t>E2009004852</t>
  </si>
  <si>
    <t>MME2009016960</t>
  </si>
  <si>
    <t>KWE2009016960</t>
  </si>
  <si>
    <t>IP2009002451/BE0018</t>
  </si>
  <si>
    <t>IDJRAAA19947</t>
  </si>
  <si>
    <t>BLANCA GENOVEVA</t>
  </si>
  <si>
    <t>1048901556363761</t>
  </si>
  <si>
    <t>ESP16013636552MF0</t>
  </si>
  <si>
    <t>IDEC2009014445</t>
  </si>
  <si>
    <t>CNE2009016969</t>
  </si>
  <si>
    <t>KWE2009016969</t>
  </si>
  <si>
    <t>IP2009002453/BE0018</t>
  </si>
  <si>
    <t>0128042000183847</t>
  </si>
  <si>
    <t>1048901167363191</t>
  </si>
  <si>
    <t>ESP1601363761ZQ4Z</t>
  </si>
  <si>
    <t>IDEC2009014446</t>
  </si>
  <si>
    <t>CNE2009016970</t>
  </si>
  <si>
    <t>KWE2009016970</t>
  </si>
  <si>
    <t>IP2009002454/BE0018</t>
  </si>
  <si>
    <t>FITRI NURAMINA AN</t>
  </si>
  <si>
    <t>0128042000183854</t>
  </si>
  <si>
    <t>1048901032463160</t>
  </si>
  <si>
    <t>ESP1601364230Z77E</t>
  </si>
  <si>
    <t>IDEC2009014451</t>
  </si>
  <si>
    <t>CNE2009016977</t>
  </si>
  <si>
    <t>KWE2009016977</t>
  </si>
  <si>
    <t>IP2009002455/BE0018</t>
  </si>
  <si>
    <t>1048901996463266</t>
  </si>
  <si>
    <t>ESP1601364699ED0N</t>
  </si>
  <si>
    <t>IDEC2009014452</t>
  </si>
  <si>
    <t>CNE2009016979</t>
  </si>
  <si>
    <t>KWE2009016979</t>
  </si>
  <si>
    <t>IP2009002456/BE0018</t>
  </si>
  <si>
    <t>799920081105</t>
  </si>
  <si>
    <t>1048901967463149</t>
  </si>
  <si>
    <t>ESP1601364769YWIT</t>
  </si>
  <si>
    <t>IDEC2009014455</t>
  </si>
  <si>
    <t>CNE2009016983</t>
  </si>
  <si>
    <t>KWE2009016983</t>
  </si>
  <si>
    <t>IP2009002457/BE0018</t>
  </si>
  <si>
    <t>SAPIDEC2009014455</t>
  </si>
  <si>
    <t>1048901815663576</t>
  </si>
  <si>
    <t>ESP16013665189CA6</t>
  </si>
  <si>
    <t>IDEC2009014462</t>
  </si>
  <si>
    <t>CNE2009016991</t>
  </si>
  <si>
    <t>KWE2009016991</t>
  </si>
  <si>
    <t>IP2009002458/BE0018</t>
  </si>
  <si>
    <t>IDJTBAA14869</t>
  </si>
  <si>
    <t>ELIS SOPIAH</t>
  </si>
  <si>
    <t>JO0057230972</t>
  </si>
  <si>
    <t>1048901176663186</t>
  </si>
  <si>
    <t>ESP16013666715CDP</t>
  </si>
  <si>
    <t>E2009004862</t>
  </si>
  <si>
    <t>MME2009016992</t>
  </si>
  <si>
    <t>KWE2009016992</t>
  </si>
  <si>
    <t>IP2009002459/BE0018</t>
  </si>
  <si>
    <t>IDJTYBA04970</t>
  </si>
  <si>
    <t>ALFINA DAMAYANTI</t>
  </si>
  <si>
    <t>799920081116</t>
  </si>
  <si>
    <t>1048901230763494</t>
  </si>
  <si>
    <t>ESP1601367033SUA0</t>
  </si>
  <si>
    <t>IDEC2009014464</t>
  </si>
  <si>
    <t>CNE2009016994</t>
  </si>
  <si>
    <t>KWE2009016994</t>
  </si>
  <si>
    <t>IP2009002460/BE0018</t>
  </si>
  <si>
    <t>IDSPAAB31482</t>
  </si>
  <si>
    <t>EFRIYANTI</t>
  </si>
  <si>
    <t>JO0057232374</t>
  </si>
  <si>
    <t>1048901773763116</t>
  </si>
  <si>
    <t>ESP1601367378IU8C</t>
  </si>
  <si>
    <t>IDEC2009014466</t>
  </si>
  <si>
    <t>CNE2009016997</t>
  </si>
  <si>
    <t>KWE2009016997</t>
  </si>
  <si>
    <t>IP2009002461/BE0018</t>
  </si>
  <si>
    <t>IDSPAAB38581</t>
  </si>
  <si>
    <t>DEWI LISTIANTI</t>
  </si>
  <si>
    <t>0128042000183888</t>
  </si>
  <si>
    <t>1048901378963345</t>
  </si>
  <si>
    <t>ESP1601369873LDC1</t>
  </si>
  <si>
    <t>E2009004866</t>
  </si>
  <si>
    <t>MME2009017009</t>
  </si>
  <si>
    <t>KWE2009017009</t>
  </si>
  <si>
    <t>IP2009002462/BE0018</t>
  </si>
  <si>
    <t>IDJRBFA13666</t>
  </si>
  <si>
    <t>DEVI SULISTYONING BEKTI</t>
  </si>
  <si>
    <t>1048901970823577</t>
  </si>
  <si>
    <t>ESP16013280799PWE</t>
  </si>
  <si>
    <t>IDEC2009014317</t>
  </si>
  <si>
    <t>CNE2009016790</t>
  </si>
  <si>
    <t>KWE2009016790</t>
  </si>
  <si>
    <t>IP2009002407/BE0018</t>
  </si>
  <si>
    <t>SAPIDEC2009014317</t>
  </si>
  <si>
    <t>1048901404073668</t>
  </si>
  <si>
    <t>ESP16013704041QFD</t>
  </si>
  <si>
    <t>E2009004872</t>
  </si>
  <si>
    <t>MME2009017020</t>
  </si>
  <si>
    <t>KWE2009017020</t>
  </si>
  <si>
    <t>IP2009002463/BE0018</t>
  </si>
  <si>
    <t>IDSPAAB43663</t>
  </si>
  <si>
    <t>VUVUT MARIANASARI</t>
  </si>
  <si>
    <t>JO0057244961</t>
  </si>
  <si>
    <t>1048901496173532</t>
  </si>
  <si>
    <t>ESP16013716952CD0</t>
  </si>
  <si>
    <t>IDEC2009014483</t>
  </si>
  <si>
    <t>CNE2009017021</t>
  </si>
  <si>
    <t>KWE2009017021</t>
  </si>
  <si>
    <t>IP2009002464/BE0018</t>
  </si>
  <si>
    <t>799920081131</t>
  </si>
  <si>
    <t>1048901674173554</t>
  </si>
  <si>
    <t>ESP1601371476PNA2</t>
  </si>
  <si>
    <t>E2009004874</t>
  </si>
  <si>
    <t>MME2009017022</t>
  </si>
  <si>
    <t>KWE2009017022</t>
  </si>
  <si>
    <t>IP2009002465/BE0018</t>
  </si>
  <si>
    <t>IDJRBFA13667</t>
  </si>
  <si>
    <t>AHMAD KHOIRI</t>
  </si>
  <si>
    <t>1048901117273340</t>
  </si>
  <si>
    <t>ESP160137271178FC</t>
  </si>
  <si>
    <t>IDEC2009014485</t>
  </si>
  <si>
    <t>CNE2009017024</t>
  </si>
  <si>
    <t>KWE2009017024</t>
  </si>
  <si>
    <t>IP2009002466/BE0018</t>
  </si>
  <si>
    <t>JO0057249096</t>
  </si>
  <si>
    <t>1048901011373551</t>
  </si>
  <si>
    <t>ESP1601373110HL4E</t>
  </si>
  <si>
    <t>E2009004877</t>
  </si>
  <si>
    <t>MME2009017025</t>
  </si>
  <si>
    <t>KWE2009017025</t>
  </si>
  <si>
    <t>IP2009002467/BE0018</t>
  </si>
  <si>
    <t>IDSPAAB43666</t>
  </si>
  <si>
    <t>DEVI YULIANA</t>
  </si>
  <si>
    <t>JO0057250946</t>
  </si>
  <si>
    <t>1048901407033888</t>
  </si>
  <si>
    <t>ESP1601330704EHKZ</t>
  </si>
  <si>
    <t>IDEC2009014319</t>
  </si>
  <si>
    <t>CNE2009016793</t>
  </si>
  <si>
    <t>KWE2009016793</t>
  </si>
  <si>
    <t>IP2009002408/BE0018</t>
  </si>
  <si>
    <t>IDJHAMA09519</t>
  </si>
  <si>
    <t>TRI ISMAYAWATI</t>
  </si>
  <si>
    <t>1048901789033036</t>
  </si>
  <si>
    <t>ESP1601330988USIR</t>
  </si>
  <si>
    <t>IDEC2009014320</t>
  </si>
  <si>
    <t>CNE2009016794</t>
  </si>
  <si>
    <t>KWE2009016794</t>
  </si>
  <si>
    <t>IP2009002409/BE0018</t>
  </si>
  <si>
    <t>0128042000183631</t>
  </si>
  <si>
    <t>1048901238473269</t>
  </si>
  <si>
    <t>ESP1601374832Y7JT</t>
  </si>
  <si>
    <t>E2009004881</t>
  </si>
  <si>
    <t>MME2009017032</t>
  </si>
  <si>
    <t>KWE2009017032</t>
  </si>
  <si>
    <t>IP2009002468/BE0018</t>
  </si>
  <si>
    <t>IDJHBCA17146</t>
  </si>
  <si>
    <t>NIRMALASARI</t>
  </si>
  <si>
    <t>1048901309573287</t>
  </si>
  <si>
    <t>ESP1601375903UCTW</t>
  </si>
  <si>
    <t>E2009004885</t>
  </si>
  <si>
    <t>MME2009017044</t>
  </si>
  <si>
    <t>KWE2009017044</t>
  </si>
  <si>
    <t>IP2009002469/BE0018</t>
  </si>
  <si>
    <t>IDJHBCA17147</t>
  </si>
  <si>
    <t>EDY ARYANTO</t>
  </si>
  <si>
    <t>1048901158573378</t>
  </si>
  <si>
    <t>ESP1601375851EIOO</t>
  </si>
  <si>
    <t>IDEC2009014499</t>
  </si>
  <si>
    <t>CNE2009017046</t>
  </si>
  <si>
    <t>KWE2009017046</t>
  </si>
  <si>
    <t>IP2009002470/BE0018</t>
  </si>
  <si>
    <t>799920081164</t>
  </si>
  <si>
    <t>1048901300673799</t>
  </si>
  <si>
    <t>ESP1601376003A6M7</t>
  </si>
  <si>
    <t>E2009004886</t>
  </si>
  <si>
    <t>MME2009017047</t>
  </si>
  <si>
    <t>KWE2009017047</t>
  </si>
  <si>
    <t>IP2009002471/BE0018</t>
  </si>
  <si>
    <t>IDKTAHA04833</t>
  </si>
  <si>
    <t>1048901117473284</t>
  </si>
  <si>
    <t>ESP1601374711AQBT</t>
  </si>
  <si>
    <t>IDEC2009014502</t>
  </si>
  <si>
    <t>CNE2009017050</t>
  </si>
  <si>
    <t>KWE2009017050</t>
  </si>
  <si>
    <t>IP2009002472/BE0018</t>
  </si>
  <si>
    <t>IDJTID029804</t>
  </si>
  <si>
    <t>JO0057265284</t>
  </si>
  <si>
    <t>1048901810773871</t>
  </si>
  <si>
    <t>ESP1601377019C3MU</t>
  </si>
  <si>
    <t>IDEC2009014503</t>
  </si>
  <si>
    <t>CNE2009017051</t>
  </si>
  <si>
    <t>KWE2009017051</t>
  </si>
  <si>
    <t>IP2009002473/BE0018</t>
  </si>
  <si>
    <t>IDJTYBA04948</t>
  </si>
  <si>
    <t>NESTI OKTARIANI</t>
  </si>
  <si>
    <t>JO0057266581</t>
  </si>
  <si>
    <t>1048901007823799</t>
  </si>
  <si>
    <t>ESP1601328700NT3K</t>
  </si>
  <si>
    <t>IDEC2009014323</t>
  </si>
  <si>
    <t>CNE2009016798</t>
  </si>
  <si>
    <t>KWE2009016798</t>
  </si>
  <si>
    <t>IP2009002410/BE0018</t>
  </si>
  <si>
    <t>000184703692</t>
  </si>
  <si>
    <t>1048901602973457</t>
  </si>
  <si>
    <t>ESP1601379206Y2CH</t>
  </si>
  <si>
    <t>IDEC2009014512</t>
  </si>
  <si>
    <t>CNE2009017061</t>
  </si>
  <si>
    <t>KWE2009017061</t>
  </si>
  <si>
    <t>IP2009002474/BE0018</t>
  </si>
  <si>
    <t>0128042000183995</t>
  </si>
  <si>
    <t>1048901417973972</t>
  </si>
  <si>
    <t>ESP160137971444NH</t>
  </si>
  <si>
    <t>IDEC2009014515</t>
  </si>
  <si>
    <t>CNE2009017064</t>
  </si>
  <si>
    <t>KWE2009017064</t>
  </si>
  <si>
    <t>IP2009002475/BE0018</t>
  </si>
  <si>
    <t>799920081175</t>
  </si>
  <si>
    <t>1048901078973430</t>
  </si>
  <si>
    <t>ESP16013798709PQT</t>
  </si>
  <si>
    <t>IDEC2009014516</t>
  </si>
  <si>
    <t>CNE2009017065</t>
  </si>
  <si>
    <t>KWE2009017065</t>
  </si>
  <si>
    <t>IP2009002476/BE0018</t>
  </si>
  <si>
    <t>SAPIDEC2009014516</t>
  </si>
  <si>
    <t>1048901458633368</t>
  </si>
  <si>
    <t>ESP1601336854DK7L</t>
  </si>
  <si>
    <t>IDEC2009014325</t>
  </si>
  <si>
    <t>CNE2009016800</t>
  </si>
  <si>
    <t>KWE2009016800</t>
  </si>
  <si>
    <t>IP2009002411/BE0018</t>
  </si>
  <si>
    <t>000184703693</t>
  </si>
  <si>
    <t>1048901774083731</t>
  </si>
  <si>
    <t>ESP1601380477BGW9</t>
  </si>
  <si>
    <t>E2009004892</t>
  </si>
  <si>
    <t>MME2009017068</t>
  </si>
  <si>
    <t>KWE2009017068</t>
  </si>
  <si>
    <t>IP2009002477/BE0018</t>
  </si>
  <si>
    <t>IDPABLA10475</t>
  </si>
  <si>
    <t>PURWATININGSIH</t>
  </si>
  <si>
    <t>1048901946083756</t>
  </si>
  <si>
    <t>ESP1601380650NYLR</t>
  </si>
  <si>
    <t>E2009004893</t>
  </si>
  <si>
    <t>MME2009017070</t>
  </si>
  <si>
    <t>KWE2009017070</t>
  </si>
  <si>
    <t>IP2009002478/BE0018</t>
  </si>
  <si>
    <t>IDSPAAB43667</t>
  </si>
  <si>
    <t>VINY EVRYNAWATI</t>
  </si>
  <si>
    <t>SAPE2009004893</t>
  </si>
  <si>
    <t>ESP1601381492W9W3</t>
  </si>
  <si>
    <t>IDEC2009014522</t>
  </si>
  <si>
    <t>CNE2009017074</t>
  </si>
  <si>
    <t>KWE2009017074</t>
  </si>
  <si>
    <t>IP2009002479/BE0018</t>
  </si>
  <si>
    <t>JO0057283606</t>
  </si>
  <si>
    <t>1048901098833534</t>
  </si>
  <si>
    <t>ESP16013388905M90</t>
  </si>
  <si>
    <t>IDEC2009014329</t>
  </si>
  <si>
    <t>CNE2009016804</t>
  </si>
  <si>
    <t>KWE2009016804</t>
  </si>
  <si>
    <t>IP2009002412/BE0018</t>
  </si>
  <si>
    <t>JO0057188707</t>
  </si>
  <si>
    <t>1048901041283102</t>
  </si>
  <si>
    <t>ESP16013821409DKW</t>
  </si>
  <si>
    <t>IDEC2009014523</t>
  </si>
  <si>
    <t>CNE2009017075</t>
  </si>
  <si>
    <t>KWE2009017075</t>
  </si>
  <si>
    <t>IP2009002480/BE0018</t>
  </si>
  <si>
    <t>0128042000184035</t>
  </si>
  <si>
    <t>1048901591483791</t>
  </si>
  <si>
    <t>ESP1601384195OA3D</t>
  </si>
  <si>
    <t>IDEC2009014527</t>
  </si>
  <si>
    <t>CNE2009017082</t>
  </si>
  <si>
    <t>KWE2009017082</t>
  </si>
  <si>
    <t>IP2009002481/BE0018</t>
  </si>
  <si>
    <t>JO0057292322</t>
  </si>
  <si>
    <t>1048901029473055</t>
  </si>
  <si>
    <t>ESP16013749201DS6</t>
  </si>
  <si>
    <t>E2009004898</t>
  </si>
  <si>
    <t>MME2009017083</t>
  </si>
  <si>
    <t>KWE2009017083</t>
  </si>
  <si>
    <t>IP2009002482/BE0018</t>
  </si>
  <si>
    <t>IDJTADA13700</t>
  </si>
  <si>
    <t>NINIK SUWARTINI</t>
  </si>
  <si>
    <t>JO0057293325</t>
  </si>
  <si>
    <t>1048901444373993</t>
  </si>
  <si>
    <t>ESP16013734447BUQ</t>
  </si>
  <si>
    <t>E2009004899</t>
  </si>
  <si>
    <t>MME2009017084</t>
  </si>
  <si>
    <t>KWE2009017084</t>
  </si>
  <si>
    <t>IP2009002483/BE0018</t>
  </si>
  <si>
    <t>IDSABJA16123</t>
  </si>
  <si>
    <t>JO0057293549</t>
  </si>
  <si>
    <t>1048901225583635</t>
  </si>
  <si>
    <t>ESP16013855226C3L</t>
  </si>
  <si>
    <t>IDEC2009014530</t>
  </si>
  <si>
    <t>CNE2009017087</t>
  </si>
  <si>
    <t>KWE2009017087</t>
  </si>
  <si>
    <t>IP2009002484/BE0018</t>
  </si>
  <si>
    <t>IDSPAAB36960</t>
  </si>
  <si>
    <t>YULIANTI</t>
  </si>
  <si>
    <t>JO0057295715</t>
  </si>
  <si>
    <t>1048901214343523</t>
  </si>
  <si>
    <t>ESP1601343412OQWE</t>
  </si>
  <si>
    <t>IDEC2009014341</t>
  </si>
  <si>
    <t>CNE2009016823</t>
  </si>
  <si>
    <t>KWE2009016823</t>
  </si>
  <si>
    <t>IP2009002413/BE0018</t>
  </si>
  <si>
    <t>EID1169185</t>
  </si>
  <si>
    <t>WAWAN SUWANDI</t>
  </si>
  <si>
    <t>1048901020883794</t>
  </si>
  <si>
    <t>ESP1601388020WAWA</t>
  </si>
  <si>
    <t>IDEC2009014539</t>
  </si>
  <si>
    <t>CNE2009017097</t>
  </si>
  <si>
    <t>KWE2009017097</t>
  </si>
  <si>
    <t>IP2009002486/BE0018</t>
  </si>
  <si>
    <t>IDJTAXA06008</t>
  </si>
  <si>
    <t>SRI MARYANTI</t>
  </si>
  <si>
    <t>000184703703</t>
  </si>
  <si>
    <t>1048901962543029</t>
  </si>
  <si>
    <t>ESP1601345269SADZ</t>
  </si>
  <si>
    <t>E2009004796</t>
  </si>
  <si>
    <t>MME2009016830</t>
  </si>
  <si>
    <t>KWE2009016830</t>
  </si>
  <si>
    <t>IP2009002414/BE0018</t>
  </si>
  <si>
    <t>IDJTYCA03072</t>
  </si>
  <si>
    <t>ATIH MEILANI</t>
  </si>
  <si>
    <t>JO0057193969</t>
  </si>
  <si>
    <t>1048901320933108</t>
  </si>
  <si>
    <t>ESP1601339024VYN6</t>
  </si>
  <si>
    <t>IDEC2009014345</t>
  </si>
  <si>
    <t>CNE2009016832</t>
  </si>
  <si>
    <t>KWE2009016832</t>
  </si>
  <si>
    <t>IP2009002415/BE0018</t>
  </si>
  <si>
    <t>JO0057194250</t>
  </si>
  <si>
    <t>1048901037883401</t>
  </si>
  <si>
    <t>ESP1601388731F30J</t>
  </si>
  <si>
    <t>IDEC2009014542</t>
  </si>
  <si>
    <t>CNE2009017100</t>
  </si>
  <si>
    <t>KWE2009017100</t>
  </si>
  <si>
    <t>IP2009002487/BE0018</t>
  </si>
  <si>
    <t>IDBBMAA11641</t>
  </si>
  <si>
    <t>MARTAWI</t>
  </si>
  <si>
    <t>JO0057301511</t>
  </si>
  <si>
    <t>1048901875933930</t>
  </si>
  <si>
    <t>ESP1601339578LU30</t>
  </si>
  <si>
    <t>IDEC2009014347</t>
  </si>
  <si>
    <t>CNE2009016834</t>
  </si>
  <si>
    <t>KWE2009016834</t>
  </si>
  <si>
    <t>IP2009002416/BE0018</t>
  </si>
  <si>
    <t>JO0057194474</t>
  </si>
  <si>
    <t>1048901480983753</t>
  </si>
  <si>
    <t>ESP1601389084JDEQ</t>
  </si>
  <si>
    <t>IDEC2009014543</t>
  </si>
  <si>
    <t>CNE2009017101</t>
  </si>
  <si>
    <t>KWE2009017101</t>
  </si>
  <si>
    <t>IP2009002488/BE0018</t>
  </si>
  <si>
    <t>IDBNAFA11442</t>
  </si>
  <si>
    <t>MIRAWATI KUSUMANINGRUM</t>
  </si>
  <si>
    <t>799920081212</t>
  </si>
  <si>
    <t>1048901279933635</t>
  </si>
  <si>
    <t>ESP1601339972BZKV</t>
  </si>
  <si>
    <t>IDEC2009014348</t>
  </si>
  <si>
    <t>CNE2009016835</t>
  </si>
  <si>
    <t>KWE2009016835</t>
  </si>
  <si>
    <t>IP2009002417/BE0018</t>
  </si>
  <si>
    <t>JO0057194498</t>
  </si>
  <si>
    <t>1048901094983839</t>
  </si>
  <si>
    <t>ESP1601389490FIYQ</t>
  </si>
  <si>
    <t>IDEC2009014545</t>
  </si>
  <si>
    <t>CNE2009017104</t>
  </si>
  <si>
    <t>KWE2009017104</t>
  </si>
  <si>
    <t>IP2009002489/BE0018</t>
  </si>
  <si>
    <t>JO0057302038</t>
  </si>
  <si>
    <t>1048901275983348</t>
  </si>
  <si>
    <t>ESP1601389572VC7Q</t>
  </si>
  <si>
    <t>E2009004904</t>
  </si>
  <si>
    <t>MME2009017106</t>
  </si>
  <si>
    <t>KWE2009017106</t>
  </si>
  <si>
    <t>IP2009002490/BE0018</t>
  </si>
  <si>
    <t>IDBNAJA08254</t>
  </si>
  <si>
    <t>R PRIHATINI PUSTIANAN S</t>
  </si>
  <si>
    <t>JO0057302154</t>
  </si>
  <si>
    <t>1048901275643151</t>
  </si>
  <si>
    <t>ESP16013465725LWZ</t>
  </si>
  <si>
    <t>IDEC2009014353</t>
  </si>
  <si>
    <t>CNE2009016843</t>
  </si>
  <si>
    <t>KWE2009016843</t>
  </si>
  <si>
    <t>IP2009002418/BE0018</t>
  </si>
  <si>
    <t>0128042000183664</t>
  </si>
  <si>
    <t>1048901494093586</t>
  </si>
  <si>
    <t>ESP1601390494E6YB</t>
  </si>
  <si>
    <t>IDEC2009014549</t>
  </si>
  <si>
    <t>CNE2009017110</t>
  </si>
  <si>
    <t>KWE2009017110</t>
  </si>
  <si>
    <t>IP2009002491/BE0018</t>
  </si>
  <si>
    <t>SAPIDEC2009014549</t>
  </si>
  <si>
    <t>1048901005093328</t>
  </si>
  <si>
    <t>ESP1601390500OHBW</t>
  </si>
  <si>
    <t>E2010000023</t>
  </si>
  <si>
    <t>MME2010000538</t>
  </si>
  <si>
    <t>KWE2010000538</t>
  </si>
  <si>
    <t>IP2010000023/BE0018</t>
  </si>
  <si>
    <t>1048901228743550</t>
  </si>
  <si>
    <t>ESP1601347822HQTU</t>
  </si>
  <si>
    <t>IDEC2009014357</t>
  </si>
  <si>
    <t>CNE2009016848</t>
  </si>
  <si>
    <t>KWE2009016848</t>
  </si>
  <si>
    <t>IP2009002419/BE0018</t>
  </si>
  <si>
    <t>IDJHAAA01845</t>
  </si>
  <si>
    <t>FITRIAN BUDI HANDOKO</t>
  </si>
  <si>
    <t>JO0057196839</t>
  </si>
  <si>
    <t>1048901845193243</t>
  </si>
  <si>
    <t>ESP1601391548Q75K</t>
  </si>
  <si>
    <t>E2009004907</t>
  </si>
  <si>
    <t>MME2009017115</t>
  </si>
  <si>
    <t>KWE2009017115</t>
  </si>
  <si>
    <t>IP2009002492/BE0018</t>
  </si>
  <si>
    <t>IDSPAAB43669</t>
  </si>
  <si>
    <t>FITRIA MUTIARA</t>
  </si>
  <si>
    <t>JO0057303462</t>
  </si>
  <si>
    <t>1048901425843969</t>
  </si>
  <si>
    <t>ESP1601348524JTL9</t>
  </si>
  <si>
    <t>IDEC2009014360</t>
  </si>
  <si>
    <t>CNE2009016851</t>
  </si>
  <si>
    <t>KWE2009016851</t>
  </si>
  <si>
    <t>IP2009002420/BE0018</t>
  </si>
  <si>
    <t>1048901416843438</t>
  </si>
  <si>
    <t>ESP1601348614FVHC</t>
  </si>
  <si>
    <t>IDEC2009014361</t>
  </si>
  <si>
    <t>CNE2009016852</t>
  </si>
  <si>
    <t>KWE2009016852</t>
  </si>
  <si>
    <t>IP2009002421/BE0018</t>
  </si>
  <si>
    <t>JO0057198007</t>
  </si>
  <si>
    <t>ESP1601392184TN9F</t>
  </si>
  <si>
    <t>IDEC2009014555</t>
  </si>
  <si>
    <t>CNE2009017118</t>
  </si>
  <si>
    <t>KWE2009017118</t>
  </si>
  <si>
    <t>IP2009002493/BE0018</t>
  </si>
  <si>
    <t>0128042000184118</t>
  </si>
  <si>
    <t>1048901491293389</t>
  </si>
  <si>
    <t>ESP160139219407CZ</t>
  </si>
  <si>
    <t>E2009004908</t>
  </si>
  <si>
    <t>MME2009017119</t>
  </si>
  <si>
    <t>KWE2009017119</t>
  </si>
  <si>
    <t>IP2009002494/BE0018</t>
  </si>
  <si>
    <t>IDSPAAB43670</t>
  </si>
  <si>
    <t>IIS NAWATI</t>
  </si>
  <si>
    <t>JO0057303811</t>
  </si>
  <si>
    <t>1048901407943921</t>
  </si>
  <si>
    <t>ESP1601349705IG01</t>
  </si>
  <si>
    <t>IDEC2009014369</t>
  </si>
  <si>
    <t>CNE2009016863</t>
  </si>
  <si>
    <t>KWE2009016863</t>
  </si>
  <si>
    <t>IP2009002422/BE0018</t>
  </si>
  <si>
    <t>IDJHBFA09367</t>
  </si>
  <si>
    <t>PERDANA NUR AMBAR SETYAWAN</t>
  </si>
  <si>
    <t>SAPIDEC2009014369</t>
  </si>
  <si>
    <t>1048901778943149</t>
  </si>
  <si>
    <t>ESP1601349878UND7</t>
  </si>
  <si>
    <t>IDEC2009014370</t>
  </si>
  <si>
    <t>CNE2009016864</t>
  </si>
  <si>
    <t>KWE2009016864</t>
  </si>
  <si>
    <t>IP2009002423/BE0018</t>
  </si>
  <si>
    <t>0128042000183706</t>
  </si>
  <si>
    <t>1048901153053537</t>
  </si>
  <si>
    <t>ESP160135035138R7</t>
  </si>
  <si>
    <t>IDEC2009014373</t>
  </si>
  <si>
    <t>CNE2009016867</t>
  </si>
  <si>
    <t>KWE2009016867</t>
  </si>
  <si>
    <t>IP2009002424/BE0018</t>
  </si>
  <si>
    <t>IDPABLA09793</t>
  </si>
  <si>
    <t>OENTOENG OEPOJO PRAJITNO</t>
  </si>
  <si>
    <t>1048901763053283</t>
  </si>
  <si>
    <t>ESP160135036726U0</t>
  </si>
  <si>
    <t>IDEC2009014374</t>
  </si>
  <si>
    <t>CNE2009016868</t>
  </si>
  <si>
    <t>KWE2009016868</t>
  </si>
  <si>
    <t>IP2009002425/BE0018</t>
  </si>
  <si>
    <t>0128042000183714</t>
  </si>
  <si>
    <t>1048901487943301</t>
  </si>
  <si>
    <t>ESP160134978500L7</t>
  </si>
  <si>
    <t>IDEC2009014376</t>
  </si>
  <si>
    <t>CNE2009016870</t>
  </si>
  <si>
    <t>KWE2009016870</t>
  </si>
  <si>
    <t>IP2009002426/BE0018</t>
  </si>
  <si>
    <t>799920081024</t>
  </si>
  <si>
    <t>1048901240683240</t>
  </si>
  <si>
    <t>ESP1601386043MF54</t>
  </si>
  <si>
    <t>IDEC2009014559</t>
  </si>
  <si>
    <t>CNE2009017125</t>
  </si>
  <si>
    <t>KWE2009017125</t>
  </si>
  <si>
    <t>IP2009002495/BE0018</t>
  </si>
  <si>
    <t>IDSPAAA98526</t>
  </si>
  <si>
    <t>YUNIARTANTI R WIDYOWATIE</t>
  </si>
  <si>
    <t>000184703705</t>
  </si>
  <si>
    <t>1048901107053790</t>
  </si>
  <si>
    <t>ESP1601350701JZ4W</t>
  </si>
  <si>
    <t>E2009004806</t>
  </si>
  <si>
    <t>MME2009016875</t>
  </si>
  <si>
    <t>KWE2009016875</t>
  </si>
  <si>
    <t>IP2009002427/BE0018</t>
  </si>
  <si>
    <t>IDSPAAB43639</t>
  </si>
  <si>
    <t>YAYU MARPIANI</t>
  </si>
  <si>
    <t>JO0057201910</t>
  </si>
  <si>
    <t>1048901318253162</t>
  </si>
  <si>
    <t>ESP1601352814QF4S</t>
  </si>
  <si>
    <t>E2009004809</t>
  </si>
  <si>
    <t>MME2009016884</t>
  </si>
  <si>
    <t>KWE2009016884</t>
  </si>
  <si>
    <t>IP2009002428/BE0018</t>
  </si>
  <si>
    <t>IDSPAAB43640</t>
  </si>
  <si>
    <t>SUKMA ADI PUTRA</t>
  </si>
  <si>
    <t>SAPE2009004809</t>
  </si>
  <si>
    <t>1048901000353621</t>
  </si>
  <si>
    <t>ESP1601353001O0QM</t>
  </si>
  <si>
    <t>IDEC2009014388</t>
  </si>
  <si>
    <t>CNE2009016885</t>
  </si>
  <si>
    <t>KWE2009016885</t>
  </si>
  <si>
    <t>IP2009002429/BE0018</t>
  </si>
  <si>
    <t>JO0057204349</t>
  </si>
  <si>
    <t>1048901221693158</t>
  </si>
  <si>
    <t>ESP160139612272V2</t>
  </si>
  <si>
    <t>E2009004915</t>
  </si>
  <si>
    <t>MME2009017131</t>
  </si>
  <si>
    <t>KWE2009017131</t>
  </si>
  <si>
    <t>IP2009002496/BE0018</t>
  </si>
  <si>
    <t>IDJRAAA19949</t>
  </si>
  <si>
    <t>SUMARTI AM D KEP</t>
  </si>
  <si>
    <t>1048901530453086</t>
  </si>
  <si>
    <t>ESP1601354035BWYN</t>
  </si>
  <si>
    <t>E2009004816</t>
  </si>
  <si>
    <t>MME2009016888</t>
  </si>
  <si>
    <t>KWE2009016888</t>
  </si>
  <si>
    <t>IP2009002430/BE0018</t>
  </si>
  <si>
    <t>IDSPAAB43642</t>
  </si>
  <si>
    <t>ERLAND HAIDAR BAHY PERMANA</t>
  </si>
  <si>
    <t>SAPE2009004816</t>
  </si>
  <si>
    <t>1048901737453983</t>
  </si>
  <si>
    <t>ESP1601354737QIYN</t>
  </si>
  <si>
    <t>IDEC2009014394</t>
  </si>
  <si>
    <t>CNE2009016894</t>
  </si>
  <si>
    <t>KWE2009016894</t>
  </si>
  <si>
    <t>IP2009002431/BE0018</t>
  </si>
  <si>
    <t>IDSMHSB00694</t>
  </si>
  <si>
    <t>FEUBRAVALLY HAITSAMATHIF</t>
  </si>
  <si>
    <t>JO0057207255</t>
  </si>
  <si>
    <t>1048901115653425</t>
  </si>
  <si>
    <t>ESP1601356511166O</t>
  </si>
  <si>
    <t>E2009004824</t>
  </si>
  <si>
    <t>MME2009016905</t>
  </si>
  <si>
    <t>KWE2009016905</t>
  </si>
  <si>
    <t>IP2009002432/BE0018</t>
  </si>
  <si>
    <t>IDSPAAB43646</t>
  </si>
  <si>
    <t>SRIE HARWANI DASA NOVITA PARWATI</t>
  </si>
  <si>
    <t>1048901441753353</t>
  </si>
  <si>
    <t>ESP1601357144N025</t>
  </si>
  <si>
    <t>E2009004828</t>
  </si>
  <si>
    <t>MME2009016911</t>
  </si>
  <si>
    <t>KWE2009016911</t>
  </si>
  <si>
    <t>IP2009002433/BE0018</t>
  </si>
  <si>
    <t>IDSPAAB43649</t>
  </si>
  <si>
    <t>SITI RAHMA</t>
  </si>
  <si>
    <t>1048901136753278</t>
  </si>
  <si>
    <t>ESP1601357632IHI8</t>
  </si>
  <si>
    <t>E2009004829</t>
  </si>
  <si>
    <t>MME2009016913</t>
  </si>
  <si>
    <t>KWE2009016913</t>
  </si>
  <si>
    <t>IP2009002434/BE0018</t>
  </si>
  <si>
    <t>IDSPAAB43650</t>
  </si>
  <si>
    <t>MARATUL AZIZAH</t>
  </si>
  <si>
    <t>1048901834853379</t>
  </si>
  <si>
    <t>ESP160135843881G9</t>
  </si>
  <si>
    <t>E2009004831</t>
  </si>
  <si>
    <t>MME2009016918</t>
  </si>
  <si>
    <t>KWE2009016918</t>
  </si>
  <si>
    <t>IP2009002435/BE0018</t>
  </si>
  <si>
    <t>IDSPAAB43651</t>
  </si>
  <si>
    <t>1048901500953851</t>
  </si>
  <si>
    <t>ESP1601359005PNWD</t>
  </si>
  <si>
    <t>IDEC2009014412</t>
  </si>
  <si>
    <t>CNE2009016922</t>
  </si>
  <si>
    <t>KWE2009016922</t>
  </si>
  <si>
    <t>IP2009002436/BE0018</t>
  </si>
  <si>
    <t>0128042000183797</t>
  </si>
  <si>
    <t>1048901649544099</t>
  </si>
  <si>
    <t>ESP1601445947IM2O</t>
  </si>
  <si>
    <t>IDEC2009015048</t>
  </si>
  <si>
    <t>CNE2009017639</t>
  </si>
  <si>
    <t>KWE2009017639</t>
  </si>
  <si>
    <t>IP2009002523/BE0018</t>
  </si>
  <si>
    <t>IDJHBFA18343</t>
  </si>
  <si>
    <t>ANTONIUS HERU SETIAWAN</t>
  </si>
  <si>
    <t>0128042000184340</t>
  </si>
  <si>
    <t>1048901433644303</t>
  </si>
  <si>
    <t>ESP1601446335HQU9</t>
  </si>
  <si>
    <t>E2009004973</t>
  </si>
  <si>
    <t>MME2009017642</t>
  </si>
  <si>
    <t>KWE2009017642</t>
  </si>
  <si>
    <t>IP2009002524/BE0018</t>
  </si>
  <si>
    <t>IDSPAAB43675</t>
  </si>
  <si>
    <t>SITI MARIAM</t>
  </si>
  <si>
    <t>SAPE2009004973</t>
  </si>
  <si>
    <t>1048901675644690</t>
  </si>
  <si>
    <t>ESP16014465767Q4O</t>
  </si>
  <si>
    <t>IDEC2009015049</t>
  </si>
  <si>
    <t>CNE2009017643</t>
  </si>
  <si>
    <t>KWE2009017643</t>
  </si>
  <si>
    <t>IP2009002525/BE0018</t>
  </si>
  <si>
    <t>1048901416644460</t>
  </si>
  <si>
    <t>ESP1601446614T310</t>
  </si>
  <si>
    <t>IDEC2009015050</t>
  </si>
  <si>
    <t>CNE2009017644</t>
  </si>
  <si>
    <t>KWE2009017644</t>
  </si>
  <si>
    <t>IP2009002526/BE0018</t>
  </si>
  <si>
    <t>IDJTAXA07461</t>
  </si>
  <si>
    <t>AHMAD MAULANA</t>
  </si>
  <si>
    <t>JO0057333377</t>
  </si>
  <si>
    <t>1048901007644743</t>
  </si>
  <si>
    <t>ESP1601446701SERE</t>
  </si>
  <si>
    <t>IDEC2009015051</t>
  </si>
  <si>
    <t>CNE2009017645</t>
  </si>
  <si>
    <t>KWE2009017645</t>
  </si>
  <si>
    <t>IP2009002527/BE0018</t>
  </si>
  <si>
    <t>IDJHBFA21941</t>
  </si>
  <si>
    <t>DWI LESTARI</t>
  </si>
  <si>
    <t>SAPIDEC2009015051</t>
  </si>
  <si>
    <t>1048901880744415</t>
  </si>
  <si>
    <t>ESP1601447088L5TW</t>
  </si>
  <si>
    <t>IDEC2009015052</t>
  </si>
  <si>
    <t>CNE2009017646</t>
  </si>
  <si>
    <t>KWE2009017646</t>
  </si>
  <si>
    <t>IP2009002528/BE0018</t>
  </si>
  <si>
    <t>SAPIDEC2009015052</t>
  </si>
  <si>
    <t>1048901412744153</t>
  </si>
  <si>
    <t>ESP1601447214VQLP</t>
  </si>
  <si>
    <t>E2009004975</t>
  </si>
  <si>
    <t>MME2009017647</t>
  </si>
  <si>
    <t>KWE2009017647</t>
  </si>
  <si>
    <t>IP2009002529/BE0018</t>
  </si>
  <si>
    <t>IDSPAAB43676</t>
  </si>
  <si>
    <t>ENDANG FITRIANTI</t>
  </si>
  <si>
    <t>SAPE2009004975</t>
  </si>
  <si>
    <t>1048901543744956</t>
  </si>
  <si>
    <t>ESP160144734672FL</t>
  </si>
  <si>
    <t>IDEC2009015053</t>
  </si>
  <si>
    <t>CNE2009017648</t>
  </si>
  <si>
    <t>KWE2009017648</t>
  </si>
  <si>
    <t>IP2009002530/BE0018</t>
  </si>
  <si>
    <t>JO0057334363</t>
  </si>
  <si>
    <t>1048901398744385</t>
  </si>
  <si>
    <t>ESP1601447893WE8J</t>
  </si>
  <si>
    <t>IDEC2009015062</t>
  </si>
  <si>
    <t>CNE2009017657</t>
  </si>
  <si>
    <t>KWE2009017657</t>
  </si>
  <si>
    <t>IP2009002531/BE0018</t>
  </si>
  <si>
    <t>IDBNAJA06809</t>
  </si>
  <si>
    <t>MAMAY MAYSAROH</t>
  </si>
  <si>
    <t>1048901341844358</t>
  </si>
  <si>
    <t>ESP16014481431Q5C</t>
  </si>
  <si>
    <t>IDEC2009015065</t>
  </si>
  <si>
    <t>CNE2009017660</t>
  </si>
  <si>
    <t>KWE2009017660</t>
  </si>
  <si>
    <t>IP2009002532/BE0018</t>
  </si>
  <si>
    <t>1048901380844738</t>
  </si>
  <si>
    <t>ESP16014480839JLM</t>
  </si>
  <si>
    <t>IDEC2009015066</t>
  </si>
  <si>
    <t>CNE2009017661</t>
  </si>
  <si>
    <t>KWE2009017661</t>
  </si>
  <si>
    <t>IP2009002533/BE0018</t>
  </si>
  <si>
    <t>JO0057336591</t>
  </si>
  <si>
    <t>1048901387844783</t>
  </si>
  <si>
    <t>ESP16014487835MR1</t>
  </si>
  <si>
    <t>E2009004977</t>
  </si>
  <si>
    <t>MME2009017667</t>
  </si>
  <si>
    <t>KWE2009017667</t>
  </si>
  <si>
    <t>IP2009002535/BE0018</t>
  </si>
  <si>
    <t>IDJTBHA22930</t>
  </si>
  <si>
    <t>RIZKA NOVITA NINGRUM</t>
  </si>
  <si>
    <t>0128042000184357</t>
  </si>
  <si>
    <t>1048901557844553</t>
  </si>
  <si>
    <t>ESP16014487557IIJ</t>
  </si>
  <si>
    <t>IDEC2009015072</t>
  </si>
  <si>
    <t>CNE2009017669</t>
  </si>
  <si>
    <t>KWE2009017669</t>
  </si>
  <si>
    <t>IP2009002536/BE0018</t>
  </si>
  <si>
    <t>EID002733</t>
  </si>
  <si>
    <t>H KHARISUN JAMIL</t>
  </si>
  <si>
    <t>1048901782944180</t>
  </si>
  <si>
    <t>ESP1601449287KNPW</t>
  </si>
  <si>
    <t>E2009004980</t>
  </si>
  <si>
    <t>MME2009017674</t>
  </si>
  <si>
    <t>KWE2009017674</t>
  </si>
  <si>
    <t>IP2009002537/BE0018</t>
  </si>
  <si>
    <t>IDJKAJA04516</t>
  </si>
  <si>
    <t>RISKA JUNITA</t>
  </si>
  <si>
    <t>JO0057339446</t>
  </si>
  <si>
    <t>1048901450054518</t>
  </si>
  <si>
    <t>ESP16014500543QB4</t>
  </si>
  <si>
    <t>IDEC2009015081</t>
  </si>
  <si>
    <t>CNE2009017682</t>
  </si>
  <si>
    <t>KWE2009017682</t>
  </si>
  <si>
    <t>IP2009002539/BE0018</t>
  </si>
  <si>
    <t>IDJRAHA09037</t>
  </si>
  <si>
    <t>ISMANU</t>
  </si>
  <si>
    <t>1048901294054026</t>
  </si>
  <si>
    <t>ESP1601450492SR3V</t>
  </si>
  <si>
    <t>IDEC2009015083</t>
  </si>
  <si>
    <t>CNE2009017684</t>
  </si>
  <si>
    <t>KWE2009017684</t>
  </si>
  <si>
    <t>IP2009002540/BE0018</t>
  </si>
  <si>
    <t>0128042000184381</t>
  </si>
  <si>
    <t>1048901705054417</t>
  </si>
  <si>
    <t>ESP16014505073ZDA</t>
  </si>
  <si>
    <t>IDEC2009015084</t>
  </si>
  <si>
    <t>CNE2009017685</t>
  </si>
  <si>
    <t>KWE2009017685</t>
  </si>
  <si>
    <t>IP2009002541/BE0018</t>
  </si>
  <si>
    <t>1048901984054264</t>
  </si>
  <si>
    <t>ESP1601450489JNQQ</t>
  </si>
  <si>
    <t>IDEC2009015085</t>
  </si>
  <si>
    <t>CNE2009017686</t>
  </si>
  <si>
    <t>KWE2009017686</t>
  </si>
  <si>
    <t>IP2009002542/BE0018</t>
  </si>
  <si>
    <t>IDBNID000228</t>
  </si>
  <si>
    <t>UKAY KENCANAWATIE</t>
  </si>
  <si>
    <t>SAPIDEC2009015085</t>
  </si>
  <si>
    <t>1048901601154980</t>
  </si>
  <si>
    <t>ESP16014511065KZM</t>
  </si>
  <si>
    <t>IDEC2009015091</t>
  </si>
  <si>
    <t>CNE2009017693</t>
  </si>
  <si>
    <t>KWE2009017693</t>
  </si>
  <si>
    <t>IP2009002543/BE0018</t>
  </si>
  <si>
    <t>0128042000184399</t>
  </si>
  <si>
    <t>1048901426154438</t>
  </si>
  <si>
    <t>ESP1601451624MC0W</t>
  </si>
  <si>
    <t>IDEC2009015094</t>
  </si>
  <si>
    <t>CNE2009017696</t>
  </si>
  <si>
    <t>KWE2009017696</t>
  </si>
  <si>
    <t>IP2009002544/BE0018</t>
  </si>
  <si>
    <t>JO0057345580</t>
  </si>
  <si>
    <t>1048901225254341</t>
  </si>
  <si>
    <t>ESP1601452522YF6V</t>
  </si>
  <si>
    <t>IDEC2009015100</t>
  </si>
  <si>
    <t>CNE2009017703</t>
  </si>
  <si>
    <t>KWE2009017703</t>
  </si>
  <si>
    <t>IP2009002545/BE0018</t>
  </si>
  <si>
    <t>1048901997154394</t>
  </si>
  <si>
    <t>ESP160145179985O5</t>
  </si>
  <si>
    <t>IDEC2009015101</t>
  </si>
  <si>
    <t>CNE2009017704</t>
  </si>
  <si>
    <t>KWE2009017704</t>
  </si>
  <si>
    <t>IP2009002546/BE0018</t>
  </si>
  <si>
    <t>1048901560354801</t>
  </si>
  <si>
    <t>ESP1601453065EGD5</t>
  </si>
  <si>
    <t>IDEC2009015103</t>
  </si>
  <si>
    <t>CNE2009017706</t>
  </si>
  <si>
    <t>KWE2009017706</t>
  </si>
  <si>
    <t>IP2009002547/BE0018</t>
  </si>
  <si>
    <t>IDBIID005370</t>
  </si>
  <si>
    <t>ILIL MAFTUHA</t>
  </si>
  <si>
    <t>1048901836354551</t>
  </si>
  <si>
    <t>ESP1601453638Z05A</t>
  </si>
  <si>
    <t>IDEC2009015106</t>
  </si>
  <si>
    <t>CNE2009017710</t>
  </si>
  <si>
    <t>KWE2009017710</t>
  </si>
  <si>
    <t>IP2009002548/BE0018</t>
  </si>
  <si>
    <t>1048901665554082</t>
  </si>
  <si>
    <t>ESP1601455566PTQQ</t>
  </si>
  <si>
    <t>IDEC2009015113</t>
  </si>
  <si>
    <t>CNE2009017721</t>
  </si>
  <si>
    <t>KWE2009017721</t>
  </si>
  <si>
    <t>IP2009002549/BE0018</t>
  </si>
  <si>
    <t>IDSPAAB19103</t>
  </si>
  <si>
    <t>1048901084054442</t>
  </si>
  <si>
    <t>ESP1601450480Y9VG</t>
  </si>
  <si>
    <t>E2009004998</t>
  </si>
  <si>
    <t>MME2009017729</t>
  </si>
  <si>
    <t>KWE2009017729</t>
  </si>
  <si>
    <t>IP2009002550/BE0018</t>
  </si>
  <si>
    <t>IDJTADA13702</t>
  </si>
  <si>
    <t>JO0057358175</t>
  </si>
  <si>
    <t>1048901489354291</t>
  </si>
  <si>
    <t>ESP1601453984UD8H</t>
  </si>
  <si>
    <t>IDEC2009015119</t>
  </si>
  <si>
    <t>CNE2009017731</t>
  </si>
  <si>
    <t>KWE2009017731</t>
  </si>
  <si>
    <t>IP2009002551/BE0018</t>
  </si>
  <si>
    <t>IDJRAHA07466</t>
  </si>
  <si>
    <t>SHANTI DEWI</t>
  </si>
  <si>
    <t>0128042000184431</t>
  </si>
  <si>
    <t>1048901137654857</t>
  </si>
  <si>
    <t>ESP1601456732UDHG</t>
  </si>
  <si>
    <t>E2009004999</t>
  </si>
  <si>
    <t>MME2009017733</t>
  </si>
  <si>
    <t>KWE2009017733</t>
  </si>
  <si>
    <t>IP2009002552/BE0018</t>
  </si>
  <si>
    <t>IDJRAEA07483</t>
  </si>
  <si>
    <t>WAHYUNI</t>
  </si>
  <si>
    <t>0128042000184449</t>
  </si>
  <si>
    <t>1048901456754509</t>
  </si>
  <si>
    <t>ESP1601457654A95I</t>
  </si>
  <si>
    <t>IDEC2009015127</t>
  </si>
  <si>
    <t>CNE2009017741</t>
  </si>
  <si>
    <t>KWE2009017741</t>
  </si>
  <si>
    <t>IP2009002553/BE0018</t>
  </si>
  <si>
    <t>JO0057361355</t>
  </si>
  <si>
    <t>1048901197854610</t>
  </si>
  <si>
    <t>ESP1601458792FCVQ</t>
  </si>
  <si>
    <t>IDEC2009015131</t>
  </si>
  <si>
    <t>CNE2009017746</t>
  </si>
  <si>
    <t>KWE2009017746</t>
  </si>
  <si>
    <t>IP2009002554/BE0018</t>
  </si>
  <si>
    <t>1048901328854539</t>
  </si>
  <si>
    <t>ESP1601458824HNGY</t>
  </si>
  <si>
    <t>IDEC2009015134</t>
  </si>
  <si>
    <t>CNE2009017749</t>
  </si>
  <si>
    <t>KWE2009017749</t>
  </si>
  <si>
    <t>IP2009002555/BE0018</t>
  </si>
  <si>
    <t>799920081352</t>
  </si>
  <si>
    <t>1048901320954972</t>
  </si>
  <si>
    <t>ESP16014590246C7L</t>
  </si>
  <si>
    <t>IDEC2009015135</t>
  </si>
  <si>
    <t>CNE2009017750</t>
  </si>
  <si>
    <t>KWE2009017750</t>
  </si>
  <si>
    <t>IP2009002556/BE0018</t>
  </si>
  <si>
    <t>IDJHBFA16171</t>
  </si>
  <si>
    <t>SITI ABRIYANI</t>
  </si>
  <si>
    <t>1048901393054716</t>
  </si>
  <si>
    <t>ESP160145039302S7</t>
  </si>
  <si>
    <t>IDEC2009015136</t>
  </si>
  <si>
    <t>CNE2009017751</t>
  </si>
  <si>
    <t>KWE2009017751</t>
  </si>
  <si>
    <t>IP2009002557/BE0018</t>
  </si>
  <si>
    <t>JO0057367082</t>
  </si>
  <si>
    <t>1048901378954586</t>
  </si>
  <si>
    <t>ESP16014598736UKB</t>
  </si>
  <si>
    <t>E2009005005</t>
  </si>
  <si>
    <t>MME2009017754</t>
  </si>
  <si>
    <t>KWE2009017754</t>
  </si>
  <si>
    <t>IP2009002558/BE0018</t>
  </si>
  <si>
    <t>IDJHBCA17150</t>
  </si>
  <si>
    <t>SRI PRASETYO</t>
  </si>
  <si>
    <t>1048901456064740</t>
  </si>
  <si>
    <t>ESP1601460655QW5Q</t>
  </si>
  <si>
    <t>E2009005007</t>
  </si>
  <si>
    <t>MME2009017756</t>
  </si>
  <si>
    <t>KWE2009017756</t>
  </si>
  <si>
    <t>IP2009002559/BE0018</t>
  </si>
  <si>
    <t>IDJTYBA04974</t>
  </si>
  <si>
    <t>NURMALA ALAWIYAH</t>
  </si>
  <si>
    <t>SAPE2009005007</t>
  </si>
  <si>
    <t>1048901800164393</t>
  </si>
  <si>
    <t>ESP1601461009OQL5</t>
  </si>
  <si>
    <t>IDEC2009015141</t>
  </si>
  <si>
    <t>CNE2009017759</t>
  </si>
  <si>
    <t>KWE2009017759</t>
  </si>
  <si>
    <t>IP2009002560/BE0018</t>
  </si>
  <si>
    <t>IDBNAJA08117</t>
  </si>
  <si>
    <t>AE SUKAESIH</t>
  </si>
  <si>
    <t>1048901484164758</t>
  </si>
  <si>
    <t>ESP1601461484PT29</t>
  </si>
  <si>
    <t>IDEC2009015143</t>
  </si>
  <si>
    <t>CNE2009017761</t>
  </si>
  <si>
    <t>KWE2009017761</t>
  </si>
  <si>
    <t>IP2009002561/BE0018</t>
  </si>
  <si>
    <t>JO0057376202</t>
  </si>
  <si>
    <t>1048901451164341</t>
  </si>
  <si>
    <t>ESP16014611549L6R</t>
  </si>
  <si>
    <t>E2009005011</t>
  </si>
  <si>
    <t>MME2009017762</t>
  </si>
  <si>
    <t>KWE2009017762</t>
  </si>
  <si>
    <t>IP2009002562/BE0018</t>
  </si>
  <si>
    <t>IDSABGA08728</t>
  </si>
  <si>
    <t>DIANA OSKARITA</t>
  </si>
  <si>
    <t>SAPE2009005011</t>
  </si>
  <si>
    <t>1048901754264236</t>
  </si>
  <si>
    <t>ESP160146245879DL</t>
  </si>
  <si>
    <t>E2009005012</t>
  </si>
  <si>
    <t>MME2009017765</t>
  </si>
  <si>
    <t>KWE2009017765</t>
  </si>
  <si>
    <t>IP2009002563/BE0018</t>
  </si>
  <si>
    <t>IDJKAJA04517</t>
  </si>
  <si>
    <t>JO0057378450</t>
  </si>
  <si>
    <t>1048901437364448</t>
  </si>
  <si>
    <t>ESP1601463735RK4P</t>
  </si>
  <si>
    <t>E2009005015</t>
  </si>
  <si>
    <t>MME2009017769</t>
  </si>
  <si>
    <t>KWE2009017769</t>
  </si>
  <si>
    <t>IP2009002564/BE0018</t>
  </si>
  <si>
    <t>IDSABGA08729</t>
  </si>
  <si>
    <t>TRISNA MEILIA</t>
  </si>
  <si>
    <t>SAPE2009005015</t>
  </si>
  <si>
    <t>1048901524464243</t>
  </si>
  <si>
    <t>ESP1601464425A0DB</t>
  </si>
  <si>
    <t>E2009005017</t>
  </si>
  <si>
    <t>MME2009017772</t>
  </si>
  <si>
    <t>KWE2009017772</t>
  </si>
  <si>
    <t>IP2009002565/BE0018</t>
  </si>
  <si>
    <t>IDPABMA02956</t>
  </si>
  <si>
    <t>DEVI FITRIANA</t>
  </si>
  <si>
    <t>1048901055124250</t>
  </si>
  <si>
    <t>ESP1601421551QCHQ</t>
  </si>
  <si>
    <t>E2009004924</t>
  </si>
  <si>
    <t>MME2009017497</t>
  </si>
  <si>
    <t>KWE2009017497</t>
  </si>
  <si>
    <t>IP2009002497/BE0018</t>
  </si>
  <si>
    <t>IDJHARA14865</t>
  </si>
  <si>
    <t>SRI ROMIATUN</t>
  </si>
  <si>
    <t>SAPE2009004924</t>
  </si>
  <si>
    <t>1048901561564036</t>
  </si>
  <si>
    <t>ESP1601465166UFZ0</t>
  </si>
  <si>
    <t>IDEC2009015150</t>
  </si>
  <si>
    <t>CNE2009017775</t>
  </si>
  <si>
    <t>KWE2009017775</t>
  </si>
  <si>
    <t>IP2009002566/BE0018</t>
  </si>
  <si>
    <t>JO0057388093</t>
  </si>
  <si>
    <t>1048901886564812</t>
  </si>
  <si>
    <t>ESP1601465688ELYV</t>
  </si>
  <si>
    <t>IDEC2009015154</t>
  </si>
  <si>
    <t>CNE2009017779</t>
  </si>
  <si>
    <t>KWE2009017779</t>
  </si>
  <si>
    <t>IP2009002567/BE0018</t>
  </si>
  <si>
    <t>1048901857664759</t>
  </si>
  <si>
    <t>ESP1601466759O05G</t>
  </si>
  <si>
    <t>E2009005020</t>
  </si>
  <si>
    <t>MME2009017781</t>
  </si>
  <si>
    <t>KWE2009017781</t>
  </si>
  <si>
    <t>IP2009002568/BE0018</t>
  </si>
  <si>
    <t>IDBNAGA08120</t>
  </si>
  <si>
    <t>IKA ROSTIKA</t>
  </si>
  <si>
    <t>1048901287664145</t>
  </si>
  <si>
    <t>ESP1601466782WJE1</t>
  </si>
  <si>
    <t>E2009005021</t>
  </si>
  <si>
    <t>MME2009017782</t>
  </si>
  <si>
    <t>KWE2009017782</t>
  </si>
  <si>
    <t>IP2009002569/BE0018</t>
  </si>
  <si>
    <t>IDPABLA10476</t>
  </si>
  <si>
    <t>CHATRIEN FAJARIYANTI</t>
  </si>
  <si>
    <t>JO0057393964</t>
  </si>
  <si>
    <t>1048901130764837</t>
  </si>
  <si>
    <t>ESP1601467031QB7E</t>
  </si>
  <si>
    <t>IDEC2009015160</t>
  </si>
  <si>
    <t>CNE2009017789</t>
  </si>
  <si>
    <t>KWE2009017789</t>
  </si>
  <si>
    <t>IP2009002570/BE0018</t>
  </si>
  <si>
    <t>JO0057397177</t>
  </si>
  <si>
    <t>1048901429764636</t>
  </si>
  <si>
    <t>ESP1601467924G7B2</t>
  </si>
  <si>
    <t>E2009005024</t>
  </si>
  <si>
    <t>MME2009017791</t>
  </si>
  <si>
    <t>KWE2009017791</t>
  </si>
  <si>
    <t>IP2009002571/BE0018</t>
  </si>
  <si>
    <t>IDPABLA10477</t>
  </si>
  <si>
    <t>BETTY MARDIANA</t>
  </si>
  <si>
    <t>JO0057398780</t>
  </si>
  <si>
    <t>1048901741864291</t>
  </si>
  <si>
    <t>ESP16014681474RK1</t>
  </si>
  <si>
    <t>IDEC2009015161</t>
  </si>
  <si>
    <t>CNE2009017792</t>
  </si>
  <si>
    <t>KWE2009017792</t>
  </si>
  <si>
    <t>IP2009002572/BE0018</t>
  </si>
  <si>
    <t>IDJRBAA00304</t>
  </si>
  <si>
    <t>WIJIONO</t>
  </si>
  <si>
    <t>JO0057399640</t>
  </si>
  <si>
    <t>1048901133764717</t>
  </si>
  <si>
    <t>ESP1601467332MAQB</t>
  </si>
  <si>
    <t>E2009005025</t>
  </si>
  <si>
    <t>MME2009017796</t>
  </si>
  <si>
    <t>KWE2009017796</t>
  </si>
  <si>
    <t>IP2009002573/BE0018</t>
  </si>
  <si>
    <t>IDSPAAB43679</t>
  </si>
  <si>
    <t>MASRONI</t>
  </si>
  <si>
    <t>SAPE2009005025</t>
  </si>
  <si>
    <t>ESP1601425928K52Q</t>
  </si>
  <si>
    <t>IDEC2009014942</t>
  </si>
  <si>
    <t>CNE2009017509</t>
  </si>
  <si>
    <t>KWE2009017509</t>
  </si>
  <si>
    <t>IP2009002498/BE0018</t>
  </si>
  <si>
    <t>000184703707</t>
  </si>
  <si>
    <t>1048901695964014</t>
  </si>
  <si>
    <t>ESP1601469596IOMQ</t>
  </si>
  <si>
    <t>IDEC2009015168</t>
  </si>
  <si>
    <t>CNE2009017800</t>
  </si>
  <si>
    <t>KWE2009017800</t>
  </si>
  <si>
    <t>IP2009002574/BE0018</t>
  </si>
  <si>
    <t>JO0057403562</t>
  </si>
  <si>
    <t>1048901186724754</t>
  </si>
  <si>
    <t>ESP1601427681YU26</t>
  </si>
  <si>
    <t>IDEC2009014944</t>
  </si>
  <si>
    <t>CNE2009017512</t>
  </si>
  <si>
    <t>KWE2009017512</t>
  </si>
  <si>
    <t>IP2009002499/BE0018</t>
  </si>
  <si>
    <t>JO0057308011</t>
  </si>
  <si>
    <t>1048901373274224</t>
  </si>
  <si>
    <t>ESP1601472374YU84</t>
  </si>
  <si>
    <t>IDEC2009015173</t>
  </si>
  <si>
    <t>CNE2009017810</t>
  </si>
  <si>
    <t>KWE2009017810</t>
  </si>
  <si>
    <t>IP2009002576/BE0018</t>
  </si>
  <si>
    <t>JO0057410164</t>
  </si>
  <si>
    <t>1048901536274201</t>
  </si>
  <si>
    <t>ESP1601472636C83H</t>
  </si>
  <si>
    <t>IDEC2009015177</t>
  </si>
  <si>
    <t>CNE2009017814</t>
  </si>
  <si>
    <t>KWE2009017814</t>
  </si>
  <si>
    <t>IP2009002577/BE0018</t>
  </si>
  <si>
    <t>IDBNAEA10883</t>
  </si>
  <si>
    <t>JO0057410699</t>
  </si>
  <si>
    <t>1048901039924756</t>
  </si>
  <si>
    <t>ESP160142993035DU</t>
  </si>
  <si>
    <t>IDEC2009014949</t>
  </si>
  <si>
    <t>CNE2009017518</t>
  </si>
  <si>
    <t>KWE2009017518</t>
  </si>
  <si>
    <t>IP2009002501/BE0018</t>
  </si>
  <si>
    <t>JO0057310349</t>
  </si>
  <si>
    <t>1048901904374118</t>
  </si>
  <si>
    <t>ESP1601473410SY3P</t>
  </si>
  <si>
    <t>E2009005036</t>
  </si>
  <si>
    <t>MME2009017817</t>
  </si>
  <si>
    <t>KWE2009017817</t>
  </si>
  <si>
    <t>IP2009002578/BE0018</t>
  </si>
  <si>
    <t>IDJTBZA02137</t>
  </si>
  <si>
    <t>IPAH MASRIPAH</t>
  </si>
  <si>
    <t>JO0057412072</t>
  </si>
  <si>
    <t>1048901903374882</t>
  </si>
  <si>
    <t>ESP1601473310BE7M</t>
  </si>
  <si>
    <t>IDEC2009015179</t>
  </si>
  <si>
    <t>CNE2009017819</t>
  </si>
  <si>
    <t>KWE2009017819</t>
  </si>
  <si>
    <t>IP2009002579/BE0018</t>
  </si>
  <si>
    <t>JO0057412244</t>
  </si>
  <si>
    <t>1048901846374649</t>
  </si>
  <si>
    <t>ESP160147364999MV</t>
  </si>
  <si>
    <t>IDEC2009015180</t>
  </si>
  <si>
    <t>CNE2009017820</t>
  </si>
  <si>
    <t>KWE2009017820</t>
  </si>
  <si>
    <t>IP2009002580/BE0018</t>
  </si>
  <si>
    <t>JO0057412573</t>
  </si>
  <si>
    <t>1048901889034643</t>
  </si>
  <si>
    <t>ESP1601430988I7NR</t>
  </si>
  <si>
    <t>IDEC2009014953</t>
  </si>
  <si>
    <t>CNE2009017523</t>
  </si>
  <si>
    <t>KWE2009017523</t>
  </si>
  <si>
    <t>IP2009002502/BE0018</t>
  </si>
  <si>
    <t>IDKRAEA09859</t>
  </si>
  <si>
    <t>ANGGA PATRA YUDHA</t>
  </si>
  <si>
    <t>1048901882474817</t>
  </si>
  <si>
    <t>ESP1601474288OKV4</t>
  </si>
  <si>
    <t>IDEC2009015182</t>
  </si>
  <si>
    <t>CNE2009017822</t>
  </si>
  <si>
    <t>KWE2009017822</t>
  </si>
  <si>
    <t>IP2009002581/BE0018</t>
  </si>
  <si>
    <t>IDJTBAA15980</t>
  </si>
  <si>
    <t>REDY SAFRUDIN</t>
  </si>
  <si>
    <t>000184703721</t>
  </si>
  <si>
    <t>1048901242234692</t>
  </si>
  <si>
    <t>ESP1601432242RBNA</t>
  </si>
  <si>
    <t>E2009004930</t>
  </si>
  <si>
    <t>MME2009017525</t>
  </si>
  <si>
    <t>KWE2009017525</t>
  </si>
  <si>
    <t>IP2009002503/BE0018</t>
  </si>
  <si>
    <t>IDJRAHA11616</t>
  </si>
  <si>
    <t>TATI SUHARTINI</t>
  </si>
  <si>
    <t>1048901033234674</t>
  </si>
  <si>
    <t>ESP16014323301DME</t>
  </si>
  <si>
    <t>IDEC2009014954</t>
  </si>
  <si>
    <t>CNE2009017526</t>
  </si>
  <si>
    <t>KWE2009017526</t>
  </si>
  <si>
    <t>IP2009002504/BE0018</t>
  </si>
  <si>
    <t>JO0057313597</t>
  </si>
  <si>
    <t>1048901208574612</t>
  </si>
  <si>
    <t>ESP16014758020N4S</t>
  </si>
  <si>
    <t>IDEC2009015187</t>
  </si>
  <si>
    <t>CNE2009017828</t>
  </si>
  <si>
    <t>KWE2009017828</t>
  </si>
  <si>
    <t>IP2009002582/BE0018</t>
  </si>
  <si>
    <t>1048901061674383</t>
  </si>
  <si>
    <t>ESP1601476160QCR2</t>
  </si>
  <si>
    <t>IDEC2009015188</t>
  </si>
  <si>
    <t>CNE2009017830</t>
  </si>
  <si>
    <t>KWE2009017830</t>
  </si>
  <si>
    <t>IP2009002583/BE0018</t>
  </si>
  <si>
    <t>JO0057415296</t>
  </si>
  <si>
    <t>1048901674334444</t>
  </si>
  <si>
    <t>ESP1601433476BH7E</t>
  </si>
  <si>
    <t>IDEC2009014962</t>
  </si>
  <si>
    <t>CNE2009017534</t>
  </si>
  <si>
    <t>KWE2009017534</t>
  </si>
  <si>
    <t>IP2009002505/BE0018</t>
  </si>
  <si>
    <t>1048901523774982</t>
  </si>
  <si>
    <t>ESP1601477326P9MF</t>
  </si>
  <si>
    <t>IDEC2009015189</t>
  </si>
  <si>
    <t>CNE2009017834</t>
  </si>
  <si>
    <t>KWE2009017834</t>
  </si>
  <si>
    <t>IP2009002584/BE0018</t>
  </si>
  <si>
    <t>IDJHAMA07305</t>
  </si>
  <si>
    <t>WAHYU YASI WIBOWO</t>
  </si>
  <si>
    <t>1048901477874423</t>
  </si>
  <si>
    <t>ESP1601478775DTOF</t>
  </si>
  <si>
    <t>IDEC2009015196</t>
  </si>
  <si>
    <t>CNE2009017845</t>
  </si>
  <si>
    <t>KWE2009017845</t>
  </si>
  <si>
    <t>IP2009002585/BE0018</t>
  </si>
  <si>
    <t>JO0057417305</t>
  </si>
  <si>
    <t>1048901159874177</t>
  </si>
  <si>
    <t>ESP1601478952FYWN</t>
  </si>
  <si>
    <t>E2009005047</t>
  </si>
  <si>
    <t>MME2009017847</t>
  </si>
  <si>
    <t>KWE2009017847</t>
  </si>
  <si>
    <t>IP2009002587/BE0018</t>
  </si>
  <si>
    <t>IDSPAAB43680</t>
  </si>
  <si>
    <t>KHOIRU SUPYAN</t>
  </si>
  <si>
    <t>JO0057417445</t>
  </si>
  <si>
    <t>1048901872434527</t>
  </si>
  <si>
    <t>ESP16014342793QEC</t>
  </si>
  <si>
    <t>IDEC2009014993</t>
  </si>
  <si>
    <t>CNE2009017565</t>
  </si>
  <si>
    <t>KWE2009017565</t>
  </si>
  <si>
    <t>IP2009002506/BE0018</t>
  </si>
  <si>
    <t>1048901999534833</t>
  </si>
  <si>
    <t>ESP16014360006EYM</t>
  </si>
  <si>
    <t>IDEC2009014995</t>
  </si>
  <si>
    <t>CNE2009017567</t>
  </si>
  <si>
    <t>KWE2009017567</t>
  </si>
  <si>
    <t>IP2009002507/BE0018</t>
  </si>
  <si>
    <t>799920081256</t>
  </si>
  <si>
    <t>1048901516974075</t>
  </si>
  <si>
    <t>ESP1601479615NFDU</t>
  </si>
  <si>
    <t>IDEC2009015198</t>
  </si>
  <si>
    <t>CNE2009017849</t>
  </si>
  <si>
    <t>KWE2009017849</t>
  </si>
  <si>
    <t>IP2009002588/BE0018</t>
  </si>
  <si>
    <t>799920081444</t>
  </si>
  <si>
    <t>1048901672634813</t>
  </si>
  <si>
    <t>ESP1601436277DCUR</t>
  </si>
  <si>
    <t>IDEC2009014997</t>
  </si>
  <si>
    <t>CNE2009017569</t>
  </si>
  <si>
    <t>KWE2009017569</t>
  </si>
  <si>
    <t>IP2009002508/BE0018</t>
  </si>
  <si>
    <t>0128042000184241</t>
  </si>
  <si>
    <t>1048901862184664</t>
  </si>
  <si>
    <t>ESP1601481269LTI4</t>
  </si>
  <si>
    <t>IDEC2009015200</t>
  </si>
  <si>
    <t>CNE2009017855</t>
  </si>
  <si>
    <t>KWE2009017855</t>
  </si>
  <si>
    <t>IP2009002589/BE0018</t>
  </si>
  <si>
    <t>0128042000184613</t>
  </si>
  <si>
    <t>1048901992874902</t>
  </si>
  <si>
    <t>ESP1601478299DJDN</t>
  </si>
  <si>
    <t>IDEC2009015201</t>
  </si>
  <si>
    <t>CNE2009017856</t>
  </si>
  <si>
    <t>KWE2009017856</t>
  </si>
  <si>
    <t>IP2009002590/BE0018</t>
  </si>
  <si>
    <t>IDJRAAA16169</t>
  </si>
  <si>
    <t>IKA JUNAIDA</t>
  </si>
  <si>
    <t>SAPIDEC2009015201</t>
  </si>
  <si>
    <t>1048901846874243</t>
  </si>
  <si>
    <t>ESP1601478648K4KZ</t>
  </si>
  <si>
    <t>IDEC2009015202</t>
  </si>
  <si>
    <t>CNE2009017858</t>
  </si>
  <si>
    <t>KWE2009017858</t>
  </si>
  <si>
    <t>IP2009002592/BE0018</t>
  </si>
  <si>
    <t>JO0057418189</t>
  </si>
  <si>
    <t>1048901001834103</t>
  </si>
  <si>
    <t>ESP1601438100D7Z7</t>
  </si>
  <si>
    <t>IDEC2009015005</t>
  </si>
  <si>
    <t>CNE2009017582</t>
  </si>
  <si>
    <t>KWE2009017582</t>
  </si>
  <si>
    <t>IP2009002510/BE0018</t>
  </si>
  <si>
    <t>SAPIDEC2009015005</t>
  </si>
  <si>
    <t>1048901586834509</t>
  </si>
  <si>
    <t>ESP1601438686AA57</t>
  </si>
  <si>
    <t>IDEC2009015008</t>
  </si>
  <si>
    <t>CNE2009017585</t>
  </si>
  <si>
    <t>KWE2009017585</t>
  </si>
  <si>
    <t>IP2009002511/BE0018</t>
  </si>
  <si>
    <t>1048901419934995</t>
  </si>
  <si>
    <t>ESP1601439915CDAQ</t>
  </si>
  <si>
    <t>IDEC2009015011</t>
  </si>
  <si>
    <t>CNE2009017588</t>
  </si>
  <si>
    <t>KWE2009017588</t>
  </si>
  <si>
    <t>IP2009002512/BE0018</t>
  </si>
  <si>
    <t>1048901231384271</t>
  </si>
  <si>
    <t>ESP160148313275VH</t>
  </si>
  <si>
    <t>E2009005056</t>
  </si>
  <si>
    <t>MME2009017860</t>
  </si>
  <si>
    <t>KWE2009017860</t>
  </si>
  <si>
    <t>IP2009002593/BE0018</t>
  </si>
  <si>
    <t>IDJRBFA13672</t>
  </si>
  <si>
    <t>ERLIN SUKMA INDAYANI</t>
  </si>
  <si>
    <t>1048901676284939</t>
  </si>
  <si>
    <t>ESP16014826764OEE</t>
  </si>
  <si>
    <t>E2009005057</t>
  </si>
  <si>
    <t>MME2009017861</t>
  </si>
  <si>
    <t>KWE2009017861</t>
  </si>
  <si>
    <t>IP2009002594/BE0018</t>
  </si>
  <si>
    <t>IDJRBFA13673</t>
  </si>
  <si>
    <t>VIVIN ERNA MEGAWATI</t>
  </si>
  <si>
    <t>1048901570044387</t>
  </si>
  <si>
    <t>ESP16014400756NHV</t>
  </si>
  <si>
    <t>IDEC2009015015</t>
  </si>
  <si>
    <t>CNE2009017592</t>
  </si>
  <si>
    <t>KWE2009017592</t>
  </si>
  <si>
    <t>IP2009002513/BE0018</t>
  </si>
  <si>
    <t>JO0057325276</t>
  </si>
  <si>
    <t>1048901394044454</t>
  </si>
  <si>
    <t>ESP1601440494YFPF</t>
  </si>
  <si>
    <t>E2009004951</t>
  </si>
  <si>
    <t>MME2009017594</t>
  </si>
  <si>
    <t>KWE2009017594</t>
  </si>
  <si>
    <t>IP2009002514/BE0018</t>
  </si>
  <si>
    <t>IDJRABA08334</t>
  </si>
  <si>
    <t>RHESMI WAHYUNINGTIYAS</t>
  </si>
  <si>
    <t>1048901399044815</t>
  </si>
  <si>
    <t>ESP1601440993UDG3</t>
  </si>
  <si>
    <t>IDEC2009015019</t>
  </si>
  <si>
    <t>CNE2009017597</t>
  </si>
  <si>
    <t>KWE2009017597</t>
  </si>
  <si>
    <t>IP2009002515/BE0018</t>
  </si>
  <si>
    <t>SAPIDEC2009015019</t>
  </si>
  <si>
    <t>1048901683244436</t>
  </si>
  <si>
    <t>ESP160144238617JV</t>
  </si>
  <si>
    <t>IDEC2009015028</t>
  </si>
  <si>
    <t>CNE2009017610</t>
  </si>
  <si>
    <t>KWE2009017610</t>
  </si>
  <si>
    <t>IP2009002518/BE0018</t>
  </si>
  <si>
    <t>JO0057327640</t>
  </si>
  <si>
    <t>1048901316244154</t>
  </si>
  <si>
    <t>ESP1601442613Y9T8</t>
  </si>
  <si>
    <t>IDEC2009015030</t>
  </si>
  <si>
    <t>CNE2009017612</t>
  </si>
  <si>
    <t>KWE2009017612</t>
  </si>
  <si>
    <t>IP2009002519/BE0018</t>
  </si>
  <si>
    <t>0128042000184308</t>
  </si>
  <si>
    <t>1048901107244160</t>
  </si>
  <si>
    <t>ESP1601442701GQR7</t>
  </si>
  <si>
    <t>IDEC2009015032</t>
  </si>
  <si>
    <t>CNE2009017614</t>
  </si>
  <si>
    <t>KWE2009017614</t>
  </si>
  <si>
    <t>IP2009002520/BE0018</t>
  </si>
  <si>
    <t>JO0057327992</t>
  </si>
  <si>
    <t>1048901470444799</t>
  </si>
  <si>
    <t>ESP1601444074RHML</t>
  </si>
  <si>
    <t>IDEC2009015035</t>
  </si>
  <si>
    <t>CNE2009017623</t>
  </si>
  <si>
    <t>KWE2009017623</t>
  </si>
  <si>
    <t>IP2009002521/BE0018</t>
  </si>
  <si>
    <t>799920081293</t>
  </si>
  <si>
    <t>1048901791444500</t>
  </si>
  <si>
    <t>ESP1601444197NYQA</t>
  </si>
  <si>
    <t>IDEC2009015039</t>
  </si>
  <si>
    <t>CNE2009017627</t>
  </si>
  <si>
    <t>KWE2009017627</t>
  </si>
  <si>
    <t>IP2009002522/BE0018</t>
  </si>
  <si>
    <t>JO0057330133</t>
  </si>
  <si>
    <t>1048901989135657</t>
  </si>
  <si>
    <t>ESP16015319899ICZ</t>
  </si>
  <si>
    <t>IDEC2010000596</t>
  </si>
  <si>
    <t>CNE2010000617</t>
  </si>
  <si>
    <t>KWE2010000617</t>
  </si>
  <si>
    <t>IP2010000046/BE0018</t>
  </si>
  <si>
    <t>0128042000184910</t>
  </si>
  <si>
    <t>1048901610335951</t>
  </si>
  <si>
    <t>ESP1601533016TDPZ</t>
  </si>
  <si>
    <t>IDEC2010000599</t>
  </si>
  <si>
    <t>CNE2010000622</t>
  </si>
  <si>
    <t>KWE2010000622</t>
  </si>
  <si>
    <t>IP2010000048/BE0018</t>
  </si>
  <si>
    <t>JO0057447844</t>
  </si>
  <si>
    <t>1048901984335862</t>
  </si>
  <si>
    <t>ESP16015334898SFN</t>
  </si>
  <si>
    <t>IDEC2010000603</t>
  </si>
  <si>
    <t>CNE2010000627</t>
  </si>
  <si>
    <t>KWE2010000627</t>
  </si>
  <si>
    <t>IP2010000049/BE0018</t>
  </si>
  <si>
    <t>SAPIDEC2010000603</t>
  </si>
  <si>
    <t>1048901699335763</t>
  </si>
  <si>
    <t>ESP1601533996FSZ2</t>
  </si>
  <si>
    <t>IDEC2010000609</t>
  </si>
  <si>
    <t>CNE2010000633</t>
  </si>
  <si>
    <t>KWE2010000633</t>
  </si>
  <si>
    <t>IP2010000050/BE0018</t>
  </si>
  <si>
    <t>IDBBGAA00781</t>
  </si>
  <si>
    <t>0128042000184951</t>
  </si>
  <si>
    <t>1048901107435124</t>
  </si>
  <si>
    <t>ESP1601534701VOLG</t>
  </si>
  <si>
    <t>IDEC2010000610</t>
  </si>
  <si>
    <t>CNE2010000634</t>
  </si>
  <si>
    <t>KWE2010000634</t>
  </si>
  <si>
    <t>IP2010000051/BE0018</t>
  </si>
  <si>
    <t>IDBNAJA08194</t>
  </si>
  <si>
    <t>FERIZAR SYAHPUTRA</t>
  </si>
  <si>
    <t>000184703731</t>
  </si>
  <si>
    <t>1048901085435728</t>
  </si>
  <si>
    <t>ESP1601534580ADW4</t>
  </si>
  <si>
    <t>IDEC2010000611</t>
  </si>
  <si>
    <t>CNE2010000635</t>
  </si>
  <si>
    <t>KWE2010000635</t>
  </si>
  <si>
    <t>IP2010000052/BE0018</t>
  </si>
  <si>
    <t>1048901293435417</t>
  </si>
  <si>
    <t>ESP1601534392O48J</t>
  </si>
  <si>
    <t>IDEC2010000612</t>
  </si>
  <si>
    <t>CNE2010000636</t>
  </si>
  <si>
    <t>KWE2010000636</t>
  </si>
  <si>
    <t>IP2010000053/BE0018</t>
  </si>
  <si>
    <t>IDJTAXA05160</t>
  </si>
  <si>
    <t>NUR QOMARIYAH</t>
  </si>
  <si>
    <t>1048901218435401</t>
  </si>
  <si>
    <t>ESP1601534812R21R</t>
  </si>
  <si>
    <t>IDEC2010000613</t>
  </si>
  <si>
    <t>CNE2010000637</t>
  </si>
  <si>
    <t>KWE2010000637</t>
  </si>
  <si>
    <t>IP2010000054/BE0018</t>
  </si>
  <si>
    <t>IDJRXYA07975</t>
  </si>
  <si>
    <t>RINI WAHYU HANDAYANI</t>
  </si>
  <si>
    <t>JO0057452498</t>
  </si>
  <si>
    <t>1048901120925770</t>
  </si>
  <si>
    <t>ESP1601529022HKZH</t>
  </si>
  <si>
    <t>IDEC2010000614</t>
  </si>
  <si>
    <t>CNE2010000638</t>
  </si>
  <si>
    <t>KWE2010000638</t>
  </si>
  <si>
    <t>IP2010000055/BE0018</t>
  </si>
  <si>
    <t>IDSABJA15653</t>
  </si>
  <si>
    <t>SARINAH</t>
  </si>
  <si>
    <t>20KLI0000002308</t>
  </si>
  <si>
    <t>1048901681535524</t>
  </si>
  <si>
    <t>ESP16015351876RZV</t>
  </si>
  <si>
    <t>IDEC2010000615</t>
  </si>
  <si>
    <t>CNE2010000639</t>
  </si>
  <si>
    <t>KWE2010000639</t>
  </si>
  <si>
    <t>IP2010000056/BE0018</t>
  </si>
  <si>
    <t>JO0057453616</t>
  </si>
  <si>
    <t>1048901252225013</t>
  </si>
  <si>
    <t>ESP1601522252V43U</t>
  </si>
  <si>
    <t>IDEC2010000618</t>
  </si>
  <si>
    <t>CNE2010000643</t>
  </si>
  <si>
    <t>KWE2010000643</t>
  </si>
  <si>
    <t>IP2010000057/BE0018</t>
  </si>
  <si>
    <t>IDJHBAA01026</t>
  </si>
  <si>
    <t>DANIEL SUKOCO</t>
  </si>
  <si>
    <t>0128042000184977</t>
  </si>
  <si>
    <t>1048901250525971</t>
  </si>
  <si>
    <t>ESP1601525053KZ0U</t>
  </si>
  <si>
    <t>E2010000066</t>
  </si>
  <si>
    <t>MME2010000651</t>
  </si>
  <si>
    <t>KWE2010000651</t>
  </si>
  <si>
    <t>IP2010000058/BE0018</t>
  </si>
  <si>
    <t>IDJHAMA10382</t>
  </si>
  <si>
    <t>DWI SRI GUNANTI</t>
  </si>
  <si>
    <t>1048901473425832</t>
  </si>
  <si>
    <t>ESP1601524375045J</t>
  </si>
  <si>
    <t>E2010000068</t>
  </si>
  <si>
    <t>MME2010000653</t>
  </si>
  <si>
    <t>KWE2010000653</t>
  </si>
  <si>
    <t>IP2010000059/BE0018</t>
  </si>
  <si>
    <t>IDJHAMA10383</t>
  </si>
  <si>
    <t>UMI RACHMASARI</t>
  </si>
  <si>
    <t>1048901024325900</t>
  </si>
  <si>
    <t>ESP16015234206R1N</t>
  </si>
  <si>
    <t>E2010000069</t>
  </si>
  <si>
    <t>MME2010000654</t>
  </si>
  <si>
    <t>KWE2010000654</t>
  </si>
  <si>
    <t>IP2010000060/BE0018</t>
  </si>
  <si>
    <t>IDJHAMA10384</t>
  </si>
  <si>
    <t>WITRI OKTAWURI AMD</t>
  </si>
  <si>
    <t>1048901520735469</t>
  </si>
  <si>
    <t>ESP16015370263KAB</t>
  </si>
  <si>
    <t>IDEC2010000625</t>
  </si>
  <si>
    <t>CNE2010000656</t>
  </si>
  <si>
    <t>KWE2010000656</t>
  </si>
  <si>
    <t>IP2010000061/BE0018</t>
  </si>
  <si>
    <t>JO0057457544</t>
  </si>
  <si>
    <t>1048901327735637</t>
  </si>
  <si>
    <t>ESP16015377232VQ4</t>
  </si>
  <si>
    <t>IDEC2010000628</t>
  </si>
  <si>
    <t>CNE2010000659</t>
  </si>
  <si>
    <t>KWE2010000659</t>
  </si>
  <si>
    <t>IP2010000062/BE0018</t>
  </si>
  <si>
    <t>JO0057458564</t>
  </si>
  <si>
    <t>1048901362835417</t>
  </si>
  <si>
    <t>ESP1601538264VMB8</t>
  </si>
  <si>
    <t>IDEC2010000632</t>
  </si>
  <si>
    <t>CNE2010000665</t>
  </si>
  <si>
    <t>KWE2010000665</t>
  </si>
  <si>
    <t>IP2010000063/BE0018</t>
  </si>
  <si>
    <t>IDSPAAB32016</t>
  </si>
  <si>
    <t>DIAN RAHMAWATI</t>
  </si>
  <si>
    <t>000184703733</t>
  </si>
  <si>
    <t>1048901952045148</t>
  </si>
  <si>
    <t>ESP16015402598HRS</t>
  </si>
  <si>
    <t>IDEC2010000646</t>
  </si>
  <si>
    <t>CNE2010000680</t>
  </si>
  <si>
    <t>KWE2010000680</t>
  </si>
  <si>
    <t>IP2010000064/BE0018</t>
  </si>
  <si>
    <t>SAPIDEC2010000646</t>
  </si>
  <si>
    <t>1048901992145664</t>
  </si>
  <si>
    <t>ESP1601541299EO6Q</t>
  </si>
  <si>
    <t>IDEC2010000651</t>
  </si>
  <si>
    <t>CNE2010000685</t>
  </si>
  <si>
    <t>KWE2010000685</t>
  </si>
  <si>
    <t>IP2010000065/BE0018</t>
  </si>
  <si>
    <t>JO0057466131</t>
  </si>
  <si>
    <t>1048901514245700</t>
  </si>
  <si>
    <t>ESP1601542416GPW7</t>
  </si>
  <si>
    <t>E2010000083</t>
  </si>
  <si>
    <t>MME2010000694</t>
  </si>
  <si>
    <t>KWE2010000694</t>
  </si>
  <si>
    <t>IP2010000067/BE0018</t>
  </si>
  <si>
    <t>IDSPAAB43689</t>
  </si>
  <si>
    <t>M DAHLAN KUSUMA</t>
  </si>
  <si>
    <t>1048901707245833</t>
  </si>
  <si>
    <t>ESP1601542707FCB1</t>
  </si>
  <si>
    <t>E2010000085</t>
  </si>
  <si>
    <t>MME2010000696</t>
  </si>
  <si>
    <t>KWE2010000696</t>
  </si>
  <si>
    <t>IP2010000068/BE0018</t>
  </si>
  <si>
    <t>IDSPAAB43691</t>
  </si>
  <si>
    <t>BUDI HERIANTO</t>
  </si>
  <si>
    <t>SAPE2010000085</t>
  </si>
  <si>
    <t>1048901663445890</t>
  </si>
  <si>
    <t>ESP160154436799AM</t>
  </si>
  <si>
    <t>E2010000093</t>
  </si>
  <si>
    <t>MME2010000705</t>
  </si>
  <si>
    <t>KWE2010000705</t>
  </si>
  <si>
    <t>IP2010000069/BE0018</t>
  </si>
  <si>
    <t>IDSPAAB43696</t>
  </si>
  <si>
    <t>JO0057474723</t>
  </si>
  <si>
    <t>1048901556445970</t>
  </si>
  <si>
    <t>ESP1601544655QFR1</t>
  </si>
  <si>
    <t>E2010000094</t>
  </si>
  <si>
    <t>MME2010000708</t>
  </si>
  <si>
    <t>KWE2010000708</t>
  </si>
  <si>
    <t>IP2010000070/BE0018</t>
  </si>
  <si>
    <t>IDBNALA03700</t>
  </si>
  <si>
    <t>NUNUNG HASANAH</t>
  </si>
  <si>
    <t>SAPE2010000094</t>
  </si>
  <si>
    <t>1048901106645436</t>
  </si>
  <si>
    <t>ESP16015466022N3E</t>
  </si>
  <si>
    <t>IDEC2010000670</t>
  </si>
  <si>
    <t>CNE2010000714</t>
  </si>
  <si>
    <t>KWE2010000714</t>
  </si>
  <si>
    <t>IP2010000071/BE0018</t>
  </si>
  <si>
    <t>JO0057482700</t>
  </si>
  <si>
    <t>1048901054745951</t>
  </si>
  <si>
    <t>ESP16015474501019</t>
  </si>
  <si>
    <t>IDEC2010000675</t>
  </si>
  <si>
    <t>CNE2010000719</t>
  </si>
  <si>
    <t>KWE2010000719</t>
  </si>
  <si>
    <t>IP2010000072/BE0018</t>
  </si>
  <si>
    <t>JO0057486247</t>
  </si>
  <si>
    <t>1048901167845504</t>
  </si>
  <si>
    <t>ESP160154876112LR</t>
  </si>
  <si>
    <t>E2010000096</t>
  </si>
  <si>
    <t>MME2010000725</t>
  </si>
  <si>
    <t>KWE2010000725</t>
  </si>
  <si>
    <t>IP2010000073/BE0018</t>
  </si>
  <si>
    <t>IDJHAHA06862</t>
  </si>
  <si>
    <t>KHOZINATUN RIZQIYAH</t>
  </si>
  <si>
    <t>1048901039605971</t>
  </si>
  <si>
    <t>ESP1601506930JDKL</t>
  </si>
  <si>
    <t>IDEC2010000457</t>
  </si>
  <si>
    <t>CNE2010000442</t>
  </si>
  <si>
    <t>KWE2010000442</t>
  </si>
  <si>
    <t>IP2010000002/BE0018</t>
  </si>
  <si>
    <t>IDSPAAB36675</t>
  </si>
  <si>
    <t>RINA SETIANINGSIH</t>
  </si>
  <si>
    <t>JO0057420497</t>
  </si>
  <si>
    <t>1048901024055331</t>
  </si>
  <si>
    <t>ESP1601550421B0KR</t>
  </si>
  <si>
    <t>E2010000100</t>
  </si>
  <si>
    <t>MME2010000728</t>
  </si>
  <si>
    <t>KWE2010000728</t>
  </si>
  <si>
    <t>IP2010000074/BE0018</t>
  </si>
  <si>
    <t>IDJRBAA07294</t>
  </si>
  <si>
    <t>HIMATUS SORAYYA</t>
  </si>
  <si>
    <t>799920081595</t>
  </si>
  <si>
    <t>1048901465255289</t>
  </si>
  <si>
    <t>ESP1601552564Y6N3</t>
  </si>
  <si>
    <t>IDEC2010000687</t>
  </si>
  <si>
    <t>CNE2010000739</t>
  </si>
  <si>
    <t>KWE2010000739</t>
  </si>
  <si>
    <t>IP2010000075/BE0018</t>
  </si>
  <si>
    <t>000184703736</t>
  </si>
  <si>
    <t>1048901786905855</t>
  </si>
  <si>
    <t>ESP1601509687Q6OJ</t>
  </si>
  <si>
    <t>IDEC2010000462</t>
  </si>
  <si>
    <t>CNE2010000448</t>
  </si>
  <si>
    <t>KWE2010000448</t>
  </si>
  <si>
    <t>IP2010000003/BE0018</t>
  </si>
  <si>
    <t>SAPIDEC2010000462</t>
  </si>
  <si>
    <t>1048901233355045</t>
  </si>
  <si>
    <t>ESP1601553332MQBP</t>
  </si>
  <si>
    <t>IDEC2010000689</t>
  </si>
  <si>
    <t>CNE2010000742</t>
  </si>
  <si>
    <t>KWE2010000742</t>
  </si>
  <si>
    <t>IP2010000076/BE0018</t>
  </si>
  <si>
    <t>IDJKAJA03866</t>
  </si>
  <si>
    <t>JO0057512152</t>
  </si>
  <si>
    <t>1048901825355360</t>
  </si>
  <si>
    <t>ESP1601553528HEMB</t>
  </si>
  <si>
    <t>IDEC2010000691</t>
  </si>
  <si>
    <t>CNE2010000744</t>
  </si>
  <si>
    <t>KWE2010000744</t>
  </si>
  <si>
    <t>IP2010000077/BE0018</t>
  </si>
  <si>
    <t>JO0057512548</t>
  </si>
  <si>
    <t>1048901547015530</t>
  </si>
  <si>
    <t>ESP1601510745UM7M</t>
  </si>
  <si>
    <t>IDEC2010000464</t>
  </si>
  <si>
    <t>CNE2010000450</t>
  </si>
  <si>
    <t>KWE2010000450</t>
  </si>
  <si>
    <t>IP2010000004/BE0018</t>
  </si>
  <si>
    <t>IDSPAAB29940</t>
  </si>
  <si>
    <t>YEYEN AJENG KARTIKA</t>
  </si>
  <si>
    <t>JO0057421011</t>
  </si>
  <si>
    <t>1048901486015505</t>
  </si>
  <si>
    <t>ESP1601510685PZBD</t>
  </si>
  <si>
    <t>IDEC2010000465</t>
  </si>
  <si>
    <t>CNE2010000451</t>
  </si>
  <si>
    <t>KWE2010000451</t>
  </si>
  <si>
    <t>IP2010000005/BE0018</t>
  </si>
  <si>
    <t>IDJTAXA05394</t>
  </si>
  <si>
    <t>HENNY MEIDIATIKA</t>
  </si>
  <si>
    <t>0128042000184647</t>
  </si>
  <si>
    <t>1048901240115435</t>
  </si>
  <si>
    <t>ESP1601511043H7YR</t>
  </si>
  <si>
    <t>IDEC2010000466</t>
  </si>
  <si>
    <t>CNE2010000452</t>
  </si>
  <si>
    <t>KWE2010000452</t>
  </si>
  <si>
    <t>IP2010000006/BE0018</t>
  </si>
  <si>
    <t>000184703723</t>
  </si>
  <si>
    <t>1048901687455439</t>
  </si>
  <si>
    <t>ESP1601554787VN7P</t>
  </si>
  <si>
    <t>E2010000111</t>
  </si>
  <si>
    <t>MME2010000749</t>
  </si>
  <si>
    <t>KWE2010000749</t>
  </si>
  <si>
    <t>IP2010000078/BE0018</t>
  </si>
  <si>
    <t>IDJKAJA04518</t>
  </si>
  <si>
    <t>BUDI SANTOSO</t>
  </si>
  <si>
    <t>1048901308555715</t>
  </si>
  <si>
    <t>ESP16015558049PRI</t>
  </si>
  <si>
    <t>E2010000113</t>
  </si>
  <si>
    <t>MME2010000751</t>
  </si>
  <si>
    <t>KWE2010000751</t>
  </si>
  <si>
    <t>IP2010000079/BE0018</t>
  </si>
  <si>
    <t>IDJKAJA04519</t>
  </si>
  <si>
    <t>YOSHI PUSPITASARI</t>
  </si>
  <si>
    <t>1048901703655758</t>
  </si>
  <si>
    <t>ESP16015563072T7L</t>
  </si>
  <si>
    <t>E2010000114</t>
  </si>
  <si>
    <t>MME2010000753</t>
  </si>
  <si>
    <t>KWE2010000753</t>
  </si>
  <si>
    <t>IP2010000080/BE0018</t>
  </si>
  <si>
    <t>IDSPAAB43697</t>
  </si>
  <si>
    <t>SRI UTAMI DEWI</t>
  </si>
  <si>
    <t>1048901583655877</t>
  </si>
  <si>
    <t>ESP160155638567M3</t>
  </si>
  <si>
    <t>IDEC2010000697</t>
  </si>
  <si>
    <t>CNE2010000754</t>
  </si>
  <si>
    <t>KWE2010000754</t>
  </si>
  <si>
    <t>IP2010000081/BE0018</t>
  </si>
  <si>
    <t>799920081606</t>
  </si>
  <si>
    <t>1048901346655118</t>
  </si>
  <si>
    <t>ESP1601556643CEJK</t>
  </si>
  <si>
    <t>E2010000115</t>
  </si>
  <si>
    <t>MME2010000755</t>
  </si>
  <si>
    <t>KWE2010000755</t>
  </si>
  <si>
    <t>IP2010000082/BE0018</t>
  </si>
  <si>
    <t>IDJKAJA04520</t>
  </si>
  <si>
    <t>CHARLES</t>
  </si>
  <si>
    <t>1048901717755060</t>
  </si>
  <si>
    <t>ESP1601557717FLAJ</t>
  </si>
  <si>
    <t>IDEC2010000700</t>
  </si>
  <si>
    <t>CNE2010000759</t>
  </si>
  <si>
    <t>KWE2010000759</t>
  </si>
  <si>
    <t>IP2010000083/BE0018</t>
  </si>
  <si>
    <t>IDJRBBA32404</t>
  </si>
  <si>
    <t>IRAWATI BR SILITONGA</t>
  </si>
  <si>
    <t>000184703738</t>
  </si>
  <si>
    <t>1048901260515219</t>
  </si>
  <si>
    <t>ESP1601515063BYH3</t>
  </si>
  <si>
    <t>IDEC2010000483</t>
  </si>
  <si>
    <t>CNE2010000468</t>
  </si>
  <si>
    <t>KWE2010000468</t>
  </si>
  <si>
    <t>IP2010000007/BE0018</t>
  </si>
  <si>
    <t>IDJRBBA29553</t>
  </si>
  <si>
    <t>FELISIN</t>
  </si>
  <si>
    <t>1048901338315214</t>
  </si>
  <si>
    <t>ESP1601513833M37P</t>
  </si>
  <si>
    <t>IDEC2010000485</t>
  </si>
  <si>
    <t>CNE2010000471</t>
  </si>
  <si>
    <t>KWE2010000471</t>
  </si>
  <si>
    <t>IP2010000008/BE0018</t>
  </si>
  <si>
    <t>0128042000184662</t>
  </si>
  <si>
    <t>1048901633855047</t>
  </si>
  <si>
    <t>ESP1601558337M0RV</t>
  </si>
  <si>
    <t>IDEC2010000704</t>
  </si>
  <si>
    <t>CNE2010000765</t>
  </si>
  <si>
    <t>KWE2010000765</t>
  </si>
  <si>
    <t>IP2010000084/BE0018</t>
  </si>
  <si>
    <t>IDJTBHA20022</t>
  </si>
  <si>
    <t>NENG MAYA</t>
  </si>
  <si>
    <t>JO0057528768</t>
  </si>
  <si>
    <t>1048901769515120</t>
  </si>
  <si>
    <t>ESP1601515967CES2</t>
  </si>
  <si>
    <t>IDEC2010000486</t>
  </si>
  <si>
    <t>CNE2010000473</t>
  </si>
  <si>
    <t>KWE2010000473</t>
  </si>
  <si>
    <t>IP2010000009/BE0018</t>
  </si>
  <si>
    <t>JO0057424390</t>
  </si>
  <si>
    <t>1048901651615152</t>
  </si>
  <si>
    <t>ESP1601516157N81M</t>
  </si>
  <si>
    <t>IDEC2010000487</t>
  </si>
  <si>
    <t>CNE2010000474</t>
  </si>
  <si>
    <t>KWE2010000474</t>
  </si>
  <si>
    <t>IP2010000010/BE0018</t>
  </si>
  <si>
    <t>0128042000184670</t>
  </si>
  <si>
    <t>1048901844715904</t>
  </si>
  <si>
    <t>ESP1601517448LBQK</t>
  </si>
  <si>
    <t>E2010000015</t>
  </si>
  <si>
    <t>MME2010000476</t>
  </si>
  <si>
    <t>KWE2010000476</t>
  </si>
  <si>
    <t>IP2010000011/BE0018</t>
  </si>
  <si>
    <t>IDSPAAB43681</t>
  </si>
  <si>
    <t>SISKA ANGGRAINI</t>
  </si>
  <si>
    <t>JO0057426127</t>
  </si>
  <si>
    <t>1048901125355471</t>
  </si>
  <si>
    <t>ESP1601553521NCAR</t>
  </si>
  <si>
    <t>IDEC2010000709</t>
  </si>
  <si>
    <t>CNE2010000775</t>
  </si>
  <si>
    <t>KWE2010000775</t>
  </si>
  <si>
    <t>IP2010000085/BE0018</t>
  </si>
  <si>
    <t>JO0057531093</t>
  </si>
  <si>
    <t>1048901605165409</t>
  </si>
  <si>
    <t>ESP1601561507Q09F</t>
  </si>
  <si>
    <t>IDEC2010000721</t>
  </si>
  <si>
    <t>CNE2010000790</t>
  </si>
  <si>
    <t>KWE2010000790</t>
  </si>
  <si>
    <t>IP2010000086/BE0018</t>
  </si>
  <si>
    <t>JO0057532053</t>
  </si>
  <si>
    <t>1048901893815241</t>
  </si>
  <si>
    <t>ESP16015183984FTV</t>
  </si>
  <si>
    <t>IDEC2010000491</t>
  </si>
  <si>
    <t>CNE2010000481</t>
  </si>
  <si>
    <t>KWE2010000481</t>
  </si>
  <si>
    <t>IP2010000012/BE0018</t>
  </si>
  <si>
    <t>JO0057427300</t>
  </si>
  <si>
    <t>1048901696815120</t>
  </si>
  <si>
    <t>ESP16015186963AA4</t>
  </si>
  <si>
    <t>E2010000018</t>
  </si>
  <si>
    <t>MME2010000483</t>
  </si>
  <si>
    <t>KWE2010000483</t>
  </si>
  <si>
    <t>IP2010000013/BE0018</t>
  </si>
  <si>
    <t>IDSPAAB43682</t>
  </si>
  <si>
    <t>LINDA NOFIYANTI</t>
  </si>
  <si>
    <t>JO0057427602</t>
  </si>
  <si>
    <t>1048901630265477</t>
  </si>
  <si>
    <t>ESP1601562037IIY7</t>
  </si>
  <si>
    <t>IDEC2010000723</t>
  </si>
  <si>
    <t>CNE2010000793</t>
  </si>
  <si>
    <t>KWE2010000793</t>
  </si>
  <si>
    <t>IP2010000087/BE0018</t>
  </si>
  <si>
    <t>IDPABLA03420</t>
  </si>
  <si>
    <t>ISWAHYUDI</t>
  </si>
  <si>
    <t>JO0057532729</t>
  </si>
  <si>
    <t>1048901153265431</t>
  </si>
  <si>
    <t>ESP1601562351YLLF</t>
  </si>
  <si>
    <t>IDEC2010000724</t>
  </si>
  <si>
    <t>CNE2010000795</t>
  </si>
  <si>
    <t>KWE2010000795</t>
  </si>
  <si>
    <t>IP2010000088/BE0018</t>
  </si>
  <si>
    <t>JO0057533109</t>
  </si>
  <si>
    <t>1048901401365348</t>
  </si>
  <si>
    <t>ESP1601563104IQ51</t>
  </si>
  <si>
    <t>IDEC2010000725</t>
  </si>
  <si>
    <t>CNE2010000797</t>
  </si>
  <si>
    <t>KWE2010000797</t>
  </si>
  <si>
    <t>IP2010000089/BE0018</t>
  </si>
  <si>
    <t>000184703740</t>
  </si>
  <si>
    <t>1048901227365958</t>
  </si>
  <si>
    <t>ESP1601563722VMBL</t>
  </si>
  <si>
    <t>IDEC2010000726</t>
  </si>
  <si>
    <t>CNE2010000798</t>
  </si>
  <si>
    <t>KWE2010000798</t>
  </si>
  <si>
    <t>IP2010000090/BE0018</t>
  </si>
  <si>
    <t>JO0057534445</t>
  </si>
  <si>
    <t>1048901280465441</t>
  </si>
  <si>
    <t>ESP1601564082955B</t>
  </si>
  <si>
    <t>E2010000131</t>
  </si>
  <si>
    <t>MME2010000800</t>
  </si>
  <si>
    <t>KWE2010000800</t>
  </si>
  <si>
    <t>IP2010000091/BE0018</t>
  </si>
  <si>
    <t>IDSPAAB43699</t>
  </si>
  <si>
    <t>000184703741</t>
  </si>
  <si>
    <t>1048901600125351</t>
  </si>
  <si>
    <t>ESP1601521006MZEJ</t>
  </si>
  <si>
    <t>IDEC2010000500</t>
  </si>
  <si>
    <t>CNE2010000491</t>
  </si>
  <si>
    <t>KWE2010000491</t>
  </si>
  <si>
    <t>IP2010000014/BE0018</t>
  </si>
  <si>
    <t>IDSPAAB42848</t>
  </si>
  <si>
    <t>JO0057430800</t>
  </si>
  <si>
    <t>1048901210125771</t>
  </si>
  <si>
    <t>ESP1601521012MDO0</t>
  </si>
  <si>
    <t>IDEC2010000525</t>
  </si>
  <si>
    <t>CNE2010000516</t>
  </si>
  <si>
    <t>KWE2010000516</t>
  </si>
  <si>
    <t>IP2010000015/BE0018</t>
  </si>
  <si>
    <t>IDSPAAB43660</t>
  </si>
  <si>
    <t>MIKALA KHOLID</t>
  </si>
  <si>
    <t>1048901405125094</t>
  </si>
  <si>
    <t>ESP1601521504DDO5</t>
  </si>
  <si>
    <t>IDEC2010000532</t>
  </si>
  <si>
    <t>CNE2010000523</t>
  </si>
  <si>
    <t>KWE2010000523</t>
  </si>
  <si>
    <t>IP2010000016/BE0018</t>
  </si>
  <si>
    <t>IDBNAGA07140</t>
  </si>
  <si>
    <t>AYU OKTAVIANI</t>
  </si>
  <si>
    <t>000184703726</t>
  </si>
  <si>
    <t>1048901468125411</t>
  </si>
  <si>
    <t>ESP1601521864HIGW</t>
  </si>
  <si>
    <t>IDEC2010000533</t>
  </si>
  <si>
    <t>CNE2010000524</t>
  </si>
  <si>
    <t>KWE2010000524</t>
  </si>
  <si>
    <t>IP2010000017/BE0018</t>
  </si>
  <si>
    <t>1048901260225623</t>
  </si>
  <si>
    <t>ESP1601522062TDUS</t>
  </si>
  <si>
    <t>IDEC2010000536</t>
  </si>
  <si>
    <t>CNE2010000527</t>
  </si>
  <si>
    <t>KWE2010000527</t>
  </si>
  <si>
    <t>IP2010000018/BE0018</t>
  </si>
  <si>
    <t>JO0057432003</t>
  </si>
  <si>
    <t>1048901269125987</t>
  </si>
  <si>
    <t>ESP1601521962N2MY</t>
  </si>
  <si>
    <t>E2010000020</t>
  </si>
  <si>
    <t>MME2010000528</t>
  </si>
  <si>
    <t>KWE2010000528</t>
  </si>
  <si>
    <t>IP2010000019/BE0018</t>
  </si>
  <si>
    <t>IDJTADA13703</t>
  </si>
  <si>
    <t>OCTAVIA MAHDALENA SIAHAAN</t>
  </si>
  <si>
    <t>SAPE2010000020</t>
  </si>
  <si>
    <t>ESP1601522863P794</t>
  </si>
  <si>
    <t>E2010000021</t>
  </si>
  <si>
    <t>MME2010000532</t>
  </si>
  <si>
    <t>KWE2010000532</t>
  </si>
  <si>
    <t>IP2010000020/BE0018</t>
  </si>
  <si>
    <t>IDJHBFA22660</t>
  </si>
  <si>
    <t>AGUS RIYANTO</t>
  </si>
  <si>
    <t>1048901778225121</t>
  </si>
  <si>
    <t>ESP1601522877VKB9</t>
  </si>
  <si>
    <t>E2010000022</t>
  </si>
  <si>
    <t>MME2010000533</t>
  </si>
  <si>
    <t>KWE2010000533</t>
  </si>
  <si>
    <t>IP2010000021/BE0018</t>
  </si>
  <si>
    <t>IDSPAAB43684</t>
  </si>
  <si>
    <t>IDA PARIDA</t>
  </si>
  <si>
    <t>000184703728</t>
  </si>
  <si>
    <t>1048901955325237</t>
  </si>
  <si>
    <t>ESP1601523559G9NT</t>
  </si>
  <si>
    <t>IDEC2010000543</t>
  </si>
  <si>
    <t>CNE2010000537</t>
  </si>
  <si>
    <t>KWE2010000537</t>
  </si>
  <si>
    <t>IP2010000022/BE0018</t>
  </si>
  <si>
    <t>IDSPAAB20744</t>
  </si>
  <si>
    <t>JO0057434066</t>
  </si>
  <si>
    <t>1048901414425187</t>
  </si>
  <si>
    <t>ESP1601524414L3UK</t>
  </si>
  <si>
    <t>IDEC2010000544</t>
  </si>
  <si>
    <t>CNE2010000539</t>
  </si>
  <si>
    <t>KWE2010000539</t>
  </si>
  <si>
    <t>IP2010000024/BE0018</t>
  </si>
  <si>
    <t>JO0057435348</t>
  </si>
  <si>
    <t>1048901956425818</t>
  </si>
  <si>
    <t>ESP1601524660Q5RG</t>
  </si>
  <si>
    <t>IDEC2010000545</t>
  </si>
  <si>
    <t>CNE2010000541</t>
  </si>
  <si>
    <t>KWE2010000541</t>
  </si>
  <si>
    <t>IP2010000025/BE0018</t>
  </si>
  <si>
    <t>JO0057435643</t>
  </si>
  <si>
    <t>1048901443425832</t>
  </si>
  <si>
    <t>ESP1601524344JEF8</t>
  </si>
  <si>
    <t>IDEC2010000547</t>
  </si>
  <si>
    <t>CNE2010000543</t>
  </si>
  <si>
    <t>KWE2010000543</t>
  </si>
  <si>
    <t>IP2010000026/BE0018</t>
  </si>
  <si>
    <t>SAPIDEC2010000547</t>
  </si>
  <si>
    <t>1048901925425668</t>
  </si>
  <si>
    <t>ESP1601524529ULVS</t>
  </si>
  <si>
    <t>IDEC2010000548</t>
  </si>
  <si>
    <t>CNE2010000544</t>
  </si>
  <si>
    <t>KWE2010000544</t>
  </si>
  <si>
    <t>IP2010000027/BE0018</t>
  </si>
  <si>
    <t>IDSPAAB15852</t>
  </si>
  <si>
    <t>KHAULIA RIZQI</t>
  </si>
  <si>
    <t>JO0057435702</t>
  </si>
  <si>
    <t>1048901774525054</t>
  </si>
  <si>
    <t>ESP1601525478IOI5</t>
  </si>
  <si>
    <t>E2010000028</t>
  </si>
  <si>
    <t>MME2010000550</t>
  </si>
  <si>
    <t>KWE2010000550</t>
  </si>
  <si>
    <t>IP2010000028/BE0018</t>
  </si>
  <si>
    <t>IDJRAHA11619</t>
  </si>
  <si>
    <t>ANITA MAIRINA</t>
  </si>
  <si>
    <t>1048901665525487</t>
  </si>
  <si>
    <t>ESP160152556602Z8</t>
  </si>
  <si>
    <t>IDEC2010000553</t>
  </si>
  <si>
    <t>CNE2010000552</t>
  </si>
  <si>
    <t>KWE2010000552</t>
  </si>
  <si>
    <t>IP2010000029/BE0018</t>
  </si>
  <si>
    <t>IDSPAAB08269</t>
  </si>
  <si>
    <t>NUR DIANA WATI</t>
  </si>
  <si>
    <t>1048901531625553</t>
  </si>
  <si>
    <t>ESP1601526136ZG0H</t>
  </si>
  <si>
    <t>IDEC2010000554</t>
  </si>
  <si>
    <t>CNE2010000554</t>
  </si>
  <si>
    <t>KWE2010000554</t>
  </si>
  <si>
    <t>IP2010000030/BE0018</t>
  </si>
  <si>
    <t>JO0057437514</t>
  </si>
  <si>
    <t>1048901313625786</t>
  </si>
  <si>
    <t>ESP16015263139HDD</t>
  </si>
  <si>
    <t>IDEC2010000557</t>
  </si>
  <si>
    <t>CNE2010000560</t>
  </si>
  <si>
    <t>KWE2010000560</t>
  </si>
  <si>
    <t>IP2010000031/BE0018</t>
  </si>
  <si>
    <t>IDJTBAA12791</t>
  </si>
  <si>
    <t>ELIN ROSLIANA</t>
  </si>
  <si>
    <t>1048901772625172</t>
  </si>
  <si>
    <t>ESP16015262785ANT</t>
  </si>
  <si>
    <t>IDEC2010000561</t>
  </si>
  <si>
    <t>CNE2010000564</t>
  </si>
  <si>
    <t>KWE2010000564</t>
  </si>
  <si>
    <t>IP2010000032/BE0018</t>
  </si>
  <si>
    <t>0128042000184803</t>
  </si>
  <si>
    <t>1048901394625755</t>
  </si>
  <si>
    <t>ESP1601526494658R</t>
  </si>
  <si>
    <t>IDEC2010000566</t>
  </si>
  <si>
    <t>CNE2010000578</t>
  </si>
  <si>
    <t>KWE2010000578</t>
  </si>
  <si>
    <t>IP2010000033/BE0018</t>
  </si>
  <si>
    <t>JO0057439845</t>
  </si>
  <si>
    <t>1048901404175181</t>
  </si>
  <si>
    <t>ESP160157140449ME</t>
  </si>
  <si>
    <t>IDEC2010000732</t>
  </si>
  <si>
    <t>CNE2010000815</t>
  </si>
  <si>
    <t>KWE2010000815</t>
  </si>
  <si>
    <t>IP2010000092/BE0018</t>
  </si>
  <si>
    <t>JO0057537617</t>
  </si>
  <si>
    <t>1048901293725018</t>
  </si>
  <si>
    <t>ESP1601527393W06A</t>
  </si>
  <si>
    <t>IDEC2010000568</t>
  </si>
  <si>
    <t>CNE2010000580</t>
  </si>
  <si>
    <t>KWE2010000580</t>
  </si>
  <si>
    <t>IP2010000034/BE0018</t>
  </si>
  <si>
    <t>IDPABLA09503</t>
  </si>
  <si>
    <t>ANDRA SILVANAH</t>
  </si>
  <si>
    <t>JO0057440131</t>
  </si>
  <si>
    <t>1048901156825356</t>
  </si>
  <si>
    <t>ESP1601528651KKSZ</t>
  </si>
  <si>
    <t>IDEC2010000569</t>
  </si>
  <si>
    <t>CNE2010000581</t>
  </si>
  <si>
    <t>KWE2010000581</t>
  </si>
  <si>
    <t>IP2010000035/BE0018</t>
  </si>
  <si>
    <t>IDJTAXA09535</t>
  </si>
  <si>
    <t>INA ERNAWATI</t>
  </si>
  <si>
    <t>0128042000184845</t>
  </si>
  <si>
    <t>1048901419825541</t>
  </si>
  <si>
    <t>ESP160152891482BI</t>
  </si>
  <si>
    <t>IDEC2010000573</t>
  </si>
  <si>
    <t>CNE2010000585</t>
  </si>
  <si>
    <t>KWE2010000585</t>
  </si>
  <si>
    <t>IP2010000036/BE0018</t>
  </si>
  <si>
    <t>JO0057440905</t>
  </si>
  <si>
    <t>1048901211925526</t>
  </si>
  <si>
    <t>ESP16015291135UK6</t>
  </si>
  <si>
    <t>IDEC2010000574</t>
  </si>
  <si>
    <t>CNE2010000586</t>
  </si>
  <si>
    <t>KWE2010000586</t>
  </si>
  <si>
    <t>IP2010000037/BE0018</t>
  </si>
  <si>
    <t>0128042000184878</t>
  </si>
  <si>
    <t>1048901152925125</t>
  </si>
  <si>
    <t>ESP16015292513FBJ</t>
  </si>
  <si>
    <t>IDEC2010000575</t>
  </si>
  <si>
    <t>CNE2010000587</t>
  </si>
  <si>
    <t>KWE2010000587</t>
  </si>
  <si>
    <t>IP2010000038/BE0018</t>
  </si>
  <si>
    <t>0128042000184886</t>
  </si>
  <si>
    <t>1048901065925295</t>
  </si>
  <si>
    <t>ESP16015295608VZZ</t>
  </si>
  <si>
    <t>IDEC2010000579</t>
  </si>
  <si>
    <t>CNE2010000592</t>
  </si>
  <si>
    <t>KWE2010000592</t>
  </si>
  <si>
    <t>IP2010000039/BE0018</t>
  </si>
  <si>
    <t>JO0057441544</t>
  </si>
  <si>
    <t>1048901688925515</t>
  </si>
  <si>
    <t>ESP1601529886NCDJ</t>
  </si>
  <si>
    <t>IDEC2010000582</t>
  </si>
  <si>
    <t>CNE2010000598</t>
  </si>
  <si>
    <t>KWE2010000598</t>
  </si>
  <si>
    <t>IP2010000040/BE0018</t>
  </si>
  <si>
    <t>1048901334035714</t>
  </si>
  <si>
    <t>ESP1601530433Y0VV</t>
  </si>
  <si>
    <t>IDEC2010000584</t>
  </si>
  <si>
    <t>CNE2010000600</t>
  </si>
  <si>
    <t>KWE2010000600</t>
  </si>
  <si>
    <t>IP2010000041/BE0018</t>
  </si>
  <si>
    <t>1048901691035924</t>
  </si>
  <si>
    <t>ESP1601530196GQJ0</t>
  </si>
  <si>
    <t>E2010000052</t>
  </si>
  <si>
    <t>MME2010000601</t>
  </si>
  <si>
    <t>KWE2010000601</t>
  </si>
  <si>
    <t>IP2010000042/BE0018</t>
  </si>
  <si>
    <t>IDSPCCA02291</t>
  </si>
  <si>
    <t>NANANG HERDIANA SE</t>
  </si>
  <si>
    <t>1048901454784935</t>
  </si>
  <si>
    <t>ESP1601487455I04O</t>
  </si>
  <si>
    <t>E2010000002</t>
  </si>
  <si>
    <t>MME2010000001</t>
  </si>
  <si>
    <t>KWE2010000001</t>
  </si>
  <si>
    <t>IP2010000001/BE0018</t>
  </si>
  <si>
    <t>IDJTBWA06492</t>
  </si>
  <si>
    <t>WAHYU INDAYATI</t>
  </si>
  <si>
    <t>SAPE2010000002</t>
  </si>
  <si>
    <t>1048901120135083</t>
  </si>
  <si>
    <t>ESP1601531021AORN</t>
  </si>
  <si>
    <t>IDEC2010000585</t>
  </si>
  <si>
    <t>CNE2010000605</t>
  </si>
  <si>
    <t>KWE2010000605</t>
  </si>
  <si>
    <t>IP2010000043/BE0018</t>
  </si>
  <si>
    <t>IDSPAAB32242</t>
  </si>
  <si>
    <t>LINDA SURYANI</t>
  </si>
  <si>
    <t>SAPIDEC2010000585</t>
  </si>
  <si>
    <t>1048901829035096</t>
  </si>
  <si>
    <t>ESP1601530929KSPQ</t>
  </si>
  <si>
    <t>IDEC2010000588</t>
  </si>
  <si>
    <t>CNE2010000608</t>
  </si>
  <si>
    <t>KWE2010000608</t>
  </si>
  <si>
    <t>IP2010000044/BE0018</t>
  </si>
  <si>
    <t>JO0057443919</t>
  </si>
  <si>
    <t>1048901967135509</t>
  </si>
  <si>
    <t>ESP1601531770WSWK</t>
  </si>
  <si>
    <t>IDEC2010000595</t>
  </si>
  <si>
    <t>CNE2010000615</t>
  </si>
  <si>
    <t>KWE2010000615</t>
  </si>
  <si>
    <t>IP2010000045/BE0018</t>
  </si>
  <si>
    <t>JO0057445641</t>
  </si>
  <si>
    <t>1048901073816052</t>
  </si>
  <si>
    <t>ESP1601618370O90L</t>
  </si>
  <si>
    <t>IDEC2010001284</t>
  </si>
  <si>
    <t>CNE2010001388</t>
  </si>
  <si>
    <t>KWE2010001388</t>
  </si>
  <si>
    <t>IP2010000146/BE0018</t>
  </si>
  <si>
    <t>IDSPAAB24296</t>
  </si>
  <si>
    <t>NI KADEK MASMINI</t>
  </si>
  <si>
    <t>JO0057561786</t>
  </si>
  <si>
    <t>1048901074816440</t>
  </si>
  <si>
    <t>ESP1601618471GY51</t>
  </si>
  <si>
    <t>IDEC2010001285</t>
  </si>
  <si>
    <t>CNE2010001389</t>
  </si>
  <si>
    <t>KWE2010001389</t>
  </si>
  <si>
    <t>IP2010000147/BE0018</t>
  </si>
  <si>
    <t>JO0057561972</t>
  </si>
  <si>
    <t>1048901561416369</t>
  </si>
  <si>
    <t>ESP1601614165BLUA</t>
  </si>
  <si>
    <t>IDEC2010001289</t>
  </si>
  <si>
    <t>CNE2010001395</t>
  </si>
  <si>
    <t>KWE2010001395</t>
  </si>
  <si>
    <t>IP2010000148/BE0018</t>
  </si>
  <si>
    <t>JO0057562749</t>
  </si>
  <si>
    <t>1048901554916636</t>
  </si>
  <si>
    <t>ESP1601619456CREQ</t>
  </si>
  <si>
    <t>IDEC2010001290</t>
  </si>
  <si>
    <t>CNE2010001397</t>
  </si>
  <si>
    <t>KWE2010001397</t>
  </si>
  <si>
    <t>IP2010000149/BE0018</t>
  </si>
  <si>
    <t>1048901225675592</t>
  </si>
  <si>
    <t>ESP1601576523488V</t>
  </si>
  <si>
    <t>E2010000143</t>
  </si>
  <si>
    <t>MME2010001111</t>
  </si>
  <si>
    <t>KWE2010001111</t>
  </si>
  <si>
    <t>IP2010000094/BE0018</t>
  </si>
  <si>
    <t>IDJRBBA33297</t>
  </si>
  <si>
    <t>ADINDA SYAFITRI</t>
  </si>
  <si>
    <t>1048901582716994</t>
  </si>
  <si>
    <t>ESP1601617285C0II</t>
  </si>
  <si>
    <t>IDEC2010001293</t>
  </si>
  <si>
    <t>CNE2010001402</t>
  </si>
  <si>
    <t>KWE2010001402</t>
  </si>
  <si>
    <t>IP2010000150/BE0018</t>
  </si>
  <si>
    <t>0128042000185438</t>
  </si>
  <si>
    <t>1048901963026473</t>
  </si>
  <si>
    <t>ESP1601620369IVK5</t>
  </si>
  <si>
    <t>E2010000197</t>
  </si>
  <si>
    <t>MME2010001404</t>
  </si>
  <si>
    <t>KWE2010001404</t>
  </si>
  <si>
    <t>IP2010000151/BE0018</t>
  </si>
  <si>
    <t>IDJHAMA10388</t>
  </si>
  <si>
    <t>DYAH WISNU ANDANI</t>
  </si>
  <si>
    <t>1048901667026086</t>
  </si>
  <si>
    <t>ESP1601620766TZWN</t>
  </si>
  <si>
    <t>E2010000199</t>
  </si>
  <si>
    <t>MME2010001406</t>
  </si>
  <si>
    <t>KWE2010001406</t>
  </si>
  <si>
    <t>IP2010000152/BE0018</t>
  </si>
  <si>
    <t>IDJHAMA10389</t>
  </si>
  <si>
    <t>ASMAUL FARDHIYAH</t>
  </si>
  <si>
    <t>1048901913026642</t>
  </si>
  <si>
    <t>ESP16016203191N88</t>
  </si>
  <si>
    <t>IDEC2010001295</t>
  </si>
  <si>
    <t>CNE2010001407</t>
  </si>
  <si>
    <t>KWE2010001407</t>
  </si>
  <si>
    <t>IP2010000153/BE0018</t>
  </si>
  <si>
    <t>IDBNAGA08071</t>
  </si>
  <si>
    <t>AHMAD YASIR</t>
  </si>
  <si>
    <t>JO0057566098</t>
  </si>
  <si>
    <t>1048901734126255</t>
  </si>
  <si>
    <t>ESP1601621437LNCU</t>
  </si>
  <si>
    <t>E2010000202</t>
  </si>
  <si>
    <t>MME2010001412</t>
  </si>
  <si>
    <t>KWE2010001412</t>
  </si>
  <si>
    <t>IP2010000154/BE0018</t>
  </si>
  <si>
    <t>IDSPAAB43702</t>
  </si>
  <si>
    <t>NENENG FEBRI ROSYA SUSANTI</t>
  </si>
  <si>
    <t>SAPE2010000202</t>
  </si>
  <si>
    <t>1048901137226075</t>
  </si>
  <si>
    <t>ESP16016227318F2V</t>
  </si>
  <si>
    <t>IDEC2010001301</t>
  </si>
  <si>
    <t>CNE2010001420</t>
  </si>
  <si>
    <t>KWE2010001420</t>
  </si>
  <si>
    <t>IP2010000156/BE0018</t>
  </si>
  <si>
    <t>0128042000185479</t>
  </si>
  <si>
    <t>1048901866226953</t>
  </si>
  <si>
    <t>ESP1601622668J86D</t>
  </si>
  <si>
    <t>E2010000209</t>
  </si>
  <si>
    <t>MME2010001421</t>
  </si>
  <si>
    <t>KWE2010001421</t>
  </si>
  <si>
    <t>IP2010000157/BE0018</t>
  </si>
  <si>
    <t>IDJTBBA08842</t>
  </si>
  <si>
    <t>SARIFUDIN</t>
  </si>
  <si>
    <t>1048901847226507</t>
  </si>
  <si>
    <t>ESP1601622749SP43</t>
  </si>
  <si>
    <t>IDEC2010001312</t>
  </si>
  <si>
    <t>CNE2010001432</t>
  </si>
  <si>
    <t>KWE2010001432</t>
  </si>
  <si>
    <t>IP2010000158/BE0018</t>
  </si>
  <si>
    <t>JO0057571619</t>
  </si>
  <si>
    <t>1048901032426307</t>
  </si>
  <si>
    <t>ESP1601624230TAT2</t>
  </si>
  <si>
    <t>IDEC2010001317</t>
  </si>
  <si>
    <t>CNE2010001438</t>
  </si>
  <si>
    <t>KWE2010001438</t>
  </si>
  <si>
    <t>IP2010000159/BE0018</t>
  </si>
  <si>
    <t>0128042000185495</t>
  </si>
  <si>
    <t>1048901467426304</t>
  </si>
  <si>
    <t>ESP1601624765MF5G</t>
  </si>
  <si>
    <t>IDEC2010001319</t>
  </si>
  <si>
    <t>CNE2010001442</t>
  </si>
  <si>
    <t>KWE2010001442</t>
  </si>
  <si>
    <t>IP2010000160/BE0018</t>
  </si>
  <si>
    <t>IDRUACA04930</t>
  </si>
  <si>
    <t>SARWONO</t>
  </si>
  <si>
    <t>0128042000185503</t>
  </si>
  <si>
    <t>1048901710526317</t>
  </si>
  <si>
    <t>ESP1601625017SAHK</t>
  </si>
  <si>
    <t>IDEC2010001320</t>
  </si>
  <si>
    <t>CNE2010001443</t>
  </si>
  <si>
    <t>KWE2010001443</t>
  </si>
  <si>
    <t>IP2010000161/BE0018</t>
  </si>
  <si>
    <t>1048901740526592</t>
  </si>
  <si>
    <t>ESP1601625047KYVF</t>
  </si>
  <si>
    <t>IDEC2010001321</t>
  </si>
  <si>
    <t>CNE2010001444</t>
  </si>
  <si>
    <t>KWE2010001444</t>
  </si>
  <si>
    <t>IP2010000162/BE0018</t>
  </si>
  <si>
    <t>JO0057576804</t>
  </si>
  <si>
    <t>1048901010526026</t>
  </si>
  <si>
    <t>ESP1601625011G63J</t>
  </si>
  <si>
    <t>IDEC2010001322</t>
  </si>
  <si>
    <t>CNE2010001445</t>
  </si>
  <si>
    <t>KWE2010001445</t>
  </si>
  <si>
    <t>IP2010000163/BE0018</t>
  </si>
  <si>
    <t>000184703754</t>
  </si>
  <si>
    <t>1048901981626160</t>
  </si>
  <si>
    <t>ESP1601626190YCRD</t>
  </si>
  <si>
    <t>IDEC2010001326</t>
  </si>
  <si>
    <t>CNE2010001450</t>
  </si>
  <si>
    <t>KWE2010001450</t>
  </si>
  <si>
    <t>IP2010000165/BE0018</t>
  </si>
  <si>
    <t>1048901368626438</t>
  </si>
  <si>
    <t>ESP1601626864K7QH</t>
  </si>
  <si>
    <t>IDEC2010001328</t>
  </si>
  <si>
    <t>CNE2010001452</t>
  </si>
  <si>
    <t>KWE2010001452</t>
  </si>
  <si>
    <t>IP2010000166/BE0018</t>
  </si>
  <si>
    <t>JO0057580880</t>
  </si>
  <si>
    <t>1048901060726344</t>
  </si>
  <si>
    <t>ESP1601627061FLTS</t>
  </si>
  <si>
    <t>IDEC2010001330</t>
  </si>
  <si>
    <t>CNE2010001455</t>
  </si>
  <si>
    <t>KWE2010001455</t>
  </si>
  <si>
    <t>IP2010000167/BE0018</t>
  </si>
  <si>
    <t>0128042000185545</t>
  </si>
  <si>
    <t>1048901345726224</t>
  </si>
  <si>
    <t>ESP1601627544643V</t>
  </si>
  <si>
    <t>E2010000215</t>
  </si>
  <si>
    <t>MME2010001456</t>
  </si>
  <si>
    <t>KWE2010001456</t>
  </si>
  <si>
    <t>IP2010000168/BE0018</t>
  </si>
  <si>
    <t>IDSPAAB43704</t>
  </si>
  <si>
    <t>AI HERNAWATI</t>
  </si>
  <si>
    <t>1048901037726285</t>
  </si>
  <si>
    <t>ESP1601627730D549</t>
  </si>
  <si>
    <t>IDEC2010001331</t>
  </si>
  <si>
    <t>CNE2010001457</t>
  </si>
  <si>
    <t>KWE2010001457</t>
  </si>
  <si>
    <t>IP2010000169/BE0018</t>
  </si>
  <si>
    <t>JO0057583045</t>
  </si>
  <si>
    <t>1048901269726739</t>
  </si>
  <si>
    <t>ESP1601627963P7EO</t>
  </si>
  <si>
    <t>E2010000216</t>
  </si>
  <si>
    <t>MME2010001460</t>
  </si>
  <si>
    <t>KWE2010001460</t>
  </si>
  <si>
    <t>IP2010000170/BE0018</t>
  </si>
  <si>
    <t>IDSPAAB43705</t>
  </si>
  <si>
    <t>1048901922826790</t>
  </si>
  <si>
    <t>ESP1601628230KCK4</t>
  </si>
  <si>
    <t>IDEC2010001334</t>
  </si>
  <si>
    <t>CNE2010001461</t>
  </si>
  <si>
    <t>KWE2010001461</t>
  </si>
  <si>
    <t>IP2010000171/BE0018</t>
  </si>
  <si>
    <t>SAPIDEC2010001334</t>
  </si>
  <si>
    <t>1048901614826691</t>
  </si>
  <si>
    <t>ESP1601628416QQPQ</t>
  </si>
  <si>
    <t>IDEC2010001336</t>
  </si>
  <si>
    <t>CNE2010001464</t>
  </si>
  <si>
    <t>KWE2010001464</t>
  </si>
  <si>
    <t>IP2010000172/BE0018</t>
  </si>
  <si>
    <t>000184703755</t>
  </si>
  <si>
    <t>1048901640926156</t>
  </si>
  <si>
    <t>ESP1601629047RDSW</t>
  </si>
  <si>
    <t>E2010000220</t>
  </si>
  <si>
    <t>MME2010001465</t>
  </si>
  <si>
    <t>KWE2010001465</t>
  </si>
  <si>
    <t>IP2010000173/BE0018</t>
  </si>
  <si>
    <t>IDJRABA08335</t>
  </si>
  <si>
    <t>AMINTASARI</t>
  </si>
  <si>
    <t>1048901765926503</t>
  </si>
  <si>
    <t>ESP1601629567NVP5</t>
  </si>
  <si>
    <t>E2010000221</t>
  </si>
  <si>
    <t>MME2010001467</t>
  </si>
  <si>
    <t>KWE2010001467</t>
  </si>
  <si>
    <t>IP2010000174/BE0018</t>
  </si>
  <si>
    <t>IDJRABA08336</t>
  </si>
  <si>
    <t>HASTIN PARANI</t>
  </si>
  <si>
    <t>1048901933036174</t>
  </si>
  <si>
    <t>ESP1601630339IDWT</t>
  </si>
  <si>
    <t>E2010000222</t>
  </si>
  <si>
    <t>MME2010001471</t>
  </si>
  <si>
    <t>KWE2010001471</t>
  </si>
  <si>
    <t>IP2010000175/BE0018</t>
  </si>
  <si>
    <t>IDJRABA08337</t>
  </si>
  <si>
    <t>NENENG DWI CAHYANI</t>
  </si>
  <si>
    <t>1048901401136583</t>
  </si>
  <si>
    <t>ESP1601631104U63Z</t>
  </si>
  <si>
    <t>IDEC2010001343</t>
  </si>
  <si>
    <t>CNE2010001474</t>
  </si>
  <si>
    <t>KWE2010001474</t>
  </si>
  <si>
    <t>IP2010000176/BE0018</t>
  </si>
  <si>
    <t>IDJRAAA13822</t>
  </si>
  <si>
    <t>ANITA CAROLINA TARIGAN</t>
  </si>
  <si>
    <t>000184703756</t>
  </si>
  <si>
    <t>1048901844095470</t>
  </si>
  <si>
    <t>ESP16015904484QT9</t>
  </si>
  <si>
    <t>IDEC2010001128</t>
  </si>
  <si>
    <t>CNE2010001208</t>
  </si>
  <si>
    <t>KWE2010001208</t>
  </si>
  <si>
    <t>IP2010000095/BE0018</t>
  </si>
  <si>
    <t>IDPABLA05342</t>
  </si>
  <si>
    <t>UMI ROSIDAH</t>
  </si>
  <si>
    <t>JO0057538795</t>
  </si>
  <si>
    <t>1048901924195225</t>
  </si>
  <si>
    <t>ESP16015914302QGP</t>
  </si>
  <si>
    <t>IDEC2010001129</t>
  </si>
  <si>
    <t>CNE2010001209</t>
  </si>
  <si>
    <t>KWE2010001209</t>
  </si>
  <si>
    <t>IP2010000096/BE0018</t>
  </si>
  <si>
    <t>IDJTAXA06908</t>
  </si>
  <si>
    <t>ZULIANTI</t>
  </si>
  <si>
    <t>SAPIDEC2010001129</t>
  </si>
  <si>
    <t>1048901069436829</t>
  </si>
  <si>
    <t>ESP1601634960YIHR</t>
  </si>
  <si>
    <t>IDEC2010001352</t>
  </si>
  <si>
    <t>CNE2010001486</t>
  </si>
  <si>
    <t>KWE2010001486</t>
  </si>
  <si>
    <t>IP2010000177/BE0018</t>
  </si>
  <si>
    <t>IDJTAAA07683</t>
  </si>
  <si>
    <t>RIA GUMELAR</t>
  </si>
  <si>
    <t>0128042000185610</t>
  </si>
  <si>
    <t>1048901606626036</t>
  </si>
  <si>
    <t>ESP1601626606LAAC</t>
  </si>
  <si>
    <t>E2010000227</t>
  </si>
  <si>
    <t>MME2010001487</t>
  </si>
  <si>
    <t>KWE2010001487</t>
  </si>
  <si>
    <t>IP2010000178/BE0018</t>
  </si>
  <si>
    <t>IDJTYBA04978</t>
  </si>
  <si>
    <t>AYU SARI MARANDINI</t>
  </si>
  <si>
    <t>JO0057607518</t>
  </si>
  <si>
    <t>1048901074726086</t>
  </si>
  <si>
    <t>ESP1601627470UUQG</t>
  </si>
  <si>
    <t>E2010000229</t>
  </si>
  <si>
    <t>MME2010001492</t>
  </si>
  <si>
    <t>KWE2010001492</t>
  </si>
  <si>
    <t>IP2010000179/BE0018</t>
  </si>
  <si>
    <t>IDSABOA11810</t>
  </si>
  <si>
    <t>NILUH SUMIATI</t>
  </si>
  <si>
    <t>000184703757</t>
  </si>
  <si>
    <t>1048901983395911</t>
  </si>
  <si>
    <t>ESP16015933892CNO</t>
  </si>
  <si>
    <t>IDEC2010001132</t>
  </si>
  <si>
    <t>CNE2010001212</t>
  </si>
  <si>
    <t>KWE2010001212</t>
  </si>
  <si>
    <t>IP2010000097/BE0018</t>
  </si>
  <si>
    <t>IDJTAXA06312</t>
  </si>
  <si>
    <t>KARIMATUS SAKDIYAH</t>
  </si>
  <si>
    <t>000184703743</t>
  </si>
  <si>
    <t>1048901810736461</t>
  </si>
  <si>
    <t>ESP1601637018BC07</t>
  </si>
  <si>
    <t>IDEC2010001357</t>
  </si>
  <si>
    <t>CNE2010001494</t>
  </si>
  <si>
    <t>KWE2010001494</t>
  </si>
  <si>
    <t>IP2010000180/BE0018</t>
  </si>
  <si>
    <t>JO0057614174</t>
  </si>
  <si>
    <t>1048901146536548</t>
  </si>
  <si>
    <t>ESP160163564154T5</t>
  </si>
  <si>
    <t>IDEC2010001359</t>
  </si>
  <si>
    <t>CNE2010001496</t>
  </si>
  <si>
    <t>KWE2010001496</t>
  </si>
  <si>
    <t>IP2010000181/BE0018</t>
  </si>
  <si>
    <t>1048901941595743</t>
  </si>
  <si>
    <t>ESP1601595149M9PH</t>
  </si>
  <si>
    <t>IDEC2010001134</t>
  </si>
  <si>
    <t>CNE2010001214</t>
  </si>
  <si>
    <t>KWE2010001214</t>
  </si>
  <si>
    <t>IP2010000098/BE0018</t>
  </si>
  <si>
    <t>000184703744</t>
  </si>
  <si>
    <t>ESP1601595655SFQ0</t>
  </si>
  <si>
    <t>IDEC2010001136</t>
  </si>
  <si>
    <t>CNE2010001217</t>
  </si>
  <si>
    <t>KWE2010001217</t>
  </si>
  <si>
    <t>IP2010000099/BE0018</t>
  </si>
  <si>
    <t>000184703745</t>
  </si>
  <si>
    <t>1048901648736636</t>
  </si>
  <si>
    <t>ESP1601637847W7AY</t>
  </si>
  <si>
    <t>IDEC2010001363</t>
  </si>
  <si>
    <t>CNE2010001502</t>
  </si>
  <si>
    <t>KWE2010001502</t>
  </si>
  <si>
    <t>IP2010000182/BE0018</t>
  </si>
  <si>
    <t>SAPIDEC2010001363</t>
  </si>
  <si>
    <t>1048901562046564</t>
  </si>
  <si>
    <t>ESP1601640265KVSB</t>
  </si>
  <si>
    <t>IDEC2010001364</t>
  </si>
  <si>
    <t>CNE2010001504</t>
  </si>
  <si>
    <t>KWE2010001504</t>
  </si>
  <si>
    <t>IP2010000183/BE0018</t>
  </si>
  <si>
    <t>JO0057626992</t>
  </si>
  <si>
    <t>1048901948046124</t>
  </si>
  <si>
    <t>ESP1601640849HEMV</t>
  </si>
  <si>
    <t>E2010000236</t>
  </si>
  <si>
    <t>MME2010001509</t>
  </si>
  <si>
    <t>KWE2010001509</t>
  </si>
  <si>
    <t>IP2010000184/BE0018</t>
  </si>
  <si>
    <t>IDJTADA13708</t>
  </si>
  <si>
    <t>ROFINGAH</t>
  </si>
  <si>
    <t>1048901620246749</t>
  </si>
  <si>
    <t>ESP1601642027G7UD</t>
  </si>
  <si>
    <t>E2010000240</t>
  </si>
  <si>
    <t>MME2010001516</t>
  </si>
  <si>
    <t>KWE2010001516</t>
  </si>
  <si>
    <t>IP2010000185/BE0018</t>
  </si>
  <si>
    <t>IDJRAHA11621</t>
  </si>
  <si>
    <t>MAHBUB JUNAIDI</t>
  </si>
  <si>
    <t>1048901934995997</t>
  </si>
  <si>
    <t>ESP1601599439VWOW</t>
  </si>
  <si>
    <t>IDEC2010001147</t>
  </si>
  <si>
    <t>CNE2010001230</t>
  </si>
  <si>
    <t>KWE2010001230</t>
  </si>
  <si>
    <t>IP2010000100/BE0018</t>
  </si>
  <si>
    <t>JO0057539924</t>
  </si>
  <si>
    <t>1048901568995253</t>
  </si>
  <si>
    <t>ESP1601599865QEVI</t>
  </si>
  <si>
    <t>E2010000150</t>
  </si>
  <si>
    <t>MME2010001232</t>
  </si>
  <si>
    <t>KWE2010001232</t>
  </si>
  <si>
    <t>IP2010000101/BE0018</t>
  </si>
  <si>
    <t>IDJRBFA13675</t>
  </si>
  <si>
    <t>LELI DAHLIYA</t>
  </si>
  <si>
    <t>20KLI0000002315</t>
  </si>
  <si>
    <t>1048901839246009</t>
  </si>
  <si>
    <t>ESP160164293927BK</t>
  </si>
  <si>
    <t>IDEC2010001375</t>
  </si>
  <si>
    <t>CNE2010001523</t>
  </si>
  <si>
    <t>KWE2010001523</t>
  </si>
  <si>
    <t>IP2010000186/BE0018</t>
  </si>
  <si>
    <t>SAPIDEC2010001375</t>
  </si>
  <si>
    <t>1048901655106301</t>
  </si>
  <si>
    <t>ESP160160155713OL</t>
  </si>
  <si>
    <t>IDEC2010001152</t>
  </si>
  <si>
    <t>CNE2010001237</t>
  </si>
  <si>
    <t>KWE2010001237</t>
  </si>
  <si>
    <t>IP2010000102/BE0018</t>
  </si>
  <si>
    <t>IDPABLA08217</t>
  </si>
  <si>
    <t>ALYCIA AYU M</t>
  </si>
  <si>
    <t>JO0057541599</t>
  </si>
  <si>
    <t>1048901553546684</t>
  </si>
  <si>
    <t>ESP1601645356YVPM</t>
  </si>
  <si>
    <t>IDEC2010001381</t>
  </si>
  <si>
    <t>CNE2010001530</t>
  </si>
  <si>
    <t>KWE2010001530</t>
  </si>
  <si>
    <t>IP2010000187/BE0018</t>
  </si>
  <si>
    <t>IDJKAKA02975</t>
  </si>
  <si>
    <t>DESSY SUDARYANTI</t>
  </si>
  <si>
    <t>JO0057640703</t>
  </si>
  <si>
    <t>1048901339206064</t>
  </si>
  <si>
    <t>ESP1601602934MIBS</t>
  </si>
  <si>
    <t>IDEC2010001156</t>
  </si>
  <si>
    <t>CNE2010001242</t>
  </si>
  <si>
    <t>KWE2010001242</t>
  </si>
  <si>
    <t>IP2010000103/BE0018</t>
  </si>
  <si>
    <t>000184703746</t>
  </si>
  <si>
    <t>1048901206546189</t>
  </si>
  <si>
    <t>ESP16016456037Q03</t>
  </si>
  <si>
    <t>IDEC2010001382</t>
  </si>
  <si>
    <t>CNE2010001531</t>
  </si>
  <si>
    <t>KWE2010001531</t>
  </si>
  <si>
    <t>IP2010000188/BE0018</t>
  </si>
  <si>
    <t>JO0057642363</t>
  </si>
  <si>
    <t>1048901418306397</t>
  </si>
  <si>
    <t>ESP1601603815IEFI</t>
  </si>
  <si>
    <t>E2010000156</t>
  </si>
  <si>
    <t>MME2010001246</t>
  </si>
  <si>
    <t>KWE2010001246</t>
  </si>
  <si>
    <t>IP2010000104/BE0018</t>
  </si>
  <si>
    <t>IDSPAAB43701</t>
  </si>
  <si>
    <t>AKBAR ILHAM PURBA</t>
  </si>
  <si>
    <t>1048901422436012</t>
  </si>
  <si>
    <t>ESP1601634224KVW2</t>
  </si>
  <si>
    <t>IDEC2010001383</t>
  </si>
  <si>
    <t>CNE2010001535</t>
  </si>
  <si>
    <t>KWE2010001535</t>
  </si>
  <si>
    <t>IP2010000189/BE0018</t>
  </si>
  <si>
    <t>SAPIDEC2010001383</t>
  </si>
  <si>
    <t>1048901216406706</t>
  </si>
  <si>
    <t>ESP1601604612UEP1</t>
  </si>
  <si>
    <t>IDEC2010001160</t>
  </si>
  <si>
    <t>CNE2010001247</t>
  </si>
  <si>
    <t>KWE2010001247</t>
  </si>
  <si>
    <t>IP2010000105/BE0018</t>
  </si>
  <si>
    <t>20KLI0000002316</t>
  </si>
  <si>
    <t>1048901720506664</t>
  </si>
  <si>
    <t>ESP16016050273KOH</t>
  </si>
  <si>
    <t>IDEC2010001161</t>
  </si>
  <si>
    <t>CNE2010001250</t>
  </si>
  <si>
    <t>KWE2010001250</t>
  </si>
  <si>
    <t>IP2010000106/BE0018</t>
  </si>
  <si>
    <t>IDSPAAB18851</t>
  </si>
  <si>
    <t>SAFINATUN NAJAH</t>
  </si>
  <si>
    <t>000184703747</t>
  </si>
  <si>
    <t>1048901476846805</t>
  </si>
  <si>
    <t>ESP1601648674Z2HC</t>
  </si>
  <si>
    <t>IDEC2010001389</t>
  </si>
  <si>
    <t>CNE2010001542</t>
  </si>
  <si>
    <t>KWE2010001542</t>
  </si>
  <si>
    <t>IP2010000190/BE0018</t>
  </si>
  <si>
    <t>799920081820</t>
  </si>
  <si>
    <t>1048901509646031</t>
  </si>
  <si>
    <t>ESP160164690557LE</t>
  </si>
  <si>
    <t>IDEC2010001390</t>
  </si>
  <si>
    <t>CNE2010001543</t>
  </si>
  <si>
    <t>KWE2010001543</t>
  </si>
  <si>
    <t>IP2010000191/BE0018</t>
  </si>
  <si>
    <t>JO0057645380</t>
  </si>
  <si>
    <t>1048901386506201</t>
  </si>
  <si>
    <t>ESP1601605683JSG4</t>
  </si>
  <si>
    <t>IDEC2010001166</t>
  </si>
  <si>
    <t>CNE2010001255</t>
  </si>
  <si>
    <t>KWE2010001255</t>
  </si>
  <si>
    <t>IP2010000107/BE0018</t>
  </si>
  <si>
    <t>IDJTAXA08273</t>
  </si>
  <si>
    <t>ENAH ROHANIAH</t>
  </si>
  <si>
    <t>JO0057546462</t>
  </si>
  <si>
    <t>1048901241606131</t>
  </si>
  <si>
    <t>ESP1601606142UCPQ</t>
  </si>
  <si>
    <t>IDEC2010001168</t>
  </si>
  <si>
    <t>CNE2010001257</t>
  </si>
  <si>
    <t>KWE2010001257</t>
  </si>
  <si>
    <t>IP2010000108/BE0018</t>
  </si>
  <si>
    <t>IDSPAAB25131</t>
  </si>
  <si>
    <t>NURHAYATI FITRI MULIA RAMADHANI</t>
  </si>
  <si>
    <t>20KLI0000002317</t>
  </si>
  <si>
    <t>1048901851506392</t>
  </si>
  <si>
    <t>ESP1601605158VJIJ</t>
  </si>
  <si>
    <t>IDEC2010001171</t>
  </si>
  <si>
    <t>CNE2010001260</t>
  </si>
  <si>
    <t>KWE2010001260</t>
  </si>
  <si>
    <t>IP2010000109/BE0018</t>
  </si>
  <si>
    <t>SAPIDEC2010001171</t>
  </si>
  <si>
    <t>1048901739946710</t>
  </si>
  <si>
    <t>ESP1601649938158P</t>
  </si>
  <si>
    <t>IDEC2010001394</t>
  </si>
  <si>
    <t>CNE2010001548</t>
  </si>
  <si>
    <t>KWE2010001548</t>
  </si>
  <si>
    <t>IP2010000192/BE0018</t>
  </si>
  <si>
    <t>JO0057646224</t>
  </si>
  <si>
    <t>1048901899606686</t>
  </si>
  <si>
    <t>ESP16016069986UG3</t>
  </si>
  <si>
    <t>IDEC2010001172</t>
  </si>
  <si>
    <t>CNE2010001261</t>
  </si>
  <si>
    <t>KWE2010001261</t>
  </si>
  <si>
    <t>IP2010000110/BE0018</t>
  </si>
  <si>
    <t>1048901630706826</t>
  </si>
  <si>
    <t>ESP1601607037TL5P</t>
  </si>
  <si>
    <t>IDEC2010001173</t>
  </si>
  <si>
    <t>CNE2010001262</t>
  </si>
  <si>
    <t>KWE2010001262</t>
  </si>
  <si>
    <t>IP2010000111/BE0018</t>
  </si>
  <si>
    <t>IDPABLA09264</t>
  </si>
  <si>
    <t>FATIHAH</t>
  </si>
  <si>
    <t>1048901899606222</t>
  </si>
  <si>
    <t>ESP1601606998BZD0</t>
  </si>
  <si>
    <t>IDEC2010001174</t>
  </si>
  <si>
    <t>CNE2010001263</t>
  </si>
  <si>
    <t>KWE2010001263</t>
  </si>
  <si>
    <t>IP2010000112/BE0018</t>
  </si>
  <si>
    <t>0128042000185289</t>
  </si>
  <si>
    <t>1048901724056864</t>
  </si>
  <si>
    <t>ESP16016504274LJR</t>
  </si>
  <si>
    <t>IDEC2010001395</t>
  </si>
  <si>
    <t>CNE2010001549</t>
  </si>
  <si>
    <t>KWE2010001549</t>
  </si>
  <si>
    <t>IP2010000193/BE0018</t>
  </si>
  <si>
    <t>JO0057646740</t>
  </si>
  <si>
    <t>1048901640156626</t>
  </si>
  <si>
    <t>ESP1601651046AB42</t>
  </si>
  <si>
    <t>E2010000254</t>
  </si>
  <si>
    <t>MME2010001552</t>
  </si>
  <si>
    <t>KWE2010001552</t>
  </si>
  <si>
    <t>IP2010000194/BE0018</t>
  </si>
  <si>
    <t>IDJTAXA10136</t>
  </si>
  <si>
    <t>FIKI WIDYAGUNA</t>
  </si>
  <si>
    <t>1048901659606192</t>
  </si>
  <si>
    <t>ESP160160695634M5</t>
  </si>
  <si>
    <t>IDEC2010001221</t>
  </si>
  <si>
    <t>CNE2010001310</t>
  </si>
  <si>
    <t>KWE2010001310</t>
  </si>
  <si>
    <t>IP2010000113/BE0018</t>
  </si>
  <si>
    <t>1048901949906651</t>
  </si>
  <si>
    <t>ESP1601609950YTI0</t>
  </si>
  <si>
    <t>E2010000160</t>
  </si>
  <si>
    <t>MME2010001315</t>
  </si>
  <si>
    <t>KWE2010001315</t>
  </si>
  <si>
    <t>IP2010000114/BE0018</t>
  </si>
  <si>
    <t>IDJRBFA13676</t>
  </si>
  <si>
    <t>YULIANA IKA R</t>
  </si>
  <si>
    <t>1048901815906981</t>
  </si>
  <si>
    <t>ESP1601609518GQUC</t>
  </si>
  <si>
    <t>E2010000161</t>
  </si>
  <si>
    <t>MME2010001317</t>
  </si>
  <si>
    <t>KWE2010001317</t>
  </si>
  <si>
    <t>IP2010000115/BE0018</t>
  </si>
  <si>
    <t>IDSPCCA02293</t>
  </si>
  <si>
    <t>RISA MEITA RAHAYU</t>
  </si>
  <si>
    <t>1048901086356480</t>
  </si>
  <si>
    <t>ESP1601653680UCKW</t>
  </si>
  <si>
    <t>IDEC2010001403</t>
  </si>
  <si>
    <t>CNE2010001560</t>
  </si>
  <si>
    <t>KWE2010001560</t>
  </si>
  <si>
    <t>IP2010000195/BE0018</t>
  </si>
  <si>
    <t>0128042000185735</t>
  </si>
  <si>
    <t>1048901609016684</t>
  </si>
  <si>
    <t>ESP16016109062227</t>
  </si>
  <si>
    <t>E2010000167</t>
  </si>
  <si>
    <t>MME2010001325</t>
  </si>
  <si>
    <t>KWE2010001325</t>
  </si>
  <si>
    <t>IP2010000117/BE0018</t>
  </si>
  <si>
    <t>IDJHAMA10386</t>
  </si>
  <si>
    <t>RIVANNY GIRSANG</t>
  </si>
  <si>
    <t>0128042000185339</t>
  </si>
  <si>
    <t>1048901975116579</t>
  </si>
  <si>
    <t>ESP1601611579NAWM</t>
  </si>
  <si>
    <t>IDEC2010001233</t>
  </si>
  <si>
    <t>CNE2010001329</t>
  </si>
  <si>
    <t>KWE2010001329</t>
  </si>
  <si>
    <t>IP2010000118/BE0018</t>
  </si>
  <si>
    <t>0128042000185354</t>
  </si>
  <si>
    <t>1048901825116788</t>
  </si>
  <si>
    <t>ESP1601611528ELF3</t>
  </si>
  <si>
    <t>IDEC2010001235</t>
  </si>
  <si>
    <t>CNE2010001331</t>
  </si>
  <si>
    <t>KWE2010001331</t>
  </si>
  <si>
    <t>IP2010000119/BE0018</t>
  </si>
  <si>
    <t>SAPIDEC2010001235</t>
  </si>
  <si>
    <t>1048901070116418</t>
  </si>
  <si>
    <t>ESP1601611070W1VF</t>
  </si>
  <si>
    <t>E2010000171</t>
  </si>
  <si>
    <t>MME2010001333</t>
  </si>
  <si>
    <t>KWE2010001333</t>
  </si>
  <si>
    <t>IP2010000120/BE0018</t>
  </si>
  <si>
    <t>IDJTBSA04334</t>
  </si>
  <si>
    <t>WISNU GANDANA AFFANDI</t>
  </si>
  <si>
    <t>1048901370216718</t>
  </si>
  <si>
    <t>ESP16016120734P0I</t>
  </si>
  <si>
    <t>IDEC2010001237</t>
  </si>
  <si>
    <t>CNE2010001334</t>
  </si>
  <si>
    <t>KWE2010001334</t>
  </si>
  <si>
    <t>IP2010000121/BE0018</t>
  </si>
  <si>
    <t>JO0057555440</t>
  </si>
  <si>
    <t>1048901371216932</t>
  </si>
  <si>
    <t>ESP16016121735YHM</t>
  </si>
  <si>
    <t>IDEC2010001239</t>
  </si>
  <si>
    <t>CNE2010001336</t>
  </si>
  <si>
    <t>KWE2010001336</t>
  </si>
  <si>
    <t>IP2010000124/BE0018</t>
  </si>
  <si>
    <t>SAPIDEC2010001239</t>
  </si>
  <si>
    <t>1048901858216330</t>
  </si>
  <si>
    <t>ESP16016128585B69</t>
  </si>
  <si>
    <t>IDEC2010001243</t>
  </si>
  <si>
    <t>CNE2010001340</t>
  </si>
  <si>
    <t>KWE2010001340</t>
  </si>
  <si>
    <t>IP2010000125/BE0018</t>
  </si>
  <si>
    <t>1048901581316934</t>
  </si>
  <si>
    <t>ESP1601613186W83Y</t>
  </si>
  <si>
    <t>IDEC2010001245</t>
  </si>
  <si>
    <t>CNE2010001343</t>
  </si>
  <si>
    <t>KWE2010001343</t>
  </si>
  <si>
    <t>IP2010000127/BE0018</t>
  </si>
  <si>
    <t>IDBNAKA00719</t>
  </si>
  <si>
    <t>SAROH</t>
  </si>
  <si>
    <t>1048901681316350</t>
  </si>
  <si>
    <t>ESP16016131866M3Y</t>
  </si>
  <si>
    <t>IDEC2010001246</t>
  </si>
  <si>
    <t>CNE2010001344</t>
  </si>
  <si>
    <t>KWE2010001344</t>
  </si>
  <si>
    <t>IP2010000128/BE0018</t>
  </si>
  <si>
    <t>IDPABLA04148</t>
  </si>
  <si>
    <t>NUR CHALIMATUS SA`DIYAH</t>
  </si>
  <si>
    <t>000184703750</t>
  </si>
  <si>
    <t>1048901894116355</t>
  </si>
  <si>
    <t>ESP1601611499QVIC</t>
  </si>
  <si>
    <t>IDEC2010001247</t>
  </si>
  <si>
    <t>CNE2010001345</t>
  </si>
  <si>
    <t>KWE2010001345</t>
  </si>
  <si>
    <t>IP2010000129/BE0018</t>
  </si>
  <si>
    <t>JO0057556408</t>
  </si>
  <si>
    <t>1048901366316758</t>
  </si>
  <si>
    <t>ESP1601613664TKJI</t>
  </si>
  <si>
    <t>IDEC2010001249</t>
  </si>
  <si>
    <t>CNE2010001347</t>
  </si>
  <si>
    <t>KWE2010001347</t>
  </si>
  <si>
    <t>IP2010000130/BE0018</t>
  </si>
  <si>
    <t>IDJKAJA04332</t>
  </si>
  <si>
    <t>WIKE ROHMAYENI</t>
  </si>
  <si>
    <t>JO0057556607</t>
  </si>
  <si>
    <t>1048901693116127</t>
  </si>
  <si>
    <t>ESP1601611396BFK2</t>
  </si>
  <si>
    <t>IDEC2010001252</t>
  </si>
  <si>
    <t>CNE2010001350</t>
  </si>
  <si>
    <t>KWE2010001350</t>
  </si>
  <si>
    <t>IP2010000131/BE0018</t>
  </si>
  <si>
    <t>JO0057556983</t>
  </si>
  <si>
    <t>1048901069316255</t>
  </si>
  <si>
    <t>ESP1601613961QS5L</t>
  </si>
  <si>
    <t>IDEC2010001253</t>
  </si>
  <si>
    <t>CNE2010001351</t>
  </si>
  <si>
    <t>KWE2010001351</t>
  </si>
  <si>
    <t>IP2010000132/BE0018</t>
  </si>
  <si>
    <t>JO0057556987</t>
  </si>
  <si>
    <t>1048901332416210</t>
  </si>
  <si>
    <t>ESP1601614234S2AC</t>
  </si>
  <si>
    <t>IDEC2010001254</t>
  </si>
  <si>
    <t>CNE2010001352</t>
  </si>
  <si>
    <t>KWE2010001352</t>
  </si>
  <si>
    <t>IP2010000133/BE0018</t>
  </si>
  <si>
    <t>0128042000185362</t>
  </si>
  <si>
    <t>1048901482416946</t>
  </si>
  <si>
    <t>ESP1601614284ZWNU</t>
  </si>
  <si>
    <t>IDEC2010001255</t>
  </si>
  <si>
    <t>CNE2010001353</t>
  </si>
  <si>
    <t>KWE2010001353</t>
  </si>
  <si>
    <t>IP2010000134/BE0018</t>
  </si>
  <si>
    <t>JO0057557149</t>
  </si>
  <si>
    <t>1048901254416231</t>
  </si>
  <si>
    <t>ESP1601614453Q3U3</t>
  </si>
  <si>
    <t>IDEC2010001257</t>
  </si>
  <si>
    <t>CNE2010001356</t>
  </si>
  <si>
    <t>KWE2010001356</t>
  </si>
  <si>
    <t>IP2010000135/BE0018</t>
  </si>
  <si>
    <t>20KLI0000002318</t>
  </si>
  <si>
    <t>1048901207416128</t>
  </si>
  <si>
    <t>ESP1601614703MYBJ</t>
  </si>
  <si>
    <t>IDEC2010001259</t>
  </si>
  <si>
    <t>CNE2010001359</t>
  </si>
  <si>
    <t>KWE2010001359</t>
  </si>
  <si>
    <t>IP2010000136/BE0018</t>
  </si>
  <si>
    <t>0128042000185388</t>
  </si>
  <si>
    <t>1048901800616771</t>
  </si>
  <si>
    <t>ESP1601616009FLVH</t>
  </si>
  <si>
    <t>IDEC2010001261</t>
  </si>
  <si>
    <t>CNE2010001361</t>
  </si>
  <si>
    <t>KWE2010001361</t>
  </si>
  <si>
    <t>IP2010000137/BE0018</t>
  </si>
  <si>
    <t>000184703751</t>
  </si>
  <si>
    <t>1048901644616721</t>
  </si>
  <si>
    <t>ESP1601616446ND23</t>
  </si>
  <si>
    <t>IDEC2010001264</t>
  </si>
  <si>
    <t>CNE2010001364</t>
  </si>
  <si>
    <t>KWE2010001364</t>
  </si>
  <si>
    <t>IP2010000138/BE0018</t>
  </si>
  <si>
    <t>IDSPAAB33147</t>
  </si>
  <si>
    <t>ASEP RONY RUBIYANSAH</t>
  </si>
  <si>
    <t>JO0057559309</t>
  </si>
  <si>
    <t>1048901069616995</t>
  </si>
  <si>
    <t>ESP16016169605VV6</t>
  </si>
  <si>
    <t>IDEC2010001268</t>
  </si>
  <si>
    <t>CNE2010001368</t>
  </si>
  <si>
    <t>KWE2010001368</t>
  </si>
  <si>
    <t>IP2010000140/BE0018</t>
  </si>
  <si>
    <t>JO0057559642</t>
  </si>
  <si>
    <t>1048901237375679</t>
  </si>
  <si>
    <t>ESP1601573732ORUA</t>
  </si>
  <si>
    <t>IDEC2010000734</t>
  </si>
  <si>
    <t>CNE2010000817</t>
  </si>
  <si>
    <t>KWE2010000817</t>
  </si>
  <si>
    <t>IP2010000093/BE0018</t>
  </si>
  <si>
    <t>SAPIDEC2010000734</t>
  </si>
  <si>
    <t>1048901960716172</t>
  </si>
  <si>
    <t>ESP1601617070C8EH</t>
  </si>
  <si>
    <t>IDEC2010001269</t>
  </si>
  <si>
    <t>CNE2010001369</t>
  </si>
  <si>
    <t>KWE2010001369</t>
  </si>
  <si>
    <t>IP2010000141/BE0018</t>
  </si>
  <si>
    <t>SAPIDEC2010001269</t>
  </si>
  <si>
    <t>1048901869616926</t>
  </si>
  <si>
    <t>ESP1601616968D7Z2</t>
  </si>
  <si>
    <t>IDEC2010001270</t>
  </si>
  <si>
    <t>CNE2010001370</t>
  </si>
  <si>
    <t>KWE2010001370</t>
  </si>
  <si>
    <t>IP2010000142/BE0018</t>
  </si>
  <si>
    <t>1048901242716089</t>
  </si>
  <si>
    <t>ESP1601617242S0NK</t>
  </si>
  <si>
    <t>E2010000186</t>
  </si>
  <si>
    <t>MME2010001372</t>
  </si>
  <si>
    <t>KWE2010001372</t>
  </si>
  <si>
    <t>IP2010000143/BE0018</t>
  </si>
  <si>
    <t>IDJTBAA17435</t>
  </si>
  <si>
    <t>1048901960716473</t>
  </si>
  <si>
    <t>ESP1601617070D7C9</t>
  </si>
  <si>
    <t>IDEC2010001275</t>
  </si>
  <si>
    <t>CNE2010001378</t>
  </si>
  <si>
    <t>KWE2010001378</t>
  </si>
  <si>
    <t>IP2010000144/BE0018</t>
  </si>
  <si>
    <t>SAPIDEC2010001275</t>
  </si>
  <si>
    <t>1048901376716453</t>
  </si>
  <si>
    <t>ESP1601617673MV1L</t>
  </si>
  <si>
    <t>IDEC2010001282</t>
  </si>
  <si>
    <t>CNE2010001385</t>
  </si>
  <si>
    <t>KWE2010001385</t>
  </si>
  <si>
    <t>IP2010000145/BE0018</t>
  </si>
  <si>
    <t>IDBNAFA11017</t>
  </si>
  <si>
    <t>ROHMATULLAH</t>
  </si>
  <si>
    <t>JO0057561417</t>
  </si>
  <si>
    <t>1048901557407147</t>
  </si>
  <si>
    <t>ESP160170475513JV</t>
  </si>
  <si>
    <t>IDEC2010001844</t>
  </si>
  <si>
    <t>CNE2010002029</t>
  </si>
  <si>
    <t>KWE2010002029</t>
  </si>
  <si>
    <t>IP2010000234/BE0018</t>
  </si>
  <si>
    <t>JO0057675364</t>
  </si>
  <si>
    <t>1048901983507725</t>
  </si>
  <si>
    <t>ESP1601705390AWGK</t>
  </si>
  <si>
    <t>IDEC2010001850</t>
  </si>
  <si>
    <t>CNE2010002035</t>
  </si>
  <si>
    <t>KWE2010002035</t>
  </si>
  <si>
    <t>IP2010000235/BE0018</t>
  </si>
  <si>
    <t>SAPIDEC2010001850</t>
  </si>
  <si>
    <t>1048901697507291</t>
  </si>
  <si>
    <t>ESP1601705797RC82</t>
  </si>
  <si>
    <t>IDEC2010001852</t>
  </si>
  <si>
    <t>CNE2010002037</t>
  </si>
  <si>
    <t>KWE2010002037</t>
  </si>
  <si>
    <t>IP2010000236/BE0018</t>
  </si>
  <si>
    <t>JO0057677392</t>
  </si>
  <si>
    <t>1048901482707755</t>
  </si>
  <si>
    <t>ESP1601707284LF9A</t>
  </si>
  <si>
    <t>E2010000332</t>
  </si>
  <si>
    <t>MME2010002047</t>
  </si>
  <si>
    <t>KWE2010002047</t>
  </si>
  <si>
    <t>IP2010000237/BE0018</t>
  </si>
  <si>
    <t>IDBNAFA12935</t>
  </si>
  <si>
    <t>SUDARWATI</t>
  </si>
  <si>
    <t>1048901510807911</t>
  </si>
  <si>
    <t>ESP1601708015QHIQ</t>
  </si>
  <si>
    <t>IDEC2010001864</t>
  </si>
  <si>
    <t>CNE2010002051</t>
  </si>
  <si>
    <t>KWE2010002051</t>
  </si>
  <si>
    <t>IP2010000238/BE0018</t>
  </si>
  <si>
    <t>SAPIDEC2010001864</t>
  </si>
  <si>
    <t>1048901851807043</t>
  </si>
  <si>
    <t>ESP1601708159MFBU</t>
  </si>
  <si>
    <t>IDEC2010001865</t>
  </si>
  <si>
    <t>CNE2010002053</t>
  </si>
  <si>
    <t>KWE2010002053</t>
  </si>
  <si>
    <t>IP2010000239/BE0018</t>
  </si>
  <si>
    <t>IDJHBFA22694</t>
  </si>
  <si>
    <t>NANA</t>
  </si>
  <si>
    <t>1048901578807717</t>
  </si>
  <si>
    <t>ESP1601708876JL0Z</t>
  </si>
  <si>
    <t>IDEC2010001868</t>
  </si>
  <si>
    <t>CNE2010002056</t>
  </si>
  <si>
    <t>KWE2010002056</t>
  </si>
  <si>
    <t>IP2010000240/BE0018</t>
  </si>
  <si>
    <t>000184703765</t>
  </si>
  <si>
    <t>1048901267907961</t>
  </si>
  <si>
    <t>ESP160170976352PI</t>
  </si>
  <si>
    <t>E2010000338</t>
  </si>
  <si>
    <t>MME2010002060</t>
  </si>
  <si>
    <t>KWE2010002060</t>
  </si>
  <si>
    <t>IP2010000241/BE0018</t>
  </si>
  <si>
    <t>IDBNAFA12936</t>
  </si>
  <si>
    <t>1048901573017929</t>
  </si>
  <si>
    <t>ESP1601710375G6Y4</t>
  </si>
  <si>
    <t>IDEC2010001872</t>
  </si>
  <si>
    <t>CNE2010002065</t>
  </si>
  <si>
    <t>KWE2010002065</t>
  </si>
  <si>
    <t>IP2010000242/BE0018</t>
  </si>
  <si>
    <t>SAPIDEC2010001872</t>
  </si>
  <si>
    <t>1048901493117251</t>
  </si>
  <si>
    <t>ESP1601711395LOU2</t>
  </si>
  <si>
    <t>IDEC2010001875</t>
  </si>
  <si>
    <t>CNE2010002068</t>
  </si>
  <si>
    <t>KWE2010002068</t>
  </si>
  <si>
    <t>IP2010000243/BE0018</t>
  </si>
  <si>
    <t>IDBNAJA08160</t>
  </si>
  <si>
    <t>DEWI KOMALASARI</t>
  </si>
  <si>
    <t>1048901589117653</t>
  </si>
  <si>
    <t>ESP1601711985C3MH</t>
  </si>
  <si>
    <t>IDEC2010001880</t>
  </si>
  <si>
    <t>CNE2010002074</t>
  </si>
  <si>
    <t>KWE2010002074</t>
  </si>
  <si>
    <t>IP2010000244/BE0018</t>
  </si>
  <si>
    <t>ESP16017131950CQE</t>
  </si>
  <si>
    <t>E2010000344</t>
  </si>
  <si>
    <t>MME2010002082</t>
  </si>
  <si>
    <t>KWE2010002082</t>
  </si>
  <si>
    <t>IP2010000245/BE0018</t>
  </si>
  <si>
    <t>IDSAAEA09683</t>
  </si>
  <si>
    <t>LELY RAHMAYANI SARAGIH</t>
  </si>
  <si>
    <t>1048901394417416</t>
  </si>
  <si>
    <t>ESP16017144935NPC</t>
  </si>
  <si>
    <t>IDEC2010001890</t>
  </si>
  <si>
    <t>CNE2010002088</t>
  </si>
  <si>
    <t>KWE2010002088</t>
  </si>
  <si>
    <t>IP2010000246/BE0018</t>
  </si>
  <si>
    <t>799920081945</t>
  </si>
  <si>
    <t>1048901167617445</t>
  </si>
  <si>
    <t>ESP1601716761NZT6</t>
  </si>
  <si>
    <t>E2010000352</t>
  </si>
  <si>
    <t>MME2010002110</t>
  </si>
  <si>
    <t>KWE2010002110</t>
  </si>
  <si>
    <t>IP2010000247/BE0018</t>
  </si>
  <si>
    <t>IDJTBHA22935</t>
  </si>
  <si>
    <t>SALIM ALAIDRUS</t>
  </si>
  <si>
    <t>1048901720717847</t>
  </si>
  <si>
    <t>ESP1601717028OJG6</t>
  </si>
  <si>
    <t>E2010000353</t>
  </si>
  <si>
    <t>MME2010002112</t>
  </si>
  <si>
    <t>KWE2010002112</t>
  </si>
  <si>
    <t>IP2010000248/BE0018</t>
  </si>
  <si>
    <t>IDSADUA04956</t>
  </si>
  <si>
    <t>LIA DIAN MAYASARI</t>
  </si>
  <si>
    <t>1048901489617086</t>
  </si>
  <si>
    <t>ESP1601716984CGQL</t>
  </si>
  <si>
    <t>E2010000354</t>
  </si>
  <si>
    <t>MME2010002113</t>
  </si>
  <si>
    <t>KWE2010002113</t>
  </si>
  <si>
    <t>IP2010000249/BE0018</t>
  </si>
  <si>
    <t>IDJTBHA22936</t>
  </si>
  <si>
    <t>DEDI DORES</t>
  </si>
  <si>
    <t>1048901186717877</t>
  </si>
  <si>
    <t>ESP1601717681HM3G</t>
  </si>
  <si>
    <t>E2010000356</t>
  </si>
  <si>
    <t>MME2010002116</t>
  </si>
  <si>
    <t>KWE2010002116</t>
  </si>
  <si>
    <t>IP2010000250/BE0018</t>
  </si>
  <si>
    <t>IDJTBHA22937</t>
  </si>
  <si>
    <t>1048901988717836</t>
  </si>
  <si>
    <t>ESP1601717889I48U</t>
  </si>
  <si>
    <t>E2010000358</t>
  </si>
  <si>
    <t>MME2010002119</t>
  </si>
  <si>
    <t>KWE2010002119</t>
  </si>
  <si>
    <t>IP2010000251/BE0018</t>
  </si>
  <si>
    <t>IDJTBHA22938</t>
  </si>
  <si>
    <t>EDY NUGROHO</t>
  </si>
  <si>
    <t>1048901758817840</t>
  </si>
  <si>
    <t>ESP1601718858WHFM</t>
  </si>
  <si>
    <t>E2010000360</t>
  </si>
  <si>
    <t>MME2010002122</t>
  </si>
  <si>
    <t>KWE2010002122</t>
  </si>
  <si>
    <t>IP2010000252/BE0018</t>
  </si>
  <si>
    <t>IDJTBHA22939</t>
  </si>
  <si>
    <t> MUJIATI</t>
  </si>
  <si>
    <t>1048901040917884</t>
  </si>
  <si>
    <t>ESP160171904105YN</t>
  </si>
  <si>
    <t>E2010000361</t>
  </si>
  <si>
    <t>MME2010002123</t>
  </si>
  <si>
    <t>KWE2010002123</t>
  </si>
  <si>
    <t>IP2010000253/BE0018</t>
  </si>
  <si>
    <t>IDJTBHA22940</t>
  </si>
  <si>
    <t>SUSANTI</t>
  </si>
  <si>
    <t>1048901355917356</t>
  </si>
  <si>
    <t>ESP1601719553C60G</t>
  </si>
  <si>
    <t>E2010000363</t>
  </si>
  <si>
    <t>MME2010002126</t>
  </si>
  <si>
    <t>KWE2010002126</t>
  </si>
  <si>
    <t>IP2010000254/BE0018</t>
  </si>
  <si>
    <t>IDJTBHA22942</t>
  </si>
  <si>
    <t>1048901497917427</t>
  </si>
  <si>
    <t>ESP1601719794Q0WY</t>
  </si>
  <si>
    <t>E2010000365</t>
  </si>
  <si>
    <t>MME2010002128</t>
  </si>
  <si>
    <t>KWE2010002128</t>
  </si>
  <si>
    <t>IP2010000255/BE0018</t>
  </si>
  <si>
    <t>IDJTBHA22943</t>
  </si>
  <si>
    <t>1048901636676346</t>
  </si>
  <si>
    <t>ESP16016766376JWL</t>
  </si>
  <si>
    <t>IDEC2010001736</t>
  </si>
  <si>
    <t>CNE2010001895</t>
  </si>
  <si>
    <t>KWE2010001895</t>
  </si>
  <si>
    <t>IP2010000197/BE0018</t>
  </si>
  <si>
    <t>IDJTAAA07648</t>
  </si>
  <si>
    <t>DENNY STIYAWINDI</t>
  </si>
  <si>
    <t>SAPIDEC2010001736</t>
  </si>
  <si>
    <t>1048901775917584</t>
  </si>
  <si>
    <t>ESP1601719578Z00F</t>
  </si>
  <si>
    <t>IDEC2010001917</t>
  </si>
  <si>
    <t>CNE2010002129</t>
  </si>
  <si>
    <t>KWE2010002129</t>
  </si>
  <si>
    <t>IP2010000256/BE0018</t>
  </si>
  <si>
    <t>IDBGOAA02131</t>
  </si>
  <si>
    <t>NENENG FAJRIYANI, SSI</t>
  </si>
  <si>
    <t>0128042000186097</t>
  </si>
  <si>
    <t>1048901121027023</t>
  </si>
  <si>
    <t>ESP16017201228YHT</t>
  </si>
  <si>
    <t>E2010000366</t>
  </si>
  <si>
    <t>MME2010002130</t>
  </si>
  <si>
    <t>KWE2010002130</t>
  </si>
  <si>
    <t>IP2010000257/BE0018</t>
  </si>
  <si>
    <t>IDJTBHA22944</t>
  </si>
  <si>
    <t>DIAN ANGGRAINI SE</t>
  </si>
  <si>
    <t>0128042000186105</t>
  </si>
  <si>
    <t>1048901179027517</t>
  </si>
  <si>
    <t>ESP1601720972PL96</t>
  </si>
  <si>
    <t>E2010000367</t>
  </si>
  <si>
    <t>MME2010002132</t>
  </si>
  <si>
    <t>KWE2010002132</t>
  </si>
  <si>
    <t>IP2010000258/BE0018</t>
  </si>
  <si>
    <t>IDJTBHA22945</t>
  </si>
  <si>
    <t>RUDI RUSTANDI</t>
  </si>
  <si>
    <t>1048901565127065</t>
  </si>
  <si>
    <t>ESP16017215666MUD</t>
  </si>
  <si>
    <t>E2010000368</t>
  </si>
  <si>
    <t>MME2010002133</t>
  </si>
  <si>
    <t>KWE2010002133</t>
  </si>
  <si>
    <t>IP2010000259/BE0018</t>
  </si>
  <si>
    <t>IDJTBHA22946</t>
  </si>
  <si>
    <t>1048901069127145</t>
  </si>
  <si>
    <t>ESP1601721960ONA5</t>
  </si>
  <si>
    <t>E2010000369</t>
  </si>
  <si>
    <t>MME2010002134</t>
  </si>
  <si>
    <t>KWE2010002134</t>
  </si>
  <si>
    <t>IP2010000260/BE0018</t>
  </si>
  <si>
    <t>IDJTBHA22947</t>
  </si>
  <si>
    <t>1048901002227713</t>
  </si>
  <si>
    <t>ESP16017222008ZG7</t>
  </si>
  <si>
    <t>E2010000371</t>
  </si>
  <si>
    <t>MME2010002135</t>
  </si>
  <si>
    <t>KWE2010002135</t>
  </si>
  <si>
    <t>IP2010000261/BE0018</t>
  </si>
  <si>
    <t>IDJTBHA22948</t>
  </si>
  <si>
    <t>TARUNA</t>
  </si>
  <si>
    <t>1048901004227469</t>
  </si>
  <si>
    <t>ESP1601722400RA7K</t>
  </si>
  <si>
    <t>E2010000372</t>
  </si>
  <si>
    <t>MME2010002136</t>
  </si>
  <si>
    <t>KWE2010002136</t>
  </si>
  <si>
    <t>IP2010000262/BE0018</t>
  </si>
  <si>
    <t>IDJTBHA22949</t>
  </si>
  <si>
    <t>1048901605227363</t>
  </si>
  <si>
    <t>ESP1601722507MTOM</t>
  </si>
  <si>
    <t>E2010000374</t>
  </si>
  <si>
    <t>MME2010002138</t>
  </si>
  <si>
    <t>KWE2010002138</t>
  </si>
  <si>
    <t>IP2010000263/BE0018</t>
  </si>
  <si>
    <t>IDJTBHA22950</t>
  </si>
  <si>
    <t>MAMAN ABDURAHMAN</t>
  </si>
  <si>
    <t>1048901606227363</t>
  </si>
  <si>
    <t>ESP1601722606UQYE</t>
  </si>
  <si>
    <t>E2010000375</t>
  </si>
  <si>
    <t>MME2010002139</t>
  </si>
  <si>
    <t>KWE2010002139</t>
  </si>
  <si>
    <t>IP2010000264/BE0018</t>
  </si>
  <si>
    <t>IDSPACA17064</t>
  </si>
  <si>
    <t>MUHAMMAD NAWAWI</t>
  </si>
  <si>
    <t>1048901756517728</t>
  </si>
  <si>
    <t>ESP1601715657UQI7</t>
  </si>
  <si>
    <t>IDEC2010001919</t>
  </si>
  <si>
    <t>CNE2010002140</t>
  </si>
  <si>
    <t>KWE2010002140</t>
  </si>
  <si>
    <t>IP2010000265/BE0018</t>
  </si>
  <si>
    <t>000184703767</t>
  </si>
  <si>
    <t>1048901467227556</t>
  </si>
  <si>
    <t>ESP16017227640NRK</t>
  </si>
  <si>
    <t>E2010000376</t>
  </si>
  <si>
    <t>MME2010002141</t>
  </si>
  <si>
    <t>KWE2010002141</t>
  </si>
  <si>
    <t>IP2010000266/BE0018</t>
  </si>
  <si>
    <t>IDJTBHA22951</t>
  </si>
  <si>
    <t>1048901680327093</t>
  </si>
  <si>
    <t>ESP16017230871D9N</t>
  </si>
  <si>
    <t>IDEC2010001922</t>
  </si>
  <si>
    <t>CNE2010002145</t>
  </si>
  <si>
    <t>KWE2010002145</t>
  </si>
  <si>
    <t>IP2010000267/BE0018</t>
  </si>
  <si>
    <t>IDSPAAB08321</t>
  </si>
  <si>
    <t>RIRIN ROCHMAWATI</t>
  </si>
  <si>
    <t>0128042000186113</t>
  </si>
  <si>
    <t>1048901958327832</t>
  </si>
  <si>
    <t>ESP160172386009M5</t>
  </si>
  <si>
    <t>E2010000379</t>
  </si>
  <si>
    <t>MME2010002147</t>
  </si>
  <si>
    <t>KWE2010002147</t>
  </si>
  <si>
    <t>IP2010000268/BE0018</t>
  </si>
  <si>
    <t>IDJTBHA22952</t>
  </si>
  <si>
    <t>1048901080427840</t>
  </si>
  <si>
    <t>ESP1601724081IGJT</t>
  </si>
  <si>
    <t>E2010000380</t>
  </si>
  <si>
    <t>MME2010002148</t>
  </si>
  <si>
    <t>KWE2010002148</t>
  </si>
  <si>
    <t>IP2010000269/BE0018</t>
  </si>
  <si>
    <t>IDJTBHA22953</t>
  </si>
  <si>
    <t>PUPUNG</t>
  </si>
  <si>
    <t>1048901402427802</t>
  </si>
  <si>
    <t>ESP1601724204N69U</t>
  </si>
  <si>
    <t>E2010000381</t>
  </si>
  <si>
    <t>MME2010002149</t>
  </si>
  <si>
    <t>KWE2010002149</t>
  </si>
  <si>
    <t>IP2010000270/BE0018</t>
  </si>
  <si>
    <t>IDJTBHA22954</t>
  </si>
  <si>
    <t>GUNTUR</t>
  </si>
  <si>
    <t>1048901980427394</t>
  </si>
  <si>
    <t>ESP16017240893EYT</t>
  </si>
  <si>
    <t>IDEC2010001924</t>
  </si>
  <si>
    <t>CNE2010002150</t>
  </si>
  <si>
    <t>KWE2010002150</t>
  </si>
  <si>
    <t>IP2010000271/BE0018</t>
  </si>
  <si>
    <t>000184703768</t>
  </si>
  <si>
    <t>1048901193427823</t>
  </si>
  <si>
    <t>ESP1601724391EL0E</t>
  </si>
  <si>
    <t>E2010000382</t>
  </si>
  <si>
    <t>MME2010002152</t>
  </si>
  <si>
    <t>KWE2010002152</t>
  </si>
  <si>
    <t>IP2010000272/BE0018</t>
  </si>
  <si>
    <t>IDJTBHA22955</t>
  </si>
  <si>
    <t>1048901475427545</t>
  </si>
  <si>
    <t>ESP1601724575Q8NG</t>
  </si>
  <si>
    <t>E2010000383</t>
  </si>
  <si>
    <t>MME2010002153</t>
  </si>
  <si>
    <t>KWE2010002153</t>
  </si>
  <si>
    <t>IP2010000273/BE0018</t>
  </si>
  <si>
    <t>IDJTBHA22956</t>
  </si>
  <si>
    <t>1048901840527434</t>
  </si>
  <si>
    <t>ESP1601725048WIAT</t>
  </si>
  <si>
    <t>E2010000384</t>
  </si>
  <si>
    <t>MME2010002154</t>
  </si>
  <si>
    <t>KWE2010002154</t>
  </si>
  <si>
    <t>IP2010000274/BE0018</t>
  </si>
  <si>
    <t>IDJTBHA22957</t>
  </si>
  <si>
    <t>1048901549186380</t>
  </si>
  <si>
    <t>ESP1601681945MRFU</t>
  </si>
  <si>
    <t>IDEC2010001741</t>
  </si>
  <si>
    <t>CNE2010001901</t>
  </si>
  <si>
    <t>KWE2010001901</t>
  </si>
  <si>
    <t>IP2010000198/BE0018</t>
  </si>
  <si>
    <t>JO0057651199</t>
  </si>
  <si>
    <t>1048901442527465</t>
  </si>
  <si>
    <t>ESP1601725245V9VC</t>
  </si>
  <si>
    <t>E2010000385</t>
  </si>
  <si>
    <t>MME2010002156</t>
  </si>
  <si>
    <t>KWE2010002156</t>
  </si>
  <si>
    <t>IP2010000275/BE0018</t>
  </si>
  <si>
    <t>IDJTBHA22958</t>
  </si>
  <si>
    <t>SUKARNO</t>
  </si>
  <si>
    <t>1048901773527213</t>
  </si>
  <si>
    <t>ESP1601725377MZW8</t>
  </si>
  <si>
    <t>IDEC2010001927</t>
  </si>
  <si>
    <t>CNE2010002157</t>
  </si>
  <si>
    <t>KWE2010002157</t>
  </si>
  <si>
    <t>IP2010000276/BE0018</t>
  </si>
  <si>
    <t>JO0057726787</t>
  </si>
  <si>
    <t>1048901593186836</t>
  </si>
  <si>
    <t>ESP1601681395D1QJ</t>
  </si>
  <si>
    <t>IDEC2010001743</t>
  </si>
  <si>
    <t>CNE2010001903</t>
  </si>
  <si>
    <t>KWE2010001903</t>
  </si>
  <si>
    <t>IP2010000199/BE0018</t>
  </si>
  <si>
    <t>IDJRAYA05700</t>
  </si>
  <si>
    <t>ANNISA DINITIA ATMAJA</t>
  </si>
  <si>
    <t>JO0057651216</t>
  </si>
  <si>
    <t>1048901748527837</t>
  </si>
  <si>
    <t>ESP1601725848MPWJ</t>
  </si>
  <si>
    <t>IDEC2010001929</t>
  </si>
  <si>
    <t>CNE2010002160</t>
  </si>
  <si>
    <t>KWE2010002160</t>
  </si>
  <si>
    <t>IP2010000277/BE0018</t>
  </si>
  <si>
    <t>SAPIDEC2010001929</t>
  </si>
  <si>
    <t>1048901904086952</t>
  </si>
  <si>
    <t>ESP1601680410NMZD</t>
  </si>
  <si>
    <t>IDEC2010001746</t>
  </si>
  <si>
    <t>CNE2010001906</t>
  </si>
  <si>
    <t>KWE2010001906</t>
  </si>
  <si>
    <t>IP2010000200/BE0018</t>
  </si>
  <si>
    <t>0128042000185776</t>
  </si>
  <si>
    <t>1048901866486391</t>
  </si>
  <si>
    <t>ESP160168466855EA</t>
  </si>
  <si>
    <t>IDEC2010001747</t>
  </si>
  <si>
    <t>CNE2010001907</t>
  </si>
  <si>
    <t>KWE2010001907</t>
  </si>
  <si>
    <t>IP2010000201/BE0018</t>
  </si>
  <si>
    <t>000184703762</t>
  </si>
  <si>
    <t>1048901898727280</t>
  </si>
  <si>
    <t>ESP1601727899QHYQ</t>
  </si>
  <si>
    <t>E2010000389</t>
  </si>
  <si>
    <t>MME2010002165</t>
  </si>
  <si>
    <t>KWE2010002165</t>
  </si>
  <si>
    <t>IP2010000278/BE0018</t>
  </si>
  <si>
    <t>IDJTAXA10137</t>
  </si>
  <si>
    <t>MERIANA</t>
  </si>
  <si>
    <t>0128042000186147</t>
  </si>
  <si>
    <t>1048901301386737</t>
  </si>
  <si>
    <t>ESP1601683104A0UH</t>
  </si>
  <si>
    <t>IDEC2010001754</t>
  </si>
  <si>
    <t>CNE2010001916</t>
  </si>
  <si>
    <t>KWE2010001916</t>
  </si>
  <si>
    <t>IP2010000202/BE0018</t>
  </si>
  <si>
    <t>JO0057651804</t>
  </si>
  <si>
    <t>1048901395827403</t>
  </si>
  <si>
    <t>ESP160172859355YQ</t>
  </si>
  <si>
    <t>E2010000390</t>
  </si>
  <si>
    <t>MME2010002167</t>
  </si>
  <si>
    <t>KWE2010002167</t>
  </si>
  <si>
    <t>IP2010000279/BE0018</t>
  </si>
  <si>
    <t>IDJHBFA22665</t>
  </si>
  <si>
    <t>ENI RUSMIYATI</t>
  </si>
  <si>
    <t>1048901874927084</t>
  </si>
  <si>
    <t>ESP1601729479I3KM</t>
  </si>
  <si>
    <t>IDEC2010001940</t>
  </si>
  <si>
    <t>CNE2010002175</t>
  </si>
  <si>
    <t>KWE2010002175</t>
  </si>
  <si>
    <t>IP2010000280/BE0018</t>
  </si>
  <si>
    <t>JO0057741683</t>
  </si>
  <si>
    <t>1048901592986165</t>
  </si>
  <si>
    <t>ESP1601689296UFV9</t>
  </si>
  <si>
    <t>E2010000282</t>
  </si>
  <si>
    <t>MME2010001925</t>
  </si>
  <si>
    <t>KWE2010001925</t>
  </si>
  <si>
    <t>IP2010000203/BE0018</t>
  </si>
  <si>
    <t>IDJHBGA01950</t>
  </si>
  <si>
    <t>JUMADI</t>
  </si>
  <si>
    <t>1048901415986575</t>
  </si>
  <si>
    <t>ESP1601689514F7JK</t>
  </si>
  <si>
    <t>IDEC2010001765</t>
  </si>
  <si>
    <t>CNE2010001929</t>
  </si>
  <si>
    <t>KWE2010001929</t>
  </si>
  <si>
    <t>IP2010000204/BE0018</t>
  </si>
  <si>
    <t>SAPIDEC2010001765</t>
  </si>
  <si>
    <t>1048901697237267</t>
  </si>
  <si>
    <t>ESP1601732796QVU2</t>
  </si>
  <si>
    <t>IDEC2010001945</t>
  </si>
  <si>
    <t>CNE2010002181</t>
  </si>
  <si>
    <t>KWE2010002181</t>
  </si>
  <si>
    <t>IP2010000281/BE0018</t>
  </si>
  <si>
    <t>JO0057742845</t>
  </si>
  <si>
    <t>1048901772386339</t>
  </si>
  <si>
    <t>ESP16016832789Z3Z</t>
  </si>
  <si>
    <t>IDEC2010001766</t>
  </si>
  <si>
    <t>CNE2010001930</t>
  </si>
  <si>
    <t>KWE2010001930</t>
  </si>
  <si>
    <t>IP2010000205/BE0018</t>
  </si>
  <si>
    <t>0128042000185842</t>
  </si>
  <si>
    <t>1048901373986666</t>
  </si>
  <si>
    <t>ESP16016893745HQG</t>
  </si>
  <si>
    <t>IDEC2010001767</t>
  </si>
  <si>
    <t>CNE2010001931</t>
  </si>
  <si>
    <t>KWE2010001931</t>
  </si>
  <si>
    <t>IP2010000206/BE0018</t>
  </si>
  <si>
    <t>IDSPAAB43219</t>
  </si>
  <si>
    <t>JO0057655567</t>
  </si>
  <si>
    <t>1048901067337652</t>
  </si>
  <si>
    <t>ESP1601733760Y5GT</t>
  </si>
  <si>
    <t>IDEC2010001948</t>
  </si>
  <si>
    <t>CNE2010002184</t>
  </si>
  <si>
    <t>KWE2010002184</t>
  </si>
  <si>
    <t>IP2010000282/BE0018</t>
  </si>
  <si>
    <t>1048901041196368</t>
  </si>
  <si>
    <t>ESP1601691140Z8AT</t>
  </si>
  <si>
    <t>E2010000289</t>
  </si>
  <si>
    <t>MME2010001938</t>
  </si>
  <si>
    <t>KWE2010001938</t>
  </si>
  <si>
    <t>IP2010000207/BE0018</t>
  </si>
  <si>
    <t>IDSPAAB43710</t>
  </si>
  <si>
    <t>ADI PRIYONO</t>
  </si>
  <si>
    <t>1048901763196578</t>
  </si>
  <si>
    <t>ESP1601691368V3RA</t>
  </si>
  <si>
    <t>IDEC2010001773</t>
  </si>
  <si>
    <t>CNE2010001939</t>
  </si>
  <si>
    <t>KWE2010001939</t>
  </si>
  <si>
    <t>IP2010000208/BE0018</t>
  </si>
  <si>
    <t>20KLI0000002327</t>
  </si>
  <si>
    <t>1048901659096069</t>
  </si>
  <si>
    <t>ESP1601690957DW17</t>
  </si>
  <si>
    <t>IDEC2010001774</t>
  </si>
  <si>
    <t>CNE2010001940</t>
  </si>
  <si>
    <t>KWE2010001940</t>
  </si>
  <si>
    <t>IP2010000209/BE0018</t>
  </si>
  <si>
    <t>JO0057656611</t>
  </si>
  <si>
    <t>1048901039437190</t>
  </si>
  <si>
    <t>ESP160173493111O0</t>
  </si>
  <si>
    <t>IDEC2010001951</t>
  </si>
  <si>
    <t>CNE2010002188</t>
  </si>
  <si>
    <t>KWE2010002188</t>
  </si>
  <si>
    <t>IP2010000283/BE0018</t>
  </si>
  <si>
    <t>20KLI0000002329</t>
  </si>
  <si>
    <t>1048901498196428</t>
  </si>
  <si>
    <t>ESP1601691894FD3O</t>
  </si>
  <si>
    <t>IDEC2010001775</t>
  </si>
  <si>
    <t>CNE2010001941</t>
  </si>
  <si>
    <t>KWE2010001941</t>
  </si>
  <si>
    <t>IP2010000210/BE0018</t>
  </si>
  <si>
    <t>0128042000185867</t>
  </si>
  <si>
    <t>1048901541537904</t>
  </si>
  <si>
    <t>ESP1601735145NBED</t>
  </si>
  <si>
    <t>IDEC2010001952</t>
  </si>
  <si>
    <t>CNE2010002189</t>
  </si>
  <si>
    <t>KWE2010002189</t>
  </si>
  <si>
    <t>IP2010000284/BE0018</t>
  </si>
  <si>
    <t>0128042000186196</t>
  </si>
  <si>
    <t>1048901586537510</t>
  </si>
  <si>
    <t>ESP160173568585CL</t>
  </si>
  <si>
    <t>IDEC2010001955</t>
  </si>
  <si>
    <t>CNE2010002192</t>
  </si>
  <si>
    <t>KWE2010002192</t>
  </si>
  <si>
    <t>IP2010000285/BE0018</t>
  </si>
  <si>
    <t>IDSPAAB43476</t>
  </si>
  <si>
    <t>SUKINO</t>
  </si>
  <si>
    <t>SAPIDEC2010001955</t>
  </si>
  <si>
    <t>1048901984296544</t>
  </si>
  <si>
    <t>ESP1601692490CCGB</t>
  </si>
  <si>
    <t>IDEC2010001779</t>
  </si>
  <si>
    <t>CNE2010001945</t>
  </si>
  <si>
    <t>KWE2010001945</t>
  </si>
  <si>
    <t>IP2010000211/BE0018</t>
  </si>
  <si>
    <t>JO0057657830</t>
  </si>
  <si>
    <t>1048901512396721</t>
  </si>
  <si>
    <t>ESP1601693216IZM4</t>
  </si>
  <si>
    <t>IDEC2010001783</t>
  </si>
  <si>
    <t>CNE2010001951</t>
  </si>
  <si>
    <t>KWE2010001951</t>
  </si>
  <si>
    <t>IP2010000212/BE0018</t>
  </si>
  <si>
    <t>IDBNAJA07988</t>
  </si>
  <si>
    <t>CUCUM SUMARNI EKAGIRIARTI</t>
  </si>
  <si>
    <t>SAPIDEC2010001783</t>
  </si>
  <si>
    <t>1048901913396378</t>
  </si>
  <si>
    <t>ESP1601693320FO8M</t>
  </si>
  <si>
    <t>IDEC2010001784</t>
  </si>
  <si>
    <t>CNE2010001952</t>
  </si>
  <si>
    <t>KWE2010001952</t>
  </si>
  <si>
    <t>IP2010000213/BE0018</t>
  </si>
  <si>
    <t>IDNRAFA17755</t>
  </si>
  <si>
    <t>IMELDA SALESTINA RIBERU</t>
  </si>
  <si>
    <t>SAPIDEC2010001784</t>
  </si>
  <si>
    <t>1048901937396112</t>
  </si>
  <si>
    <t>ESP1601693740YUCE</t>
  </si>
  <si>
    <t>E2010000295</t>
  </si>
  <si>
    <t>MME2010001956</t>
  </si>
  <si>
    <t>KWE2010001956</t>
  </si>
  <si>
    <t>IP2010000214/BE0018</t>
  </si>
  <si>
    <t>IDSPAFA00960</t>
  </si>
  <si>
    <t>DARMA YUNITA</t>
  </si>
  <si>
    <t>1048901186737206</t>
  </si>
  <si>
    <t>ESP1601737682R9ZK</t>
  </si>
  <si>
    <t>E2010000399</t>
  </si>
  <si>
    <t>MME2010002200</t>
  </si>
  <si>
    <t>KWE2010002200</t>
  </si>
  <si>
    <t>IP2010000286/BE0018</t>
  </si>
  <si>
    <t>IDRUAAA09782</t>
  </si>
  <si>
    <t>ENDANG SUBEKTI</t>
  </si>
  <si>
    <t>1048901293837076</t>
  </si>
  <si>
    <t>ESP1601738392RYB5</t>
  </si>
  <si>
    <t>E2010000401</t>
  </si>
  <si>
    <t>MME2010002213</t>
  </si>
  <si>
    <t>KWE2010002213</t>
  </si>
  <si>
    <t>IP2010000287/BE0018</t>
  </si>
  <si>
    <t>IDRUAAA09783</t>
  </si>
  <si>
    <t>HERZA SPD</t>
  </si>
  <si>
    <t>1048901847837487</t>
  </si>
  <si>
    <t>ESP1601738749GFNQ</t>
  </si>
  <si>
    <t>E2010000403</t>
  </si>
  <si>
    <t>MME2010002218</t>
  </si>
  <si>
    <t>KWE2010002218</t>
  </si>
  <si>
    <t>IP2010000288/BE0018</t>
  </si>
  <si>
    <t>IDSABKA05281</t>
  </si>
  <si>
    <t>WENI RIYANTINI</t>
  </si>
  <si>
    <t>SAPE2010000403</t>
  </si>
  <si>
    <t>1048901846596981</t>
  </si>
  <si>
    <t>ESP1601695649W2A6</t>
  </si>
  <si>
    <t>E2010000300</t>
  </si>
  <si>
    <t>MME2010001983</t>
  </si>
  <si>
    <t>KWE2010001983</t>
  </si>
  <si>
    <t>IP2010000215/BE0018</t>
  </si>
  <si>
    <t>IDJTBHA22933</t>
  </si>
  <si>
    <t>TABITA IMMANUEL TATA</t>
  </si>
  <si>
    <t>1048901006596806</t>
  </si>
  <si>
    <t>ESP1601695601WS7F</t>
  </si>
  <si>
    <t>E2010000301</t>
  </si>
  <si>
    <t>MME2010001984</t>
  </si>
  <si>
    <t>KWE2010001984</t>
  </si>
  <si>
    <t>IP2010000216/BE0018</t>
  </si>
  <si>
    <t>IDJRAAA19960</t>
  </si>
  <si>
    <t>1048901927596129</t>
  </si>
  <si>
    <t>ESP1601695729QC9W</t>
  </si>
  <si>
    <t>E2010000302</t>
  </si>
  <si>
    <t>MME2010001986</t>
  </si>
  <si>
    <t>KWE2010001986</t>
  </si>
  <si>
    <t>IP2010000217/BE0018</t>
  </si>
  <si>
    <t>IDJTBSA04335</t>
  </si>
  <si>
    <t>KURNIASIH</t>
  </si>
  <si>
    <t>1048901033696399</t>
  </si>
  <si>
    <t>ESP16016963303DMF</t>
  </si>
  <si>
    <t>E2010000303</t>
  </si>
  <si>
    <t>MME2010001988</t>
  </si>
  <si>
    <t>KWE2010001988</t>
  </si>
  <si>
    <t>IP2010000218/BE0018</t>
  </si>
  <si>
    <t>IDSPAAB43711</t>
  </si>
  <si>
    <t>ASEP DADAN SUMARNA</t>
  </si>
  <si>
    <t>1048901406696706</t>
  </si>
  <si>
    <t>ESP16016966040V4P</t>
  </si>
  <si>
    <t>E2010000305</t>
  </si>
  <si>
    <t>MME2010001991</t>
  </si>
  <si>
    <t>KWE2010001991</t>
  </si>
  <si>
    <t>IP2010000219/BE0018</t>
  </si>
  <si>
    <t>IDJTBHA22934</t>
  </si>
  <si>
    <t>1048901047696746</t>
  </si>
  <si>
    <t>ESP1601696740V0WQ</t>
  </si>
  <si>
    <t>IDEC2010001813</t>
  </si>
  <si>
    <t>CNE2010001992</t>
  </si>
  <si>
    <t>KWE2010001992</t>
  </si>
  <si>
    <t>IP2010000220/BE0018</t>
  </si>
  <si>
    <t>1048901322796924</t>
  </si>
  <si>
    <t>ESP1601697224HQCL</t>
  </si>
  <si>
    <t>E2010000306</t>
  </si>
  <si>
    <t>MME2010001994</t>
  </si>
  <si>
    <t>KWE2010001994</t>
  </si>
  <si>
    <t>IP2010000221/BE0018</t>
  </si>
  <si>
    <t>IDKRAZA01699</t>
  </si>
  <si>
    <t>SITI ZULAEKHA ZA</t>
  </si>
  <si>
    <t>1048901046796755</t>
  </si>
  <si>
    <t>ESP1601697640FN2J</t>
  </si>
  <si>
    <t>IDEC2010001817</t>
  </si>
  <si>
    <t>CNE2010001998</t>
  </si>
  <si>
    <t>KWE2010001998</t>
  </si>
  <si>
    <t>IP2010000222/BE0018</t>
  </si>
  <si>
    <t>ID999A02070</t>
  </si>
  <si>
    <t>MOH FITRAH LAILATUL QADIR</t>
  </si>
  <si>
    <t>JO0057665536</t>
  </si>
  <si>
    <t>1048901215896421</t>
  </si>
  <si>
    <t>ESP16016985131HSC</t>
  </si>
  <si>
    <t>IDEC2010001818</t>
  </si>
  <si>
    <t>CNE2010001999</t>
  </si>
  <si>
    <t>KWE2010001999</t>
  </si>
  <si>
    <t>IP2010000223/BE0018</t>
  </si>
  <si>
    <t>JO0057665825</t>
  </si>
  <si>
    <t>1048901896147860</t>
  </si>
  <si>
    <t>ESP16017416980DB6</t>
  </si>
  <si>
    <t>IDEC2010001978</t>
  </si>
  <si>
    <t>CNE2010002223</t>
  </si>
  <si>
    <t>KWE2010002223</t>
  </si>
  <si>
    <t>IP2010000289/BE0018</t>
  </si>
  <si>
    <t>0128042000186204</t>
  </si>
  <si>
    <t>1048901821896701</t>
  </si>
  <si>
    <t>ESP1601698128GJTN</t>
  </si>
  <si>
    <t>IDEC2010001822</t>
  </si>
  <si>
    <t>CNE2010002003</t>
  </si>
  <si>
    <t>KWE2010002003</t>
  </si>
  <si>
    <t>IP2010000224/BE0018</t>
  </si>
  <si>
    <t>SAPIDEC2010001822</t>
  </si>
  <si>
    <t>1048901950147851</t>
  </si>
  <si>
    <t>ESP160174105982KM</t>
  </si>
  <si>
    <t>IDEC2010001980</t>
  </si>
  <si>
    <t>CNE2010002228</t>
  </si>
  <si>
    <t>KWE2010002228</t>
  </si>
  <si>
    <t>IP2010000290/BE0018</t>
  </si>
  <si>
    <t>1048901989996161</t>
  </si>
  <si>
    <t>ESP16016999901IJV</t>
  </si>
  <si>
    <t>IDEC2010001828</t>
  </si>
  <si>
    <t>CNE2010002010</t>
  </si>
  <si>
    <t>KWE2010002010</t>
  </si>
  <si>
    <t>IP2010000225/BE0018</t>
  </si>
  <si>
    <t>IDJHBCA16382</t>
  </si>
  <si>
    <t>TITIN KUSTIAH</t>
  </si>
  <si>
    <t>JO0057668286</t>
  </si>
  <si>
    <t>1048901967007084</t>
  </si>
  <si>
    <t>ESP160170076952BO</t>
  </si>
  <si>
    <t>IDEC2010001829</t>
  </si>
  <si>
    <t>CNE2010002011</t>
  </si>
  <si>
    <t>KWE2010002011</t>
  </si>
  <si>
    <t>IP2010000226/BE0018</t>
  </si>
  <si>
    <t>IDSPAAB17037</t>
  </si>
  <si>
    <t>HAJERUN</t>
  </si>
  <si>
    <t>1048901859007008</t>
  </si>
  <si>
    <t>ESP1601700959VQJZ</t>
  </si>
  <si>
    <t>IDEC2010001830</t>
  </si>
  <si>
    <t>CNE2010002012</t>
  </si>
  <si>
    <t>KWE2010002012</t>
  </si>
  <si>
    <t>IP2010000227/BE0018</t>
  </si>
  <si>
    <t>JO0057668825</t>
  </si>
  <si>
    <t>1048901562007627</t>
  </si>
  <si>
    <t>ESP1601700266QPI1</t>
  </si>
  <si>
    <t>IDEC2010001831</t>
  </si>
  <si>
    <t>CNE2010002013</t>
  </si>
  <si>
    <t>KWE2010002013</t>
  </si>
  <si>
    <t>IP2010000228/BE0018</t>
  </si>
  <si>
    <t>1048901516856765</t>
  </si>
  <si>
    <t>ESP1601658616J5E1</t>
  </si>
  <si>
    <t>E2010000265</t>
  </si>
  <si>
    <t>MME2010001565</t>
  </si>
  <si>
    <t>KWE2010001565</t>
  </si>
  <si>
    <t>IP2010000196/BE0018</t>
  </si>
  <si>
    <t>IDJRBFA13677</t>
  </si>
  <si>
    <t>RENITA SARI</t>
  </si>
  <si>
    <t>1048901878207746</t>
  </si>
  <si>
    <t>ESP16017028786B0O</t>
  </si>
  <si>
    <t>IDEC2010001836</t>
  </si>
  <si>
    <t>CNE2010002019</t>
  </si>
  <si>
    <t>KWE2010002019</t>
  </si>
  <si>
    <t>IP2010000229/BE0018</t>
  </si>
  <si>
    <t>0128042000185941</t>
  </si>
  <si>
    <t>1048901112307588</t>
  </si>
  <si>
    <t>ESP16017032126V3M</t>
  </si>
  <si>
    <t>IDEC2010001837</t>
  </si>
  <si>
    <t>CNE2010002020</t>
  </si>
  <si>
    <t>KWE2010002020</t>
  </si>
  <si>
    <t>IP2010000230/BE0018</t>
  </si>
  <si>
    <t>0128042000185958</t>
  </si>
  <si>
    <t>1048901760307275</t>
  </si>
  <si>
    <t>ESP1601703067I2SP</t>
  </si>
  <si>
    <t>E2010000326</t>
  </si>
  <si>
    <t>MME2010002021</t>
  </si>
  <si>
    <t>KWE2010002021</t>
  </si>
  <si>
    <t>IP2010000231/BE0018</t>
  </si>
  <si>
    <t>IDPABLA10483</t>
  </si>
  <si>
    <t>EMIWATI</t>
  </si>
  <si>
    <t>1048901382307791</t>
  </si>
  <si>
    <t>ESP1601703283OIQQ</t>
  </si>
  <si>
    <t>IDEC2010001839</t>
  </si>
  <si>
    <t>CNE2010002023</t>
  </si>
  <si>
    <t>KWE2010002023</t>
  </si>
  <si>
    <t>IP2010000232/BE0018</t>
  </si>
  <si>
    <t>IDSAID016636</t>
  </si>
  <si>
    <t>JO0057673104</t>
  </si>
  <si>
    <t>1048901468207583</t>
  </si>
  <si>
    <t>ESP1601702864247G</t>
  </si>
  <si>
    <t>IDEC2010001841</t>
  </si>
  <si>
    <t>CNE2010002025</t>
  </si>
  <si>
    <t>KWE2010002025</t>
  </si>
  <si>
    <t>IP2010000233/BE0018</t>
  </si>
  <si>
    <t>0128042000185966</t>
  </si>
  <si>
    <t>1048901591197491</t>
  </si>
  <si>
    <t>ESP160179119653C9</t>
  </si>
  <si>
    <t>IDEC2010002303</t>
  </si>
  <si>
    <t>CNE2010002570</t>
  </si>
  <si>
    <t>KWE2010002570</t>
  </si>
  <si>
    <t>IP2010000313/BE0018</t>
  </si>
  <si>
    <t>IDJTID008453AT</t>
  </si>
  <si>
    <t>BEATRIX MARTA</t>
  </si>
  <si>
    <t>JO0057765381</t>
  </si>
  <si>
    <t>1048901719397662</t>
  </si>
  <si>
    <t>ESP1601793917E1CO</t>
  </si>
  <si>
    <t>IDEC2010002307</t>
  </si>
  <si>
    <t>CNE2010002577</t>
  </si>
  <si>
    <t>KWE2010002577</t>
  </si>
  <si>
    <t>IP2010000314/BE0018</t>
  </si>
  <si>
    <t>IDSPAAB09348</t>
  </si>
  <si>
    <t>YANTY</t>
  </si>
  <si>
    <t>1048901325497161</t>
  </si>
  <si>
    <t>ESP1601794524RM2M</t>
  </si>
  <si>
    <t>IDEC2010002310</t>
  </si>
  <si>
    <t>CNE2010002580</t>
  </si>
  <si>
    <t>KWE2010002580</t>
  </si>
  <si>
    <t>IP2010000315/BE0018</t>
  </si>
  <si>
    <t>IDPABOA02024</t>
  </si>
  <si>
    <t>HARTUTIK</t>
  </si>
  <si>
    <t>JO0057768840</t>
  </si>
  <si>
    <t>1048901499497314</t>
  </si>
  <si>
    <t>ESP16017949946ZUR</t>
  </si>
  <si>
    <t>IDEC2010002312</t>
  </si>
  <si>
    <t>CNE2010002582</t>
  </si>
  <si>
    <t>KWE2010002582</t>
  </si>
  <si>
    <t>IP2010000316/BE0018</t>
  </si>
  <si>
    <t>IDBNALA01178</t>
  </si>
  <si>
    <t>HAENURUDIN</t>
  </si>
  <si>
    <t>JO0057769495</t>
  </si>
  <si>
    <t>1048901606597685</t>
  </si>
  <si>
    <t>ESP1601795606N3BY</t>
  </si>
  <si>
    <t>E2010000439</t>
  </si>
  <si>
    <t>MME2010002584</t>
  </si>
  <si>
    <t>KWE2010002584</t>
  </si>
  <si>
    <t>IP2010000317/BE0018</t>
  </si>
  <si>
    <t>IDJHARA14871</t>
  </si>
  <si>
    <t>1048901510797958</t>
  </si>
  <si>
    <t>ESP1601797015ELYZ</t>
  </si>
  <si>
    <t>E2010000440</t>
  </si>
  <si>
    <t>MME2010002588</t>
  </si>
  <si>
    <t>KWE2010002588</t>
  </si>
  <si>
    <t>IP2010000318/BE0018</t>
  </si>
  <si>
    <t>IDNTAOA05839</t>
  </si>
  <si>
    <t>MUHAMMAD ALWAN JAYADI</t>
  </si>
  <si>
    <t>1048901700457819</t>
  </si>
  <si>
    <t>ESP1601754007IRIV</t>
  </si>
  <si>
    <t>IDEC2010002239</t>
  </si>
  <si>
    <t>CNE2010002487</t>
  </si>
  <si>
    <t>KWE2010002487</t>
  </si>
  <si>
    <t>IP2010000291/BE0018</t>
  </si>
  <si>
    <t>799920082041</t>
  </si>
  <si>
    <t>1048901116797551</t>
  </si>
  <si>
    <t>ESP1601797611VKH8</t>
  </si>
  <si>
    <t>IDEC2010002318</t>
  </si>
  <si>
    <t>CNE2010002590</t>
  </si>
  <si>
    <t>KWE2010002590</t>
  </si>
  <si>
    <t>IP2010000319/BE0018</t>
  </si>
  <si>
    <t>1048901175797386</t>
  </si>
  <si>
    <t>ESP1601797571MQVQ</t>
  </si>
  <si>
    <t>IDEC2010002319</t>
  </si>
  <si>
    <t>CNE2010002591</t>
  </si>
  <si>
    <t>KWE2010002591</t>
  </si>
  <si>
    <t>IP2010000320/BE0018</t>
  </si>
  <si>
    <t>JO0057772071</t>
  </si>
  <si>
    <t>1048901978797437</t>
  </si>
  <si>
    <t>ESP1601797880F0YD</t>
  </si>
  <si>
    <t>IDEC2010002320</t>
  </si>
  <si>
    <t>CNE2010002592</t>
  </si>
  <si>
    <t>KWE2010002592</t>
  </si>
  <si>
    <t>IP2010000321/BE0018</t>
  </si>
  <si>
    <t>1048901739797291</t>
  </si>
  <si>
    <t>ESP1601797938Q4VQ</t>
  </si>
  <si>
    <t>IDEC2010002321</t>
  </si>
  <si>
    <t>CNE2010002593</t>
  </si>
  <si>
    <t>KWE2010002593</t>
  </si>
  <si>
    <t>IP2010000322/BE0018</t>
  </si>
  <si>
    <t>SAPIDEC2010002321</t>
  </si>
  <si>
    <t>1048901380897965</t>
  </si>
  <si>
    <t>ESP1601798083GJAZ</t>
  </si>
  <si>
    <t>IDEC2010002323</t>
  </si>
  <si>
    <t>CNE2010002595</t>
  </si>
  <si>
    <t>KWE2010002595</t>
  </si>
  <si>
    <t>IP2010000323/BE0018</t>
  </si>
  <si>
    <t>1048901019797710</t>
  </si>
  <si>
    <t>ESP16017979111FTG</t>
  </si>
  <si>
    <t>IDEC2010002324</t>
  </si>
  <si>
    <t>CNE2010002596</t>
  </si>
  <si>
    <t>KWE2010002596</t>
  </si>
  <si>
    <t>IP2010000324/BE0018</t>
  </si>
  <si>
    <t>JO0057772799</t>
  </si>
  <si>
    <t>1048901546897639</t>
  </si>
  <si>
    <t>ESP1601798645MBOS</t>
  </si>
  <si>
    <t>IDEC2010002326</t>
  </si>
  <si>
    <t>CNE2010002599</t>
  </si>
  <si>
    <t>KWE2010002599</t>
  </si>
  <si>
    <t>IP2010000325/BE0018</t>
  </si>
  <si>
    <t>JO0057773560</t>
  </si>
  <si>
    <t>1048901604897326</t>
  </si>
  <si>
    <t>ESP16017984062U7T</t>
  </si>
  <si>
    <t>E2010000443</t>
  </si>
  <si>
    <t>MME2010002600</t>
  </si>
  <si>
    <t>KWE2010002600</t>
  </si>
  <si>
    <t>IP2010000326/BE0018</t>
  </si>
  <si>
    <t>IDJTYBA04982</t>
  </si>
  <si>
    <t>HENI TRI HANDOKO</t>
  </si>
  <si>
    <t>JO0057773709</t>
  </si>
  <si>
    <t>1048901073408477</t>
  </si>
  <si>
    <t>ESP1601804371PQ7Y</t>
  </si>
  <si>
    <t>E2010000447</t>
  </si>
  <si>
    <t>MME2010002613</t>
  </si>
  <si>
    <t>KWE2010002613</t>
  </si>
  <si>
    <t>IP2010000327/BE0018</t>
  </si>
  <si>
    <t>IDJTBUA08419</t>
  </si>
  <si>
    <t>1048901249508143</t>
  </si>
  <si>
    <t>ESP1601805944WFQ7</t>
  </si>
  <si>
    <t>IDEC2010002339</t>
  </si>
  <si>
    <t>CNE2010002616</t>
  </si>
  <si>
    <t>KWE2010002616</t>
  </si>
  <si>
    <t>IP2010000328/BE0018</t>
  </si>
  <si>
    <t>1048901967608787</t>
  </si>
  <si>
    <t>ESP1601806769YGWY</t>
  </si>
  <si>
    <t>IDEC2010002342</t>
  </si>
  <si>
    <t>CNE2010002619</t>
  </si>
  <si>
    <t>KWE2010002619</t>
  </si>
  <si>
    <t>IP2010000329/BE0018</t>
  </si>
  <si>
    <t>IDJTYCA00553</t>
  </si>
  <si>
    <t>AEP SAEFUDINI</t>
  </si>
  <si>
    <t>JO0057787165</t>
  </si>
  <si>
    <t>1048901896508221</t>
  </si>
  <si>
    <t>ESP16018056989YMU</t>
  </si>
  <si>
    <t>IDEC2010002343</t>
  </si>
  <si>
    <t>CNE2010002620</t>
  </si>
  <si>
    <t>KWE2010002620</t>
  </si>
  <si>
    <t>IP2010000330/BE0018</t>
  </si>
  <si>
    <t>799920082306</t>
  </si>
  <si>
    <t>1048901491508484</t>
  </si>
  <si>
    <t>ESP16018051958U6W</t>
  </si>
  <si>
    <t>IDEC2010002345</t>
  </si>
  <si>
    <t>CNE2010002622</t>
  </si>
  <si>
    <t>KWE2010002622</t>
  </si>
  <si>
    <t>IP2010000331/BE0018</t>
  </si>
  <si>
    <t>JO0057791081</t>
  </si>
  <si>
    <t>1048901617908308</t>
  </si>
  <si>
    <t>ESP1601809717PJ2P</t>
  </si>
  <si>
    <t>IDEC2010002350</t>
  </si>
  <si>
    <t>CNE2010002627</t>
  </si>
  <si>
    <t>KWE2010002627</t>
  </si>
  <si>
    <t>IP2010000332/BE0018</t>
  </si>
  <si>
    <t>SAPIDEC2010002350</t>
  </si>
  <si>
    <t>1048901559908594</t>
  </si>
  <si>
    <t>ESP1601809956GRIJ</t>
  </si>
  <si>
    <t>IDEC2010002351</t>
  </si>
  <si>
    <t>CNE2010002628</t>
  </si>
  <si>
    <t>KWE2010002628</t>
  </si>
  <si>
    <t>IP2010000333/BE0018</t>
  </si>
  <si>
    <t>JO0057795502</t>
  </si>
  <si>
    <t>1048901951667089</t>
  </si>
  <si>
    <t>ESP160176615907T2</t>
  </si>
  <si>
    <t>IDEC2010002246</t>
  </si>
  <si>
    <t>CNE2010002497</t>
  </si>
  <si>
    <t>KWE2010002497</t>
  </si>
  <si>
    <t>IP2010000292/BE0018</t>
  </si>
  <si>
    <t>1048901484667440</t>
  </si>
  <si>
    <t>ESP1601766484WQLD</t>
  </si>
  <si>
    <t>IDEC2010002247</t>
  </si>
  <si>
    <t>CNE2010002498</t>
  </si>
  <si>
    <t>KWE2010002498</t>
  </si>
  <si>
    <t>IP2010000293/BE0018</t>
  </si>
  <si>
    <t>IDJKAMA05121</t>
  </si>
  <si>
    <t>NURKHOLIS</t>
  </si>
  <si>
    <t>1048901567018435</t>
  </si>
  <si>
    <t>ESP1601810765RLJE</t>
  </si>
  <si>
    <t>IDEC2010002354</t>
  </si>
  <si>
    <t>CNE2010002631</t>
  </si>
  <si>
    <t>KWE2010002631</t>
  </si>
  <si>
    <t>IP2010000334/BE0018</t>
  </si>
  <si>
    <t>JO0057797278</t>
  </si>
  <si>
    <t>1048901800767896</t>
  </si>
  <si>
    <t>ESP16017670092HD6</t>
  </si>
  <si>
    <t>IDEC2010002248</t>
  </si>
  <si>
    <t>CNE2010002499</t>
  </si>
  <si>
    <t>KWE2010002499</t>
  </si>
  <si>
    <t>IP2010000294/BE0018</t>
  </si>
  <si>
    <t>IDJKAMA05137</t>
  </si>
  <si>
    <t>FAHRUL IRAWATI</t>
  </si>
  <si>
    <t>1048901875118079</t>
  </si>
  <si>
    <t>ESP1601811579KMLV</t>
  </si>
  <si>
    <t>IDEC2010002357</t>
  </si>
  <si>
    <t>CNE2010002634</t>
  </si>
  <si>
    <t>KWE2010002634</t>
  </si>
  <si>
    <t>IP2010000335/BE0018</t>
  </si>
  <si>
    <t>1048901736118504</t>
  </si>
  <si>
    <t>ESP1601811637U40Q</t>
  </si>
  <si>
    <t>IDEC2010002358</t>
  </si>
  <si>
    <t>CNE2010002635</t>
  </si>
  <si>
    <t>KWE2010002635</t>
  </si>
  <si>
    <t>IP2010000336/BE0018</t>
  </si>
  <si>
    <t>IDJHAMA07737</t>
  </si>
  <si>
    <t>KARTIKA DEWI</t>
  </si>
  <si>
    <t>799920082310</t>
  </si>
  <si>
    <t>1048901311218243</t>
  </si>
  <si>
    <t>ESP1601812113S04E</t>
  </si>
  <si>
    <t>IDEC2010002359</t>
  </si>
  <si>
    <t>CNE2010002636</t>
  </si>
  <si>
    <t>KWE2010002636</t>
  </si>
  <si>
    <t>IP2010000337/BE0018</t>
  </si>
  <si>
    <t>IDPABOA00307</t>
  </si>
  <si>
    <t>MIFTAHUL MUFID</t>
  </si>
  <si>
    <t>1048901598508136</t>
  </si>
  <si>
    <t>ESP1601805895DOQS</t>
  </si>
  <si>
    <t>IDEC2010002362</t>
  </si>
  <si>
    <t>CNE2010002639</t>
  </si>
  <si>
    <t>KWE2010002639</t>
  </si>
  <si>
    <t>IP2010000338/BE0018</t>
  </si>
  <si>
    <t>IDJHAAA01844</t>
  </si>
  <si>
    <t>KUSNADI</t>
  </si>
  <si>
    <t>JO0057802489</t>
  </si>
  <si>
    <t>1048901196008125</t>
  </si>
  <si>
    <t>ESP16018006928DNR</t>
  </si>
  <si>
    <t>IDEC2010002363</t>
  </si>
  <si>
    <t>CNE2010002640</t>
  </si>
  <si>
    <t>KWE2010002640</t>
  </si>
  <si>
    <t>IP2010000339/BE0018</t>
  </si>
  <si>
    <t>IDJHBCA14567</t>
  </si>
  <si>
    <t>MUHAMMAD TAUFIQ</t>
  </si>
  <si>
    <t>000184703776</t>
  </si>
  <si>
    <t>1048901619608199</t>
  </si>
  <si>
    <t>ESP1601806917TD5W</t>
  </si>
  <si>
    <t>IDEC2010002365</t>
  </si>
  <si>
    <t>CNE2010002642</t>
  </si>
  <si>
    <t>KWE2010002642</t>
  </si>
  <si>
    <t>IP2010000340/BE0018</t>
  </si>
  <si>
    <t>IDSACJA10741</t>
  </si>
  <si>
    <t>MUTIARA</t>
  </si>
  <si>
    <t>1048901271277561</t>
  </si>
  <si>
    <t>ESP1601772173ICDE</t>
  </si>
  <si>
    <t>IDEC2010002256</t>
  </si>
  <si>
    <t>CNE2010002510</t>
  </si>
  <si>
    <t>KWE2010002510</t>
  </si>
  <si>
    <t>IP2010000295/BE0018</t>
  </si>
  <si>
    <t>JO0057750046</t>
  </si>
  <si>
    <t>1048901765277867</t>
  </si>
  <si>
    <t>ESP1601772567DGTN</t>
  </si>
  <si>
    <t>IDEC2010002257</t>
  </si>
  <si>
    <t>CNE2010002511</t>
  </si>
  <si>
    <t>KWE2010002511</t>
  </si>
  <si>
    <t>IP2010000296/BE0018</t>
  </si>
  <si>
    <t>IDSPAAB22339</t>
  </si>
  <si>
    <t>NAWIYAH</t>
  </si>
  <si>
    <t>000184703770</t>
  </si>
  <si>
    <t>1048901830818264</t>
  </si>
  <si>
    <t>ESP1601818039ZQA6</t>
  </si>
  <si>
    <t>IDEC2010002382</t>
  </si>
  <si>
    <t>CNE2010002664</t>
  </si>
  <si>
    <t>KWE2010002664</t>
  </si>
  <si>
    <t>IP2010000341/BE0018</t>
  </si>
  <si>
    <t>JO0057809284</t>
  </si>
  <si>
    <t>1048901201918823</t>
  </si>
  <si>
    <t>ESP1601819102F6CQ</t>
  </si>
  <si>
    <t>IDEC2010002388</t>
  </si>
  <si>
    <t>CNE2010002672</t>
  </si>
  <si>
    <t>KWE2010002672</t>
  </si>
  <si>
    <t>IP2010000342/BE0018</t>
  </si>
  <si>
    <t>JO0057809996</t>
  </si>
  <si>
    <t>1048901385918333</t>
  </si>
  <si>
    <t>ESP16018195844ZIY</t>
  </si>
  <si>
    <t>E2010000467</t>
  </si>
  <si>
    <t>MME2010002673</t>
  </si>
  <si>
    <t>KWE2010002673</t>
  </si>
  <si>
    <t>IP2010000343/BE0018</t>
  </si>
  <si>
    <t>IDJKAJA04533</t>
  </si>
  <si>
    <t>RATU INDAH</t>
  </si>
  <si>
    <t>1048901338918966</t>
  </si>
  <si>
    <t>ESP1601819834HQKB</t>
  </si>
  <si>
    <t>E2010000468</t>
  </si>
  <si>
    <t>MME2010002675</t>
  </si>
  <si>
    <t>KWE2010002675</t>
  </si>
  <si>
    <t>IP2010000344/BE0018</t>
  </si>
  <si>
    <t>IDJHAHA06874</t>
  </si>
  <si>
    <t>SETIA MEITASARI</t>
  </si>
  <si>
    <t>0128042000186543</t>
  </si>
  <si>
    <t>1048901681028404</t>
  </si>
  <si>
    <t>ESP1601820186P4GE</t>
  </si>
  <si>
    <t>E2010000470</t>
  </si>
  <si>
    <t>MME2010002677</t>
  </si>
  <si>
    <t>KWE2010002677</t>
  </si>
  <si>
    <t>IP2010000345/BE0018</t>
  </si>
  <si>
    <t>IDJKAJA04534</t>
  </si>
  <si>
    <t>SRI ASTUTY</t>
  </si>
  <si>
    <t>1048901419677776</t>
  </si>
  <si>
    <t>ESP1601776915MTCB</t>
  </si>
  <si>
    <t>E2010000420</t>
  </si>
  <si>
    <t>MME2010002519</t>
  </si>
  <si>
    <t>KWE2010002519</t>
  </si>
  <si>
    <t>IP2010000297/BE0018</t>
  </si>
  <si>
    <t>IDJHBFA22667</t>
  </si>
  <si>
    <t>1048901255777927</t>
  </si>
  <si>
    <t>ESP1601777553J1C9</t>
  </si>
  <si>
    <t>E2010000421</t>
  </si>
  <si>
    <t>MME2010002520</t>
  </si>
  <si>
    <t>KWE2010002520</t>
  </si>
  <si>
    <t>IP2010000298/BE0018</t>
  </si>
  <si>
    <t>IDJHBFA22668</t>
  </si>
  <si>
    <t>SISWADI</t>
  </si>
  <si>
    <t>1048901398028794</t>
  </si>
  <si>
    <t>ESP1601820893E430</t>
  </si>
  <si>
    <t>E2010000471</t>
  </si>
  <si>
    <t>MME2010002681</t>
  </si>
  <si>
    <t>KWE2010002681</t>
  </si>
  <si>
    <t>IP2010000346/BE0018</t>
  </si>
  <si>
    <t>IDJKAJA04535</t>
  </si>
  <si>
    <t>SUKAMTO</t>
  </si>
  <si>
    <t>1048901109777448</t>
  </si>
  <si>
    <t>ESP1601777901PERH</t>
  </si>
  <si>
    <t>IDEC2010002264</t>
  </si>
  <si>
    <t>CNE2010002521</t>
  </si>
  <si>
    <t>KWE2010002521</t>
  </si>
  <si>
    <t>IP2010000299/BE0018</t>
  </si>
  <si>
    <t>000184703771</t>
  </si>
  <si>
    <t>1048901328228629</t>
  </si>
  <si>
    <t>ESP1601822823ITID</t>
  </si>
  <si>
    <t>IDEC2010002397</t>
  </si>
  <si>
    <t>CNE2010002688</t>
  </si>
  <si>
    <t>KWE2010002688</t>
  </si>
  <si>
    <t>IP2010000347/BE0018</t>
  </si>
  <si>
    <t>SAPIDEC2010002397</t>
  </si>
  <si>
    <t>1048901430677351</t>
  </si>
  <si>
    <t>ESP1601776034J41W</t>
  </si>
  <si>
    <t>IDEC2010002268</t>
  </si>
  <si>
    <t>CNE2010002526</t>
  </si>
  <si>
    <t>KWE2010002526</t>
  </si>
  <si>
    <t>IP2010000300/BE0018</t>
  </si>
  <si>
    <t>JO0057755011</t>
  </si>
  <si>
    <t>1048901093087663</t>
  </si>
  <si>
    <t>ESP1601780391QDT1</t>
  </si>
  <si>
    <t>IDEC2010002274</t>
  </si>
  <si>
    <t>CNE2010002532</t>
  </si>
  <si>
    <t>KWE2010002532</t>
  </si>
  <si>
    <t>IP2010000301/BE0018</t>
  </si>
  <si>
    <t>0128042000186279</t>
  </si>
  <si>
    <t>1048901499228135</t>
  </si>
  <si>
    <t>ESP1601822995ACOM</t>
  </si>
  <si>
    <t>IDEC2010002404</t>
  </si>
  <si>
    <t>CNE2010002695</t>
  </si>
  <si>
    <t>KWE2010002695</t>
  </si>
  <si>
    <t>IP2010000348/BE0018</t>
  </si>
  <si>
    <t>JO0057811206</t>
  </si>
  <si>
    <t>1048901149328519</t>
  </si>
  <si>
    <t>ESP1601823941R5I6</t>
  </si>
  <si>
    <t>IDEC2010002406</t>
  </si>
  <si>
    <t>CNE2010002697</t>
  </si>
  <si>
    <t>KWE2010002697</t>
  </si>
  <si>
    <t>IP2010000349/BE0018</t>
  </si>
  <si>
    <t>JO0057811228</t>
  </si>
  <si>
    <t>1048901507187889</t>
  </si>
  <si>
    <t>ESP16017817068O7W</t>
  </si>
  <si>
    <t>E2010000424</t>
  </si>
  <si>
    <t>MME2010002538</t>
  </si>
  <si>
    <t>KWE2010002538</t>
  </si>
  <si>
    <t>IP2010000302/BE0018</t>
  </si>
  <si>
    <t>IDJTBAA17441</t>
  </si>
  <si>
    <t>0128042000186303</t>
  </si>
  <si>
    <t>1048901919428672</t>
  </si>
  <si>
    <t>ESP1601824919JPE8</t>
  </si>
  <si>
    <t>E2010000476</t>
  </si>
  <si>
    <t>MME2010002703</t>
  </si>
  <si>
    <t>KWE2010002703</t>
  </si>
  <si>
    <t>IP2010000350/BE0018</t>
  </si>
  <si>
    <t>IDRUAAA09784</t>
  </si>
  <si>
    <t>1048901371528508</t>
  </si>
  <si>
    <t>ESP1601825173SVQS</t>
  </si>
  <si>
    <t>IDEC2010002411</t>
  </si>
  <si>
    <t>CNE2010002704</t>
  </si>
  <si>
    <t>KWE2010002704</t>
  </si>
  <si>
    <t>IP2010000351/BE0018</t>
  </si>
  <si>
    <t>JO0057811341</t>
  </si>
  <si>
    <t>1048901074628548</t>
  </si>
  <si>
    <t>ESP1601826470ZTRP</t>
  </si>
  <si>
    <t>IDEC2010002418</t>
  </si>
  <si>
    <t>CNE2010002712</t>
  </si>
  <si>
    <t>KWE2010002712</t>
  </si>
  <si>
    <t>IP2010000352/BE0018</t>
  </si>
  <si>
    <t>JO0057811474</t>
  </si>
  <si>
    <t>1048901798628089</t>
  </si>
  <si>
    <t>ESP16018268977RR7</t>
  </si>
  <si>
    <t>E2010000480</t>
  </si>
  <si>
    <t>MME2010002715</t>
  </si>
  <si>
    <t>KWE2010002715</t>
  </si>
  <si>
    <t>IP2010000353/BE0018</t>
  </si>
  <si>
    <t>IDPABLA10485</t>
  </si>
  <si>
    <t>SULISTYAWATI</t>
  </si>
  <si>
    <t>JO0057811524</t>
  </si>
  <si>
    <t>1048901220487048</t>
  </si>
  <si>
    <t>ESP16017840229J0W</t>
  </si>
  <si>
    <t>E2010000428</t>
  </si>
  <si>
    <t>MME2010002545</t>
  </si>
  <si>
    <t>KWE2010002545</t>
  </si>
  <si>
    <t>IP2010000303/BE0018</t>
  </si>
  <si>
    <t>IDBNALA03701</t>
  </si>
  <si>
    <t>GILANG RAMADHAN</t>
  </si>
  <si>
    <t>1048901719387529</t>
  </si>
  <si>
    <t>ESP1601783917CG7G</t>
  </si>
  <si>
    <t>E2010000429</t>
  </si>
  <si>
    <t>MME2010002546</t>
  </si>
  <si>
    <t>KWE2010002546</t>
  </si>
  <si>
    <t>IP2010000304/BE0018</t>
  </si>
  <si>
    <t>IDKRAEA13168</t>
  </si>
  <si>
    <t>1048901672587153</t>
  </si>
  <si>
    <t>ESP16017852775WR0</t>
  </si>
  <si>
    <t>E2010000430</t>
  </si>
  <si>
    <t>MME2010002548</t>
  </si>
  <si>
    <t>KWE2010002548</t>
  </si>
  <si>
    <t>IP2010000305/BE0018</t>
  </si>
  <si>
    <t>IDJRABA08339</t>
  </si>
  <si>
    <t>NURUL AMANATI</t>
  </si>
  <si>
    <t>1048901654387551</t>
  </si>
  <si>
    <t>ESP1601783456PHFQ</t>
  </si>
  <si>
    <t>IDEC2010002286</t>
  </si>
  <si>
    <t>CNE2010002552</t>
  </si>
  <si>
    <t>KWE2010002552</t>
  </si>
  <si>
    <t>IP2010000306/BE0018</t>
  </si>
  <si>
    <t>IDSPCCA02288</t>
  </si>
  <si>
    <t>INDARTI</t>
  </si>
  <si>
    <t>JO0057760297</t>
  </si>
  <si>
    <t>1048901137387518</t>
  </si>
  <si>
    <t>ESP1601783732O93E</t>
  </si>
  <si>
    <t>IDEC2010002287</t>
  </si>
  <si>
    <t>CNE2010002553</t>
  </si>
  <si>
    <t>KWE2010002553</t>
  </si>
  <si>
    <t>IP2010000307/BE0018</t>
  </si>
  <si>
    <t>SAPIDEC2010002287</t>
  </si>
  <si>
    <t>1048901286387330</t>
  </si>
  <si>
    <t>ESP1601783683YVNW</t>
  </si>
  <si>
    <t>IDEC2010002288</t>
  </si>
  <si>
    <t>CNE2010002554</t>
  </si>
  <si>
    <t>KWE2010002554</t>
  </si>
  <si>
    <t>IP2010000308/BE0018</t>
  </si>
  <si>
    <t>SAPIDEC2010002288</t>
  </si>
  <si>
    <t>1048901956687143</t>
  </si>
  <si>
    <t>ESP1601786660ZQ5T</t>
  </si>
  <si>
    <t>IDEC2010002294</t>
  </si>
  <si>
    <t>CNE2010002560</t>
  </si>
  <si>
    <t>KWE2010002560</t>
  </si>
  <si>
    <t>IP2010000309/BE0018</t>
  </si>
  <si>
    <t>JO0057763137</t>
  </si>
  <si>
    <t>1048901275987235</t>
  </si>
  <si>
    <t>ESP1601789573FPTI</t>
  </si>
  <si>
    <t>IDEC2010002297</t>
  </si>
  <si>
    <t>CNE2010002564</t>
  </si>
  <si>
    <t>KWE2010002564</t>
  </si>
  <si>
    <t>IP2010000310/BE0018</t>
  </si>
  <si>
    <t>SAPIDEC2010002297</t>
  </si>
  <si>
    <t>1048901295987476</t>
  </si>
  <si>
    <t>ESP16017895927TPO</t>
  </si>
  <si>
    <t>IDEC2010002298</t>
  </si>
  <si>
    <t>CNE2010002565</t>
  </si>
  <si>
    <t>KWE2010002565</t>
  </si>
  <si>
    <t>IP2010000311/BE0018</t>
  </si>
  <si>
    <t>IDMNADA05313</t>
  </si>
  <si>
    <t>ROMAKASIHTA SINAGA</t>
  </si>
  <si>
    <t>SAPIDEC2010002298</t>
  </si>
  <si>
    <t>1048901752097656</t>
  </si>
  <si>
    <t>ESP1601790257QQDI</t>
  </si>
  <si>
    <t>IDEC2010002299</t>
  </si>
  <si>
    <t>CNE2010002566</t>
  </si>
  <si>
    <t>KWE2010002566</t>
  </si>
  <si>
    <t>IP2010000312/BE0018</t>
  </si>
  <si>
    <t>IDJTAYA01708</t>
  </si>
  <si>
    <t>TAM SUNARJO</t>
  </si>
  <si>
    <t>0128042000186360</t>
  </si>
  <si>
    <t>1048901740878037</t>
  </si>
  <si>
    <t>ESP16018780486PUK</t>
  </si>
  <si>
    <t>IDEC2010002645</t>
  </si>
  <si>
    <t>CNE2010002979</t>
  </si>
  <si>
    <t>KWE2010002979</t>
  </si>
  <si>
    <t>IP2010000393/BE0018</t>
  </si>
  <si>
    <t>1048901851878616</t>
  </si>
  <si>
    <t>ESP1601878158UNOQ</t>
  </si>
  <si>
    <t>IDEC2010002647</t>
  </si>
  <si>
    <t>CNE2010002981</t>
  </si>
  <si>
    <t>KWE2010002981</t>
  </si>
  <si>
    <t>IP2010000394/BE0018</t>
  </si>
  <si>
    <t>IDJRAHA10624</t>
  </si>
  <si>
    <t>HANDI SUGIHARTONO</t>
  </si>
  <si>
    <t>1048901706088859</t>
  </si>
  <si>
    <t>ESP1601880607EYSZ</t>
  </si>
  <si>
    <t>E2010000701</t>
  </si>
  <si>
    <t>MME2010003010</t>
  </si>
  <si>
    <t>KWE2010003010</t>
  </si>
  <si>
    <t>IP2010000395/BE0018</t>
  </si>
  <si>
    <t>IDSPAAB43730</t>
  </si>
  <si>
    <t>ARIF PURWANTO</t>
  </si>
  <si>
    <t>799920082542</t>
  </si>
  <si>
    <t>1048901078088252</t>
  </si>
  <si>
    <t>ESP16018808708W8R</t>
  </si>
  <si>
    <t>IDEC2010002668</t>
  </si>
  <si>
    <t>CNE2010003012</t>
  </si>
  <si>
    <t>KWE2010003012</t>
  </si>
  <si>
    <t>IP2010000396/BE0018</t>
  </si>
  <si>
    <t>1048901478978329</t>
  </si>
  <si>
    <t>ESP1601879874LKUV</t>
  </si>
  <si>
    <t>IDEC2010002675</t>
  </si>
  <si>
    <t>CNE2010003020</t>
  </si>
  <si>
    <t>KWE2010003020</t>
  </si>
  <si>
    <t>IP2010000397/BE0018</t>
  </si>
  <si>
    <t>000184703797</t>
  </si>
  <si>
    <t>1048901931778478</t>
  </si>
  <si>
    <t>ESP1601877140L04M</t>
  </si>
  <si>
    <t>IDEC2010002676</t>
  </si>
  <si>
    <t>CNE2010003021</t>
  </si>
  <si>
    <t>KWE2010003021</t>
  </si>
  <si>
    <t>IP2010000398/BE0018</t>
  </si>
  <si>
    <t>0128042000186915</t>
  </si>
  <si>
    <t>1048901709678940</t>
  </si>
  <si>
    <t>ESP16018769073H2D</t>
  </si>
  <si>
    <t>IDEC2010002677</t>
  </si>
  <si>
    <t>CNE2010003022</t>
  </si>
  <si>
    <t>KWE2010003022</t>
  </si>
  <si>
    <t>IP2010000399/BE0018</t>
  </si>
  <si>
    <t>IDJTBHA22919</t>
  </si>
  <si>
    <t>TASA HAFIZHATIL UMMAH</t>
  </si>
  <si>
    <t>0128042000186923</t>
  </si>
  <si>
    <t>1048901648088349</t>
  </si>
  <si>
    <t>ESP1601880847NQPN</t>
  </si>
  <si>
    <t>E2010000703</t>
  </si>
  <si>
    <t>MME2010003023</t>
  </si>
  <si>
    <t>KWE2010003023</t>
  </si>
  <si>
    <t>IP2010000400/BE0018</t>
  </si>
  <si>
    <t>IDSABRA08015</t>
  </si>
  <si>
    <t>OCTAVIANI AULIA</t>
  </si>
  <si>
    <t>SAPE2010000703</t>
  </si>
  <si>
    <t>1048901094188972</t>
  </si>
  <si>
    <t>ESP1601881490K1IU</t>
  </si>
  <si>
    <t>IDEC2010002678</t>
  </si>
  <si>
    <t>CNE2010003024</t>
  </si>
  <si>
    <t>KWE2010003024</t>
  </si>
  <si>
    <t>IP2010000401/BE0018</t>
  </si>
  <si>
    <t>1048901609188609</t>
  </si>
  <si>
    <t>ESP16018819077EMC</t>
  </si>
  <si>
    <t>IDEC2010002684</t>
  </si>
  <si>
    <t>CNE2010003030</t>
  </si>
  <si>
    <t>KWE2010003030</t>
  </si>
  <si>
    <t>IP2010000402/BE0018</t>
  </si>
  <si>
    <t>1048901153288816</t>
  </si>
  <si>
    <t>ESP1601882352V1U6</t>
  </si>
  <si>
    <t>IDEC2010002715</t>
  </si>
  <si>
    <t>CNE2010003062</t>
  </si>
  <si>
    <t>KWE2010003062</t>
  </si>
  <si>
    <t>IP2010000403/BE0018</t>
  </si>
  <si>
    <t>0128042000186956</t>
  </si>
  <si>
    <t>1048901233288359</t>
  </si>
  <si>
    <t>ESP1601882332BZAH</t>
  </si>
  <si>
    <t>IDEC2010002717</t>
  </si>
  <si>
    <t>CNE2010003064</t>
  </si>
  <si>
    <t>KWE2010003064</t>
  </si>
  <si>
    <t>IP2010000404/BE0018</t>
  </si>
  <si>
    <t>IDSAID020248</t>
  </si>
  <si>
    <t>ANGGORO DWI PURNOMO</t>
  </si>
  <si>
    <t>JO0057850519</t>
  </si>
  <si>
    <t>1048901393288720</t>
  </si>
  <si>
    <t>ESP1601882394NVTI</t>
  </si>
  <si>
    <t>E2010000712</t>
  </si>
  <si>
    <t>MME2010003065</t>
  </si>
  <si>
    <t>KWE2010003065</t>
  </si>
  <si>
    <t>IP2010000405/BE0018</t>
  </si>
  <si>
    <t>IDSABGA08730</t>
  </si>
  <si>
    <t>MARLIAN FAJRI</t>
  </si>
  <si>
    <t>1048901625288387</t>
  </si>
  <si>
    <t>ESP16018825277L9G</t>
  </si>
  <si>
    <t>E2010000713</t>
  </si>
  <si>
    <t>MME2010003066</t>
  </si>
  <si>
    <t>KWE2010003066</t>
  </si>
  <si>
    <t>IP2010000406/BE0018</t>
  </si>
  <si>
    <t>IDJTBHA23104</t>
  </si>
  <si>
    <t>1048901567288938</t>
  </si>
  <si>
    <t>ESP1601882765JOVJ</t>
  </si>
  <si>
    <t>E2010000714</t>
  </si>
  <si>
    <t>MME2010003071</t>
  </si>
  <si>
    <t>KWE2010003071</t>
  </si>
  <si>
    <t>IP2010000407/BE0018</t>
  </si>
  <si>
    <t>IDSPCCA02298</t>
  </si>
  <si>
    <t>LISDAWATI SUJADI</t>
  </si>
  <si>
    <t>1048901592388281</t>
  </si>
  <si>
    <t>ESP1601883296PLQH</t>
  </si>
  <si>
    <t>IDEC2010002724</t>
  </si>
  <si>
    <t>CNE2010003076</t>
  </si>
  <si>
    <t>KWE2010003076</t>
  </si>
  <si>
    <t>IP2010000408/BE0018</t>
  </si>
  <si>
    <t>JO0057853030</t>
  </si>
  <si>
    <t>1048901076388621</t>
  </si>
  <si>
    <t>ESP16018836701YFY</t>
  </si>
  <si>
    <t>IDEC2010002729</t>
  </si>
  <si>
    <t>CNE2010003081</t>
  </si>
  <si>
    <t>KWE2010003081</t>
  </si>
  <si>
    <t>IP2010000409/BE0018</t>
  </si>
  <si>
    <t>JO0057853800</t>
  </si>
  <si>
    <t>1048901616388935</t>
  </si>
  <si>
    <t>ESP1601883616CS4B</t>
  </si>
  <si>
    <t>IDEC2010002730</t>
  </si>
  <si>
    <t>CNE2010003082</t>
  </si>
  <si>
    <t>KWE2010003082</t>
  </si>
  <si>
    <t>IP2010000410/BE0018</t>
  </si>
  <si>
    <t>1048901272488819</t>
  </si>
  <si>
    <t>ESP16018842731QI8</t>
  </si>
  <si>
    <t>IDEC2010002735</t>
  </si>
  <si>
    <t>CNE2010003091</t>
  </si>
  <si>
    <t>KWE2010003091</t>
  </si>
  <si>
    <t>IP2010000411/BE0018</t>
  </si>
  <si>
    <t>SAPIDEC2010002735</t>
  </si>
  <si>
    <t>1048901542488837</t>
  </si>
  <si>
    <t>ESP160188424652AA</t>
  </si>
  <si>
    <t>E2010000726</t>
  </si>
  <si>
    <t>MME2010003092</t>
  </si>
  <si>
    <t>KWE2010003092</t>
  </si>
  <si>
    <t>IP2010000412/BE0018</t>
  </si>
  <si>
    <t>IDJTBHA23108</t>
  </si>
  <si>
    <t>MELI SUKI</t>
  </si>
  <si>
    <t>1048901435488543</t>
  </si>
  <si>
    <t>ESP16018845342B2V</t>
  </si>
  <si>
    <t>E2010000727</t>
  </si>
  <si>
    <t>MME2010003094</t>
  </si>
  <si>
    <t>KWE2010003094</t>
  </si>
  <si>
    <t>IP2010000413/BE0018</t>
  </si>
  <si>
    <t>IDJTBHA23109</t>
  </si>
  <si>
    <t>SAHARA</t>
  </si>
  <si>
    <t>1048901845488202</t>
  </si>
  <si>
    <t>ESP1601884549DQLL</t>
  </si>
  <si>
    <t>IDEC2010002737</t>
  </si>
  <si>
    <t>CNE2010003095</t>
  </si>
  <si>
    <t>KWE2010003095</t>
  </si>
  <si>
    <t>IP2010000414/BE0018</t>
  </si>
  <si>
    <t>IDJRAAA19716</t>
  </si>
  <si>
    <t>DARIN</t>
  </si>
  <si>
    <t>JO0057855717</t>
  </si>
  <si>
    <t>1048901666488157</t>
  </si>
  <si>
    <t>ESP1601884666SQPV</t>
  </si>
  <si>
    <t>E2010000728</t>
  </si>
  <si>
    <t>MME2010003096</t>
  </si>
  <si>
    <t>KWE2010003096</t>
  </si>
  <si>
    <t>IP2010000415/BE0018</t>
  </si>
  <si>
    <t>IDJTBHA23110</t>
  </si>
  <si>
    <t>SISKA JUMINAH</t>
  </si>
  <si>
    <t>1048901229488303</t>
  </si>
  <si>
    <t>ESP1601884922H2Q2</t>
  </si>
  <si>
    <t>IDEC2010002743</t>
  </si>
  <si>
    <t>CNE2010003102</t>
  </si>
  <si>
    <t>KWE2010003102</t>
  </si>
  <si>
    <t>IP2010000416/BE0018</t>
  </si>
  <si>
    <t>ESP1601885905BKHT</t>
  </si>
  <si>
    <t>IDEC2010002753</t>
  </si>
  <si>
    <t>CNE2010003112</t>
  </si>
  <si>
    <t>KWE2010003112</t>
  </si>
  <si>
    <t>IP2010000417/BE0018</t>
  </si>
  <si>
    <t>IDJHBHA06933</t>
  </si>
  <si>
    <t>NASRODIN</t>
  </si>
  <si>
    <t>1048901144488409</t>
  </si>
  <si>
    <t>ESP1601884441IZI9</t>
  </si>
  <si>
    <t>IDEC2010002755</t>
  </si>
  <si>
    <t>CNE2010003114</t>
  </si>
  <si>
    <t>KWE2010003114</t>
  </si>
  <si>
    <t>IP2010000418/BE0018</t>
  </si>
  <si>
    <t>JO0057859596</t>
  </si>
  <si>
    <t>1048901646688459</t>
  </si>
  <si>
    <t>ESP1601886646TJI0</t>
  </si>
  <si>
    <t>IDEC2010002760</t>
  </si>
  <si>
    <t>CNE2010003120</t>
  </si>
  <si>
    <t>KWE2010003120</t>
  </si>
  <si>
    <t>IP2010000419/BE0018</t>
  </si>
  <si>
    <t>IDJRXYA10702</t>
  </si>
  <si>
    <t>FADLI SAPUTRA</t>
  </si>
  <si>
    <t>000184703800</t>
  </si>
  <si>
    <t>1048901798688567</t>
  </si>
  <si>
    <t>ESP1601886897FTFV</t>
  </si>
  <si>
    <t>IDEC2010002763</t>
  </si>
  <si>
    <t>CNE2010003123</t>
  </si>
  <si>
    <t>KWE2010003123</t>
  </si>
  <si>
    <t>IP2010000420/BE0018</t>
  </si>
  <si>
    <t>000184703801</t>
  </si>
  <si>
    <t>1048901203788526</t>
  </si>
  <si>
    <t>ESP1601887302P4QU</t>
  </si>
  <si>
    <t>IDEC2010002767</t>
  </si>
  <si>
    <t>CNE2010003128</t>
  </si>
  <si>
    <t>KWE2010003128</t>
  </si>
  <si>
    <t>IP2010000421/BE0018</t>
  </si>
  <si>
    <t>IDJTYBA01066</t>
  </si>
  <si>
    <t>RUSTIN NINGRUM</t>
  </si>
  <si>
    <t>JO0057863673</t>
  </si>
  <si>
    <t>1048901586788897</t>
  </si>
  <si>
    <t>ESP16018876855HSV</t>
  </si>
  <si>
    <t>IDEC2010002769</t>
  </si>
  <si>
    <t>CNE2010003130</t>
  </si>
  <si>
    <t>KWE2010003130</t>
  </si>
  <si>
    <t>IP2010000422/BE0018</t>
  </si>
  <si>
    <t>000184703802</t>
  </si>
  <si>
    <t>1048901959788872</t>
  </si>
  <si>
    <t>ESP1601887960VZT1</t>
  </si>
  <si>
    <t>IDEC2010002774</t>
  </si>
  <si>
    <t>CNE2010003135</t>
  </si>
  <si>
    <t>KWE2010003135</t>
  </si>
  <si>
    <t>IP2010000423/BE0018</t>
  </si>
  <si>
    <t>799920082564</t>
  </si>
  <si>
    <t>1048901414888781</t>
  </si>
  <si>
    <t>ESP16018884151W7R</t>
  </si>
  <si>
    <t>E2010000733</t>
  </si>
  <si>
    <t>MME2010003146</t>
  </si>
  <si>
    <t>KWE2010003146</t>
  </si>
  <si>
    <t>IP2010000424/BE0018</t>
  </si>
  <si>
    <t>IDJTBHA23111</t>
  </si>
  <si>
    <t>VIA VAI</t>
  </si>
  <si>
    <t>1048901463888858</t>
  </si>
  <si>
    <t>ESP1601888365ECKQ</t>
  </si>
  <si>
    <t>E2010000734</t>
  </si>
  <si>
    <t>MME2010003148</t>
  </si>
  <si>
    <t>KWE2010003148</t>
  </si>
  <si>
    <t>IP2010000425/BE0018</t>
  </si>
  <si>
    <t>IDJTYCA03077</t>
  </si>
  <si>
    <t>NUR KOMALASARI</t>
  </si>
  <si>
    <t>SAPE2010000734</t>
  </si>
  <si>
    <t>1048901100988331</t>
  </si>
  <si>
    <t>ESP1601889001CATV</t>
  </si>
  <si>
    <t>E2010000735</t>
  </si>
  <si>
    <t>MME2010003149</t>
  </si>
  <si>
    <t>KWE2010003149</t>
  </si>
  <si>
    <t>IP2010000426/BE0018</t>
  </si>
  <si>
    <t>IDJTBHA23112</t>
  </si>
  <si>
    <t>SASKIA IMELDA</t>
  </si>
  <si>
    <t>1048901461988884</t>
  </si>
  <si>
    <t>ESP1601889164FK69</t>
  </si>
  <si>
    <t>E2010000737</t>
  </si>
  <si>
    <t>MME2010003152</t>
  </si>
  <si>
    <t>KWE2010003152</t>
  </si>
  <si>
    <t>IP2010000427/BE0018</t>
  </si>
  <si>
    <t>IDJTBHA23113</t>
  </si>
  <si>
    <t>SUSAN BEY</t>
  </si>
  <si>
    <t>1048901413988486</t>
  </si>
  <si>
    <t>ESP1601889314B0P1</t>
  </si>
  <si>
    <t>E2010000739</t>
  </si>
  <si>
    <t>MME2010003155</t>
  </si>
  <si>
    <t>KWE2010003155</t>
  </si>
  <si>
    <t>IP2010000428/BE0018</t>
  </si>
  <si>
    <t>IDJTBHA23114</t>
  </si>
  <si>
    <t>FERA SUMINAR</t>
  </si>
  <si>
    <t>1048901832988139</t>
  </si>
  <si>
    <t>ESP16018892386GRT</t>
  </si>
  <si>
    <t>IDEC2010002789</t>
  </si>
  <si>
    <t>CNE2010003156</t>
  </si>
  <si>
    <t>KWE2010003156</t>
  </si>
  <si>
    <t>IP2010000429/BE0018</t>
  </si>
  <si>
    <t>1048901420988479</t>
  </si>
  <si>
    <t>ESP1601889024YJC9</t>
  </si>
  <si>
    <t>IDEC2010002790</t>
  </si>
  <si>
    <t>CNE2010003157</t>
  </si>
  <si>
    <t>KWE2010003157</t>
  </si>
  <si>
    <t>IP2010000430/BE0018</t>
  </si>
  <si>
    <t>IDJHAHA02239</t>
  </si>
  <si>
    <t>IRAWATI</t>
  </si>
  <si>
    <t>1048901035988897</t>
  </si>
  <si>
    <t>ESP1601889530DZKQ</t>
  </si>
  <si>
    <t>E2010000741</t>
  </si>
  <si>
    <t>MME2010003159</t>
  </si>
  <si>
    <t>KWE2010003159</t>
  </si>
  <si>
    <t>IP2010000431/BE0018</t>
  </si>
  <si>
    <t>IDJTBHA23115</t>
  </si>
  <si>
    <t>MILA RESNA</t>
  </si>
  <si>
    <t>1048901126988729</t>
  </si>
  <si>
    <t>ESP1601889621QOFW</t>
  </si>
  <si>
    <t>IDEC2010002793</t>
  </si>
  <si>
    <t>CNE2010003161</t>
  </si>
  <si>
    <t>KWE2010003161</t>
  </si>
  <si>
    <t>IP2010000432/BE0018</t>
  </si>
  <si>
    <t>JO0057870248</t>
  </si>
  <si>
    <t>1048901554988330</t>
  </si>
  <si>
    <t>ESP1601889455CA48</t>
  </si>
  <si>
    <t>IDEC2010002794</t>
  </si>
  <si>
    <t>CNE2010003162</t>
  </si>
  <si>
    <t>KWE2010003162</t>
  </si>
  <si>
    <t>IP2010000433/BE0018</t>
  </si>
  <si>
    <t>1048901738988860</t>
  </si>
  <si>
    <t>ESP16018898380KJM</t>
  </si>
  <si>
    <t>IDEC2010002797</t>
  </si>
  <si>
    <t>CNE2010003166</t>
  </si>
  <si>
    <t>KWE2010003166</t>
  </si>
  <si>
    <t>IP2010000434/BE0018</t>
  </si>
  <si>
    <t>799920082590</t>
  </si>
  <si>
    <t>1048901387988628</t>
  </si>
  <si>
    <t>ESP1601889783L2WZ</t>
  </si>
  <si>
    <t>IDEC2010002799</t>
  </si>
  <si>
    <t>CNE2010003168</t>
  </si>
  <si>
    <t>KWE2010003168</t>
  </si>
  <si>
    <t>IP2010000435/BE0018</t>
  </si>
  <si>
    <t>SAPIDEC2010002799</t>
  </si>
  <si>
    <t>1048901883988967</t>
  </si>
  <si>
    <t>ESP16018893891M8P</t>
  </si>
  <si>
    <t>E2010000744</t>
  </si>
  <si>
    <t>MME2010003171</t>
  </si>
  <si>
    <t>KWE2010003171</t>
  </si>
  <si>
    <t>IP2010000436/BE0018</t>
  </si>
  <si>
    <t>IDJRBBA33309</t>
  </si>
  <si>
    <t>MAWARNI SIRINGO RINGO</t>
  </si>
  <si>
    <t>JO0057871601</t>
  </si>
  <si>
    <t>1048901182098814</t>
  </si>
  <si>
    <t>ESP16018902814QE7</t>
  </si>
  <si>
    <t>IDEC2010002801</t>
  </si>
  <si>
    <t>CNE2010003172</t>
  </si>
  <si>
    <t>KWE2010003172</t>
  </si>
  <si>
    <t>IP2010000437/BE0018</t>
  </si>
  <si>
    <t>IDSPACA16990</t>
  </si>
  <si>
    <t>IMRON RASYADI</t>
  </si>
  <si>
    <t>SAPIDEC2010002801</t>
  </si>
  <si>
    <t>1048901491748282</t>
  </si>
  <si>
    <t>ESP1601847195Q7BK</t>
  </si>
  <si>
    <t>IDEC2010002484</t>
  </si>
  <si>
    <t>CNE2010002779</t>
  </si>
  <si>
    <t>KWE2010002779</t>
  </si>
  <si>
    <t>IP2010000355/BE0018</t>
  </si>
  <si>
    <t>SAPIDEC2010002484</t>
  </si>
  <si>
    <t>1048901160098343</t>
  </si>
  <si>
    <t>ESP1601890062V91E</t>
  </si>
  <si>
    <t>E2010000745</t>
  </si>
  <si>
    <t>MME2010003173</t>
  </si>
  <si>
    <t>KWE2010003173</t>
  </si>
  <si>
    <t>IP2010000438/BE0018</t>
  </si>
  <si>
    <t>IDJTBHA23116</t>
  </si>
  <si>
    <t>DEMIA MUSTAFI</t>
  </si>
  <si>
    <t>1048901487098840</t>
  </si>
  <si>
    <t>ESP16018907854CH8</t>
  </si>
  <si>
    <t>IDEC2010002802</t>
  </si>
  <si>
    <t>CNE2010003175</t>
  </si>
  <si>
    <t>KWE2010003175</t>
  </si>
  <si>
    <t>IP2010000439/BE0018</t>
  </si>
  <si>
    <t>1048901996988685</t>
  </si>
  <si>
    <t>ESP1601889699IQ18</t>
  </si>
  <si>
    <t>IDEC2010002803</t>
  </si>
  <si>
    <t>CNE2010003176</t>
  </si>
  <si>
    <t>KWE2010003176</t>
  </si>
  <si>
    <t>IP2010000440/BE0018</t>
  </si>
  <si>
    <t>1048901500198448</t>
  </si>
  <si>
    <t>ESP1601891005OIJT</t>
  </si>
  <si>
    <t>IDEC2010002804</t>
  </si>
  <si>
    <t>CNE2010003177</t>
  </si>
  <si>
    <t>KWE2010003177</t>
  </si>
  <si>
    <t>IP2010000441/BE0018</t>
  </si>
  <si>
    <t>JO0057874329</t>
  </si>
  <si>
    <t>1048901081098389</t>
  </si>
  <si>
    <t>ESP1601890181DQMQ</t>
  </si>
  <si>
    <t>IDEC2010002806</t>
  </si>
  <si>
    <t>CNE2010003179</t>
  </si>
  <si>
    <t>KWE2010003179</t>
  </si>
  <si>
    <t>IP2010000442/BE0018</t>
  </si>
  <si>
    <t>1048901711198938</t>
  </si>
  <si>
    <t>ESP1601891118340L</t>
  </si>
  <si>
    <t>E2010000749</t>
  </si>
  <si>
    <t>MME2010003181</t>
  </si>
  <si>
    <t>KWE2010003181</t>
  </si>
  <si>
    <t>IP2010000443/BE0018</t>
  </si>
  <si>
    <t>IDJTBHA23117</t>
  </si>
  <si>
    <t>NINIS SAGITA</t>
  </si>
  <si>
    <t>1048901223198001</t>
  </si>
  <si>
    <t>ESP1601891323U62E</t>
  </si>
  <si>
    <t>E2010000750</t>
  </si>
  <si>
    <t>MME2010003184</t>
  </si>
  <si>
    <t>KWE2010003184</t>
  </si>
  <si>
    <t>IP2010000444/BE0018</t>
  </si>
  <si>
    <t>IDJTBHA23118</t>
  </si>
  <si>
    <t>AMARA</t>
  </si>
  <si>
    <t>1048901544198917</t>
  </si>
  <si>
    <t>ESP1601891445W1EH</t>
  </si>
  <si>
    <t>E2010000751</t>
  </si>
  <si>
    <t>MME2010003186</t>
  </si>
  <si>
    <t>KWE2010003186</t>
  </si>
  <si>
    <t>IP2010000445/BE0018</t>
  </si>
  <si>
    <t>IDJTBHA23119</t>
  </si>
  <si>
    <t>PUJI TRISNAWATI</t>
  </si>
  <si>
    <t>1048901324198083</t>
  </si>
  <si>
    <t>ESP1601891424GRHT</t>
  </si>
  <si>
    <t>IDEC2010002812</t>
  </si>
  <si>
    <t>CNE2010003188</t>
  </si>
  <si>
    <t>KWE2010003188</t>
  </si>
  <si>
    <t>IP2010000446/BE0018</t>
  </si>
  <si>
    <t>SAPIDEC2010002812</t>
  </si>
  <si>
    <t>1048901255198174</t>
  </si>
  <si>
    <t>ESP1601891552V32E</t>
  </si>
  <si>
    <t>E2010000752</t>
  </si>
  <si>
    <t>MME2010003195</t>
  </si>
  <si>
    <t>KWE2010003195</t>
  </si>
  <si>
    <t>IP2010000447/BE0018</t>
  </si>
  <si>
    <t>IDJHAMA10400</t>
  </si>
  <si>
    <t>DWI PUTRI HIKMAWATI</t>
  </si>
  <si>
    <t>SAPE2010000752</t>
  </si>
  <si>
    <t>1048901615198029</t>
  </si>
  <si>
    <t>ESP1601891516AQB5</t>
  </si>
  <si>
    <t>IDEC2010002820</t>
  </si>
  <si>
    <t>CNE2010003197</t>
  </si>
  <si>
    <t>KWE2010003197</t>
  </si>
  <si>
    <t>IP2010000448/BE0018</t>
  </si>
  <si>
    <t>1048901847198340</t>
  </si>
  <si>
    <t>ESP1601891748A3MA</t>
  </si>
  <si>
    <t>IDEC2010002821</t>
  </si>
  <si>
    <t>CNE2010003198</t>
  </si>
  <si>
    <t>KWE2010003198</t>
  </si>
  <si>
    <t>IP2010000449/BE0018</t>
  </si>
  <si>
    <t>1048901768198185</t>
  </si>
  <si>
    <t>ESP1601891867Q9F7</t>
  </si>
  <si>
    <t>E2010000753</t>
  </si>
  <si>
    <t>MME2010003199</t>
  </si>
  <si>
    <t>KWE2010003199</t>
  </si>
  <si>
    <t>IP2010000450/BE0018</t>
  </si>
  <si>
    <t>IDJTBHA23120</t>
  </si>
  <si>
    <t>AYU WINDA SARI</t>
  </si>
  <si>
    <t>1048901819198784</t>
  </si>
  <si>
    <t>ESP160189191968ER</t>
  </si>
  <si>
    <t>IDEC2010002822</t>
  </si>
  <si>
    <t>CNE2010003200</t>
  </si>
  <si>
    <t>KWE2010003200</t>
  </si>
  <si>
    <t>IP2010000451/BE0018</t>
  </si>
  <si>
    <t>1048901110298686</t>
  </si>
  <si>
    <t>ESP1601892012DJI4</t>
  </si>
  <si>
    <t>IDEC2010002823</t>
  </si>
  <si>
    <t>CNE2010003201</t>
  </si>
  <si>
    <t>KWE2010003201</t>
  </si>
  <si>
    <t>IP2010000452/BE0018</t>
  </si>
  <si>
    <t>1048901861298010</t>
  </si>
  <si>
    <t>ESP1601892169GULG</t>
  </si>
  <si>
    <t>E2010000754</t>
  </si>
  <si>
    <t>MME2010003202</t>
  </si>
  <si>
    <t>KWE2010003202</t>
  </si>
  <si>
    <t>IP2010000453/BE0018</t>
  </si>
  <si>
    <t>IDJTBHA23121</t>
  </si>
  <si>
    <t>AISYAH SITI</t>
  </si>
  <si>
    <t>1048901472298039</t>
  </si>
  <si>
    <t>ESP1601892274PSTB</t>
  </si>
  <si>
    <t>E2010000755</t>
  </si>
  <si>
    <t>MME2010003203</t>
  </si>
  <si>
    <t>KWE2010003203</t>
  </si>
  <si>
    <t>IP2010000454/BE0018</t>
  </si>
  <si>
    <t>IDJTBHA23122</t>
  </si>
  <si>
    <t>LIDYA FITRI</t>
  </si>
  <si>
    <t>1048901591298867</t>
  </si>
  <si>
    <t>ESP1601892196A3EY</t>
  </si>
  <si>
    <t>IDEC2010002824</t>
  </si>
  <si>
    <t>CNE2010003204</t>
  </si>
  <si>
    <t>KWE2010003204</t>
  </si>
  <si>
    <t>IP2010000455/BE0018</t>
  </si>
  <si>
    <t>JO0057878469</t>
  </si>
  <si>
    <t>1048901663298118</t>
  </si>
  <si>
    <t>ESP1601892367BIWY</t>
  </si>
  <si>
    <t>E2010000756</t>
  </si>
  <si>
    <t>MME2010003206</t>
  </si>
  <si>
    <t>KWE2010003206</t>
  </si>
  <si>
    <t>IP2010000456/BE0018</t>
  </si>
  <si>
    <t>IDJTBHA23123</t>
  </si>
  <si>
    <t>WENI AGUSTIN</t>
  </si>
  <si>
    <t>1048901374298015</t>
  </si>
  <si>
    <t>ESP1601892474GC8Y</t>
  </si>
  <si>
    <t>E2010000757</t>
  </si>
  <si>
    <t>MME2010003208</t>
  </si>
  <si>
    <t>KWE2010003208</t>
  </si>
  <si>
    <t>IP2010000457/BE0018</t>
  </si>
  <si>
    <t>IDJTBHA23124</t>
  </si>
  <si>
    <t>SONIA</t>
  </si>
  <si>
    <t>1048901378298760</t>
  </si>
  <si>
    <t>ESP16018928734R6Q</t>
  </si>
  <si>
    <t>E2010000759</t>
  </si>
  <si>
    <t>MME2010003231</t>
  </si>
  <si>
    <t>KWE2010003231</t>
  </si>
  <si>
    <t>IP2010000458/BE0018</t>
  </si>
  <si>
    <t>IDJTBHA23125</t>
  </si>
  <si>
    <t>CICALKA</t>
  </si>
  <si>
    <t>1048901790398967</t>
  </si>
  <si>
    <t>ESP1601893097DHVL</t>
  </si>
  <si>
    <t>IDEC2010002889</t>
  </si>
  <si>
    <t>CNE2010003273</t>
  </si>
  <si>
    <t>KWE2010003273</t>
  </si>
  <si>
    <t>IP2010000459/BE0018</t>
  </si>
  <si>
    <t>JO0057881887</t>
  </si>
  <si>
    <t>1048901191398561</t>
  </si>
  <si>
    <t>ESP1601893191QMVH</t>
  </si>
  <si>
    <t>E2010000760</t>
  </si>
  <si>
    <t>MME2010003280</t>
  </si>
  <si>
    <t>KWE2010003280</t>
  </si>
  <si>
    <t>IP2010000460/BE0018</t>
  </si>
  <si>
    <t>IDJTBHA23126</t>
  </si>
  <si>
    <t>GIRI SARIAN</t>
  </si>
  <si>
    <t>1048901351398073</t>
  </si>
  <si>
    <t>ESP1601893154WNIK</t>
  </si>
  <si>
    <t>IDEC2010002897</t>
  </si>
  <si>
    <t>CNE2010003282</t>
  </si>
  <si>
    <t>KWE2010003282</t>
  </si>
  <si>
    <t>IP2010000461/BE0018</t>
  </si>
  <si>
    <t>1048901805398412</t>
  </si>
  <si>
    <t>ESP1601893508LT4V</t>
  </si>
  <si>
    <t>E2010000761</t>
  </si>
  <si>
    <t>MME2010003316</t>
  </si>
  <si>
    <t>KWE2010003316</t>
  </si>
  <si>
    <t>IP2010000462/BE0018</t>
  </si>
  <si>
    <t>IDJTBHA23127</t>
  </si>
  <si>
    <t>SILICITA</t>
  </si>
  <si>
    <t>1048901345398375</t>
  </si>
  <si>
    <t>ESP1601893543ODHF</t>
  </si>
  <si>
    <t>IDEC2010002949</t>
  </si>
  <si>
    <t>CNE2010003335</t>
  </si>
  <si>
    <t>KWE2010003335</t>
  </si>
  <si>
    <t>IP2010000463/BE0018</t>
  </si>
  <si>
    <t>SAPIDEC2010002949</t>
  </si>
  <si>
    <t>1048901097398346</t>
  </si>
  <si>
    <t>ESP1601893791JQM7</t>
  </si>
  <si>
    <t>E2010000763</t>
  </si>
  <si>
    <t>MME2010003358</t>
  </si>
  <si>
    <t>KWE2010003358</t>
  </si>
  <si>
    <t>IP2010000464/BE0018</t>
  </si>
  <si>
    <t>IDJTBHA23128</t>
  </si>
  <si>
    <t>KILODIS</t>
  </si>
  <si>
    <t>1048901291498996</t>
  </si>
  <si>
    <t>ESP16018941933KDY</t>
  </si>
  <si>
    <t>E2010000764</t>
  </si>
  <si>
    <t>MME2010003361</t>
  </si>
  <si>
    <t>KWE2010003361</t>
  </si>
  <si>
    <t>IP2010000465/BE0018</t>
  </si>
  <si>
    <t>IDJTBHA23129</t>
  </si>
  <si>
    <t>KLOTIKLO</t>
  </si>
  <si>
    <t>1048901830158152</t>
  </si>
  <si>
    <t>ESP16018510415QI6</t>
  </si>
  <si>
    <t>IDEC2010002490</t>
  </si>
  <si>
    <t>CNE2010002785</t>
  </si>
  <si>
    <t>KWE2010002785</t>
  </si>
  <si>
    <t>IP2010000356/BE0018</t>
  </si>
  <si>
    <t>799920082402</t>
  </si>
  <si>
    <t>1048901983498824</t>
  </si>
  <si>
    <t>ESP1601894389E12Y</t>
  </si>
  <si>
    <t>IDEC2010003004</t>
  </si>
  <si>
    <t>CNE2010003393</t>
  </si>
  <si>
    <t>KWE2010003393</t>
  </si>
  <si>
    <t>IP2010000466/BE0018</t>
  </si>
  <si>
    <t>IDJTID000665</t>
  </si>
  <si>
    <t>IR.IRWANSYAH</t>
  </si>
  <si>
    <t>1048901275188760</t>
  </si>
  <si>
    <t>ESP1601881573RMJ8</t>
  </si>
  <si>
    <t>E2010000765</t>
  </si>
  <si>
    <t>MME2010003410</t>
  </si>
  <si>
    <t>KWE2010003410</t>
  </si>
  <si>
    <t>IP2010000468/BE0018</t>
  </si>
  <si>
    <t>IDBNAJA08256</t>
  </si>
  <si>
    <t>ISMIYATI SE</t>
  </si>
  <si>
    <t>1048901136498767</t>
  </si>
  <si>
    <t>ESP1601894631FGS7</t>
  </si>
  <si>
    <t>IDEC2010003020</t>
  </si>
  <si>
    <t>CNE2010003409</t>
  </si>
  <si>
    <t>KWE2010003409</t>
  </si>
  <si>
    <t>IP2010000467/BE0018</t>
  </si>
  <si>
    <t>IDSPAAB38249</t>
  </si>
  <si>
    <t>ELISABETH L</t>
  </si>
  <si>
    <t>JO0057887462</t>
  </si>
  <si>
    <t>1048901350598579</t>
  </si>
  <si>
    <t>ESP1601895053NDS2</t>
  </si>
  <si>
    <t>IDEC2010003023</t>
  </si>
  <si>
    <t>CNE2010003414</t>
  </si>
  <si>
    <t>KWE2010003414</t>
  </si>
  <si>
    <t>IP2010000469/BE0018</t>
  </si>
  <si>
    <t>EID678694</t>
  </si>
  <si>
    <t>HERRY DHARMAWAN</t>
  </si>
  <si>
    <t>JO0057889237</t>
  </si>
  <si>
    <t>1048901162698484</t>
  </si>
  <si>
    <t>ESP16018962619TUE</t>
  </si>
  <si>
    <t>IDEC2010003040</t>
  </si>
  <si>
    <t>CNE2010003432</t>
  </si>
  <si>
    <t>KWE2010003432</t>
  </si>
  <si>
    <t>IP2010000470/BE0018</t>
  </si>
  <si>
    <t>SAPIDEC2010003040</t>
  </si>
  <si>
    <t>1048901182698027</t>
  </si>
  <si>
    <t>ESP16018962824012</t>
  </si>
  <si>
    <t>IDEC2010003041</t>
  </si>
  <si>
    <t>CNE2010003433</t>
  </si>
  <si>
    <t>KWE2010003433</t>
  </si>
  <si>
    <t>IP2010000471/BE0018</t>
  </si>
  <si>
    <t>1048901144698620</t>
  </si>
  <si>
    <t>ESP1601896441IE8O</t>
  </si>
  <si>
    <t>IDEC2010003044</t>
  </si>
  <si>
    <t>CNE2010003436</t>
  </si>
  <si>
    <t>KWE2010003436</t>
  </si>
  <si>
    <t>IP2010000472/BE0018</t>
  </si>
  <si>
    <t>SAPIDEC2010003044</t>
  </si>
  <si>
    <t>1048901350798619</t>
  </si>
  <si>
    <t>ESP16018970537SN9</t>
  </si>
  <si>
    <t>E2010000769</t>
  </si>
  <si>
    <t>MME2010003437</t>
  </si>
  <si>
    <t>KWE2010003437</t>
  </si>
  <si>
    <t>IP2010000473/BE0018</t>
  </si>
  <si>
    <t>IDJRAAA19963</t>
  </si>
  <si>
    <t>RICHARD WIJAYA GUNAWAN</t>
  </si>
  <si>
    <t>1048901103798081</t>
  </si>
  <si>
    <t>ESP1601897301N015</t>
  </si>
  <si>
    <t>IDEC2010003046</t>
  </si>
  <si>
    <t>CNE2010003440</t>
  </si>
  <si>
    <t>KWE2010003440</t>
  </si>
  <si>
    <t>IP2010000474/BE0018</t>
  </si>
  <si>
    <t>SAPIDEC2010003046</t>
  </si>
  <si>
    <t>1048901728798200</t>
  </si>
  <si>
    <t>ESP1601897828NKWQ</t>
  </si>
  <si>
    <t>IDEC2010003051</t>
  </si>
  <si>
    <t>CNE2010003447</t>
  </si>
  <si>
    <t>KWE2010003447</t>
  </si>
  <si>
    <t>IP2010000475/BE0018</t>
  </si>
  <si>
    <t>JO0057899718</t>
  </si>
  <si>
    <t>1048901071898634</t>
  </si>
  <si>
    <t>ESP1601898170MVAQ</t>
  </si>
  <si>
    <t>IDEC2010003053</t>
  </si>
  <si>
    <t>CNE2010003449</t>
  </si>
  <si>
    <t>KWE2010003449</t>
  </si>
  <si>
    <t>IP2010000476/BE0018</t>
  </si>
  <si>
    <t>0128042000187129</t>
  </si>
  <si>
    <t>1048901412898521</t>
  </si>
  <si>
    <t>ESP1601898215CAIK</t>
  </si>
  <si>
    <t>IDEC2010003054</t>
  </si>
  <si>
    <t>CNE2010003450</t>
  </si>
  <si>
    <t>KWE2010003450</t>
  </si>
  <si>
    <t>IP2010000477/BE0018</t>
  </si>
  <si>
    <t>799920082612</t>
  </si>
  <si>
    <t>1048901902898276</t>
  </si>
  <si>
    <t>ESP1601898209Z53V</t>
  </si>
  <si>
    <t>IDEC2010003055</t>
  </si>
  <si>
    <t>CNE2010003451</t>
  </si>
  <si>
    <t>KWE2010003451</t>
  </si>
  <si>
    <t>IP2010000478/BE0018</t>
  </si>
  <si>
    <t>SAPIDEC2010003055</t>
  </si>
  <si>
    <t>1048901164898233</t>
  </si>
  <si>
    <t>ESP16018984623SI1</t>
  </si>
  <si>
    <t>IDEC2010003057</t>
  </si>
  <si>
    <t>CNE2010003453</t>
  </si>
  <si>
    <t>KWE2010003453</t>
  </si>
  <si>
    <t>IP2010000479/BE0018</t>
  </si>
  <si>
    <t>IDSPAAB20133</t>
  </si>
  <si>
    <t>IWAN JUNIARKO</t>
  </si>
  <si>
    <t>000184703806</t>
  </si>
  <si>
    <t>1048901142798536</t>
  </si>
  <si>
    <t>ESP1601897242I6Z9</t>
  </si>
  <si>
    <t>IDEC2010003061</t>
  </si>
  <si>
    <t>CNE2010003457</t>
  </si>
  <si>
    <t>KWE2010003457</t>
  </si>
  <si>
    <t>IP2010000480/BE0018</t>
  </si>
  <si>
    <t>IDJTADA08719</t>
  </si>
  <si>
    <t>LUBIS CHIPTO</t>
  </si>
  <si>
    <t>SAPIDEC2010003061</t>
  </si>
  <si>
    <t>1048901060998540</t>
  </si>
  <si>
    <t>ESP1601899061JCZR</t>
  </si>
  <si>
    <t>IDEC2010003065</t>
  </si>
  <si>
    <t>CNE2010003461</t>
  </si>
  <si>
    <t>KWE2010003461</t>
  </si>
  <si>
    <t>IP2010000481/BE0018</t>
  </si>
  <si>
    <t>0128042000187152</t>
  </si>
  <si>
    <t>1048901974998164</t>
  </si>
  <si>
    <t>ESP1601899480ORWH</t>
  </si>
  <si>
    <t>IDEC2010003067</t>
  </si>
  <si>
    <t>CNE2010003463</t>
  </si>
  <si>
    <t>KWE2010003463</t>
  </si>
  <si>
    <t>IP2010000482/BE0018</t>
  </si>
  <si>
    <t>SAPIDEC2010003067</t>
  </si>
  <si>
    <t>ESP1601900110ROYF</t>
  </si>
  <si>
    <t>IDEC2010003072</t>
  </si>
  <si>
    <t>CNE2010003470</t>
  </si>
  <si>
    <t>KWE2010003470</t>
  </si>
  <si>
    <t>IP2010000483/BE0018</t>
  </si>
  <si>
    <t>IDSAAEA09154</t>
  </si>
  <si>
    <t>ERWIN SARAGIH</t>
  </si>
  <si>
    <t>1048901143688715</t>
  </si>
  <si>
    <t>ESP1601886341RUHQ</t>
  </si>
  <si>
    <t>IDEC2010003073</t>
  </si>
  <si>
    <t>CNE2010003471</t>
  </si>
  <si>
    <t>KWE2010003471</t>
  </si>
  <si>
    <t>IP2010000484/BE0018</t>
  </si>
  <si>
    <t>JO0057909225</t>
  </si>
  <si>
    <t>ESP16019005920EE1</t>
  </si>
  <si>
    <t>IDEC2010003075</t>
  </si>
  <si>
    <t>CNE2010003473</t>
  </si>
  <si>
    <t>KWE2010003473</t>
  </si>
  <si>
    <t>IP2010000485/BE0018</t>
  </si>
  <si>
    <t>IDSAAEA09155</t>
  </si>
  <si>
    <t>CAHAYA KHAIRANI SARAGIH</t>
  </si>
  <si>
    <t>ESP1601857627PG6D</t>
  </si>
  <si>
    <t>IDEC2010002495</t>
  </si>
  <si>
    <t>CNE2010002798</t>
  </si>
  <si>
    <t>KWE2010002798</t>
  </si>
  <si>
    <t>IP2010000357/BE0018</t>
  </si>
  <si>
    <t>SAPIDEC2010002495</t>
  </si>
  <si>
    <t>1048901454109652</t>
  </si>
  <si>
    <t>ESP1601901454O1EU</t>
  </si>
  <si>
    <t>IDEC2010003084</t>
  </si>
  <si>
    <t>CNE2010003482</t>
  </si>
  <si>
    <t>KWE2010003482</t>
  </si>
  <si>
    <t>IP2010000486/BE0018</t>
  </si>
  <si>
    <t>1048901150209606</t>
  </si>
  <si>
    <t>ESP16019020515QMO</t>
  </si>
  <si>
    <t>IDEC2010003088</t>
  </si>
  <si>
    <t>CNE2010003487</t>
  </si>
  <si>
    <t>KWE2010003487</t>
  </si>
  <si>
    <t>IP2010000487/BE0018</t>
  </si>
  <si>
    <t>1048901775109237</t>
  </si>
  <si>
    <t>ESP1601901577WPHI</t>
  </si>
  <si>
    <t>E2010000782</t>
  </si>
  <si>
    <t>MME2010003489</t>
  </si>
  <si>
    <t>KWE2010003489</t>
  </si>
  <si>
    <t>IP2010000488/BE0018</t>
  </si>
  <si>
    <t>IDSPAAB43737</t>
  </si>
  <si>
    <t>SUBEKTY ALIMIN NUR</t>
  </si>
  <si>
    <t>1048901550309085</t>
  </si>
  <si>
    <t>ESP1601903056H36B</t>
  </si>
  <si>
    <t>IDEC2010003096</t>
  </si>
  <si>
    <t>CNE2010003497</t>
  </si>
  <si>
    <t>KWE2010003497</t>
  </si>
  <si>
    <t>IP2010000489/BE0018</t>
  </si>
  <si>
    <t>20KLI0000002344</t>
  </si>
  <si>
    <t>1048901160309106</t>
  </si>
  <si>
    <t>ESP16019030613QG5</t>
  </si>
  <si>
    <t>IDEC2010003098</t>
  </si>
  <si>
    <t>CNE2010003500</t>
  </si>
  <si>
    <t>KWE2010003500</t>
  </si>
  <si>
    <t>IP2010000490/BE0018</t>
  </si>
  <si>
    <t>0128042000187236</t>
  </si>
  <si>
    <t>1048901178309346</t>
  </si>
  <si>
    <t>ESP1601903872NGNT</t>
  </si>
  <si>
    <t>IDEC2010003105</t>
  </si>
  <si>
    <t>CNE2010003507</t>
  </si>
  <si>
    <t>KWE2010003507</t>
  </si>
  <si>
    <t>IP2010000491/BE0018</t>
  </si>
  <si>
    <t>JO0057920073</t>
  </si>
  <si>
    <t>1048901621409442</t>
  </si>
  <si>
    <t>ESP1601904126EPR5</t>
  </si>
  <si>
    <t>E2010000786</t>
  </si>
  <si>
    <t>MME2010003512</t>
  </si>
  <si>
    <t>KWE2010003512</t>
  </si>
  <si>
    <t>IP2010000492/BE0018</t>
  </si>
  <si>
    <t>IDRUAAA09785</t>
  </si>
  <si>
    <t>1048901220409104</t>
  </si>
  <si>
    <t>ESP1601904022OJ30</t>
  </si>
  <si>
    <t>IDEC2010003111</t>
  </si>
  <si>
    <t>CNE2010003515</t>
  </si>
  <si>
    <t>KWE2010003515</t>
  </si>
  <si>
    <t>IP2010000493/BE0018</t>
  </si>
  <si>
    <t>SAPIDEC2010003111</t>
  </si>
  <si>
    <t>1048901462409270</t>
  </si>
  <si>
    <t>ESP160190426453DQ</t>
  </si>
  <si>
    <t>E2010000787</t>
  </si>
  <si>
    <t>MME2010003517</t>
  </si>
  <si>
    <t>KWE2010003517</t>
  </si>
  <si>
    <t>IP2010000494/BE0018</t>
  </si>
  <si>
    <t>IDJRAAA19964</t>
  </si>
  <si>
    <t>YUNANIK</t>
  </si>
  <si>
    <t>JO0057921130</t>
  </si>
  <si>
    <t>1048901003409781</t>
  </si>
  <si>
    <t>ESP16019043016810</t>
  </si>
  <si>
    <t>IDEC2010003113</t>
  </si>
  <si>
    <t>CNE2010003518</t>
  </si>
  <si>
    <t>KWE2010003518</t>
  </si>
  <si>
    <t>IP2010000495/BE0018</t>
  </si>
  <si>
    <t>1048901086409753</t>
  </si>
  <si>
    <t>ESP16019046814MLP</t>
  </si>
  <si>
    <t>IDEC2010003118</t>
  </si>
  <si>
    <t>CNE2010003525</t>
  </si>
  <si>
    <t>KWE2010003525</t>
  </si>
  <si>
    <t>IP2010000496/BE0018</t>
  </si>
  <si>
    <t>799920082645</t>
  </si>
  <si>
    <t>1048901158409343</t>
  </si>
  <si>
    <t>ESP16019048510QFF</t>
  </si>
  <si>
    <t>IDEC2010003122</t>
  </si>
  <si>
    <t>CNE2010003533</t>
  </si>
  <si>
    <t>KWE2010003533</t>
  </si>
  <si>
    <t>IP2010000497/BE0018</t>
  </si>
  <si>
    <t>0128042000187269</t>
  </si>
  <si>
    <t>1048901707168564</t>
  </si>
  <si>
    <t>ESP1601861708A7VH</t>
  </si>
  <si>
    <t>IDEC2010002521</t>
  </si>
  <si>
    <t>CNE2010002827</t>
  </si>
  <si>
    <t>KWE2010002827</t>
  </si>
  <si>
    <t>IP2010000358/BE0018</t>
  </si>
  <si>
    <t>SAPIDEC2010002521</t>
  </si>
  <si>
    <t>1048901239168439</t>
  </si>
  <si>
    <t>ESP1601861933Y99Y</t>
  </si>
  <si>
    <t>IDEC2010002522</t>
  </si>
  <si>
    <t>CNE2010002828</t>
  </si>
  <si>
    <t>KWE2010002828</t>
  </si>
  <si>
    <t>IP2010000359/BE0018</t>
  </si>
  <si>
    <t>000184703785</t>
  </si>
  <si>
    <t>1048901746009352</t>
  </si>
  <si>
    <t>ESP1601900648QW35</t>
  </si>
  <si>
    <t>IDEC2010003125</t>
  </si>
  <si>
    <t>CNE2010003537</t>
  </si>
  <si>
    <t>KWE2010003537</t>
  </si>
  <si>
    <t>IP2010000498/BE0018</t>
  </si>
  <si>
    <t>0128042000187277</t>
  </si>
  <si>
    <t>1048901830268186</t>
  </si>
  <si>
    <t>ESP1601862039ZF36</t>
  </si>
  <si>
    <t>IDEC2010002523</t>
  </si>
  <si>
    <t>CNE2010002829</t>
  </si>
  <si>
    <t>KWE2010002829</t>
  </si>
  <si>
    <t>IP2010000360/BE0018</t>
  </si>
  <si>
    <t>JO0057816205</t>
  </si>
  <si>
    <t>1048901981268401</t>
  </si>
  <si>
    <t>ESP1601862189E9CL</t>
  </si>
  <si>
    <t>IDEC2010002524</t>
  </si>
  <si>
    <t>CNE2010002830</t>
  </si>
  <si>
    <t>KWE2010002830</t>
  </si>
  <si>
    <t>IP2010000361/BE0018</t>
  </si>
  <si>
    <t>1048901364268844</t>
  </si>
  <si>
    <t>ESP1601862463RQBQ</t>
  </si>
  <si>
    <t>IDEC2010002527</t>
  </si>
  <si>
    <t>CNE2010002833</t>
  </si>
  <si>
    <t>KWE2010002833</t>
  </si>
  <si>
    <t>IP2010000362/BE0018</t>
  </si>
  <si>
    <t>0128042000186683</t>
  </si>
  <si>
    <t>1048901827509269</t>
  </si>
  <si>
    <t>ESP1601905729Q5QH</t>
  </si>
  <si>
    <t>IDEC2010003130</t>
  </si>
  <si>
    <t>CNE2010003543</t>
  </si>
  <si>
    <t>KWE2010003543</t>
  </si>
  <si>
    <t>IP2010000499/BE0018</t>
  </si>
  <si>
    <t>1048901154509423</t>
  </si>
  <si>
    <t>ESP1601905452QB74</t>
  </si>
  <si>
    <t>IDEC2010003131</t>
  </si>
  <si>
    <t>CNE2010003544</t>
  </si>
  <si>
    <t>KWE2010003544</t>
  </si>
  <si>
    <t>IP2010000500/BE0018</t>
  </si>
  <si>
    <t>JO0057924326</t>
  </si>
  <si>
    <t>1048901330609437</t>
  </si>
  <si>
    <t>ESP1601906033GVQL</t>
  </si>
  <si>
    <t>IDEC2010003134</t>
  </si>
  <si>
    <t>CNE2010003547</t>
  </si>
  <si>
    <t>KWE2010003547</t>
  </si>
  <si>
    <t>IP2010000501/BE0018</t>
  </si>
  <si>
    <t>IDBNAJA06983</t>
  </si>
  <si>
    <t>IDA HANDAYANI</t>
  </si>
  <si>
    <t>1048901410368843</t>
  </si>
  <si>
    <t>ESP1601863015ANJS</t>
  </si>
  <si>
    <t>IDEC2010002538</t>
  </si>
  <si>
    <t>CNE2010002847</t>
  </si>
  <si>
    <t>KWE2010002847</t>
  </si>
  <si>
    <t>IP2010000363/BE0018</t>
  </si>
  <si>
    <t>1048901303609796</t>
  </si>
  <si>
    <t>ESP1601906304Y7IW</t>
  </si>
  <si>
    <t>IDEC2010003135</t>
  </si>
  <si>
    <t>CNE2010003549</t>
  </si>
  <si>
    <t>KWE2010003549</t>
  </si>
  <si>
    <t>IP2010000502/BE0018</t>
  </si>
  <si>
    <t>799920082656</t>
  </si>
  <si>
    <t>1048901501368203</t>
  </si>
  <si>
    <t>ESP16018631062HT9</t>
  </si>
  <si>
    <t>IDEC2010002540</t>
  </si>
  <si>
    <t>CNE2010002849</t>
  </si>
  <si>
    <t>KWE2010002849</t>
  </si>
  <si>
    <t>IP2010000364/BE0018</t>
  </si>
  <si>
    <t>IDRUAAA09719</t>
  </si>
  <si>
    <t>WIDI ASTUTI</t>
  </si>
  <si>
    <t>SAPIDEC2010002540</t>
  </si>
  <si>
    <t>1048901956609476</t>
  </si>
  <si>
    <t>ESP160190666057ER</t>
  </si>
  <si>
    <t>E2010000797</t>
  </si>
  <si>
    <t>MME2010003551</t>
  </si>
  <si>
    <t>KWE2010003551</t>
  </si>
  <si>
    <t>IP2010000503/BE0018</t>
  </si>
  <si>
    <t>IDSPAAB43738</t>
  </si>
  <si>
    <t>INTAN PUSPITA SARI</t>
  </si>
  <si>
    <t>JO0057925946</t>
  </si>
  <si>
    <t>1048901771609239</t>
  </si>
  <si>
    <t>ESP1601906178AEW8</t>
  </si>
  <si>
    <t>IDEC2010003137</t>
  </si>
  <si>
    <t>CNE2010003552</t>
  </si>
  <si>
    <t>KWE2010003552</t>
  </si>
  <si>
    <t>IP2010000504/BE0018</t>
  </si>
  <si>
    <t>ESP1601863687F1NE</t>
  </si>
  <si>
    <t>IDEC2010002543</t>
  </si>
  <si>
    <t>CNE2010002852</t>
  </si>
  <si>
    <t>KWE2010002852</t>
  </si>
  <si>
    <t>IP2010000365/BE0018</t>
  </si>
  <si>
    <t>JO0057817692</t>
  </si>
  <si>
    <t>1048901750758192</t>
  </si>
  <si>
    <t>ESP160185705841KW</t>
  </si>
  <si>
    <t>IDEC2010002546</t>
  </si>
  <si>
    <t>CNE2010002855</t>
  </si>
  <si>
    <t>KWE2010002855</t>
  </si>
  <si>
    <t>IP2010000366/BE0018</t>
  </si>
  <si>
    <t>IDJHAKA05360</t>
  </si>
  <si>
    <t>0128042000186741</t>
  </si>
  <si>
    <t>1048901099368370</t>
  </si>
  <si>
    <t>ESP1601863990AA0T</t>
  </si>
  <si>
    <t>IDEC2010002547</t>
  </si>
  <si>
    <t>CNE2010002856</t>
  </si>
  <si>
    <t>KWE2010002856</t>
  </si>
  <si>
    <t>IP2010000367/BE0018</t>
  </si>
  <si>
    <t>000184703783</t>
  </si>
  <si>
    <t>1048901299368541</t>
  </si>
  <si>
    <t>ESP1601863992ZQW4</t>
  </si>
  <si>
    <t>IDEC2010002548</t>
  </si>
  <si>
    <t>CNE2010002857</t>
  </si>
  <si>
    <t>KWE2010002857</t>
  </si>
  <si>
    <t>IP2010000368/BE0018</t>
  </si>
  <si>
    <t>IDSPAAB15362</t>
  </si>
  <si>
    <t>ASMALIYAH</t>
  </si>
  <si>
    <t>1048901163709638</t>
  </si>
  <si>
    <t>ESP16019073615OOK</t>
  </si>
  <si>
    <t>IDEC2010003142</t>
  </si>
  <si>
    <t>CNE2010003557</t>
  </si>
  <si>
    <t>KWE2010003557</t>
  </si>
  <si>
    <t>IP2010000505/BE0018</t>
  </si>
  <si>
    <t>JO0057927307</t>
  </si>
  <si>
    <t>1048901831409120</t>
  </si>
  <si>
    <t>ESP1601904138R2II</t>
  </si>
  <si>
    <t>IDEC2010003143</t>
  </si>
  <si>
    <t>CNE2010003558</t>
  </si>
  <si>
    <t>KWE2010003558</t>
  </si>
  <si>
    <t>IP2010000506/BE0018</t>
  </si>
  <si>
    <t>1048901857709676</t>
  </si>
  <si>
    <t>ESP1601907759G885</t>
  </si>
  <si>
    <t>IDEC2010003146</t>
  </si>
  <si>
    <t>CNE2010003561</t>
  </si>
  <si>
    <t>KWE2010003561</t>
  </si>
  <si>
    <t>IP2010000507/BE0018</t>
  </si>
  <si>
    <t>SAPIDEC2010003146</t>
  </si>
  <si>
    <t>1048901592809463</t>
  </si>
  <si>
    <t>ESP1601908295ZCHJ</t>
  </si>
  <si>
    <t>IDEC2010003149</t>
  </si>
  <si>
    <t>CNE2010003564</t>
  </si>
  <si>
    <t>KWE2010003564</t>
  </si>
  <si>
    <t>IP2010000508/BE0018</t>
  </si>
  <si>
    <t>1048901521568171</t>
  </si>
  <si>
    <t>ESP1601865125CHTF</t>
  </si>
  <si>
    <t>IDEC2010002552</t>
  </si>
  <si>
    <t>CNE2010002862</t>
  </si>
  <si>
    <t>KWE2010002862</t>
  </si>
  <si>
    <t>IP2010000369/BE0018</t>
  </si>
  <si>
    <t>0128042000186766</t>
  </si>
  <si>
    <t>1048901202568196</t>
  </si>
  <si>
    <t>ESP1601865202H13J</t>
  </si>
  <si>
    <t>IDEC2010002554</t>
  </si>
  <si>
    <t>CNE2010002864</t>
  </si>
  <si>
    <t>KWE2010002864</t>
  </si>
  <si>
    <t>IP2010000370/BE0018</t>
  </si>
  <si>
    <t>1048901209998054</t>
  </si>
  <si>
    <t>ESP1601899903U7LW</t>
  </si>
  <si>
    <t>IDEC2010003153</t>
  </si>
  <si>
    <t>CNE2010003569</t>
  </si>
  <si>
    <t>KWE2010003569</t>
  </si>
  <si>
    <t>IP2010000509/BE0018</t>
  </si>
  <si>
    <t>SAPIDEC2010003153</t>
  </si>
  <si>
    <t>1048901837468213</t>
  </si>
  <si>
    <t>ESP1601864739BZLW</t>
  </si>
  <si>
    <t>IDEC2010002559</t>
  </si>
  <si>
    <t>CNE2010002871</t>
  </si>
  <si>
    <t>KWE2010002871</t>
  </si>
  <si>
    <t>IP2010000371/BE0018</t>
  </si>
  <si>
    <t>SAPIDEC2010002559</t>
  </si>
  <si>
    <t>1048901801909860</t>
  </si>
  <si>
    <t>ESP1601909108EGOA</t>
  </si>
  <si>
    <t>IDEC2010003155</t>
  </si>
  <si>
    <t>CNE2010003571</t>
  </si>
  <si>
    <t>KWE2010003571</t>
  </si>
  <si>
    <t>IP2010000510/BE0018</t>
  </si>
  <si>
    <t>0128042000187327</t>
  </si>
  <si>
    <t>1048901556909271</t>
  </si>
  <si>
    <t>ESP1601909656127E</t>
  </si>
  <si>
    <t>IDEC2010003156</t>
  </si>
  <si>
    <t>CNE2010003572</t>
  </si>
  <si>
    <t>KWE2010003572</t>
  </si>
  <si>
    <t>IP2010000511/BE0018</t>
  </si>
  <si>
    <t>JO0057929720</t>
  </si>
  <si>
    <t>1048901433668749</t>
  </si>
  <si>
    <t>ESP1601866334WKQ8</t>
  </si>
  <si>
    <t>E2010000622</t>
  </si>
  <si>
    <t>MME2010002879</t>
  </si>
  <si>
    <t>KWE2010002879</t>
  </si>
  <si>
    <t>IP2010000372/BE0018</t>
  </si>
  <si>
    <t>IDJHACA03619</t>
  </si>
  <si>
    <t>SILFIANA WULANDARI</t>
  </si>
  <si>
    <t>000184703786</t>
  </si>
  <si>
    <t>1048901859909768</t>
  </si>
  <si>
    <t>ESP16019099583S9V</t>
  </si>
  <si>
    <t>IDEC2010003158</t>
  </si>
  <si>
    <t>CNE2010003574</t>
  </si>
  <si>
    <t>KWE2010003574</t>
  </si>
  <si>
    <t>IP2010000512/BE0018</t>
  </si>
  <si>
    <t>JO0057929940</t>
  </si>
  <si>
    <t>1048901880768264</t>
  </si>
  <si>
    <t>ESP1601867089IN46</t>
  </si>
  <si>
    <t>IDEC2010002585</t>
  </si>
  <si>
    <t>CNE2010002902</t>
  </si>
  <si>
    <t>KWE2010002902</t>
  </si>
  <si>
    <t>IP2010000373/BE0018</t>
  </si>
  <si>
    <t>JO0057822008</t>
  </si>
  <si>
    <t>1048901955019350</t>
  </si>
  <si>
    <t>ESP16019105609O6E</t>
  </si>
  <si>
    <t>IDEC2010003165</t>
  </si>
  <si>
    <t>CNE2010003582</t>
  </si>
  <si>
    <t>KWE2010003582</t>
  </si>
  <si>
    <t>IP2010000513/BE0018</t>
  </si>
  <si>
    <t>IDPABLA02340</t>
  </si>
  <si>
    <t>PRABAWATI ARYANTI</t>
  </si>
  <si>
    <t>1048901935019561</t>
  </si>
  <si>
    <t>ESP1601910539TSNF</t>
  </si>
  <si>
    <t>IDEC2010003166</t>
  </si>
  <si>
    <t>CNE2010003583</t>
  </si>
  <si>
    <t>KWE2010003583</t>
  </si>
  <si>
    <t>IP2010000514/BE0018</t>
  </si>
  <si>
    <t>IDJRAAA07690</t>
  </si>
  <si>
    <t>MOHAMMAD EDY SANTOSO</t>
  </si>
  <si>
    <t>1048901644768223</t>
  </si>
  <si>
    <t>ESP160186744772UN</t>
  </si>
  <si>
    <t>IDEC2010002588</t>
  </si>
  <si>
    <t>CNE2010002906</t>
  </si>
  <si>
    <t>KWE2010002906</t>
  </si>
  <si>
    <t>IP2010000374/BE0018</t>
  </si>
  <si>
    <t>1048901676768384</t>
  </si>
  <si>
    <t>ESP16018676763FOJ</t>
  </si>
  <si>
    <t>IDEC2010002591</t>
  </si>
  <si>
    <t>CNE2010002909</t>
  </si>
  <si>
    <t>KWE2010002909</t>
  </si>
  <si>
    <t>IP2010000375/BE0018</t>
  </si>
  <si>
    <t>IDJRAAA12765</t>
  </si>
  <si>
    <t>MITHA DWI DAKKA ETAWATI</t>
  </si>
  <si>
    <t>1048901931119224</t>
  </si>
  <si>
    <t>ESP1601911139YYVP</t>
  </si>
  <si>
    <t>IDEC2010003169</t>
  </si>
  <si>
    <t>CNE2010003587</t>
  </si>
  <si>
    <t>KWE2010003587</t>
  </si>
  <si>
    <t>IP2010000515/BE0018</t>
  </si>
  <si>
    <t>IDJRBBA27621</t>
  </si>
  <si>
    <t>MUHAMMAD IHSAN SYAHPUTRA</t>
  </si>
  <si>
    <t>1048901914119495</t>
  </si>
  <si>
    <t>ESP16019114199A2C</t>
  </si>
  <si>
    <t>IDEC2010003171</t>
  </si>
  <si>
    <t>CNE2010003590</t>
  </si>
  <si>
    <t>KWE2010003590</t>
  </si>
  <si>
    <t>IP2010000516/BE0018</t>
  </si>
  <si>
    <t>JO0057931312</t>
  </si>
  <si>
    <t>1048901485119498</t>
  </si>
  <si>
    <t>ESP1601911585N5TC</t>
  </si>
  <si>
    <t>IDEC2010003172</t>
  </si>
  <si>
    <t>CNE2010003591</t>
  </si>
  <si>
    <t>KWE2010003591</t>
  </si>
  <si>
    <t>IP2010000517/BE0018</t>
  </si>
  <si>
    <t>1048901455868196</t>
  </si>
  <si>
    <t>ESP1601868555HQAU</t>
  </si>
  <si>
    <t>IDEC2010002592</t>
  </si>
  <si>
    <t>CNE2010002911</t>
  </si>
  <si>
    <t>KWE2010002911</t>
  </si>
  <si>
    <t>IP2010000376/BE0018</t>
  </si>
  <si>
    <t>IDJKID000500</t>
  </si>
  <si>
    <t>APENDY</t>
  </si>
  <si>
    <t>0128042000186808</t>
  </si>
  <si>
    <t>1048901312219868</t>
  </si>
  <si>
    <t>ESP1601912214R8YJ</t>
  </si>
  <si>
    <t>IDEC2010003175</t>
  </si>
  <si>
    <t>CNE2010003594</t>
  </si>
  <si>
    <t>KWE2010003594</t>
  </si>
  <si>
    <t>IP2010000518/BE0018</t>
  </si>
  <si>
    <t>JO0057932024</t>
  </si>
  <si>
    <t>1048901901968035</t>
  </si>
  <si>
    <t>ESP1601869109N576</t>
  </si>
  <si>
    <t>IDEC2010002597</t>
  </si>
  <si>
    <t>CNE2010002916</t>
  </si>
  <si>
    <t>KWE2010002916</t>
  </si>
  <si>
    <t>IP2010000377/BE0018</t>
  </si>
  <si>
    <t>SAPIDEC2010002597</t>
  </si>
  <si>
    <t>1048901649968857</t>
  </si>
  <si>
    <t>ESP1601869946IEI4</t>
  </si>
  <si>
    <t>IDEC2010002598</t>
  </si>
  <si>
    <t>CNE2010002918</t>
  </si>
  <si>
    <t>KWE2010002918</t>
  </si>
  <si>
    <t>IP2010000378/BE0018</t>
  </si>
  <si>
    <t>EID098926</t>
  </si>
  <si>
    <t>LISDAYANI</t>
  </si>
  <si>
    <t>1048901404868567</t>
  </si>
  <si>
    <t>ESP16018684046FK0</t>
  </si>
  <si>
    <t>IDEC2010002600</t>
  </si>
  <si>
    <t>CNE2010002920</t>
  </si>
  <si>
    <t>KWE2010002920</t>
  </si>
  <si>
    <t>IP2010000379/BE0018</t>
  </si>
  <si>
    <t>JO0057826664</t>
  </si>
  <si>
    <t>1048901172078006</t>
  </si>
  <si>
    <t>ESP1601870271DFYZ</t>
  </si>
  <si>
    <t>IDEC2010002602</t>
  </si>
  <si>
    <t>CNE2010002923</t>
  </si>
  <si>
    <t>KWE2010002923</t>
  </si>
  <si>
    <t>IP2010000380/BE0018</t>
  </si>
  <si>
    <t>1048901384078482</t>
  </si>
  <si>
    <t>ESP1601870483ZRQO</t>
  </si>
  <si>
    <t>IDEC2010002605</t>
  </si>
  <si>
    <t>CNE2010002926</t>
  </si>
  <si>
    <t>KWE2010002926</t>
  </si>
  <si>
    <t>IP2010000381/BE0018</t>
  </si>
  <si>
    <t>799920082461</t>
  </si>
  <si>
    <t>1048901496319720</t>
  </si>
  <si>
    <t>ESP16019136948Q5S</t>
  </si>
  <si>
    <t>IDEC2010003184</t>
  </si>
  <si>
    <t>CNE2010003605</t>
  </si>
  <si>
    <t>KWE2010003605</t>
  </si>
  <si>
    <t>IP2010000519/BE0018</t>
  </si>
  <si>
    <t>799920082682</t>
  </si>
  <si>
    <t>1048901486078164</t>
  </si>
  <si>
    <t>ESP1601870685M43Y</t>
  </si>
  <si>
    <t>IDEC2010002607</t>
  </si>
  <si>
    <t>CNE2010002928</t>
  </si>
  <si>
    <t>KWE2010002928</t>
  </si>
  <si>
    <t>IP2010000382/BE0018</t>
  </si>
  <si>
    <t>1048901562419994</t>
  </si>
  <si>
    <t>ESP1601914265Y2EE</t>
  </si>
  <si>
    <t>IDEC2010003187</t>
  </si>
  <si>
    <t>CNE2010003608</t>
  </si>
  <si>
    <t>KWE2010003608</t>
  </si>
  <si>
    <t>IP2010000520/BE0018</t>
  </si>
  <si>
    <t>799920082693</t>
  </si>
  <si>
    <t>1048901244419144</t>
  </si>
  <si>
    <t>ESP1601914443HQ18</t>
  </si>
  <si>
    <t>IDEC2010003189</t>
  </si>
  <si>
    <t>CNE2010003610</t>
  </si>
  <si>
    <t>KWE2010003610</t>
  </si>
  <si>
    <t>IP2010000521/BE0018</t>
  </si>
  <si>
    <t>799920082704</t>
  </si>
  <si>
    <t>1048901970178886</t>
  </si>
  <si>
    <t>ESP1601871080G8CJ</t>
  </si>
  <si>
    <t>IDEC2010002610</t>
  </si>
  <si>
    <t>CNE2010002931</t>
  </si>
  <si>
    <t>KWE2010002931</t>
  </si>
  <si>
    <t>IP2010000383/BE0018</t>
  </si>
  <si>
    <t>1048901840278315</t>
  </si>
  <si>
    <t>ESP16018720495LO6</t>
  </si>
  <si>
    <t>IDEC2010002614</t>
  </si>
  <si>
    <t>CNE2010002936</t>
  </si>
  <si>
    <t>KWE2010002936</t>
  </si>
  <si>
    <t>IP2010000384/BE0018</t>
  </si>
  <si>
    <t>JO0057829900</t>
  </si>
  <si>
    <t>1048901940619462</t>
  </si>
  <si>
    <t>ESP1601916049JZ53</t>
  </si>
  <si>
    <t>IDEC2010003196</t>
  </si>
  <si>
    <t>CNE2010003618</t>
  </si>
  <si>
    <t>KWE2010003618</t>
  </si>
  <si>
    <t>IP2010000522/BE0018</t>
  </si>
  <si>
    <t>SAPIDEC2010003196</t>
  </si>
  <si>
    <t>1048901822619838</t>
  </si>
  <si>
    <t>ESP1601916229IVQM</t>
  </si>
  <si>
    <t>IDEC2010003198</t>
  </si>
  <si>
    <t>CNE2010003620</t>
  </si>
  <si>
    <t>KWE2010003620</t>
  </si>
  <si>
    <t>IP2010000523/BE0018</t>
  </si>
  <si>
    <t>1048901245619102</t>
  </si>
  <si>
    <t>ESP160191654393CF</t>
  </si>
  <si>
    <t>IDEC2010003199</t>
  </si>
  <si>
    <t>CNE2010003621</t>
  </si>
  <si>
    <t>KWE2010003621</t>
  </si>
  <si>
    <t>IP2010000524/BE0018</t>
  </si>
  <si>
    <t>799920082730</t>
  </si>
  <si>
    <t>1048901613378332</t>
  </si>
  <si>
    <t>ESP16018733166BDF</t>
  </si>
  <si>
    <t>IDEC2010002619</t>
  </si>
  <si>
    <t>CNE2010002941</t>
  </si>
  <si>
    <t>KWE2010002941</t>
  </si>
  <si>
    <t>IP2010000385/BE0018</t>
  </si>
  <si>
    <t>IDJTAXA06001</t>
  </si>
  <si>
    <t>0128042000186832</t>
  </si>
  <si>
    <t>1048901068378649</t>
  </si>
  <si>
    <t>ESP1601873860GHZC</t>
  </si>
  <si>
    <t>IDEC2010002621</t>
  </si>
  <si>
    <t>CNE2010002948</t>
  </si>
  <si>
    <t>KWE2010002948</t>
  </si>
  <si>
    <t>IP2010000386/BE0018</t>
  </si>
  <si>
    <t>IDJRBDA02052</t>
  </si>
  <si>
    <t>HERIE PRASETIYO</t>
  </si>
  <si>
    <t>JO0057832260</t>
  </si>
  <si>
    <t>1048901787168467</t>
  </si>
  <si>
    <t>ESP1601861788B7ZB</t>
  </si>
  <si>
    <t>IDEC2010002625</t>
  </si>
  <si>
    <t>CNE2010002952</t>
  </si>
  <si>
    <t>KWE2010002952</t>
  </si>
  <si>
    <t>IP2010000387/BE0018</t>
  </si>
  <si>
    <t>1048901231578176</t>
  </si>
  <si>
    <t>ESP16018751323QQH</t>
  </si>
  <si>
    <t>E2010000677</t>
  </si>
  <si>
    <t>MME2010002954</t>
  </si>
  <si>
    <t>KWE2010002954</t>
  </si>
  <si>
    <t>IP2010000388/BE0018</t>
  </si>
  <si>
    <t>IDJRAAA19962</t>
  </si>
  <si>
    <t>WINDRIATI</t>
  </si>
  <si>
    <t>1048901320238867</t>
  </si>
  <si>
    <t>ESP1601832023PAZQ</t>
  </si>
  <si>
    <t>IDEC2010002429</t>
  </si>
  <si>
    <t>CNE2010002724</t>
  </si>
  <si>
    <t>KWE2010002724</t>
  </si>
  <si>
    <t>IP2010000354/BE0018</t>
  </si>
  <si>
    <t>1048901874578595</t>
  </si>
  <si>
    <t>ESP1601875479HVNF</t>
  </si>
  <si>
    <t>IDEC2010002628</t>
  </si>
  <si>
    <t>CNE2010002957</t>
  </si>
  <si>
    <t>KWE2010002957</t>
  </si>
  <si>
    <t>IP2010000389/BE0018</t>
  </si>
  <si>
    <t>IDJRARA02022</t>
  </si>
  <si>
    <t>THERESIA SRI LESTARI</t>
  </si>
  <si>
    <t>1048901756578724</t>
  </si>
  <si>
    <t>ESP1601875658PV7S</t>
  </si>
  <si>
    <t>IDEC2010002629</t>
  </si>
  <si>
    <t>CNE2010002958</t>
  </si>
  <si>
    <t>KWE2010002958</t>
  </si>
  <si>
    <t>IP2010000390/BE0018</t>
  </si>
  <si>
    <t>IDSPAAB40357</t>
  </si>
  <si>
    <t>YANTI</t>
  </si>
  <si>
    <t>JO0057834469</t>
  </si>
  <si>
    <t>1048901435578889</t>
  </si>
  <si>
    <t>ESP1601875535TFWY</t>
  </si>
  <si>
    <t>IDEC2010002630</t>
  </si>
  <si>
    <t>CNE2010002959</t>
  </si>
  <si>
    <t>KWE2010002959</t>
  </si>
  <si>
    <t>IP2010000391/BE0018</t>
  </si>
  <si>
    <t>1048901189578231</t>
  </si>
  <si>
    <t>ESP1601875982S9WR</t>
  </si>
  <si>
    <t>IDEC2010002637</t>
  </si>
  <si>
    <t>CNE2010002966</t>
  </si>
  <si>
    <t>KWE2010002966</t>
  </si>
  <si>
    <t>IP2010000392/BE0018</t>
  </si>
  <si>
    <t>1048901688369316</t>
  </si>
  <si>
    <t>ESP1601963886VND2</t>
  </si>
  <si>
    <t>IDEC2010003431</t>
  </si>
  <si>
    <t>CNE2010003883</t>
  </si>
  <si>
    <t>KWE2010003883</t>
  </si>
  <si>
    <t>IP2010000561/BE0018</t>
  </si>
  <si>
    <t>IDJKID015421</t>
  </si>
  <si>
    <t>1048901895569271</t>
  </si>
  <si>
    <t>ESP1601965598QEQJ</t>
  </si>
  <si>
    <t>E2010000862</t>
  </si>
  <si>
    <t>MME2010003897</t>
  </si>
  <si>
    <t>KWE2010003897</t>
  </si>
  <si>
    <t>IP2010000562/BE0018</t>
  </si>
  <si>
    <t>IDBIAHA06332</t>
  </si>
  <si>
    <t>I MADE SUARJANA</t>
  </si>
  <si>
    <t>ESP1601966963275I</t>
  </si>
  <si>
    <t>IDEC2010003445</t>
  </si>
  <si>
    <t>CNE2010003904</t>
  </si>
  <si>
    <t>KWE2010003904</t>
  </si>
  <si>
    <t>IP2010000563/BE0018</t>
  </si>
  <si>
    <t>1048901619329887</t>
  </si>
  <si>
    <t>ESP1601923916IGVG</t>
  </si>
  <si>
    <t>IDEC2010003306</t>
  </si>
  <si>
    <t>CNE2010003728</t>
  </si>
  <si>
    <t>KWE2010003728</t>
  </si>
  <si>
    <t>IP2010000525/BE0018</t>
  </si>
  <si>
    <t>IDKRAEA11855</t>
  </si>
  <si>
    <t>FRANSISKA YUNITA</t>
  </si>
  <si>
    <t>1048901992529873</t>
  </si>
  <si>
    <t>ESP160192529958WA</t>
  </si>
  <si>
    <t>E2010000814</t>
  </si>
  <si>
    <t>MME2010003729</t>
  </si>
  <si>
    <t>KWE2010003729</t>
  </si>
  <si>
    <t>IP2010000526/BE0018</t>
  </si>
  <si>
    <t>IDJRBBA33312</t>
  </si>
  <si>
    <t>ADE SUDANA BR PURBA</t>
  </si>
  <si>
    <t>1048901843629725</t>
  </si>
  <si>
    <t>ESP16019263493LHE</t>
  </si>
  <si>
    <t>E2010000815</t>
  </si>
  <si>
    <t>MME2010003730</t>
  </si>
  <si>
    <t>KWE2010003730</t>
  </si>
  <si>
    <t>IP2010000527/BE0018</t>
  </si>
  <si>
    <t>IDJRBBA33313</t>
  </si>
  <si>
    <t>RUDI KURNIAWAN</t>
  </si>
  <si>
    <t>1048901116069930</t>
  </si>
  <si>
    <t>ESP1601960612P9DW</t>
  </si>
  <si>
    <t>IDEC2010003568</t>
  </si>
  <si>
    <t>CNE2010004033</t>
  </si>
  <si>
    <t>KWE2010004033</t>
  </si>
  <si>
    <t>IP2010000564/BE0018</t>
  </si>
  <si>
    <t>IDJRBAA06853</t>
  </si>
  <si>
    <t>ULFATU RIZQI AMALIA</t>
  </si>
  <si>
    <t>20KLI0000002353</t>
  </si>
  <si>
    <t>1048901449079378</t>
  </si>
  <si>
    <t>ESP1601970945HW4N</t>
  </si>
  <si>
    <t>E2010000879</t>
  </si>
  <si>
    <t>MME2010004038</t>
  </si>
  <si>
    <t>KWE2010004038</t>
  </si>
  <si>
    <t>IP2010000565/BE0018</t>
  </si>
  <si>
    <t>IDJHAMA10405</t>
  </si>
  <si>
    <t>BELTHAM EVAN NAYATAMA</t>
  </si>
  <si>
    <t>1048901639859286</t>
  </si>
  <si>
    <t>ESP1601958936AL47</t>
  </si>
  <si>
    <t>IDEC2010003575</t>
  </si>
  <si>
    <t>CNE2010004043</t>
  </si>
  <si>
    <t>KWE2010004043</t>
  </si>
  <si>
    <t>IP2010000566/BE0018</t>
  </si>
  <si>
    <t>000184703822</t>
  </si>
  <si>
    <t>1048901367869441</t>
  </si>
  <si>
    <t>ESP1601968764067W</t>
  </si>
  <si>
    <t>IDEC2010003576</t>
  </si>
  <si>
    <t>CNE2010004044</t>
  </si>
  <si>
    <t>KWE2010004044</t>
  </si>
  <si>
    <t>IP2010000567/BE0018</t>
  </si>
  <si>
    <t>SAPIDEC2010003576</t>
  </si>
  <si>
    <t>1048901393479646</t>
  </si>
  <si>
    <t>ESP1601974394ABN3</t>
  </si>
  <si>
    <t>IDEC2010003589</t>
  </si>
  <si>
    <t>CNE2010004063</t>
  </si>
  <si>
    <t>KWE2010004063</t>
  </si>
  <si>
    <t>IP2010000568/BE0018</t>
  </si>
  <si>
    <t>IDBNAFA11188</t>
  </si>
  <si>
    <t>NOVITARIA</t>
  </si>
  <si>
    <t>JO0057997783</t>
  </si>
  <si>
    <t>1048901609769834</t>
  </si>
  <si>
    <t>ESP160196790794O4</t>
  </si>
  <si>
    <t>E2010000889</t>
  </si>
  <si>
    <t>MME2010004064</t>
  </si>
  <si>
    <t>KWE2010004064</t>
  </si>
  <si>
    <t>IP2010000569/BE0018</t>
  </si>
  <si>
    <t>IDJHAHA06876</t>
  </si>
  <si>
    <t>SITI MANATIQOH</t>
  </si>
  <si>
    <t>SAPE2010000889</t>
  </si>
  <si>
    <t>1048901564279358</t>
  </si>
  <si>
    <t>ESP1601972466E0Q6</t>
  </si>
  <si>
    <t>E2010000890</t>
  </si>
  <si>
    <t>MME2010004065</t>
  </si>
  <si>
    <t>KWE2010004065</t>
  </si>
  <si>
    <t>IP2010000570/BE0018</t>
  </si>
  <si>
    <t>IDJHAHA06877</t>
  </si>
  <si>
    <t>KIKI NOVITASARI</t>
  </si>
  <si>
    <t>SAPE2010000890</t>
  </si>
  <si>
    <t>1048901337479710</t>
  </si>
  <si>
    <t>ESP1601974734A2IG</t>
  </si>
  <si>
    <t>IDEC2010003591</t>
  </si>
  <si>
    <t>CNE2010004067</t>
  </si>
  <si>
    <t>KWE2010004067</t>
  </si>
  <si>
    <t>IP2010000571/BE0018</t>
  </si>
  <si>
    <t>000184703824</t>
  </si>
  <si>
    <t>1048901015779632</t>
  </si>
  <si>
    <t>ESP1601977510EQJK</t>
  </si>
  <si>
    <t>IDEC2010003669</t>
  </si>
  <si>
    <t>CNE2010004146</t>
  </si>
  <si>
    <t>KWE2010004146</t>
  </si>
  <si>
    <t>IP2010000572/BE0018</t>
  </si>
  <si>
    <t>IDJHBCA17034</t>
  </si>
  <si>
    <t>GUSTINA ANUGERAHWATI SOEKARNO</t>
  </si>
  <si>
    <t>1048901202879618</t>
  </si>
  <si>
    <t>ESP1601978202LYYK</t>
  </si>
  <si>
    <t>E2010000894</t>
  </si>
  <si>
    <t>MME2010004148</t>
  </si>
  <si>
    <t>KWE2010004148</t>
  </si>
  <si>
    <t>IP2010000573/BE0018</t>
  </si>
  <si>
    <t>IDRUAAA09787</t>
  </si>
  <si>
    <t>BAMBANG WARSITO</t>
  </si>
  <si>
    <t>1048901893879027</t>
  </si>
  <si>
    <t>ESP16019783986M9U</t>
  </si>
  <si>
    <t>E2010000896</t>
  </si>
  <si>
    <t>MME2010004150</t>
  </si>
  <si>
    <t>KWE2010004150</t>
  </si>
  <si>
    <t>IP2010000574/BE0018</t>
  </si>
  <si>
    <t>IDSPCCA02299</t>
  </si>
  <si>
    <t>HARI PUTRA UTAMA</t>
  </si>
  <si>
    <t>1048901690979597</t>
  </si>
  <si>
    <t>ESP16019790966L0F</t>
  </si>
  <si>
    <t>IDEC2010003671</t>
  </si>
  <si>
    <t>CNE2010004153</t>
  </si>
  <si>
    <t>KWE2010004153</t>
  </si>
  <si>
    <t>IP2010000575/BE0018</t>
  </si>
  <si>
    <t>JO0058015922</t>
  </si>
  <si>
    <t>1048901916879373</t>
  </si>
  <si>
    <t>ESP1601978619CJGF</t>
  </si>
  <si>
    <t>E2010000901</t>
  </si>
  <si>
    <t>MME2010004157</t>
  </si>
  <si>
    <t>KWE2010004157</t>
  </si>
  <si>
    <t>IP2010000576/BE0018</t>
  </si>
  <si>
    <t>IDSPAAB43745</t>
  </si>
  <si>
    <t>JO0058019715</t>
  </si>
  <si>
    <t>1048901062739740</t>
  </si>
  <si>
    <t>ESP16019372600LJC</t>
  </si>
  <si>
    <t>IDEC2010003311</t>
  </si>
  <si>
    <t>CNE2010003735</t>
  </si>
  <si>
    <t>KWE2010003735</t>
  </si>
  <si>
    <t>IP2010000528/BE0018</t>
  </si>
  <si>
    <t>IDNTAAA09305</t>
  </si>
  <si>
    <t>DEDI HERIANTO</t>
  </si>
  <si>
    <t>1048901631189544</t>
  </si>
  <si>
    <t>ESP1601981136QZ7R</t>
  </si>
  <si>
    <t>IDEC2010003695</t>
  </si>
  <si>
    <t>CNE2010004181</t>
  </si>
  <si>
    <t>KWE2010004181</t>
  </si>
  <si>
    <t>IP2010000577/BE0018</t>
  </si>
  <si>
    <t>0128042000187699</t>
  </si>
  <si>
    <t>1048901334189739</t>
  </si>
  <si>
    <t>ESP16019814335400</t>
  </si>
  <si>
    <t>E2010000903</t>
  </si>
  <si>
    <t>MME2010004209</t>
  </si>
  <si>
    <t>KWE2010004209</t>
  </si>
  <si>
    <t>IP2010000578/BE0018</t>
  </si>
  <si>
    <t>IDJHBFA22679</t>
  </si>
  <si>
    <t>SITI NUR AENI</t>
  </si>
  <si>
    <t>0128042000187707</t>
  </si>
  <si>
    <t>1048901882939614</t>
  </si>
  <si>
    <t>ESP1601939289TPVL</t>
  </si>
  <si>
    <t>E2010000817</t>
  </si>
  <si>
    <t>MME2010003736</t>
  </si>
  <si>
    <t>KWE2010003736</t>
  </si>
  <si>
    <t>IP2010000529/BE0018</t>
  </si>
  <si>
    <t>IDRUAAA09786</t>
  </si>
  <si>
    <t>RAJA WIDIANINGSIH</t>
  </si>
  <si>
    <t>1048901249289341</t>
  </si>
  <si>
    <t>ESP1601982942VWFS</t>
  </si>
  <si>
    <t>IDEC2010003727</t>
  </si>
  <si>
    <t>CNE2010004216</t>
  </si>
  <si>
    <t>KWE2010004216</t>
  </si>
  <si>
    <t>IP2010000579/BE0018</t>
  </si>
  <si>
    <t>JO0058031208</t>
  </si>
  <si>
    <t>1048901030389581</t>
  </si>
  <si>
    <t>ESP1601983030AQ3R</t>
  </si>
  <si>
    <t>E2010000907</t>
  </si>
  <si>
    <t>MME2010004217</t>
  </si>
  <si>
    <t>KWE2010004217</t>
  </si>
  <si>
    <t>IP2010000580/BE0018</t>
  </si>
  <si>
    <t>IDSPAAB43746</t>
  </si>
  <si>
    <t>MIMI HAZAMI</t>
  </si>
  <si>
    <t>000184703826</t>
  </si>
  <si>
    <t>1048901318489470</t>
  </si>
  <si>
    <t>ESP1601984813NUMQ</t>
  </si>
  <si>
    <t>E2010000910</t>
  </si>
  <si>
    <t>MME2010004222</t>
  </si>
  <si>
    <t>KWE2010004222</t>
  </si>
  <si>
    <t>IP2010000581/BE0018</t>
  </si>
  <si>
    <t>IDJHAMA10406</t>
  </si>
  <si>
    <t>NETTY MARTININGSIH</t>
  </si>
  <si>
    <t>1048901658489613</t>
  </si>
  <si>
    <t>ESP1601984856GCLT</t>
  </si>
  <si>
    <t>IDEC2010003730</t>
  </si>
  <si>
    <t>CNE2010004224</t>
  </si>
  <si>
    <t>KWE2010004224</t>
  </si>
  <si>
    <t>IP2010000583/BE0018</t>
  </si>
  <si>
    <t>000184703827</t>
  </si>
  <si>
    <t>1048901393589247</t>
  </si>
  <si>
    <t>ESP1601985394ONWR</t>
  </si>
  <si>
    <t>E2010000914</t>
  </si>
  <si>
    <t>MME2010004226</t>
  </si>
  <si>
    <t>KWE2010004226</t>
  </si>
  <si>
    <t>IP2010000585/BE0018</t>
  </si>
  <si>
    <t>IDRUAAA09788</t>
  </si>
  <si>
    <t>TENIWARMAN</t>
  </si>
  <si>
    <t>1048901076689250</t>
  </si>
  <si>
    <t>ESP1601986671GRRC</t>
  </si>
  <si>
    <t>IDEC2010003734</t>
  </si>
  <si>
    <t>CNE2010004231</t>
  </si>
  <si>
    <t>KWE2010004231</t>
  </si>
  <si>
    <t>IP2010000586/BE0018</t>
  </si>
  <si>
    <t>JO0058046927</t>
  </si>
  <si>
    <t>1048901728349341</t>
  </si>
  <si>
    <t>ESP1601943827Y8U4</t>
  </si>
  <si>
    <t>IDEC2010003316</t>
  </si>
  <si>
    <t>CNE2010003743</t>
  </si>
  <si>
    <t>KWE2010003743</t>
  </si>
  <si>
    <t>IP2010000530/BE0018</t>
  </si>
  <si>
    <t>JO0057935780</t>
  </si>
  <si>
    <t>1048901823789180</t>
  </si>
  <si>
    <t>ESP1601987328R1FI</t>
  </si>
  <si>
    <t>IDEC2010003736</t>
  </si>
  <si>
    <t>CNE2010004233</t>
  </si>
  <si>
    <t>KWE2010004233</t>
  </si>
  <si>
    <t>IP2010000587/BE0018</t>
  </si>
  <si>
    <t>JO0058049495</t>
  </si>
  <si>
    <t>1048901296449616</t>
  </si>
  <si>
    <t>ESP1601944692TPIT</t>
  </si>
  <si>
    <t>IDEC2010003320</t>
  </si>
  <si>
    <t>CNE2010003749</t>
  </si>
  <si>
    <t>KWE2010003749</t>
  </si>
  <si>
    <t>IP2010000531/BE0018</t>
  </si>
  <si>
    <t>IDSABOA08862</t>
  </si>
  <si>
    <t>LYDIA</t>
  </si>
  <si>
    <t>JO0057936296</t>
  </si>
  <si>
    <t>1048901159449454</t>
  </si>
  <si>
    <t>ESP16019449518WGB</t>
  </si>
  <si>
    <t>IDEC2010003321</t>
  </si>
  <si>
    <t>CNE2010003750</t>
  </si>
  <si>
    <t>KWE2010003750</t>
  </si>
  <si>
    <t>IP2010000532/BE0018</t>
  </si>
  <si>
    <t>JO0057936366</t>
  </si>
  <si>
    <t>1048901274889520</t>
  </si>
  <si>
    <t>ESP1601988472NPJL</t>
  </si>
  <si>
    <t>IDEC2010003738</t>
  </si>
  <si>
    <t>CNE2010004237</t>
  </si>
  <si>
    <t>KWE2010004237</t>
  </si>
  <si>
    <t>IP2010000588/BE0018</t>
  </si>
  <si>
    <t>1048901152749254</t>
  </si>
  <si>
    <t>ESP1601947251QD9Q</t>
  </si>
  <si>
    <t>E2010000824</t>
  </si>
  <si>
    <t>MME2010003757</t>
  </si>
  <si>
    <t>KWE2010003757</t>
  </si>
  <si>
    <t>IP2010000533/BE0018</t>
  </si>
  <si>
    <t>IDJKAJA04541</t>
  </si>
  <si>
    <t>1048901677749847</t>
  </si>
  <si>
    <t>ESP1601947776FNSY</t>
  </si>
  <si>
    <t>E2010000825</t>
  </si>
  <si>
    <t>MME2010003759</t>
  </si>
  <si>
    <t>KWE2010003759</t>
  </si>
  <si>
    <t>IP2010000534/BE0018</t>
  </si>
  <si>
    <t>IDJKAJA04542</t>
  </si>
  <si>
    <t>ENENG FATIMAH</t>
  </si>
  <si>
    <t>1048901120849722</t>
  </si>
  <si>
    <t>ESP16019480217I58</t>
  </si>
  <si>
    <t>IDEC2010003328</t>
  </si>
  <si>
    <t>CNE2010003762</t>
  </si>
  <si>
    <t>KWE2010003762</t>
  </si>
  <si>
    <t>IP2010000535/BE0018</t>
  </si>
  <si>
    <t>JO0057939183</t>
  </si>
  <si>
    <t>1048901350849295</t>
  </si>
  <si>
    <t>ESP1601948053VC1H</t>
  </si>
  <si>
    <t>IDEC2010003329</t>
  </si>
  <si>
    <t>CNE2010003763</t>
  </si>
  <si>
    <t>KWE2010003763</t>
  </si>
  <si>
    <t>IP2010000536/BE0018</t>
  </si>
  <si>
    <t>IDJTBWA05715</t>
  </si>
  <si>
    <t>TOTO SUGIARTO</t>
  </si>
  <si>
    <t>000184703811</t>
  </si>
  <si>
    <t>1048901784849733</t>
  </si>
  <si>
    <t>ESP16019484872WHJ</t>
  </si>
  <si>
    <t>E2010000828</t>
  </si>
  <si>
    <t>MME2010003764</t>
  </si>
  <si>
    <t>KWE2010003764</t>
  </si>
  <si>
    <t>IP2010000537/BE0018</t>
  </si>
  <si>
    <t>IDJKAJA04543</t>
  </si>
  <si>
    <t>ZAHRA NAVY NOVIDHA</t>
  </si>
  <si>
    <t>1048901708849455</t>
  </si>
  <si>
    <t>ESP1601948807WSBR</t>
  </si>
  <si>
    <t>IDEC2010003346</t>
  </si>
  <si>
    <t>CNE2010003781</t>
  </si>
  <si>
    <t>KWE2010003781</t>
  </si>
  <si>
    <t>IP2010000538/BE0018</t>
  </si>
  <si>
    <t>IDJTBWA04448</t>
  </si>
  <si>
    <t>FEBRYANI</t>
  </si>
  <si>
    <t>000184703812</t>
  </si>
  <si>
    <t>1048901651059477</t>
  </si>
  <si>
    <t>ESP1601950157N6YT</t>
  </si>
  <si>
    <t>IDEC2010003352</t>
  </si>
  <si>
    <t>CNE2010003792</t>
  </si>
  <si>
    <t>KWE2010003792</t>
  </si>
  <si>
    <t>IP2010000539/BE0018</t>
  </si>
  <si>
    <t>IDBNAEA10949</t>
  </si>
  <si>
    <t>DIAN SAVITRI</t>
  </si>
  <si>
    <t>JO0057941499</t>
  </si>
  <si>
    <t>1048901059399953</t>
  </si>
  <si>
    <t>ESP1601993951L2G2</t>
  </si>
  <si>
    <t>IDEC2010003748</t>
  </si>
  <si>
    <t>CNE2010004255</t>
  </si>
  <si>
    <t>KWE2010004255</t>
  </si>
  <si>
    <t>IP2010000589/BE0018</t>
  </si>
  <si>
    <t>JO0058063631</t>
  </si>
  <si>
    <t>1048901297599108</t>
  </si>
  <si>
    <t>ESP1601995793OGLW</t>
  </si>
  <si>
    <t>IDEC2010003755</t>
  </si>
  <si>
    <t>CNE2010004263</t>
  </si>
  <si>
    <t>KWE2010004263</t>
  </si>
  <si>
    <t>IP2010000590/BE0018</t>
  </si>
  <si>
    <t>000184703831</t>
  </si>
  <si>
    <t>1048901481699034</t>
  </si>
  <si>
    <t>ESP1601996184BM06</t>
  </si>
  <si>
    <t>IDEC2010003757</t>
  </si>
  <si>
    <t>CNE2010004266</t>
  </si>
  <si>
    <t>KWE2010004266</t>
  </si>
  <si>
    <t>IP2010000591/BE0018</t>
  </si>
  <si>
    <t>IDJRBFA12335</t>
  </si>
  <si>
    <t>IVA ASMAUL KHUSNA</t>
  </si>
  <si>
    <t>0128042000187798</t>
  </si>
  <si>
    <t>1048901852359551</t>
  </si>
  <si>
    <t>ESP16019532589GRJ</t>
  </si>
  <si>
    <t>IDEC2010003369</t>
  </si>
  <si>
    <t>CNE2010003810</t>
  </si>
  <si>
    <t>KWE2010003810</t>
  </si>
  <si>
    <t>IP2010000540/BE0018</t>
  </si>
  <si>
    <t>JO0057945764</t>
  </si>
  <si>
    <t>1048901745699134</t>
  </si>
  <si>
    <t>ESP1601996547P9SP</t>
  </si>
  <si>
    <t>IDEC2010003760</t>
  </si>
  <si>
    <t>CNE2010004269</t>
  </si>
  <si>
    <t>KWE2010004269</t>
  </si>
  <si>
    <t>IP2010000592/BE0018</t>
  </si>
  <si>
    <t>SAPIDEC2010003760</t>
  </si>
  <si>
    <t>1048901583799813</t>
  </si>
  <si>
    <t>ESP160199738580GH</t>
  </si>
  <si>
    <t>E2010000931</t>
  </si>
  <si>
    <t>MME2010004270</t>
  </si>
  <si>
    <t>KWE2010004270</t>
  </si>
  <si>
    <t>IP2010000593/BE0018</t>
  </si>
  <si>
    <t>IDSPAAB43749</t>
  </si>
  <si>
    <t>MELIANSYAH</t>
  </si>
  <si>
    <t>JO0058066462</t>
  </si>
  <si>
    <t>1048901014899423</t>
  </si>
  <si>
    <t>ESP16019984102LO6</t>
  </si>
  <si>
    <t>E2010000933</t>
  </si>
  <si>
    <t>MME2010004272</t>
  </si>
  <si>
    <t>KWE2010004272</t>
  </si>
  <si>
    <t>IP2010000594/BE0018</t>
  </si>
  <si>
    <t>IDJHBFA22680</t>
  </si>
  <si>
    <t>WATINI</t>
  </si>
  <si>
    <t>1048901627559934</t>
  </si>
  <si>
    <t>ESP1601955726Q29J</t>
  </si>
  <si>
    <t>IDEC2010003380</t>
  </si>
  <si>
    <t>CNE2010003822</t>
  </si>
  <si>
    <t>KWE2010003822</t>
  </si>
  <si>
    <t>IP2010000541/BE0018</t>
  </si>
  <si>
    <t>JO0057950429</t>
  </si>
  <si>
    <t>1048901220659388</t>
  </si>
  <si>
    <t>ESP1601956022GNLZ</t>
  </si>
  <si>
    <t>IDEC2010003381</t>
  </si>
  <si>
    <t>CNE2010003823</t>
  </si>
  <si>
    <t>KWE2010003823</t>
  </si>
  <si>
    <t>IP2010000542/BE0018</t>
  </si>
  <si>
    <t>1048901483659746</t>
  </si>
  <si>
    <t>ESP1601956384WA17</t>
  </si>
  <si>
    <t>IDEC2010003382</t>
  </si>
  <si>
    <t>CNE2010003824</t>
  </si>
  <si>
    <t>KWE2010003824</t>
  </si>
  <si>
    <t>IP2010000543/BE0018</t>
  </si>
  <si>
    <t>JO0057951460</t>
  </si>
  <si>
    <t>1048901173759307</t>
  </si>
  <si>
    <t>ESP1601957372AJLM</t>
  </si>
  <si>
    <t>IDEC2010003388</t>
  </si>
  <si>
    <t>CNE2010003830</t>
  </si>
  <si>
    <t>KWE2010003830</t>
  </si>
  <si>
    <t>IP2010000544/BE0018</t>
  </si>
  <si>
    <t>JO0057954075</t>
  </si>
  <si>
    <t>1048901638299286</t>
  </si>
  <si>
    <t>ESP16019928377BKP</t>
  </si>
  <si>
    <t>IDEC2010003869</t>
  </si>
  <si>
    <t>CNE2010004397</t>
  </si>
  <si>
    <t>KWE2010004397</t>
  </si>
  <si>
    <t>IP2010000610/BE0018</t>
  </si>
  <si>
    <t>1048901870959919</t>
  </si>
  <si>
    <t>ESP160195907933H2</t>
  </si>
  <si>
    <t>IDEC2010003394</t>
  </si>
  <si>
    <t>CNE2010003838</t>
  </si>
  <si>
    <t>KWE2010003838</t>
  </si>
  <si>
    <t>IP2010000545/BE0018</t>
  </si>
  <si>
    <t>JO0057957306</t>
  </si>
  <si>
    <t>1048901824859136</t>
  </si>
  <si>
    <t>ESP160195842821EP</t>
  </si>
  <si>
    <t>IDEC2010003398</t>
  </si>
  <si>
    <t>CNE2010003842</t>
  </si>
  <si>
    <t>KWE2010003842</t>
  </si>
  <si>
    <t>IP2010000546/BE0018</t>
  </si>
  <si>
    <t>SAPIDEC2010003398</t>
  </si>
  <si>
    <t>1048901513859306</t>
  </si>
  <si>
    <t>ESP1601958315LLZJ</t>
  </si>
  <si>
    <t>IDEC2010003402</t>
  </si>
  <si>
    <t>CNE2010003846</t>
  </si>
  <si>
    <t>KWE2010003846</t>
  </si>
  <si>
    <t>IP2010000547/BE0018</t>
  </si>
  <si>
    <t>799920082844</t>
  </si>
  <si>
    <t>1048901196959455</t>
  </si>
  <si>
    <t>ESP16019596918TLC</t>
  </si>
  <si>
    <t>IDEC2010003403</t>
  </si>
  <si>
    <t>CNE2010003847</t>
  </si>
  <si>
    <t>KWE2010003847</t>
  </si>
  <si>
    <t>IP2010000548/BE0018</t>
  </si>
  <si>
    <t>799920082855</t>
  </si>
  <si>
    <t>1048901686959855</t>
  </si>
  <si>
    <t>ESP16019596875GL4</t>
  </si>
  <si>
    <t>IDEC2010003404</t>
  </si>
  <si>
    <t>CNE2010003848</t>
  </si>
  <si>
    <t>KWE2010003848</t>
  </si>
  <si>
    <t>IP2010000549/BE0018</t>
  </si>
  <si>
    <t>IDSPAAB33399</t>
  </si>
  <si>
    <t>MILA ANDRIANI</t>
  </si>
  <si>
    <t>000184703816</t>
  </si>
  <si>
    <t>1048901212069921</t>
  </si>
  <si>
    <t>ESP1601960212Z5NB</t>
  </si>
  <si>
    <t>IDEC2010003407</t>
  </si>
  <si>
    <t>CNE2010003851</t>
  </si>
  <si>
    <t>KWE2010003851</t>
  </si>
  <si>
    <t>IP2010000550/BE0018</t>
  </si>
  <si>
    <t>JO0057958877</t>
  </si>
  <si>
    <t>ESP160196052308JL</t>
  </si>
  <si>
    <t>IDEC2010003409</t>
  </si>
  <si>
    <t>CNE2010003853</t>
  </si>
  <si>
    <t>KWE2010003853</t>
  </si>
  <si>
    <t>IP2010000551/BE0018</t>
  </si>
  <si>
    <t>1048901644069584</t>
  </si>
  <si>
    <t>ESP1601960446A1YT</t>
  </si>
  <si>
    <t>E2010000845</t>
  </si>
  <si>
    <t>MME2010003855</t>
  </si>
  <si>
    <t>KWE2010003855</t>
  </si>
  <si>
    <t>IP2010000552/BE0018</t>
  </si>
  <si>
    <t>IDJRAAA19967</t>
  </si>
  <si>
    <t>ESP1601960666BIQU</t>
  </si>
  <si>
    <t>IDEC2010003412</t>
  </si>
  <si>
    <t>CNE2010003857</t>
  </si>
  <si>
    <t>KWE2010003857</t>
  </si>
  <si>
    <t>IP2010000553/BE0018</t>
  </si>
  <si>
    <t>IDSPAAA97953</t>
  </si>
  <si>
    <t>MOSES RITZ OWEN TARIGAN</t>
  </si>
  <si>
    <t>SAPIDEC2010003412</t>
  </si>
  <si>
    <t>1048901012169126</t>
  </si>
  <si>
    <t>ESP16019612117A9U</t>
  </si>
  <si>
    <t>E2010000846</t>
  </si>
  <si>
    <t>MME2010003859</t>
  </si>
  <si>
    <t>KWE2010003859</t>
  </si>
  <si>
    <t>IP2010000554/BE0018</t>
  </si>
  <si>
    <t>IDSPAAB43740</t>
  </si>
  <si>
    <t>SUHARTI</t>
  </si>
  <si>
    <t>SAPE2010000846</t>
  </si>
  <si>
    <t>1048901380269741</t>
  </si>
  <si>
    <t>ESP1601962083AI5F</t>
  </si>
  <si>
    <t>IDEC2010003418</t>
  </si>
  <si>
    <t>CNE2010003865</t>
  </si>
  <si>
    <t>KWE2010003865</t>
  </si>
  <si>
    <t>IP2010000555/BE0018</t>
  </si>
  <si>
    <t>20KLI0000002350</t>
  </si>
  <si>
    <t>1048901443269161</t>
  </si>
  <si>
    <t>ESP1601962344QNVK</t>
  </si>
  <si>
    <t>E2010000851</t>
  </si>
  <si>
    <t>MME2010003868</t>
  </si>
  <si>
    <t>KWE2010003868</t>
  </si>
  <si>
    <t>IP2010000556/BE0018</t>
  </si>
  <si>
    <t>IDJRAAA19970</t>
  </si>
  <si>
    <t>HUMAIROH</t>
  </si>
  <si>
    <t>1048901967269067</t>
  </si>
  <si>
    <t>ESP1601962769BBHB</t>
  </si>
  <si>
    <t>E2010000852</t>
  </si>
  <si>
    <t>MME2010003872</t>
  </si>
  <si>
    <t>KWE2010003872</t>
  </si>
  <si>
    <t>IP2010000557/BE0018</t>
  </si>
  <si>
    <t>IDJRAAA19971</t>
  </si>
  <si>
    <t>EKA PEBRIANTI</t>
  </si>
  <si>
    <t>1048901596659251</t>
  </si>
  <si>
    <t>ESP16019566954HGN</t>
  </si>
  <si>
    <t>IDEC2010003424</t>
  </si>
  <si>
    <t>CNE2010003876</t>
  </si>
  <si>
    <t>KWE2010003876</t>
  </si>
  <si>
    <t>IP2010000558/BE0018</t>
  </si>
  <si>
    <t>JO0057967049</t>
  </si>
  <si>
    <t>1048901659269905</t>
  </si>
  <si>
    <t>ESP16019629560967</t>
  </si>
  <si>
    <t>IDEC2010003426</t>
  </si>
  <si>
    <t>CNE2010003878</t>
  </si>
  <si>
    <t>KWE2010003878</t>
  </si>
  <si>
    <t>IP2010000559/BE0018</t>
  </si>
  <si>
    <t>1048901038369973</t>
  </si>
  <si>
    <t>ESP1601963831OAAR</t>
  </si>
  <si>
    <t>IDEC2010003428</t>
  </si>
  <si>
    <t>CNE2010003880</t>
  </si>
  <si>
    <t>KWE2010003880</t>
  </si>
  <si>
    <t>IP2010000560/BE0018</t>
  </si>
  <si>
    <t>JO0057967898</t>
  </si>
  <si>
    <t>1048901224050759</t>
  </si>
  <si>
    <t>ESP1602050423ES87</t>
  </si>
  <si>
    <t>IDEC2010003940</t>
  </si>
  <si>
    <t>CNE2010004501</t>
  </si>
  <si>
    <t>KWE2010004501</t>
  </si>
  <si>
    <t>IP2010000630/BE0018</t>
  </si>
  <si>
    <t>1048901754350471</t>
  </si>
  <si>
    <t>ESP1602053458KVFF</t>
  </si>
  <si>
    <t>IDEC2010003956</t>
  </si>
  <si>
    <t>CNE2010004528</t>
  </si>
  <si>
    <t>KWE2010004528</t>
  </si>
  <si>
    <t>IP2010000631/BE0018</t>
  </si>
  <si>
    <t>SAPIDEC2010003956</t>
  </si>
  <si>
    <t>1048901331150780</t>
  </si>
  <si>
    <t>ESP1602051133A6SV</t>
  </si>
  <si>
    <t>E2010001033</t>
  </si>
  <si>
    <t>MME2010004536</t>
  </si>
  <si>
    <t>KWE2010004536</t>
  </si>
  <si>
    <t>IP2010000632/BE0018</t>
  </si>
  <si>
    <t>1048901337050676</t>
  </si>
  <si>
    <t>ESP1602050733EHMU</t>
  </si>
  <si>
    <t>E2010001034</t>
  </si>
  <si>
    <t>MME2010004537</t>
  </si>
  <si>
    <t>KWE2010004537</t>
  </si>
  <si>
    <t>IP2010000633/BE0018</t>
  </si>
  <si>
    <t>IDJHAKA05361</t>
  </si>
  <si>
    <t>ANISA AYUNI SUNARSO</t>
  </si>
  <si>
    <t>1048901296450003</t>
  </si>
  <si>
    <t>ESP160205469240IN</t>
  </si>
  <si>
    <t>IDEC2010003966</t>
  </si>
  <si>
    <t>CNE2010004543</t>
  </si>
  <si>
    <t>KWE2010004543</t>
  </si>
  <si>
    <t>IP2010000634/BE0018</t>
  </si>
  <si>
    <t>JO0058105554</t>
  </si>
  <si>
    <t>1048901283450918</t>
  </si>
  <si>
    <t>ESP1602054382PSE2</t>
  </si>
  <si>
    <t>IDEC2010003967</t>
  </si>
  <si>
    <t>CNE2010004545</t>
  </si>
  <si>
    <t>KWE2010004545</t>
  </si>
  <si>
    <t>IP2010000635/BE0018</t>
  </si>
  <si>
    <t>1048901590550142</t>
  </si>
  <si>
    <t>ESP1602055095TY2T</t>
  </si>
  <si>
    <t>E2010001038</t>
  </si>
  <si>
    <t>MME2010004549</t>
  </si>
  <si>
    <t>KWE2010004549</t>
  </si>
  <si>
    <t>IP2010000636/BE0018</t>
  </si>
  <si>
    <t>IDJRXYA10879</t>
  </si>
  <si>
    <t>OKTAVIANI TRI LESTARI</t>
  </si>
  <si>
    <t>0128042000188085</t>
  </si>
  <si>
    <t>1048901122550431</t>
  </si>
  <si>
    <t>ESP1602055222TL8M</t>
  </si>
  <si>
    <t>IDEC2010003970</t>
  </si>
  <si>
    <t>CNE2010004550</t>
  </si>
  <si>
    <t>KWE2010004550</t>
  </si>
  <si>
    <t>IP2010000637/BE0018</t>
  </si>
  <si>
    <t>JO0058106630</t>
  </si>
  <si>
    <t>1048901106550194</t>
  </si>
  <si>
    <t>ESP1602055601HNHL</t>
  </si>
  <si>
    <t>IDEC2010003978</t>
  </si>
  <si>
    <t>CNE2010004558</t>
  </si>
  <si>
    <t>KWE2010004558</t>
  </si>
  <si>
    <t>IP2010000638/BE0018</t>
  </si>
  <si>
    <t>1048901895550929</t>
  </si>
  <si>
    <t>ESP16020555981CMD</t>
  </si>
  <si>
    <t>IDEC2010003979</t>
  </si>
  <si>
    <t>CNE2010004559</t>
  </si>
  <si>
    <t>KWE2010004559</t>
  </si>
  <si>
    <t>IP2010000639/BE0018</t>
  </si>
  <si>
    <t>IDJRAAA18662</t>
  </si>
  <si>
    <t>NURFAIZAH</t>
  </si>
  <si>
    <t>JO0058107347</t>
  </si>
  <si>
    <t>1048901716550146</t>
  </si>
  <si>
    <t>ESP16020556178U6O</t>
  </si>
  <si>
    <t>E2010001039</t>
  </si>
  <si>
    <t>MME2010004560</t>
  </si>
  <si>
    <t>KWE2010004560</t>
  </si>
  <si>
    <t>IP2010000640/BE0018</t>
  </si>
  <si>
    <t>IDJHAKA05362</t>
  </si>
  <si>
    <t>1048901133550637</t>
  </si>
  <si>
    <t>ESP16020553327U52</t>
  </si>
  <si>
    <t>E2010001040</t>
  </si>
  <si>
    <t>MME2010004561</t>
  </si>
  <si>
    <t>KWE2010004561</t>
  </si>
  <si>
    <t>IP2010000641/BE0018</t>
  </si>
  <si>
    <t>IDJHAKA05363</t>
  </si>
  <si>
    <t>ELLY YUNITA RATMAWATI</t>
  </si>
  <si>
    <t>1048901369450485</t>
  </si>
  <si>
    <t>ESP1602054964EUC9</t>
  </si>
  <si>
    <t>E2010001042</t>
  </si>
  <si>
    <t>MME2010004564</t>
  </si>
  <si>
    <t>KWE2010004564</t>
  </si>
  <si>
    <t>IP2010000642/BE0018</t>
  </si>
  <si>
    <t>IDJHAKA05364</t>
  </si>
  <si>
    <t>1048901161650049</t>
  </si>
  <si>
    <t>ESP1602056161O6LR</t>
  </si>
  <si>
    <t>IDEC2010003983</t>
  </si>
  <si>
    <t>CNE2010004566</t>
  </si>
  <si>
    <t>KWE2010004566</t>
  </si>
  <si>
    <t>IP2010000643/BE0018</t>
  </si>
  <si>
    <t>JO0058108053</t>
  </si>
  <si>
    <t>1048901520650658</t>
  </si>
  <si>
    <t>ESP1602056025PTSI</t>
  </si>
  <si>
    <t>IDEC2010003984</t>
  </si>
  <si>
    <t>CNE2010004567</t>
  </si>
  <si>
    <t>KWE2010004567</t>
  </si>
  <si>
    <t>IP2010000644/BE0018</t>
  </si>
  <si>
    <t>1048901802650744</t>
  </si>
  <si>
    <t>ESP16020562099N3T</t>
  </si>
  <si>
    <t>IDEC2010003985</t>
  </si>
  <si>
    <t>CNE2010004568</t>
  </si>
  <si>
    <t>KWE2010004568</t>
  </si>
  <si>
    <t>IP2010000645/BE0018</t>
  </si>
  <si>
    <t>ESP1602056613WFTR</t>
  </si>
  <si>
    <t>E2010001043</t>
  </si>
  <si>
    <t>MME2010004570</t>
  </si>
  <si>
    <t>KWE2010004570</t>
  </si>
  <si>
    <t>IP2010000646/BE0018</t>
  </si>
  <si>
    <t>IDSAAEA09687</t>
  </si>
  <si>
    <t>HERIYANTI</t>
  </si>
  <si>
    <t>1048901974650896</t>
  </si>
  <si>
    <t>ESP1602056479G705</t>
  </si>
  <si>
    <t>E2010001044</t>
  </si>
  <si>
    <t>MME2010004571</t>
  </si>
  <si>
    <t>KWE2010004571</t>
  </si>
  <si>
    <t>IP2010000647/BE0018</t>
  </si>
  <si>
    <t>IDJRAOA06178</t>
  </si>
  <si>
    <t>DEWI ETIQ THOYIBAH</t>
  </si>
  <si>
    <t>20KLI0000002374</t>
  </si>
  <si>
    <t>1048901776650856</t>
  </si>
  <si>
    <t>ESP1602056678Y7TZ</t>
  </si>
  <si>
    <t>IDEC2010003988</t>
  </si>
  <si>
    <t>CNE2010004574</t>
  </si>
  <si>
    <t>KWE2010004574</t>
  </si>
  <si>
    <t>IP2010000648/BE0018</t>
  </si>
  <si>
    <t>1048901966650244</t>
  </si>
  <si>
    <t>ESP1602056670QFD1</t>
  </si>
  <si>
    <t>IDEC2010003989</t>
  </si>
  <si>
    <t>CNE2010004575</t>
  </si>
  <si>
    <t>KWE2010004575</t>
  </si>
  <si>
    <t>IP2010000649/BE0018</t>
  </si>
  <si>
    <t>JO0058109080</t>
  </si>
  <si>
    <t>1048901986450490</t>
  </si>
  <si>
    <t>ESP1602054689QGI2</t>
  </si>
  <si>
    <t>IDEC2010003991</t>
  </si>
  <si>
    <t>CNE2010004577</t>
  </si>
  <si>
    <t>KWE2010004577</t>
  </si>
  <si>
    <t>IP2010000650/BE0018</t>
  </si>
  <si>
    <t>IDJRBDA02981</t>
  </si>
  <si>
    <t>TRI NOVIERTI,SH</t>
  </si>
  <si>
    <t>1048901959950649</t>
  </si>
  <si>
    <t>ESP1602059960ACSE</t>
  </si>
  <si>
    <t>IDEC2010004000</t>
  </si>
  <si>
    <t>CNE2010004588</t>
  </si>
  <si>
    <t>KWE2010004588</t>
  </si>
  <si>
    <t>IP2010000651/BE0018</t>
  </si>
  <si>
    <t>799920083065</t>
  </si>
  <si>
    <t>1048901675060977</t>
  </si>
  <si>
    <t>ESP1602060577PD19</t>
  </si>
  <si>
    <t>IDEC2010004004</t>
  </si>
  <si>
    <t>CNE2010004594</t>
  </si>
  <si>
    <t>KWE2010004594</t>
  </si>
  <si>
    <t>IP2010000652/BE0018</t>
  </si>
  <si>
    <t>0128042000188135</t>
  </si>
  <si>
    <t>1048901387350755</t>
  </si>
  <si>
    <t>ESP1602053783AR9D</t>
  </si>
  <si>
    <t>IDEC2010004005</t>
  </si>
  <si>
    <t>CNE2010004595</t>
  </si>
  <si>
    <t>KWE2010004595</t>
  </si>
  <si>
    <t>IP2010000653/BE0018</t>
  </si>
  <si>
    <t>JO0058118669</t>
  </si>
  <si>
    <t>1048901918060201</t>
  </si>
  <si>
    <t>ESP1602060819JE4V</t>
  </si>
  <si>
    <t>IDEC2010004006</t>
  </si>
  <si>
    <t>CNE2010004598</t>
  </si>
  <si>
    <t>KWE2010004598</t>
  </si>
  <si>
    <t>IP2010000654/BE0018</t>
  </si>
  <si>
    <t>799920083076</t>
  </si>
  <si>
    <t>1048901455160792</t>
  </si>
  <si>
    <t>ESP1602061555C94W</t>
  </si>
  <si>
    <t>IDEC2010004008</t>
  </si>
  <si>
    <t>CNE2010004601</t>
  </si>
  <si>
    <t>KWE2010004601</t>
  </si>
  <si>
    <t>IP2010000655/BE0018</t>
  </si>
  <si>
    <t>SALMAN LUBIS</t>
  </si>
  <si>
    <t>000184703839</t>
  </si>
  <si>
    <t>1048901988460378</t>
  </si>
  <si>
    <t>ESP1602064890739W</t>
  </si>
  <si>
    <t>IDEC2010004019</t>
  </si>
  <si>
    <t>CNE2010004618</t>
  </si>
  <si>
    <t>KWE2010004618</t>
  </si>
  <si>
    <t>IP2010000656/BE0018</t>
  </si>
  <si>
    <t>JO0058131961</t>
  </si>
  <si>
    <t>1048901526950639</t>
  </si>
  <si>
    <t>ESP1602059626CMI6</t>
  </si>
  <si>
    <t>IDEC2010004021</t>
  </si>
  <si>
    <t>CNE2010004620</t>
  </si>
  <si>
    <t>KWE2010004620</t>
  </si>
  <si>
    <t>IP2010000657/BE0018</t>
  </si>
  <si>
    <t>SAPIDEC2010004021</t>
  </si>
  <si>
    <t>1048901526160313</t>
  </si>
  <si>
    <t>ESP1602061625QHFC</t>
  </si>
  <si>
    <t>IDEC2010004025</t>
  </si>
  <si>
    <t>CNE2010004626</t>
  </si>
  <si>
    <t>KWE2010004626</t>
  </si>
  <si>
    <t>IP2010000658/BE0018</t>
  </si>
  <si>
    <t>1048901320760036</t>
  </si>
  <si>
    <t>ESP1602067023IC0M</t>
  </si>
  <si>
    <t>IDEC2010004026</t>
  </si>
  <si>
    <t>CNE2010004627</t>
  </si>
  <si>
    <t>KWE2010004627</t>
  </si>
  <si>
    <t>IP2010000659/BE0018</t>
  </si>
  <si>
    <t>0128042000188200</t>
  </si>
  <si>
    <t>1048901551460746</t>
  </si>
  <si>
    <t>ESP1602064155R602</t>
  </si>
  <si>
    <t>IDEC2010004027</t>
  </si>
  <si>
    <t>CNE2010004628</t>
  </si>
  <si>
    <t>KWE2010004628</t>
  </si>
  <si>
    <t>IP2010000660/BE0018</t>
  </si>
  <si>
    <t>1048901899320632</t>
  </si>
  <si>
    <t>ESP16020239992RMN</t>
  </si>
  <si>
    <t>E2010000943</t>
  </si>
  <si>
    <t>MME2010004357</t>
  </si>
  <si>
    <t>KWE2010004357</t>
  </si>
  <si>
    <t>IP2010000598/BE0018</t>
  </si>
  <si>
    <t>IDJRBFA13681</t>
  </si>
  <si>
    <t>FLORA INDAH FAJAR WATTY</t>
  </si>
  <si>
    <t>1048901324420247</t>
  </si>
  <si>
    <t>ESP1602024423S75K</t>
  </si>
  <si>
    <t>E2010000944</t>
  </si>
  <si>
    <t>MME2010004358</t>
  </si>
  <si>
    <t>KWE2010004358</t>
  </si>
  <si>
    <t>IP2010000599/BE0018</t>
  </si>
  <si>
    <t>IDJRBFA13682</t>
  </si>
  <si>
    <t>WIDIANA SARI</t>
  </si>
  <si>
    <t>1048901419760012</t>
  </si>
  <si>
    <t>ESP1602067914FYDS</t>
  </si>
  <si>
    <t>IDEC2010004029</t>
  </si>
  <si>
    <t>CNE2010004631</t>
  </si>
  <si>
    <t>KWE2010004631</t>
  </si>
  <si>
    <t>IP2010000661/BE0018</t>
  </si>
  <si>
    <t>0128042000188218</t>
  </si>
  <si>
    <t>1048901477520523</t>
  </si>
  <si>
    <t>ESP1602025775Z4BQ</t>
  </si>
  <si>
    <t>E2010000946</t>
  </si>
  <si>
    <t>MME2010004360</t>
  </si>
  <si>
    <t>KWE2010004360</t>
  </si>
  <si>
    <t>IP2010000600/BE0018</t>
  </si>
  <si>
    <t>IDJRBFA13683</t>
  </si>
  <si>
    <t>DINA MARTIASARI</t>
  </si>
  <si>
    <t>1048901503620808</t>
  </si>
  <si>
    <t>ESP1602026306PK63</t>
  </si>
  <si>
    <t>IDEC2010003841</t>
  </si>
  <si>
    <t>CNE2010004361</t>
  </si>
  <si>
    <t>KWE2010004361</t>
  </si>
  <si>
    <t>IP2010000601/BE0018</t>
  </si>
  <si>
    <t>0128042000187806</t>
  </si>
  <si>
    <t>1048901006660482</t>
  </si>
  <si>
    <t>ESP1602066601P0NE</t>
  </si>
  <si>
    <t>IDEC2010004031</t>
  </si>
  <si>
    <t>CNE2010004633</t>
  </si>
  <si>
    <t>KWE2010004633</t>
  </si>
  <si>
    <t>IP2010000662/BE0018</t>
  </si>
  <si>
    <t>IDJRADA01725</t>
  </si>
  <si>
    <t>MIDZA ARIF TIANINGRUM</t>
  </si>
  <si>
    <t>0128042000188226</t>
  </si>
  <si>
    <t>1048901896620871</t>
  </si>
  <si>
    <t>ESP1602026698TPWY</t>
  </si>
  <si>
    <t>IDEC2010003844</t>
  </si>
  <si>
    <t>CNE2010004365</t>
  </si>
  <si>
    <t>KWE2010004365</t>
  </si>
  <si>
    <t>IP2010000602/BE0018</t>
  </si>
  <si>
    <t>IDJHARA14303</t>
  </si>
  <si>
    <t>ANITA NUR CHOLIFAH</t>
  </si>
  <si>
    <t>JO0058069198</t>
  </si>
  <si>
    <t>1048901227070374</t>
  </si>
  <si>
    <t>ESP160207072244LO</t>
  </si>
  <si>
    <t>IDEC2010004035</t>
  </si>
  <si>
    <t>CNE2010004638</t>
  </si>
  <si>
    <t>KWE2010004638</t>
  </si>
  <si>
    <t>IP2010000664/BE0018</t>
  </si>
  <si>
    <t>IDSAID000692</t>
  </si>
  <si>
    <t>INTAN</t>
  </si>
  <si>
    <t>SAPIDEC2010004035</t>
  </si>
  <si>
    <t>1048901805170961</t>
  </si>
  <si>
    <t>ESP1602071508D7NC</t>
  </si>
  <si>
    <t>IDEC2010004037</t>
  </si>
  <si>
    <t>CNE2010004643</t>
  </si>
  <si>
    <t>KWE2010004643</t>
  </si>
  <si>
    <t>IP2010000665/BE0018</t>
  </si>
  <si>
    <t>IDSAID002782</t>
  </si>
  <si>
    <t>DWI SUDARYATI DR</t>
  </si>
  <si>
    <t>1048901797170091</t>
  </si>
  <si>
    <t>ESP1602071798Z4NH</t>
  </si>
  <si>
    <t>IDEC2010004039</t>
  </si>
  <si>
    <t>CNE2010004645</t>
  </si>
  <si>
    <t>KWE2010004645</t>
  </si>
  <si>
    <t>IP2010000666/BE0018</t>
  </si>
  <si>
    <t>IDSPAAB42309</t>
  </si>
  <si>
    <t>NANIK FERTINA</t>
  </si>
  <si>
    <t>JO0058158269</t>
  </si>
  <si>
    <t>1048901730270861</t>
  </si>
  <si>
    <t>ESP1602072037ETQR</t>
  </si>
  <si>
    <t>IDEC2010004040</t>
  </si>
  <si>
    <t>CNE2010004646</t>
  </si>
  <si>
    <t>KWE2010004646</t>
  </si>
  <si>
    <t>IP2010000667/BE0018</t>
  </si>
  <si>
    <t>JO0058158740</t>
  </si>
  <si>
    <t>1048901593920620</t>
  </si>
  <si>
    <t>ESP1602029396AI15</t>
  </si>
  <si>
    <t>E2010000949</t>
  </si>
  <si>
    <t>MME2010004368</t>
  </si>
  <si>
    <t>KWE2010004368</t>
  </si>
  <si>
    <t>IP2010000603/BE0018</t>
  </si>
  <si>
    <t>IDSABRA08017</t>
  </si>
  <si>
    <t>DARMINAH</t>
  </si>
  <si>
    <t>1048901598170288</t>
  </si>
  <si>
    <t>ESP16020718950APE</t>
  </si>
  <si>
    <t>IDEC2010004044</t>
  </si>
  <si>
    <t>CNE2010004650</t>
  </si>
  <si>
    <t>KWE2010004650</t>
  </si>
  <si>
    <t>IP2010000668/BE0018</t>
  </si>
  <si>
    <t>0128042000188242</t>
  </si>
  <si>
    <t>1048901762030635</t>
  </si>
  <si>
    <t>ESP1602030267ND63</t>
  </si>
  <si>
    <t>E2010000951</t>
  </si>
  <si>
    <t>MME2010004369</t>
  </si>
  <si>
    <t>KWE2010004369</t>
  </si>
  <si>
    <t>IP2010000604/BE0018</t>
  </si>
  <si>
    <t>IDSABRA08018</t>
  </si>
  <si>
    <t>RITA KURYANA</t>
  </si>
  <si>
    <t>1048901636030630</t>
  </si>
  <si>
    <t>ESP16020306379Z6H</t>
  </si>
  <si>
    <t>IDEC2010003851</t>
  </si>
  <si>
    <t>CNE2010004375</t>
  </si>
  <si>
    <t>KWE2010004375</t>
  </si>
  <si>
    <t>IP2010000605/BE0018</t>
  </si>
  <si>
    <t>IDJTADA10337</t>
  </si>
  <si>
    <t>RAMALA WATI SIMANGUNSONG</t>
  </si>
  <si>
    <t>0128042000187822</t>
  </si>
  <si>
    <t>1048901636620048</t>
  </si>
  <si>
    <t>ESP1602026637Q32Q</t>
  </si>
  <si>
    <t>IDEC2010003860</t>
  </si>
  <si>
    <t>CNE2010004384</t>
  </si>
  <si>
    <t>KWE2010004384</t>
  </si>
  <si>
    <t>IP2010000606/BE0018</t>
  </si>
  <si>
    <t>JO0058071233</t>
  </si>
  <si>
    <t>1048901689570577</t>
  </si>
  <si>
    <t>ESP1602075986QIAD</t>
  </si>
  <si>
    <t>IDEC2010004051</t>
  </si>
  <si>
    <t>CNE2010004658</t>
  </si>
  <si>
    <t>KWE2010004658</t>
  </si>
  <si>
    <t>IP2010000669/BE0018</t>
  </si>
  <si>
    <t>JO0058169869</t>
  </si>
  <si>
    <t>1048901080670488</t>
  </si>
  <si>
    <t>ESP16020760805E05</t>
  </si>
  <si>
    <t>IDEC2010004052</t>
  </si>
  <si>
    <t>CNE2010004659</t>
  </si>
  <si>
    <t>KWE2010004659</t>
  </si>
  <si>
    <t>IP2010000670/BE0018</t>
  </si>
  <si>
    <t>JO0058170652</t>
  </si>
  <si>
    <t>ESP16020763993YC6</t>
  </si>
  <si>
    <t>E2010001086</t>
  </si>
  <si>
    <t>MME2010004661</t>
  </si>
  <si>
    <t>KWE2010004661</t>
  </si>
  <si>
    <t>IP2010000671/BE0018</t>
  </si>
  <si>
    <t>IDSABOA11816</t>
  </si>
  <si>
    <t>SYARIFA FEZY AULIA</t>
  </si>
  <si>
    <t>1048901233330908</t>
  </si>
  <si>
    <t>ESP1602033332D2Z7</t>
  </si>
  <si>
    <t>IDEC2010003865</t>
  </si>
  <si>
    <t>CNE2010004390</t>
  </si>
  <si>
    <t>KWE2010004390</t>
  </si>
  <si>
    <t>IP2010000607/BE0018</t>
  </si>
  <si>
    <t>20KLI0000002357</t>
  </si>
  <si>
    <t>ESP160207707059ID</t>
  </si>
  <si>
    <t>E2010001089</t>
  </si>
  <si>
    <t>MME2010004664</t>
  </si>
  <si>
    <t>KWE2010004664</t>
  </si>
  <si>
    <t>IP2010000672/BE0018</t>
  </si>
  <si>
    <t>IDSABOA11818</t>
  </si>
  <si>
    <t>DWI FITRIANINGSIH</t>
  </si>
  <si>
    <t>1048901547330714</t>
  </si>
  <si>
    <t>ESP1602033745JPKZ</t>
  </si>
  <si>
    <t>E2010000956</t>
  </si>
  <si>
    <t>MME2010004391</t>
  </si>
  <si>
    <t>KWE2010004391</t>
  </si>
  <si>
    <t>IP2010000608/BE0018</t>
  </si>
  <si>
    <t>IDSABRA08019</t>
  </si>
  <si>
    <t>1048901820770774</t>
  </si>
  <si>
    <t>ESP1602077028IS89</t>
  </si>
  <si>
    <t>IDEC2010004054</t>
  </si>
  <si>
    <t>CNE2010004665</t>
  </si>
  <si>
    <t>KWE2010004665</t>
  </si>
  <si>
    <t>IP2010000673/BE0018</t>
  </si>
  <si>
    <t>JO0058172128</t>
  </si>
  <si>
    <t>ESP1602077483F8S4</t>
  </si>
  <si>
    <t>E2010001090</t>
  </si>
  <si>
    <t>MME2010004668</t>
  </si>
  <si>
    <t>KWE2010004668</t>
  </si>
  <si>
    <t>IP2010000675/BE0018</t>
  </si>
  <si>
    <t>IDSABOA11819</t>
  </si>
  <si>
    <t>MEI INDRAYANI</t>
  </si>
  <si>
    <t>1048901884770532</t>
  </si>
  <si>
    <t>ESP1602077489W0QT</t>
  </si>
  <si>
    <t>IDEC2010004056</t>
  </si>
  <si>
    <t>CNE2010004667</t>
  </si>
  <si>
    <t>KWE2010004667</t>
  </si>
  <si>
    <t>IP2010000674/BE0018</t>
  </si>
  <si>
    <t>1048901419430402</t>
  </si>
  <si>
    <t>ESP16020349156SQY</t>
  </si>
  <si>
    <t>IDEC2010003867</t>
  </si>
  <si>
    <t>CNE2010004395</t>
  </si>
  <si>
    <t>KWE2010004395</t>
  </si>
  <si>
    <t>IP2010000609/BE0018</t>
  </si>
  <si>
    <t>IDSHAKA00847</t>
  </si>
  <si>
    <t>VIVI ELVIRA.AMD.KEP</t>
  </si>
  <si>
    <t>JO0058073366</t>
  </si>
  <si>
    <t>1048901068870657</t>
  </si>
  <si>
    <t>ESP1602078860UD4K</t>
  </si>
  <si>
    <t>E2010001092</t>
  </si>
  <si>
    <t>MME2010004669</t>
  </si>
  <si>
    <t>KWE2010004669</t>
  </si>
  <si>
    <t>IP2010000676/BE0018</t>
  </si>
  <si>
    <t>IDJTYCA03078</t>
  </si>
  <si>
    <t>MULYANI NURMALASARI</t>
  </si>
  <si>
    <t>000184703842</t>
  </si>
  <si>
    <t>1048901663970193</t>
  </si>
  <si>
    <t>ESP1602079366ELKU</t>
  </si>
  <si>
    <t>IDEC2010004057</t>
  </si>
  <si>
    <t>CNE2010004670</t>
  </si>
  <si>
    <t>KWE2010004670</t>
  </si>
  <si>
    <t>IP2010000677/BE0018</t>
  </si>
  <si>
    <t>EID232597</t>
  </si>
  <si>
    <t>AHMAD SOYUS YAMIS</t>
  </si>
  <si>
    <t>JO0058175839</t>
  </si>
  <si>
    <t>1048901157630524</t>
  </si>
  <si>
    <t>ESP1602036751MCML</t>
  </si>
  <si>
    <t>E2010000965</t>
  </si>
  <si>
    <t>MME2010004410</t>
  </si>
  <si>
    <t>KWE2010004410</t>
  </si>
  <si>
    <t>IP2010000611/BE0018</t>
  </si>
  <si>
    <t>IDJHAHA06878</t>
  </si>
  <si>
    <t>KRISTY CANDRA CIPTO WIDODO</t>
  </si>
  <si>
    <t>1048901978630542</t>
  </si>
  <si>
    <t>ESP16020368794KC2</t>
  </si>
  <si>
    <t>IDEC2010003880</t>
  </si>
  <si>
    <t>CNE2010004412</t>
  </si>
  <si>
    <t>KWE2010004412</t>
  </si>
  <si>
    <t>IP2010000612/BE0018</t>
  </si>
  <si>
    <t>0128042000187921</t>
  </si>
  <si>
    <t>1048901091630315</t>
  </si>
  <si>
    <t>ESP1602036191MSCW</t>
  </si>
  <si>
    <t>E2010000966</t>
  </si>
  <si>
    <t>MME2010004414</t>
  </si>
  <si>
    <t>KWE2010004414</t>
  </si>
  <si>
    <t>IP2010000613/BE0018</t>
  </si>
  <si>
    <t>IDJHBCA17161</t>
  </si>
  <si>
    <t>DANIEL WAHYU PRAPTOMO</t>
  </si>
  <si>
    <t>SAPE2010000966</t>
  </si>
  <si>
    <t>1048901178730744</t>
  </si>
  <si>
    <t>ESP1602037872AGBS</t>
  </si>
  <si>
    <t>E2010000968</t>
  </si>
  <si>
    <t>MME2010004417</t>
  </si>
  <si>
    <t>KWE2010004417</t>
  </si>
  <si>
    <t>IP2010000614/BE0018</t>
  </si>
  <si>
    <t>IDJRBCA11133</t>
  </si>
  <si>
    <t>IR JOKO PRASETYASMORO</t>
  </si>
  <si>
    <t>799920082973</t>
  </si>
  <si>
    <t>1048901783080823</t>
  </si>
  <si>
    <t>ESP1602080388LO7J</t>
  </si>
  <si>
    <t>IDEC2010004060</t>
  </si>
  <si>
    <t>CNE2010004675</t>
  </si>
  <si>
    <t>KWE2010004675</t>
  </si>
  <si>
    <t>IP2010000678/BE0018</t>
  </si>
  <si>
    <t>SAPIDEC2010004060</t>
  </si>
  <si>
    <t>1048901102280510</t>
  </si>
  <si>
    <t>ESP1602082202TGE2</t>
  </si>
  <si>
    <t>E2010001096</t>
  </si>
  <si>
    <t>MME2010004678</t>
  </si>
  <si>
    <t>KWE2010004678</t>
  </si>
  <si>
    <t>IP2010000679/BE0018</t>
  </si>
  <si>
    <t>IDJKAJA04544</t>
  </si>
  <si>
    <t>1048901906930232</t>
  </si>
  <si>
    <t>ESP16020396092ZL0</t>
  </si>
  <si>
    <t>E2010000972</t>
  </si>
  <si>
    <t>MME2010004440</t>
  </si>
  <si>
    <t>KWE2010004440</t>
  </si>
  <si>
    <t>IP2010000615/BE0018</t>
  </si>
  <si>
    <t>IDJTBZA02139</t>
  </si>
  <si>
    <t>RISI SUGIARTI</t>
  </si>
  <si>
    <t>JO0058079626</t>
  </si>
  <si>
    <t>1048901119280988</t>
  </si>
  <si>
    <t>ESP1602082911DUCA</t>
  </si>
  <si>
    <t>E2010001099</t>
  </si>
  <si>
    <t>MME2010004681</t>
  </si>
  <si>
    <t>KWE2010004681</t>
  </si>
  <si>
    <t>IP2010000680/BE0018</t>
  </si>
  <si>
    <t>IDJKAJA04545</t>
  </si>
  <si>
    <t>JUNJUNG P</t>
  </si>
  <si>
    <t>1048901763380504</t>
  </si>
  <si>
    <t>ESP1602083367JCGG</t>
  </si>
  <si>
    <t>E2010001101</t>
  </si>
  <si>
    <t>MME2010004683</t>
  </si>
  <si>
    <t>KWE2010004683</t>
  </si>
  <si>
    <t>IP2010000681/BE0018</t>
  </si>
  <si>
    <t>IDJKAJA04546</t>
  </si>
  <si>
    <t>1048901308380438</t>
  </si>
  <si>
    <t>ESP1602083804SZI8</t>
  </si>
  <si>
    <t>IDEC2010004065</t>
  </si>
  <si>
    <t>CNE2010004685</t>
  </si>
  <si>
    <t>KWE2010004685</t>
  </si>
  <si>
    <t>IP2010000682/BE0018</t>
  </si>
  <si>
    <t>JO0058179322</t>
  </si>
  <si>
    <t>1048901707870541</t>
  </si>
  <si>
    <t>ESP1602078708Z45Q</t>
  </si>
  <si>
    <t>E2010001104</t>
  </si>
  <si>
    <t>MME2010004687</t>
  </si>
  <si>
    <t>KWE2010004687</t>
  </si>
  <si>
    <t>IP2010000683/BE0018</t>
  </si>
  <si>
    <t>IDJHAKA05369</t>
  </si>
  <si>
    <t>SUKA SARI ARTI</t>
  </si>
  <si>
    <t>1048901355030953</t>
  </si>
  <si>
    <t>ESP1602030553ZTF3</t>
  </si>
  <si>
    <t>IDEC2010003906</t>
  </si>
  <si>
    <t>CNE2010004445</t>
  </si>
  <si>
    <t>KWE2010004445</t>
  </si>
  <si>
    <t>IP2010000616/BE0018</t>
  </si>
  <si>
    <t>0128042000187954</t>
  </si>
  <si>
    <t>1048901491480236</t>
  </si>
  <si>
    <t>ESP1602084194PQO1</t>
  </si>
  <si>
    <t>IDEC2010004066</t>
  </si>
  <si>
    <t>CNE2010004688</t>
  </si>
  <si>
    <t>KWE2010004688</t>
  </si>
  <si>
    <t>IP2010000684/BE0018</t>
  </si>
  <si>
    <t>000184703844</t>
  </si>
  <si>
    <t>1048901256140297</t>
  </si>
  <si>
    <t>ESP1602041653HK9T</t>
  </si>
  <si>
    <t>IDEC2010003909</t>
  </si>
  <si>
    <t>CNE2010004449</t>
  </si>
  <si>
    <t>KWE2010004449</t>
  </si>
  <si>
    <t>IP2010000617/BE0018</t>
  </si>
  <si>
    <t>SAPIDEC2010003909</t>
  </si>
  <si>
    <t>1048901640240614</t>
  </si>
  <si>
    <t>ESP1602042047QNAE</t>
  </si>
  <si>
    <t>E2010000976</t>
  </si>
  <si>
    <t>MME2010004450</t>
  </si>
  <si>
    <t>KWE2010004450</t>
  </si>
  <si>
    <t>IP2010000618/BE0018</t>
  </si>
  <si>
    <t>IDSSAGA06792</t>
  </si>
  <si>
    <t>NURSAMSIAH</t>
  </si>
  <si>
    <t>1048901714240062</t>
  </si>
  <si>
    <t>ESP1602042417F7VQ</t>
  </si>
  <si>
    <t>IDEC2010003910</t>
  </si>
  <si>
    <t>CNE2010004451</t>
  </si>
  <si>
    <t>KWE2010004451</t>
  </si>
  <si>
    <t>IP2010000619/BE0018</t>
  </si>
  <si>
    <t>IDBNALA01682</t>
  </si>
  <si>
    <t>DEVI FEBRIANTI</t>
  </si>
  <si>
    <t>JO0058083291</t>
  </si>
  <si>
    <t>1048901566580225</t>
  </si>
  <si>
    <t>ESP1602085666YQCT</t>
  </si>
  <si>
    <t>IDEC2010004068</t>
  </si>
  <si>
    <t>CNE2010004691</t>
  </si>
  <si>
    <t>KWE2010004691</t>
  </si>
  <si>
    <t>IP2010000685/BE0018</t>
  </si>
  <si>
    <t>JO0058180169</t>
  </si>
  <si>
    <t>1048901998580604</t>
  </si>
  <si>
    <t>ESP1602085899YZWN</t>
  </si>
  <si>
    <t>E2010001109</t>
  </si>
  <si>
    <t>MME2010004692</t>
  </si>
  <si>
    <t>KWE2010004692</t>
  </si>
  <si>
    <t>IP2010000686/BE0018</t>
  </si>
  <si>
    <t>IDJHAKA05370</t>
  </si>
  <si>
    <t>1048901052780624</t>
  </si>
  <si>
    <t>ESP1602087250OM7M</t>
  </si>
  <si>
    <t>IDEC2010004069</t>
  </si>
  <si>
    <t>CNE2010004695</t>
  </si>
  <si>
    <t>KWE2010004695</t>
  </si>
  <si>
    <t>IP2010000687/BE0018</t>
  </si>
  <si>
    <t>IDJTBWA06423</t>
  </si>
  <si>
    <t>METI SURYATI</t>
  </si>
  <si>
    <t>JO0058180561</t>
  </si>
  <si>
    <t>1048901524440871</t>
  </si>
  <si>
    <t>ESP16020444262YOF</t>
  </si>
  <si>
    <t>IDEC2010003917</t>
  </si>
  <si>
    <t>CNE2010004470</t>
  </si>
  <si>
    <t>KWE2010004470</t>
  </si>
  <si>
    <t>IP2010000620/BE0018</t>
  </si>
  <si>
    <t>JO0058086498</t>
  </si>
  <si>
    <t>1048901782640980</t>
  </si>
  <si>
    <t>ESP16020462876591</t>
  </si>
  <si>
    <t>IDEC2010003922</t>
  </si>
  <si>
    <t>CNE2010004475</t>
  </si>
  <si>
    <t>KWE2010004475</t>
  </si>
  <si>
    <t>IP2010000621/BE0018</t>
  </si>
  <si>
    <t>0128042000187988</t>
  </si>
  <si>
    <t>1048901126740491</t>
  </si>
  <si>
    <t>ESP1602047621L2R1</t>
  </si>
  <si>
    <t>IDEC2010003925</t>
  </si>
  <si>
    <t>CNE2010004479</t>
  </si>
  <si>
    <t>KWE2010004479</t>
  </si>
  <si>
    <t>IP2010000622/BE0018</t>
  </si>
  <si>
    <t>1048901614740214</t>
  </si>
  <si>
    <t>ESP1602047417UQFB</t>
  </si>
  <si>
    <t>E2010001003</t>
  </si>
  <si>
    <t>MME2010004481</t>
  </si>
  <si>
    <t>KWE2010004481</t>
  </si>
  <si>
    <t>IP2010000623/BE0018</t>
  </si>
  <si>
    <t>IDSPAAB43753</t>
  </si>
  <si>
    <t>SAPE2010001003</t>
  </si>
  <si>
    <t>1048901492740479</t>
  </si>
  <si>
    <t>ESP1602047295DVK9</t>
  </si>
  <si>
    <t>IDEC2010003928</t>
  </si>
  <si>
    <t>CNE2010004484</t>
  </si>
  <si>
    <t>KWE2010004484</t>
  </si>
  <si>
    <t>IP2010000624/BE0018</t>
  </si>
  <si>
    <t>IDJTAXA09816</t>
  </si>
  <si>
    <t>SHOLEHATUN</t>
  </si>
  <si>
    <t>JO0058090427</t>
  </si>
  <si>
    <t>1048901426840033</t>
  </si>
  <si>
    <t>ESP16020486241IKP</t>
  </si>
  <si>
    <t>IDEC2010003933</t>
  </si>
  <si>
    <t>CNE2010004490</t>
  </si>
  <si>
    <t>KWE2010004490</t>
  </si>
  <si>
    <t>IP2010000625/BE0018</t>
  </si>
  <si>
    <t>IDBGID006331</t>
  </si>
  <si>
    <t>SALIMIN</t>
  </si>
  <si>
    <t>1048901002640043</t>
  </si>
  <si>
    <t>ESP16020462012G9H</t>
  </si>
  <si>
    <t>IDEC2010003934</t>
  </si>
  <si>
    <t>CNE2010004492</t>
  </si>
  <si>
    <t>KWE2010004492</t>
  </si>
  <si>
    <t>IP2010000626/BE0018</t>
  </si>
  <si>
    <t>IDJTBWA04950</t>
  </si>
  <si>
    <t>VERAWATY</t>
  </si>
  <si>
    <t>JO0058092803</t>
  </si>
  <si>
    <t>1048901955940764</t>
  </si>
  <si>
    <t>ESP16020495592ULT</t>
  </si>
  <si>
    <t>E2010001009</t>
  </si>
  <si>
    <t>MME2010004493</t>
  </si>
  <si>
    <t>KWE2010004493</t>
  </si>
  <si>
    <t>IP2010000627/BE0018</t>
  </si>
  <si>
    <t>IDJHAAA01859</t>
  </si>
  <si>
    <t>RONDI RIYONO</t>
  </si>
  <si>
    <t>799920083043</t>
  </si>
  <si>
    <t>1048901845600630</t>
  </si>
  <si>
    <t>ESP1602006548TBHI</t>
  </si>
  <si>
    <t>E2010000939</t>
  </si>
  <si>
    <t>MME2010004274</t>
  </si>
  <si>
    <t>KWE2010004274</t>
  </si>
  <si>
    <t>IP2010000596/BE0018</t>
  </si>
  <si>
    <t>IDBNAGA08128</t>
  </si>
  <si>
    <t>SITI WARDAH</t>
  </si>
  <si>
    <t>1048901186500756</t>
  </si>
  <si>
    <t>ESP1602005681ABIQ</t>
  </si>
  <si>
    <t>E2010000940</t>
  </si>
  <si>
    <t>MME2010004275</t>
  </si>
  <si>
    <t>KWE2010004275</t>
  </si>
  <si>
    <t>IP2010000597/BE0018</t>
  </si>
  <si>
    <t>IDBNAGA08129</t>
  </si>
  <si>
    <t>SITI KUSNIATI</t>
  </si>
  <si>
    <t>1048901190050037</t>
  </si>
  <si>
    <t>ESP16020500923OGW</t>
  </si>
  <si>
    <t>IDEC2010003938</t>
  </si>
  <si>
    <t>CNE2010004498</t>
  </si>
  <si>
    <t>KWE2010004498</t>
  </si>
  <si>
    <t>IP2010000629/BE0018</t>
  </si>
  <si>
    <t>JO0058093549</t>
  </si>
  <si>
    <t>1048901778290748</t>
  </si>
  <si>
    <t>ESP1602092878S9UB</t>
  </si>
  <si>
    <t>E2010001119</t>
  </si>
  <si>
    <t>MME2010004732</t>
  </si>
  <si>
    <t>KWE2010004732</t>
  </si>
  <si>
    <t>IP2010000688/BE0018</t>
  </si>
  <si>
    <t>IDJRBFA13690</t>
  </si>
  <si>
    <t>1048901585390270</t>
  </si>
  <si>
    <t>ESP1602093586PFV7</t>
  </si>
  <si>
    <t>E2010001120</t>
  </si>
  <si>
    <t>MME2010004743</t>
  </si>
  <si>
    <t>KWE2010004743</t>
  </si>
  <si>
    <t>IP2010000689/BE0018</t>
  </si>
  <si>
    <t>IDJRBFA13691</t>
  </si>
  <si>
    <t>ELIS SANJAYA</t>
  </si>
  <si>
    <t>1048901193731121</t>
  </si>
  <si>
    <t>ESP1602137391WHMW</t>
  </si>
  <si>
    <t>IDEC2010004611</t>
  </si>
  <si>
    <t>CNE2010005248</t>
  </si>
  <si>
    <t>KWE2010005248</t>
  </si>
  <si>
    <t>IP2010000724/BE0018</t>
  </si>
  <si>
    <t>JO0058210607</t>
  </si>
  <si>
    <t>1048901501831100</t>
  </si>
  <si>
    <t>ESP1602138106745J</t>
  </si>
  <si>
    <t>IDEC2010004612</t>
  </si>
  <si>
    <t>CNE2010005249</t>
  </si>
  <si>
    <t>KWE2010005249</t>
  </si>
  <si>
    <t>IP2010000725/BE0018</t>
  </si>
  <si>
    <t>IDJHAHA06246</t>
  </si>
  <si>
    <t>ANNA DYAH MELANIE</t>
  </si>
  <si>
    <t>799920083220</t>
  </si>
  <si>
    <t>1048901849831985</t>
  </si>
  <si>
    <t>ESP16021389495420</t>
  </si>
  <si>
    <t>IDEC2010004617</t>
  </si>
  <si>
    <t>CNE2010005255</t>
  </si>
  <si>
    <t>KWE2010005255</t>
  </si>
  <si>
    <t>IP2010000726/BE0018</t>
  </si>
  <si>
    <t>0128042000188457</t>
  </si>
  <si>
    <t>1048901010041967</t>
  </si>
  <si>
    <t>ESP16021400108PCL</t>
  </si>
  <si>
    <t>IDEC2010004625</t>
  </si>
  <si>
    <t>CNE2010005265</t>
  </si>
  <si>
    <t>KWE2010005265</t>
  </si>
  <si>
    <t>IP2010000727/BE0018</t>
  </si>
  <si>
    <t>JO0058216232</t>
  </si>
  <si>
    <t>1048901310041317</t>
  </si>
  <si>
    <t>ESP1602140013ASL1</t>
  </si>
  <si>
    <t>IDEC2010004626</t>
  </si>
  <si>
    <t>CNE2010005266</t>
  </si>
  <si>
    <t>KWE2010005266</t>
  </si>
  <si>
    <t>IP2010000728/BE0018</t>
  </si>
  <si>
    <t>IDSPAAB33578</t>
  </si>
  <si>
    <t>CHRISTIAN SETIAWAN</t>
  </si>
  <si>
    <t>JO0058216409</t>
  </si>
  <si>
    <t>1048901072041946</t>
  </si>
  <si>
    <t>ESP1602140270DT5J</t>
  </si>
  <si>
    <t>IDEC2010004627</t>
  </si>
  <si>
    <t>CNE2010005267</t>
  </si>
  <si>
    <t>KWE2010005267</t>
  </si>
  <si>
    <t>IP2010000729/BE0018</t>
  </si>
  <si>
    <t>JO0058216699</t>
  </si>
  <si>
    <t>1048901882041780</t>
  </si>
  <si>
    <t>ESP1602140288VQ3T</t>
  </si>
  <si>
    <t>E2010001190</t>
  </si>
  <si>
    <t>MME2010005269</t>
  </si>
  <si>
    <t>KWE2010005269</t>
  </si>
  <si>
    <t>IP2010000730/BE0018</t>
  </si>
  <si>
    <t>IDSPCCA02300</t>
  </si>
  <si>
    <t>FERRY KURNIAWAN</t>
  </si>
  <si>
    <t>1048901173731385</t>
  </si>
  <si>
    <t>ESP1602137371WBEE</t>
  </si>
  <si>
    <t>E2010001191</t>
  </si>
  <si>
    <t>MME2010005272</t>
  </si>
  <si>
    <t>KWE2010005272</t>
  </si>
  <si>
    <t>IP2010000731/BE0018</t>
  </si>
  <si>
    <t>IDSPCCA02301</t>
  </si>
  <si>
    <t>MIMIN MINTARSIH</t>
  </si>
  <si>
    <t>1048901091041590</t>
  </si>
  <si>
    <t>ESP1602140190P3W3</t>
  </si>
  <si>
    <t>E2010001192</t>
  </si>
  <si>
    <t>MME2010005273</t>
  </si>
  <si>
    <t>KWE2010005273</t>
  </si>
  <si>
    <t>IP2010000732/BE0018</t>
  </si>
  <si>
    <t>IDJKAJA04548</t>
  </si>
  <si>
    <t>1048901067931276</t>
  </si>
  <si>
    <t>ESP1602139761QWNH</t>
  </si>
  <si>
    <t>E2010001194</t>
  </si>
  <si>
    <t>MME2010005275</t>
  </si>
  <si>
    <t>KWE2010005275</t>
  </si>
  <si>
    <t>IP2010000733/BE0018</t>
  </si>
  <si>
    <t>IDJKAJA04549</t>
  </si>
  <si>
    <t>YULIANTI PRATIWI</t>
  </si>
  <si>
    <t>1048901050931726</t>
  </si>
  <si>
    <t>ESP1602139051B9JO</t>
  </si>
  <si>
    <t>E2010001195</t>
  </si>
  <si>
    <t>MME2010005276</t>
  </si>
  <si>
    <t>KWE2010005276</t>
  </si>
  <si>
    <t>IP2010000734/BE0018</t>
  </si>
  <si>
    <t>IDSPCCA02302</t>
  </si>
  <si>
    <t>MELA MELATI</t>
  </si>
  <si>
    <t>1048901366931110</t>
  </si>
  <si>
    <t>ESP1602139664UDJ6</t>
  </si>
  <si>
    <t>E2010001197</t>
  </si>
  <si>
    <t>MME2010005278</t>
  </si>
  <si>
    <t>KWE2010005278</t>
  </si>
  <si>
    <t>IP2010000735/BE0018</t>
  </si>
  <si>
    <t>IDSPCCA02303</t>
  </si>
  <si>
    <t>WILDAN CAHYADI</t>
  </si>
  <si>
    <t>1048901892831605</t>
  </si>
  <si>
    <t>ESP16021382986KPT</t>
  </si>
  <si>
    <t>IDEC2010004631</t>
  </si>
  <si>
    <t>CNE2010005279</t>
  </si>
  <si>
    <t>KWE2010005279</t>
  </si>
  <si>
    <t>IP2010000736/BE0018</t>
  </si>
  <si>
    <t>1048901011141528</t>
  </si>
  <si>
    <t>ESP1602141110BG76</t>
  </si>
  <si>
    <t>IDEC2010004632</t>
  </si>
  <si>
    <t>CNE2010005280</t>
  </si>
  <si>
    <t>KWE2010005280</t>
  </si>
  <si>
    <t>IP2010000737/BE0018</t>
  </si>
  <si>
    <t>JO0058219265</t>
  </si>
  <si>
    <t>1048901826931718</t>
  </si>
  <si>
    <t>ESP1602139629VBZR</t>
  </si>
  <si>
    <t>IDEC2010004633</t>
  </si>
  <si>
    <t>CNE2010005281</t>
  </si>
  <si>
    <t>KWE2010005281</t>
  </si>
  <si>
    <t>IP2010000738/BE0018</t>
  </si>
  <si>
    <t>IDJHAHA05672</t>
  </si>
  <si>
    <t>DEWI NASIROTUN TAKWIATI</t>
  </si>
  <si>
    <t>0128042000188499</t>
  </si>
  <si>
    <t>1048901254141586</t>
  </si>
  <si>
    <t>ESP1602141453F1WQ</t>
  </si>
  <si>
    <t>E2010001198</t>
  </si>
  <si>
    <t>MME2010005282</t>
  </si>
  <si>
    <t>KWE2010005282</t>
  </si>
  <si>
    <t>IP2010000739/BE0018</t>
  </si>
  <si>
    <t>IDJRABA08347</t>
  </si>
  <si>
    <t>ROMI RAHMAT</t>
  </si>
  <si>
    <t>20KLI0000002377</t>
  </si>
  <si>
    <t>1048901045141930</t>
  </si>
  <si>
    <t>ESP1602141540RHJE</t>
  </si>
  <si>
    <t>IDEC2010004634</t>
  </si>
  <si>
    <t>CNE2010005283</t>
  </si>
  <si>
    <t>KWE2010005283</t>
  </si>
  <si>
    <t>IP2010000740/BE0018</t>
  </si>
  <si>
    <t>JO0058220529</t>
  </si>
  <si>
    <t>1048901957041512</t>
  </si>
  <si>
    <t>ESP160214075985YK</t>
  </si>
  <si>
    <t>E2010001200</t>
  </si>
  <si>
    <t>MME2010005284</t>
  </si>
  <si>
    <t>KWE2010005284</t>
  </si>
  <si>
    <t>IP2010000741/BE0018</t>
  </si>
  <si>
    <t>IDSPAAB43767</t>
  </si>
  <si>
    <t>FUADATUL HURONIYAH</t>
  </si>
  <si>
    <t>1048901057241170</t>
  </si>
  <si>
    <t>ESP160214275045CM</t>
  </si>
  <si>
    <t>IDEC2010004636</t>
  </si>
  <si>
    <t>CNE2010005286</t>
  </si>
  <si>
    <t>KWE2010005286</t>
  </si>
  <si>
    <t>IP2010000742/BE0018</t>
  </si>
  <si>
    <t>000184703852</t>
  </si>
  <si>
    <t>1048901803241577</t>
  </si>
  <si>
    <t>ESP1602142309FJHS</t>
  </si>
  <si>
    <t>IDEC2010004637</t>
  </si>
  <si>
    <t>CNE2010005287</t>
  </si>
  <si>
    <t>KWE2010005287</t>
  </si>
  <si>
    <t>IP2010000743/BE0018</t>
  </si>
  <si>
    <t>JO0058222948</t>
  </si>
  <si>
    <t>1048901515341645</t>
  </si>
  <si>
    <t>ESP1602143515SAHV</t>
  </si>
  <si>
    <t>IDEC2010004639</t>
  </si>
  <si>
    <t>CNE2010005290</t>
  </si>
  <si>
    <t>KWE2010005290</t>
  </si>
  <si>
    <t>IP2010000744/BE0018</t>
  </si>
  <si>
    <t>1048901360231641</t>
  </si>
  <si>
    <t>ESP1602132063WNHJ</t>
  </si>
  <si>
    <t>IDEC2010004641</t>
  </si>
  <si>
    <t>CNE2010005293</t>
  </si>
  <si>
    <t>KWE2010005293</t>
  </si>
  <si>
    <t>IP2010000745/BE0018</t>
  </si>
  <si>
    <t>SAPIDEC2010004641</t>
  </si>
  <si>
    <t>1048901780441567</t>
  </si>
  <si>
    <t>ESP160214408702TV</t>
  </si>
  <si>
    <t>E2010001206</t>
  </si>
  <si>
    <t>MME2010005295</t>
  </si>
  <si>
    <t>KWE2010005295</t>
  </si>
  <si>
    <t>IP2010000746/BE0018</t>
  </si>
  <si>
    <t>IDJRAAA19989</t>
  </si>
  <si>
    <t>1048901723441123</t>
  </si>
  <si>
    <t>ESP16021443275VBF</t>
  </si>
  <si>
    <t>E2010001210</t>
  </si>
  <si>
    <t>MME2010005296</t>
  </si>
  <si>
    <t>KWE2010005296</t>
  </si>
  <si>
    <t>IP2010000747/BE0018</t>
  </si>
  <si>
    <t>IDJRAAA19990</t>
  </si>
  <si>
    <t>SASA</t>
  </si>
  <si>
    <t>1048901817341609</t>
  </si>
  <si>
    <t>ESP1602143718D59I</t>
  </si>
  <si>
    <t>IDEC2010004646</t>
  </si>
  <si>
    <t>CNE2010005301</t>
  </si>
  <si>
    <t>KWE2010005301</t>
  </si>
  <si>
    <t>IP2010000748/BE0018</t>
  </si>
  <si>
    <t>JO0058226605</t>
  </si>
  <si>
    <t>1048901033231735</t>
  </si>
  <si>
    <t>ESP1602132330UW4H</t>
  </si>
  <si>
    <t>E2010001218</t>
  </si>
  <si>
    <t>MME2010005305</t>
  </si>
  <si>
    <t>KWE2010005305</t>
  </si>
  <si>
    <t>IP2010000749/BE0018</t>
  </si>
  <si>
    <t>IDSPAAB43775</t>
  </si>
  <si>
    <t>YAYUK WAHYUNINGSIH</t>
  </si>
  <si>
    <t>SAPE2010001218</t>
  </si>
  <si>
    <t>1048901595541221</t>
  </si>
  <si>
    <t>ESP1602145596GNC7</t>
  </si>
  <si>
    <t>E2010001222</t>
  </si>
  <si>
    <t>MME2010005310</t>
  </si>
  <si>
    <t>KWE2010005310</t>
  </si>
  <si>
    <t>IP2010000750/BE0018</t>
  </si>
  <si>
    <t>IDJHBFA22689</t>
  </si>
  <si>
    <t>AMARAL DAS NEVES MONIZ</t>
  </si>
  <si>
    <t>1048901410741175</t>
  </si>
  <si>
    <t>ESP1602147015LS5S</t>
  </si>
  <si>
    <t>IDEC2010004674</t>
  </si>
  <si>
    <t>CNE2010005340</t>
  </si>
  <si>
    <t>KWE2010005340</t>
  </si>
  <si>
    <t>IP2010000751/BE0018</t>
  </si>
  <si>
    <t>IDJRXYA10859</t>
  </si>
  <si>
    <t>SETYOWATI</t>
  </si>
  <si>
    <t>JO0058231964</t>
  </si>
  <si>
    <t>1048901656211202</t>
  </si>
  <si>
    <t>ESP16021126564CYQ</t>
  </si>
  <si>
    <t>IDEC2010004498</t>
  </si>
  <si>
    <t>CNE2010005098</t>
  </si>
  <si>
    <t>KWE2010005098</t>
  </si>
  <si>
    <t>IP2010000690/BE0018</t>
  </si>
  <si>
    <t>SAPIDEC2010004498</t>
  </si>
  <si>
    <t>1048901634311963</t>
  </si>
  <si>
    <t>ESP1602113436814R</t>
  </si>
  <si>
    <t>IDEC2010004500</t>
  </si>
  <si>
    <t>CNE2010005101</t>
  </si>
  <si>
    <t>KWE2010005101</t>
  </si>
  <si>
    <t>IP2010000691/BE0018</t>
  </si>
  <si>
    <t>799920083150</t>
  </si>
  <si>
    <t>1048901456311988</t>
  </si>
  <si>
    <t>ESP16021136545ZTL</t>
  </si>
  <si>
    <t>E2010001122</t>
  </si>
  <si>
    <t>MME2010005102</t>
  </si>
  <si>
    <t>KWE2010005102</t>
  </si>
  <si>
    <t>IP2010000692/BE0018</t>
  </si>
  <si>
    <t>IDBNAGA08130</t>
  </si>
  <si>
    <t>HERITA</t>
  </si>
  <si>
    <t>JO0058182103</t>
  </si>
  <si>
    <t>1048901389511429</t>
  </si>
  <si>
    <t>ESP1602115984ILO5</t>
  </si>
  <si>
    <t>IDEC2010004503</t>
  </si>
  <si>
    <t>CNE2010005107</t>
  </si>
  <si>
    <t>KWE2010005107</t>
  </si>
  <si>
    <t>IP2010000694/BE0018</t>
  </si>
  <si>
    <t>JO0058182466</t>
  </si>
  <si>
    <t>1048901386611808</t>
  </si>
  <si>
    <t>ESP1602116683Z1HU</t>
  </si>
  <si>
    <t>IDEC2010004504</t>
  </si>
  <si>
    <t>CNE2010005108</t>
  </si>
  <si>
    <t>KWE2010005108</t>
  </si>
  <si>
    <t>IP2010000695/BE0018</t>
  </si>
  <si>
    <t>0128042000188317</t>
  </si>
  <si>
    <t>1048901523111250</t>
  </si>
  <si>
    <t>ESP1602111325PFUS</t>
  </si>
  <si>
    <t>E2010001129</t>
  </si>
  <si>
    <t>MME2010005119</t>
  </si>
  <si>
    <t>KWE2010005119</t>
  </si>
  <si>
    <t>IP2010000696/BE0018</t>
  </si>
  <si>
    <t>IDJHAKA05372</t>
  </si>
  <si>
    <t>DINI RAYASTUTI</t>
  </si>
  <si>
    <t>1048901442121840</t>
  </si>
  <si>
    <t>ESP16021212453TG6</t>
  </si>
  <si>
    <t>IDEC2010004512</t>
  </si>
  <si>
    <t>CNE2010005120</t>
  </si>
  <si>
    <t>KWE2010005120</t>
  </si>
  <si>
    <t>IP2010000697/BE0018</t>
  </si>
  <si>
    <t>IDJRBEA11322</t>
  </si>
  <si>
    <t>LAURA IMELDA</t>
  </si>
  <si>
    <t>0128042000188325</t>
  </si>
  <si>
    <t>1048901219011145</t>
  </si>
  <si>
    <t>ESP16021109132HYI</t>
  </si>
  <si>
    <t>E2010001130</t>
  </si>
  <si>
    <t>MME2010005121</t>
  </si>
  <si>
    <t>KWE2010005121</t>
  </si>
  <si>
    <t>IP2010000698/BE0018</t>
  </si>
  <si>
    <t>IDJHAKA05373</t>
  </si>
  <si>
    <t>NGATINI</t>
  </si>
  <si>
    <t>1048901421221370</t>
  </si>
  <si>
    <t>ESP1602122124WFM5</t>
  </si>
  <si>
    <t>IDEC2010004515</t>
  </si>
  <si>
    <t>CNE2010005125</t>
  </si>
  <si>
    <t>KWE2010005125</t>
  </si>
  <si>
    <t>IP2010000699/BE0018</t>
  </si>
  <si>
    <t>JO0058186856</t>
  </si>
  <si>
    <t>1048901820521860</t>
  </si>
  <si>
    <t>ESP160212502906CU</t>
  </si>
  <si>
    <t>IDEC2010004524</t>
  </si>
  <si>
    <t>CNE2010005137</t>
  </si>
  <si>
    <t>KWE2010005137</t>
  </si>
  <si>
    <t>IP2010000700/BE0018</t>
  </si>
  <si>
    <t>1048901939421242</t>
  </si>
  <si>
    <t>ESP16021249390L7S</t>
  </si>
  <si>
    <t>E2010001140</t>
  </si>
  <si>
    <t>MME2010005162</t>
  </si>
  <si>
    <t>KWE2010005162</t>
  </si>
  <si>
    <t>IP2010000701/BE0018</t>
  </si>
  <si>
    <t>IDJHARA14888</t>
  </si>
  <si>
    <t>PIPIT NUR FITRIANI</t>
  </si>
  <si>
    <t>JO0058191690</t>
  </si>
  <si>
    <t>1048901544721961</t>
  </si>
  <si>
    <t>ESP16021274451J7S</t>
  </si>
  <si>
    <t>IDEC2010004549</t>
  </si>
  <si>
    <t>CNE2010005166</t>
  </si>
  <si>
    <t>KWE2010005166</t>
  </si>
  <si>
    <t>IP2010000702/BE0018</t>
  </si>
  <si>
    <t>IDJTADA06480</t>
  </si>
  <si>
    <t>TUTY HARYANI</t>
  </si>
  <si>
    <t>1048901396721903</t>
  </si>
  <si>
    <t>ESP1602127693R1UE</t>
  </si>
  <si>
    <t>E2010001145</t>
  </si>
  <si>
    <t>MME2010005167</t>
  </si>
  <si>
    <t>KWE2010005167</t>
  </si>
  <si>
    <t>IP2010000703/BE0018</t>
  </si>
  <si>
    <t>IDJHBCA17176</t>
  </si>
  <si>
    <t>BEKTI ASTUTI</t>
  </si>
  <si>
    <t>1048901814821893</t>
  </si>
  <si>
    <t>ESP1602128418RKER</t>
  </si>
  <si>
    <t>IDEC2010004554</t>
  </si>
  <si>
    <t>CNE2010005173</t>
  </si>
  <si>
    <t>KWE2010005173</t>
  </si>
  <si>
    <t>IP2010000704/BE0018</t>
  </si>
  <si>
    <t>JO0058194864</t>
  </si>
  <si>
    <t>1048901360721042</t>
  </si>
  <si>
    <t>ESP1602127063RUSY</t>
  </si>
  <si>
    <t>E2010001147</t>
  </si>
  <si>
    <t>MME2010005174</t>
  </si>
  <si>
    <t>KWE2010005174</t>
  </si>
  <si>
    <t>IP2010000706/BE0018</t>
  </si>
  <si>
    <t>IDJRBFA13692</t>
  </si>
  <si>
    <t>SULISTYANINGSIH</t>
  </si>
  <si>
    <t>1048901390031612</t>
  </si>
  <si>
    <t>ESP1602130093VAFR</t>
  </si>
  <si>
    <t>IDEC2010004572</t>
  </si>
  <si>
    <t>CNE2010005193</t>
  </si>
  <si>
    <t>KWE2010005193</t>
  </si>
  <si>
    <t>IP2010000707/BE0018</t>
  </si>
  <si>
    <t>JO0058198774</t>
  </si>
  <si>
    <t>1048901667921840</t>
  </si>
  <si>
    <t>ESP160212976691L1</t>
  </si>
  <si>
    <t>IDEC2010004576</t>
  </si>
  <si>
    <t>CNE2010005199</t>
  </si>
  <si>
    <t>KWE2010005199</t>
  </si>
  <si>
    <t>IP2010000708/BE0018</t>
  </si>
  <si>
    <t>SAPIDEC2010004576</t>
  </si>
  <si>
    <t>1048901994231158</t>
  </si>
  <si>
    <t>ESP1602132499ZEAF</t>
  </si>
  <si>
    <t>IDEC2010004579</t>
  </si>
  <si>
    <t>CNE2010005206</t>
  </si>
  <si>
    <t>KWE2010005206</t>
  </si>
  <si>
    <t>IP2010000709/BE0018</t>
  </si>
  <si>
    <t>JO0058200926</t>
  </si>
  <si>
    <t>1048901928231633</t>
  </si>
  <si>
    <t>ESP160213283002DN</t>
  </si>
  <si>
    <t>IDEC2010004581</t>
  </si>
  <si>
    <t>CNE2010005208</t>
  </si>
  <si>
    <t>KWE2010005208</t>
  </si>
  <si>
    <t>IP2010000710/BE0018</t>
  </si>
  <si>
    <t>JO0058201443</t>
  </si>
  <si>
    <t>1048901062331576</t>
  </si>
  <si>
    <t>ESP16021332608H53</t>
  </si>
  <si>
    <t>IDEC2010004584</t>
  </si>
  <si>
    <t>CNE2010005212</t>
  </si>
  <si>
    <t>KWE2010005212</t>
  </si>
  <si>
    <t>IP2010000711/BE0018</t>
  </si>
  <si>
    <t>JO0058201869</t>
  </si>
  <si>
    <t>1048901883331767</t>
  </si>
  <si>
    <t>ESP1602133388NPDR</t>
  </si>
  <si>
    <t>IDEC2010004586</t>
  </si>
  <si>
    <t>CNE2010005214</t>
  </si>
  <si>
    <t>KWE2010005214</t>
  </si>
  <si>
    <t>IP2010000712/BE0018</t>
  </si>
  <si>
    <t>0128042000188416</t>
  </si>
  <si>
    <t>1048901254331759</t>
  </si>
  <si>
    <t>ESP1602133452DAAO</t>
  </si>
  <si>
    <t>IDEC2010004587</t>
  </si>
  <si>
    <t>CNE2010005215</t>
  </si>
  <si>
    <t>KWE2010005215</t>
  </si>
  <si>
    <t>IP2010000713/BE0018</t>
  </si>
  <si>
    <t>1048901275331838</t>
  </si>
  <si>
    <t>ESP1602133572BQ0K</t>
  </si>
  <si>
    <t>IDEC2010004591</t>
  </si>
  <si>
    <t>CNE2010005220</t>
  </si>
  <si>
    <t>KWE2010005220</t>
  </si>
  <si>
    <t>IP2010000714/BE0018</t>
  </si>
  <si>
    <t>SAPIDEC2010004591</t>
  </si>
  <si>
    <t>1048901638331644</t>
  </si>
  <si>
    <t>ESP16021338375Z1Y</t>
  </si>
  <si>
    <t>E2010001167</t>
  </si>
  <si>
    <t>MME2010005221</t>
  </si>
  <si>
    <t>KWE2010005221</t>
  </si>
  <si>
    <t>IP2010000715/BE0018</t>
  </si>
  <si>
    <t>IDJTBSA04336</t>
  </si>
  <si>
    <t>1048901202431198</t>
  </si>
  <si>
    <t>ESP1602134202BV05</t>
  </si>
  <si>
    <t>IDEC2010004594</t>
  </si>
  <si>
    <t>CNE2010005224</t>
  </si>
  <si>
    <t>KWE2010005224</t>
  </si>
  <si>
    <t>IP2010000716/BE0018</t>
  </si>
  <si>
    <t>JO0058202869</t>
  </si>
  <si>
    <t>1048901315431780</t>
  </si>
  <si>
    <t>ESP1602134513NV5D</t>
  </si>
  <si>
    <t>IDEC2010004595</t>
  </si>
  <si>
    <t>CNE2010005226</t>
  </si>
  <si>
    <t>KWE2010005226</t>
  </si>
  <si>
    <t>IP2010000717/BE0018</t>
  </si>
  <si>
    <t>IDSPAAB31950</t>
  </si>
  <si>
    <t>JO0058203150</t>
  </si>
  <si>
    <t>1048901915431211</t>
  </si>
  <si>
    <t>ESP1602134520JJWC</t>
  </si>
  <si>
    <t>IDEC2010004596</t>
  </si>
  <si>
    <t>CNE2010005227</t>
  </si>
  <si>
    <t>KWE2010005227</t>
  </si>
  <si>
    <t>IP2010000718/BE0018</t>
  </si>
  <si>
    <t>1048901996431903</t>
  </si>
  <si>
    <t>ESP16021347001W62</t>
  </si>
  <si>
    <t>IDEC2010004599</t>
  </si>
  <si>
    <t>CNE2010005230</t>
  </si>
  <si>
    <t>KWE2010005230</t>
  </si>
  <si>
    <t>IP2010000719/BE0018</t>
  </si>
  <si>
    <t>JO0058203349</t>
  </si>
  <si>
    <t>1048901322531508</t>
  </si>
  <si>
    <t>ESP160213522375HP</t>
  </si>
  <si>
    <t>IDEC2010004603</t>
  </si>
  <si>
    <t>CNE2010005235</t>
  </si>
  <si>
    <t>KWE2010005235</t>
  </si>
  <si>
    <t>IP2010000720/BE0018</t>
  </si>
  <si>
    <t>1048901231631521</t>
  </si>
  <si>
    <t>ESP1602136133DOVK</t>
  </si>
  <si>
    <t>IDEC2010004605</t>
  </si>
  <si>
    <t>CNE2010005239</t>
  </si>
  <si>
    <t>KWE2010005239</t>
  </si>
  <si>
    <t>IP2010000721/BE0018</t>
  </si>
  <si>
    <t>1048901228531348</t>
  </si>
  <si>
    <t>ESP1602135822P6I1</t>
  </si>
  <si>
    <t>IDEC2010004606</t>
  </si>
  <si>
    <t>CNE2010005241</t>
  </si>
  <si>
    <t>KWE2010005241</t>
  </si>
  <si>
    <t>IP2010000722/BE0018</t>
  </si>
  <si>
    <t>799920083205</t>
  </si>
  <si>
    <t>1048901806631323</t>
  </si>
  <si>
    <t>ESP1602136608ULJ4</t>
  </si>
  <si>
    <t>E2010001174</t>
  </si>
  <si>
    <t>MME2010005242</t>
  </si>
  <si>
    <t>KWE2010005242</t>
  </si>
  <si>
    <t>IP2010000723/BE0018</t>
  </si>
  <si>
    <t>IDSPAAB43763</t>
  </si>
  <si>
    <t>000184703849</t>
  </si>
  <si>
    <t>1048901045058690</t>
  </si>
  <si>
    <t>ESP1600850540ZIPS</t>
  </si>
  <si>
    <t>TA200923016</t>
  </si>
  <si>
    <t>TDN2009000031</t>
  </si>
  <si>
    <t>KW2009002003</t>
  </si>
  <si>
    <t>IPT20090056/BE0018</t>
  </si>
  <si>
    <t>1048901076147779</t>
  </si>
  <si>
    <t>ESP160074167088QE</t>
  </si>
  <si>
    <t>TA200922008</t>
  </si>
  <si>
    <t>NR72010000003</t>
  </si>
  <si>
    <t>KW2010000205</t>
  </si>
  <si>
    <t>IPT20090052/BE0018</t>
  </si>
  <si>
    <t>1048901107411131</t>
  </si>
  <si>
    <t>ESP1602114702C8MG</t>
  </si>
  <si>
    <t>TA201008001</t>
  </si>
  <si>
    <t>IPT20100012/BE0018</t>
  </si>
  <si>
    <t>IDKTAGA00530</t>
  </si>
  <si>
    <t>JOUSNARI</t>
  </si>
  <si>
    <t>TDN - RIPKI (KALIMANTAN) - 2020/10/16</t>
  </si>
  <si>
    <t>1048901136874777</t>
  </si>
  <si>
    <t>ESP1601478631T0GM</t>
  </si>
  <si>
    <t>TA200930027</t>
  </si>
  <si>
    <t>NP72010000011</t>
  </si>
  <si>
    <t>KW2010000222</t>
  </si>
  <si>
    <t>IPT20090071/BE0018</t>
  </si>
  <si>
    <t>1048901169235367</t>
  </si>
  <si>
    <t>ESP1601532961YQ73</t>
  </si>
  <si>
    <t>TA201001046</t>
  </si>
  <si>
    <t>IPT20100000/BE0018</t>
  </si>
  <si>
    <t>ANANG HAMRI [CA]</t>
  </si>
  <si>
    <t>1048901208592388</t>
  </si>
  <si>
    <t>ESP1600295803A5B3</t>
  </si>
  <si>
    <t>TA200917009</t>
  </si>
  <si>
    <t>TDN2009000028</t>
  </si>
  <si>
    <t>KW2009001762</t>
  </si>
  <si>
    <t>IPT20090044/BE0018</t>
  </si>
  <si>
    <t>IDBNAFA08514</t>
  </si>
  <si>
    <t>MUHAMAD ROMI SUHADI [M]</t>
  </si>
  <si>
    <t>1048901229634393</t>
  </si>
  <si>
    <t>ESP1601436922FRMM</t>
  </si>
  <si>
    <t>TA200930011</t>
  </si>
  <si>
    <t>IPT20090067/BE0018</t>
  </si>
  <si>
    <t>BUDIANISSA RAHMATINA</t>
  </si>
  <si>
    <t>1048901244949755</t>
  </si>
  <si>
    <t>ESP1600949442TEKP</t>
  </si>
  <si>
    <t>TA200924042</t>
  </si>
  <si>
    <t>IPT20090062/BE0018</t>
  </si>
  <si>
    <t>1048901254940431</t>
  </si>
  <si>
    <t>ESP1602049453Y62E</t>
  </si>
  <si>
    <t>TA201007026</t>
  </si>
  <si>
    <t>IPT20100010/BE0018</t>
  </si>
  <si>
    <t>TDN - OSCAR (DKI-JATENG) - 2020/10/09</t>
  </si>
  <si>
    <t>1048901287989119</t>
  </si>
  <si>
    <t>ESP1601989783QICG</t>
  </si>
  <si>
    <t>TA201006048</t>
  </si>
  <si>
    <t>IPT20100009/BE0018</t>
  </si>
  <si>
    <t>1048901310724185</t>
  </si>
  <si>
    <t>ESP1601427013EMZJ</t>
  </si>
  <si>
    <t>TA200930002</t>
  </si>
  <si>
    <t>NR72010000007</t>
  </si>
  <si>
    <t>KW2010000213</t>
  </si>
  <si>
    <t>IPT20090066/BE0018</t>
  </si>
  <si>
    <t>IDJRARA00517</t>
  </si>
  <si>
    <t>DWI NURHAYATI</t>
  </si>
  <si>
    <t>NR7 - ZAKHA (JATIM-NTT) - 2020/10/01</t>
  </si>
  <si>
    <t>1048901324216684</t>
  </si>
  <si>
    <t>ESP1601612423VBK4</t>
  </si>
  <si>
    <t>TA201002102</t>
  </si>
  <si>
    <t>TDN2010000015</t>
  </si>
  <si>
    <t>KW2010000478</t>
  </si>
  <si>
    <t>IPT20100004/BE0018</t>
  </si>
  <si>
    <t>EID1326621</t>
  </si>
  <si>
    <t>RYUKI ALDO PRATAMA LUBIS</t>
  </si>
  <si>
    <t>TDN - REZA (JAMBI-SUMSEL) - 2020/10/02</t>
  </si>
  <si>
    <t>1048901388929646</t>
  </si>
  <si>
    <t>ESP16009298833SNI</t>
  </si>
  <si>
    <t>TA200924032</t>
  </si>
  <si>
    <t>IPT20090061/BE0018</t>
  </si>
  <si>
    <t>IDSPAAA49213</t>
  </si>
  <si>
    <t>ERLINA WATI [EM]</t>
  </si>
  <si>
    <t>1048901449296748</t>
  </si>
  <si>
    <t>ESP1600692945DVFJ</t>
  </si>
  <si>
    <t>TA200921033</t>
  </si>
  <si>
    <t>IPT20090050/BE0018</t>
  </si>
  <si>
    <t>EID143871</t>
  </si>
  <si>
    <t>SITI KHOTIMAH [DM]</t>
  </si>
  <si>
    <t>1048901456812715</t>
  </si>
  <si>
    <t>ESP1601218654PZJ5</t>
  </si>
  <si>
    <t>TA200927008</t>
  </si>
  <si>
    <t>NR72010000004</t>
  </si>
  <si>
    <t>KW2010000206</t>
  </si>
  <si>
    <t>IPT20090064/BE0018</t>
  </si>
  <si>
    <t>IDRUAAA04888</t>
  </si>
  <si>
    <t>SARIP</t>
  </si>
  <si>
    <t>NR7 - ANDI (ACEH-SUMBAR) - 2020/10/01</t>
  </si>
  <si>
    <t>1048901457944756</t>
  </si>
  <si>
    <t>ESP1601449754LCU3</t>
  </si>
  <si>
    <t>TA200930019</t>
  </si>
  <si>
    <t>IPT20090069/BE0018</t>
  </si>
  <si>
    <t>1048901523303226</t>
  </si>
  <si>
    <t>ESP1600303325ASD9</t>
  </si>
  <si>
    <t>TA200917023</t>
  </si>
  <si>
    <t>TDN2009000030</t>
  </si>
  <si>
    <t>KW2009002002</t>
  </si>
  <si>
    <t>IPT20090045/BE0018</t>
  </si>
  <si>
    <t>1048901547721534</t>
  </si>
  <si>
    <t>ESP1602127745N5VL</t>
  </si>
  <si>
    <t>TA201008026</t>
  </si>
  <si>
    <t>IPT20100013/BE0018</t>
  </si>
  <si>
    <t>IDJTID001554</t>
  </si>
  <si>
    <t>HANI NURCAHYO SUTARIONO [CM]</t>
  </si>
  <si>
    <t>1048901607279694</t>
  </si>
  <si>
    <t>ESP1601972706MVN5</t>
  </si>
  <si>
    <t>TA201006040</t>
  </si>
  <si>
    <t>IPT20100008/BE0018</t>
  </si>
  <si>
    <t>IDJRBCA00094</t>
  </si>
  <si>
    <t>ABDULLAH ABD. SALAM</t>
  </si>
  <si>
    <t>NP8 - ZAKHA (JATIM-NTT) - 2020/11/01</t>
  </si>
  <si>
    <t>1048901629292860</t>
  </si>
  <si>
    <t>ESP1600292926BJJE</t>
  </si>
  <si>
    <t>TA200917002</t>
  </si>
  <si>
    <t>TDN2009000027</t>
  </si>
  <si>
    <t>KW2009001760</t>
  </si>
  <si>
    <t>IPT20090043/BE0018</t>
  </si>
  <si>
    <t>IDJRAEA02311</t>
  </si>
  <si>
    <t>TRI WAHYUNINGTYAS [EM]</t>
  </si>
  <si>
    <t>1048901662935985</t>
  </si>
  <si>
    <t>ESP1601539267JI6U</t>
  </si>
  <si>
    <t>TA201001055</t>
  </si>
  <si>
    <t>IPT20100002/BE0018</t>
  </si>
  <si>
    <t>MAIZUL ELFI [-]</t>
  </si>
  <si>
    <t>1048901667489561</t>
  </si>
  <si>
    <t>ESP1601984767WMUS</t>
  </si>
  <si>
    <t>TA201006044</t>
  </si>
  <si>
    <t>IPT20100007/BE0018</t>
  </si>
  <si>
    <t>IDJTYCA00979</t>
  </si>
  <si>
    <t>FIRLI ABDUL MUKAROM</t>
  </si>
  <si>
    <t>1048901668084099</t>
  </si>
  <si>
    <t>ESP16014808668VB9</t>
  </si>
  <si>
    <t>TA200930028</t>
  </si>
  <si>
    <t>IPT20090072/BE0018</t>
  </si>
  <si>
    <t>IDSPAAB08458</t>
  </si>
  <si>
    <t>RENDI S. WAHYUDI</t>
  </si>
  <si>
    <t>1048901680070068</t>
  </si>
  <si>
    <t>ESP1602070087ZKNP</t>
  </si>
  <si>
    <t>TA201007040</t>
  </si>
  <si>
    <t>IPT20100011/BE0018</t>
  </si>
  <si>
    <t>1048901684226426</t>
  </si>
  <si>
    <t>ESP1601622487FRQA</t>
  </si>
  <si>
    <t>TA201002170</t>
  </si>
  <si>
    <t>IPT20100005/BE0018</t>
  </si>
  <si>
    <t>1048901693844422</t>
  </si>
  <si>
    <t>ESP16014483972DF3</t>
  </si>
  <si>
    <t>TA200930018</t>
  </si>
  <si>
    <t>NP72010000013</t>
  </si>
  <si>
    <t>KW2010000224</t>
  </si>
  <si>
    <t>IPT20090068/BE0018</t>
  </si>
  <si>
    <t>NP7 - ZAKHA (JATIM-NTT) - 2020/10/01</t>
  </si>
  <si>
    <t>1048901703487688</t>
  </si>
  <si>
    <t>ESP1600784308I0KE</t>
  </si>
  <si>
    <t>TA200922033</t>
  </si>
  <si>
    <t>IPT20090053/BE0018</t>
  </si>
  <si>
    <t>IDBNAGA08111</t>
  </si>
  <si>
    <t>ANDRI KURNIAWAN</t>
  </si>
  <si>
    <t>1048901722943540</t>
  </si>
  <si>
    <t>ESP160034922869HQ</t>
  </si>
  <si>
    <t>TA200917117</t>
  </si>
  <si>
    <t>NP72010000009</t>
  </si>
  <si>
    <t>KW2010000220</t>
  </si>
  <si>
    <t>IPT20090046/BE0018</t>
  </si>
  <si>
    <t>NP7 - OSCAR (DKI-JATENG) - 2020/10/01</t>
  </si>
  <si>
    <t>1048901761216667</t>
  </si>
  <si>
    <t>ESP1601612168F1UP</t>
  </si>
  <si>
    <t>TA201002087</t>
  </si>
  <si>
    <t>IPT20100003/BE0018</t>
  </si>
  <si>
    <t>1048901777488389</t>
  </si>
  <si>
    <t>ESP1600884777CVGN</t>
  </si>
  <si>
    <t>TA200924001</t>
  </si>
  <si>
    <t>IPT20090059/BE0018</t>
  </si>
  <si>
    <t>1048901827987236</t>
  </si>
  <si>
    <t>ESP1600789728W4II</t>
  </si>
  <si>
    <t>TA200922051</t>
  </si>
  <si>
    <t>IPT20090054/BE0018</t>
  </si>
  <si>
    <t>1048901851883425</t>
  </si>
  <si>
    <t>ESP1601388158QSLH</t>
  </si>
  <si>
    <t>TA200929041</t>
  </si>
  <si>
    <t>IPT20090065/BE0018</t>
  </si>
  <si>
    <t>IDJRAHA10441</t>
  </si>
  <si>
    <t>IKA APRILIA AZIZ [-]</t>
  </si>
  <si>
    <t>1048901868956629</t>
  </si>
  <si>
    <t>ESP16006598687ZLA</t>
  </si>
  <si>
    <t>TA200921004</t>
  </si>
  <si>
    <t>IPT20090048/BE0018</t>
  </si>
  <si>
    <t>1048901889174406</t>
  </si>
  <si>
    <t>ESP1601471988REI0</t>
  </si>
  <si>
    <t>TA200930026</t>
  </si>
  <si>
    <t>IPT20090070/BE0018</t>
  </si>
  <si>
    <t>IDJTBAA16545</t>
  </si>
  <si>
    <t>R CONNY KAMAYANTI</t>
  </si>
  <si>
    <t>1048901898637850</t>
  </si>
  <si>
    <t>ESP1600736898A5CD</t>
  </si>
  <si>
    <t>TA200922006</t>
  </si>
  <si>
    <t>NP72010000012</t>
  </si>
  <si>
    <t>KW2010000223</t>
  </si>
  <si>
    <t>IPT20090051/BE0018</t>
  </si>
  <si>
    <t>NP7 - RIPKI (KALIMANTAN) - 2020/10/01</t>
  </si>
  <si>
    <t>1048901901526509</t>
  </si>
  <si>
    <t>ESP16016251092HQS</t>
  </si>
  <si>
    <t>TA201002185</t>
  </si>
  <si>
    <t>IPT20100006/BE0018</t>
  </si>
  <si>
    <t>IDMBUDA00020</t>
  </si>
  <si>
    <t>NURSAMAN</t>
  </si>
  <si>
    <t>1048901957942767</t>
  </si>
  <si>
    <t>ESP1600249759VO2F</t>
  </si>
  <si>
    <t>TA200916074</t>
  </si>
  <si>
    <t>IPT20090042/BE0018</t>
  </si>
  <si>
    <t>1048901998206256</t>
  </si>
  <si>
    <t>ESP16006028998EUW</t>
  </si>
  <si>
    <t>TA200920022</t>
  </si>
  <si>
    <t>IPT20090047/BE0018</t>
  </si>
  <si>
    <t>IDSSASA02715</t>
  </si>
  <si>
    <t>KISMAWATI</t>
  </si>
  <si>
    <t>ESP1600676202WGFA</t>
  </si>
  <si>
    <t>TA200921015</t>
  </si>
  <si>
    <t>IPT20090049/BE0018</t>
  </si>
  <si>
    <t>IDBNID008884</t>
  </si>
  <si>
    <t>HENRY HALIM</t>
  </si>
  <si>
    <t>ESP16008475467UG5</t>
  </si>
  <si>
    <t>TA200923013</t>
  </si>
  <si>
    <t>IPT20090055/BE0018</t>
  </si>
  <si>
    <t>ESP1600860955BTVV</t>
  </si>
  <si>
    <t>TA200923041</t>
  </si>
  <si>
    <t>IPT20090057/BE0018</t>
  </si>
  <si>
    <t>RATNA DEWI [DM]</t>
  </si>
  <si>
    <t>ESP1600875342MQR8</t>
  </si>
  <si>
    <t>TA200923058</t>
  </si>
  <si>
    <t>IPT20090058/BE0018</t>
  </si>
  <si>
    <t>ESP1600915611C4EW</t>
  </si>
  <si>
    <t>TA200924011</t>
  </si>
  <si>
    <t>IPT20090060/BE0018</t>
  </si>
  <si>
    <t>IDSPAAA87917</t>
  </si>
  <si>
    <t>SITI AMINAH [-]</t>
  </si>
  <si>
    <t>ESP16009665693K5R</t>
  </si>
  <si>
    <t>TA200924053</t>
  </si>
  <si>
    <t>IPT20090063/BE0018</t>
  </si>
  <si>
    <t>IDBNAEA05787</t>
  </si>
  <si>
    <t>BUDI KURNIAWAN JANUARDI, SPPD.</t>
  </si>
  <si>
    <t>ESP1600833288AS0Y</t>
  </si>
  <si>
    <t>2020-09-23 10:58:14.</t>
  </si>
  <si>
    <t>ESP1600839448HD0G</t>
  </si>
  <si>
    <t>2020-09-23 12:39:09.</t>
  </si>
  <si>
    <t>ESP16008399845NQY</t>
  </si>
  <si>
    <t>2020-09-23 12:47:11.</t>
  </si>
  <si>
    <t>ESP1600929668IK13</t>
  </si>
  <si>
    <t>2020-09-24 13:43:32.</t>
  </si>
  <si>
    <t>ESP1601029752VTG2</t>
  </si>
  <si>
    <t>2020-09-25 17:30:10.</t>
  </si>
  <si>
    <t>ESP1601033231U9P7</t>
  </si>
  <si>
    <t>2020-09-25 18:28:11.</t>
  </si>
  <si>
    <t>ESP1601093751MU39</t>
  </si>
  <si>
    <t>2020-09-26 11:17:19.</t>
  </si>
  <si>
    <t>ESP1601094874YTR1</t>
  </si>
  <si>
    <t>1048900118793603</t>
  </si>
  <si>
    <t>EID003747</t>
  </si>
  <si>
    <t>2020-09-26 11:35:52.</t>
  </si>
  <si>
    <t>ESP1601096518NAR6</t>
  </si>
  <si>
    <t>2020-09-26 12:03:11.</t>
  </si>
  <si>
    <t>ESP1601128790TS5H</t>
  </si>
  <si>
    <t>1048900118723162</t>
  </si>
  <si>
    <t>IDYAID000792</t>
  </si>
  <si>
    <t>2020-09-26 21:00:20.</t>
  </si>
  <si>
    <t>ESP1601166137LSSJ</t>
  </si>
  <si>
    <t>1048900155073885</t>
  </si>
  <si>
    <t>2020-09-27 07:23:04.</t>
  </si>
  <si>
    <t>ESP1601198622GHSY</t>
  </si>
  <si>
    <t>2020-09-27 16:24:04.</t>
  </si>
  <si>
    <t>ESP16012089586T38</t>
  </si>
  <si>
    <t>1048900215313297</t>
  </si>
  <si>
    <t>IDSPAAB12431</t>
  </si>
  <si>
    <t>2020-09-27 19:17:04.</t>
  </si>
  <si>
    <t>ESP16012160078LP9</t>
  </si>
  <si>
    <t>1048900112471826</t>
  </si>
  <si>
    <t>EID1275900</t>
  </si>
  <si>
    <t>2020-09-27 21:14:43.</t>
  </si>
  <si>
    <t>ESP1601264030NO3J</t>
  </si>
  <si>
    <t>2020-09-28 10:34:45.</t>
  </si>
  <si>
    <t>ESP1601273401IBWH</t>
  </si>
  <si>
    <t>2020-09-28 13:11:04.</t>
  </si>
  <si>
    <t>ESP1601276546RS4G</t>
  </si>
  <si>
    <t>2020-09-28 14:03:09.</t>
  </si>
  <si>
    <t>ESP160132308701TW</t>
  </si>
  <si>
    <t>2020-09-29 02:59:06.</t>
  </si>
  <si>
    <t>ESP1601323667H8LR</t>
  </si>
  <si>
    <t>2020-09-29 03:08:05.</t>
  </si>
  <si>
    <t>ESP1601358880Q6DY</t>
  </si>
  <si>
    <t>2020-09-29 12:55:50.</t>
  </si>
  <si>
    <t>ESP1601362104FGNP</t>
  </si>
  <si>
    <t>2020-09-29 13:57:30.</t>
  </si>
  <si>
    <t>ESP16014411914Y1W</t>
  </si>
  <si>
    <t>2020-09-30 12:02:27.</t>
  </si>
  <si>
    <t>ESP1601512305BOGB</t>
  </si>
  <si>
    <t>2020-10-01 07:32:05.</t>
  </si>
  <si>
    <t>ESP1601529801GS8G</t>
  </si>
  <si>
    <t>2020-10-01 12:24:04.</t>
  </si>
  <si>
    <t>ESP1601537059LSLH</t>
  </si>
  <si>
    <t>2020-10-01 14:25:34.</t>
  </si>
  <si>
    <t>ESP1601553585G8K7</t>
  </si>
  <si>
    <t>1048900118732544</t>
  </si>
  <si>
    <t>2020-10-01 19:00:21.</t>
  </si>
  <si>
    <t>ESP1601558886OSMK</t>
  </si>
  <si>
    <t>1048900117162800</t>
  </si>
  <si>
    <t>IDSTID004397</t>
  </si>
  <si>
    <t>2020-10-01 20:29:04.</t>
  </si>
  <si>
    <t>ESP1601559426UYD9</t>
  </si>
  <si>
    <t>1048900214651101</t>
  </si>
  <si>
    <t>IDJTAXA05063</t>
  </si>
  <si>
    <t>2020-10-01 20:38:04.</t>
  </si>
  <si>
    <t>ESP1601621762G8Q7</t>
  </si>
  <si>
    <t>1048900118705466</t>
  </si>
  <si>
    <t>2020-10-02 13:57:39.</t>
  </si>
  <si>
    <t>ESP1601633353HFBG</t>
  </si>
  <si>
    <t>2020-10-02 17:10:05.</t>
  </si>
  <si>
    <t>ESP16017243962K36</t>
  </si>
  <si>
    <t>2020-10-03 18:27:07.</t>
  </si>
  <si>
    <t>ESP1601725156QQVP</t>
  </si>
  <si>
    <t>2020-10-03 18:40:16.</t>
  </si>
  <si>
    <t>ESP1601735470K5F7</t>
  </si>
  <si>
    <t>1048900153818240</t>
  </si>
  <si>
    <t>2020-10-03 21:32:04.</t>
  </si>
  <si>
    <t>ESP1601790419154U</t>
  </si>
  <si>
    <t>1048900119035996</t>
  </si>
  <si>
    <t>2020-10-04 12:48:04.</t>
  </si>
  <si>
    <t>ESP1601801300E34O</t>
  </si>
  <si>
    <t>2020-10-04 15:49:05.</t>
  </si>
  <si>
    <t>ESP16018232492MZ9</t>
  </si>
  <si>
    <t>2020-10-04 21:55:04.</t>
  </si>
  <si>
    <t>ESP1601835841ACBZ</t>
  </si>
  <si>
    <t>2020-10-05 01:25:04.</t>
  </si>
  <si>
    <t>ESP1601858896E7ZG</t>
  </si>
  <si>
    <t>2020-10-05 07:49:09.</t>
  </si>
  <si>
    <t>ESP1601862845V2QP</t>
  </si>
  <si>
    <t>2020-10-05 08:55:22.</t>
  </si>
  <si>
    <t>ESP16018785643NSL</t>
  </si>
  <si>
    <t>2020-10-05 13:18:07.</t>
  </si>
  <si>
    <t>ESP1601888894R464</t>
  </si>
  <si>
    <t>2020-10-05 16:10:05.</t>
  </si>
  <si>
    <t>ESP1601889811R7QE</t>
  </si>
  <si>
    <t>2020-10-05 16:26:15.</t>
  </si>
  <si>
    <t>ESP16018925540QUK</t>
  </si>
  <si>
    <t>2020-10-05 17:10:34.</t>
  </si>
  <si>
    <t>ESP1601902849Y2U2</t>
  </si>
  <si>
    <t>2020-10-05 20:01:04.</t>
  </si>
  <si>
    <t>ESP1601903982LVF0</t>
  </si>
  <si>
    <t>1048900118774355</t>
  </si>
  <si>
    <t>2020-10-05 20:20:19.</t>
  </si>
  <si>
    <t>ESP160195403122EV</t>
  </si>
  <si>
    <t>2020-10-06 10:14:34.</t>
  </si>
  <si>
    <t>ESP1601963020QD1S</t>
  </si>
  <si>
    <t>2020-10-06 12:44:16.</t>
  </si>
  <si>
    <t>ESP16019678779DCL</t>
  </si>
  <si>
    <t>2020-10-06 14:08:18.</t>
  </si>
  <si>
    <t>ESP1602014250FIBJ</t>
  </si>
  <si>
    <t>2020-10-07 02:58:07.</t>
  </si>
  <si>
    <t>ESP1602032090HCGQ</t>
  </si>
  <si>
    <t>2020-10-07 07:55:21.</t>
  </si>
  <si>
    <t>ESP1602037802JHRV</t>
  </si>
  <si>
    <t>2020-10-07 09:36:56.</t>
  </si>
  <si>
    <t>ESP1602050205TRQQ</t>
  </si>
  <si>
    <t>1048900118787902</t>
  </si>
  <si>
    <t>ARIFRAHMANSAPUTRO</t>
  </si>
  <si>
    <t>2020-10-07 12:58:50.</t>
  </si>
  <si>
    <t>ESP1602058127302M</t>
  </si>
  <si>
    <t>1048900118836170</t>
  </si>
  <si>
    <t>KHOLIKFIKNAWAN</t>
  </si>
  <si>
    <t>2020-10-07 15:09:32.</t>
  </si>
  <si>
    <t>ESP1602060077ZQCN</t>
  </si>
  <si>
    <t>1048900117260117</t>
  </si>
  <si>
    <t>AHMADSOYUSYAMIS</t>
  </si>
  <si>
    <t>2020-10-07 15:42:57.</t>
  </si>
  <si>
    <t>ESP16020683750HWB</t>
  </si>
  <si>
    <t>2020-10-07 18:00:56.</t>
  </si>
  <si>
    <t>ESP1602072719KHU2</t>
  </si>
  <si>
    <t>2020-10-07 19:13:09.</t>
  </si>
  <si>
    <t>MAULID NABI MUHAMMAD SAW</t>
  </si>
  <si>
    <t>: 01/10/20</t>
  </si>
  <si>
    <t>ZD90N</t>
  </si>
  <si>
    <t>298CN</t>
  </si>
  <si>
    <t>4711N</t>
  </si>
  <si>
    <t>DR       74,8</t>
  </si>
  <si>
    <t>: 02/10/20</t>
  </si>
  <si>
    <t>Z9FFN</t>
  </si>
  <si>
    <t>6149N</t>
  </si>
  <si>
    <t>Z6VMN</t>
  </si>
  <si>
    <t>: 05/10/20</t>
  </si>
  <si>
    <t>Z620N</t>
  </si>
  <si>
    <t>490QN</t>
  </si>
  <si>
    <t>Z1XCN</t>
  </si>
  <si>
    <t>Z07TN</t>
  </si>
  <si>
    <t>Z69LN</t>
  </si>
  <si>
    <t>Z5BZN</t>
  </si>
  <si>
    <t>Z918N</t>
  </si>
  <si>
    <t>Z82NN</t>
  </si>
  <si>
    <t>660PN</t>
  </si>
  <si>
    <t>272AN</t>
  </si>
  <si>
    <t>: 06/10/20</t>
  </si>
  <si>
    <t>9505N</t>
  </si>
  <si>
    <t>Z149N</t>
  </si>
  <si>
    <t>Z2BDN</t>
  </si>
  <si>
    <t>185PN</t>
  </si>
  <si>
    <t>Z5YFN</t>
  </si>
  <si>
    <t>: 07/10/20</t>
  </si>
  <si>
    <t>ZW52N</t>
  </si>
  <si>
    <t>060CN</t>
  </si>
  <si>
    <t>ARIFRAHMANSAPUTR</t>
  </si>
  <si>
    <t>337TN</t>
  </si>
  <si>
    <t>Z5MCN</t>
  </si>
  <si>
    <t>518WN</t>
  </si>
  <si>
    <t>: 08/10/20</t>
  </si>
  <si>
    <t>597UN</t>
  </si>
  <si>
    <t>Z718N</t>
  </si>
  <si>
    <t>356QN</t>
  </si>
  <si>
    <t>Z5BYN</t>
  </si>
  <si>
    <t>390TN</t>
  </si>
  <si>
    <t>Z5KTN</t>
  </si>
  <si>
    <t>Z7TCN</t>
  </si>
  <si>
    <t>: 09/10/20</t>
  </si>
  <si>
    <t>Z1HEN</t>
  </si>
  <si>
    <t>Z0EWN</t>
  </si>
  <si>
    <t>EVAMENTARIPUTRI</t>
  </si>
  <si>
    <t>Z2CWN</t>
  </si>
  <si>
    <t>: 12/10/20</t>
  </si>
  <si>
    <t>Z1LBN</t>
  </si>
  <si>
    <t>615ZN</t>
  </si>
  <si>
    <t>Z99FN</t>
  </si>
  <si>
    <t>418KN</t>
  </si>
  <si>
    <t>: 13/10/20</t>
  </si>
  <si>
    <t>ZQ31N</t>
  </si>
  <si>
    <t>: 14/10/20</t>
  </si>
  <si>
    <t>Z9VDN</t>
  </si>
  <si>
    <t>ZZ22N</t>
  </si>
  <si>
    <t>337JN</t>
  </si>
  <si>
    <t>ZH9EN</t>
  </si>
  <si>
    <t>Z7KFN</t>
  </si>
  <si>
    <t>Z591N</t>
  </si>
  <si>
    <t>Z07UN</t>
  </si>
  <si>
    <t>Z147N</t>
  </si>
  <si>
    <t>Z145N</t>
  </si>
  <si>
    <t>: 15/10/20</t>
  </si>
  <si>
    <t>Z9FEN</t>
  </si>
  <si>
    <t>Z7YZN</t>
  </si>
  <si>
    <t>6928N</t>
  </si>
  <si>
    <t>2020/10/09 to 2020/10/15</t>
  </si>
  <si>
    <t>1048901481322538</t>
  </si>
  <si>
    <t>ESP16022231843Q96</t>
  </si>
  <si>
    <t>IDEC2010005328</t>
  </si>
  <si>
    <t>CNE2010006004</t>
  </si>
  <si>
    <t>KWE2010006004</t>
  </si>
  <si>
    <t>IP2010000807/BE0018</t>
  </si>
  <si>
    <t>IDSPAAB30271</t>
  </si>
  <si>
    <t>DIAN SETIAWATI</t>
  </si>
  <si>
    <t>SAPIDEC2010005328</t>
  </si>
  <si>
    <t>1048901539522076</t>
  </si>
  <si>
    <t>ESP160222593564AW</t>
  </si>
  <si>
    <t>IDEC2010005333</t>
  </si>
  <si>
    <t>CNE2010006010</t>
  </si>
  <si>
    <t>KWE2010006010</t>
  </si>
  <si>
    <t>IP2010000808/BE0018</t>
  </si>
  <si>
    <t>1048901547812118</t>
  </si>
  <si>
    <t>ESP1602218746JC0V</t>
  </si>
  <si>
    <t>IDEC2010005336</t>
  </si>
  <si>
    <t>CNE2010006015</t>
  </si>
  <si>
    <t>KWE2010006015</t>
  </si>
  <si>
    <t>IP2010000809/BE0018</t>
  </si>
  <si>
    <t>1048901500722571</t>
  </si>
  <si>
    <t>ESP1602227006PVWR</t>
  </si>
  <si>
    <t>IDEC2010005338</t>
  </si>
  <si>
    <t>CNE2010006017</t>
  </si>
  <si>
    <t>KWE2010006017</t>
  </si>
  <si>
    <t>IP2010000810/BE0018</t>
  </si>
  <si>
    <t>JO0058330382</t>
  </si>
  <si>
    <t>1048901959622442</t>
  </si>
  <si>
    <t>ESP1602226959JKUE</t>
  </si>
  <si>
    <t>IDEC2010005339</t>
  </si>
  <si>
    <t>CNE2010006018</t>
  </si>
  <si>
    <t>KWE2010006018</t>
  </si>
  <si>
    <t>IP2010000811/BE0018</t>
  </si>
  <si>
    <t>IDBNAJA07588</t>
  </si>
  <si>
    <t>NINA HERMINA, S.SOS</t>
  </si>
  <si>
    <t>1048901434722735</t>
  </si>
  <si>
    <t>ESP1602227434AUHZ</t>
  </si>
  <si>
    <t>IDEC2010005342</t>
  </si>
  <si>
    <t>CNE2010006021</t>
  </si>
  <si>
    <t>KWE2010006021</t>
  </si>
  <si>
    <t>IP2010000812/BE0018</t>
  </si>
  <si>
    <t>JO0058331489</t>
  </si>
  <si>
    <t>1048901143422932</t>
  </si>
  <si>
    <t>ESP1602224341PNA4</t>
  </si>
  <si>
    <t>IDEC2010005343</t>
  </si>
  <si>
    <t>CNE2010006023</t>
  </si>
  <si>
    <t>KWE2010006023</t>
  </si>
  <si>
    <t>IP2010000813/BE0018</t>
  </si>
  <si>
    <t>IDSACKA03972</t>
  </si>
  <si>
    <t>NILA FEBPRIMA</t>
  </si>
  <si>
    <t>0128042000188978</t>
  </si>
  <si>
    <t>1048901708422828</t>
  </si>
  <si>
    <t>ESP16022248071AQG</t>
  </si>
  <si>
    <t>IDEC2010005345</t>
  </si>
  <si>
    <t>CNE2010006026</t>
  </si>
  <si>
    <t>KWE2010006026</t>
  </si>
  <si>
    <t>IP2010000814/BE0018</t>
  </si>
  <si>
    <t>IDPABLA09459</t>
  </si>
  <si>
    <t>DENI EKO WAHYUDI</t>
  </si>
  <si>
    <t>1048901390822963</t>
  </si>
  <si>
    <t>ESP16022280933TKZ</t>
  </si>
  <si>
    <t>E2010001429</t>
  </si>
  <si>
    <t>MME2010006027</t>
  </si>
  <si>
    <t>KWE2010006027</t>
  </si>
  <si>
    <t>IP2010000815/BE0018</t>
  </si>
  <si>
    <t>IDRUAAA09795</t>
  </si>
  <si>
    <t>NINDA FERDAWATY</t>
  </si>
  <si>
    <t>1048901445822415</t>
  </si>
  <si>
    <t>ESP16022285451F8F</t>
  </si>
  <si>
    <t>E2010001431</t>
  </si>
  <si>
    <t>MME2010006030</t>
  </si>
  <si>
    <t>KWE2010006030</t>
  </si>
  <si>
    <t>IP2010000816/BE0018</t>
  </si>
  <si>
    <t>IDRUAAA09796</t>
  </si>
  <si>
    <t>WIWIT WIDIASTUTIK</t>
  </si>
  <si>
    <t>1048901976412173</t>
  </si>
  <si>
    <t>ESP16022146800VBQ</t>
  </si>
  <si>
    <t>IDEC2010005348</t>
  </si>
  <si>
    <t>CNE2010006031</t>
  </si>
  <si>
    <t>KWE2010006031</t>
  </si>
  <si>
    <t>IP2010000817/BE0018</t>
  </si>
  <si>
    <t>IDSPAAB28443</t>
  </si>
  <si>
    <t>0128042000188994</t>
  </si>
  <si>
    <t>1048901950922487</t>
  </si>
  <si>
    <t>ESP16022290602MDM</t>
  </si>
  <si>
    <t>IDEC2010005349</t>
  </si>
  <si>
    <t>CNE2010006032</t>
  </si>
  <si>
    <t>KWE2010006032</t>
  </si>
  <si>
    <t>IP2010000818/BE0018</t>
  </si>
  <si>
    <t>JO0058336222</t>
  </si>
  <si>
    <t>1048901810922086</t>
  </si>
  <si>
    <t>ESP1602229018ZENG</t>
  </si>
  <si>
    <t>E2010001434</t>
  </si>
  <si>
    <t>MME2010006035</t>
  </si>
  <si>
    <t>KWE2010006035</t>
  </si>
  <si>
    <t>IP2010000819/BE0018</t>
  </si>
  <si>
    <t>IDJTBAA17454</t>
  </si>
  <si>
    <t>SITI LAELASARI</t>
  </si>
  <si>
    <t>1048901408612702</t>
  </si>
  <si>
    <t>ESP1602216804GDWQ</t>
  </si>
  <si>
    <t>IDEC2010005357</t>
  </si>
  <si>
    <t>CNE2010006041</t>
  </si>
  <si>
    <t>KWE2010006041</t>
  </si>
  <si>
    <t>IP2010000820/BE0018</t>
  </si>
  <si>
    <t>JO0058337718</t>
  </si>
  <si>
    <t>1048901446922595</t>
  </si>
  <si>
    <t>ESP1602229644PJDC</t>
  </si>
  <si>
    <t>IDEC2010005358</t>
  </si>
  <si>
    <t>CNE2010006042</t>
  </si>
  <si>
    <t>KWE2010006042</t>
  </si>
  <si>
    <t>IP2010000821/BE0018</t>
  </si>
  <si>
    <t>DJJEC00048194620</t>
  </si>
  <si>
    <t>1048901509681834</t>
  </si>
  <si>
    <t>ESP160218690580M9</t>
  </si>
  <si>
    <t>E2010001345</t>
  </si>
  <si>
    <t>MME2010005863</t>
  </si>
  <si>
    <t>KWE2010005863</t>
  </si>
  <si>
    <t>IP2010000784/BE0018</t>
  </si>
  <si>
    <t>IDJRBBA33326</t>
  </si>
  <si>
    <t>SABARKITA PA</t>
  </si>
  <si>
    <t>1048901171781840</t>
  </si>
  <si>
    <t>ESP1602187172DKWO</t>
  </si>
  <si>
    <t>E2010001346</t>
  </si>
  <si>
    <t>MME2010005864</t>
  </si>
  <si>
    <t>KWE2010005864</t>
  </si>
  <si>
    <t>IP2010000785/BE0018</t>
  </si>
  <si>
    <t>IDSPAAB43790</t>
  </si>
  <si>
    <t>JUWITA</t>
  </si>
  <si>
    <t>JO0058301714</t>
  </si>
  <si>
    <t>1048901830132146</t>
  </si>
  <si>
    <t>ESP1602231039C95J</t>
  </si>
  <si>
    <t>IDEC2010005366</t>
  </si>
  <si>
    <t>CNE2010006052</t>
  </si>
  <si>
    <t>KWE2010006052</t>
  </si>
  <si>
    <t>IP2010000822/BE0018</t>
  </si>
  <si>
    <t>JO0058343724</t>
  </si>
  <si>
    <t>1048901600232266</t>
  </si>
  <si>
    <t>ESP1602232007ELUP</t>
  </si>
  <si>
    <t>IDEC2010005369</t>
  </si>
  <si>
    <t>CNE2010006055</t>
  </si>
  <si>
    <t>KWE2010006055</t>
  </si>
  <si>
    <t>IP2010000823/BE0018</t>
  </si>
  <si>
    <t>JO0058344933</t>
  </si>
  <si>
    <t>1048901692532707</t>
  </si>
  <si>
    <t>ESP1602235297PD3D</t>
  </si>
  <si>
    <t>E2010001468</t>
  </si>
  <si>
    <t>MME2010006067</t>
  </si>
  <si>
    <t>KWE2010006067</t>
  </si>
  <si>
    <t>IP2010000824/BE0018</t>
  </si>
  <si>
    <t>IDSPCCA02310</t>
  </si>
  <si>
    <t>YARAH</t>
  </si>
  <si>
    <t>1048901485632097</t>
  </si>
  <si>
    <t>ESP1602236584HKW5</t>
  </si>
  <si>
    <t>IDEC2010005384</t>
  </si>
  <si>
    <t>CNE2010006073</t>
  </si>
  <si>
    <t>KWE2010006073</t>
  </si>
  <si>
    <t>IP2010000825/BE0018</t>
  </si>
  <si>
    <t>1048901948632984</t>
  </si>
  <si>
    <t>ESP16022368497LWZ</t>
  </si>
  <si>
    <t>IDEC2010005386</t>
  </si>
  <si>
    <t>CNE2010006076</t>
  </si>
  <si>
    <t>KWE2010006076</t>
  </si>
  <si>
    <t>IP2010000826/BE0018</t>
  </si>
  <si>
    <t>SAPIDEC2010005386</t>
  </si>
  <si>
    <t>1048901459632052</t>
  </si>
  <si>
    <t>ESP1602236954C4OL</t>
  </si>
  <si>
    <t>E2010001470</t>
  </si>
  <si>
    <t>MME2010006077</t>
  </si>
  <si>
    <t>KWE2010006077</t>
  </si>
  <si>
    <t>IP2010000827/BE0018</t>
  </si>
  <si>
    <t>IDBNAJA08258</t>
  </si>
  <si>
    <t>ARFIYANTI</t>
  </si>
  <si>
    <t>1048901745832626</t>
  </si>
  <si>
    <t>ESP1602238547S0SH</t>
  </si>
  <si>
    <t>IDEC2010005390</t>
  </si>
  <si>
    <t>CNE2010006082</t>
  </si>
  <si>
    <t>KWE2010006082</t>
  </si>
  <si>
    <t>IP2010000828/BE0018</t>
  </si>
  <si>
    <t>JO0058365149</t>
  </si>
  <si>
    <t>1048901198932353</t>
  </si>
  <si>
    <t>ESP16022398916YUL</t>
  </si>
  <si>
    <t>E2010001476</t>
  </si>
  <si>
    <t>MME2010006087</t>
  </si>
  <si>
    <t>KWE2010006087</t>
  </si>
  <si>
    <t>IP2010000829/BE0018</t>
  </si>
  <si>
    <t>IDJHAMA10422</t>
  </si>
  <si>
    <t>1048901311042104</t>
  </si>
  <si>
    <t>ESP1602240114O25K</t>
  </si>
  <si>
    <t>IDEC2010005392</t>
  </si>
  <si>
    <t>CNE2010006088</t>
  </si>
  <si>
    <t>KWE2010006088</t>
  </si>
  <si>
    <t>IP2010000830/BE0018</t>
  </si>
  <si>
    <t>IDSPAAB39519</t>
  </si>
  <si>
    <t>RAYDA LAILIA PUTRI</t>
  </si>
  <si>
    <t>JO0058372084</t>
  </si>
  <si>
    <t>1048901251142757</t>
  </si>
  <si>
    <t>ESP16022411526V3Q</t>
  </si>
  <si>
    <t>IDEC2010005396</t>
  </si>
  <si>
    <t>CNE2010006092</t>
  </si>
  <si>
    <t>KWE2010006092</t>
  </si>
  <si>
    <t>IP2010000831/BE0018</t>
  </si>
  <si>
    <t>20KLI0000002386</t>
  </si>
  <si>
    <t>1048901611442701</t>
  </si>
  <si>
    <t>ESP1602244116U061</t>
  </si>
  <si>
    <t>IDEC2010005401</t>
  </si>
  <si>
    <t>CNE2010006099</t>
  </si>
  <si>
    <t>KWE2010006099</t>
  </si>
  <si>
    <t>IP2010000832/BE0018</t>
  </si>
  <si>
    <t>JO0058386747</t>
  </si>
  <si>
    <t>1048901113102638</t>
  </si>
  <si>
    <t>ESP1602201311QJH9</t>
  </si>
  <si>
    <t>IDEC2010005219</t>
  </si>
  <si>
    <t>CNE2010005874</t>
  </si>
  <si>
    <t>KWE2010005874</t>
  </si>
  <si>
    <t>IP2010000786/BE0018</t>
  </si>
  <si>
    <t>IDRUADA20491</t>
  </si>
  <si>
    <t>ZEFA DESTIANA</t>
  </si>
  <si>
    <t>1048901708342881</t>
  </si>
  <si>
    <t>ESP160224380807SF</t>
  </si>
  <si>
    <t>E2010001481</t>
  </si>
  <si>
    <t>MME2010006104</t>
  </si>
  <si>
    <t>KWE2010006104</t>
  </si>
  <si>
    <t>IP2010000833/BE0018</t>
  </si>
  <si>
    <t>IDJHARA14892</t>
  </si>
  <si>
    <t>EVI RUMARISTIN</t>
  </si>
  <si>
    <t>1048901310642247</t>
  </si>
  <si>
    <t>ESP1602246013MF21</t>
  </si>
  <si>
    <t>IDEC2010005407</t>
  </si>
  <si>
    <t>CNE2010006109</t>
  </si>
  <si>
    <t>KWE2010006109</t>
  </si>
  <si>
    <t>IP2010000834/BE0018</t>
  </si>
  <si>
    <t>000184703870</t>
  </si>
  <si>
    <t>1048901274302882</t>
  </si>
  <si>
    <t>ESP1602203473GAO8</t>
  </si>
  <si>
    <t>IDEC2010005226</t>
  </si>
  <si>
    <t>CNE2010005882</t>
  </si>
  <si>
    <t>KWE2010005882</t>
  </si>
  <si>
    <t>IP2010000787/BE0018</t>
  </si>
  <si>
    <t>IDJRAAA19481</t>
  </si>
  <si>
    <t>AULIA SITI NURANI</t>
  </si>
  <si>
    <t>20KLI0000002381</t>
  </si>
  <si>
    <t>1048901146842268</t>
  </si>
  <si>
    <t>ESP1602248641H0ZH</t>
  </si>
  <si>
    <t>IDEC2010005415</t>
  </si>
  <si>
    <t>CNE2010006120</t>
  </si>
  <si>
    <t>KWE2010006120</t>
  </si>
  <si>
    <t>IP2010000835/BE0018</t>
  </si>
  <si>
    <t>799920083393</t>
  </si>
  <si>
    <t>1048901161942380</t>
  </si>
  <si>
    <t>ESP1602249162BMKH</t>
  </si>
  <si>
    <t>IDEC2010005416</t>
  </si>
  <si>
    <t>CNE2010006121</t>
  </si>
  <si>
    <t>KWE2010006121</t>
  </si>
  <si>
    <t>IP2010000836/BE0018</t>
  </si>
  <si>
    <t>SAPIDEC2010005416</t>
  </si>
  <si>
    <t>1048901776942810</t>
  </si>
  <si>
    <t>ESP16022496784HH3</t>
  </si>
  <si>
    <t>IDEC2010005420</t>
  </si>
  <si>
    <t>CNE2010006125</t>
  </si>
  <si>
    <t>KWE2010006125</t>
  </si>
  <si>
    <t>IP2010000837/BE0018</t>
  </si>
  <si>
    <t>JO0058403424</t>
  </si>
  <si>
    <t>1048901162052151</t>
  </si>
  <si>
    <t>ESP1602250262N5V7</t>
  </si>
  <si>
    <t>E2010001486</t>
  </si>
  <si>
    <t>MME2010006128</t>
  </si>
  <si>
    <t>KWE2010006128</t>
  </si>
  <si>
    <t>IP2010000838/BE0018</t>
  </si>
  <si>
    <t>IDBIAHA06333</t>
  </si>
  <si>
    <t>ANAK AGUNG WAHYU PRADNYANDARI</t>
  </si>
  <si>
    <t>1048901514052566</t>
  </si>
  <si>
    <t>ESP1602250415EGF2</t>
  </si>
  <si>
    <t>IDEC2010005423</t>
  </si>
  <si>
    <t>CNE2010006129</t>
  </si>
  <si>
    <t>KWE2010006129</t>
  </si>
  <si>
    <t>IP2010000839/BE0018</t>
  </si>
  <si>
    <t>IDSPAAB36966</t>
  </si>
  <si>
    <t>FITRIA USWATUN K</t>
  </si>
  <si>
    <t>JO0058404387</t>
  </si>
  <si>
    <t>1048901307702647</t>
  </si>
  <si>
    <t>ESP1602207704D0HT</t>
  </si>
  <si>
    <t>E2010001360</t>
  </si>
  <si>
    <t>MME2010005891</t>
  </si>
  <si>
    <t>KWE2010005891</t>
  </si>
  <si>
    <t>IP2010000788/BE0018</t>
  </si>
  <si>
    <t>IDJRABA08354</t>
  </si>
  <si>
    <t>HJ ISTININGTYAS</t>
  </si>
  <si>
    <t>1048901900802900</t>
  </si>
  <si>
    <t>ESP1602208010TZA8</t>
  </si>
  <si>
    <t>IDEC2010005230</t>
  </si>
  <si>
    <t>CNE2010005894</t>
  </si>
  <si>
    <t>KWE2010005894</t>
  </si>
  <si>
    <t>IP2010000789/BE0018</t>
  </si>
  <si>
    <t>IDSPAAA91896</t>
  </si>
  <si>
    <t>FAJAR KURNIA</t>
  </si>
  <si>
    <t>0128042000188762</t>
  </si>
  <si>
    <t>1048901196802265</t>
  </si>
  <si>
    <t>ESP1602208692CPPO</t>
  </si>
  <si>
    <t>IDEC2010005231</t>
  </si>
  <si>
    <t>CNE2010005897</t>
  </si>
  <si>
    <t>KWE2010005897</t>
  </si>
  <si>
    <t>IP2010000790/BE0018</t>
  </si>
  <si>
    <t>1048901238802651</t>
  </si>
  <si>
    <t>ESP16022088337YFC</t>
  </si>
  <si>
    <t>IDEC2010005232</t>
  </si>
  <si>
    <t>CNE2010005898</t>
  </si>
  <si>
    <t>KWE2010005898</t>
  </si>
  <si>
    <t>IP2010000791/BE0018</t>
  </si>
  <si>
    <t>799920083334</t>
  </si>
  <si>
    <t>1048901902252370</t>
  </si>
  <si>
    <t>ESP1602252209H3DY</t>
  </si>
  <si>
    <t>E2010001494</t>
  </si>
  <si>
    <t>MME2010006135</t>
  </si>
  <si>
    <t>KWE2010006135</t>
  </si>
  <si>
    <t>IP2010000840/BE0018</t>
  </si>
  <si>
    <t>IDBNAEA11012</t>
  </si>
  <si>
    <t>ISHAQ</t>
  </si>
  <si>
    <t>1048901327252602</t>
  </si>
  <si>
    <t>ESP1602252723AVKE</t>
  </si>
  <si>
    <t>E2010001495</t>
  </si>
  <si>
    <t>MME2010006136</t>
  </si>
  <si>
    <t>KWE2010006136</t>
  </si>
  <si>
    <t>IP2010000841/BE0018</t>
  </si>
  <si>
    <t>IDJTBWA06501</t>
  </si>
  <si>
    <t>TRISYA PRISTIAWATI</t>
  </si>
  <si>
    <t>0128042000189158</t>
  </si>
  <si>
    <t>1048901937012442</t>
  </si>
  <si>
    <t>ESP16022107394OLZ</t>
  </si>
  <si>
    <t>IDEC2010005237</t>
  </si>
  <si>
    <t>CNE2010005903</t>
  </si>
  <si>
    <t>KWE2010005903</t>
  </si>
  <si>
    <t>IP2010000792/BE0018</t>
  </si>
  <si>
    <t>1048901370452696</t>
  </si>
  <si>
    <t>ESP16022540734Z8C</t>
  </si>
  <si>
    <t>IDEC2010005430</t>
  </si>
  <si>
    <t>CNE2010006140</t>
  </si>
  <si>
    <t>KWE2010006140</t>
  </si>
  <si>
    <t>IP2010000842/BE0018</t>
  </si>
  <si>
    <t>0128042000189174</t>
  </si>
  <si>
    <t>1048901006112886</t>
  </si>
  <si>
    <t>ESP1602211601QHDA</t>
  </si>
  <si>
    <t>IDEC2010005241</t>
  </si>
  <si>
    <t>CNE2010005907</t>
  </si>
  <si>
    <t>KWE2010005907</t>
  </si>
  <si>
    <t>IP2010000793/BE0018</t>
  </si>
  <si>
    <t>JO0058310143</t>
  </si>
  <si>
    <t>1048901106212410</t>
  </si>
  <si>
    <t>ESP1602212602ZSEF</t>
  </si>
  <si>
    <t>IDEC2010005266</t>
  </si>
  <si>
    <t>CNE2010005933</t>
  </si>
  <si>
    <t>KWE2010005933</t>
  </si>
  <si>
    <t>IP2010000794/BE0018</t>
  </si>
  <si>
    <t>0128042000188770</t>
  </si>
  <si>
    <t>1048901999552074</t>
  </si>
  <si>
    <t>ESP1602256000WJWL</t>
  </si>
  <si>
    <t>IDEC2010005431</t>
  </si>
  <si>
    <t>CNE2010006141</t>
  </si>
  <si>
    <t>KWE2010006141</t>
  </si>
  <si>
    <t>IP2010000843/BE0018</t>
  </si>
  <si>
    <t>1048901142412317</t>
  </si>
  <si>
    <t>ESP1602214242B1JW</t>
  </si>
  <si>
    <t>IDEC2010005276</t>
  </si>
  <si>
    <t>CNE2010005943</t>
  </si>
  <si>
    <t>KWE2010005943</t>
  </si>
  <si>
    <t>IP2010000795/BE0018</t>
  </si>
  <si>
    <t>1048901651412983</t>
  </si>
  <si>
    <t>ESP1602214156LDJ2</t>
  </si>
  <si>
    <t>IDEC2010005277</t>
  </si>
  <si>
    <t>CNE2010005944</t>
  </si>
  <si>
    <t>KWE2010005944</t>
  </si>
  <si>
    <t>IP2010000796/BE0018</t>
  </si>
  <si>
    <t>1048901203312452</t>
  </si>
  <si>
    <t>ESP16022133034SFL</t>
  </si>
  <si>
    <t>E2010001379</t>
  </si>
  <si>
    <t>MME2010005945</t>
  </si>
  <si>
    <t>KWE2010005945</t>
  </si>
  <si>
    <t>IP2010000797/BE0018</t>
  </si>
  <si>
    <t>IDNTAAA17749</t>
  </si>
  <si>
    <t>JAHRI</t>
  </si>
  <si>
    <t>1048901166412843</t>
  </si>
  <si>
    <t>ESP1602214661URWD</t>
  </si>
  <si>
    <t>IDEC2010005280</t>
  </si>
  <si>
    <t>CNE2010005948</t>
  </si>
  <si>
    <t>KWE2010005948</t>
  </si>
  <si>
    <t>IP2010000798/BE0018</t>
  </si>
  <si>
    <t>JO0058314959</t>
  </si>
  <si>
    <t>1048901934062287</t>
  </si>
  <si>
    <t>ESP16022604402AAH</t>
  </si>
  <si>
    <t>IDEC2010005436</t>
  </si>
  <si>
    <t>CNE2010006147</t>
  </si>
  <si>
    <t>KWE2010006147</t>
  </si>
  <si>
    <t>IP2010000844/BE0018</t>
  </si>
  <si>
    <t>IDJTATA01912</t>
  </si>
  <si>
    <t>RENNY L Y LYUW</t>
  </si>
  <si>
    <t>SAPIDEC2010005436</t>
  </si>
  <si>
    <t>1048901458012809</t>
  </si>
  <si>
    <t>ESP16022108545W3J</t>
  </si>
  <si>
    <t>IDEC2010005300</t>
  </si>
  <si>
    <t>CNE2010005972</t>
  </si>
  <si>
    <t>KWE2010005972</t>
  </si>
  <si>
    <t>IP2010000799/BE0018</t>
  </si>
  <si>
    <t>0128042000188879</t>
  </si>
  <si>
    <t>1048901014671062</t>
  </si>
  <si>
    <t>ESP1602176410ZQHY</t>
  </si>
  <si>
    <t>E2010001317</t>
  </si>
  <si>
    <t>MME2010005445</t>
  </si>
  <si>
    <t>KWE2010005445</t>
  </si>
  <si>
    <t>IP2010000782/BE0018</t>
  </si>
  <si>
    <t>IDBNAEA11011</t>
  </si>
  <si>
    <t>ROKHMAN</t>
  </si>
  <si>
    <t>SAPE2010001317</t>
  </si>
  <si>
    <t>1048901767912700</t>
  </si>
  <si>
    <t>ESP1602219768IKET</t>
  </si>
  <si>
    <t>IDEC2010005303</t>
  </si>
  <si>
    <t>CNE2010005975</t>
  </si>
  <si>
    <t>KWE2010005975</t>
  </si>
  <si>
    <t>IP2010000800/BE0018</t>
  </si>
  <si>
    <t>JO0058319786</t>
  </si>
  <si>
    <t>1048901119612592</t>
  </si>
  <si>
    <t>ESP1602216911ZK35</t>
  </si>
  <si>
    <t>E2010001391</t>
  </si>
  <si>
    <t>MME2010005978</t>
  </si>
  <si>
    <t>KWE2010005978</t>
  </si>
  <si>
    <t>IP2010000801/BE0018</t>
  </si>
  <si>
    <t>IDPABLA10539</t>
  </si>
  <si>
    <t>CHUTTAWATI</t>
  </si>
  <si>
    <t>JO0058320028</t>
  </si>
  <si>
    <t>1048901810871456</t>
  </si>
  <si>
    <t>ESP1602178018EPLV</t>
  </si>
  <si>
    <t>E2010001332</t>
  </si>
  <si>
    <t>MME2010005446</t>
  </si>
  <si>
    <t>KWE2010005446</t>
  </si>
  <si>
    <t>IP2010000783/BE0018</t>
  </si>
  <si>
    <t>IDBNAGA08134</t>
  </si>
  <si>
    <t>WARSONOK</t>
  </si>
  <si>
    <t>SAPE2010001332</t>
  </si>
  <si>
    <t>1048901632122974</t>
  </si>
  <si>
    <t>ESP16022212377ZKF</t>
  </si>
  <si>
    <t>IDEC2010005310</t>
  </si>
  <si>
    <t>CNE2010005984</t>
  </si>
  <si>
    <t>KWE2010005984</t>
  </si>
  <si>
    <t>IP2010000802/BE0018</t>
  </si>
  <si>
    <t>1048901151122988</t>
  </si>
  <si>
    <t>ESP1602221151LW62</t>
  </si>
  <si>
    <t>E2010001396</t>
  </si>
  <si>
    <t>MME2010005985</t>
  </si>
  <si>
    <t>KWE2010005985</t>
  </si>
  <si>
    <t>IP2010000803/BE0018</t>
  </si>
  <si>
    <t>IDJTAAA08322</t>
  </si>
  <si>
    <t>SITI NUR AISYAH</t>
  </si>
  <si>
    <t>0128042000188903</t>
  </si>
  <si>
    <t>1048901360222492</t>
  </si>
  <si>
    <t>ESP1602222064O32B</t>
  </si>
  <si>
    <t>IDEC2010005315</t>
  </si>
  <si>
    <t>CNE2010005990</t>
  </si>
  <si>
    <t>KWE2010005990</t>
  </si>
  <si>
    <t>IP2010000804/BE0018</t>
  </si>
  <si>
    <t>SAPIDEC2010005315</t>
  </si>
  <si>
    <t>1048901505222788</t>
  </si>
  <si>
    <t>ESP1602222505I19P</t>
  </si>
  <si>
    <t>IDEC2010005318</t>
  </si>
  <si>
    <t>CNE2010005993</t>
  </si>
  <si>
    <t>KWE2010005993</t>
  </si>
  <si>
    <t>IP2010000805/BE0018</t>
  </si>
  <si>
    <t>JO0058321790</t>
  </si>
  <si>
    <t>1048901356222574</t>
  </si>
  <si>
    <t>ESP16022226541O73</t>
  </si>
  <si>
    <t>IDEC2010005319</t>
  </si>
  <si>
    <t>CNE2010005994</t>
  </si>
  <si>
    <t>KWE2010005994</t>
  </si>
  <si>
    <t>IP2010000806/BE0018</t>
  </si>
  <si>
    <t>0128042000188945</t>
  </si>
  <si>
    <t>1048901584313313</t>
  </si>
  <si>
    <t>ESP1602313485KZ2A</t>
  </si>
  <si>
    <t>E2010001559</t>
  </si>
  <si>
    <t>MME2010006667</t>
  </si>
  <si>
    <t>KWE2010006667</t>
  </si>
  <si>
    <t>IP2010000861/BE0018</t>
  </si>
  <si>
    <t>IDSPAAB43815</t>
  </si>
  <si>
    <t>MAULANA HASANUDIN</t>
  </si>
  <si>
    <t>SAPE2010001559</t>
  </si>
  <si>
    <t>1048901820513003</t>
  </si>
  <si>
    <t>ESP1602315028TDIE</t>
  </si>
  <si>
    <t>IDEC2010005969</t>
  </si>
  <si>
    <t>CNE2010006671</t>
  </si>
  <si>
    <t>KWE2010006671</t>
  </si>
  <si>
    <t>IP2010000862/BE0018</t>
  </si>
  <si>
    <t>IDSPAAB39914</t>
  </si>
  <si>
    <t>ANISA LUTFIAH</t>
  </si>
  <si>
    <t>JO0058444515</t>
  </si>
  <si>
    <t>1048901864713591</t>
  </si>
  <si>
    <t>ESP1602317469PWH8</t>
  </si>
  <si>
    <t>IDEC2010005973</t>
  </si>
  <si>
    <t>CNE2010006676</t>
  </si>
  <si>
    <t>KWE2010006676</t>
  </si>
  <si>
    <t>IP2010000863/BE0018</t>
  </si>
  <si>
    <t>000184703878</t>
  </si>
  <si>
    <t>1048901342713559</t>
  </si>
  <si>
    <t>ESP16023172430N1B</t>
  </si>
  <si>
    <t>IDEC2010005974</t>
  </si>
  <si>
    <t>CNE2010006677</t>
  </si>
  <si>
    <t>KWE2010006677</t>
  </si>
  <si>
    <t>IP2010000864/BE0018</t>
  </si>
  <si>
    <t>0128042000189331</t>
  </si>
  <si>
    <t>1048901384572269</t>
  </si>
  <si>
    <t>ESP1602275484RS85</t>
  </si>
  <si>
    <t>E2010001507</t>
  </si>
  <si>
    <t>MME2010006540</t>
  </si>
  <si>
    <t>KWE2010006540</t>
  </si>
  <si>
    <t>IP2010000845/BE0018</t>
  </si>
  <si>
    <t>IDJRXYA10888</t>
  </si>
  <si>
    <t>ALFIATUS SYAADAH</t>
  </si>
  <si>
    <t>799920083452</t>
  </si>
  <si>
    <t>1048901912913352</t>
  </si>
  <si>
    <t>ESP16023192205SN6</t>
  </si>
  <si>
    <t>IDEC2010005978</t>
  </si>
  <si>
    <t>CNE2010006684</t>
  </si>
  <si>
    <t>KWE2010006684</t>
  </si>
  <si>
    <t>IP2010000865/BE0018</t>
  </si>
  <si>
    <t>799920083614</t>
  </si>
  <si>
    <t>1048901634113261</t>
  </si>
  <si>
    <t>ESP1602311437U16S</t>
  </si>
  <si>
    <t>IDEC2010005982</t>
  </si>
  <si>
    <t>CNE2010006689</t>
  </si>
  <si>
    <t>KWE2010006689</t>
  </si>
  <si>
    <t>IP2010000866/BE0018</t>
  </si>
  <si>
    <t>1048901853023974</t>
  </si>
  <si>
    <t>ESP1602320359B97Q</t>
  </si>
  <si>
    <t>IDEC2010005983</t>
  </si>
  <si>
    <t>CNE2010006690</t>
  </si>
  <si>
    <t>KWE2010006690</t>
  </si>
  <si>
    <t>IP2010000867/BE0018</t>
  </si>
  <si>
    <t>JO0058456074</t>
  </si>
  <si>
    <t>1048901058023865</t>
  </si>
  <si>
    <t>ESP1602320850YFAT</t>
  </si>
  <si>
    <t>IDEC2010005984</t>
  </si>
  <si>
    <t>CNE2010006691</t>
  </si>
  <si>
    <t>KWE2010006691</t>
  </si>
  <si>
    <t>IP2010000868/BE0018</t>
  </si>
  <si>
    <t>0128042000189349</t>
  </si>
  <si>
    <t>1048901050123435</t>
  </si>
  <si>
    <t>ESP1602321050GSWK</t>
  </si>
  <si>
    <t>IDEC2010005985</t>
  </si>
  <si>
    <t>CNE2010006693</t>
  </si>
  <si>
    <t>KWE2010006693</t>
  </si>
  <si>
    <t>IP2010000869/BE0018</t>
  </si>
  <si>
    <t>0128042000189356</t>
  </si>
  <si>
    <t>1048901593223488</t>
  </si>
  <si>
    <t>ESP1602322396WTEY</t>
  </si>
  <si>
    <t>IDEC2010005986</t>
  </si>
  <si>
    <t>CNE2010006695</t>
  </si>
  <si>
    <t>KWE2010006695</t>
  </si>
  <si>
    <t>IP2010000870/BE0018</t>
  </si>
  <si>
    <t>0128042000189364</t>
  </si>
  <si>
    <t>1048901617223243</t>
  </si>
  <si>
    <t>ESP1602322717IDYJ</t>
  </si>
  <si>
    <t>IDEC2010005990</t>
  </si>
  <si>
    <t>CNE2010006699</t>
  </si>
  <si>
    <t>KWE2010006699</t>
  </si>
  <si>
    <t>IP2010000871/BE0018</t>
  </si>
  <si>
    <t>IDJTID000748AT</t>
  </si>
  <si>
    <t>YULIE FITIRIANI</t>
  </si>
  <si>
    <t>1048901858423599</t>
  </si>
  <si>
    <t>ESP16023248587K6V</t>
  </si>
  <si>
    <t>IDEC2010005994</t>
  </si>
  <si>
    <t>CNE2010006704</t>
  </si>
  <si>
    <t>KWE2010006704</t>
  </si>
  <si>
    <t>IP2010000872/BE0018</t>
  </si>
  <si>
    <t>IDSPAAB42316</t>
  </si>
  <si>
    <t>EVA KUMALA CHANDRA KIRANA</t>
  </si>
  <si>
    <t>20KLI0000002393</t>
  </si>
  <si>
    <t>1048901220623663</t>
  </si>
  <si>
    <t>ESP1602326023MI4V</t>
  </si>
  <si>
    <t>E2010001575</t>
  </si>
  <si>
    <t>MME2010006705</t>
  </si>
  <si>
    <t>KWE2010006705</t>
  </si>
  <si>
    <t>IP2010000873/BE0018</t>
  </si>
  <si>
    <t>IDJHAMA10425</t>
  </si>
  <si>
    <t>M SURURI</t>
  </si>
  <si>
    <t>1048901031723009</t>
  </si>
  <si>
    <t>ESP1602327131WY5M</t>
  </si>
  <si>
    <t>IDEC2010005999</t>
  </si>
  <si>
    <t>CNE2010006712</t>
  </si>
  <si>
    <t>KWE2010006712</t>
  </si>
  <si>
    <t>IP2010000874/BE0018</t>
  </si>
  <si>
    <t>0128042000189406</t>
  </si>
  <si>
    <t>1048901893033646</t>
  </si>
  <si>
    <t>ESP1602330398ENKY</t>
  </si>
  <si>
    <t>IDEC2010006004</t>
  </si>
  <si>
    <t>CNE2010006718</t>
  </si>
  <si>
    <t>KWE2010006718</t>
  </si>
  <si>
    <t>IP2010000875/BE0018</t>
  </si>
  <si>
    <t>1048901830782788</t>
  </si>
  <si>
    <t>ESP1602287039KA8J</t>
  </si>
  <si>
    <t>IDEC2010005875</t>
  </si>
  <si>
    <t>CNE2010006550</t>
  </si>
  <si>
    <t>KWE2010006550</t>
  </si>
  <si>
    <t>IP2010000846/BE0018</t>
  </si>
  <si>
    <t>IDJRANA00825</t>
  </si>
  <si>
    <t>WINARDI</t>
  </si>
  <si>
    <t>SAPIDEC2010005875</t>
  </si>
  <si>
    <t>1048901538782314</t>
  </si>
  <si>
    <t>ESP1602287835GCSS</t>
  </si>
  <si>
    <t>IDEC2010005878</t>
  </si>
  <si>
    <t>CNE2010006553</t>
  </si>
  <si>
    <t>KWE2010006553</t>
  </si>
  <si>
    <t>IP2010000847/BE0018</t>
  </si>
  <si>
    <t>0128042000189190</t>
  </si>
  <si>
    <t>1048901543133303</t>
  </si>
  <si>
    <t>ESP1602331345IQHD</t>
  </si>
  <si>
    <t>IDEC2010006006</t>
  </si>
  <si>
    <t>CNE2010006721</t>
  </si>
  <si>
    <t>KWE2010006721</t>
  </si>
  <si>
    <t>IP2010000876/BE0018</t>
  </si>
  <si>
    <t>JO0058483424</t>
  </si>
  <si>
    <t>1048901293882677</t>
  </si>
  <si>
    <t>ESP1602288393MQSG</t>
  </si>
  <si>
    <t>IDEC2010005880</t>
  </si>
  <si>
    <t>CNE2010006556</t>
  </si>
  <si>
    <t>KWE2010006556</t>
  </si>
  <si>
    <t>IP2010000848/BE0018</t>
  </si>
  <si>
    <t>0128042000189208</t>
  </si>
  <si>
    <t>1048901743092764</t>
  </si>
  <si>
    <t>ESP1602290348KQFM</t>
  </si>
  <si>
    <t>IDEC2010005887</t>
  </si>
  <si>
    <t>CNE2010006565</t>
  </si>
  <si>
    <t>KWE2010006565</t>
  </si>
  <si>
    <t>IP2010000849/BE0018</t>
  </si>
  <si>
    <t>IDJRAZA05846</t>
  </si>
  <si>
    <t>PUNGKI MURDANI</t>
  </si>
  <si>
    <t>0128042000189232</t>
  </si>
  <si>
    <t>1048901632192122</t>
  </si>
  <si>
    <t>ESP16022912364AWZ</t>
  </si>
  <si>
    <t>E2010001524</t>
  </si>
  <si>
    <t>MME2010006567</t>
  </si>
  <si>
    <t>KWE2010006567</t>
  </si>
  <si>
    <t>IP2010000850/BE0018</t>
  </si>
  <si>
    <t>IDPABLA10569</t>
  </si>
  <si>
    <t>ITA WAHYUNINGSIH</t>
  </si>
  <si>
    <t>1048901278333500</t>
  </si>
  <si>
    <t>ESP1602333872K6QY</t>
  </si>
  <si>
    <t>IDEC2010006013</t>
  </si>
  <si>
    <t>CNE2010006728</t>
  </si>
  <si>
    <t>KWE2010006728</t>
  </si>
  <si>
    <t>IP2010000877/BE0018</t>
  </si>
  <si>
    <t>1048901435633977</t>
  </si>
  <si>
    <t>ESP1602336534T8S7</t>
  </si>
  <si>
    <t>IDEC2010006020</t>
  </si>
  <si>
    <t>CNE2010006736</t>
  </si>
  <si>
    <t>KWE2010006736</t>
  </si>
  <si>
    <t>IP2010000878/BE0018</t>
  </si>
  <si>
    <t>000184703880</t>
  </si>
  <si>
    <t>1048901996723314</t>
  </si>
  <si>
    <t>ESP1602327700EUW1</t>
  </si>
  <si>
    <t>E2010001582</t>
  </si>
  <si>
    <t>MME2010006737</t>
  </si>
  <si>
    <t>KWE2010006737</t>
  </si>
  <si>
    <t>IP2010000879/BE0018</t>
  </si>
  <si>
    <t>IDJKAJA04554</t>
  </si>
  <si>
    <t>DRA NURI WARDANI</t>
  </si>
  <si>
    <t>SAPE2010001582</t>
  </si>
  <si>
    <t>ESP1602337333U6QI</t>
  </si>
  <si>
    <t>IDEC2010006021</t>
  </si>
  <si>
    <t>CNE2010006738</t>
  </si>
  <si>
    <t>KWE2010006738</t>
  </si>
  <si>
    <t>IP2010000880/BE0018</t>
  </si>
  <si>
    <t>1048901084733618</t>
  </si>
  <si>
    <t>ESP1602337480WWGQ</t>
  </si>
  <si>
    <t>IDEC2010006022</t>
  </si>
  <si>
    <t>CNE2010006739</t>
  </si>
  <si>
    <t>KWE2010006739</t>
  </si>
  <si>
    <t>IP2010000881/BE0018</t>
  </si>
  <si>
    <t>JO0058494642</t>
  </si>
  <si>
    <t>1048901401933043</t>
  </si>
  <si>
    <t>ESP16023391041T4F</t>
  </si>
  <si>
    <t>IDEC2010006024</t>
  </si>
  <si>
    <t>CNE2010006742</t>
  </si>
  <si>
    <t>KWE2010006742</t>
  </si>
  <si>
    <t>IP2010000882/BE0018</t>
  </si>
  <si>
    <t>0128042000189422</t>
  </si>
  <si>
    <t>1048901869333343</t>
  </si>
  <si>
    <t>ESP1602333969KIAD</t>
  </si>
  <si>
    <t>IDEC2010006027</t>
  </si>
  <si>
    <t>CNE2010006747</t>
  </si>
  <si>
    <t>KWE2010006747</t>
  </si>
  <si>
    <t>IP2010000883/BE0018</t>
  </si>
  <si>
    <t>IDJTBHA20627</t>
  </si>
  <si>
    <t>ZUHRIYAH</t>
  </si>
  <si>
    <t>JO0058498104</t>
  </si>
  <si>
    <t>1048901706143040</t>
  </si>
  <si>
    <t>ESP1602341607GWYZ</t>
  </si>
  <si>
    <t>IDEC2010006028</t>
  </si>
  <si>
    <t>CNE2010006748</t>
  </si>
  <si>
    <t>KWE2010006748</t>
  </si>
  <si>
    <t>IP2010000884/BE0018</t>
  </si>
  <si>
    <t>799920083651</t>
  </si>
  <si>
    <t>1048901958892059</t>
  </si>
  <si>
    <t>ESP1602298860PJIR</t>
  </si>
  <si>
    <t>IDEC2010005924</t>
  </si>
  <si>
    <t>CNE2010006606</t>
  </si>
  <si>
    <t>KWE2010006606</t>
  </si>
  <si>
    <t>IP2010000851/BE0018</t>
  </si>
  <si>
    <t>JO0058419985</t>
  </si>
  <si>
    <t>1048901329892162</t>
  </si>
  <si>
    <t>ESP1602298924NQEW</t>
  </si>
  <si>
    <t>E2010001533</t>
  </si>
  <si>
    <t>MME2010006608</t>
  </si>
  <si>
    <t>KWE2010006608</t>
  </si>
  <si>
    <t>IP2010000852/BE0018</t>
  </si>
  <si>
    <t>IDJTBAA17455</t>
  </si>
  <si>
    <t>PUTRI MAIDA SAGALA</t>
  </si>
  <si>
    <t>1048901179243497</t>
  </si>
  <si>
    <t>ESP1602342971Z4DR</t>
  </si>
  <si>
    <t>E2010001589</t>
  </si>
  <si>
    <t>MME2010006752</t>
  </si>
  <si>
    <t>KWE2010006752</t>
  </si>
  <si>
    <t>IP2010000885/BE0018</t>
  </si>
  <si>
    <t>IDSPAAB43820</t>
  </si>
  <si>
    <t>ROSTAMI AZIZ</t>
  </si>
  <si>
    <t>JO0058498752</t>
  </si>
  <si>
    <t>1048901220003966</t>
  </si>
  <si>
    <t>ESP16023000224ABH</t>
  </si>
  <si>
    <t>IDEC2010005929</t>
  </si>
  <si>
    <t>CNE2010006614</t>
  </si>
  <si>
    <t>KWE2010006614</t>
  </si>
  <si>
    <t>IP2010000853/BE0018</t>
  </si>
  <si>
    <t>1048901362203895</t>
  </si>
  <si>
    <t>ESP1602302264S4HN</t>
  </si>
  <si>
    <t>IDEC2010005934</t>
  </si>
  <si>
    <t>CNE2010006624</t>
  </si>
  <si>
    <t>KWE2010006624</t>
  </si>
  <si>
    <t>IP2010000854/BE0018</t>
  </si>
  <si>
    <t>SAPIDEC2010005934</t>
  </si>
  <si>
    <t>1048901037543389</t>
  </si>
  <si>
    <t>ESP1602345731UVGA</t>
  </si>
  <si>
    <t>IDEC2010006034</t>
  </si>
  <si>
    <t>CNE2010006755</t>
  </si>
  <si>
    <t>KWE2010006755</t>
  </si>
  <si>
    <t>IP2010000886/BE0018</t>
  </si>
  <si>
    <t>JO0058500183</t>
  </si>
  <si>
    <t>1048901763503832</t>
  </si>
  <si>
    <t>ESP1602305367VO71</t>
  </si>
  <si>
    <t>E2010001543</t>
  </si>
  <si>
    <t>MME2010006636</t>
  </si>
  <si>
    <t>KWE2010006636</t>
  </si>
  <si>
    <t>IP2010000855/BE0018</t>
  </si>
  <si>
    <t>IDJRBFA13700</t>
  </si>
  <si>
    <t>IKA YUNI KURNIAWAN</t>
  </si>
  <si>
    <t>1048901288603671</t>
  </si>
  <si>
    <t>ESP160230688363N7</t>
  </si>
  <si>
    <t>IDEC2010005950</t>
  </si>
  <si>
    <t>CNE2010006642</t>
  </si>
  <si>
    <t>KWE2010006642</t>
  </si>
  <si>
    <t>IP2010000856/BE0018</t>
  </si>
  <si>
    <t>JO0058429614</t>
  </si>
  <si>
    <t>1048901758703753</t>
  </si>
  <si>
    <t>ESP1602307858QOB8</t>
  </si>
  <si>
    <t>IDEC2010005952</t>
  </si>
  <si>
    <t>CNE2010006644</t>
  </si>
  <si>
    <t>KWE2010006644</t>
  </si>
  <si>
    <t>IP2010000857/BE0018</t>
  </si>
  <si>
    <t>SAPIDEC2010005952</t>
  </si>
  <si>
    <t>1048901042703356</t>
  </si>
  <si>
    <t>ESP1602307240RV8W</t>
  </si>
  <si>
    <t>E2010001545</t>
  </si>
  <si>
    <t>MME2010006646</t>
  </si>
  <si>
    <t>KWE2010006646</t>
  </si>
  <si>
    <t>IP2010000858/BE0018</t>
  </si>
  <si>
    <t>IDJRBFA13701</t>
  </si>
  <si>
    <t>RITA MERIANI</t>
  </si>
  <si>
    <t>1048901664803704</t>
  </si>
  <si>
    <t>ESP16023084665GUZ</t>
  </si>
  <si>
    <t>IDEC2010005954</t>
  </si>
  <si>
    <t>CNE2010006647</t>
  </si>
  <si>
    <t>KWE2010006647</t>
  </si>
  <si>
    <t>IP2010000859/BE0018</t>
  </si>
  <si>
    <t>JO0058432229</t>
  </si>
  <si>
    <t>1048901953903437</t>
  </si>
  <si>
    <t>ESP1602309360JQR7</t>
  </si>
  <si>
    <t>E2010001548</t>
  </si>
  <si>
    <t>MME2010006650</t>
  </si>
  <si>
    <t>KWE2010006650</t>
  </si>
  <si>
    <t>IP2010000860/BE0018</t>
  </si>
  <si>
    <t>IDSPAAB43810</t>
  </si>
  <si>
    <t>SITI NURHIDAYAH</t>
  </si>
  <si>
    <t>1048901142693549</t>
  </si>
  <si>
    <t>ESP1602396241V6AP</t>
  </si>
  <si>
    <t>IDEC2010006423</t>
  </si>
  <si>
    <t>CNE2010007152</t>
  </si>
  <si>
    <t>KWE2010007152</t>
  </si>
  <si>
    <t>IP2010000895/BE0018</t>
  </si>
  <si>
    <t>JO0058517685</t>
  </si>
  <si>
    <t>1048901291693784</t>
  </si>
  <si>
    <t>ESP1602396192UMQM</t>
  </si>
  <si>
    <t>IDEC2010006426</t>
  </si>
  <si>
    <t>CNE2010007156</t>
  </si>
  <si>
    <t>KWE2010007156</t>
  </si>
  <si>
    <t>IP2010000896/BE0018</t>
  </si>
  <si>
    <t>JO0058518552</t>
  </si>
  <si>
    <t>1048901139093532</t>
  </si>
  <si>
    <t>ESP1602390931689S</t>
  </si>
  <si>
    <t>IDEC2010006429</t>
  </si>
  <si>
    <t>CNE2010007159</t>
  </si>
  <si>
    <t>KWE2010007159</t>
  </si>
  <si>
    <t>IP2010000897/BE0018</t>
  </si>
  <si>
    <t>SAPIDEC2010006429</t>
  </si>
  <si>
    <t>1048901742893310</t>
  </si>
  <si>
    <t>ESP1602398248BGY7</t>
  </si>
  <si>
    <t>IDEC2010006430</t>
  </si>
  <si>
    <t>CNE2010007160</t>
  </si>
  <si>
    <t>KWE2010007160</t>
  </si>
  <si>
    <t>IP2010000898/BE0018</t>
  </si>
  <si>
    <t>JO0058519729</t>
  </si>
  <si>
    <t>1048901252004794</t>
  </si>
  <si>
    <t>ESP1602400253GHOR</t>
  </si>
  <si>
    <t>IDEC2010006434</t>
  </si>
  <si>
    <t>CNE2010007166</t>
  </si>
  <si>
    <t>KWE2010007166</t>
  </si>
  <si>
    <t>IP2010000899/BE0018</t>
  </si>
  <si>
    <t>SAPIDEC2010006434</t>
  </si>
  <si>
    <t>1048901173004793</t>
  </si>
  <si>
    <t>ESP1602400371BD7H</t>
  </si>
  <si>
    <t>IDEC2010006436</t>
  </si>
  <si>
    <t>CNE2010007168</t>
  </si>
  <si>
    <t>KWE2010007168</t>
  </si>
  <si>
    <t>IP2010000900/BE0018</t>
  </si>
  <si>
    <t>JO0058521636</t>
  </si>
  <si>
    <t>1048901486004560</t>
  </si>
  <si>
    <t>ESP16024006851SY0</t>
  </si>
  <si>
    <t>IDEC2010006440</t>
  </si>
  <si>
    <t>CNE2010007172</t>
  </si>
  <si>
    <t>KWE2010007172</t>
  </si>
  <si>
    <t>IP2010000901/BE0018</t>
  </si>
  <si>
    <t>IDBNAJA07192</t>
  </si>
  <si>
    <t>FITRI DEWI PRATIWI</t>
  </si>
  <si>
    <t>1048901838004567</t>
  </si>
  <si>
    <t>ESP1602400838GDGZ</t>
  </si>
  <si>
    <t>IDEC2010006442</t>
  </si>
  <si>
    <t>CNE2010007174</t>
  </si>
  <si>
    <t>KWE2010007174</t>
  </si>
  <si>
    <t>IP2010000902/BE0018</t>
  </si>
  <si>
    <t>SAPIDEC2010006442</t>
  </si>
  <si>
    <t>1048901720104959</t>
  </si>
  <si>
    <t>ESP1602401028H9V8</t>
  </si>
  <si>
    <t>IDEC2010006443</t>
  </si>
  <si>
    <t>CNE2010007175</t>
  </si>
  <si>
    <t>KWE2010007175</t>
  </si>
  <si>
    <t>IP2010000903/BE0018</t>
  </si>
  <si>
    <t>1048901452104554</t>
  </si>
  <si>
    <t>ESP1602401255ECBI</t>
  </si>
  <si>
    <t>IDEC2010006444</t>
  </si>
  <si>
    <t>CNE2010007176</t>
  </si>
  <si>
    <t>KWE2010007176</t>
  </si>
  <si>
    <t>IP2010000904/BE0018</t>
  </si>
  <si>
    <t>1048901309793017</t>
  </si>
  <si>
    <t>ESP160239790413MM</t>
  </si>
  <si>
    <t>E2010001619</t>
  </si>
  <si>
    <t>MME2010007195</t>
  </si>
  <si>
    <t>KWE2010007195</t>
  </si>
  <si>
    <t>IP2010000905/BE0018</t>
  </si>
  <si>
    <t>IDJTAXA10165</t>
  </si>
  <si>
    <t>POOJA NADIA</t>
  </si>
  <si>
    <t>SAPE2010001619</t>
  </si>
  <si>
    <t>1048901576114703</t>
  </si>
  <si>
    <t>ESP1602411676OQPW</t>
  </si>
  <si>
    <t>IDEC2010006459</t>
  </si>
  <si>
    <t>CNE2010007197</t>
  </si>
  <si>
    <t>KWE2010007197</t>
  </si>
  <si>
    <t>IP2010000906/BE0018</t>
  </si>
  <si>
    <t>IDBNABA04708</t>
  </si>
  <si>
    <t>UPI NURJANNAH</t>
  </si>
  <si>
    <t>JO0058537902</t>
  </si>
  <si>
    <t>1048901567114467</t>
  </si>
  <si>
    <t>ESP1602411765NDE5</t>
  </si>
  <si>
    <t>IDEC2010006460</t>
  </si>
  <si>
    <t>CNE2010007198</t>
  </si>
  <si>
    <t>KWE2010007198</t>
  </si>
  <si>
    <t>IP2010000907/BE0018</t>
  </si>
  <si>
    <t>IDJTBAA17159</t>
  </si>
  <si>
    <t>PRAMITA MAHARANI</t>
  </si>
  <si>
    <t>799920083802</t>
  </si>
  <si>
    <t>1048901950414392</t>
  </si>
  <si>
    <t>ESP16024140607MM0</t>
  </si>
  <si>
    <t>IDEC2010006464</t>
  </si>
  <si>
    <t>CNE2010007202</t>
  </si>
  <si>
    <t>KWE2010007202</t>
  </si>
  <si>
    <t>IP2010000908/BE0018</t>
  </si>
  <si>
    <t>799920083824</t>
  </si>
  <si>
    <t>1048901867314472</t>
  </si>
  <si>
    <t>ESP1602413769OQWK</t>
  </si>
  <si>
    <t>IDEC2010006465</t>
  </si>
  <si>
    <t>CNE2010007203</t>
  </si>
  <si>
    <t>KWE2010007203</t>
  </si>
  <si>
    <t>IP2010000909/BE0018</t>
  </si>
  <si>
    <t>799920083835</t>
  </si>
  <si>
    <t>1048901929073056</t>
  </si>
  <si>
    <t>ESP1602370929KV2M</t>
  </si>
  <si>
    <t>IDEC2010006369</t>
  </si>
  <si>
    <t>CNE2010007087</t>
  </si>
  <si>
    <t>KWE2010007087</t>
  </si>
  <si>
    <t>IP2010000887/BE0018</t>
  </si>
  <si>
    <t>JO0058502544</t>
  </si>
  <si>
    <t>1048901676373466</t>
  </si>
  <si>
    <t>ESP1602373676Z4AV</t>
  </si>
  <si>
    <t>E2010001591</t>
  </si>
  <si>
    <t>MME2010007089</t>
  </si>
  <si>
    <t>KWE2010007089</t>
  </si>
  <si>
    <t>IP2010000888/BE0018</t>
  </si>
  <si>
    <t>IDSPAAB43821</t>
  </si>
  <si>
    <t>SISKA PUSPITASARI</t>
  </si>
  <si>
    <t>0128042000189430</t>
  </si>
  <si>
    <t>1048901959614334</t>
  </si>
  <si>
    <t>ESP1602416959NBLU</t>
  </si>
  <si>
    <t>IDEC2010006471</t>
  </si>
  <si>
    <t>CNE2010007210</t>
  </si>
  <si>
    <t>KWE2010007210</t>
  </si>
  <si>
    <t>IP2010000910/BE0018</t>
  </si>
  <si>
    <t>SAPIDEC2010006471</t>
  </si>
  <si>
    <t>1048901497473507</t>
  </si>
  <si>
    <t>ESP1602374794P2HR</t>
  </si>
  <si>
    <t>E2010001592</t>
  </si>
  <si>
    <t>MME2010007092</t>
  </si>
  <si>
    <t>KWE2010007092</t>
  </si>
  <si>
    <t>IP2010000889/BE0018</t>
  </si>
  <si>
    <t>IDJTAAA08324</t>
  </si>
  <si>
    <t>IKA MUSTIKAWATI</t>
  </si>
  <si>
    <t>799920083695</t>
  </si>
  <si>
    <t>1048901027914266</t>
  </si>
  <si>
    <t>ESP160241972115HU</t>
  </si>
  <si>
    <t>IDEC2010006476</t>
  </si>
  <si>
    <t>CNE2010007217</t>
  </si>
  <si>
    <t>KWE2010007217</t>
  </si>
  <si>
    <t>IP2010000911/BE0018</t>
  </si>
  <si>
    <t>JO0058555904</t>
  </si>
  <si>
    <t>1048901611024321</t>
  </si>
  <si>
    <t>ESP1602420117WAQ8</t>
  </si>
  <si>
    <t>IDEC2010006477</t>
  </si>
  <si>
    <t>CNE2010007218</t>
  </si>
  <si>
    <t>KWE2010007218</t>
  </si>
  <si>
    <t>IP2010000912/BE0018</t>
  </si>
  <si>
    <t>JO0058556510</t>
  </si>
  <si>
    <t>1048901118024049</t>
  </si>
  <si>
    <t>ESP1602420811F9CF</t>
  </si>
  <si>
    <t>IDEC2010006479</t>
  </si>
  <si>
    <t>CNE2010007220</t>
  </si>
  <si>
    <t>KWE2010007220</t>
  </si>
  <si>
    <t>IP2010000913/BE0018</t>
  </si>
  <si>
    <t>IDRUADA11209</t>
  </si>
  <si>
    <t>MULKI BAETI AZKIANI</t>
  </si>
  <si>
    <t>0128042000189695</t>
  </si>
  <si>
    <t>1048901565024814</t>
  </si>
  <si>
    <t>ESP1602420566CAK8</t>
  </si>
  <si>
    <t>IDEC2010006480</t>
  </si>
  <si>
    <t>CNE2010007221</t>
  </si>
  <si>
    <t>KWE2010007221</t>
  </si>
  <si>
    <t>IP2010000914/BE0018</t>
  </si>
  <si>
    <t>IDJHBCA14178</t>
  </si>
  <si>
    <t>BENNY BUDI RAHARJO</t>
  </si>
  <si>
    <t>JO0058558658</t>
  </si>
  <si>
    <t>1048901106224730</t>
  </si>
  <si>
    <t>ESP16024226021KDK</t>
  </si>
  <si>
    <t>IDEC2010006481</t>
  </si>
  <si>
    <t>CNE2010007225</t>
  </si>
  <si>
    <t>KWE2010007225</t>
  </si>
  <si>
    <t>IP2010000915/BE0018</t>
  </si>
  <si>
    <t>IDJTAAA07139</t>
  </si>
  <si>
    <t>RISTIYANINGSIH</t>
  </si>
  <si>
    <t>JO0058559874</t>
  </si>
  <si>
    <t>1048901814124842</t>
  </si>
  <si>
    <t>ESP1602421418S4Q9</t>
  </si>
  <si>
    <t>IDEC2010006482</t>
  </si>
  <si>
    <t>CNE2010007226</t>
  </si>
  <si>
    <t>KWE2010007226</t>
  </si>
  <si>
    <t>IP2010000916/BE0018</t>
  </si>
  <si>
    <t>JO0058559979</t>
  </si>
  <si>
    <t>1048901364324470</t>
  </si>
  <si>
    <t>ESP1602423464ET27</t>
  </si>
  <si>
    <t>E2010001629</t>
  </si>
  <si>
    <t>MME2010007230</t>
  </si>
  <si>
    <t>KWE2010007230</t>
  </si>
  <si>
    <t>IP2010000917/BE0018</t>
  </si>
  <si>
    <t>IDJTAAA08325</t>
  </si>
  <si>
    <t>FANNY SELVIANI</t>
  </si>
  <si>
    <t>JO0058560434</t>
  </si>
  <si>
    <t>1048901609714272</t>
  </si>
  <si>
    <t>ESP16024179063WHA</t>
  </si>
  <si>
    <t>IDEC2010006486</t>
  </si>
  <si>
    <t>CNE2010007233</t>
  </si>
  <si>
    <t>KWE2010007233</t>
  </si>
  <si>
    <t>IP2010000918/BE0018</t>
  </si>
  <si>
    <t>JO0058561276</t>
  </si>
  <si>
    <t>1048901765524303</t>
  </si>
  <si>
    <t>ESP160242556792QE</t>
  </si>
  <si>
    <t>IDEC2010006487</t>
  </si>
  <si>
    <t>CNE2010007235</t>
  </si>
  <si>
    <t>KWE2010007235</t>
  </si>
  <si>
    <t>IP2010000919/BE0018</t>
  </si>
  <si>
    <t>JO0058561760</t>
  </si>
  <si>
    <t>1048901136824247</t>
  </si>
  <si>
    <t>ESP1602428631K9BT</t>
  </si>
  <si>
    <t>IDEC2010006489</t>
  </si>
  <si>
    <t>CNE2010007237</t>
  </si>
  <si>
    <t>KWE2010007237</t>
  </si>
  <si>
    <t>IP2010000920/BE0018</t>
  </si>
  <si>
    <t>20KLI0000002401</t>
  </si>
  <si>
    <t>1048901069924022</t>
  </si>
  <si>
    <t>ESP16024299615N8W</t>
  </si>
  <si>
    <t>E2010001634</t>
  </si>
  <si>
    <t>MME2010007239</t>
  </si>
  <si>
    <t>KWE2010007239</t>
  </si>
  <si>
    <t>IP2010000921/BE0018</t>
  </si>
  <si>
    <t>IDSPAAB43824</t>
  </si>
  <si>
    <t>AHMAD FAUZI</t>
  </si>
  <si>
    <t>SAPE2010001634</t>
  </si>
  <si>
    <t>1048901937034479</t>
  </si>
  <si>
    <t>ESP16024307390TYE</t>
  </si>
  <si>
    <t>E2010001635</t>
  </si>
  <si>
    <t>MME2010007241</t>
  </si>
  <si>
    <t>KWE2010007241</t>
  </si>
  <si>
    <t>IP2010000922/BE0018</t>
  </si>
  <si>
    <t>IDSPAAB43825</t>
  </si>
  <si>
    <t>YANI SOPIANI</t>
  </si>
  <si>
    <t>SAPE2010001635</t>
  </si>
  <si>
    <t>1048901520983970</t>
  </si>
  <si>
    <t>ESP1602389025DPZC</t>
  </si>
  <si>
    <t>IDEC2010006401</t>
  </si>
  <si>
    <t>CNE2010007128</t>
  </si>
  <si>
    <t>KWE2010007128</t>
  </si>
  <si>
    <t>IP2010000890/BE0018</t>
  </si>
  <si>
    <t>SAPIDEC2010006401</t>
  </si>
  <si>
    <t>1048901497983172</t>
  </si>
  <si>
    <t>ESP1602389794ZS9Q</t>
  </si>
  <si>
    <t>IDEC2010006403</t>
  </si>
  <si>
    <t>CNE2010007131</t>
  </si>
  <si>
    <t>KWE2010007131</t>
  </si>
  <si>
    <t>IP2010000891/BE0018</t>
  </si>
  <si>
    <t>JO0058512538</t>
  </si>
  <si>
    <t>1048901072093633</t>
  </si>
  <si>
    <t>ESP1602390270TD7Q</t>
  </si>
  <si>
    <t>IDEC2010006406</t>
  </si>
  <si>
    <t>CNE2010007134</t>
  </si>
  <si>
    <t>KWE2010007134</t>
  </si>
  <si>
    <t>IP2010000892/BE0018</t>
  </si>
  <si>
    <t>JO0058512787</t>
  </si>
  <si>
    <t>1048901117293561</t>
  </si>
  <si>
    <t>ESP1602392711Q1OU</t>
  </si>
  <si>
    <t>IDEC2010006415</t>
  </si>
  <si>
    <t>CNE2010007144</t>
  </si>
  <si>
    <t>KWE2010007144</t>
  </si>
  <si>
    <t>IP2010000893/BE0018</t>
  </si>
  <si>
    <t>SAPIDEC2010006415</t>
  </si>
  <si>
    <t>1048901710983399</t>
  </si>
  <si>
    <t>ESP1602389017JHRQ</t>
  </si>
  <si>
    <t>IDEC2010006417</t>
  </si>
  <si>
    <t>CNE2010007146</t>
  </si>
  <si>
    <t>KWE2010007146</t>
  </si>
  <si>
    <t>IP2010000894/BE0018</t>
  </si>
  <si>
    <t>0128042000189562</t>
  </si>
  <si>
    <t>1048901935284445</t>
  </si>
  <si>
    <t>ESP1602482539ZRDV</t>
  </si>
  <si>
    <t>E2010001674</t>
  </si>
  <si>
    <t>MME2010007505</t>
  </si>
  <si>
    <t>KWE2010007505</t>
  </si>
  <si>
    <t>IP2010000963/BE0018</t>
  </si>
  <si>
    <t>IDBNAFA12941</t>
  </si>
  <si>
    <t>WINARNI</t>
  </si>
  <si>
    <t>JO0058584656</t>
  </si>
  <si>
    <t>1048901845284833</t>
  </si>
  <si>
    <t>ESP1602482548MO0K</t>
  </si>
  <si>
    <t>IDEC2010006732</t>
  </si>
  <si>
    <t>CNE2010007509</t>
  </si>
  <si>
    <t>KWE2010007509</t>
  </si>
  <si>
    <t>IP2010000964/BE0018</t>
  </si>
  <si>
    <t>JO0058585245</t>
  </si>
  <si>
    <t>1048901260384052</t>
  </si>
  <si>
    <t>ESP1602483063ATKJ</t>
  </si>
  <si>
    <t>IDEC2010006734</t>
  </si>
  <si>
    <t>CNE2010007513</t>
  </si>
  <si>
    <t>KWE2010007513</t>
  </si>
  <si>
    <t>IP2010000965/BE0018</t>
  </si>
  <si>
    <t>0128042000189992</t>
  </si>
  <si>
    <t>1048901106584235</t>
  </si>
  <si>
    <t>ESP1602485602Y9LK</t>
  </si>
  <si>
    <t>E2010001683</t>
  </si>
  <si>
    <t>MME2010007526</t>
  </si>
  <si>
    <t>KWE2010007526</t>
  </si>
  <si>
    <t>IP2010000966/BE0018</t>
  </si>
  <si>
    <t>IDJRAAA20008</t>
  </si>
  <si>
    <t>HADI WIJAYA</t>
  </si>
  <si>
    <t>1048901590684792</t>
  </si>
  <si>
    <t>ESP1602486096M76F</t>
  </si>
  <si>
    <t>IDEC2010006748</t>
  </si>
  <si>
    <t>CNE2010007530</t>
  </si>
  <si>
    <t>KWE2010007530</t>
  </si>
  <si>
    <t>IP2010000967/BE0018</t>
  </si>
  <si>
    <t>1048901571684970</t>
  </si>
  <si>
    <t>ESP16024861760FS9</t>
  </si>
  <si>
    <t>IDEC2010006749</t>
  </si>
  <si>
    <t>CNE2010007531</t>
  </si>
  <si>
    <t>KWE2010007531</t>
  </si>
  <si>
    <t>IP2010000968/BE0018</t>
  </si>
  <si>
    <t>1048901474684932</t>
  </si>
  <si>
    <t>ESP1602486474NRBS</t>
  </si>
  <si>
    <t>IDEC2010006754</t>
  </si>
  <si>
    <t>CNE2010007536</t>
  </si>
  <si>
    <t>KWE2010007536</t>
  </si>
  <si>
    <t>IP2010000969/BE0018</t>
  </si>
  <si>
    <t>JO0058593347</t>
  </si>
  <si>
    <t>1048901814684614</t>
  </si>
  <si>
    <t>ESP160248641942T1</t>
  </si>
  <si>
    <t>IDEC2010006755</t>
  </si>
  <si>
    <t>CNE2010007538</t>
  </si>
  <si>
    <t>KWE2010007538</t>
  </si>
  <si>
    <t>IP2010000970/BE0018</t>
  </si>
  <si>
    <t>JO0058593454</t>
  </si>
  <si>
    <t>1048901455684257</t>
  </si>
  <si>
    <t>ESP1602486554RTDR</t>
  </si>
  <si>
    <t>IDEC2010006756</t>
  </si>
  <si>
    <t>CNE2010007539</t>
  </si>
  <si>
    <t>KWE2010007539</t>
  </si>
  <si>
    <t>IP2010000971/BE0018</t>
  </si>
  <si>
    <t>JO0058593652</t>
  </si>
  <si>
    <t>1048901651384499</t>
  </si>
  <si>
    <t>ESP1602483157UGQE</t>
  </si>
  <si>
    <t>IDEC2010006757</t>
  </si>
  <si>
    <t>CNE2010007540</t>
  </si>
  <si>
    <t>KWE2010007540</t>
  </si>
  <si>
    <t>IP2010000972/BE0018</t>
  </si>
  <si>
    <t>799920084034</t>
  </si>
  <si>
    <t>1048901126884979</t>
  </si>
  <si>
    <t>ESP1602488622LV3W</t>
  </si>
  <si>
    <t>IDEC2010006764</t>
  </si>
  <si>
    <t>CNE2010007547</t>
  </si>
  <si>
    <t>KWE2010007547</t>
  </si>
  <si>
    <t>IP2010000973/BE0018</t>
  </si>
  <si>
    <t>000184703902</t>
  </si>
  <si>
    <t>1048901181984612</t>
  </si>
  <si>
    <t>ESP1602489182A7FJ</t>
  </si>
  <si>
    <t>IDEC2010006767</t>
  </si>
  <si>
    <t>CNE2010007551</t>
  </si>
  <si>
    <t>KWE2010007551</t>
  </si>
  <si>
    <t>IP2010000974/BE0018</t>
  </si>
  <si>
    <t>0128042000190081</t>
  </si>
  <si>
    <t>1048901500644020</t>
  </si>
  <si>
    <t>ESP16024460064P10</t>
  </si>
  <si>
    <t>IDEC2010006555</t>
  </si>
  <si>
    <t>CNE2010007305</t>
  </si>
  <si>
    <t>KWE2010007305</t>
  </si>
  <si>
    <t>IP2010000923/BE0018</t>
  </si>
  <si>
    <t>1048901038674541</t>
  </si>
  <si>
    <t>ESP1602476830QP9O</t>
  </si>
  <si>
    <t>IDEC2010006771</t>
  </si>
  <si>
    <t>CNE2010007557</t>
  </si>
  <si>
    <t>KWE2010007557</t>
  </si>
  <si>
    <t>IP2010000975/BE0018</t>
  </si>
  <si>
    <t>799920084056</t>
  </si>
  <si>
    <t>1048901401094174</t>
  </si>
  <si>
    <t>ESP1602490104538M</t>
  </si>
  <si>
    <t>IDEC2010006776</t>
  </si>
  <si>
    <t>CNE2010007562</t>
  </si>
  <si>
    <t>KWE2010007562</t>
  </si>
  <si>
    <t>IP2010000976/BE0018</t>
  </si>
  <si>
    <t>799920084060</t>
  </si>
  <si>
    <t>1048901613094506</t>
  </si>
  <si>
    <t>ESP1602490316L2DE</t>
  </si>
  <si>
    <t>IDEC2010006777</t>
  </si>
  <si>
    <t>CNE2010007563</t>
  </si>
  <si>
    <t>KWE2010007563</t>
  </si>
  <si>
    <t>IP2010000977/BE0018</t>
  </si>
  <si>
    <t>000184703904</t>
  </si>
  <si>
    <t>1048901504094261</t>
  </si>
  <si>
    <t>ESP1602490405QW37</t>
  </si>
  <si>
    <t>IDEC2010006779</t>
  </si>
  <si>
    <t>CNE2010007565</t>
  </si>
  <si>
    <t>KWE2010007565</t>
  </si>
  <si>
    <t>IP2010000978/BE0018</t>
  </si>
  <si>
    <t>20KLI0000002406</t>
  </si>
  <si>
    <t>1048901919094334</t>
  </si>
  <si>
    <t>ESP1602490919O0IS</t>
  </si>
  <si>
    <t>IDEC2010006781</t>
  </si>
  <si>
    <t>CNE2010007567</t>
  </si>
  <si>
    <t>KWE2010007567</t>
  </si>
  <si>
    <t>IP2010000979/BE0018</t>
  </si>
  <si>
    <t>JO0058604569</t>
  </si>
  <si>
    <t>1048901090194968</t>
  </si>
  <si>
    <t>ESP1602491091JS1J</t>
  </si>
  <si>
    <t>IDEC2010006785</t>
  </si>
  <si>
    <t>CNE2010007571</t>
  </si>
  <si>
    <t>KWE2010007571</t>
  </si>
  <si>
    <t>IP2010000980/BE0018</t>
  </si>
  <si>
    <t>20KLI0000002407</t>
  </si>
  <si>
    <t>1048901877194431</t>
  </si>
  <si>
    <t>ESP1602491779CK28</t>
  </si>
  <si>
    <t>IDEC2010006788</t>
  </si>
  <si>
    <t>CNE2010007576</t>
  </si>
  <si>
    <t>KWE2010007576</t>
  </si>
  <si>
    <t>IP2010000981/BE0018</t>
  </si>
  <si>
    <t>JO0058607217</t>
  </si>
  <si>
    <t>1048901428194511</t>
  </si>
  <si>
    <t>ESP1602491825CZE5</t>
  </si>
  <si>
    <t>IDEC2010006791</t>
  </si>
  <si>
    <t>CNE2010007579</t>
  </si>
  <si>
    <t>KWE2010007579</t>
  </si>
  <si>
    <t>IP2010000982/BE0018</t>
  </si>
  <si>
    <t>JO0058607498</t>
  </si>
  <si>
    <t>1048901360294771</t>
  </si>
  <si>
    <t>ESP1602492063ULO9</t>
  </si>
  <si>
    <t>IDEC2010006794</t>
  </si>
  <si>
    <t>CNE2010007582</t>
  </si>
  <si>
    <t>KWE2010007582</t>
  </si>
  <si>
    <t>IP2010000983/BE0018</t>
  </si>
  <si>
    <t>1048901578194721</t>
  </si>
  <si>
    <t>ESP16024918755GGN</t>
  </si>
  <si>
    <t>IDEC2010006795</t>
  </si>
  <si>
    <t>CNE2010007583</t>
  </si>
  <si>
    <t>KWE2010007583</t>
  </si>
  <si>
    <t>IP2010000984/BE0018</t>
  </si>
  <si>
    <t>0128042000190156</t>
  </si>
  <si>
    <t>1048901817884503</t>
  </si>
  <si>
    <t>ESP1602488719EV0T</t>
  </si>
  <si>
    <t>IDEC2010006797</t>
  </si>
  <si>
    <t>CNE2010007586</t>
  </si>
  <si>
    <t>KWE2010007586</t>
  </si>
  <si>
    <t>IP2010000985/BE0018</t>
  </si>
  <si>
    <t>IDBNALA01118</t>
  </si>
  <si>
    <t>IKA MARTININGSIH</t>
  </si>
  <si>
    <t>SAPIDEC2010006797</t>
  </si>
  <si>
    <t>1048901261884254</t>
  </si>
  <si>
    <t>ESP160248816213E6</t>
  </si>
  <si>
    <t>IDEC2010006798</t>
  </si>
  <si>
    <t>CNE2010007587</t>
  </si>
  <si>
    <t>KWE2010007587</t>
  </si>
  <si>
    <t>IP2010000986/BE0018</t>
  </si>
  <si>
    <t>0128042000190164</t>
  </si>
  <si>
    <t>1048901938294024</t>
  </si>
  <si>
    <t>ESP1602492840QOFA</t>
  </si>
  <si>
    <t>IDEC2010006799</t>
  </si>
  <si>
    <t>CNE2010007588</t>
  </si>
  <si>
    <t>KWE2010007588</t>
  </si>
  <si>
    <t>IP2010000987/BE0018</t>
  </si>
  <si>
    <t>JO0058609640</t>
  </si>
  <si>
    <t>1048901817384045</t>
  </si>
  <si>
    <t>ESP16024837190V7G</t>
  </si>
  <si>
    <t>E2010001708</t>
  </si>
  <si>
    <t>MME2010007589</t>
  </si>
  <si>
    <t>KWE2010007589</t>
  </si>
  <si>
    <t>IP2010000988/BE0018</t>
  </si>
  <si>
    <t>IDSPCCA02311</t>
  </si>
  <si>
    <t>KUASO NAZARA</t>
  </si>
  <si>
    <t>1048901294494466</t>
  </si>
  <si>
    <t>ESP1602494492HNC9</t>
  </si>
  <si>
    <t>IDEC2010006803</t>
  </si>
  <si>
    <t>CNE2010007594</t>
  </si>
  <si>
    <t>KWE2010007594</t>
  </si>
  <si>
    <t>IP2010000989/BE0018</t>
  </si>
  <si>
    <t>IDJHAKA03158</t>
  </si>
  <si>
    <t>RIVKI NOVITA PUTRI</t>
  </si>
  <si>
    <t>JO0058614387</t>
  </si>
  <si>
    <t>1048901652594973</t>
  </si>
  <si>
    <t>ESP1602495257SPWS</t>
  </si>
  <si>
    <t>E2010001712</t>
  </si>
  <si>
    <t>MME2010007598</t>
  </si>
  <si>
    <t>KWE2010007598</t>
  </si>
  <si>
    <t>IP2010000990/BE0018</t>
  </si>
  <si>
    <t>IDRUAAA09802</t>
  </si>
  <si>
    <t>LISA HAERUNNISAH</t>
  </si>
  <si>
    <t>1048901701694974</t>
  </si>
  <si>
    <t>ESP1602496107S6QP</t>
  </si>
  <si>
    <t>E2010001715</t>
  </si>
  <si>
    <t>MME2010007602</t>
  </si>
  <si>
    <t>KWE2010007602</t>
  </si>
  <si>
    <t>IP2010000991/BE0018</t>
  </si>
  <si>
    <t>IDJRBFA13708</t>
  </si>
  <si>
    <t>LELY MARIA MUSTAQHFIRAH</t>
  </si>
  <si>
    <t>1048901704694667</t>
  </si>
  <si>
    <t>ESP1602496407U1FR</t>
  </si>
  <si>
    <t>E2010001717</t>
  </si>
  <si>
    <t>MME2010007605</t>
  </si>
  <si>
    <t>KWE2010007605</t>
  </si>
  <si>
    <t>IP2010000992/BE0018</t>
  </si>
  <si>
    <t>IDSPAAB43834</t>
  </si>
  <si>
    <t>JUHAIRIAH</t>
  </si>
  <si>
    <t>SAPE2010001717</t>
  </si>
  <si>
    <t>1048901167694627</t>
  </si>
  <si>
    <t>ESP1602496761L7DN</t>
  </si>
  <si>
    <t>IDEC2010006810</t>
  </si>
  <si>
    <t>CNE2010007606</t>
  </si>
  <si>
    <t>KWE2010007606</t>
  </si>
  <si>
    <t>IP2010000993/BE0018</t>
  </si>
  <si>
    <t>JO0058621535</t>
  </si>
  <si>
    <t>1048901222984329</t>
  </si>
  <si>
    <t>ESP16024892229NJJ</t>
  </si>
  <si>
    <t>IDEC2010006811</t>
  </si>
  <si>
    <t>CNE2010007607</t>
  </si>
  <si>
    <t>KWE2010007607</t>
  </si>
  <si>
    <t>IP2010000994/BE0018</t>
  </si>
  <si>
    <t>0128042000190198</t>
  </si>
  <si>
    <t>1048901005794106</t>
  </si>
  <si>
    <t>ESP1602497501VCQS</t>
  </si>
  <si>
    <t>IDEC2010006813</t>
  </si>
  <si>
    <t>CNE2010007611</t>
  </si>
  <si>
    <t>KWE2010007611</t>
  </si>
  <si>
    <t>IP2010000995/BE0018</t>
  </si>
  <si>
    <t>SAPIDEC2010006813</t>
  </si>
  <si>
    <t>1048901205105201</t>
  </si>
  <si>
    <t>ESP1602501502NF7C</t>
  </si>
  <si>
    <t>IDEC2010006820</t>
  </si>
  <si>
    <t>CNE2010007619</t>
  </si>
  <si>
    <t>KWE2010007619</t>
  </si>
  <si>
    <t>IP2010000996/BE0018</t>
  </si>
  <si>
    <t>IDPABMA02569</t>
  </si>
  <si>
    <t>SURAWAN</t>
  </si>
  <si>
    <t>20KLI0000002410</t>
  </si>
  <si>
    <t>1048901527105233</t>
  </si>
  <si>
    <t>ESP16025017260255</t>
  </si>
  <si>
    <t>IDEC2010006821</t>
  </si>
  <si>
    <t>CNE2010007620</t>
  </si>
  <si>
    <t>KWE2010007620</t>
  </si>
  <si>
    <t>IP2010000997/BE0018</t>
  </si>
  <si>
    <t>JO0058640291</t>
  </si>
  <si>
    <t>1048901529105863</t>
  </si>
  <si>
    <t>ESP160250192617S6</t>
  </si>
  <si>
    <t>E2010001724</t>
  </si>
  <si>
    <t>MME2010007621</t>
  </si>
  <si>
    <t>KWE2010007621</t>
  </si>
  <si>
    <t>IP2010000998/BE0018</t>
  </si>
  <si>
    <t>IDRUAAA09803</t>
  </si>
  <si>
    <t>EKA SAPUTRI</t>
  </si>
  <si>
    <t>1048901660794509</t>
  </si>
  <si>
    <t>ESP16024970664JWV</t>
  </si>
  <si>
    <t>IDEC2010006822</t>
  </si>
  <si>
    <t>CNE2010007622</t>
  </si>
  <si>
    <t>KWE2010007622</t>
  </si>
  <si>
    <t>IP2010000999/BE0018</t>
  </si>
  <si>
    <t>SAPIDEC2010006822</t>
  </si>
  <si>
    <t>1048901999854227</t>
  </si>
  <si>
    <t>ESP1602458999YYTK</t>
  </si>
  <si>
    <t>IDEC2010006570</t>
  </si>
  <si>
    <t>CNE2010007322</t>
  </si>
  <si>
    <t>KWE2010007322</t>
  </si>
  <si>
    <t>IP2010000924/BE0018</t>
  </si>
  <si>
    <t>JO0058564392</t>
  </si>
  <si>
    <t>1048901165305752</t>
  </si>
  <si>
    <t>ESP16025035625T49</t>
  </si>
  <si>
    <t>IDEC2010006824</t>
  </si>
  <si>
    <t>CNE2010007624</t>
  </si>
  <si>
    <t>KWE2010007624</t>
  </si>
  <si>
    <t>IP2010001000/BE0018</t>
  </si>
  <si>
    <t>JO0058646006</t>
  </si>
  <si>
    <t>1048901714164871</t>
  </si>
  <si>
    <t>ESP160246141787HH</t>
  </si>
  <si>
    <t>IDEC2010006576</t>
  </si>
  <si>
    <t>CNE2010007328</t>
  </si>
  <si>
    <t>KWE2010007328</t>
  </si>
  <si>
    <t>IP2010000925/BE0018</t>
  </si>
  <si>
    <t>IDJTBAA14214</t>
  </si>
  <si>
    <t>DETI TRISNAWATI</t>
  </si>
  <si>
    <t>000184703891</t>
  </si>
  <si>
    <t>1048901884164251</t>
  </si>
  <si>
    <t>ESP1602461488CD1A</t>
  </si>
  <si>
    <t>IDEC2010006577</t>
  </si>
  <si>
    <t>CNE2010007329</t>
  </si>
  <si>
    <t>KWE2010007329</t>
  </si>
  <si>
    <t>IP2010000926/BE0018</t>
  </si>
  <si>
    <t>IDSPACA16731</t>
  </si>
  <si>
    <t>FAIZATUDDURAINI</t>
  </si>
  <si>
    <t>0128042000189778</t>
  </si>
  <si>
    <t>1048901623605616</t>
  </si>
  <si>
    <t>ESP1602506327EUIJ</t>
  </si>
  <si>
    <t>E2010001728</t>
  </si>
  <si>
    <t>MME2010007633</t>
  </si>
  <si>
    <t>KWE2010007633</t>
  </si>
  <si>
    <t>IP2010001001/BE0018</t>
  </si>
  <si>
    <t>IDJTADA13733</t>
  </si>
  <si>
    <t>AHMAD REZA FIRDAUS</t>
  </si>
  <si>
    <t>799920084130</t>
  </si>
  <si>
    <t>1048901793205123</t>
  </si>
  <si>
    <t>ESP160250239745QH</t>
  </si>
  <si>
    <t>IDEC2010006833</t>
  </si>
  <si>
    <t>CNE2010007635</t>
  </si>
  <si>
    <t>KWE2010007635</t>
  </si>
  <si>
    <t>IP2010001002/BE0018</t>
  </si>
  <si>
    <t>IDSPAAB15452</t>
  </si>
  <si>
    <t>NOVIYANTI</t>
  </si>
  <si>
    <t>SAPIDEC2010006833</t>
  </si>
  <si>
    <t>1048901651364374</t>
  </si>
  <si>
    <t>ESP1602463157GCCU</t>
  </si>
  <si>
    <t>IDEC2010006584</t>
  </si>
  <si>
    <t>CNE2010007336</t>
  </si>
  <si>
    <t>KWE2010007336</t>
  </si>
  <si>
    <t>IP2010000927/BE0018</t>
  </si>
  <si>
    <t>20KLI0000002402</t>
  </si>
  <si>
    <t>1048901649605516</t>
  </si>
  <si>
    <t>ESP1602506946IQ4B</t>
  </si>
  <si>
    <t>E2010001730</t>
  </si>
  <si>
    <t>MME2010007638</t>
  </si>
  <si>
    <t>KWE2010007638</t>
  </si>
  <si>
    <t>IP2010001003/BE0018</t>
  </si>
  <si>
    <t>IDJTADA13734</t>
  </si>
  <si>
    <t>ERNINGSIH</t>
  </si>
  <si>
    <t>799920084141</t>
  </si>
  <si>
    <t>1048901051464228</t>
  </si>
  <si>
    <t>ESP16024641514LY4</t>
  </si>
  <si>
    <t>IDEC2010006585</t>
  </si>
  <si>
    <t>CNE2010007337</t>
  </si>
  <si>
    <t>KWE2010007337</t>
  </si>
  <si>
    <t>IP2010000928/BE0018</t>
  </si>
  <si>
    <t>JO0058565300</t>
  </si>
  <si>
    <t>1048901694805010</t>
  </si>
  <si>
    <t>ESP1602508496E5Y3</t>
  </si>
  <si>
    <t>IDEC2010006836</t>
  </si>
  <si>
    <t>CNE2010007640</t>
  </si>
  <si>
    <t>KWE2010007640</t>
  </si>
  <si>
    <t>IP2010001004/BE0018</t>
  </si>
  <si>
    <t>JO0058661145</t>
  </si>
  <si>
    <t>1048901615564475</t>
  </si>
  <si>
    <t>ESP1602465516137J</t>
  </si>
  <si>
    <t>IDEC2010006588</t>
  </si>
  <si>
    <t>CNE2010007340</t>
  </si>
  <si>
    <t>KWE2010007340</t>
  </si>
  <si>
    <t>IP2010000929/BE0018</t>
  </si>
  <si>
    <t>000184703892</t>
  </si>
  <si>
    <t>1048901430664315</t>
  </si>
  <si>
    <t>ESP1602466034QIFP</t>
  </si>
  <si>
    <t>IDEC2010006589</t>
  </si>
  <si>
    <t>CNE2010007341</t>
  </si>
  <si>
    <t>KWE2010007341</t>
  </si>
  <si>
    <t>IP2010000930/BE0018</t>
  </si>
  <si>
    <t>0128042000189786</t>
  </si>
  <si>
    <t>1048901218664517</t>
  </si>
  <si>
    <t>ESP1602466812O54J</t>
  </si>
  <si>
    <t>E2010001643</t>
  </si>
  <si>
    <t>MME2010007343</t>
  </si>
  <si>
    <t>KWE2010007343</t>
  </si>
  <si>
    <t>IP2010000931/BE0018</t>
  </si>
  <si>
    <t>IDJHBCA17183</t>
  </si>
  <si>
    <t>SHOLIHAH</t>
  </si>
  <si>
    <t>SAPE2010001643</t>
  </si>
  <si>
    <t>1048901259015856</t>
  </si>
  <si>
    <t>ESP1602510952ZI86</t>
  </si>
  <si>
    <t>IDEC2010006850</t>
  </si>
  <si>
    <t>CNE2010007657</t>
  </si>
  <si>
    <t>KWE2010007657</t>
  </si>
  <si>
    <t>IP2010001006/BE0018</t>
  </si>
  <si>
    <t>0128042000190271</t>
  </si>
  <si>
    <t>1048901298764452</t>
  </si>
  <si>
    <t>ESP1602467893DYU9</t>
  </si>
  <si>
    <t>IDEC2010006593</t>
  </si>
  <si>
    <t>CNE2010007347</t>
  </si>
  <si>
    <t>KWE2010007347</t>
  </si>
  <si>
    <t>IP2010000932/BE0018</t>
  </si>
  <si>
    <t>JO0058568939</t>
  </si>
  <si>
    <t>1048901553864300</t>
  </si>
  <si>
    <t>ESP16024683552QTZ</t>
  </si>
  <si>
    <t>IDEC2010006595</t>
  </si>
  <si>
    <t>CNE2010007349</t>
  </si>
  <si>
    <t>KWE2010007349</t>
  </si>
  <si>
    <t>IP2010000933/BE0018</t>
  </si>
  <si>
    <t>JO0058569879</t>
  </si>
  <si>
    <t>1048901047864783</t>
  </si>
  <si>
    <t>ESP16024687407M7Q</t>
  </si>
  <si>
    <t>IDEC2010006597</t>
  </si>
  <si>
    <t>CNE2010007352</t>
  </si>
  <si>
    <t>KWE2010007352</t>
  </si>
  <si>
    <t>IP2010000934/BE0018</t>
  </si>
  <si>
    <t>SAPIDEC2010006597</t>
  </si>
  <si>
    <t>1048901671074491</t>
  </si>
  <si>
    <t>ESP1602470177ZJCI</t>
  </si>
  <si>
    <t>IDEC2010006600</t>
  </si>
  <si>
    <t>CNE2010007356</t>
  </si>
  <si>
    <t>KWE2010007356</t>
  </si>
  <si>
    <t>IP2010000935/BE0018</t>
  </si>
  <si>
    <t>799920083920</t>
  </si>
  <si>
    <t>1048901252074493</t>
  </si>
  <si>
    <t>ESP1602470252QQ17</t>
  </si>
  <si>
    <t>IDEC2010006601</t>
  </si>
  <si>
    <t>CNE2010007357</t>
  </si>
  <si>
    <t>KWE2010007357</t>
  </si>
  <si>
    <t>IP2010000936/BE0018</t>
  </si>
  <si>
    <t>1048901493074018</t>
  </si>
  <si>
    <t>ESP1602470394L60Q</t>
  </si>
  <si>
    <t>IDEC2010006602</t>
  </si>
  <si>
    <t>CNE2010007358</t>
  </si>
  <si>
    <t>KWE2010007358</t>
  </si>
  <si>
    <t>IP2010000937/BE0018</t>
  </si>
  <si>
    <t>JO0058572404</t>
  </si>
  <si>
    <t>1048901791315772</t>
  </si>
  <si>
    <t>ESP16025131975ON2</t>
  </si>
  <si>
    <t>E2010001739</t>
  </si>
  <si>
    <t>MME2010007663</t>
  </si>
  <si>
    <t>KWE2010007663</t>
  </si>
  <si>
    <t>IP2010001007/BE0018</t>
  </si>
  <si>
    <t>IDJHBFA22709</t>
  </si>
  <si>
    <t>YULIAHIDAYATI</t>
  </si>
  <si>
    <t>1048901497215216</t>
  </si>
  <si>
    <t>ESP1602512794NQL0</t>
  </si>
  <si>
    <t>IDEC2010006855</t>
  </si>
  <si>
    <t>CNE2010007664</t>
  </si>
  <si>
    <t>KWE2010007664</t>
  </si>
  <si>
    <t>IP2010001008/BE0018</t>
  </si>
  <si>
    <t>SAPIDEC2010006855</t>
  </si>
  <si>
    <t>1048901407074648</t>
  </si>
  <si>
    <t>ESP1602470705Q62D</t>
  </si>
  <si>
    <t>IDEC2010006608</t>
  </si>
  <si>
    <t>CNE2010007364</t>
  </si>
  <si>
    <t>KWE2010007364</t>
  </si>
  <si>
    <t>IP2010000938/BE0018</t>
  </si>
  <si>
    <t>IDSPAAB37766</t>
  </si>
  <si>
    <t>SITI MURYANI</t>
  </si>
  <si>
    <t>0128042000189836</t>
  </si>
  <si>
    <t>1048901178074328</t>
  </si>
  <si>
    <t>ESP1602470872OYAF</t>
  </si>
  <si>
    <t>IDEC2010006610</t>
  </si>
  <si>
    <t>CNE2010007366</t>
  </si>
  <si>
    <t>KWE2010007366</t>
  </si>
  <si>
    <t>IP2010000939/BE0018</t>
  </si>
  <si>
    <t>SAPIDEC2010006610</t>
  </si>
  <si>
    <t>1048901550174437</t>
  </si>
  <si>
    <t>ESP160247105638CL</t>
  </si>
  <si>
    <t>IDEC2010006618</t>
  </si>
  <si>
    <t>CNE2010007374</t>
  </si>
  <si>
    <t>KWE2010007374</t>
  </si>
  <si>
    <t>IP2010000940/BE0018</t>
  </si>
  <si>
    <t>IDBNAFA12927</t>
  </si>
  <si>
    <t>PURNIASIH</t>
  </si>
  <si>
    <t>SAPIDEC2010006618</t>
  </si>
  <si>
    <t>1048901614174044</t>
  </si>
  <si>
    <t>ESP1602471416G2TS</t>
  </si>
  <si>
    <t>IDEC2010006626</t>
  </si>
  <si>
    <t>CNE2010007382</t>
  </si>
  <si>
    <t>KWE2010007382</t>
  </si>
  <si>
    <t>IP2010000941/BE0018</t>
  </si>
  <si>
    <t>1048901237174278</t>
  </si>
  <si>
    <t>ESP1602471733ON8I</t>
  </si>
  <si>
    <t>IDEC2010006646</t>
  </si>
  <si>
    <t>CNE2010007402</t>
  </si>
  <si>
    <t>KWE2010007402</t>
  </si>
  <si>
    <t>IP2010000942/BE0018</t>
  </si>
  <si>
    <t>000184703894</t>
  </si>
  <si>
    <t>1048901302515877</t>
  </si>
  <si>
    <t>ESP1602515203RF26</t>
  </si>
  <si>
    <t>IDEC2010006858</t>
  </si>
  <si>
    <t>CNE2010007667</t>
  </si>
  <si>
    <t>KWE2010007667</t>
  </si>
  <si>
    <t>IP2010001009/BE0018</t>
  </si>
  <si>
    <t>SAPIDEC2010006858</t>
  </si>
  <si>
    <t>1048901823274703</t>
  </si>
  <si>
    <t>ESP16024723282RFI</t>
  </si>
  <si>
    <t>IDEC2010006648</t>
  </si>
  <si>
    <t>CNE2010007404</t>
  </si>
  <si>
    <t>KWE2010007404</t>
  </si>
  <si>
    <t>IP2010000943/BE0018</t>
  </si>
  <si>
    <t>0128042000189869</t>
  </si>
  <si>
    <t>1048901224274251</t>
  </si>
  <si>
    <t>ESP1602472423I8GV</t>
  </si>
  <si>
    <t>IDEC2010006649</t>
  </si>
  <si>
    <t>CNE2010007405</t>
  </si>
  <si>
    <t>KWE2010007405</t>
  </si>
  <si>
    <t>IP2010000944/BE0018</t>
  </si>
  <si>
    <t>0128042000189877</t>
  </si>
  <si>
    <t>1048901149174281</t>
  </si>
  <si>
    <t>ESP1602471942U8UM</t>
  </si>
  <si>
    <t>IDEC2010006652</t>
  </si>
  <si>
    <t>CNE2010007408</t>
  </si>
  <si>
    <t>KWE2010007408</t>
  </si>
  <si>
    <t>IP2010000945/BE0018</t>
  </si>
  <si>
    <t>IDJHBCA03669</t>
  </si>
  <si>
    <t>MARYONO</t>
  </si>
  <si>
    <t>0128042000189885</t>
  </si>
  <si>
    <t>1048901416274758</t>
  </si>
  <si>
    <t>ESP1602472614OLEN</t>
  </si>
  <si>
    <t>IDEC2010006654</t>
  </si>
  <si>
    <t>CNE2010007410</t>
  </si>
  <si>
    <t>KWE2010007410</t>
  </si>
  <si>
    <t>IP2010000946/BE0018</t>
  </si>
  <si>
    <t>000184703895</t>
  </si>
  <si>
    <t>1048901640615689</t>
  </si>
  <si>
    <t>ESP1602516046O4G8</t>
  </si>
  <si>
    <t>IDEC2010006860</t>
  </si>
  <si>
    <t>CNE2010007669</t>
  </si>
  <si>
    <t>KWE2010007669</t>
  </si>
  <si>
    <t>IP2010001010/BE0018</t>
  </si>
  <si>
    <t>0128042000190297</t>
  </si>
  <si>
    <t>1048901880864584</t>
  </si>
  <si>
    <t>ESP1602468088L4Z5</t>
  </si>
  <si>
    <t>IDEC2010006671</t>
  </si>
  <si>
    <t>CNE2010007429</t>
  </si>
  <si>
    <t>KWE2010007429</t>
  </si>
  <si>
    <t>IP2010000947/BE0018</t>
  </si>
  <si>
    <t>IDJRBEA11242</t>
  </si>
  <si>
    <t>MOCH ROZZIAN</t>
  </si>
  <si>
    <t>JO0058577797</t>
  </si>
  <si>
    <t>1048901572474712</t>
  </si>
  <si>
    <t>ESP1602474276K7KQ</t>
  </si>
  <si>
    <t>IDEC2010006672</t>
  </si>
  <si>
    <t>CNE2010007430</t>
  </si>
  <si>
    <t>KWE2010007430</t>
  </si>
  <si>
    <t>IP2010000948/BE0018</t>
  </si>
  <si>
    <t>JO0058577801</t>
  </si>
  <si>
    <t>1048901362574097</t>
  </si>
  <si>
    <t>ESP16024752645YPV</t>
  </si>
  <si>
    <t>E2010001658</t>
  </si>
  <si>
    <t>MME2010007436</t>
  </si>
  <si>
    <t>KWE2010007436</t>
  </si>
  <si>
    <t>IP2010000949/BE0018</t>
  </si>
  <si>
    <t>IDPABLA10575</t>
  </si>
  <si>
    <t>SANTI</t>
  </si>
  <si>
    <t>WHIDBSS05121020714658</t>
  </si>
  <si>
    <t>1048901273674539</t>
  </si>
  <si>
    <t>ESP1602476372U4WG</t>
  </si>
  <si>
    <t>IDEC2010006678</t>
  </si>
  <si>
    <t>CNE2010007442</t>
  </si>
  <si>
    <t>KWE2010007442</t>
  </si>
  <si>
    <t>IP2010000950/BE0018</t>
  </si>
  <si>
    <t>799920083975</t>
  </si>
  <si>
    <t>1048901473674062</t>
  </si>
  <si>
    <t>ESP1602476374HABW</t>
  </si>
  <si>
    <t>IDEC2010006685</t>
  </si>
  <si>
    <t>CNE2010007453</t>
  </si>
  <si>
    <t>KWE2010007453</t>
  </si>
  <si>
    <t>IP2010000951/BE0018</t>
  </si>
  <si>
    <t>SAPIDEC2010006685</t>
  </si>
  <si>
    <t>1048901940774457</t>
  </si>
  <si>
    <t>ESP1602477050CPQS</t>
  </si>
  <si>
    <t>IDEC2010006688</t>
  </si>
  <si>
    <t>CNE2010007456</t>
  </si>
  <si>
    <t>KWE2010007456</t>
  </si>
  <si>
    <t>IP2010000952/BE0018</t>
  </si>
  <si>
    <t>SAPIDEC2010006688</t>
  </si>
  <si>
    <t>1048901982774857</t>
  </si>
  <si>
    <t>ESP1602477290FK2B</t>
  </si>
  <si>
    <t>IDEC2010006689</t>
  </si>
  <si>
    <t>CNE2010007457</t>
  </si>
  <si>
    <t>KWE2010007457</t>
  </si>
  <si>
    <t>IP2010000953/BE0018</t>
  </si>
  <si>
    <t>1048901715774850</t>
  </si>
  <si>
    <t>ESP1602477518K4EZ</t>
  </si>
  <si>
    <t>E2010001665</t>
  </si>
  <si>
    <t>MME2010007459</t>
  </si>
  <si>
    <t>KWE2010007459</t>
  </si>
  <si>
    <t>IP2010000954/BE0018</t>
  </si>
  <si>
    <t>IDSABJA16133</t>
  </si>
  <si>
    <t>NURHAIDA</t>
  </si>
  <si>
    <t>1048901928774442</t>
  </si>
  <si>
    <t>ESP1602477829LQ5Z</t>
  </si>
  <si>
    <t>IDEC2010006691</t>
  </si>
  <si>
    <t>CNE2010007461</t>
  </si>
  <si>
    <t>KWE2010007461</t>
  </si>
  <si>
    <t>IP2010000955/BE0018</t>
  </si>
  <si>
    <t>JO0058580837</t>
  </si>
  <si>
    <t>1048901923874311</t>
  </si>
  <si>
    <t>ESP1602478329BE6V</t>
  </si>
  <si>
    <t>IDEC2010006695</t>
  </si>
  <si>
    <t>CNE2010007465</t>
  </si>
  <si>
    <t>KWE2010007465</t>
  </si>
  <si>
    <t>IP2010000956/BE0018</t>
  </si>
  <si>
    <t>20KLI0000002404</t>
  </si>
  <si>
    <t>1048901251974855</t>
  </si>
  <si>
    <t>ESP1602479152G26B</t>
  </si>
  <si>
    <t>IDEC2010006701</t>
  </si>
  <si>
    <t>CNE2010007473</t>
  </si>
  <si>
    <t>KWE2010007473</t>
  </si>
  <si>
    <t>IP2010000957/BE0018</t>
  </si>
  <si>
    <t>IDJRAHA11085</t>
  </si>
  <si>
    <t>UMI AMINNUR ROCHMAH</t>
  </si>
  <si>
    <t>JO0058582081</t>
  </si>
  <si>
    <t>1048901274774248</t>
  </si>
  <si>
    <t>ESP1602477472IQFB</t>
  </si>
  <si>
    <t>IDEC2010006704</t>
  </si>
  <si>
    <t>CNE2010007477</t>
  </si>
  <si>
    <t>KWE2010007477</t>
  </si>
  <si>
    <t>IP2010000958/BE0018</t>
  </si>
  <si>
    <t>IDSPAAB38150</t>
  </si>
  <si>
    <t>SANTI HERMAWATI</t>
  </si>
  <si>
    <t>JO0058582414</t>
  </si>
  <si>
    <t>1048901613084539</t>
  </si>
  <si>
    <t>ESP1602480316PYO3</t>
  </si>
  <si>
    <t>IDEC2010006708</t>
  </si>
  <si>
    <t>CNE2010007482</t>
  </si>
  <si>
    <t>KWE2010007482</t>
  </si>
  <si>
    <t>IP2010000959/BE0018</t>
  </si>
  <si>
    <t>0128042000189950</t>
  </si>
  <si>
    <t>1048901565184374</t>
  </si>
  <si>
    <t>ESP1602481566OLM0</t>
  </si>
  <si>
    <t>IDEC2010006716</t>
  </si>
  <si>
    <t>CNE2010007492</t>
  </si>
  <si>
    <t>KWE2010007492</t>
  </si>
  <si>
    <t>IP2010000961/BE0018</t>
  </si>
  <si>
    <t>JO0058583956</t>
  </si>
  <si>
    <t>1048901407084343</t>
  </si>
  <si>
    <t>ESP16024807047AP0</t>
  </si>
  <si>
    <t>IDEC2010006717</t>
  </si>
  <si>
    <t>CNE2010007493</t>
  </si>
  <si>
    <t>KWE2010007493</t>
  </si>
  <si>
    <t>IP2010000962/BE0018</t>
  </si>
  <si>
    <t>IDSPAAB43490</t>
  </si>
  <si>
    <t>FARAH NURSANA</t>
  </si>
  <si>
    <t>SAPIDEC2010006717</t>
  </si>
  <si>
    <t>1048901802965116</t>
  </si>
  <si>
    <t>ESP1602569208F6DE</t>
  </si>
  <si>
    <t>IDEC2010007310</t>
  </si>
  <si>
    <t>CNE2010008133</t>
  </si>
  <si>
    <t>KWE2010008133</t>
  </si>
  <si>
    <t>IP2010001056/BE0018</t>
  </si>
  <si>
    <t>IDJRAEA06015</t>
  </si>
  <si>
    <t>SAHAMA</t>
  </si>
  <si>
    <t>1048901303965021</t>
  </si>
  <si>
    <t>ESP1602569303KNN8</t>
  </si>
  <si>
    <t>IDEC2010007312</t>
  </si>
  <si>
    <t>CNE2010008135</t>
  </si>
  <si>
    <t>KWE2010008135</t>
  </si>
  <si>
    <t>IP2010001057/BE0018</t>
  </si>
  <si>
    <t>IDSPAAB27083</t>
  </si>
  <si>
    <t>SWASTINI</t>
  </si>
  <si>
    <t>SAPIDEC2010007312</t>
  </si>
  <si>
    <t>1048901544965186</t>
  </si>
  <si>
    <t>ESP160256944587FP</t>
  </si>
  <si>
    <t>IDEC2010007313</t>
  </si>
  <si>
    <t>CNE2010008136</t>
  </si>
  <si>
    <t>KWE2010008136</t>
  </si>
  <si>
    <t>IP2010001058/BE0018</t>
  </si>
  <si>
    <t>IDPABLA06647</t>
  </si>
  <si>
    <t>ISNAINI NURHASANAH S.SOS</t>
  </si>
  <si>
    <t>JO0058708144</t>
  </si>
  <si>
    <t>1048901833075311</t>
  </si>
  <si>
    <t>ESP16025703380Q63</t>
  </si>
  <si>
    <t>IDEC2010007317</t>
  </si>
  <si>
    <t>CNE2010008141</t>
  </si>
  <si>
    <t>KWE2010008141</t>
  </si>
  <si>
    <t>IP2010001059/BE0018</t>
  </si>
  <si>
    <t>1048901537075323</t>
  </si>
  <si>
    <t>ESP1602570736G3EP</t>
  </si>
  <si>
    <t>IDEC2010007321</t>
  </si>
  <si>
    <t>CNE2010008146</t>
  </si>
  <si>
    <t>KWE2010008146</t>
  </si>
  <si>
    <t>IP2010001060/BE0018</t>
  </si>
  <si>
    <t>JO0058710528</t>
  </si>
  <si>
    <t>1048901736075617</t>
  </si>
  <si>
    <t>ESP160257063708OV</t>
  </si>
  <si>
    <t>IDEC2010007322</t>
  </si>
  <si>
    <t>CNE2010008147</t>
  </si>
  <si>
    <t>KWE2010008147</t>
  </si>
  <si>
    <t>IP2010001061/BE0018</t>
  </si>
  <si>
    <t>IDSPAAA76231</t>
  </si>
  <si>
    <t>PUTRA NUGRAHA</t>
  </si>
  <si>
    <t>1048901491465524</t>
  </si>
  <si>
    <t>ESP1602564195N0TL</t>
  </si>
  <si>
    <t>IDEC2010007324</t>
  </si>
  <si>
    <t>CNE2010008149</t>
  </si>
  <si>
    <t>KWE2010008149</t>
  </si>
  <si>
    <t>IP2010001062/BE0018</t>
  </si>
  <si>
    <t>000184703915</t>
  </si>
  <si>
    <t>1048901178075766</t>
  </si>
  <si>
    <t>ESP1602570871MQWT</t>
  </si>
  <si>
    <t>IDEC2010007338</t>
  </si>
  <si>
    <t>CNE2010008164</t>
  </si>
  <si>
    <t>KWE2010008164</t>
  </si>
  <si>
    <t>IP2010001063/BE0018</t>
  </si>
  <si>
    <t>IDPABLA05517</t>
  </si>
  <si>
    <t>NURWIYATI</t>
  </si>
  <si>
    <t>JO0058712717</t>
  </si>
  <si>
    <t>1048901470275781</t>
  </si>
  <si>
    <t>ESP1602572074F4P4</t>
  </si>
  <si>
    <t>IDEC2010007342</t>
  </si>
  <si>
    <t>CNE2010008169</t>
  </si>
  <si>
    <t>KWE2010008169</t>
  </si>
  <si>
    <t>IP2010001064/BE0018</t>
  </si>
  <si>
    <t>IDBGID002768</t>
  </si>
  <si>
    <t>FEMI MAGDALENA TODING</t>
  </si>
  <si>
    <t>0128042000190636</t>
  </si>
  <si>
    <t>1048901256275888</t>
  </si>
  <si>
    <t>ESP16025726520LFS</t>
  </si>
  <si>
    <t>IDEC2010007346</t>
  </si>
  <si>
    <t>CNE2010008173</t>
  </si>
  <si>
    <t>KWE2010008173</t>
  </si>
  <si>
    <t>IP2010001065/BE0018</t>
  </si>
  <si>
    <t>1048901696275038</t>
  </si>
  <si>
    <t>ESP160257269621R6</t>
  </si>
  <si>
    <t>IDEC2010007352</t>
  </si>
  <si>
    <t>CNE2010008179</t>
  </si>
  <si>
    <t>KWE2010008179</t>
  </si>
  <si>
    <t>IP2010001066/BE0018</t>
  </si>
  <si>
    <t>JO0058714375</t>
  </si>
  <si>
    <t>1048901101475793</t>
  </si>
  <si>
    <t>ESP1602574101WCCP</t>
  </si>
  <si>
    <t>IDEC2010007357</t>
  </si>
  <si>
    <t>CNE2010008185</t>
  </si>
  <si>
    <t>KWE2010008185</t>
  </si>
  <si>
    <t>IP2010001067/BE0018</t>
  </si>
  <si>
    <t>IDPABOA02264</t>
  </si>
  <si>
    <t>SISKA</t>
  </si>
  <si>
    <t>0128042000190677</t>
  </si>
  <si>
    <t>1048901440475444</t>
  </si>
  <si>
    <t>ESP1602574044QMLL</t>
  </si>
  <si>
    <t>IDEC2010007358</t>
  </si>
  <si>
    <t>CNE2010008186</t>
  </si>
  <si>
    <t>KWE2010008186</t>
  </si>
  <si>
    <t>IP2010001068/BE0018</t>
  </si>
  <si>
    <t>JO0058717062</t>
  </si>
  <si>
    <t>1048901943175514</t>
  </si>
  <si>
    <t>ESP1602571349VGTC</t>
  </si>
  <si>
    <t>IDEC2010007360</t>
  </si>
  <si>
    <t>CNE2010008190</t>
  </si>
  <si>
    <t>KWE2010008190</t>
  </si>
  <si>
    <t>IP2010001069/BE0018</t>
  </si>
  <si>
    <t>IDSPAAB42415</t>
  </si>
  <si>
    <t>NOVA FAZRYANTI RHAMADAN</t>
  </si>
  <si>
    <t>JO0058718718</t>
  </si>
  <si>
    <t>1048901508275478</t>
  </si>
  <si>
    <t>ESP1602572806LDLL</t>
  </si>
  <si>
    <t>IDEC2010007362</t>
  </si>
  <si>
    <t>CNE2010008193</t>
  </si>
  <si>
    <t>KWE2010008193</t>
  </si>
  <si>
    <t>IP2010001070/BE0018</t>
  </si>
  <si>
    <t>IDSABPA02368</t>
  </si>
  <si>
    <t>EVI RISSANTI</t>
  </si>
  <si>
    <t>JO0058719567</t>
  </si>
  <si>
    <t>1048901331775562</t>
  </si>
  <si>
    <t>ESP1602577134ZE8R</t>
  </si>
  <si>
    <t>IDEC2010007370</t>
  </si>
  <si>
    <t>CNE2010008203</t>
  </si>
  <si>
    <t>KWE2010008203</t>
  </si>
  <si>
    <t>IP2010001071/BE0018</t>
  </si>
  <si>
    <t>IDJRAAA10166</t>
  </si>
  <si>
    <t>DIANA FITRI</t>
  </si>
  <si>
    <t>0128042000190701</t>
  </si>
  <si>
    <t>1048901225775487</t>
  </si>
  <si>
    <t>ESP1602577522NR7Z</t>
  </si>
  <si>
    <t>IDEC2010007371</t>
  </si>
  <si>
    <t>CNE2010008204</t>
  </si>
  <si>
    <t>KWE2010008204</t>
  </si>
  <si>
    <t>IP2010001072/BE0018</t>
  </si>
  <si>
    <t>JO0058724788</t>
  </si>
  <si>
    <t>1048901347775312</t>
  </si>
  <si>
    <t>ESP16025777440SVL</t>
  </si>
  <si>
    <t>IDEC2010007372</t>
  </si>
  <si>
    <t>CNE2010008205</t>
  </si>
  <si>
    <t>KWE2010008205</t>
  </si>
  <si>
    <t>IP2010001073/BE0018</t>
  </si>
  <si>
    <t>0128042000190719</t>
  </si>
  <si>
    <t>1048901589875647</t>
  </si>
  <si>
    <t>ESP16025789865BVI</t>
  </si>
  <si>
    <t>IDEC2010007376</t>
  </si>
  <si>
    <t>CNE2010008212</t>
  </si>
  <si>
    <t>KWE2010008212</t>
  </si>
  <si>
    <t>IP2010001074/BE0018</t>
  </si>
  <si>
    <t>JO0058728831</t>
  </si>
  <si>
    <t>1048901075975496</t>
  </si>
  <si>
    <t>ESP1602579571IAOR</t>
  </si>
  <si>
    <t>IDEC2010007380</t>
  </si>
  <si>
    <t>CNE2010008218</t>
  </si>
  <si>
    <t>KWE2010008218</t>
  </si>
  <si>
    <t>IP2010001075/BE0018</t>
  </si>
  <si>
    <t>799920084432</t>
  </si>
  <si>
    <t>1048901013185889</t>
  </si>
  <si>
    <t>ESP1602581310LAZL</t>
  </si>
  <si>
    <t>E2010001820</t>
  </si>
  <si>
    <t>MME2010008225</t>
  </si>
  <si>
    <t>KWE2010008225</t>
  </si>
  <si>
    <t>IP2010001076/BE0018</t>
  </si>
  <si>
    <t>IDJKAJA04565</t>
  </si>
  <si>
    <t>YASHINTA LUCKY WIDYA AM</t>
  </si>
  <si>
    <t>000184703917</t>
  </si>
  <si>
    <t>1048901117185299</t>
  </si>
  <si>
    <t>ESP1602581712EBWQ</t>
  </si>
  <si>
    <t>E2010001821</t>
  </si>
  <si>
    <t>MME2010008226</t>
  </si>
  <si>
    <t>KWE2010008226</t>
  </si>
  <si>
    <t>IP2010001077/BE0018</t>
  </si>
  <si>
    <t>IDPABIA13018</t>
  </si>
  <si>
    <t>ADI WIBOWO</t>
  </si>
  <si>
    <t>1048901113285194</t>
  </si>
  <si>
    <t>ESP16025823116410</t>
  </si>
  <si>
    <t>E2010001823</t>
  </si>
  <si>
    <t>MME2010008228</t>
  </si>
  <si>
    <t>KWE2010008228</t>
  </si>
  <si>
    <t>IP2010001078/BE0018</t>
  </si>
  <si>
    <t>IDJRBFA13711</t>
  </si>
  <si>
    <t>WATI RETNO SARI</t>
  </si>
  <si>
    <t>20KLI0000002422</t>
  </si>
  <si>
    <t>1048901963185021</t>
  </si>
  <si>
    <t>ESP1602581369YAAS</t>
  </si>
  <si>
    <t>IDEC2010007387</t>
  </si>
  <si>
    <t>CNE2010008234</t>
  </si>
  <si>
    <t>KWE2010008234</t>
  </si>
  <si>
    <t>IP2010001080/BE0018</t>
  </si>
  <si>
    <t>0128042000190776</t>
  </si>
  <si>
    <t>1048901462145828</t>
  </si>
  <si>
    <t>ESP160254126498YM</t>
  </si>
  <si>
    <t>IDEC2010007157</t>
  </si>
  <si>
    <t>CNE2010007963</t>
  </si>
  <si>
    <t>KWE2010007963</t>
  </si>
  <si>
    <t>IP2010001011/BE0018</t>
  </si>
  <si>
    <t>799920084233</t>
  </si>
  <si>
    <t>1048901756485345</t>
  </si>
  <si>
    <t>ESP1602584658AP82</t>
  </si>
  <si>
    <t>IDEC2010007390</t>
  </si>
  <si>
    <t>CNE2010008237</t>
  </si>
  <si>
    <t>KWE2010008237</t>
  </si>
  <si>
    <t>IP2010001081/BE0018</t>
  </si>
  <si>
    <t>JO0058747009</t>
  </si>
  <si>
    <t>1048901042545939</t>
  </si>
  <si>
    <t>ESP1602545240IPSQ</t>
  </si>
  <si>
    <t>IDEC2010007162</t>
  </si>
  <si>
    <t>CNE2010007969</t>
  </si>
  <si>
    <t>KWE2010007969</t>
  </si>
  <si>
    <t>IP2010001012/BE0018</t>
  </si>
  <si>
    <t>JO0058678847</t>
  </si>
  <si>
    <t>1048901007545066</t>
  </si>
  <si>
    <t>ESP1602545701PS9V</t>
  </si>
  <si>
    <t>IDEC2010007165</t>
  </si>
  <si>
    <t>CNE2010007972</t>
  </si>
  <si>
    <t>KWE2010007972</t>
  </si>
  <si>
    <t>IP2010001013/BE0018</t>
  </si>
  <si>
    <t>0128042000190321</t>
  </si>
  <si>
    <t>1048901289285892</t>
  </si>
  <si>
    <t>ESP1602582982P0FK</t>
  </si>
  <si>
    <t>E2010001833</t>
  </si>
  <si>
    <t>MME2010008246</t>
  </si>
  <si>
    <t>KWE2010008246</t>
  </si>
  <si>
    <t>IP2010001082/BE0018</t>
  </si>
  <si>
    <t>IDJHARA14898</t>
  </si>
  <si>
    <t>DANI MEGA SARI</t>
  </si>
  <si>
    <t>0128042000190800</t>
  </si>
  <si>
    <t>1048901005985290</t>
  </si>
  <si>
    <t>ESP1602589500348I</t>
  </si>
  <si>
    <t>IDEC2010007398</t>
  </si>
  <si>
    <t>CNE2010008248</t>
  </si>
  <si>
    <t>KWE2010008248</t>
  </si>
  <si>
    <t>IP2010001083/BE0018</t>
  </si>
  <si>
    <t>0128042000191006</t>
  </si>
  <si>
    <t>1048901072095303</t>
  </si>
  <si>
    <t>ESP1602590271CVZV</t>
  </si>
  <si>
    <t>IDEC2010007399</t>
  </si>
  <si>
    <t>CNE2010008251</t>
  </si>
  <si>
    <t>KWE2010008251</t>
  </si>
  <si>
    <t>IP2010001084/BE0018</t>
  </si>
  <si>
    <t>JO0058768870</t>
  </si>
  <si>
    <t>1048901761545548</t>
  </si>
  <si>
    <t>ESP1602545168RLI4</t>
  </si>
  <si>
    <t>IDEC2010007182</t>
  </si>
  <si>
    <t>CNE2010007990</t>
  </si>
  <si>
    <t>KWE2010007990</t>
  </si>
  <si>
    <t>IP2010001014/BE0018</t>
  </si>
  <si>
    <t>EID171627</t>
  </si>
  <si>
    <t>ARDIAN WIDIANTO</t>
  </si>
  <si>
    <t>JO0058680363</t>
  </si>
  <si>
    <t>1048901308295189</t>
  </si>
  <si>
    <t>ESP1602592804I8HG</t>
  </si>
  <si>
    <t>E2010001842</t>
  </si>
  <si>
    <t>MME2010008262</t>
  </si>
  <si>
    <t>KWE2010008262</t>
  </si>
  <si>
    <t>IP2010001085/BE0018</t>
  </si>
  <si>
    <t>IDJTBAA17459</t>
  </si>
  <si>
    <t>ASEP TARYANA</t>
  </si>
  <si>
    <t>1048901561395661</t>
  </si>
  <si>
    <t>ESP16025931658YL0</t>
  </si>
  <si>
    <t>E2010001843</t>
  </si>
  <si>
    <t>MME2010008265</t>
  </si>
  <si>
    <t>KWE2010008265</t>
  </si>
  <si>
    <t>IP2010001086/BE0018</t>
  </si>
  <si>
    <t>IDBNALA03702</t>
  </si>
  <si>
    <t>NILA SUSILAWATI</t>
  </si>
  <si>
    <t>1048901121295747</t>
  </si>
  <si>
    <t>ESP1602592121O7QY</t>
  </si>
  <si>
    <t>IDEC2010007411</t>
  </si>
  <si>
    <t>CNE2010008268</t>
  </si>
  <si>
    <t>KWE2010008268</t>
  </si>
  <si>
    <t>IP2010001087/BE0018</t>
  </si>
  <si>
    <t>0128042000190842</t>
  </si>
  <si>
    <t>1048901918055026</t>
  </si>
  <si>
    <t>ESP16025508190T13</t>
  </si>
  <si>
    <t>IDEC2010007185</t>
  </si>
  <si>
    <t>CNE2010007993</t>
  </si>
  <si>
    <t>KWE2010007993</t>
  </si>
  <si>
    <t>IP2010001015/BE0018</t>
  </si>
  <si>
    <t>JO0058681457</t>
  </si>
  <si>
    <t>1048901543155292</t>
  </si>
  <si>
    <t>ESP1602551346SJ9D</t>
  </si>
  <si>
    <t>E2010001751</t>
  </si>
  <si>
    <t>MME2010007994</t>
  </si>
  <si>
    <t>KWE2010007994</t>
  </si>
  <si>
    <t>IP2010001016/BE0018</t>
  </si>
  <si>
    <t>IDJRAYA06279</t>
  </si>
  <si>
    <t>FAUZIYAH HANUNG</t>
  </si>
  <si>
    <t>JO0058682015</t>
  </si>
  <si>
    <t>1048901907495649</t>
  </si>
  <si>
    <t>ESP1602594709S212</t>
  </si>
  <si>
    <t>IDEC2010007421</t>
  </si>
  <si>
    <t>CNE2010008280</t>
  </si>
  <si>
    <t>KWE2010008280</t>
  </si>
  <si>
    <t>IP2010001088/BE0018</t>
  </si>
  <si>
    <t>WHWH0031310202711421</t>
  </si>
  <si>
    <t>1048901835595949</t>
  </si>
  <si>
    <t>ESP1602595538M8LK</t>
  </si>
  <si>
    <t>IDEC2010007422</t>
  </si>
  <si>
    <t>CNE2010008281</t>
  </si>
  <si>
    <t>KWE2010008281</t>
  </si>
  <si>
    <t>IP2010001089/BE0018</t>
  </si>
  <si>
    <t>SAPIDEC2010007422</t>
  </si>
  <si>
    <t>1048901517595104</t>
  </si>
  <si>
    <t>ESP1602595716YZ0Y</t>
  </si>
  <si>
    <t>IDEC2010007423</t>
  </si>
  <si>
    <t>CNE2010008282</t>
  </si>
  <si>
    <t>KWE2010008282</t>
  </si>
  <si>
    <t>IP2010001090/BE0018</t>
  </si>
  <si>
    <t>JO0058786084</t>
  </si>
  <si>
    <t>1048901974255746</t>
  </si>
  <si>
    <t>ESP1602552480OFA4</t>
  </si>
  <si>
    <t>IDEC2010007194</t>
  </si>
  <si>
    <t>CNE2010008004</t>
  </si>
  <si>
    <t>KWE2010008004</t>
  </si>
  <si>
    <t>IP2010001017/BE0018</t>
  </si>
  <si>
    <t>JO0058683663</t>
  </si>
  <si>
    <t>1048901837355794</t>
  </si>
  <si>
    <t>ESP16025537388FUE</t>
  </si>
  <si>
    <t>IDEC2010007199</t>
  </si>
  <si>
    <t>CNE2010008009</t>
  </si>
  <si>
    <t>KWE2010008009</t>
  </si>
  <si>
    <t>IP2010001018/BE0018</t>
  </si>
  <si>
    <t>1048901516355432</t>
  </si>
  <si>
    <t>ESP1602553616PHU3</t>
  </si>
  <si>
    <t>E2010001754</t>
  </si>
  <si>
    <t>MME2010008011</t>
  </si>
  <si>
    <t>KWE2010008011</t>
  </si>
  <si>
    <t>IP2010001019/BE0018</t>
  </si>
  <si>
    <t>IDSPAAB43839</t>
  </si>
  <si>
    <t>IMAS SUTIANINGSIH AMD</t>
  </si>
  <si>
    <t>JO0058685436</t>
  </si>
  <si>
    <t>1048901341455174</t>
  </si>
  <si>
    <t>ESP1602554143M0Q2</t>
  </si>
  <si>
    <t>IDEC2010007201</t>
  </si>
  <si>
    <t>CNE2010008012</t>
  </si>
  <si>
    <t>KWE2010008012</t>
  </si>
  <si>
    <t>IP2010001020/BE0018</t>
  </si>
  <si>
    <t>0128042000190396</t>
  </si>
  <si>
    <t>1048901472455286</t>
  </si>
  <si>
    <t>ESP16025542756THH</t>
  </si>
  <si>
    <t>IDEC2010007202</t>
  </si>
  <si>
    <t>CNE2010008013</t>
  </si>
  <si>
    <t>KWE2010008013</t>
  </si>
  <si>
    <t>IP2010001021/BE0018</t>
  </si>
  <si>
    <t>0128042000190362</t>
  </si>
  <si>
    <t>1048901393895425</t>
  </si>
  <si>
    <t>ESP1602598394T0UY</t>
  </si>
  <si>
    <t>IDEC2010007429</t>
  </si>
  <si>
    <t>CNE2010008290</t>
  </si>
  <si>
    <t>KWE2010008290</t>
  </si>
  <si>
    <t>IP2010001091/BE0018</t>
  </si>
  <si>
    <t>0128042000190917</t>
  </si>
  <si>
    <t>1048901145655602</t>
  </si>
  <si>
    <t>ESP1602556541MNC8</t>
  </si>
  <si>
    <t>IDEC2010007207</t>
  </si>
  <si>
    <t>CNE2010008020</t>
  </si>
  <si>
    <t>KWE2010008020</t>
  </si>
  <si>
    <t>IP2010001023/BE0018</t>
  </si>
  <si>
    <t>IDJHAHA06737</t>
  </si>
  <si>
    <t>ELA KOMALASARI</t>
  </si>
  <si>
    <t>1048901825655235</t>
  </si>
  <si>
    <t>ESP1602556528I3KH</t>
  </si>
  <si>
    <t>E2010001763</t>
  </si>
  <si>
    <t>MME2010008021</t>
  </si>
  <si>
    <t>KWE2010008021</t>
  </si>
  <si>
    <t>IP2010001024/BE0018</t>
  </si>
  <si>
    <t>IDJTAXA10167</t>
  </si>
  <si>
    <t>SALMAN PARIS</t>
  </si>
  <si>
    <t>1048901338655084</t>
  </si>
  <si>
    <t>ESP1602556834PLFZ</t>
  </si>
  <si>
    <t>IDEC2010007209</t>
  </si>
  <si>
    <t>CNE2010008024</t>
  </si>
  <si>
    <t>KWE2010008024</t>
  </si>
  <si>
    <t>IP2010001025/BE0018</t>
  </si>
  <si>
    <t>IDJTID001438</t>
  </si>
  <si>
    <t>SRI SAKTI ANDAYANI</t>
  </si>
  <si>
    <t>JO0058689541</t>
  </si>
  <si>
    <t>1048901017655854</t>
  </si>
  <si>
    <t>ESP160255671153GP</t>
  </si>
  <si>
    <t>IDEC2010007210</t>
  </si>
  <si>
    <t>CNE2010008025</t>
  </si>
  <si>
    <t>KWE2010008025</t>
  </si>
  <si>
    <t>IP2010001026/BE0018</t>
  </si>
  <si>
    <t>IDJTBAA13091</t>
  </si>
  <si>
    <t>DINI AGUSTINI</t>
  </si>
  <si>
    <t>0128042000190412</t>
  </si>
  <si>
    <t>1048901172755853</t>
  </si>
  <si>
    <t>ESP1602557271A401</t>
  </si>
  <si>
    <t>IDEC2010007213</t>
  </si>
  <si>
    <t>CNE2010008028</t>
  </si>
  <si>
    <t>KWE2010008028</t>
  </si>
  <si>
    <t>IP2010001027/BE0018</t>
  </si>
  <si>
    <t>SAPIDEC2010007213</t>
  </si>
  <si>
    <t>1048901299755457</t>
  </si>
  <si>
    <t>ESP1602557992ZLRE</t>
  </si>
  <si>
    <t>IDEC2010007239</t>
  </si>
  <si>
    <t>CNE2010008054</t>
  </si>
  <si>
    <t>KWE2010008054</t>
  </si>
  <si>
    <t>IP2010001028/BE0018</t>
  </si>
  <si>
    <t>EID646047</t>
  </si>
  <si>
    <t>MAKBUL KADRI</t>
  </si>
  <si>
    <t>JO0058691345</t>
  </si>
  <si>
    <t>1048901875106269</t>
  </si>
  <si>
    <t>ESP1602601579YWRY</t>
  </si>
  <si>
    <t>IDEC2010007435</t>
  </si>
  <si>
    <t>CNE2010008298</t>
  </si>
  <si>
    <t>KWE2010008298</t>
  </si>
  <si>
    <t>IP2010001092/BE0018</t>
  </si>
  <si>
    <t>SAPIDEC2010007435</t>
  </si>
  <si>
    <t>1048901687855066</t>
  </si>
  <si>
    <t>ESP16025587874PMM</t>
  </si>
  <si>
    <t>IDEC2010007244</t>
  </si>
  <si>
    <t>CNE2010008060</t>
  </si>
  <si>
    <t>KWE2010008060</t>
  </si>
  <si>
    <t>IP2010001029/BE0018</t>
  </si>
  <si>
    <t>1048901868955402</t>
  </si>
  <si>
    <t>ESP1602559868VB8T</t>
  </si>
  <si>
    <t>E2010001769</t>
  </si>
  <si>
    <t>MME2010008066</t>
  </si>
  <si>
    <t>KWE2010008066</t>
  </si>
  <si>
    <t>IP2010001030/BE0018</t>
  </si>
  <si>
    <t>IDJTBAA17458</t>
  </si>
  <si>
    <t>RUSWATI</t>
  </si>
  <si>
    <t>1048901175955176</t>
  </si>
  <si>
    <t>ESP16025595717Z3M</t>
  </si>
  <si>
    <t>IDEC2010007250</t>
  </si>
  <si>
    <t>CNE2010008067</t>
  </si>
  <si>
    <t>KWE2010008067</t>
  </si>
  <si>
    <t>IP2010001031/BE0018</t>
  </si>
  <si>
    <t>JO0058694487</t>
  </si>
  <si>
    <t>1048901779955350</t>
  </si>
  <si>
    <t>ESP1602559977QA3V</t>
  </si>
  <si>
    <t>IDEC2010007251</t>
  </si>
  <si>
    <t>CNE2010008068</t>
  </si>
  <si>
    <t>KWE2010008068</t>
  </si>
  <si>
    <t>IP2010001032/BE0018</t>
  </si>
  <si>
    <t>JO0058694764</t>
  </si>
  <si>
    <t>1048901002065087</t>
  </si>
  <si>
    <t>ESP16025602001IRQ</t>
  </si>
  <si>
    <t>IDEC2010007252</t>
  </si>
  <si>
    <t>CNE2010008069</t>
  </si>
  <si>
    <t>KWE2010008069</t>
  </si>
  <si>
    <t>IP2010001033/BE0018</t>
  </si>
  <si>
    <t>20KLI0000002419</t>
  </si>
  <si>
    <t>1048901515306422</t>
  </si>
  <si>
    <t>ESP1602603515Y9WZ</t>
  </si>
  <si>
    <t>IDEC2010007440</t>
  </si>
  <si>
    <t>CNE2010008305</t>
  </si>
  <si>
    <t>KWE2010008305</t>
  </si>
  <si>
    <t>IP2010001093/BE0018</t>
  </si>
  <si>
    <t>799920084476</t>
  </si>
  <si>
    <t>1048901335065790</t>
  </si>
  <si>
    <t>ESP1602560534HKUR</t>
  </si>
  <si>
    <t>IDEC2010007258</t>
  </si>
  <si>
    <t>CNE2010008075</t>
  </si>
  <si>
    <t>KWE2010008075</t>
  </si>
  <si>
    <t>IP2010001034/BE0018</t>
  </si>
  <si>
    <t>0128042000190461</t>
  </si>
  <si>
    <t>1048901179065338</t>
  </si>
  <si>
    <t>ESP1602560972FOVF</t>
  </si>
  <si>
    <t>IDEC2010007259</t>
  </si>
  <si>
    <t>CNE2010008076</t>
  </si>
  <si>
    <t>KWE2010008076</t>
  </si>
  <si>
    <t>IP2010001035/BE0018</t>
  </si>
  <si>
    <t>SAPIDEC2010007259</t>
  </si>
  <si>
    <t>1048901699065291</t>
  </si>
  <si>
    <t>ESP16025609963TI7</t>
  </si>
  <si>
    <t>IDEC2010007260</t>
  </si>
  <si>
    <t>CNE2010008077</t>
  </si>
  <si>
    <t>KWE2010008077</t>
  </si>
  <si>
    <t>IP2010001036/BE0018</t>
  </si>
  <si>
    <t>0128042000190479</t>
  </si>
  <si>
    <t>1048901256006106</t>
  </si>
  <si>
    <t>ESP1602600653EGJW</t>
  </si>
  <si>
    <t>IDEC2010007442</t>
  </si>
  <si>
    <t>CNE2010008309</t>
  </si>
  <si>
    <t>KWE2010008309</t>
  </si>
  <si>
    <t>IP2010001094/BE0018</t>
  </si>
  <si>
    <t>000184703922</t>
  </si>
  <si>
    <t>1048901620206060</t>
  </si>
  <si>
    <t>ESP1602602027HFYL</t>
  </si>
  <si>
    <t>E2010001857</t>
  </si>
  <si>
    <t>MME2010008311</t>
  </si>
  <si>
    <t>KWE2010008311</t>
  </si>
  <si>
    <t>IP2010001095/BE0018</t>
  </si>
  <si>
    <t>IDJRAHA11629</t>
  </si>
  <si>
    <t>WINCE NOFITA</t>
  </si>
  <si>
    <t>1048901757165125</t>
  </si>
  <si>
    <t>ESP1602561757K53J</t>
  </si>
  <si>
    <t>IDEC2010007264</t>
  </si>
  <si>
    <t>CNE2010008081</t>
  </si>
  <si>
    <t>KWE2010008081</t>
  </si>
  <si>
    <t>IP2010001037/BE0018</t>
  </si>
  <si>
    <t>0128042000190487</t>
  </si>
  <si>
    <t>1048901642265174</t>
  </si>
  <si>
    <t>ESP16025622470OZ7</t>
  </si>
  <si>
    <t>IDEC2010007265</t>
  </si>
  <si>
    <t>CNE2010008082</t>
  </si>
  <si>
    <t>KWE2010008082</t>
  </si>
  <si>
    <t>IP2010001038/BE0018</t>
  </si>
  <si>
    <t>JO0058698061</t>
  </si>
  <si>
    <t>1048901045265421</t>
  </si>
  <si>
    <t>ESP1602562541YRCW</t>
  </si>
  <si>
    <t>E2010001776</t>
  </si>
  <si>
    <t>MME2010008083</t>
  </si>
  <si>
    <t>KWE2010008083</t>
  </si>
  <si>
    <t>IP2010001039/BE0018</t>
  </si>
  <si>
    <t>IDJRAAA20015</t>
  </si>
  <si>
    <t>LENI MARIYATI</t>
  </si>
  <si>
    <t>JO0058698755</t>
  </si>
  <si>
    <t>1048901247265166</t>
  </si>
  <si>
    <t>ESP16025627430HZK</t>
  </si>
  <si>
    <t>IDEC2010007266</t>
  </si>
  <si>
    <t>CNE2010008084</t>
  </si>
  <si>
    <t>KWE2010008084</t>
  </si>
  <si>
    <t>IP2010001040/BE0018</t>
  </si>
  <si>
    <t>799920084351</t>
  </si>
  <si>
    <t>1048901717265526</t>
  </si>
  <si>
    <t>ESP1602562717MUZY</t>
  </si>
  <si>
    <t>IDEC2010007267</t>
  </si>
  <si>
    <t>CNE2010008085</t>
  </si>
  <si>
    <t>KWE2010008085</t>
  </si>
  <si>
    <t>IP2010001041/BE0018</t>
  </si>
  <si>
    <t>1048901588265619</t>
  </si>
  <si>
    <t>ESP1602562886QYYK</t>
  </si>
  <si>
    <t>IDEC2010007268</t>
  </si>
  <si>
    <t>CNE2010008086</t>
  </si>
  <si>
    <t>KWE2010008086</t>
  </si>
  <si>
    <t>IP2010001042/BE0018</t>
  </si>
  <si>
    <t>JO0058699014</t>
  </si>
  <si>
    <t>1048901995365260</t>
  </si>
  <si>
    <t>ESP1602563600S8N4</t>
  </si>
  <si>
    <t>IDEC2010007274</t>
  </si>
  <si>
    <t>CNE2010008093</t>
  </si>
  <si>
    <t>KWE2010008093</t>
  </si>
  <si>
    <t>IP2010001043/BE0018</t>
  </si>
  <si>
    <t>IDJHAMA08713</t>
  </si>
  <si>
    <t>DWI RIKAYATI</t>
  </si>
  <si>
    <t>SAPIDEC2010007274</t>
  </si>
  <si>
    <t>1048901186365088</t>
  </si>
  <si>
    <t>ESP1602563681K9A6</t>
  </si>
  <si>
    <t>IDEC2010007275</t>
  </si>
  <si>
    <t>CNE2010008094</t>
  </si>
  <si>
    <t>KWE2010008094</t>
  </si>
  <si>
    <t>IP2010001044/BE0018</t>
  </si>
  <si>
    <t>JO0058699868</t>
  </si>
  <si>
    <t>1048901003855477</t>
  </si>
  <si>
    <t>ESP1602558301EKFR</t>
  </si>
  <si>
    <t>IDEC2010007281</t>
  </si>
  <si>
    <t>CNE2010008100</t>
  </si>
  <si>
    <t>KWE2010008100</t>
  </si>
  <si>
    <t>IP2010001045/BE0018</t>
  </si>
  <si>
    <t>SAPIDEC2010007281</t>
  </si>
  <si>
    <t>1048901736465099</t>
  </si>
  <si>
    <t>ESP16025646370QQB</t>
  </si>
  <si>
    <t>E2010001780</t>
  </si>
  <si>
    <t>MME2010008101</t>
  </si>
  <si>
    <t>KWE2010008101</t>
  </si>
  <si>
    <t>IP2010001046/BE0018</t>
  </si>
  <si>
    <t>IDJTYCA03082</t>
  </si>
  <si>
    <t>AMINAH</t>
  </si>
  <si>
    <t>799920084373</t>
  </si>
  <si>
    <t>1048901168465494</t>
  </si>
  <si>
    <t>ESP1602564862D342</t>
  </si>
  <si>
    <t>IDEC2010007282</t>
  </si>
  <si>
    <t>CNE2010008102</t>
  </si>
  <si>
    <t>KWE2010008102</t>
  </si>
  <si>
    <t>IP2010001047/BE0018</t>
  </si>
  <si>
    <t>JO0058701811</t>
  </si>
  <si>
    <t>1048901529465947</t>
  </si>
  <si>
    <t>ESP1602564925F3KM</t>
  </si>
  <si>
    <t>IDEC2010007284</t>
  </si>
  <si>
    <t>CNE2010008104</t>
  </si>
  <si>
    <t>KWE2010008104</t>
  </si>
  <si>
    <t>IP2010001048/BE0018</t>
  </si>
  <si>
    <t>SAPIDEC2010007284</t>
  </si>
  <si>
    <t>1048901045665996</t>
  </si>
  <si>
    <t>ESP1602566541D0TM</t>
  </si>
  <si>
    <t>IDEC2010007292</t>
  </si>
  <si>
    <t>CNE2010008113</t>
  </si>
  <si>
    <t>KWE2010008113</t>
  </si>
  <si>
    <t>IP2010001049/BE0018</t>
  </si>
  <si>
    <t>SAPIDEC2010007292</t>
  </si>
  <si>
    <t>1048901317665962</t>
  </si>
  <si>
    <t>ESP1602566714NHDY</t>
  </si>
  <si>
    <t>IDEC2010007294</t>
  </si>
  <si>
    <t>CNE2010008115</t>
  </si>
  <si>
    <t>KWE2010008115</t>
  </si>
  <si>
    <t>IP2010001050/BE0018</t>
  </si>
  <si>
    <t>JO0058704419</t>
  </si>
  <si>
    <t>1048901802865272</t>
  </si>
  <si>
    <t>ESP1602568208PL7M</t>
  </si>
  <si>
    <t>IDEC2010007301</t>
  </si>
  <si>
    <t>CNE2010008123</t>
  </si>
  <si>
    <t>KWE2010008123</t>
  </si>
  <si>
    <t>IP2010001051/BE0018</t>
  </si>
  <si>
    <t>IDJHBFA01407</t>
  </si>
  <si>
    <t>JO0058705979</t>
  </si>
  <si>
    <t>1048901262865590</t>
  </si>
  <si>
    <t>ESP16025682625FTL</t>
  </si>
  <si>
    <t>IDEC2010007302</t>
  </si>
  <si>
    <t>CNE2010008124</t>
  </si>
  <si>
    <t>KWE2010008124</t>
  </si>
  <si>
    <t>IP2010001052/BE0018</t>
  </si>
  <si>
    <t>IDSPAAA08819</t>
  </si>
  <si>
    <t>PURWANTI</t>
  </si>
  <si>
    <t>0128042000190560</t>
  </si>
  <si>
    <t>1048901473865059</t>
  </si>
  <si>
    <t>ESP16025683744H7V</t>
  </si>
  <si>
    <t>IDEC2010007303</t>
  </si>
  <si>
    <t>CNE2010008125</t>
  </si>
  <si>
    <t>KWE2010008125</t>
  </si>
  <si>
    <t>IP2010001053/BE0018</t>
  </si>
  <si>
    <t>JO0058706206</t>
  </si>
  <si>
    <t>1048901902865657</t>
  </si>
  <si>
    <t>ESP1602568209N89Q</t>
  </si>
  <si>
    <t>IDEC2010007304</t>
  </si>
  <si>
    <t>CNE2010008126</t>
  </si>
  <si>
    <t>KWE2010008126</t>
  </si>
  <si>
    <t>IP2010001054/BE0018</t>
  </si>
  <si>
    <t>JO0058706286</t>
  </si>
  <si>
    <t>1048901427865550</t>
  </si>
  <si>
    <t>ESP1602568725L36T</t>
  </si>
  <si>
    <t>IDEC2010007307</t>
  </si>
  <si>
    <t>CNE2010008129</t>
  </si>
  <si>
    <t>KWE2010008129</t>
  </si>
  <si>
    <t>IP2010001055/BE0018</t>
  </si>
  <si>
    <t>JO0058706639</t>
  </si>
  <si>
    <t>1048901261556762</t>
  </si>
  <si>
    <t>ESP1602655162QGKJ</t>
  </si>
  <si>
    <t>IDEC2010007881</t>
  </si>
  <si>
    <t>CNE2010008767</t>
  </si>
  <si>
    <t>KWE2010008767</t>
  </si>
  <si>
    <t>IP2010001129/BE0018</t>
  </si>
  <si>
    <t>1048901432656135</t>
  </si>
  <si>
    <t>ESP1602656234FSGS</t>
  </si>
  <si>
    <t>IDEC2010007885</t>
  </si>
  <si>
    <t>CNE2010008773</t>
  </si>
  <si>
    <t>KWE2010008773</t>
  </si>
  <si>
    <t>IP2010001130/BE0018</t>
  </si>
  <si>
    <t>JO0058820274</t>
  </si>
  <si>
    <t>1048901684656619</t>
  </si>
  <si>
    <t>ESP1602656486CROP</t>
  </si>
  <si>
    <t>IDEC2010007887</t>
  </si>
  <si>
    <t>CNE2010008775</t>
  </si>
  <si>
    <t>KWE2010008775</t>
  </si>
  <si>
    <t>IP2010001131/BE0018</t>
  </si>
  <si>
    <t>IDBBAFA03775</t>
  </si>
  <si>
    <t>DWI SULISTYANINGSIH</t>
  </si>
  <si>
    <t>1048901798656874</t>
  </si>
  <si>
    <t>ESP16026568980ZRI</t>
  </si>
  <si>
    <t>E2010001889</t>
  </si>
  <si>
    <t>MME2010008780</t>
  </si>
  <si>
    <t>KWE2010008780</t>
  </si>
  <si>
    <t>IP2010001132/BE0018</t>
  </si>
  <si>
    <t>IDSADUA04962</t>
  </si>
  <si>
    <t>PUTRI HIKMALIA</t>
  </si>
  <si>
    <t>1048901393756632</t>
  </si>
  <si>
    <t>ESP1602657394O1KN</t>
  </si>
  <si>
    <t>IDEC2010007893</t>
  </si>
  <si>
    <t>CNE2010008784</t>
  </si>
  <si>
    <t>KWE2010008784</t>
  </si>
  <si>
    <t>IP2010001133/BE0018</t>
  </si>
  <si>
    <t>IDSPADA02202</t>
  </si>
  <si>
    <t>ZULINDA MUCHTAR</t>
  </si>
  <si>
    <t>1048901016856470</t>
  </si>
  <si>
    <t>ESP1602658611NGQA</t>
  </si>
  <si>
    <t>IDEC2010007898</t>
  </si>
  <si>
    <t>CNE2010008791</t>
  </si>
  <si>
    <t>KWE2010008791</t>
  </si>
  <si>
    <t>IP2010001136/BE0018</t>
  </si>
  <si>
    <t>SAPIDEC2010007898</t>
  </si>
  <si>
    <t>1048901927856244</t>
  </si>
  <si>
    <t>ESP16026587304AHH</t>
  </si>
  <si>
    <t>IDEC2010007899</t>
  </si>
  <si>
    <t>CNE2010008792</t>
  </si>
  <si>
    <t>KWE2010008792</t>
  </si>
  <si>
    <t>IP2010001137/BE0018</t>
  </si>
  <si>
    <t>IDSPADA02412</t>
  </si>
  <si>
    <t>1048901157856075</t>
  </si>
  <si>
    <t>ESP160265875137C2</t>
  </si>
  <si>
    <t>IDEC2010007900</t>
  </si>
  <si>
    <t>CNE2010008793</t>
  </si>
  <si>
    <t>KWE2010008793</t>
  </si>
  <si>
    <t>IP2010001138/BE0018</t>
  </si>
  <si>
    <t>1048901303656135</t>
  </si>
  <si>
    <t>ESP1602656304B0HW</t>
  </si>
  <si>
    <t>IDEC2010007902</t>
  </si>
  <si>
    <t>CNE2010008796</t>
  </si>
  <si>
    <t>KWE2010008796</t>
  </si>
  <si>
    <t>IP2010001140/BE0018</t>
  </si>
  <si>
    <t>IDSPAAB07479</t>
  </si>
  <si>
    <t>WAHYUNITA ANUGRAHWATI H</t>
  </si>
  <si>
    <t>JO0058825317</t>
  </si>
  <si>
    <t>1048901833956352</t>
  </si>
  <si>
    <t>ESP1602659339HE9H</t>
  </si>
  <si>
    <t>IDEC2010007906</t>
  </si>
  <si>
    <t>CNE2010008801</t>
  </si>
  <si>
    <t>KWE2010008801</t>
  </si>
  <si>
    <t>IP2010001141/BE0018</t>
  </si>
  <si>
    <t>IDJTID000395AT</t>
  </si>
  <si>
    <t>IR PENI JOSHIARTI HARTOJO</t>
  </si>
  <si>
    <t>1048901535956395</t>
  </si>
  <si>
    <t>ESP1602659535YPVZ</t>
  </si>
  <si>
    <t>IDEC2010007907</t>
  </si>
  <si>
    <t>CNE2010008803</t>
  </si>
  <si>
    <t>KWE2010008803</t>
  </si>
  <si>
    <t>IP2010001142/BE0018</t>
  </si>
  <si>
    <t>SAPIDEC2010007907</t>
  </si>
  <si>
    <t>1048901553456588</t>
  </si>
  <si>
    <t>ESP1602654355ICJQ</t>
  </si>
  <si>
    <t>IDEC2010007911</t>
  </si>
  <si>
    <t>CNE2010008807</t>
  </si>
  <si>
    <t>KWE2010008807</t>
  </si>
  <si>
    <t>IP2010001143/BE0018</t>
  </si>
  <si>
    <t>IDKRAAA03405</t>
  </si>
  <si>
    <t>SUDIRMANSYAH</t>
  </si>
  <si>
    <t>1048901339956321</t>
  </si>
  <si>
    <t>ESP1602659933DB06</t>
  </si>
  <si>
    <t>IDEC2010007913</t>
  </si>
  <si>
    <t>CNE2010008809</t>
  </si>
  <si>
    <t>KWE2010008809</t>
  </si>
  <si>
    <t>IP2010001144/BE0018</t>
  </si>
  <si>
    <t>1048901931166227</t>
  </si>
  <si>
    <t>ESP1602661139QWY9</t>
  </si>
  <si>
    <t>E2010001900</t>
  </si>
  <si>
    <t>MME2010008810</t>
  </si>
  <si>
    <t>KWE2010008810</t>
  </si>
  <si>
    <t>IP2010001145/BE0018</t>
  </si>
  <si>
    <t>IDPABLA10581</t>
  </si>
  <si>
    <t>TINA TRI ASIH</t>
  </si>
  <si>
    <t>1048901251266446</t>
  </si>
  <si>
    <t>ESP160266215237TG</t>
  </si>
  <si>
    <t>E2010001903</t>
  </si>
  <si>
    <t>MME2010008814</t>
  </si>
  <si>
    <t>KWE2010008814</t>
  </si>
  <si>
    <t>IP2010001148/BE0018</t>
  </si>
  <si>
    <t>IDPABLA10582</t>
  </si>
  <si>
    <t>SHANTI</t>
  </si>
  <si>
    <t>1048901635266194</t>
  </si>
  <si>
    <t>ESP1602662536JVOG</t>
  </si>
  <si>
    <t>IDEC2010007916</t>
  </si>
  <si>
    <t>CNE2010008816</t>
  </si>
  <si>
    <t>KWE2010008816</t>
  </si>
  <si>
    <t>IP2010001149/BE0018</t>
  </si>
  <si>
    <t>SAPIDEC2010007916</t>
  </si>
  <si>
    <t>1048901852366258</t>
  </si>
  <si>
    <t>ESP1602663258B384</t>
  </si>
  <si>
    <t>IDEC2010007920</t>
  </si>
  <si>
    <t>CNE2010008823</t>
  </si>
  <si>
    <t>KWE2010008823</t>
  </si>
  <si>
    <t>IP2010001150/BE0018</t>
  </si>
  <si>
    <t>JO0058835139</t>
  </si>
  <si>
    <t>1048901792466418</t>
  </si>
  <si>
    <t>ESP16026642986ADE</t>
  </si>
  <si>
    <t>IDEC2010007924</t>
  </si>
  <si>
    <t>CNE2010008830</t>
  </si>
  <si>
    <t>KWE2010008830</t>
  </si>
  <si>
    <t>IP2010001152/BE0018</t>
  </si>
  <si>
    <t>IDKHAEA02048</t>
  </si>
  <si>
    <t>NUR HILMAH YULINDA</t>
  </si>
  <si>
    <t>JO0058837648</t>
  </si>
  <si>
    <t>1048901096466508</t>
  </si>
  <si>
    <t>ESP1602664690MCLE</t>
  </si>
  <si>
    <t>IDEC2010007926</t>
  </si>
  <si>
    <t>CNE2010008832</t>
  </si>
  <si>
    <t>KWE2010008832</t>
  </si>
  <si>
    <t>IP2010001153/BE0018</t>
  </si>
  <si>
    <t>799920084605</t>
  </si>
  <si>
    <t>1048901811766652</t>
  </si>
  <si>
    <t>ESP160266711876LO</t>
  </si>
  <si>
    <t>IDEC2010007935</t>
  </si>
  <si>
    <t>CNE2010008845</t>
  </si>
  <si>
    <t>KWE2010008845</t>
  </si>
  <si>
    <t>IP2010001154/BE0018</t>
  </si>
  <si>
    <t>JO0058845688</t>
  </si>
  <si>
    <t>1048901403766196</t>
  </si>
  <si>
    <t>ESP1602667304HLLP</t>
  </si>
  <si>
    <t>IDEC2010007937</t>
  </si>
  <si>
    <t>CNE2010008848</t>
  </si>
  <si>
    <t>KWE2010008848</t>
  </si>
  <si>
    <t>IP2010001155/BE0018</t>
  </si>
  <si>
    <t>0128042000191154</t>
  </si>
  <si>
    <t>1048901654766380</t>
  </si>
  <si>
    <t>ESP1602667456ZJW0</t>
  </si>
  <si>
    <t>E2010001917</t>
  </si>
  <si>
    <t>MME2010008849</t>
  </si>
  <si>
    <t>KWE2010008849</t>
  </si>
  <si>
    <t>IP2010001156/BE0018</t>
  </si>
  <si>
    <t>IDSABUA05154</t>
  </si>
  <si>
    <t>YOSRIZAL FAHMI</t>
  </si>
  <si>
    <t>1048901398276632</t>
  </si>
  <si>
    <t>ESP16026728938N1K</t>
  </si>
  <si>
    <t>E2010001935</t>
  </si>
  <si>
    <t>MME2010008870</t>
  </si>
  <si>
    <t>KWE2010008870</t>
  </si>
  <si>
    <t>IP2010001157/BE0018</t>
  </si>
  <si>
    <t>IDNTAOA05841</t>
  </si>
  <si>
    <t>MUH ALI UTSMAN</t>
  </si>
  <si>
    <t>1048901854376799</t>
  </si>
  <si>
    <t>ESP1602673458QSCZ</t>
  </si>
  <si>
    <t>IDEC2010007949</t>
  </si>
  <si>
    <t>CNE2010008871</t>
  </si>
  <si>
    <t>KWE2010008871</t>
  </si>
  <si>
    <t>IP2010001158/BE0018</t>
  </si>
  <si>
    <t>SAPIDEC2010007949</t>
  </si>
  <si>
    <t>1048901506476706</t>
  </si>
  <si>
    <t>ESP1602674606HPQJ</t>
  </si>
  <si>
    <t>IDEC2010007954</t>
  </si>
  <si>
    <t>CNE2010008877</t>
  </si>
  <si>
    <t>KWE2010008877</t>
  </si>
  <si>
    <t>IP2010001159/BE0018</t>
  </si>
  <si>
    <t>0128042000191188</t>
  </si>
  <si>
    <t>1048901381236539</t>
  </si>
  <si>
    <t>ESP1602632183GQZ8</t>
  </si>
  <si>
    <t>IDEC2010007774</t>
  </si>
  <si>
    <t>CNE2010008644</t>
  </si>
  <si>
    <t>KWE2010008644</t>
  </si>
  <si>
    <t>IP2010001096/BE0018</t>
  </si>
  <si>
    <t>SAPIDEC2010007774</t>
  </si>
  <si>
    <t>1048901485576559</t>
  </si>
  <si>
    <t>ESP16026755844IVA</t>
  </si>
  <si>
    <t>IDEC2010007956</t>
  </si>
  <si>
    <t>CNE2010008879</t>
  </si>
  <si>
    <t>KWE2010008879</t>
  </si>
  <si>
    <t>IP2010001160/BE0018</t>
  </si>
  <si>
    <t>IDSPAAB11294</t>
  </si>
  <si>
    <t>MARDIYANAH</t>
  </si>
  <si>
    <t>JO0058874892</t>
  </si>
  <si>
    <t>1048901833176109</t>
  </si>
  <si>
    <t>ESP1602671339QWCC</t>
  </si>
  <si>
    <t>E2010001939</t>
  </si>
  <si>
    <t>MME2010008880</t>
  </si>
  <si>
    <t>KWE2010008880</t>
  </si>
  <si>
    <t>IP2010001161/BE0018</t>
  </si>
  <si>
    <t>IDJHAKA05378</t>
  </si>
  <si>
    <t>ANNUURIA DWI PUTRI</t>
  </si>
  <si>
    <t>1048901776776416</t>
  </si>
  <si>
    <t>ESP1602677678NMSR</t>
  </si>
  <si>
    <t>IDEC2010007961</t>
  </si>
  <si>
    <t>CNE2010008887</t>
  </si>
  <si>
    <t>KWE2010008887</t>
  </si>
  <si>
    <t>IP2010001162/BE0018</t>
  </si>
  <si>
    <t>SAPIDEC2010007961</t>
  </si>
  <si>
    <t>1048901809876948</t>
  </si>
  <si>
    <t>ESP160267890906VF</t>
  </si>
  <si>
    <t>IDEC2010007965</t>
  </si>
  <si>
    <t>CNE2010008894</t>
  </si>
  <si>
    <t>KWE2010008894</t>
  </si>
  <si>
    <t>IP2010001163/BE0018</t>
  </si>
  <si>
    <t>IDJRAAA20011</t>
  </si>
  <si>
    <t>AYUNDA DIANA WATI</t>
  </si>
  <si>
    <t>000184703931</t>
  </si>
  <si>
    <t>1048901384536073</t>
  </si>
  <si>
    <t>ESP1602635484Q8I6</t>
  </si>
  <si>
    <t>IDEC2010007782</t>
  </si>
  <si>
    <t>CNE2010008652</t>
  </si>
  <si>
    <t>KWE2010008652</t>
  </si>
  <si>
    <t>IP2010001097/BE0018</t>
  </si>
  <si>
    <t>JO0058797587</t>
  </si>
  <si>
    <t>1048901494976963</t>
  </si>
  <si>
    <t>ESP1602679495E3J2</t>
  </si>
  <si>
    <t>IDEC2010007966</t>
  </si>
  <si>
    <t>CNE2010008895</t>
  </si>
  <si>
    <t>KWE2010008895</t>
  </si>
  <si>
    <t>IP2010001164/BE0018</t>
  </si>
  <si>
    <t>WHWH0031410204711966</t>
  </si>
  <si>
    <t>1048901587976598</t>
  </si>
  <si>
    <t>ESP1602679785NG7T</t>
  </si>
  <si>
    <t>IDEC2010007967</t>
  </si>
  <si>
    <t>CNE2010008897</t>
  </si>
  <si>
    <t>KWE2010008897</t>
  </si>
  <si>
    <t>IP2010001165/BE0018</t>
  </si>
  <si>
    <t>000184703932</t>
  </si>
  <si>
    <t>1048901808876264</t>
  </si>
  <si>
    <t>ESP1602678808TPIO</t>
  </si>
  <si>
    <t>IDEC2010007968</t>
  </si>
  <si>
    <t>CNE2010008898</t>
  </si>
  <si>
    <t>KWE2010008898</t>
  </si>
  <si>
    <t>IP2010001166/BE0018</t>
  </si>
  <si>
    <t>IDJKAMA05269</t>
  </si>
  <si>
    <t>SARIYANTO</t>
  </si>
  <si>
    <t>JO0058888522</t>
  </si>
  <si>
    <t>1048901788086725</t>
  </si>
  <si>
    <t>ESP1602680887HV97</t>
  </si>
  <si>
    <t>IDEC2010007973</t>
  </si>
  <si>
    <t>CNE2010008903</t>
  </si>
  <si>
    <t>KWE2010008903</t>
  </si>
  <si>
    <t>IP2010001167/BE0018</t>
  </si>
  <si>
    <t>000184703933</t>
  </si>
  <si>
    <t>1048901389186122</t>
  </si>
  <si>
    <t>ESP1602681984VLTH</t>
  </si>
  <si>
    <t>E2010001947</t>
  </si>
  <si>
    <t>MME2010008904</t>
  </si>
  <si>
    <t>KWE2010008904</t>
  </si>
  <si>
    <t>IP2010001168/BE0018</t>
  </si>
  <si>
    <t>IDJRBFA13713</t>
  </si>
  <si>
    <t>NANDA REGINA MEININGTYAS</t>
  </si>
  <si>
    <t>1048901720676863</t>
  </si>
  <si>
    <t>ESP1602676027BAQZ</t>
  </si>
  <si>
    <t>E2010001948</t>
  </si>
  <si>
    <t>MME2010008908</t>
  </si>
  <si>
    <t>KWE2010008908</t>
  </si>
  <si>
    <t>IP2010001169/BE0018</t>
  </si>
  <si>
    <t>IDBNALA03703</t>
  </si>
  <si>
    <t>UUS YUSNIA BANS</t>
  </si>
  <si>
    <t>1048901464286686</t>
  </si>
  <si>
    <t>ESP16026824657QRF</t>
  </si>
  <si>
    <t>E2010001949</t>
  </si>
  <si>
    <t>MME2010008910</t>
  </si>
  <si>
    <t>KWE2010008910</t>
  </si>
  <si>
    <t>IP2010001170/BE0018</t>
  </si>
  <si>
    <t>IDJRBFA13714</t>
  </si>
  <si>
    <t>ANIS SULISTYANI</t>
  </si>
  <si>
    <t>1048901020386843</t>
  </si>
  <si>
    <t>ESP160268302068R4</t>
  </si>
  <si>
    <t>E2010001950</t>
  </si>
  <si>
    <t>MME2010008911</t>
  </si>
  <si>
    <t>KWE2010008911</t>
  </si>
  <si>
    <t>IP2010001171/BE0018</t>
  </si>
  <si>
    <t>IDJRBFA13715</t>
  </si>
  <si>
    <t>PANTJA FADJARIANA</t>
  </si>
  <si>
    <t>1048901081046761</t>
  </si>
  <si>
    <t>ESP1602640180IGMA</t>
  </si>
  <si>
    <t>IDEC2010007789</t>
  </si>
  <si>
    <t>CNE2010008660</t>
  </si>
  <si>
    <t>KWE2010008660</t>
  </si>
  <si>
    <t>IP2010001098/BE0018</t>
  </si>
  <si>
    <t>SAPIDEC2010007789</t>
  </si>
  <si>
    <t>1048901854386555</t>
  </si>
  <si>
    <t>ESP16026834581EYF</t>
  </si>
  <si>
    <t>E2010001951</t>
  </si>
  <si>
    <t>MME2010008912</t>
  </si>
  <si>
    <t>KWE2010008912</t>
  </si>
  <si>
    <t>IP2010001172/BE0018</t>
  </si>
  <si>
    <t>IDJRBFA13716</t>
  </si>
  <si>
    <t>ITAN OLYVIA PUSPITA</t>
  </si>
  <si>
    <t>1048901325486855</t>
  </si>
  <si>
    <t>ESP1602684523K0WZ</t>
  </si>
  <si>
    <t>E2010001952</t>
  </si>
  <si>
    <t>MME2010008913</t>
  </si>
  <si>
    <t>KWE2010008913</t>
  </si>
  <si>
    <t>IP2010001173/BE0018</t>
  </si>
  <si>
    <t>IDJRBFA13717</t>
  </si>
  <si>
    <t>1048901357736240</t>
  </si>
  <si>
    <t>ESP1602637754G8QY</t>
  </si>
  <si>
    <t>IDEC2010007792</t>
  </si>
  <si>
    <t>CNE2010008665</t>
  </si>
  <si>
    <t>KWE2010008665</t>
  </si>
  <si>
    <t>IP2010001099/BE0018</t>
  </si>
  <si>
    <t>IDJTYBA04979</t>
  </si>
  <si>
    <t>ANDRIATY LALLO</t>
  </si>
  <si>
    <t>JO0058802454</t>
  </si>
  <si>
    <t>1048901817146762</t>
  </si>
  <si>
    <t>ESP1602641719CDT0</t>
  </si>
  <si>
    <t>IDEC2010007793</t>
  </si>
  <si>
    <t>CNE2010008666</t>
  </si>
  <si>
    <t>KWE2010008666</t>
  </si>
  <si>
    <t>IP2010001100/BE0018</t>
  </si>
  <si>
    <t>1048901267146985</t>
  </si>
  <si>
    <t>ESP16026417638P6D</t>
  </si>
  <si>
    <t>E2010001868</t>
  </si>
  <si>
    <t>MME2010008667</t>
  </si>
  <si>
    <t>KWE2010008667</t>
  </si>
  <si>
    <t>IP2010001101/BE0018</t>
  </si>
  <si>
    <t>IDJRAHA11630</t>
  </si>
  <si>
    <t>WIWIN RATNAWATI</t>
  </si>
  <si>
    <t>1048901233246150</t>
  </si>
  <si>
    <t>ESP16026423335OUE</t>
  </si>
  <si>
    <t>IDEC2010007795</t>
  </si>
  <si>
    <t>CNE2010008670</t>
  </si>
  <si>
    <t>KWE2010008670</t>
  </si>
  <si>
    <t>IP2010001102/BE0018</t>
  </si>
  <si>
    <t>1048901912686397</t>
  </si>
  <si>
    <t>ESP16026862191B35</t>
  </si>
  <si>
    <t>E2010001957</t>
  </si>
  <si>
    <t>MME2010008920</t>
  </si>
  <si>
    <t>KWE2010008920</t>
  </si>
  <si>
    <t>IP2010001174/BE0018</t>
  </si>
  <si>
    <t>IDJTBSA04338</t>
  </si>
  <si>
    <t>1048901464686783</t>
  </si>
  <si>
    <t>ESP1602686465J7EW</t>
  </si>
  <si>
    <t>IDEC2010007980</t>
  </si>
  <si>
    <t>CNE2010008921</t>
  </si>
  <si>
    <t>KWE2010008921</t>
  </si>
  <si>
    <t>IP2010001175/BE0018</t>
  </si>
  <si>
    <t>1048901346686832</t>
  </si>
  <si>
    <t>ESP1602686644CDY2</t>
  </si>
  <si>
    <t>E2010001959</t>
  </si>
  <si>
    <t>MME2010008923</t>
  </si>
  <si>
    <t>KWE2010008923</t>
  </si>
  <si>
    <t>IP2010001176/BE0018</t>
  </si>
  <si>
    <t>IDKRAEA13179</t>
  </si>
  <si>
    <t>HALIDAH</t>
  </si>
  <si>
    <t>0128042000191220</t>
  </si>
  <si>
    <t>1048901107686000</t>
  </si>
  <si>
    <t>ESP1602686702HUA0</t>
  </si>
  <si>
    <t>IDEC2010007981</t>
  </si>
  <si>
    <t>CNE2010008924</t>
  </si>
  <si>
    <t>KWE2010008924</t>
  </si>
  <si>
    <t>IP2010001177/BE0018</t>
  </si>
  <si>
    <t>SAPIDEC2010007981</t>
  </si>
  <si>
    <t>1048901002546768</t>
  </si>
  <si>
    <t>ESP16026452010GSE</t>
  </si>
  <si>
    <t>IDEC2010007834</t>
  </si>
  <si>
    <t>CNE2010008712</t>
  </si>
  <si>
    <t>KWE2010008712</t>
  </si>
  <si>
    <t>IP2010001103/BE0018</t>
  </si>
  <si>
    <t>SAPIDEC2010007834</t>
  </si>
  <si>
    <t>1048901498786699</t>
  </si>
  <si>
    <t>ESP160268789402JS</t>
  </si>
  <si>
    <t>E2010001961</t>
  </si>
  <si>
    <t>MME2010008926</t>
  </si>
  <si>
    <t>KWE2010008926</t>
  </si>
  <si>
    <t>IP2010001178/BE0018</t>
  </si>
  <si>
    <t>IDKTAGA12850</t>
  </si>
  <si>
    <t>PRIYATI</t>
  </si>
  <si>
    <t>JO0058900312</t>
  </si>
  <si>
    <t>1048901037886715</t>
  </si>
  <si>
    <t>ESP1602688730J2A1</t>
  </si>
  <si>
    <t>IDEC2010007983</t>
  </si>
  <si>
    <t>CNE2010008927</t>
  </si>
  <si>
    <t>KWE2010008927</t>
  </si>
  <si>
    <t>IP2010001179/BE0018</t>
  </si>
  <si>
    <t>IDSPAAB28456</t>
  </si>
  <si>
    <t>TJHIN DEVIE NATALLIA</t>
  </si>
  <si>
    <t>000184703934</t>
  </si>
  <si>
    <t>1048901957546155</t>
  </si>
  <si>
    <t>ESP1602645759B2ED</t>
  </si>
  <si>
    <t>IDEC2010007838</t>
  </si>
  <si>
    <t>CNE2010008717</t>
  </si>
  <si>
    <t>KWE2010008717</t>
  </si>
  <si>
    <t>IP2010001104/BE0018</t>
  </si>
  <si>
    <t>IDSPAAB43032</t>
  </si>
  <si>
    <t>0128042000191055</t>
  </si>
  <si>
    <t>1048901227436280</t>
  </si>
  <si>
    <t>ESP1602634723EDD7</t>
  </si>
  <si>
    <t>IDEC2010007839</t>
  </si>
  <si>
    <t>CNE2010008719</t>
  </si>
  <si>
    <t>KWE2010008719</t>
  </si>
  <si>
    <t>IP2010001105/BE0018</t>
  </si>
  <si>
    <t>SAPIDEC2010007839</t>
  </si>
  <si>
    <t>1048901157836607</t>
  </si>
  <si>
    <t>ESP16026387518CRV</t>
  </si>
  <si>
    <t>IDEC2010007842</t>
  </si>
  <si>
    <t>CNE2010008722</t>
  </si>
  <si>
    <t>KWE2010008722</t>
  </si>
  <si>
    <t>IP2010001106/BE0018</t>
  </si>
  <si>
    <t>20KLI0000002427</t>
  </si>
  <si>
    <t>1048901457646871</t>
  </si>
  <si>
    <t>ESP1602646755OFDM</t>
  </si>
  <si>
    <t>IDEC2010007843</t>
  </si>
  <si>
    <t>CNE2010008723</t>
  </si>
  <si>
    <t>KWE2010008723</t>
  </si>
  <si>
    <t>IP2010001107/BE0018</t>
  </si>
  <si>
    <t>20KLI0000002428</t>
  </si>
  <si>
    <t>1048901524746616</t>
  </si>
  <si>
    <t>ESP1602647425O126</t>
  </si>
  <si>
    <t>IDEC2010007844</t>
  </si>
  <si>
    <t>CNE2010008724</t>
  </si>
  <si>
    <t>KWE2010008724</t>
  </si>
  <si>
    <t>IP2010001108/BE0018</t>
  </si>
  <si>
    <t>JO0058809872</t>
  </si>
  <si>
    <t>1048901894746865</t>
  </si>
  <si>
    <t>ESP16026474983J6S</t>
  </si>
  <si>
    <t>IDEC2010007846</t>
  </si>
  <si>
    <t>CNE2010008726</t>
  </si>
  <si>
    <t>KWE2010008726</t>
  </si>
  <si>
    <t>IP2010001109/BE0018</t>
  </si>
  <si>
    <t>IDKLADA00490</t>
  </si>
  <si>
    <t>NAJIAH</t>
  </si>
  <si>
    <t>1048901082846563</t>
  </si>
  <si>
    <t>ESP1602648281QDQB</t>
  </si>
  <si>
    <t>IDEC2010007847</t>
  </si>
  <si>
    <t>CNE2010008730</t>
  </si>
  <si>
    <t>KWE2010008730</t>
  </si>
  <si>
    <t>IP2010001110/BE0018</t>
  </si>
  <si>
    <t>EID1017280</t>
  </si>
  <si>
    <t>1048901403846813</t>
  </si>
  <si>
    <t>ESP16026483059LAH</t>
  </si>
  <si>
    <t>IDEC2010007848</t>
  </si>
  <si>
    <t>CNE2010008731</t>
  </si>
  <si>
    <t>KWE2010008731</t>
  </si>
  <si>
    <t>IP2010001111/BE0018</t>
  </si>
  <si>
    <t>799920084550</t>
  </si>
  <si>
    <t>1048901753846279</t>
  </si>
  <si>
    <t>ESP1602648358JLQK</t>
  </si>
  <si>
    <t>IDEC2010007850</t>
  </si>
  <si>
    <t>CNE2010008734</t>
  </si>
  <si>
    <t>KWE2010008734</t>
  </si>
  <si>
    <t>IP2010001112/BE0018</t>
  </si>
  <si>
    <t>IDJRYZA00928</t>
  </si>
  <si>
    <t>MOCH AMINUDIN</t>
  </si>
  <si>
    <t>799920084561</t>
  </si>
  <si>
    <t>1048901625846385</t>
  </si>
  <si>
    <t>ESP1602648527LND8</t>
  </si>
  <si>
    <t>IDEC2010007851</t>
  </si>
  <si>
    <t>CNE2010008735</t>
  </si>
  <si>
    <t>KWE2010008735</t>
  </si>
  <si>
    <t>IP2010001113/BE0018</t>
  </si>
  <si>
    <t>1048901328846682</t>
  </si>
  <si>
    <t>ESP1602648824LSVU</t>
  </si>
  <si>
    <t>IDEC2010007853</t>
  </si>
  <si>
    <t>CNE2010008737</t>
  </si>
  <si>
    <t>KWE2010008737</t>
  </si>
  <si>
    <t>IP2010001114/BE0018</t>
  </si>
  <si>
    <t>JO0058811637</t>
  </si>
  <si>
    <t>1048901405946239</t>
  </si>
  <si>
    <t>ESP1602649505AG28</t>
  </si>
  <si>
    <t>IDEC2010007858</t>
  </si>
  <si>
    <t>CNE2010008742</t>
  </si>
  <si>
    <t>KWE2010008742</t>
  </si>
  <si>
    <t>IP2010001115/BE0018</t>
  </si>
  <si>
    <t>JO0058812711</t>
  </si>
  <si>
    <t>1048901688946854</t>
  </si>
  <si>
    <t>ESP1602649887S5EO</t>
  </si>
  <si>
    <t>E2010001882</t>
  </si>
  <si>
    <t>MME2010008743</t>
  </si>
  <si>
    <t>KWE2010008743</t>
  </si>
  <si>
    <t>IP2010001116/BE0018</t>
  </si>
  <si>
    <t>IDSPAAB43851</t>
  </si>
  <si>
    <t>AYU SILVIANI</t>
  </si>
  <si>
    <t>JO0058812725</t>
  </si>
  <si>
    <t>1048901369646540</t>
  </si>
  <si>
    <t>ESP16026469632ED6</t>
  </si>
  <si>
    <t>IDEC2010007861</t>
  </si>
  <si>
    <t>CNE2010008746</t>
  </si>
  <si>
    <t>KWE2010008746</t>
  </si>
  <si>
    <t>IP2010001117/BE0018</t>
  </si>
  <si>
    <t>0128042000191089</t>
  </si>
  <si>
    <t>1048901260156958</t>
  </si>
  <si>
    <t>ESP1602651062TDAA</t>
  </si>
  <si>
    <t>IDEC2010007863</t>
  </si>
  <si>
    <t>CNE2010008748</t>
  </si>
  <si>
    <t>KWE2010008748</t>
  </si>
  <si>
    <t>IP2010001118/BE0018</t>
  </si>
  <si>
    <t>IDSPAAB27837</t>
  </si>
  <si>
    <t>ANNA DESI PERTIWI</t>
  </si>
  <si>
    <t>000184703925</t>
  </si>
  <si>
    <t>1048901227346485</t>
  </si>
  <si>
    <t>ESP1602643723KQ3L</t>
  </si>
  <si>
    <t>IDEC2010007865</t>
  </si>
  <si>
    <t>CNE2010008750</t>
  </si>
  <si>
    <t>KWE2010008750</t>
  </si>
  <si>
    <t>IP2010001119/BE0018</t>
  </si>
  <si>
    <t>JO0058815089</t>
  </si>
  <si>
    <t>1048901180156871</t>
  </si>
  <si>
    <t>ESP1602651081U50W</t>
  </si>
  <si>
    <t>IDEC2010007866</t>
  </si>
  <si>
    <t>CNE2010008751</t>
  </si>
  <si>
    <t>KWE2010008751</t>
  </si>
  <si>
    <t>IP2010001120/BE0018</t>
  </si>
  <si>
    <t>EID1386241</t>
  </si>
  <si>
    <t>EDY SUNARWADI, SP</t>
  </si>
  <si>
    <t>JO0058815352</t>
  </si>
  <si>
    <t>1048901872256413</t>
  </si>
  <si>
    <t>ESP160265227939FH</t>
  </si>
  <si>
    <t>E2010001883</t>
  </si>
  <si>
    <t>MME2010008752</t>
  </si>
  <si>
    <t>KWE2010008752</t>
  </si>
  <si>
    <t>IP2010001121/BE0018</t>
  </si>
  <si>
    <t>IDJRBBA33345</t>
  </si>
  <si>
    <t>RENO PRAYUDA SETIAWAN</t>
  </si>
  <si>
    <t>1048901372356002</t>
  </si>
  <si>
    <t>ESP1602653273E9CQ</t>
  </si>
  <si>
    <t>IDEC2010007869</t>
  </si>
  <si>
    <t>CNE2010008755</t>
  </si>
  <si>
    <t>KWE2010008755</t>
  </si>
  <si>
    <t>IP2010001122/BE0018</t>
  </si>
  <si>
    <t>1048901601356485</t>
  </si>
  <si>
    <t>ESP1602653106623A</t>
  </si>
  <si>
    <t>IDEC2010007870</t>
  </si>
  <si>
    <t>CNE2010008756</t>
  </si>
  <si>
    <t>KWE2010008756</t>
  </si>
  <si>
    <t>IP2010001123/BE0018</t>
  </si>
  <si>
    <t>000184703926</t>
  </si>
  <si>
    <t>1048901672356129</t>
  </si>
  <si>
    <t>ESP16026532773YBB</t>
  </si>
  <si>
    <t>IDEC2010007871</t>
  </si>
  <si>
    <t>CNE2010008757</t>
  </si>
  <si>
    <t>KWE2010008757</t>
  </si>
  <si>
    <t>IP2010001124/BE0018</t>
  </si>
  <si>
    <t>1048901137356563</t>
  </si>
  <si>
    <t>ESP1602653731DD98</t>
  </si>
  <si>
    <t>IDEC2010007874</t>
  </si>
  <si>
    <t>CNE2010008760</t>
  </si>
  <si>
    <t>KWE2010008760</t>
  </si>
  <si>
    <t>IP2010001125/BE0018</t>
  </si>
  <si>
    <t>20KLI0000002431</t>
  </si>
  <si>
    <t>1048901399356953</t>
  </si>
  <si>
    <t>ESP1602653993FBEM</t>
  </si>
  <si>
    <t>IDEC2010007876</t>
  </si>
  <si>
    <t>CNE2010008762</t>
  </si>
  <si>
    <t>KWE2010008762</t>
  </si>
  <si>
    <t>IP2010001126/BE0018</t>
  </si>
  <si>
    <t>1048901547456945</t>
  </si>
  <si>
    <t>ESP1602654745T9CM</t>
  </si>
  <si>
    <t>IDEC2010007877</t>
  </si>
  <si>
    <t>CNE2010008763</t>
  </si>
  <si>
    <t>KWE2010008763</t>
  </si>
  <si>
    <t>IP2010001127/BE0018</t>
  </si>
  <si>
    <t>JO0058818345</t>
  </si>
  <si>
    <t>1048901076456556</t>
  </si>
  <si>
    <t>ESP16026546711NOQ</t>
  </si>
  <si>
    <t>IDEC2010007878</t>
  </si>
  <si>
    <t>CNE2010008764</t>
  </si>
  <si>
    <t>KWE2010008764</t>
  </si>
  <si>
    <t>IP2010001128/BE0018</t>
  </si>
  <si>
    <t>1048901188147260</t>
  </si>
  <si>
    <t>ESP1602741881527I</t>
  </si>
  <si>
    <t>IDEC2010008551</t>
  </si>
  <si>
    <t>CNE2010009498</t>
  </si>
  <si>
    <t>KWE2010009498</t>
  </si>
  <si>
    <t>IP2010001218/BE0018</t>
  </si>
  <si>
    <t>1048901941247391</t>
  </si>
  <si>
    <t>ESP1602742150KSML</t>
  </si>
  <si>
    <t>IDEC2010008552</t>
  </si>
  <si>
    <t>CNE2010009499</t>
  </si>
  <si>
    <t>KWE2010009499</t>
  </si>
  <si>
    <t>IP2010001219/BE0018</t>
  </si>
  <si>
    <t>JO0058929519</t>
  </si>
  <si>
    <t>1048901276247580</t>
  </si>
  <si>
    <t>ESP1602742673GK2Q</t>
  </si>
  <si>
    <t>IDEC2010008564</t>
  </si>
  <si>
    <t>CNE2010009514</t>
  </si>
  <si>
    <t>KWE2010009514</t>
  </si>
  <si>
    <t>IP2010001220/BE0018</t>
  </si>
  <si>
    <t>000184703938</t>
  </si>
  <si>
    <t>1048901495447207</t>
  </si>
  <si>
    <t>ESP1602744594SYAB</t>
  </si>
  <si>
    <t>IDEC2010008566</t>
  </si>
  <si>
    <t>CNE2010009519</t>
  </si>
  <si>
    <t>KWE2010009519</t>
  </si>
  <si>
    <t>IP2010001221/BE0018</t>
  </si>
  <si>
    <t>1048901140547952</t>
  </si>
  <si>
    <t>ESP16027450420YHO</t>
  </si>
  <si>
    <t>IDEC2010008568</t>
  </si>
  <si>
    <t>CNE2010009521</t>
  </si>
  <si>
    <t>KWE2010009521</t>
  </si>
  <si>
    <t>IP2010001222/BE0018</t>
  </si>
  <si>
    <t>1048901752547568</t>
  </si>
  <si>
    <t>ESP16027452578UYF</t>
  </si>
  <si>
    <t>IDEC2010008571</t>
  </si>
  <si>
    <t>CNE2010009525</t>
  </si>
  <si>
    <t>KWE2010009525</t>
  </si>
  <si>
    <t>IP2010001223/BE0018</t>
  </si>
  <si>
    <t>1048901985647806</t>
  </si>
  <si>
    <t>ESP1602746590QQZQ</t>
  </si>
  <si>
    <t>E2010002044</t>
  </si>
  <si>
    <t>MME2010009532</t>
  </si>
  <si>
    <t>KWE2010009532</t>
  </si>
  <si>
    <t>IP2010001224/BE0018</t>
  </si>
  <si>
    <t>IDRUAJA07396</t>
  </si>
  <si>
    <t>SAPE2010002044</t>
  </si>
  <si>
    <t>1048901538547003</t>
  </si>
  <si>
    <t>ESP1602745836IRUJ</t>
  </si>
  <si>
    <t>E2010002045</t>
  </si>
  <si>
    <t>MME2010009533</t>
  </si>
  <si>
    <t>KWE2010009533</t>
  </si>
  <si>
    <t>IP2010001225/BE0018</t>
  </si>
  <si>
    <t>IDSPAAB43867</t>
  </si>
  <si>
    <t>NOVITASARI DISAN</t>
  </si>
  <si>
    <t>799920084782</t>
  </si>
  <si>
    <t>1048901357647725</t>
  </si>
  <si>
    <t>ESP1602746754O4HB</t>
  </si>
  <si>
    <t>IDEC2010008574</t>
  </si>
  <si>
    <t>CNE2010009534</t>
  </si>
  <si>
    <t>KWE2010009534</t>
  </si>
  <si>
    <t>IP2010001226/BE0018</t>
  </si>
  <si>
    <t>1048901248647025</t>
  </si>
  <si>
    <t>ESP16027468428TLQ</t>
  </si>
  <si>
    <t>IDEC2010008576</t>
  </si>
  <si>
    <t>CNE2010009536</t>
  </si>
  <si>
    <t>KWE2010009536</t>
  </si>
  <si>
    <t>IP2010001227/BE0018</t>
  </si>
  <si>
    <t>JO0058941307</t>
  </si>
  <si>
    <t>1048901230747101</t>
  </si>
  <si>
    <t>ESP16027470339VA5</t>
  </si>
  <si>
    <t>IDEC2010008577</t>
  </si>
  <si>
    <t>CNE2010009537</t>
  </si>
  <si>
    <t>KWE2010009537</t>
  </si>
  <si>
    <t>IP2010001228/BE0018</t>
  </si>
  <si>
    <t>JO0058941627</t>
  </si>
  <si>
    <t>1048901416847599</t>
  </si>
  <si>
    <t>ESP16027486141NUJ</t>
  </si>
  <si>
    <t>E2010002051</t>
  </si>
  <si>
    <t>MME2010009546</t>
  </si>
  <si>
    <t>KWE2010009546</t>
  </si>
  <si>
    <t>IP2010001229/BE0018</t>
  </si>
  <si>
    <t>IDSPAAB43869</t>
  </si>
  <si>
    <t>WENI RESNAWATI</t>
  </si>
  <si>
    <t>799920084793</t>
  </si>
  <si>
    <t>1048901308547776</t>
  </si>
  <si>
    <t>ESP1602745804WQDI</t>
  </si>
  <si>
    <t>IDEC2010008588</t>
  </si>
  <si>
    <t>CNE2010009554</t>
  </si>
  <si>
    <t>KWE2010009554</t>
  </si>
  <si>
    <t>IP2010001230/BE0018</t>
  </si>
  <si>
    <t>IDPABLA08200</t>
  </si>
  <si>
    <t>ZAINABUN</t>
  </si>
  <si>
    <t>JO0058947892</t>
  </si>
  <si>
    <t>1048901871057392</t>
  </si>
  <si>
    <t>ESP1602750178QOUM</t>
  </si>
  <si>
    <t>E2010002055</t>
  </si>
  <si>
    <t>MME2010009557</t>
  </si>
  <si>
    <t>KWE2010009557</t>
  </si>
  <si>
    <t>IP2010001231/BE0018</t>
  </si>
  <si>
    <t>IDJRBBA33357</t>
  </si>
  <si>
    <t>NOPRANTO OLAN SILITONGA</t>
  </si>
  <si>
    <t>1048901302157475</t>
  </si>
  <si>
    <t>ESP1602751204A8GJ</t>
  </si>
  <si>
    <t>IDEC2010008593</t>
  </si>
  <si>
    <t>CNE2010009561</t>
  </si>
  <si>
    <t>KWE2010009561</t>
  </si>
  <si>
    <t>IP2010001232/BE0018</t>
  </si>
  <si>
    <t>1048901339837458</t>
  </si>
  <si>
    <t>ESP1602738934Y4JR</t>
  </si>
  <si>
    <t>E2010002057</t>
  </si>
  <si>
    <t>MME2010009565</t>
  </si>
  <si>
    <t>KWE2010009565</t>
  </si>
  <si>
    <t>IP2010001233/BE0018</t>
  </si>
  <si>
    <t>IDSAAEA09698</t>
  </si>
  <si>
    <t>YULINAWATI</t>
  </si>
  <si>
    <t>1048901022447291</t>
  </si>
  <si>
    <t>ESP1602744220QGYO</t>
  </si>
  <si>
    <t>IDEC2010008597</t>
  </si>
  <si>
    <t>CNE2010009568</t>
  </si>
  <si>
    <t>KWE2010009568</t>
  </si>
  <si>
    <t>IP2010001234/BE0018</t>
  </si>
  <si>
    <t>IDNTAAA17731</t>
  </si>
  <si>
    <t>DESPANORA</t>
  </si>
  <si>
    <t>JO0058954159</t>
  </si>
  <si>
    <t>1048901262357007</t>
  </si>
  <si>
    <t>ESP16027532620LS1</t>
  </si>
  <si>
    <t>IDEC2010008601</t>
  </si>
  <si>
    <t>CNE2010009576</t>
  </si>
  <si>
    <t>KWE2010009576</t>
  </si>
  <si>
    <t>IP2010001235/BE0018</t>
  </si>
  <si>
    <t>JO0058956489</t>
  </si>
  <si>
    <t>1048901229357316</t>
  </si>
  <si>
    <t>ESP1602753922CV7K</t>
  </si>
  <si>
    <t>IDEC2010008605</t>
  </si>
  <si>
    <t>CNE2010009582</t>
  </si>
  <si>
    <t>KWE2010009582</t>
  </si>
  <si>
    <t>IP2010001236/BE0018</t>
  </si>
  <si>
    <t>IDSPCCA01957</t>
  </si>
  <si>
    <t>WIDYA SUSILAWATI</t>
  </si>
  <si>
    <t>0128042000191501</t>
  </si>
  <si>
    <t>1048901199457380</t>
  </si>
  <si>
    <t>ESP1602754991U2JL</t>
  </si>
  <si>
    <t>IDEC2010008609</t>
  </si>
  <si>
    <t>CNE2010009589</t>
  </si>
  <si>
    <t>KWE2010009589</t>
  </si>
  <si>
    <t>IP2010001237/BE0018</t>
  </si>
  <si>
    <t>IDBNAGA07961</t>
  </si>
  <si>
    <t>DARI WIDIASTUTI</t>
  </si>
  <si>
    <t>JO0058962663</t>
  </si>
  <si>
    <t>1048901262657407</t>
  </si>
  <si>
    <t>ESP1602756263WKE1</t>
  </si>
  <si>
    <t>IDEC2010008614</t>
  </si>
  <si>
    <t>CNE2010009595</t>
  </si>
  <si>
    <t>KWE2010009595</t>
  </si>
  <si>
    <t>IP2010001238/BE0018</t>
  </si>
  <si>
    <t>JO0058968147</t>
  </si>
  <si>
    <t>1048901989217607</t>
  </si>
  <si>
    <t>ESP1602712990QLRD</t>
  </si>
  <si>
    <t>IDEC2010008426</t>
  </si>
  <si>
    <t>CNE2010009329</t>
  </si>
  <si>
    <t>KWE2010009329</t>
  </si>
  <si>
    <t>IP2010001180/BE0018</t>
  </si>
  <si>
    <t>IDJHARA14257</t>
  </si>
  <si>
    <t>GITA SAFITRI</t>
  </si>
  <si>
    <t>JO0058902795</t>
  </si>
  <si>
    <t>1048901835657483</t>
  </si>
  <si>
    <t>ESP16027565399EVU</t>
  </si>
  <si>
    <t>E2010002076</t>
  </si>
  <si>
    <t>MME2010009599</t>
  </si>
  <si>
    <t>KWE2010009599</t>
  </si>
  <si>
    <t>IP2010001239/BE0018</t>
  </si>
  <si>
    <t>IDSPAAB43871</t>
  </si>
  <si>
    <t>DARYATI</t>
  </si>
  <si>
    <t>799920084826</t>
  </si>
  <si>
    <t>1048901589757759</t>
  </si>
  <si>
    <t>ESP160275798578D8</t>
  </si>
  <si>
    <t>E2010002078</t>
  </si>
  <si>
    <t>MME2010009605</t>
  </si>
  <si>
    <t>KWE2010009605</t>
  </si>
  <si>
    <t>IP2010001240/BE0018</t>
  </si>
  <si>
    <t>IDBNAGA08142</t>
  </si>
  <si>
    <t>KOKOM KOMARIYAH</t>
  </si>
  <si>
    <t>JO0058974084</t>
  </si>
  <si>
    <t>1048901931617856</t>
  </si>
  <si>
    <t>ESP1602716140JELZ</t>
  </si>
  <si>
    <t>IDEC2010008427</t>
  </si>
  <si>
    <t>CNE2010009330</t>
  </si>
  <si>
    <t>KWE2010009330</t>
  </si>
  <si>
    <t>IP2010001181/BE0018</t>
  </si>
  <si>
    <t>JO0058902880</t>
  </si>
  <si>
    <t>1048901538617671</t>
  </si>
  <si>
    <t>ESP1602716835KA3A</t>
  </si>
  <si>
    <t>IDEC2010008428</t>
  </si>
  <si>
    <t>CNE2010009332</t>
  </si>
  <si>
    <t>KWE2010009332</t>
  </si>
  <si>
    <t>IP2010001182/BE0018</t>
  </si>
  <si>
    <t>JO0058902934</t>
  </si>
  <si>
    <t>1048901343167682</t>
  </si>
  <si>
    <t>ESP16027613440T9B</t>
  </si>
  <si>
    <t>E2010002092</t>
  </si>
  <si>
    <t>MME2010009622</t>
  </si>
  <si>
    <t>KWE2010009622</t>
  </si>
  <si>
    <t>IP2010001241/BE0018</t>
  </si>
  <si>
    <t>IDSACKA04462</t>
  </si>
  <si>
    <t>TRI RAMAYANI</t>
  </si>
  <si>
    <t>JO0058993870</t>
  </si>
  <si>
    <t>1048901645267579</t>
  </si>
  <si>
    <t>ESP1602762547G9HC</t>
  </si>
  <si>
    <t>E2010002093</t>
  </si>
  <si>
    <t>MME2010009623</t>
  </si>
  <si>
    <t>KWE2010009623</t>
  </si>
  <si>
    <t>IP2010001242/BE0018</t>
  </si>
  <si>
    <t>IDKHAAA05606</t>
  </si>
  <si>
    <t>CICIK NURHAYATI</t>
  </si>
  <si>
    <t>JO0058993968</t>
  </si>
  <si>
    <t>1048901560467039</t>
  </si>
  <si>
    <t>ESP1602764066KOL6</t>
  </si>
  <si>
    <t>E2010002098</t>
  </si>
  <si>
    <t>MME2010009630</t>
  </si>
  <si>
    <t>KWE2010009630</t>
  </si>
  <si>
    <t>IP2010001243/BE0018</t>
  </si>
  <si>
    <t>IDJHAKA05380</t>
  </si>
  <si>
    <t>HANIF ADITTYASSARI</t>
  </si>
  <si>
    <t>SAPE2010002098</t>
  </si>
  <si>
    <t>1048901329367098</t>
  </si>
  <si>
    <t>ESP1602763923LJKY</t>
  </si>
  <si>
    <t>IDEC2010008627</t>
  </si>
  <si>
    <t>CNE2010009631</t>
  </si>
  <si>
    <t>KWE2010009631</t>
  </si>
  <si>
    <t>IP2010001244/BE0018</t>
  </si>
  <si>
    <t>JO0058999561</t>
  </si>
  <si>
    <t>1048901300467209</t>
  </si>
  <si>
    <t>ESP1602764003K698</t>
  </si>
  <si>
    <t>E2010002099</t>
  </si>
  <si>
    <t>MME2010009632</t>
  </si>
  <si>
    <t>KWE2010009632</t>
  </si>
  <si>
    <t>IP2010001245/BE0018</t>
  </si>
  <si>
    <t>IDJTYCA03083</t>
  </si>
  <si>
    <t>MOH SODIK FERI DERMAWAN</t>
  </si>
  <si>
    <t>JO0058999622</t>
  </si>
  <si>
    <t>1048901382567743</t>
  </si>
  <si>
    <t>ESP1602765284ZIY8</t>
  </si>
  <si>
    <t>E2010002102</t>
  </si>
  <si>
    <t>MME2010009636</t>
  </si>
  <si>
    <t>KWE2010009636</t>
  </si>
  <si>
    <t>IP2010001246/BE0018</t>
  </si>
  <si>
    <t>IDJHAKA05381</t>
  </si>
  <si>
    <t>LULUK MURDANINGSIH</t>
  </si>
  <si>
    <t>20KLI0000002456</t>
  </si>
  <si>
    <t>1048901418567644</t>
  </si>
  <si>
    <t>ESP1602765815NQ1O</t>
  </si>
  <si>
    <t>IDEC2010008630</t>
  </si>
  <si>
    <t>CNE2010009638</t>
  </si>
  <si>
    <t>KWE2010009638</t>
  </si>
  <si>
    <t>IP2010001247/BE0018</t>
  </si>
  <si>
    <t>JO0059005572</t>
  </si>
  <si>
    <t>1048901739227916</t>
  </si>
  <si>
    <t>ESP1602722937THMV</t>
  </si>
  <si>
    <t>IDEC2010008441</t>
  </si>
  <si>
    <t>CNE2010009347</t>
  </si>
  <si>
    <t>KWE2010009347</t>
  </si>
  <si>
    <t>IP2010001183/BE0018</t>
  </si>
  <si>
    <t>IDJHAMA07415</t>
  </si>
  <si>
    <t>AFRIHATUN NISA</t>
  </si>
  <si>
    <t>SAPIDEC2010008441</t>
  </si>
  <si>
    <t>1048901415427422</t>
  </si>
  <si>
    <t>ESP16027245150E4A</t>
  </si>
  <si>
    <t>E2010001976</t>
  </si>
  <si>
    <t>MME2010009348</t>
  </si>
  <si>
    <t>KWE2010009348</t>
  </si>
  <si>
    <t>IP2010001184/BE0018</t>
  </si>
  <si>
    <t>IDJRBBA33351</t>
  </si>
  <si>
    <t>MULIANNE</t>
  </si>
  <si>
    <t>1048901342667534</t>
  </si>
  <si>
    <t>ESP1602766244V7T8</t>
  </si>
  <si>
    <t>E2010002107</t>
  </si>
  <si>
    <t>MME2010009651</t>
  </si>
  <si>
    <t>KWE2010009651</t>
  </si>
  <si>
    <t>IP2010001248/BE0018</t>
  </si>
  <si>
    <t>IDJKAJA04574</t>
  </si>
  <si>
    <t>DWI ASTUTI</t>
  </si>
  <si>
    <t>JO0059010716</t>
  </si>
  <si>
    <t>1048901486867068</t>
  </si>
  <si>
    <t>ESP16027686842QRP</t>
  </si>
  <si>
    <t>E2010002109</t>
  </si>
  <si>
    <t>MME2010009653</t>
  </si>
  <si>
    <t>KWE2010009653</t>
  </si>
  <si>
    <t>IP2010001249/BE0018</t>
  </si>
  <si>
    <t>IDSABUA05156</t>
  </si>
  <si>
    <t>NURAFNI SYAFITRI</t>
  </si>
  <si>
    <t>20KLI0000002458</t>
  </si>
  <si>
    <t>1048901198867170</t>
  </si>
  <si>
    <t>ESP1602768891ISA8</t>
  </si>
  <si>
    <t>E2010002111</t>
  </si>
  <si>
    <t>MME2010009656</t>
  </si>
  <si>
    <t>KWE2010009656</t>
  </si>
  <si>
    <t>IP2010001250/BE0018</t>
  </si>
  <si>
    <t>IDJKAJA04575</t>
  </si>
  <si>
    <t>NUR KOMARIAH</t>
  </si>
  <si>
    <t>JO0059012671</t>
  </si>
  <si>
    <t>1048901126627288</t>
  </si>
  <si>
    <t>ESP1602726621GDVQ</t>
  </si>
  <si>
    <t>E2010001981</t>
  </si>
  <si>
    <t>MME2010009354</t>
  </si>
  <si>
    <t>KWE2010009354</t>
  </si>
  <si>
    <t>IP2010001185/BE0018</t>
  </si>
  <si>
    <t>IDJHBCA17190</t>
  </si>
  <si>
    <t>HARMANI AJI SETIA</t>
  </si>
  <si>
    <t>SAPE2010001981</t>
  </si>
  <si>
    <t>1048901142077054</t>
  </si>
  <si>
    <t>ESP1602770242KGKE</t>
  </si>
  <si>
    <t>E2010002112</t>
  </si>
  <si>
    <t>MME2010009661</t>
  </si>
  <si>
    <t>KWE2010009661</t>
  </si>
  <si>
    <t>IP2010001251/BE0018</t>
  </si>
  <si>
    <t>IDJRBCA11147</t>
  </si>
  <si>
    <t>AGUS TAUFIK HIDAYAT</t>
  </si>
  <si>
    <t>1048901795727852</t>
  </si>
  <si>
    <t>ESP1602727598U2Q7</t>
  </si>
  <si>
    <t>IDEC2010008454</t>
  </si>
  <si>
    <t>CNE2010009365</t>
  </si>
  <si>
    <t>KWE2010009365</t>
  </si>
  <si>
    <t>IP2010001186/BE0018</t>
  </si>
  <si>
    <t>0128042000191295</t>
  </si>
  <si>
    <t>1048901321827935</t>
  </si>
  <si>
    <t>ESP1602728124QBSY</t>
  </si>
  <si>
    <t>IDEC2010008455</t>
  </si>
  <si>
    <t>CNE2010009366</t>
  </si>
  <si>
    <t>KWE2010009366</t>
  </si>
  <si>
    <t>IP2010001187/BE0018</t>
  </si>
  <si>
    <t>000184703935</t>
  </si>
  <si>
    <t>1048901296827200</t>
  </si>
  <si>
    <t>ESP1602728692LITN</t>
  </si>
  <si>
    <t>IDEC2010008456</t>
  </si>
  <si>
    <t>CNE2010009369</t>
  </si>
  <si>
    <t>KWE2010009369</t>
  </si>
  <si>
    <t>IP2010001188/BE0018</t>
  </si>
  <si>
    <t>799920084686</t>
  </si>
  <si>
    <t>1048901485827616</t>
  </si>
  <si>
    <t>ESP1602728585Y84Q</t>
  </si>
  <si>
    <t>E2010001987</t>
  </si>
  <si>
    <t>MME2010009371</t>
  </si>
  <si>
    <t>KWE2010009371</t>
  </si>
  <si>
    <t>IP2010001189/BE0018</t>
  </si>
  <si>
    <t>IDJRXYA10897</t>
  </si>
  <si>
    <t>TEGUH SANTOSO</t>
  </si>
  <si>
    <t>1048901032277427</t>
  </si>
  <si>
    <t>ESP1602772231NUQK</t>
  </si>
  <si>
    <t>IDEC2010008648</t>
  </si>
  <si>
    <t>CNE2010009668</t>
  </si>
  <si>
    <t>KWE2010009668</t>
  </si>
  <si>
    <t>IP2010001253/BE0018</t>
  </si>
  <si>
    <t>1048901679827224</t>
  </si>
  <si>
    <t>ESP1602728977YV9W</t>
  </si>
  <si>
    <t>IDEC2010008459</t>
  </si>
  <si>
    <t>CNE2010009374</t>
  </si>
  <si>
    <t>KWE2010009374</t>
  </si>
  <si>
    <t>IP2010001190/BE0018</t>
  </si>
  <si>
    <t>JO0058911174</t>
  </si>
  <si>
    <t>1048901445277228</t>
  </si>
  <si>
    <t>ESP1602772544TLNY</t>
  </si>
  <si>
    <t>IDEC2010008649</t>
  </si>
  <si>
    <t>CNE2010009669</t>
  </si>
  <si>
    <t>KWE2010009669</t>
  </si>
  <si>
    <t>IP2010001254/BE0018</t>
  </si>
  <si>
    <t>1048901882927866</t>
  </si>
  <si>
    <t>ESP1602729288IDP6</t>
  </si>
  <si>
    <t>IDEC2010008461</t>
  </si>
  <si>
    <t>CNE2010009376</t>
  </si>
  <si>
    <t>KWE2010009376</t>
  </si>
  <si>
    <t>IP2010001191/BE0018</t>
  </si>
  <si>
    <t>IDJHBCA14831</t>
  </si>
  <si>
    <t>ZUL IHSAN</t>
  </si>
  <si>
    <t>000184703941</t>
  </si>
  <si>
    <t>1048901442927254</t>
  </si>
  <si>
    <t>ESP1602729244BS7U</t>
  </si>
  <si>
    <t>IDEC2010008462</t>
  </si>
  <si>
    <t>CNE2010009378</t>
  </si>
  <si>
    <t>KWE2010009378</t>
  </si>
  <si>
    <t>IP2010001192/BE0018</t>
  </si>
  <si>
    <t>20KLI0000002444</t>
  </si>
  <si>
    <t>1048901731927518</t>
  </si>
  <si>
    <t>ESP1602729137D24B</t>
  </si>
  <si>
    <t>IDEC2010008463</t>
  </si>
  <si>
    <t>CNE2010009379</t>
  </si>
  <si>
    <t>KWE2010009379</t>
  </si>
  <si>
    <t>IP2010001193/BE0018</t>
  </si>
  <si>
    <t>IDJTID035483</t>
  </si>
  <si>
    <t>NURHOLIS MAJID</t>
  </si>
  <si>
    <t>JO0058911892</t>
  </si>
  <si>
    <t>1048901111137566</t>
  </si>
  <si>
    <t>ESP16027311116ZS5</t>
  </si>
  <si>
    <t>E2010001998</t>
  </si>
  <si>
    <t>MME2010009417</t>
  </si>
  <si>
    <t>KWE2010009417</t>
  </si>
  <si>
    <t>IP2010001194/BE0018</t>
  </si>
  <si>
    <t>IDSPAAB43864</t>
  </si>
  <si>
    <t>RAFIKA</t>
  </si>
  <si>
    <t>799920084701</t>
  </si>
  <si>
    <t>1048901066927370</t>
  </si>
  <si>
    <t>ESP1602729660Y2ZO</t>
  </si>
  <si>
    <t>IDEC2010008497</t>
  </si>
  <si>
    <t>CNE2010009418</t>
  </si>
  <si>
    <t>KWE2010009418</t>
  </si>
  <si>
    <t>IP2010001195/BE0018</t>
  </si>
  <si>
    <t>IDBNAFA07877</t>
  </si>
  <si>
    <t>HELMI FADLILAH</t>
  </si>
  <si>
    <t>JO0058914985</t>
  </si>
  <si>
    <t>1048901909477520</t>
  </si>
  <si>
    <t>ESP16027749101NSU</t>
  </si>
  <si>
    <t>E2010002124</t>
  </si>
  <si>
    <t>MME2010009675</t>
  </si>
  <si>
    <t>KWE2010009675</t>
  </si>
  <si>
    <t>IP2010001255/BE0018</t>
  </si>
  <si>
    <t>IDJHBFA22714</t>
  </si>
  <si>
    <t>SAYYIDAH ASIYAH</t>
  </si>
  <si>
    <t>20KLI0000002459</t>
  </si>
  <si>
    <t>1048901339137188</t>
  </si>
  <si>
    <t>ESP1602731933NKZP</t>
  </si>
  <si>
    <t>IDEC2010008500</t>
  </si>
  <si>
    <t>CNE2010009422</t>
  </si>
  <si>
    <t>KWE2010009422</t>
  </si>
  <si>
    <t>IP2010001196/BE0018</t>
  </si>
  <si>
    <t>1048901833577055</t>
  </si>
  <si>
    <t>ESP1602775338FS98</t>
  </si>
  <si>
    <t>IDEC2010008655</t>
  </si>
  <si>
    <t>CNE2010009677</t>
  </si>
  <si>
    <t>KWE2010009677</t>
  </si>
  <si>
    <t>IP2010001256/BE0018</t>
  </si>
  <si>
    <t>JO0059018995</t>
  </si>
  <si>
    <t>1048901472577755</t>
  </si>
  <si>
    <t>ESP1602775274ATIU</t>
  </si>
  <si>
    <t>E2010002125</t>
  </si>
  <si>
    <t>MME2010009678</t>
  </si>
  <si>
    <t>KWE2010009678</t>
  </si>
  <si>
    <t>IP2010001257/BE0018</t>
  </si>
  <si>
    <t>IDBNAEA11013</t>
  </si>
  <si>
    <t>ANA RAUDLOTUL JANNAH</t>
  </si>
  <si>
    <t>1048901263237039</t>
  </si>
  <si>
    <t>ESP16027323636L2M</t>
  </si>
  <si>
    <t>IDEC2010008503</t>
  </si>
  <si>
    <t>CNE2010009426</t>
  </si>
  <si>
    <t>KWE2010009426</t>
  </si>
  <si>
    <t>IP2010001197/BE0018</t>
  </si>
  <si>
    <t>1048901375237101</t>
  </si>
  <si>
    <t>ESP1602732574VMA1</t>
  </si>
  <si>
    <t>E2010002001</t>
  </si>
  <si>
    <t>MME2010009428</t>
  </si>
  <si>
    <t>KWE2010009428</t>
  </si>
  <si>
    <t>IP2010001198/BE0018</t>
  </si>
  <si>
    <t>IDJHAMA10439</t>
  </si>
  <si>
    <t>MARES RITA SAHARA</t>
  </si>
  <si>
    <t>1048901916237405</t>
  </si>
  <si>
    <t>ESP1602732619NFDP</t>
  </si>
  <si>
    <t>IDEC2010008505</t>
  </si>
  <si>
    <t>CNE2010009429</t>
  </si>
  <si>
    <t>KWE2010009429</t>
  </si>
  <si>
    <t>IP2010001199/BE0018</t>
  </si>
  <si>
    <t>JO0058917084</t>
  </si>
  <si>
    <t>1048901041337233</t>
  </si>
  <si>
    <t>ESP1602733141OA4J</t>
  </si>
  <si>
    <t>E2010002002</t>
  </si>
  <si>
    <t>MME2010009430</t>
  </si>
  <si>
    <t>KWE2010009430</t>
  </si>
  <si>
    <t>IP2010001200/BE0018</t>
  </si>
  <si>
    <t>IDJTAXA10171</t>
  </si>
  <si>
    <t>0128042000191360</t>
  </si>
  <si>
    <t>1048901008237499</t>
  </si>
  <si>
    <t>ESP1602732800SCD7</t>
  </si>
  <si>
    <t>IDEC2010008507</t>
  </si>
  <si>
    <t>CNE2010009432</t>
  </si>
  <si>
    <t>KWE2010009432</t>
  </si>
  <si>
    <t>IP2010001201/BE0018</t>
  </si>
  <si>
    <t>0128042000191378</t>
  </si>
  <si>
    <t>1048901952437570</t>
  </si>
  <si>
    <t>ESP1602734260ZY6O</t>
  </si>
  <si>
    <t>E2010002006</t>
  </si>
  <si>
    <t>MME2010009439</t>
  </si>
  <si>
    <t>KWE2010009439</t>
  </si>
  <si>
    <t>IP2010001202/BE0018</t>
  </si>
  <si>
    <t>IDSPAAB43865</t>
  </si>
  <si>
    <t>RIA KAMILAH</t>
  </si>
  <si>
    <t>1048901372437635</t>
  </si>
  <si>
    <t>ESP1602734274RF71</t>
  </si>
  <si>
    <t>E2010002007</t>
  </si>
  <si>
    <t>MME2010009440</t>
  </si>
  <si>
    <t>KWE2010009440</t>
  </si>
  <si>
    <t>IP2010001203/BE0018</t>
  </si>
  <si>
    <t>IDSPCCA02312</t>
  </si>
  <si>
    <t>IWAN IHWANA</t>
  </si>
  <si>
    <t>1048901025437506</t>
  </si>
  <si>
    <t>ESP160273452027SV</t>
  </si>
  <si>
    <t>IDEC2010008512</t>
  </si>
  <si>
    <t>CNE2010009441</t>
  </si>
  <si>
    <t>KWE2010009441</t>
  </si>
  <si>
    <t>IP2010001204/BE0018</t>
  </si>
  <si>
    <t>799920084723</t>
  </si>
  <si>
    <t>1048901278437730</t>
  </si>
  <si>
    <t>ESP1602734873IJ24</t>
  </si>
  <si>
    <t>IDEC2010008513</t>
  </si>
  <si>
    <t>CNE2010009442</t>
  </si>
  <si>
    <t>KWE2010009442</t>
  </si>
  <si>
    <t>IP2010001205/BE0018</t>
  </si>
  <si>
    <t>1048901191537509</t>
  </si>
  <si>
    <t>ESP1602735191PPH8</t>
  </si>
  <si>
    <t>IDEC2010008514</t>
  </si>
  <si>
    <t>CNE2010009443</t>
  </si>
  <si>
    <t>KWE2010009443</t>
  </si>
  <si>
    <t>IP2010001206/BE0018</t>
  </si>
  <si>
    <t>1048901979637599</t>
  </si>
  <si>
    <t>ESP1602736979TQBB</t>
  </si>
  <si>
    <t>IDEC2010008526</t>
  </si>
  <si>
    <t>CNE2010009463</t>
  </si>
  <si>
    <t>KWE2010009463</t>
  </si>
  <si>
    <t>IP2010001207/BE0018</t>
  </si>
  <si>
    <t>JO0058923214</t>
  </si>
  <si>
    <t>1048901356087753</t>
  </si>
  <si>
    <t>ESP1602780654J2UW</t>
  </si>
  <si>
    <t>E2010002128</t>
  </si>
  <si>
    <t>MME2010009685</t>
  </si>
  <si>
    <t>KWE2010009685</t>
  </si>
  <si>
    <t>IP2010001258/BE0018</t>
  </si>
  <si>
    <t>IDJRXYA10900</t>
  </si>
  <si>
    <t>ZULAIKAH</t>
  </si>
  <si>
    <t>799920084852</t>
  </si>
  <si>
    <t>1048901819737230</t>
  </si>
  <si>
    <t>ESP1602737919DAHG</t>
  </si>
  <si>
    <t>IDEC2010008530</t>
  </si>
  <si>
    <t>CNE2010009467</t>
  </si>
  <si>
    <t>KWE2010009467</t>
  </si>
  <si>
    <t>IP2010001208/BE0018</t>
  </si>
  <si>
    <t>JO0058923934</t>
  </si>
  <si>
    <t>1048901168537266</t>
  </si>
  <si>
    <t>ESP1602735862DBA2</t>
  </si>
  <si>
    <t>IDEC2010008532</t>
  </si>
  <si>
    <t>CNE2010009471</t>
  </si>
  <si>
    <t>KWE2010009471</t>
  </si>
  <si>
    <t>IP2010001209/BE0018</t>
  </si>
  <si>
    <t>799920084734</t>
  </si>
  <si>
    <t>1048901922937290</t>
  </si>
  <si>
    <t>ESP1602739229BIPA</t>
  </si>
  <si>
    <t>IDEC2010008535</t>
  </si>
  <si>
    <t>CNE2010009476</t>
  </si>
  <si>
    <t>KWE2010009476</t>
  </si>
  <si>
    <t>IP2010001211/BE0018</t>
  </si>
  <si>
    <t>IDJKID001015</t>
  </si>
  <si>
    <t>1048901662047624</t>
  </si>
  <si>
    <t>ESP1602740267RK1C</t>
  </si>
  <si>
    <t>IDEC2010008540</t>
  </si>
  <si>
    <t>CNE2010009484</t>
  </si>
  <si>
    <t>KWE2010009484</t>
  </si>
  <si>
    <t>IP2010001212/BE0018</t>
  </si>
  <si>
    <t>IDJTID082772</t>
  </si>
  <si>
    <t>BISMA WIDYAWAN</t>
  </si>
  <si>
    <t>000184703937</t>
  </si>
  <si>
    <t>1048901400147711</t>
  </si>
  <si>
    <t>ESP1602741004SQJC</t>
  </si>
  <si>
    <t>IDEC2010008542</t>
  </si>
  <si>
    <t>CNE2010009488</t>
  </si>
  <si>
    <t>KWE2010009488</t>
  </si>
  <si>
    <t>IP2010001213/BE0018</t>
  </si>
  <si>
    <t>1048901811147388</t>
  </si>
  <si>
    <t>ESP1602741118NVAI</t>
  </si>
  <si>
    <t>E2010002029</t>
  </si>
  <si>
    <t>MME2010009489</t>
  </si>
  <si>
    <t>KWE2010009489</t>
  </si>
  <si>
    <t>IP2010001214/BE0018</t>
  </si>
  <si>
    <t>IDJRBCA11146</t>
  </si>
  <si>
    <t>SLAMET</t>
  </si>
  <si>
    <t>1048901832147409</t>
  </si>
  <si>
    <t>ESP16027412391MO8</t>
  </si>
  <si>
    <t>IDEC2010008543</t>
  </si>
  <si>
    <t>CNE2010009490</t>
  </si>
  <si>
    <t>KWE2010009490</t>
  </si>
  <si>
    <t>IP2010001215/BE0018</t>
  </si>
  <si>
    <t>1048901783147657</t>
  </si>
  <si>
    <t>ESP1602741388NQEN</t>
  </si>
  <si>
    <t>IDEC2010008544</t>
  </si>
  <si>
    <t>CNE2010009491</t>
  </si>
  <si>
    <t>KWE2010009491</t>
  </si>
  <si>
    <t>IP2010001216/BE0018</t>
  </si>
  <si>
    <t>IDSPAAB41951</t>
  </si>
  <si>
    <t>AYUH ISROHAYANI</t>
  </si>
  <si>
    <t>1048901584147656</t>
  </si>
  <si>
    <t>ESP1602741485IA4B</t>
  </si>
  <si>
    <t>IDEC2010008548</t>
  </si>
  <si>
    <t>CNE2010009495</t>
  </si>
  <si>
    <t>KWE2010009495</t>
  </si>
  <si>
    <t>IP2010001217/BE0018</t>
  </si>
  <si>
    <t>20KLI0000002448</t>
  </si>
  <si>
    <t>1048901233655793</t>
  </si>
  <si>
    <t>ESP1602556332WQQT</t>
  </si>
  <si>
    <t>TA201013001</t>
  </si>
  <si>
    <t>IPT20100015/BE0018</t>
  </si>
  <si>
    <t>TDN - ANDI (ACEH-SUMBAR) - 2020/10/16</t>
  </si>
  <si>
    <t>1048901810266828</t>
  </si>
  <si>
    <t>ESP1602662018FYHH</t>
  </si>
  <si>
    <t>TA201014007</t>
  </si>
  <si>
    <t>IPT20100018/BE0018</t>
  </si>
  <si>
    <t>NP4717063</t>
  </si>
  <si>
    <t>NEPAL SEAKH</t>
  </si>
  <si>
    <t>1048901433166753</t>
  </si>
  <si>
    <t>ESP1602661334O1PW</t>
  </si>
  <si>
    <t>TA201014005</t>
  </si>
  <si>
    <t>IPT20100017/BE0018</t>
  </si>
  <si>
    <t>1048901164937003</t>
  </si>
  <si>
    <t>ESP1602739461RF09</t>
  </si>
  <si>
    <t>TA201015094</t>
  </si>
  <si>
    <t>IPT20100019/BE0018</t>
  </si>
  <si>
    <t>1048901997285006</t>
  </si>
  <si>
    <t>ESP1602582799OA6H</t>
  </si>
  <si>
    <t>TA201013005</t>
  </si>
  <si>
    <t>IPT20100016/BE0018</t>
  </si>
  <si>
    <t>IDJHID036378</t>
  </si>
  <si>
    <t>BUDI RAHMAT</t>
  </si>
  <si>
    <t>ESP1602771550EUCS</t>
  </si>
  <si>
    <t>TA201015127</t>
  </si>
  <si>
    <t>IPT20100020/BE0018</t>
  </si>
  <si>
    <t>IDJKID001458</t>
  </si>
  <si>
    <t>EMALIA ROSIDAH [CA]</t>
  </si>
  <si>
    <t>ESP1602662617V2BS</t>
  </si>
  <si>
    <t>2020-10-14 15:05:13.</t>
  </si>
  <si>
    <t>ESP16027297365CNL</t>
  </si>
  <si>
    <t>2020-10-15 09:53:07.</t>
  </si>
  <si>
    <t>ESP16027363929785</t>
  </si>
  <si>
    <t>2020-10-15 11:58:36.</t>
  </si>
  <si>
    <t>2020/10/08 to 2020/10/08</t>
  </si>
  <si>
    <t>IDJTBHA23090</t>
  </si>
  <si>
    <t>SRI GUSTARI</t>
  </si>
  <si>
    <t>1048901604741159</t>
  </si>
  <si>
    <t>ESP1602147406NQ0E</t>
  </si>
  <si>
    <t>E2010001235</t>
  </si>
  <si>
    <t>MME2010005343</t>
  </si>
  <si>
    <t>KWE2010005343</t>
  </si>
  <si>
    <t>IP2010000752/BE0018</t>
  </si>
  <si>
    <t>IDPAAAA23443</t>
  </si>
  <si>
    <t>FAHRA RUSDI</t>
  </si>
  <si>
    <t>1048901584741857</t>
  </si>
  <si>
    <t>ESP16021474868KUJ</t>
  </si>
  <si>
    <t>IDEC2010004676</t>
  </si>
  <si>
    <t>CNE2010005344</t>
  </si>
  <si>
    <t>KWE2010005344</t>
  </si>
  <si>
    <t>IP2010000753/BE0018</t>
  </si>
  <si>
    <t>JO0058233250</t>
  </si>
  <si>
    <t>1048901820841390</t>
  </si>
  <si>
    <t>ESP1602148028Q8JE</t>
  </si>
  <si>
    <t>E2010001240</t>
  </si>
  <si>
    <t>MME2010005348</t>
  </si>
  <si>
    <t>KWE2010005348</t>
  </si>
  <si>
    <t>IP2010000754/BE0018</t>
  </si>
  <si>
    <t>IDJKAJA04550</t>
  </si>
  <si>
    <t>BINTI MURTHOFIAH</t>
  </si>
  <si>
    <t>SAPE2010001240</t>
  </si>
  <si>
    <t>1048901547841670</t>
  </si>
  <si>
    <t>ESP1602148746VQF6</t>
  </si>
  <si>
    <t>IDEC2010004680</t>
  </si>
  <si>
    <t>CNE2010005352</t>
  </si>
  <si>
    <t>KWE2010005352</t>
  </si>
  <si>
    <t>IP2010000755/BE0018</t>
  </si>
  <si>
    <t>JO0058237089</t>
  </si>
  <si>
    <t>1048901079941188</t>
  </si>
  <si>
    <t>ESP1602149970YNG4</t>
  </si>
  <si>
    <t>IDEC2010004683</t>
  </si>
  <si>
    <t>CNE2010005356</t>
  </si>
  <si>
    <t>KWE2010005356</t>
  </si>
  <si>
    <t>IP2010000756/BE0018</t>
  </si>
  <si>
    <t>JO0058240855</t>
  </si>
  <si>
    <t>1048901062251539</t>
  </si>
  <si>
    <t>ESP1602152261UNBA</t>
  </si>
  <si>
    <t>IDEC2010004688</t>
  </si>
  <si>
    <t>CNE2010005363</t>
  </si>
  <si>
    <t>KWE2010005363</t>
  </si>
  <si>
    <t>IP2010000758/BE0018</t>
  </si>
  <si>
    <t>IDJTAXA07999</t>
  </si>
  <si>
    <t>ELNA SELVI PUSPITA</t>
  </si>
  <si>
    <t>JO0058249755</t>
  </si>
  <si>
    <t>1048901334351664</t>
  </si>
  <si>
    <t>ESP1602153434P273</t>
  </si>
  <si>
    <t>IDEC2010004691</t>
  </si>
  <si>
    <t>CNE2010005367</t>
  </si>
  <si>
    <t>KWE2010005367</t>
  </si>
  <si>
    <t>IP2010000759/BE0018</t>
  </si>
  <si>
    <t>JO0058254172</t>
  </si>
  <si>
    <t>1048901937451475</t>
  </si>
  <si>
    <t>ESP1602154740GJGW</t>
  </si>
  <si>
    <t>E2010001248</t>
  </si>
  <si>
    <t>MME2010005372</t>
  </si>
  <si>
    <t>KWE2010005372</t>
  </si>
  <si>
    <t>IP2010000760/BE0018</t>
  </si>
  <si>
    <t>IDPABLA10501</t>
  </si>
  <si>
    <t>YENNY CHOIRUN NISAK</t>
  </si>
  <si>
    <t>1048901711851229</t>
  </si>
  <si>
    <t>ESP1602158118MQSU</t>
  </si>
  <si>
    <t>E2010001253</t>
  </si>
  <si>
    <t>MME2010005379</t>
  </si>
  <si>
    <t>KWE2010005379</t>
  </si>
  <si>
    <t>IP2010000761/BE0018</t>
  </si>
  <si>
    <t>IDPABLA10502</t>
  </si>
  <si>
    <t>ALIMAH FEBRIANI</t>
  </si>
  <si>
    <t>JO0058275268</t>
  </si>
  <si>
    <t>1048901326851464</t>
  </si>
  <si>
    <t>ESP1602158623257A</t>
  </si>
  <si>
    <t>E2010001254</t>
  </si>
  <si>
    <t>MME2010005381</t>
  </si>
  <si>
    <t>KWE2010005381</t>
  </si>
  <si>
    <t>IP2010000762/BE0018</t>
  </si>
  <si>
    <t>IDJRABA08349</t>
  </si>
  <si>
    <t>RIZKI NURMALASARI</t>
  </si>
  <si>
    <t>1048901512951662</t>
  </si>
  <si>
    <t>ESP1602159215DYOO</t>
  </si>
  <si>
    <t>E2010001255</t>
  </si>
  <si>
    <t>MME2010005382</t>
  </si>
  <si>
    <t>KWE2010005382</t>
  </si>
  <si>
    <t>IP2010000763/BE0018</t>
  </si>
  <si>
    <t>IDJRABA08350</t>
  </si>
  <si>
    <t>LIA DESI LASARI</t>
  </si>
  <si>
    <t>1048901029061304</t>
  </si>
  <si>
    <t>ESP1602160920ZB9Q</t>
  </si>
  <si>
    <t>E2010001259</t>
  </si>
  <si>
    <t>MME2010005390</t>
  </si>
  <si>
    <t>KWE2010005390</t>
  </si>
  <si>
    <t>IP2010000764/BE0018</t>
  </si>
  <si>
    <t>IDJRABA08351</t>
  </si>
  <si>
    <t>CENDRIANI WIJAYA</t>
  </si>
  <si>
    <t>1048901875161491</t>
  </si>
  <si>
    <t>ESP16021615795MZP</t>
  </si>
  <si>
    <t>E2010001260</t>
  </si>
  <si>
    <t>MME2010005393</t>
  </si>
  <si>
    <t>KWE2010005393</t>
  </si>
  <si>
    <t>IP2010000765/BE0018</t>
  </si>
  <si>
    <t>IDJRABA08352</t>
  </si>
  <si>
    <t>SITI CHONISAH</t>
  </si>
  <si>
    <t>1048901085161592</t>
  </si>
  <si>
    <t>ESP160216158130YP</t>
  </si>
  <si>
    <t>E2010001263</t>
  </si>
  <si>
    <t>MME2010005396</t>
  </si>
  <si>
    <t>KWE2010005396</t>
  </si>
  <si>
    <t>IP2010000766/BE0018</t>
  </si>
  <si>
    <t>IDJRBEA11334</t>
  </si>
  <si>
    <t>PAMESTY SYAHRUL FITALIA</t>
  </si>
  <si>
    <t>JO0058289102</t>
  </si>
  <si>
    <t>1048901831261176</t>
  </si>
  <si>
    <t>ESP160216213917M6</t>
  </si>
  <si>
    <t>E2010001264</t>
  </si>
  <si>
    <t>MME2010005397</t>
  </si>
  <si>
    <t>KWE2010005397</t>
  </si>
  <si>
    <t>IP2010000767/BE0018</t>
  </si>
  <si>
    <t>IDJRABA08353</t>
  </si>
  <si>
    <t>MASKANA SARI</t>
  </si>
  <si>
    <t>1048901800261713</t>
  </si>
  <si>
    <t>ESP1602162008LB4A</t>
  </si>
  <si>
    <t>E2010001266</t>
  </si>
  <si>
    <t>MME2010005399</t>
  </si>
  <si>
    <t>KWE2010005399</t>
  </si>
  <si>
    <t>IP2010000768/BE0018</t>
  </si>
  <si>
    <t>1048901426261969</t>
  </si>
  <si>
    <t>ESP1602162625VZRE</t>
  </si>
  <si>
    <t>E2010001267</t>
  </si>
  <si>
    <t>MME2010005400</t>
  </si>
  <si>
    <t>KWE2010005400</t>
  </si>
  <si>
    <t>IP2010000769/BE0018</t>
  </si>
  <si>
    <t>IDJRBEA11335</t>
  </si>
  <si>
    <t>CHILA KEYLA AZKADINA</t>
  </si>
  <si>
    <t>JO0058290861</t>
  </si>
  <si>
    <t>1048901758161674</t>
  </si>
  <si>
    <t>ESP160216185717JN</t>
  </si>
  <si>
    <t>IDEC2010004711</t>
  </si>
  <si>
    <t>CNE2010005406</t>
  </si>
  <si>
    <t>KWE2010005406</t>
  </si>
  <si>
    <t>IP2010000770/BE0018</t>
  </si>
  <si>
    <t>IDJRAAA10557</t>
  </si>
  <si>
    <t>RIMA AGUSTIYANING CITRASARI</t>
  </si>
  <si>
    <t>0128042000188630</t>
  </si>
  <si>
    <t>1048901073661125</t>
  </si>
  <si>
    <t>ESP1602166370JHOV</t>
  </si>
  <si>
    <t>E2010001277</t>
  </si>
  <si>
    <t>MME2010005413</t>
  </si>
  <si>
    <t>KWE2010005413</t>
  </si>
  <si>
    <t>IP2010000771/BE0018</t>
  </si>
  <si>
    <t>IDSPCCA02306</t>
  </si>
  <si>
    <t>YAMI</t>
  </si>
  <si>
    <t>1048901402761001</t>
  </si>
  <si>
    <t>ESP1602167205VH9T</t>
  </si>
  <si>
    <t>E2010001281</t>
  </si>
  <si>
    <t>MME2010005418</t>
  </si>
  <si>
    <t>KWE2010005418</t>
  </si>
  <si>
    <t>IP2010000772/BE0018</t>
  </si>
  <si>
    <t>IDSPAAB43784</t>
  </si>
  <si>
    <t>MEGA AYU</t>
  </si>
  <si>
    <t>JO0058296949</t>
  </si>
  <si>
    <t>1048901714761575</t>
  </si>
  <si>
    <t>ESP1602167418VFK5</t>
  </si>
  <si>
    <t>E2010001282</t>
  </si>
  <si>
    <t>MME2010005419</t>
  </si>
  <si>
    <t>KWE2010005419</t>
  </si>
  <si>
    <t>IP2010000773/BE0018</t>
  </si>
  <si>
    <t>IDSPAAB43785</t>
  </si>
  <si>
    <t>SAPE2010001282</t>
  </si>
  <si>
    <t>1048901320861652</t>
  </si>
  <si>
    <t>ESP1602168024LAOW</t>
  </si>
  <si>
    <t>IDEC2010004719</t>
  </si>
  <si>
    <t>CNE2010005424</t>
  </si>
  <si>
    <t>KWE2010005424</t>
  </si>
  <si>
    <t>IP2010000774/BE0018</t>
  </si>
  <si>
    <t>0128042000188655</t>
  </si>
  <si>
    <t>1048901357851031</t>
  </si>
  <si>
    <t>ESP1602158753JKED</t>
  </si>
  <si>
    <t>E2010001285</t>
  </si>
  <si>
    <t>MME2010005425</t>
  </si>
  <si>
    <t>KWE2010005425</t>
  </si>
  <si>
    <t>IP2010000775/BE0018</t>
  </si>
  <si>
    <t>IDJHBFA22693</t>
  </si>
  <si>
    <t>1048901860951887</t>
  </si>
  <si>
    <t>ESP1602159069Q2NU</t>
  </si>
  <si>
    <t>E2010001286</t>
  </si>
  <si>
    <t>MME2010005426</t>
  </si>
  <si>
    <t>KWE2010005426</t>
  </si>
  <si>
    <t>IP2010000776/BE0018</t>
  </si>
  <si>
    <t>1048901184951658</t>
  </si>
  <si>
    <t>ESP16021594812B9G</t>
  </si>
  <si>
    <t>E2010001287</t>
  </si>
  <si>
    <t>MME2010005427</t>
  </si>
  <si>
    <t>KWE2010005427</t>
  </si>
  <si>
    <t>IP2010000777/BE0018</t>
  </si>
  <si>
    <t>1048901711061054</t>
  </si>
  <si>
    <t>ESP1602160117L6DS</t>
  </si>
  <si>
    <t>E2010001288</t>
  </si>
  <si>
    <t>MME2010005428</t>
  </si>
  <si>
    <t>KWE2010005428</t>
  </si>
  <si>
    <t>IP2010000778/BE0018</t>
  </si>
  <si>
    <t>1048901401071570</t>
  </si>
  <si>
    <t>ESP1602170105K0I0</t>
  </si>
  <si>
    <t>IDEC2010004720</t>
  </si>
  <si>
    <t>CNE2010005431</t>
  </si>
  <si>
    <t>KWE2010005431</t>
  </si>
  <si>
    <t>IP2010000779/BE0018</t>
  </si>
  <si>
    <t>799920083290</t>
  </si>
  <si>
    <t>1048901173271714</t>
  </si>
  <si>
    <t>ESP1602172371ZV14</t>
  </si>
  <si>
    <t>E2010001300</t>
  </si>
  <si>
    <t>MME2010005442</t>
  </si>
  <si>
    <t>KWE2010005442</t>
  </si>
  <si>
    <t>IP2010000780/BE0018</t>
  </si>
  <si>
    <t>IDJRXYA10881</t>
  </si>
  <si>
    <t>SUKUR RUDI HARIANTO</t>
  </si>
  <si>
    <t>20KLI0000002380</t>
  </si>
  <si>
    <t>1048901122371412</t>
  </si>
  <si>
    <t>ESP1602173222WZF9</t>
  </si>
  <si>
    <t>IDEC2010004723</t>
  </si>
  <si>
    <t>CNE2010005443</t>
  </si>
  <si>
    <t>KWE2010005443</t>
  </si>
  <si>
    <t>IP2010000781/BE0018</t>
  </si>
  <si>
    <t>IDPABLA02820</t>
  </si>
  <si>
    <t>LUTHFI MACHMUDI</t>
  </si>
  <si>
    <t>0128042000188689</t>
  </si>
  <si>
    <t>TDN2010000017</t>
  </si>
  <si>
    <t>KW2010001109</t>
  </si>
  <si>
    <t>1048901376051526</t>
  </si>
  <si>
    <t>ESP1602150673IP4A</t>
  </si>
  <si>
    <t>TA201008070</t>
  </si>
  <si>
    <t>IPT20100014/BE0018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</si>
</sst>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(* #,##0_);_(* \(#,##0\);_(* &quot;-&quot;_);_(@_)"/>
    <numFmt numFmtId="164" formatCode="[$-409]dd\-mmm\-yy;@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41">
    <xf numFmtId="0" fontId="0" fillId="0" borderId="0" xfId="0"/>
    <xf numFmtId="0" fontId="0" fillId="2" borderId="0" xfId="0" applyFill="1"/>
    <xf numFmtId="14" fontId="0" fillId="0" borderId="0" xfId="0" applyNumberFormat="1"/>
    <xf numFmtId="21" fontId="0" fillId="0" borderId="0" xfId="0" applyNumberFormat="1"/>
    <xf numFmtId="0" fontId="0" fillId="0" borderId="0" xfId="0" quotePrefix="1"/>
    <xf numFmtId="0" fontId="0" fillId="0" borderId="1" xfId="0" applyBorder="1"/>
    <xf numFmtId="164" fontId="0" fillId="0" borderId="1" xfId="0" applyNumberFormat="1" applyBorder="1"/>
    <xf numFmtId="164" fontId="0" fillId="0" borderId="0" xfId="0" applyNumberFormat="1"/>
    <xf numFmtId="41" fontId="0" fillId="0" borderId="1" xfId="1" applyFont="1" applyBorder="1"/>
    <xf numFmtId="41" fontId="0" fillId="0" borderId="0" xfId="1" applyFont="1"/>
    <xf numFmtId="0" fontId="2" fillId="0" borderId="2" xfId="0" applyFont="1" applyBorder="1" applyAlignment="1">
      <alignment horizontal="center" vertical="center"/>
    </xf>
    <xf numFmtId="0" fontId="0" fillId="0" borderId="3" xfId="0" applyBorder="1" applyAlignment="1"/>
    <xf numFmtId="0" fontId="0" fillId="0" borderId="4" xfId="0" applyBorder="1" applyAlignment="1"/>
    <xf numFmtId="0" fontId="0" fillId="0" borderId="0" xfId="0" applyAlignment="1"/>
    <xf numFmtId="0" fontId="0" fillId="0" borderId="5" xfId="0" applyBorder="1" applyAlignment="1"/>
    <xf numFmtId="0" fontId="0" fillId="0" borderId="6" xfId="0" applyBorder="1" applyAlignment="1"/>
    <xf numFmtId="0" fontId="0" fillId="0" borderId="2" xfId="0" applyBorder="1" applyAlignment="1"/>
    <xf numFmtId="49" fontId="0" fillId="0" borderId="2" xfId="0" applyNumberFormat="1" applyBorder="1" applyAlignment="1"/>
    <xf numFmtId="22" fontId="0" fillId="0" borderId="2" xfId="0" applyNumberFormat="1" applyBorder="1" applyAlignment="1"/>
    <xf numFmtId="0" fontId="0" fillId="0" borderId="2" xfId="0" applyBorder="1" applyAlignment="1">
      <alignment horizontal="right"/>
    </xf>
    <xf numFmtId="49" fontId="0" fillId="0" borderId="2" xfId="0" applyNumberFormat="1" applyBorder="1" applyAlignment="1">
      <alignment horizontal="right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/>
    <xf numFmtId="0" fontId="0" fillId="0" borderId="11" xfId="0" applyBorder="1" applyAlignment="1"/>
    <xf numFmtId="14" fontId="0" fillId="0" borderId="2" xfId="0" applyNumberFormat="1" applyBorder="1" applyAlignment="1"/>
    <xf numFmtId="0" fontId="0" fillId="0" borderId="7" xfId="0" applyBorder="1" applyAlignment="1"/>
    <xf numFmtId="0" fontId="0" fillId="0" borderId="8" xfId="0" applyBorder="1" applyAlignment="1"/>
    <xf numFmtId="0" fontId="0" fillId="0" borderId="9" xfId="0" applyBorder="1" applyAlignment="1"/>
    <xf numFmtId="0" fontId="0" fillId="0" borderId="12" xfId="0" applyFill="1" applyBorder="1" applyAlignment="1"/>
    <xf numFmtId="41" fontId="0" fillId="0" borderId="0" xfId="0" applyNumberFormat="1"/>
    <xf numFmtId="0" fontId="2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2" xfId="0" applyFont="1" applyBorder="1" applyAlignment="1"/>
    <xf numFmtId="49" fontId="4" fillId="0" borderId="2" xfId="0" applyNumberFormat="1" applyFont="1" applyBorder="1" applyAlignment="1"/>
    <xf numFmtId="22" fontId="4" fillId="0" borderId="2" xfId="0" applyNumberFormat="1" applyFont="1" applyBorder="1" applyAlignment="1"/>
    <xf numFmtId="0" fontId="4" fillId="0" borderId="2" xfId="0" applyFont="1" applyBorder="1" applyAlignment="1">
      <alignment horizontal="right"/>
    </xf>
    <xf numFmtId="49" fontId="4" fillId="0" borderId="2" xfId="0" applyNumberFormat="1" applyFont="1" applyBorder="1" applyAlignment="1">
      <alignment horizontal="right"/>
    </xf>
    <xf numFmtId="0" fontId="5" fillId="0" borderId="1" xfId="0" applyFont="1" applyBorder="1"/>
  </cellXfs>
  <cellStyles count="2">
    <cellStyle name="Comma [0]" xfId="1" builtinId="6"/>
    <cellStyle name="Normal" xfId="0" builtinId="0"/>
  </cellStyles>
  <dxfs count="1872"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T38"/>
  <sheetViews>
    <sheetView topLeftCell="A4" workbookViewId="0">
      <selection activeCell="E31" sqref="E31"/>
    </sheetView>
  </sheetViews>
  <sheetFormatPr defaultRowHeight="15" x14ac:dyDescent="0.25"/>
  <cols>
    <col min="2" max="2" width="9.85546875" style="7" bestFit="1" customWidth="1"/>
    <col min="3" max="3" width="22.140625" bestFit="1" customWidth="1"/>
    <col min="4" max="4" width="14.28515625" style="9" bestFit="1" customWidth="1"/>
    <col min="7" max="7" width="9.85546875" style="7" bestFit="1" customWidth="1"/>
    <col min="8" max="8" width="22.140625" bestFit="1" customWidth="1"/>
    <col min="9" max="9" width="14.28515625" style="9" bestFit="1" customWidth="1"/>
    <col min="12" max="12" width="9.85546875" style="7" bestFit="1" customWidth="1"/>
    <col min="13" max="13" width="22.140625" bestFit="1" customWidth="1"/>
    <col min="14" max="14" width="14.28515625" style="9" bestFit="1" customWidth="1"/>
    <col min="17" max="17" width="9.140625" style="7"/>
    <col min="18" max="18" width="21.140625" bestFit="1" customWidth="1"/>
    <col min="19" max="19" width="14.28515625" style="9" bestFit="1" customWidth="1"/>
  </cols>
  <sheetData>
    <row r="3" spans="2:20" x14ac:dyDescent="0.25">
      <c r="B3" s="6" t="s">
        <v>13</v>
      </c>
      <c r="C3" s="5"/>
      <c r="D3" s="8" t="s">
        <v>102</v>
      </c>
      <c r="E3" s="5" t="s">
        <v>103</v>
      </c>
      <c r="G3" s="6" t="s">
        <v>13</v>
      </c>
      <c r="H3" s="5"/>
      <c r="I3" s="8" t="s">
        <v>102</v>
      </c>
      <c r="J3" s="5" t="s">
        <v>103</v>
      </c>
      <c r="L3" s="6" t="s">
        <v>13</v>
      </c>
      <c r="M3" s="5"/>
      <c r="N3" s="8" t="s">
        <v>102</v>
      </c>
      <c r="O3" s="5" t="s">
        <v>103</v>
      </c>
      <c r="Q3" s="6" t="s">
        <v>13</v>
      </c>
      <c r="R3" s="5"/>
      <c r="S3" s="8" t="s">
        <v>102</v>
      </c>
      <c r="T3" s="5" t="s">
        <v>103</v>
      </c>
    </row>
    <row r="4" spans="2:20" x14ac:dyDescent="0.25">
      <c r="B4" s="6"/>
      <c r="C4" s="5"/>
      <c r="D4" s="8"/>
      <c r="E4" s="5"/>
      <c r="G4" s="6"/>
      <c r="H4" s="5"/>
      <c r="I4" s="8"/>
      <c r="J4" s="5"/>
      <c r="L4" s="6"/>
      <c r="M4" s="5"/>
      <c r="N4" s="8"/>
      <c r="O4" s="5"/>
      <c r="Q4" s="6"/>
      <c r="R4" s="5"/>
      <c r="S4" s="8"/>
      <c r="T4" s="5"/>
    </row>
    <row r="5" spans="2:20" x14ac:dyDescent="0.25">
      <c r="B5" s="6">
        <v>44105</v>
      </c>
      <c r="C5" s="5"/>
      <c r="D5" s="8">
        <f>+'1'!F112</f>
        <v>74871400</v>
      </c>
      <c r="E5" s="5"/>
      <c r="G5" s="6">
        <v>44075</v>
      </c>
      <c r="H5" s="5"/>
      <c r="I5" s="8">
        <v>53978700</v>
      </c>
      <c r="J5" s="5"/>
      <c r="L5" s="6">
        <v>44044</v>
      </c>
      <c r="M5" s="5" t="s">
        <v>104</v>
      </c>
      <c r="N5" s="8"/>
      <c r="O5" s="5"/>
      <c r="Q5" s="6">
        <v>44013</v>
      </c>
      <c r="R5" s="5"/>
      <c r="S5" s="8">
        <v>73944724</v>
      </c>
      <c r="T5" s="5"/>
    </row>
    <row r="6" spans="2:20" x14ac:dyDescent="0.25">
      <c r="B6" s="6">
        <v>44106</v>
      </c>
      <c r="C6" s="5"/>
      <c r="D6" s="8">
        <f>+'2'!F115</f>
        <v>72396950</v>
      </c>
      <c r="E6" s="5"/>
      <c r="G6" s="6">
        <v>44076</v>
      </c>
      <c r="H6" s="5"/>
      <c r="I6" s="8">
        <v>53930200</v>
      </c>
      <c r="J6" s="5"/>
      <c r="L6" s="6">
        <v>44045</v>
      </c>
      <c r="M6" s="5" t="s">
        <v>105</v>
      </c>
      <c r="N6" s="8"/>
      <c r="O6" s="5"/>
      <c r="Q6" s="6">
        <v>44014</v>
      </c>
      <c r="R6" s="5"/>
      <c r="S6" s="8">
        <v>63148348</v>
      </c>
      <c r="T6" s="5"/>
    </row>
    <row r="7" spans="2:20" x14ac:dyDescent="0.25">
      <c r="B7" s="6">
        <v>44107</v>
      </c>
      <c r="C7" s="5" t="s">
        <v>104</v>
      </c>
      <c r="D7" s="8"/>
      <c r="E7" s="5"/>
      <c r="G7" s="6">
        <v>44077</v>
      </c>
      <c r="H7" s="5"/>
      <c r="I7" s="8">
        <v>80097650</v>
      </c>
      <c r="J7" s="5"/>
      <c r="L7" s="6">
        <v>44046</v>
      </c>
      <c r="M7" s="5"/>
      <c r="N7" s="8">
        <v>190716900</v>
      </c>
      <c r="O7" s="5"/>
      <c r="Q7" s="6">
        <v>44015</v>
      </c>
      <c r="R7" s="5"/>
      <c r="S7" s="8">
        <v>62472400</v>
      </c>
      <c r="T7" s="5"/>
    </row>
    <row r="8" spans="2:20" x14ac:dyDescent="0.25">
      <c r="B8" s="6">
        <v>44108</v>
      </c>
      <c r="C8" s="5" t="s">
        <v>105</v>
      </c>
      <c r="D8" s="8"/>
      <c r="E8" s="5"/>
      <c r="G8" s="6">
        <v>44078</v>
      </c>
      <c r="H8" s="5"/>
      <c r="I8" s="8">
        <v>47050350</v>
      </c>
      <c r="J8" s="5"/>
      <c r="L8" s="6">
        <v>44047</v>
      </c>
      <c r="M8" s="5"/>
      <c r="N8" s="8">
        <v>62482600</v>
      </c>
      <c r="O8" s="5"/>
      <c r="Q8" s="6">
        <v>44016</v>
      </c>
      <c r="R8" s="5" t="s">
        <v>104</v>
      </c>
      <c r="S8" s="8"/>
      <c r="T8" s="5"/>
    </row>
    <row r="9" spans="2:20" x14ac:dyDescent="0.25">
      <c r="B9" s="6">
        <v>44109</v>
      </c>
      <c r="C9" s="5"/>
      <c r="D9" s="8">
        <f>+'5'!F334</f>
        <v>187283350</v>
      </c>
      <c r="E9" s="5"/>
      <c r="G9" s="6">
        <v>44079</v>
      </c>
      <c r="H9" s="5" t="s">
        <v>104</v>
      </c>
      <c r="I9" s="8">
        <v>0</v>
      </c>
      <c r="J9" s="5"/>
      <c r="L9" s="6">
        <v>44048</v>
      </c>
      <c r="M9" s="5"/>
      <c r="N9" s="8">
        <v>127854700</v>
      </c>
      <c r="O9" s="5"/>
      <c r="Q9" s="6">
        <v>44017</v>
      </c>
      <c r="R9" s="5" t="s">
        <v>105</v>
      </c>
      <c r="S9" s="8"/>
      <c r="T9" s="5"/>
    </row>
    <row r="10" spans="2:20" x14ac:dyDescent="0.25">
      <c r="B10" s="6">
        <v>44110</v>
      </c>
      <c r="C10" s="5"/>
      <c r="D10" s="8">
        <f>+'6'!F94</f>
        <v>38259650</v>
      </c>
      <c r="E10" s="5"/>
      <c r="G10" s="6">
        <v>44080</v>
      </c>
      <c r="H10" s="5" t="s">
        <v>105</v>
      </c>
      <c r="I10" s="8">
        <v>0</v>
      </c>
      <c r="J10" s="5"/>
      <c r="L10" s="6">
        <v>44049</v>
      </c>
      <c r="M10" s="5"/>
      <c r="N10" s="8">
        <v>57235750</v>
      </c>
      <c r="O10" s="5"/>
      <c r="Q10" s="6">
        <v>44018</v>
      </c>
      <c r="R10" s="5"/>
      <c r="S10" s="8">
        <v>250528075</v>
      </c>
      <c r="T10" s="5"/>
    </row>
    <row r="11" spans="2:20" x14ac:dyDescent="0.25">
      <c r="B11" s="6">
        <v>44111</v>
      </c>
      <c r="C11" s="5"/>
      <c r="D11" s="8">
        <f>+'7'!F103</f>
        <v>56246750</v>
      </c>
      <c r="E11" s="5"/>
      <c r="G11" s="6">
        <v>44081</v>
      </c>
      <c r="H11" s="5"/>
      <c r="I11" s="8">
        <v>191373350</v>
      </c>
      <c r="J11" s="5"/>
      <c r="L11" s="6">
        <v>44050</v>
      </c>
      <c r="M11" s="5"/>
      <c r="N11" s="8">
        <v>27377650</v>
      </c>
      <c r="O11" s="5"/>
      <c r="Q11" s="6">
        <v>44019</v>
      </c>
      <c r="R11" s="5"/>
      <c r="S11" s="8">
        <v>52068800</v>
      </c>
      <c r="T11" s="5"/>
    </row>
    <row r="12" spans="2:20" x14ac:dyDescent="0.25">
      <c r="B12" s="6">
        <v>44112</v>
      </c>
      <c r="C12" s="5"/>
      <c r="D12" s="8">
        <f>+'8'!F105</f>
        <v>44690450</v>
      </c>
      <c r="E12" s="5"/>
      <c r="G12" s="6">
        <v>44082</v>
      </c>
      <c r="H12" s="5"/>
      <c r="I12" s="8">
        <v>46021500</v>
      </c>
      <c r="J12" s="5"/>
      <c r="L12" s="6">
        <v>44051</v>
      </c>
      <c r="M12" s="5" t="s">
        <v>104</v>
      </c>
      <c r="N12" s="8"/>
      <c r="O12" s="5"/>
      <c r="Q12" s="6">
        <v>44020</v>
      </c>
      <c r="R12" s="5"/>
      <c r="S12" s="8">
        <v>0</v>
      </c>
      <c r="T12" s="5" t="s">
        <v>106</v>
      </c>
    </row>
    <row r="13" spans="2:20" x14ac:dyDescent="0.25">
      <c r="B13" s="6">
        <v>44113</v>
      </c>
      <c r="C13" s="5"/>
      <c r="D13" s="8">
        <f>+'9'!F88</f>
        <v>35581500</v>
      </c>
      <c r="E13" s="5"/>
      <c r="G13" s="6">
        <v>44083</v>
      </c>
      <c r="H13" s="5"/>
      <c r="I13" s="8">
        <v>47922050</v>
      </c>
      <c r="J13" s="5"/>
      <c r="L13" s="6">
        <v>44052</v>
      </c>
      <c r="M13" s="5" t="s">
        <v>105</v>
      </c>
      <c r="N13" s="8"/>
      <c r="O13" s="5"/>
      <c r="Q13" s="6">
        <v>44021</v>
      </c>
      <c r="R13" s="5"/>
      <c r="S13" s="8">
        <v>41190300</v>
      </c>
      <c r="T13" s="5"/>
    </row>
    <row r="14" spans="2:20" x14ac:dyDescent="0.25">
      <c r="B14" s="6">
        <v>44114</v>
      </c>
      <c r="C14" s="5" t="s">
        <v>104</v>
      </c>
      <c r="D14" s="8"/>
      <c r="E14" s="5"/>
      <c r="G14" s="6">
        <v>44084</v>
      </c>
      <c r="H14" s="5"/>
      <c r="I14" s="8">
        <v>43161000</v>
      </c>
      <c r="J14" s="5"/>
      <c r="L14" s="6">
        <v>44053</v>
      </c>
      <c r="M14" s="5"/>
      <c r="N14" s="8">
        <v>120486650</v>
      </c>
      <c r="O14" s="5"/>
      <c r="Q14" s="6">
        <v>44022</v>
      </c>
      <c r="R14" s="5"/>
      <c r="S14" s="8">
        <v>24936250</v>
      </c>
      <c r="T14" s="5"/>
    </row>
    <row r="15" spans="2:20" x14ac:dyDescent="0.25">
      <c r="B15" s="6">
        <v>44115</v>
      </c>
      <c r="C15" s="5" t="s">
        <v>105</v>
      </c>
      <c r="D15" s="8"/>
      <c r="E15" s="5"/>
      <c r="G15" s="6">
        <v>44085</v>
      </c>
      <c r="H15" s="5"/>
      <c r="I15" s="8">
        <v>67154600</v>
      </c>
      <c r="J15" s="5"/>
      <c r="L15" s="6">
        <v>44054</v>
      </c>
      <c r="M15" s="5"/>
      <c r="N15" s="8">
        <v>55193350</v>
      </c>
      <c r="O15" s="5"/>
      <c r="Q15" s="6">
        <v>44023</v>
      </c>
      <c r="R15" s="5" t="s">
        <v>104</v>
      </c>
      <c r="S15" s="8">
        <v>0</v>
      </c>
      <c r="T15" s="5"/>
    </row>
    <row r="16" spans="2:20" x14ac:dyDescent="0.25">
      <c r="B16" s="6">
        <v>44116</v>
      </c>
      <c r="C16" s="5"/>
      <c r="D16" s="8">
        <f>+'12'!F181</f>
        <v>114238250</v>
      </c>
      <c r="E16" s="5"/>
      <c r="G16" s="6">
        <v>44086</v>
      </c>
      <c r="H16" s="5" t="s">
        <v>104</v>
      </c>
      <c r="I16" s="8">
        <v>0</v>
      </c>
      <c r="J16" s="5"/>
      <c r="L16" s="6">
        <v>44055</v>
      </c>
      <c r="M16" s="5"/>
      <c r="N16" s="8">
        <v>45308850</v>
      </c>
      <c r="O16" s="5"/>
      <c r="Q16" s="6">
        <v>44024</v>
      </c>
      <c r="R16" s="5" t="s">
        <v>105</v>
      </c>
      <c r="S16" s="8">
        <v>0</v>
      </c>
      <c r="T16" s="5"/>
    </row>
    <row r="17" spans="2:20" x14ac:dyDescent="0.25">
      <c r="B17" s="6">
        <v>44117</v>
      </c>
      <c r="C17" s="5"/>
      <c r="D17" s="8">
        <f>+'13'!F96</f>
        <v>51087100</v>
      </c>
      <c r="E17" s="5"/>
      <c r="G17" s="6">
        <v>44087</v>
      </c>
      <c r="H17" s="5" t="s">
        <v>105</v>
      </c>
      <c r="I17" s="8">
        <v>0</v>
      </c>
      <c r="J17" s="5"/>
      <c r="L17" s="6">
        <v>44056</v>
      </c>
      <c r="M17" s="5"/>
      <c r="N17" s="8">
        <v>50740750</v>
      </c>
      <c r="O17" s="5"/>
      <c r="Q17" s="6">
        <v>44025</v>
      </c>
      <c r="R17" s="5"/>
      <c r="S17" s="8">
        <v>142537852</v>
      </c>
      <c r="T17" s="5"/>
    </row>
    <row r="18" spans="2:20" x14ac:dyDescent="0.25">
      <c r="B18" s="6">
        <v>44118</v>
      </c>
      <c r="C18" s="5"/>
      <c r="D18" s="8">
        <f>+'14'!F93</f>
        <v>57925300</v>
      </c>
      <c r="E18" s="5"/>
      <c r="G18" s="6">
        <v>44088</v>
      </c>
      <c r="H18" s="5"/>
      <c r="I18" s="8">
        <v>119983250</v>
      </c>
      <c r="J18" s="5"/>
      <c r="L18" s="6">
        <v>44057</v>
      </c>
      <c r="M18" s="5"/>
      <c r="N18" s="8"/>
      <c r="O18" s="5"/>
      <c r="Q18" s="6">
        <v>44026</v>
      </c>
      <c r="R18" s="5"/>
      <c r="S18" s="8">
        <v>46414600</v>
      </c>
      <c r="T18" s="5"/>
    </row>
    <row r="19" spans="2:20" x14ac:dyDescent="0.25">
      <c r="B19" s="6">
        <v>44119</v>
      </c>
      <c r="C19" s="5"/>
      <c r="D19" s="8">
        <f>+'15'!F92</f>
        <v>44491350</v>
      </c>
      <c r="E19" s="5"/>
      <c r="G19" s="6">
        <v>44089</v>
      </c>
      <c r="H19" s="5"/>
      <c r="I19" s="8">
        <v>46610600</v>
      </c>
      <c r="J19" s="5"/>
      <c r="L19" s="6">
        <v>44058</v>
      </c>
      <c r="M19" s="5" t="s">
        <v>104</v>
      </c>
      <c r="N19" s="8"/>
      <c r="O19" s="5"/>
      <c r="Q19" s="6">
        <v>44027</v>
      </c>
      <c r="R19" s="5"/>
      <c r="S19" s="8">
        <v>32416873</v>
      </c>
      <c r="T19" s="5"/>
    </row>
    <row r="20" spans="2:20" x14ac:dyDescent="0.25">
      <c r="B20" s="6">
        <v>44120</v>
      </c>
      <c r="C20" s="5"/>
      <c r="D20" s="8"/>
      <c r="E20" s="5"/>
      <c r="G20" s="6">
        <v>44090</v>
      </c>
      <c r="H20" s="5"/>
      <c r="I20" s="8">
        <v>46638100</v>
      </c>
      <c r="J20" s="5"/>
      <c r="L20" s="6">
        <v>44059</v>
      </c>
      <c r="M20" s="5" t="s">
        <v>105</v>
      </c>
      <c r="N20" s="8"/>
      <c r="O20" s="5"/>
      <c r="Q20" s="6">
        <v>44028</v>
      </c>
      <c r="R20" s="5"/>
      <c r="S20" s="8">
        <v>0</v>
      </c>
      <c r="T20" s="5" t="s">
        <v>106</v>
      </c>
    </row>
    <row r="21" spans="2:20" x14ac:dyDescent="0.25">
      <c r="B21" s="6">
        <v>44121</v>
      </c>
      <c r="C21" s="5" t="s">
        <v>104</v>
      </c>
      <c r="D21" s="8"/>
      <c r="E21" s="5"/>
      <c r="G21" s="6">
        <v>44091</v>
      </c>
      <c r="H21" s="5"/>
      <c r="I21" s="8">
        <v>45470600</v>
      </c>
      <c r="J21" s="5"/>
      <c r="L21" s="6">
        <v>44060</v>
      </c>
      <c r="M21" s="5" t="s">
        <v>108</v>
      </c>
      <c r="N21" s="8"/>
      <c r="O21" s="5"/>
      <c r="Q21" s="6">
        <v>44029</v>
      </c>
      <c r="R21" s="5"/>
      <c r="S21" s="8">
        <v>56411900</v>
      </c>
      <c r="T21" s="5"/>
    </row>
    <row r="22" spans="2:20" x14ac:dyDescent="0.25">
      <c r="B22" s="6">
        <v>44122</v>
      </c>
      <c r="C22" s="5" t="s">
        <v>105</v>
      </c>
      <c r="D22" s="8"/>
      <c r="E22" s="5"/>
      <c r="G22" s="6">
        <v>44092</v>
      </c>
      <c r="H22" s="5"/>
      <c r="I22" s="8">
        <v>34464450</v>
      </c>
      <c r="J22" s="5"/>
      <c r="L22" s="6">
        <v>44061</v>
      </c>
      <c r="M22" s="5"/>
      <c r="N22" s="8">
        <v>144821150</v>
      </c>
      <c r="O22" s="5"/>
      <c r="Q22" s="6">
        <v>44030</v>
      </c>
      <c r="R22" s="5" t="s">
        <v>104</v>
      </c>
      <c r="S22" s="8">
        <v>0</v>
      </c>
      <c r="T22" s="5"/>
    </row>
    <row r="23" spans="2:20" x14ac:dyDescent="0.25">
      <c r="B23" s="6">
        <v>44123</v>
      </c>
      <c r="C23" s="5"/>
      <c r="D23" s="8"/>
      <c r="E23" s="5"/>
      <c r="G23" s="6">
        <v>44093</v>
      </c>
      <c r="H23" s="5" t="s">
        <v>104</v>
      </c>
      <c r="I23" s="8">
        <v>0</v>
      </c>
      <c r="J23" s="5"/>
      <c r="L23" s="6">
        <v>44062</v>
      </c>
      <c r="M23" s="5"/>
      <c r="N23" s="8">
        <v>43864200</v>
      </c>
      <c r="O23" s="5"/>
      <c r="Q23" s="6">
        <v>44031</v>
      </c>
      <c r="R23" s="5" t="s">
        <v>105</v>
      </c>
      <c r="S23" s="8">
        <v>0</v>
      </c>
      <c r="T23" s="5"/>
    </row>
    <row r="24" spans="2:20" x14ac:dyDescent="0.25">
      <c r="B24" s="6">
        <v>44124</v>
      </c>
      <c r="C24" s="5"/>
      <c r="D24" s="8"/>
      <c r="E24" s="5"/>
      <c r="G24" s="6">
        <v>44094</v>
      </c>
      <c r="H24" s="5" t="s">
        <v>105</v>
      </c>
      <c r="I24" s="8">
        <v>0</v>
      </c>
      <c r="J24" s="5"/>
      <c r="L24" s="6">
        <v>44063</v>
      </c>
      <c r="M24" s="5" t="s">
        <v>109</v>
      </c>
      <c r="N24" s="8"/>
      <c r="O24" s="5"/>
      <c r="Q24" s="6">
        <v>44032</v>
      </c>
      <c r="R24" s="5"/>
      <c r="S24" s="8">
        <v>92250321</v>
      </c>
      <c r="T24" s="5"/>
    </row>
    <row r="25" spans="2:20" x14ac:dyDescent="0.25">
      <c r="B25" s="6">
        <v>44125</v>
      </c>
      <c r="C25" s="5"/>
      <c r="D25" s="8"/>
      <c r="E25" s="5"/>
      <c r="G25" s="6">
        <v>44095</v>
      </c>
      <c r="H25" s="5"/>
      <c r="I25" s="8">
        <v>82351050</v>
      </c>
      <c r="J25" s="5"/>
      <c r="L25" s="6">
        <v>44064</v>
      </c>
      <c r="M25" s="5" t="s">
        <v>110</v>
      </c>
      <c r="N25" s="8"/>
      <c r="O25" s="5"/>
      <c r="Q25" s="6">
        <v>44033</v>
      </c>
      <c r="R25" s="5"/>
      <c r="S25" s="8">
        <v>60794150</v>
      </c>
      <c r="T25" s="5"/>
    </row>
    <row r="26" spans="2:20" x14ac:dyDescent="0.25">
      <c r="B26" s="6">
        <v>44126</v>
      </c>
      <c r="C26" s="5"/>
      <c r="D26" s="8"/>
      <c r="E26" s="5"/>
      <c r="G26" s="6">
        <v>44096</v>
      </c>
      <c r="H26" s="5"/>
      <c r="I26" s="8">
        <v>30067800</v>
      </c>
      <c r="J26" s="5"/>
      <c r="L26" s="6">
        <v>44065</v>
      </c>
      <c r="M26" s="5" t="s">
        <v>104</v>
      </c>
      <c r="N26" s="8"/>
      <c r="O26" s="5"/>
      <c r="Q26" s="6">
        <v>44034</v>
      </c>
      <c r="R26" s="5"/>
      <c r="S26" s="8">
        <v>53237649</v>
      </c>
      <c r="T26" s="5"/>
    </row>
    <row r="27" spans="2:20" x14ac:dyDescent="0.25">
      <c r="B27" s="6">
        <v>44127</v>
      </c>
      <c r="C27" s="5"/>
      <c r="D27" s="8"/>
      <c r="E27" s="5"/>
      <c r="G27" s="6">
        <v>44097</v>
      </c>
      <c r="H27" s="5"/>
      <c r="I27" s="8">
        <v>28317200</v>
      </c>
      <c r="J27" s="5"/>
      <c r="L27" s="6">
        <v>44066</v>
      </c>
      <c r="M27" s="5" t="s">
        <v>105</v>
      </c>
      <c r="N27" s="8"/>
      <c r="O27" s="5"/>
      <c r="Q27" s="6">
        <v>44035</v>
      </c>
      <c r="R27" s="5"/>
      <c r="S27" s="8">
        <v>49776850</v>
      </c>
      <c r="T27" s="5"/>
    </row>
    <row r="28" spans="2:20" x14ac:dyDescent="0.25">
      <c r="B28" s="6">
        <v>44128</v>
      </c>
      <c r="C28" s="5" t="s">
        <v>104</v>
      </c>
      <c r="D28" s="8"/>
      <c r="E28" s="5"/>
      <c r="G28" s="6">
        <v>44098</v>
      </c>
      <c r="H28" s="5"/>
      <c r="I28" s="8">
        <v>29008850</v>
      </c>
      <c r="J28" s="5"/>
      <c r="L28" s="6">
        <v>44067</v>
      </c>
      <c r="M28" s="5"/>
      <c r="N28" s="8">
        <v>130079000</v>
      </c>
      <c r="O28" s="5"/>
      <c r="Q28" s="6">
        <v>44036</v>
      </c>
      <c r="R28" s="5"/>
      <c r="S28" s="8">
        <v>27798322</v>
      </c>
      <c r="T28" s="5"/>
    </row>
    <row r="29" spans="2:20" x14ac:dyDescent="0.25">
      <c r="B29" s="6">
        <v>44129</v>
      </c>
      <c r="C29" s="5" t="s">
        <v>105</v>
      </c>
      <c r="D29" s="8"/>
      <c r="E29" s="5"/>
      <c r="G29" s="6">
        <v>44099</v>
      </c>
      <c r="H29" s="5"/>
      <c r="I29" s="8">
        <v>37016750</v>
      </c>
      <c r="J29" s="5"/>
      <c r="L29" s="6">
        <v>44068</v>
      </c>
      <c r="M29" s="5"/>
      <c r="N29" s="8">
        <v>44030200</v>
      </c>
      <c r="O29" s="5"/>
      <c r="Q29" s="6">
        <v>44037</v>
      </c>
      <c r="R29" s="5" t="s">
        <v>104</v>
      </c>
      <c r="S29" s="8">
        <v>0</v>
      </c>
      <c r="T29" s="5"/>
    </row>
    <row r="30" spans="2:20" x14ac:dyDescent="0.25">
      <c r="B30" s="6">
        <v>44130</v>
      </c>
      <c r="C30" s="5"/>
      <c r="D30" s="8"/>
      <c r="E30" s="5"/>
      <c r="G30" s="6">
        <v>44100</v>
      </c>
      <c r="H30" s="5" t="s">
        <v>104</v>
      </c>
      <c r="I30" s="8">
        <v>0</v>
      </c>
      <c r="J30" s="5"/>
      <c r="L30" s="6">
        <v>44069</v>
      </c>
      <c r="M30" s="5"/>
      <c r="N30" s="8">
        <v>48077150</v>
      </c>
      <c r="O30" s="5"/>
      <c r="Q30" s="6">
        <v>44038</v>
      </c>
      <c r="R30" s="5" t="s">
        <v>105</v>
      </c>
      <c r="S30" s="8">
        <v>0</v>
      </c>
      <c r="T30" s="5"/>
    </row>
    <row r="31" spans="2:20" x14ac:dyDescent="0.25">
      <c r="B31" s="6">
        <v>44131</v>
      </c>
      <c r="C31" s="5"/>
      <c r="D31" s="8"/>
      <c r="E31" s="5"/>
      <c r="G31" s="6">
        <v>44101</v>
      </c>
      <c r="H31" s="5" t="s">
        <v>105</v>
      </c>
      <c r="I31" s="8">
        <v>0</v>
      </c>
      <c r="J31" s="5"/>
      <c r="L31" s="6">
        <v>44070</v>
      </c>
      <c r="M31" s="5"/>
      <c r="N31" s="8">
        <v>54915550</v>
      </c>
      <c r="O31" s="5"/>
      <c r="Q31" s="6">
        <v>44039</v>
      </c>
      <c r="R31" s="5"/>
      <c r="S31" s="8">
        <v>98581174</v>
      </c>
      <c r="T31" s="5"/>
    </row>
    <row r="32" spans="2:20" x14ac:dyDescent="0.25">
      <c r="B32" s="6">
        <v>44132</v>
      </c>
      <c r="C32" s="5"/>
      <c r="D32" s="8"/>
      <c r="E32" s="5"/>
      <c r="G32" s="6">
        <v>44102</v>
      </c>
      <c r="H32" s="5"/>
      <c r="I32" s="8">
        <v>122072950</v>
      </c>
      <c r="J32" s="5"/>
      <c r="L32" s="6">
        <v>44071</v>
      </c>
      <c r="M32" s="5"/>
      <c r="N32" s="8">
        <v>54069350</v>
      </c>
      <c r="O32" s="5"/>
      <c r="Q32" s="6">
        <v>44040</v>
      </c>
      <c r="R32" s="5"/>
      <c r="S32" s="8">
        <v>39619550</v>
      </c>
      <c r="T32" s="5"/>
    </row>
    <row r="33" spans="2:20" x14ac:dyDescent="0.25">
      <c r="B33" s="6">
        <v>44133</v>
      </c>
      <c r="C33" s="40" t="s">
        <v>17126</v>
      </c>
      <c r="D33" s="8"/>
      <c r="E33" s="5"/>
      <c r="G33" s="6">
        <v>44103</v>
      </c>
      <c r="H33" s="5"/>
      <c r="I33" s="8">
        <v>50756000</v>
      </c>
      <c r="J33" s="5"/>
      <c r="L33" s="6">
        <v>44072</v>
      </c>
      <c r="M33" s="5" t="s">
        <v>104</v>
      </c>
      <c r="N33" s="8"/>
      <c r="O33" s="5"/>
      <c r="Q33" s="6">
        <v>44041</v>
      </c>
      <c r="R33" s="5"/>
      <c r="S33" s="8">
        <v>45785450</v>
      </c>
      <c r="T33" s="5"/>
    </row>
    <row r="34" spans="2:20" x14ac:dyDescent="0.25">
      <c r="B34" s="6">
        <v>44134</v>
      </c>
      <c r="C34" s="5"/>
      <c r="D34" s="8"/>
      <c r="E34" s="5"/>
      <c r="G34" s="6">
        <v>44104</v>
      </c>
      <c r="H34" s="5"/>
      <c r="I34" s="8">
        <v>51962100</v>
      </c>
      <c r="J34" s="5"/>
      <c r="L34" s="6">
        <v>44073</v>
      </c>
      <c r="M34" s="5" t="s">
        <v>105</v>
      </c>
      <c r="N34" s="8"/>
      <c r="O34" s="5"/>
      <c r="Q34" s="6">
        <v>44042</v>
      </c>
      <c r="R34" s="5"/>
      <c r="S34" s="8">
        <v>51437150</v>
      </c>
      <c r="T34" s="5"/>
    </row>
    <row r="35" spans="2:20" x14ac:dyDescent="0.25">
      <c r="B35" s="6">
        <v>44135</v>
      </c>
      <c r="C35" s="5"/>
      <c r="D35" s="8"/>
      <c r="E35" s="5"/>
      <c r="G35" s="6"/>
      <c r="H35" s="5"/>
      <c r="I35" s="8"/>
      <c r="J35" s="5"/>
      <c r="L35" s="6">
        <v>44074</v>
      </c>
      <c r="M35" s="5"/>
      <c r="N35" s="8">
        <v>122170350</v>
      </c>
      <c r="O35" s="5"/>
      <c r="Q35" s="6">
        <v>44043</v>
      </c>
      <c r="R35" s="5" t="s">
        <v>107</v>
      </c>
      <c r="S35" s="8"/>
      <c r="T35" s="5"/>
    </row>
    <row r="36" spans="2:20" x14ac:dyDescent="0.25">
      <c r="B36" s="6"/>
      <c r="C36" s="5"/>
      <c r="D36" s="8">
        <f>SUM(D5:D35)</f>
        <v>777072050</v>
      </c>
      <c r="E36" s="5"/>
      <c r="G36" s="6"/>
      <c r="H36" s="5"/>
      <c r="I36" s="8">
        <f>SUM(I5:I35)</f>
        <v>1355409100</v>
      </c>
      <c r="J36" s="5"/>
      <c r="L36" s="6"/>
      <c r="M36" s="5"/>
      <c r="N36" s="8">
        <f>SUM(N5:N35)</f>
        <v>1379424150</v>
      </c>
      <c r="O36" s="5"/>
      <c r="Q36" s="6"/>
      <c r="R36" s="5"/>
      <c r="S36" s="8">
        <f>SUM(S5:S35)</f>
        <v>1365350738</v>
      </c>
      <c r="T36" s="5"/>
    </row>
    <row r="37" spans="2:20" x14ac:dyDescent="0.25">
      <c r="B37" s="6"/>
      <c r="C37" s="5"/>
      <c r="D37" s="8">
        <f>+I36-D36</f>
        <v>578337050</v>
      </c>
      <c r="E37" s="5"/>
      <c r="G37" s="6"/>
      <c r="H37" s="5"/>
      <c r="I37" s="8">
        <f>+I36-N36</f>
        <v>-24015050</v>
      </c>
      <c r="J37" s="5"/>
      <c r="L37" s="6"/>
      <c r="M37" s="5"/>
      <c r="N37" s="8"/>
      <c r="O37" s="5"/>
      <c r="Q37" s="6"/>
      <c r="R37" s="5"/>
      <c r="S37" s="8"/>
      <c r="T37" s="5"/>
    </row>
    <row r="38" spans="2:20" x14ac:dyDescent="0.25">
      <c r="B38" s="6"/>
      <c r="C38" s="5"/>
      <c r="D38" s="8"/>
      <c r="E38" s="5"/>
      <c r="G38" s="6"/>
      <c r="H38" s="5"/>
      <c r="I38" s="8"/>
      <c r="J38" s="5"/>
      <c r="L38" s="6"/>
      <c r="M38" s="5"/>
      <c r="N38" s="8"/>
      <c r="O38" s="5"/>
      <c r="Q38" s="6"/>
      <c r="R38" s="5"/>
      <c r="S38" s="8"/>
      <c r="T38" s="5"/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33"/>
  <sheetViews>
    <sheetView topLeftCell="J71" workbookViewId="0">
      <selection activeCell="AB97" sqref="AB97"/>
    </sheetView>
  </sheetViews>
  <sheetFormatPr defaultRowHeight="15" x14ac:dyDescent="0.25"/>
  <cols>
    <col min="12" max="13" width="0" hidden="1" customWidth="1"/>
  </cols>
  <sheetData>
    <row r="1" spans="1:27" x14ac:dyDescent="0.25">
      <c r="B1" t="s">
        <v>1135</v>
      </c>
      <c r="C1" t="s">
        <v>1136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J1" t="s">
        <v>7</v>
      </c>
      <c r="K1" t="s">
        <v>8</v>
      </c>
    </row>
    <row r="2" spans="1:27" x14ac:dyDescent="0.25">
      <c r="B2" t="s">
        <v>1137</v>
      </c>
      <c r="C2" t="s">
        <v>1138</v>
      </c>
      <c r="F2" t="s">
        <v>11</v>
      </c>
      <c r="G2" t="s">
        <v>12</v>
      </c>
      <c r="J2" t="s">
        <v>13</v>
      </c>
      <c r="K2" t="s">
        <v>17160</v>
      </c>
    </row>
    <row r="3" spans="1:27" x14ac:dyDescent="0.25">
      <c r="B3" t="s">
        <v>1139</v>
      </c>
      <c r="C3" t="s">
        <v>1140</v>
      </c>
      <c r="D3" t="s">
        <v>17</v>
      </c>
      <c r="J3" t="s">
        <v>18</v>
      </c>
      <c r="K3" t="s">
        <v>19</v>
      </c>
    </row>
    <row r="4" spans="1:27" x14ac:dyDescent="0.25">
      <c r="B4" t="s">
        <v>1141</v>
      </c>
      <c r="C4" t="s">
        <v>1142</v>
      </c>
      <c r="D4" t="s">
        <v>22</v>
      </c>
    </row>
    <row r="5" spans="1:27" x14ac:dyDescent="0.25">
      <c r="B5" t="s">
        <v>80</v>
      </c>
      <c r="C5" t="s">
        <v>81</v>
      </c>
      <c r="D5" t="s">
        <v>25</v>
      </c>
      <c r="E5" t="s">
        <v>23</v>
      </c>
      <c r="F5" t="s">
        <v>24</v>
      </c>
      <c r="G5" t="s">
        <v>26</v>
      </c>
      <c r="H5" t="s">
        <v>26</v>
      </c>
      <c r="I5" t="s">
        <v>27</v>
      </c>
      <c r="J5" t="s">
        <v>82</v>
      </c>
      <c r="K5" t="s">
        <v>29</v>
      </c>
    </row>
    <row r="6" spans="1:27" x14ac:dyDescent="0.25">
      <c r="B6" t="s">
        <v>30</v>
      </c>
      <c r="C6" t="s">
        <v>31</v>
      </c>
      <c r="D6" t="s">
        <v>32</v>
      </c>
      <c r="F6" t="s">
        <v>33</v>
      </c>
      <c r="G6" t="s">
        <v>34</v>
      </c>
      <c r="H6" t="s">
        <v>35</v>
      </c>
      <c r="I6" t="s">
        <v>36</v>
      </c>
      <c r="J6" t="s">
        <v>83</v>
      </c>
      <c r="K6" t="s">
        <v>39</v>
      </c>
    </row>
    <row r="7" spans="1:27" x14ac:dyDescent="0.25">
      <c r="B7" t="s">
        <v>80</v>
      </c>
      <c r="C7" t="s">
        <v>81</v>
      </c>
      <c r="D7" t="s">
        <v>25</v>
      </c>
      <c r="E7" t="s">
        <v>23</v>
      </c>
      <c r="F7" t="s">
        <v>24</v>
      </c>
      <c r="G7" t="s">
        <v>26</v>
      </c>
      <c r="H7" t="s">
        <v>26</v>
      </c>
      <c r="I7" t="s">
        <v>27</v>
      </c>
      <c r="J7" t="s">
        <v>82</v>
      </c>
      <c r="K7" t="s">
        <v>29</v>
      </c>
      <c r="P7">
        <v>8</v>
      </c>
      <c r="Q7">
        <v>9</v>
      </c>
      <c r="Z7">
        <v>11</v>
      </c>
    </row>
    <row r="8" spans="1:27" x14ac:dyDescent="0.25">
      <c r="O8">
        <v>11</v>
      </c>
      <c r="P8">
        <v>14</v>
      </c>
      <c r="Q8">
        <v>15</v>
      </c>
      <c r="R8">
        <v>16</v>
      </c>
      <c r="S8">
        <v>17</v>
      </c>
      <c r="T8">
        <v>18</v>
      </c>
      <c r="U8">
        <v>19</v>
      </c>
      <c r="V8">
        <v>20</v>
      </c>
      <c r="W8">
        <v>22</v>
      </c>
      <c r="X8">
        <v>23</v>
      </c>
      <c r="Y8">
        <v>26</v>
      </c>
      <c r="Z8">
        <v>30</v>
      </c>
    </row>
    <row r="9" spans="1:27" x14ac:dyDescent="0.25">
      <c r="B9" t="s">
        <v>1143</v>
      </c>
      <c r="C9" t="s">
        <v>1144</v>
      </c>
      <c r="O9" t="s">
        <v>119</v>
      </c>
      <c r="P9" t="s">
        <v>122</v>
      </c>
      <c r="Q9" t="s">
        <v>123</v>
      </c>
      <c r="R9" t="s">
        <v>124</v>
      </c>
      <c r="S9" t="s">
        <v>125</v>
      </c>
      <c r="T9" t="s">
        <v>126</v>
      </c>
      <c r="U9" t="s">
        <v>127</v>
      </c>
      <c r="V9" t="s">
        <v>128</v>
      </c>
      <c r="W9" t="s">
        <v>130</v>
      </c>
      <c r="X9" t="s">
        <v>131</v>
      </c>
      <c r="Y9" t="s">
        <v>134</v>
      </c>
    </row>
    <row r="10" spans="1:27" x14ac:dyDescent="0.25">
      <c r="A10" t="str">
        <f>+K10&amp;C10</f>
        <v>1783080823</v>
      </c>
      <c r="B10">
        <v>1</v>
      </c>
      <c r="C10">
        <v>1783080823</v>
      </c>
      <c r="D10" t="s">
        <v>42</v>
      </c>
      <c r="E10" t="s">
        <v>43</v>
      </c>
      <c r="F10">
        <v>164650</v>
      </c>
      <c r="G10" s="2">
        <v>44111</v>
      </c>
      <c r="H10" s="3">
        <v>0.89954861111111117</v>
      </c>
      <c r="I10" t="s">
        <v>44</v>
      </c>
      <c r="J10">
        <v>-81703747901</v>
      </c>
      <c r="K10" s="4" t="s">
        <v>101</v>
      </c>
      <c r="N10" t="str">
        <f>IFERROR(IFERROR(VLOOKUP($A10,'K-NETT'!$A$1:$AF$37898,1,FALSE),VLOOKUP($A10,'K-Wallet'!$A$1:$M$5000,1,FALSE)),"NOT VALID")</f>
        <v>1783080823</v>
      </c>
      <c r="O10" t="str">
        <f>IFERROR(IFERROR(VLOOKUP($A10,'K-NETT'!$A$1:$AF$37898,11,FALSE),VLOOKUP($A10,'K-Wallet'!$A$1:$M$5000,0,FALSE)),"NOT VALID")</f>
        <v>CNE2010004675</v>
      </c>
      <c r="P10" t="str">
        <f>IFERROR(IFERROR(VLOOKUP($A10,'K-NETT'!$A$1:$AF$37898,14,FALSE),VLOOKUP($A10,'K-Wallet'!$A$1:$M$5000,8,FALSE)),"NOT VALID")</f>
        <v>IDSPAAB43378</v>
      </c>
      <c r="Q10" t="str">
        <f>IFERROR(IFERROR(VLOOKUP($A10,'K-NETT'!$A$1:$AF$37898,15,FALSE),VLOOKUP($A10,'K-Wallet'!$A$1:$M$5000,9,FALSE)),"NOT VALID")</f>
        <v>DYAH WIDURI WINDARYUNI</v>
      </c>
      <c r="R10">
        <f>IFERROR(IFERROR(VLOOKUP($A10,'K-NETT'!$A$1:$AF$37898,16,FALSE),VLOOKUP($A10,'K-Wallet'!$A$1:$M$5000,0,FALSE)),"NOT VALID")</f>
        <v>150000</v>
      </c>
      <c r="S10">
        <f>IFERROR(IFERROR(VLOOKUP($A10,'K-NETT'!$A$1:$AF$37898,17,FALSE),VLOOKUP($A10,'K-Wallet'!$A$1:$M$5000,0,FALSE)),"NOT VALID")</f>
        <v>6650</v>
      </c>
      <c r="T10">
        <f>IFERROR(IFERROR(VLOOKUP($A10,'K-NETT'!$A$1:$AF$37898,18,FALSE),VLOOKUP($A10,'K-Wallet'!$A$1:$M$5000,0,FALSE)),"NOT VALID")</f>
        <v>8000</v>
      </c>
      <c r="U10">
        <f>IFERROR(IFERROR(VLOOKUP($A10,'K-NETT'!$A$1:$AF$37898,19,FALSE),VLOOKUP($A10,'K-Wallet'!$A$1:$M$5000,0,FALSE)),"NOT VALID")</f>
        <v>0</v>
      </c>
      <c r="V10">
        <f>IFERROR(IFERROR(VLOOKUP($A10,'K-NETT'!$A$1:$AF$37898,20,FALSE),VLOOKUP($A10,'K-Wallet'!$A$1:$M$5000,0,FALSE)),"NOT VALID")</f>
        <v>0</v>
      </c>
      <c r="W10">
        <f>IFERROR(IFERROR(VLOOKUP($A10,'K-NETT'!$A$1:$AF$37898,22,FALSE),VLOOKUP($A10,'K-Wallet'!$A$1:$M$5000,0,FALSE)),"NOT VALID")</f>
        <v>0</v>
      </c>
      <c r="X10">
        <f>IFERROR(IFERROR(VLOOKUP($A10,'K-NETT'!$A$1:$AF$37898,23,FALSE),VLOOKUP($A10,'K-Wallet'!$A$1:$M$5000,0,FALSE)),"NOT VALID")</f>
        <v>0</v>
      </c>
      <c r="Y10">
        <f>IFERROR(IFERROR(VLOOKUP($A10,'K-NETT'!$A$1:$AF$37898,26,FALSE),VLOOKUP($A10,'K-Wallet'!$A$1:$M$5000,0,FALSE)),"NOT VALID")</f>
        <v>164650</v>
      </c>
      <c r="Z10">
        <f>IFERROR(IFERROR(VLOOKUP($A10,'K-NETT'!$A$1:$AF$37898,30,FALSE),VLOOKUP($A10,'K-Wallet'!$A$1:$M$5000,11,FALSE)),"NOT VALID")</f>
        <v>0</v>
      </c>
      <c r="AA10" s="31">
        <f>+F10-Y10</f>
        <v>0</v>
      </c>
    </row>
    <row r="11" spans="1:27" x14ac:dyDescent="0.25">
      <c r="A11" t="str">
        <f t="shared" ref="A11:A74" si="0">+K11&amp;C11</f>
        <v>1102280510</v>
      </c>
      <c r="B11">
        <v>2</v>
      </c>
      <c r="C11">
        <v>1102280510</v>
      </c>
      <c r="D11" t="s">
        <v>42</v>
      </c>
      <c r="E11" t="s">
        <v>43</v>
      </c>
      <c r="F11">
        <v>56650</v>
      </c>
      <c r="G11" s="2">
        <v>44111</v>
      </c>
      <c r="H11" s="3">
        <v>0.9106481481481481</v>
      </c>
      <c r="I11" t="s">
        <v>44</v>
      </c>
      <c r="J11">
        <v>-81706823001</v>
      </c>
      <c r="K11" s="4" t="s">
        <v>101</v>
      </c>
      <c r="N11" t="str">
        <f>IFERROR(IFERROR(VLOOKUP($A11,'K-NETT'!$A$1:$AF$37898,1,FALSE),VLOOKUP($A11,'K-Wallet'!$A$1:$M$5000,1,FALSE)),"NOT VALID")</f>
        <v>1102280510</v>
      </c>
      <c r="O11" t="str">
        <f>IFERROR(IFERROR(VLOOKUP($A11,'K-NETT'!$A$1:$AF$37898,11,FALSE),VLOOKUP($A11,'K-Wallet'!$A$1:$M$5000,0,FALSE)),"NOT VALID")</f>
        <v>MME2010004678</v>
      </c>
      <c r="P11" t="str">
        <f>IFERROR(IFERROR(VLOOKUP($A11,'K-NETT'!$A$1:$AF$37898,14,FALSE),VLOOKUP($A11,'K-Wallet'!$A$1:$M$5000,8,FALSE)),"NOT VALID")</f>
        <v>IDJKAJA04544</v>
      </c>
      <c r="Q11" t="str">
        <f>IFERROR(IFERROR(VLOOKUP($A11,'K-NETT'!$A$1:$AF$37898,15,FALSE),VLOOKUP($A11,'K-Wallet'!$A$1:$M$5000,9,FALSE)),"NOT VALID")</f>
        <v>SURATI</v>
      </c>
      <c r="R11">
        <f>IFERROR(IFERROR(VLOOKUP($A11,'K-NETT'!$A$1:$AF$37898,16,FALSE),VLOOKUP($A11,'K-Wallet'!$A$1:$M$5000,0,FALSE)),"NOT VALID")</f>
        <v>50000</v>
      </c>
      <c r="S11">
        <f>IFERROR(IFERROR(VLOOKUP($A11,'K-NETT'!$A$1:$AF$37898,17,FALSE),VLOOKUP($A11,'K-Wallet'!$A$1:$M$5000,0,FALSE)),"NOT VALID")</f>
        <v>6650</v>
      </c>
      <c r="T11">
        <f>IFERROR(IFERROR(VLOOKUP($A11,'K-NETT'!$A$1:$AF$37898,18,FALSE),VLOOKUP($A11,'K-Wallet'!$A$1:$M$5000,0,FALSE)),"NOT VALID")</f>
        <v>0</v>
      </c>
      <c r="U11">
        <f>IFERROR(IFERROR(VLOOKUP($A11,'K-NETT'!$A$1:$AF$37898,19,FALSE),VLOOKUP($A11,'K-Wallet'!$A$1:$M$5000,0,FALSE)),"NOT VALID")</f>
        <v>0</v>
      </c>
      <c r="V11">
        <f>IFERROR(IFERROR(VLOOKUP($A11,'K-NETT'!$A$1:$AF$37898,20,FALSE),VLOOKUP($A11,'K-Wallet'!$A$1:$M$5000,0,FALSE)),"NOT VALID")</f>
        <v>0</v>
      </c>
      <c r="W11">
        <f>IFERROR(IFERROR(VLOOKUP($A11,'K-NETT'!$A$1:$AF$37898,22,FALSE),VLOOKUP($A11,'K-Wallet'!$A$1:$M$5000,0,FALSE)),"NOT VALID")</f>
        <v>0</v>
      </c>
      <c r="X11">
        <f>IFERROR(IFERROR(VLOOKUP($A11,'K-NETT'!$A$1:$AF$37898,23,FALSE),VLOOKUP($A11,'K-Wallet'!$A$1:$M$5000,0,FALSE)),"NOT VALID")</f>
        <v>0</v>
      </c>
      <c r="Y11">
        <f>IFERROR(IFERROR(VLOOKUP($A11,'K-NETT'!$A$1:$AF$37898,26,FALSE),VLOOKUP($A11,'K-Wallet'!$A$1:$M$5000,0,FALSE)),"NOT VALID")</f>
        <v>56650</v>
      </c>
      <c r="Z11">
        <f>IFERROR(IFERROR(VLOOKUP($A11,'K-NETT'!$A$1:$AF$37898,30,FALSE),VLOOKUP($A11,'K-Wallet'!$A$1:$M$5000,11,FALSE)),"NOT VALID")</f>
        <v>0</v>
      </c>
      <c r="AA11" s="31">
        <f t="shared" ref="AA11:AA74" si="1">+F11-Y11</f>
        <v>0</v>
      </c>
    </row>
    <row r="12" spans="1:27" x14ac:dyDescent="0.25">
      <c r="A12" t="str">
        <f t="shared" si="0"/>
        <v>1119280988</v>
      </c>
      <c r="B12">
        <v>3</v>
      </c>
      <c r="C12">
        <v>1119280988</v>
      </c>
      <c r="D12" t="s">
        <v>42</v>
      </c>
      <c r="E12" t="s">
        <v>43</v>
      </c>
      <c r="F12">
        <v>56650</v>
      </c>
      <c r="G12" s="2">
        <v>44111</v>
      </c>
      <c r="H12" s="3">
        <v>0.9185416666666667</v>
      </c>
      <c r="I12" t="s">
        <v>44</v>
      </c>
      <c r="J12">
        <v>-81708853801</v>
      </c>
      <c r="K12" s="4" t="s">
        <v>101</v>
      </c>
      <c r="N12" t="str">
        <f>IFERROR(IFERROR(VLOOKUP($A12,'K-NETT'!$A$1:$AF$37898,1,FALSE),VLOOKUP($A12,'K-Wallet'!$A$1:$M$5000,1,FALSE)),"NOT VALID")</f>
        <v>1119280988</v>
      </c>
      <c r="O12" t="str">
        <f>IFERROR(IFERROR(VLOOKUP($A12,'K-NETT'!$A$1:$AF$37898,11,FALSE),VLOOKUP($A12,'K-Wallet'!$A$1:$M$5000,0,FALSE)),"NOT VALID")</f>
        <v>MME2010004681</v>
      </c>
      <c r="P12" t="str">
        <f>IFERROR(IFERROR(VLOOKUP($A12,'K-NETT'!$A$1:$AF$37898,14,FALSE),VLOOKUP($A12,'K-Wallet'!$A$1:$M$5000,8,FALSE)),"NOT VALID")</f>
        <v>IDJKAJA04545</v>
      </c>
      <c r="Q12" t="str">
        <f>IFERROR(IFERROR(VLOOKUP($A12,'K-NETT'!$A$1:$AF$37898,15,FALSE),VLOOKUP($A12,'K-Wallet'!$A$1:$M$5000,9,FALSE)),"NOT VALID")</f>
        <v>JUNJUNG P</v>
      </c>
      <c r="R12">
        <f>IFERROR(IFERROR(VLOOKUP($A12,'K-NETT'!$A$1:$AF$37898,16,FALSE),VLOOKUP($A12,'K-Wallet'!$A$1:$M$5000,0,FALSE)),"NOT VALID")</f>
        <v>50000</v>
      </c>
      <c r="S12">
        <f>IFERROR(IFERROR(VLOOKUP($A12,'K-NETT'!$A$1:$AF$37898,17,FALSE),VLOOKUP($A12,'K-Wallet'!$A$1:$M$5000,0,FALSE)),"NOT VALID")</f>
        <v>6650</v>
      </c>
      <c r="T12">
        <f>IFERROR(IFERROR(VLOOKUP($A12,'K-NETT'!$A$1:$AF$37898,18,FALSE),VLOOKUP($A12,'K-Wallet'!$A$1:$M$5000,0,FALSE)),"NOT VALID")</f>
        <v>0</v>
      </c>
      <c r="U12">
        <f>IFERROR(IFERROR(VLOOKUP($A12,'K-NETT'!$A$1:$AF$37898,19,FALSE),VLOOKUP($A12,'K-Wallet'!$A$1:$M$5000,0,FALSE)),"NOT VALID")</f>
        <v>0</v>
      </c>
      <c r="V12">
        <f>IFERROR(IFERROR(VLOOKUP($A12,'K-NETT'!$A$1:$AF$37898,20,FALSE),VLOOKUP($A12,'K-Wallet'!$A$1:$M$5000,0,FALSE)),"NOT VALID")</f>
        <v>0</v>
      </c>
      <c r="W12">
        <f>IFERROR(IFERROR(VLOOKUP($A12,'K-NETT'!$A$1:$AF$37898,22,FALSE),VLOOKUP($A12,'K-Wallet'!$A$1:$M$5000,0,FALSE)),"NOT VALID")</f>
        <v>0</v>
      </c>
      <c r="X12">
        <f>IFERROR(IFERROR(VLOOKUP($A12,'K-NETT'!$A$1:$AF$37898,23,FALSE),VLOOKUP($A12,'K-Wallet'!$A$1:$M$5000,0,FALSE)),"NOT VALID")</f>
        <v>0</v>
      </c>
      <c r="Y12">
        <f>IFERROR(IFERROR(VLOOKUP($A12,'K-NETT'!$A$1:$AF$37898,26,FALSE),VLOOKUP($A12,'K-Wallet'!$A$1:$M$5000,0,FALSE)),"NOT VALID")</f>
        <v>56650</v>
      </c>
      <c r="Z12">
        <f>IFERROR(IFERROR(VLOOKUP($A12,'K-NETT'!$A$1:$AF$37898,30,FALSE),VLOOKUP($A12,'K-Wallet'!$A$1:$M$5000,11,FALSE)),"NOT VALID")</f>
        <v>0</v>
      </c>
      <c r="AA12" s="31">
        <f t="shared" si="1"/>
        <v>0</v>
      </c>
    </row>
    <row r="13" spans="1:27" x14ac:dyDescent="0.25">
      <c r="A13" t="str">
        <f t="shared" si="0"/>
        <v>1763380504</v>
      </c>
      <c r="B13">
        <v>4</v>
      </c>
      <c r="C13">
        <v>1763380504</v>
      </c>
      <c r="D13" t="s">
        <v>42</v>
      </c>
      <c r="E13" t="s">
        <v>43</v>
      </c>
      <c r="F13">
        <v>56650</v>
      </c>
      <c r="G13" s="2">
        <v>44111</v>
      </c>
      <c r="H13" s="3">
        <v>0.92392361111111121</v>
      </c>
      <c r="I13" t="s">
        <v>44</v>
      </c>
      <c r="J13">
        <v>-81710177701</v>
      </c>
      <c r="K13" s="4" t="s">
        <v>101</v>
      </c>
      <c r="N13" t="str">
        <f>IFERROR(IFERROR(VLOOKUP($A13,'K-NETT'!$A$1:$AF$37898,1,FALSE),VLOOKUP($A13,'K-Wallet'!$A$1:$M$5000,1,FALSE)),"NOT VALID")</f>
        <v>1763380504</v>
      </c>
      <c r="O13" t="str">
        <f>IFERROR(IFERROR(VLOOKUP($A13,'K-NETT'!$A$1:$AF$37898,11,FALSE),VLOOKUP($A13,'K-Wallet'!$A$1:$M$5000,0,FALSE)),"NOT VALID")</f>
        <v>MME2010004683</v>
      </c>
      <c r="P13" t="str">
        <f>IFERROR(IFERROR(VLOOKUP($A13,'K-NETT'!$A$1:$AF$37898,14,FALSE),VLOOKUP($A13,'K-Wallet'!$A$1:$M$5000,8,FALSE)),"NOT VALID")</f>
        <v>IDJKAJA04546</v>
      </c>
      <c r="Q13" t="str">
        <f>IFERROR(IFERROR(VLOOKUP($A13,'K-NETT'!$A$1:$AF$37898,15,FALSE),VLOOKUP($A13,'K-Wallet'!$A$1:$M$5000,9,FALSE)),"NOT VALID")</f>
        <v>AGUS SALIM</v>
      </c>
      <c r="R13">
        <f>IFERROR(IFERROR(VLOOKUP($A13,'K-NETT'!$A$1:$AF$37898,16,FALSE),VLOOKUP($A13,'K-Wallet'!$A$1:$M$5000,0,FALSE)),"NOT VALID")</f>
        <v>50000</v>
      </c>
      <c r="S13">
        <f>IFERROR(IFERROR(VLOOKUP($A13,'K-NETT'!$A$1:$AF$37898,17,FALSE),VLOOKUP($A13,'K-Wallet'!$A$1:$M$5000,0,FALSE)),"NOT VALID")</f>
        <v>6650</v>
      </c>
      <c r="T13">
        <f>IFERROR(IFERROR(VLOOKUP($A13,'K-NETT'!$A$1:$AF$37898,18,FALSE),VLOOKUP($A13,'K-Wallet'!$A$1:$M$5000,0,FALSE)),"NOT VALID")</f>
        <v>0</v>
      </c>
      <c r="U13">
        <f>IFERROR(IFERROR(VLOOKUP($A13,'K-NETT'!$A$1:$AF$37898,19,FALSE),VLOOKUP($A13,'K-Wallet'!$A$1:$M$5000,0,FALSE)),"NOT VALID")</f>
        <v>0</v>
      </c>
      <c r="V13">
        <f>IFERROR(IFERROR(VLOOKUP($A13,'K-NETT'!$A$1:$AF$37898,20,FALSE),VLOOKUP($A13,'K-Wallet'!$A$1:$M$5000,0,FALSE)),"NOT VALID")</f>
        <v>0</v>
      </c>
      <c r="W13">
        <f>IFERROR(IFERROR(VLOOKUP($A13,'K-NETT'!$A$1:$AF$37898,22,FALSE),VLOOKUP($A13,'K-Wallet'!$A$1:$M$5000,0,FALSE)),"NOT VALID")</f>
        <v>0</v>
      </c>
      <c r="X13">
        <f>IFERROR(IFERROR(VLOOKUP($A13,'K-NETT'!$A$1:$AF$37898,23,FALSE),VLOOKUP($A13,'K-Wallet'!$A$1:$M$5000,0,FALSE)),"NOT VALID")</f>
        <v>0</v>
      </c>
      <c r="Y13">
        <f>SUM(R13:X13)</f>
        <v>56650</v>
      </c>
      <c r="Z13">
        <f>IFERROR(IFERROR(VLOOKUP($A13,'K-NETT'!$A$1:$AF$37898,30,FALSE),VLOOKUP($A13,'K-Wallet'!$A$1:$M$5000,11,FALSE)),"NOT VALID")</f>
        <v>0</v>
      </c>
      <c r="AA13" s="31">
        <f t="shared" si="1"/>
        <v>0</v>
      </c>
    </row>
    <row r="14" spans="1:27" x14ac:dyDescent="0.25">
      <c r="A14" t="str">
        <f t="shared" si="0"/>
        <v>1308380438</v>
      </c>
      <c r="B14">
        <v>5</v>
      </c>
      <c r="C14">
        <v>1308380438</v>
      </c>
      <c r="D14" t="s">
        <v>42</v>
      </c>
      <c r="E14" t="s">
        <v>43</v>
      </c>
      <c r="F14">
        <v>1450650</v>
      </c>
      <c r="G14" s="2">
        <v>44111</v>
      </c>
      <c r="H14" s="3">
        <v>0.92934027777777783</v>
      </c>
      <c r="I14" t="s">
        <v>44</v>
      </c>
      <c r="J14">
        <v>-81711377201</v>
      </c>
      <c r="K14" s="4" t="s">
        <v>101</v>
      </c>
      <c r="N14" t="str">
        <f>IFERROR(IFERROR(VLOOKUP($A14,'K-NETT'!$A$1:$AF$37898,1,FALSE),VLOOKUP($A14,'K-Wallet'!$A$1:$M$5000,1,FALSE)),"NOT VALID")</f>
        <v>1308380438</v>
      </c>
      <c r="O14" t="str">
        <f>IFERROR(IFERROR(VLOOKUP($A14,'K-NETT'!$A$1:$AF$37898,11,FALSE),VLOOKUP($A14,'K-Wallet'!$A$1:$M$5000,0,FALSE)),"NOT VALID")</f>
        <v>CNE2010004685</v>
      </c>
      <c r="P14" t="str">
        <f>IFERROR(IFERROR(VLOOKUP($A14,'K-NETT'!$A$1:$AF$37898,14,FALSE),VLOOKUP($A14,'K-Wallet'!$A$1:$M$5000,8,FALSE)),"NOT VALID")</f>
        <v>IDJRAAA10345</v>
      </c>
      <c r="Q14" t="str">
        <f>IFERROR(IFERROR(VLOOKUP($A14,'K-NETT'!$A$1:$AF$37898,15,FALSE),VLOOKUP($A14,'K-Wallet'!$A$1:$M$5000,9,FALSE)),"NOT VALID")</f>
        <v>KRIZANI ROHMAWATI</v>
      </c>
      <c r="R14">
        <f>IFERROR(IFERROR(VLOOKUP($A14,'K-NETT'!$A$1:$AF$37898,16,FALSE),VLOOKUP($A14,'K-Wallet'!$A$1:$M$5000,0,FALSE)),"NOT VALID")</f>
        <v>1424000</v>
      </c>
      <c r="S14">
        <f>IFERROR(IFERROR(VLOOKUP($A14,'K-NETT'!$A$1:$AF$37898,17,FALSE),VLOOKUP($A14,'K-Wallet'!$A$1:$M$5000,0,FALSE)),"NOT VALID")</f>
        <v>6650</v>
      </c>
      <c r="T14">
        <f>IFERROR(IFERROR(VLOOKUP($A14,'K-NETT'!$A$1:$AF$37898,18,FALSE),VLOOKUP($A14,'K-Wallet'!$A$1:$M$5000,0,FALSE)),"NOT VALID")</f>
        <v>20000</v>
      </c>
      <c r="U14">
        <f>IFERROR(IFERROR(VLOOKUP($A14,'K-NETT'!$A$1:$AF$37898,19,FALSE),VLOOKUP($A14,'K-Wallet'!$A$1:$M$5000,0,FALSE)),"NOT VALID")</f>
        <v>0</v>
      </c>
      <c r="V14">
        <f>IFERROR(IFERROR(VLOOKUP($A14,'K-NETT'!$A$1:$AF$37898,20,FALSE),VLOOKUP($A14,'K-Wallet'!$A$1:$M$5000,0,FALSE)),"NOT VALID")</f>
        <v>0</v>
      </c>
      <c r="W14">
        <f>IFERROR(IFERROR(VLOOKUP($A14,'K-NETT'!$A$1:$AF$37898,22,FALSE),VLOOKUP($A14,'K-Wallet'!$A$1:$M$5000,0,FALSE)),"NOT VALID")</f>
        <v>0</v>
      </c>
      <c r="X14">
        <f>IFERROR(IFERROR(VLOOKUP($A14,'K-NETT'!$A$1:$AF$37898,23,FALSE),VLOOKUP($A14,'K-Wallet'!$A$1:$M$5000,0,FALSE)),"NOT VALID")</f>
        <v>0</v>
      </c>
      <c r="Y14">
        <f>IFERROR(IFERROR(VLOOKUP($A14,'K-NETT'!$A$1:$AF$37898,26,FALSE),VLOOKUP($A14,'K-Wallet'!$A$1:$M$5000,0,FALSE)),"NOT VALID")</f>
        <v>1450650</v>
      </c>
      <c r="Z14">
        <f>IFERROR(IFERROR(VLOOKUP($A14,'K-NETT'!$A$1:$AF$37898,30,FALSE),VLOOKUP($A14,'K-Wallet'!$A$1:$M$5000,11,FALSE)),"NOT VALID")</f>
        <v>0</v>
      </c>
      <c r="AA14" s="31">
        <f t="shared" si="1"/>
        <v>0</v>
      </c>
    </row>
    <row r="15" spans="1:27" x14ac:dyDescent="0.25">
      <c r="A15" t="str">
        <f t="shared" si="0"/>
        <v>1707870541</v>
      </c>
      <c r="B15">
        <v>6</v>
      </c>
      <c r="C15">
        <v>1707870541</v>
      </c>
      <c r="D15" t="s">
        <v>42</v>
      </c>
      <c r="E15" t="s">
        <v>43</v>
      </c>
      <c r="F15">
        <v>56650</v>
      </c>
      <c r="G15" s="2">
        <v>44111</v>
      </c>
      <c r="H15" s="3">
        <v>0.93266203703703709</v>
      </c>
      <c r="I15" t="s">
        <v>44</v>
      </c>
      <c r="J15">
        <v>-81712122001</v>
      </c>
      <c r="K15" s="4" t="s">
        <v>101</v>
      </c>
      <c r="N15" t="str">
        <f>IFERROR(IFERROR(VLOOKUP($A15,'K-NETT'!$A$1:$AF$37898,1,FALSE),VLOOKUP($A15,'K-Wallet'!$A$1:$M$5000,1,FALSE)),"NOT VALID")</f>
        <v>1707870541</v>
      </c>
      <c r="O15" t="str">
        <f>IFERROR(IFERROR(VLOOKUP($A15,'K-NETT'!$A$1:$AF$37898,11,FALSE),VLOOKUP($A15,'K-Wallet'!$A$1:$M$5000,0,FALSE)),"NOT VALID")</f>
        <v>MME2010004687</v>
      </c>
      <c r="P15" t="str">
        <f>IFERROR(IFERROR(VLOOKUP($A15,'K-NETT'!$A$1:$AF$37898,14,FALSE),VLOOKUP($A15,'K-Wallet'!$A$1:$M$5000,8,FALSE)),"NOT VALID")</f>
        <v>IDJHAKA05369</v>
      </c>
      <c r="Q15" t="str">
        <f>IFERROR(IFERROR(VLOOKUP($A15,'K-NETT'!$A$1:$AF$37898,15,FALSE),VLOOKUP($A15,'K-Wallet'!$A$1:$M$5000,9,FALSE)),"NOT VALID")</f>
        <v>SUKA SARI ARTI</v>
      </c>
      <c r="R15">
        <f>IFERROR(IFERROR(VLOOKUP($A15,'K-NETT'!$A$1:$AF$37898,16,FALSE),VLOOKUP($A15,'K-Wallet'!$A$1:$M$5000,0,FALSE)),"NOT VALID")</f>
        <v>50000</v>
      </c>
      <c r="S15">
        <f>IFERROR(IFERROR(VLOOKUP($A15,'K-NETT'!$A$1:$AF$37898,17,FALSE),VLOOKUP($A15,'K-Wallet'!$A$1:$M$5000,0,FALSE)),"NOT VALID")</f>
        <v>6650</v>
      </c>
      <c r="T15">
        <f>IFERROR(IFERROR(VLOOKUP($A15,'K-NETT'!$A$1:$AF$37898,18,FALSE),VLOOKUP($A15,'K-Wallet'!$A$1:$M$5000,0,FALSE)),"NOT VALID")</f>
        <v>0</v>
      </c>
      <c r="U15">
        <f>IFERROR(IFERROR(VLOOKUP($A15,'K-NETT'!$A$1:$AF$37898,19,FALSE),VLOOKUP($A15,'K-Wallet'!$A$1:$M$5000,0,FALSE)),"NOT VALID")</f>
        <v>0</v>
      </c>
      <c r="V15">
        <f>IFERROR(IFERROR(VLOOKUP($A15,'K-NETT'!$A$1:$AF$37898,20,FALSE),VLOOKUP($A15,'K-Wallet'!$A$1:$M$5000,0,FALSE)),"NOT VALID")</f>
        <v>0</v>
      </c>
      <c r="W15">
        <f>IFERROR(IFERROR(VLOOKUP($A15,'K-NETT'!$A$1:$AF$37898,22,FALSE),VLOOKUP($A15,'K-Wallet'!$A$1:$M$5000,0,FALSE)),"NOT VALID")</f>
        <v>0</v>
      </c>
      <c r="X15">
        <f>IFERROR(IFERROR(VLOOKUP($A15,'K-NETT'!$A$1:$AF$37898,23,FALSE),VLOOKUP($A15,'K-Wallet'!$A$1:$M$5000,0,FALSE)),"NOT VALID")</f>
        <v>0</v>
      </c>
      <c r="Y15">
        <f>IFERROR(IFERROR(VLOOKUP($A15,'K-NETT'!$A$1:$AF$37898,26,FALSE),VLOOKUP($A15,'K-Wallet'!$A$1:$M$5000,0,FALSE)),"NOT VALID")</f>
        <v>56650</v>
      </c>
      <c r="Z15">
        <f>IFERROR(IFERROR(VLOOKUP($A15,'K-NETT'!$A$1:$AF$37898,30,FALSE),VLOOKUP($A15,'K-Wallet'!$A$1:$M$5000,11,FALSE)),"NOT VALID")</f>
        <v>0</v>
      </c>
      <c r="AA15" s="31">
        <f t="shared" si="1"/>
        <v>0</v>
      </c>
    </row>
    <row r="16" spans="1:27" x14ac:dyDescent="0.25">
      <c r="A16" t="str">
        <f t="shared" si="0"/>
        <v>1491480236</v>
      </c>
      <c r="B16">
        <v>7</v>
      </c>
      <c r="C16">
        <v>1491480236</v>
      </c>
      <c r="D16" t="s">
        <v>42</v>
      </c>
      <c r="E16" t="s">
        <v>43</v>
      </c>
      <c r="F16">
        <v>966650</v>
      </c>
      <c r="G16" s="2">
        <v>44111</v>
      </c>
      <c r="H16" s="3">
        <v>0.93387731481481484</v>
      </c>
      <c r="I16" t="s">
        <v>44</v>
      </c>
      <c r="J16">
        <v>-81712448201</v>
      </c>
      <c r="K16" s="4" t="s">
        <v>101</v>
      </c>
      <c r="N16" t="str">
        <f>IFERROR(IFERROR(VLOOKUP($A16,'K-NETT'!$A$1:$AF$37898,1,FALSE),VLOOKUP($A16,'K-Wallet'!$A$1:$M$5000,1,FALSE)),"NOT VALID")</f>
        <v>1491480236</v>
      </c>
      <c r="O16" t="str">
        <f>IFERROR(IFERROR(VLOOKUP($A16,'K-NETT'!$A$1:$AF$37898,11,FALSE),VLOOKUP($A16,'K-Wallet'!$A$1:$M$5000,0,FALSE)),"NOT VALID")</f>
        <v>CNE2010004688</v>
      </c>
      <c r="P16" t="str">
        <f>IFERROR(IFERROR(VLOOKUP($A16,'K-NETT'!$A$1:$AF$37898,14,FALSE),VLOOKUP($A16,'K-Wallet'!$A$1:$M$5000,8,FALSE)),"NOT VALID")</f>
        <v>IDBNALA01812</v>
      </c>
      <c r="Q16" t="str">
        <f>IFERROR(IFERROR(VLOOKUP($A16,'K-NETT'!$A$1:$AF$37898,15,FALSE),VLOOKUP($A16,'K-Wallet'!$A$1:$M$5000,9,FALSE)),"NOT VALID")</f>
        <v>NORA DWI SAGITA</v>
      </c>
      <c r="R16">
        <f>IFERROR(IFERROR(VLOOKUP($A16,'K-NETT'!$A$1:$AF$37898,16,FALSE),VLOOKUP($A16,'K-Wallet'!$A$1:$M$5000,0,FALSE)),"NOT VALID")</f>
        <v>950000</v>
      </c>
      <c r="S16">
        <f>IFERROR(IFERROR(VLOOKUP($A16,'K-NETT'!$A$1:$AF$37898,17,FALSE),VLOOKUP($A16,'K-Wallet'!$A$1:$M$5000,0,FALSE)),"NOT VALID")</f>
        <v>6650</v>
      </c>
      <c r="T16">
        <f>IFERROR(IFERROR(VLOOKUP($A16,'K-NETT'!$A$1:$AF$37898,18,FALSE),VLOOKUP($A16,'K-Wallet'!$A$1:$M$5000,0,FALSE)),"NOT VALID")</f>
        <v>10000</v>
      </c>
      <c r="U16">
        <f>IFERROR(IFERROR(VLOOKUP($A16,'K-NETT'!$A$1:$AF$37898,19,FALSE),VLOOKUP($A16,'K-Wallet'!$A$1:$M$5000,0,FALSE)),"NOT VALID")</f>
        <v>0</v>
      </c>
      <c r="V16">
        <f>IFERROR(IFERROR(VLOOKUP($A16,'K-NETT'!$A$1:$AF$37898,20,FALSE),VLOOKUP($A16,'K-Wallet'!$A$1:$M$5000,0,FALSE)),"NOT VALID")</f>
        <v>0</v>
      </c>
      <c r="W16">
        <f>IFERROR(IFERROR(VLOOKUP($A16,'K-NETT'!$A$1:$AF$37898,22,FALSE),VLOOKUP($A16,'K-Wallet'!$A$1:$M$5000,0,FALSE)),"NOT VALID")</f>
        <v>0</v>
      </c>
      <c r="X16">
        <f>IFERROR(IFERROR(VLOOKUP($A16,'K-NETT'!$A$1:$AF$37898,23,FALSE),VLOOKUP($A16,'K-Wallet'!$A$1:$M$5000,0,FALSE)),"NOT VALID")</f>
        <v>0</v>
      </c>
      <c r="Y16">
        <f>IFERROR(IFERROR(VLOOKUP($A16,'K-NETT'!$A$1:$AF$37898,26,FALSE),VLOOKUP($A16,'K-Wallet'!$A$1:$M$5000,0,FALSE)),"NOT VALID")</f>
        <v>966650</v>
      </c>
      <c r="Z16">
        <f>IFERROR(IFERROR(VLOOKUP($A16,'K-NETT'!$A$1:$AF$37898,30,FALSE),VLOOKUP($A16,'K-Wallet'!$A$1:$M$5000,11,FALSE)),"NOT VALID")</f>
        <v>0</v>
      </c>
      <c r="AA16" s="31">
        <f t="shared" si="1"/>
        <v>0</v>
      </c>
    </row>
    <row r="17" spans="1:27" x14ac:dyDescent="0.25">
      <c r="A17" t="str">
        <f t="shared" si="0"/>
        <v>1566580225</v>
      </c>
      <c r="B17">
        <v>8</v>
      </c>
      <c r="C17">
        <v>1566580225</v>
      </c>
      <c r="D17" t="s">
        <v>42</v>
      </c>
      <c r="E17" t="s">
        <v>43</v>
      </c>
      <c r="F17">
        <v>254650</v>
      </c>
      <c r="G17" s="2">
        <v>44111</v>
      </c>
      <c r="H17" s="3">
        <v>0.95317129629629627</v>
      </c>
      <c r="I17" t="s">
        <v>44</v>
      </c>
      <c r="J17">
        <v>-81716428601</v>
      </c>
      <c r="K17" s="4" t="s">
        <v>101</v>
      </c>
      <c r="N17" t="str">
        <f>IFERROR(IFERROR(VLOOKUP($A17,'K-NETT'!$A$1:$AF$37898,1,FALSE),VLOOKUP($A17,'K-Wallet'!$A$1:$M$5000,1,FALSE)),"NOT VALID")</f>
        <v>1566580225</v>
      </c>
      <c r="O17" t="str">
        <f>IFERROR(IFERROR(VLOOKUP($A17,'K-NETT'!$A$1:$AF$37898,11,FALSE),VLOOKUP($A17,'K-Wallet'!$A$1:$M$5000,0,FALSE)),"NOT VALID")</f>
        <v>CNE2010004691</v>
      </c>
      <c r="P17" t="str">
        <f>IFERROR(IFERROR(VLOOKUP($A17,'K-NETT'!$A$1:$AF$37898,14,FALSE),VLOOKUP($A17,'K-Wallet'!$A$1:$M$5000,8,FALSE)),"NOT VALID")</f>
        <v>IDJTAYA06514</v>
      </c>
      <c r="Q17" t="str">
        <f>IFERROR(IFERROR(VLOOKUP($A17,'K-NETT'!$A$1:$AF$37898,15,FALSE),VLOOKUP($A17,'K-Wallet'!$A$1:$M$5000,9,FALSE)),"NOT VALID")</f>
        <v>ERINI SETIANILAH</v>
      </c>
      <c r="R17">
        <f>IFERROR(IFERROR(VLOOKUP($A17,'K-NETT'!$A$1:$AF$37898,16,FALSE),VLOOKUP($A17,'K-Wallet'!$A$1:$M$5000,0,FALSE)),"NOT VALID")</f>
        <v>238000</v>
      </c>
      <c r="S17">
        <f>IFERROR(IFERROR(VLOOKUP($A17,'K-NETT'!$A$1:$AF$37898,17,FALSE),VLOOKUP($A17,'K-Wallet'!$A$1:$M$5000,0,FALSE)),"NOT VALID")</f>
        <v>6650</v>
      </c>
      <c r="T17">
        <f>IFERROR(IFERROR(VLOOKUP($A17,'K-NETT'!$A$1:$AF$37898,18,FALSE),VLOOKUP($A17,'K-Wallet'!$A$1:$M$5000,0,FALSE)),"NOT VALID")</f>
        <v>10000</v>
      </c>
      <c r="U17">
        <f>IFERROR(IFERROR(VLOOKUP($A17,'K-NETT'!$A$1:$AF$37898,19,FALSE),VLOOKUP($A17,'K-Wallet'!$A$1:$M$5000,0,FALSE)),"NOT VALID")</f>
        <v>0</v>
      </c>
      <c r="V17">
        <f>IFERROR(IFERROR(VLOOKUP($A17,'K-NETT'!$A$1:$AF$37898,20,FALSE),VLOOKUP($A17,'K-Wallet'!$A$1:$M$5000,0,FALSE)),"NOT VALID")</f>
        <v>0</v>
      </c>
      <c r="W17">
        <f>IFERROR(IFERROR(VLOOKUP($A17,'K-NETT'!$A$1:$AF$37898,22,FALSE),VLOOKUP($A17,'K-Wallet'!$A$1:$M$5000,0,FALSE)),"NOT VALID")</f>
        <v>0</v>
      </c>
      <c r="X17">
        <f>IFERROR(IFERROR(VLOOKUP($A17,'K-NETT'!$A$1:$AF$37898,23,FALSE),VLOOKUP($A17,'K-Wallet'!$A$1:$M$5000,0,FALSE)),"NOT VALID")</f>
        <v>0</v>
      </c>
      <c r="Y17">
        <f>IFERROR(IFERROR(VLOOKUP($A17,'K-NETT'!$A$1:$AF$37898,26,FALSE),VLOOKUP($A17,'K-Wallet'!$A$1:$M$5000,0,FALSE)),"NOT VALID")</f>
        <v>254650</v>
      </c>
      <c r="Z17">
        <f>IFERROR(IFERROR(VLOOKUP($A17,'K-NETT'!$A$1:$AF$37898,30,FALSE),VLOOKUP($A17,'K-Wallet'!$A$1:$M$5000,11,FALSE)),"NOT VALID")</f>
        <v>0</v>
      </c>
      <c r="AA17" s="31">
        <f t="shared" si="1"/>
        <v>0</v>
      </c>
    </row>
    <row r="18" spans="1:27" x14ac:dyDescent="0.25">
      <c r="A18" t="str">
        <f t="shared" si="0"/>
        <v>1998580604</v>
      </c>
      <c r="B18">
        <v>9</v>
      </c>
      <c r="C18">
        <v>1998580604</v>
      </c>
      <c r="D18" t="s">
        <v>42</v>
      </c>
      <c r="E18" t="s">
        <v>43</v>
      </c>
      <c r="F18">
        <v>56650</v>
      </c>
      <c r="G18" s="2">
        <v>44111</v>
      </c>
      <c r="H18" s="3">
        <v>0.96070601851851845</v>
      </c>
      <c r="I18" t="s">
        <v>44</v>
      </c>
      <c r="J18">
        <v>-81717900401</v>
      </c>
      <c r="K18" s="4" t="s">
        <v>101</v>
      </c>
      <c r="N18" t="str">
        <f>IFERROR(IFERROR(VLOOKUP($A18,'K-NETT'!$A$1:$AF$37898,1,FALSE),VLOOKUP($A18,'K-Wallet'!$A$1:$M$5000,1,FALSE)),"NOT VALID")</f>
        <v>1998580604</v>
      </c>
      <c r="O18" t="str">
        <f>IFERROR(IFERROR(VLOOKUP($A18,'K-NETT'!$A$1:$AF$37898,11,FALSE),VLOOKUP($A18,'K-Wallet'!$A$1:$M$5000,0,FALSE)),"NOT VALID")</f>
        <v>MME2010004692</v>
      </c>
      <c r="P18" t="str">
        <f>IFERROR(IFERROR(VLOOKUP($A18,'K-NETT'!$A$1:$AF$37898,14,FALSE),VLOOKUP($A18,'K-Wallet'!$A$1:$M$5000,8,FALSE)),"NOT VALID")</f>
        <v>IDJHAKA05370</v>
      </c>
      <c r="Q18" t="str">
        <f>IFERROR(IFERROR(VLOOKUP($A18,'K-NETT'!$A$1:$AF$37898,15,FALSE),VLOOKUP($A18,'K-Wallet'!$A$1:$M$5000,9,FALSE)),"NOT VALID")</f>
        <v>LATIFAH</v>
      </c>
      <c r="R18">
        <f>IFERROR(IFERROR(VLOOKUP($A18,'K-NETT'!$A$1:$AF$37898,16,FALSE),VLOOKUP($A18,'K-Wallet'!$A$1:$M$5000,0,FALSE)),"NOT VALID")</f>
        <v>50000</v>
      </c>
      <c r="S18">
        <f>IFERROR(IFERROR(VLOOKUP($A18,'K-NETT'!$A$1:$AF$37898,17,FALSE),VLOOKUP($A18,'K-Wallet'!$A$1:$M$5000,0,FALSE)),"NOT VALID")</f>
        <v>6650</v>
      </c>
      <c r="T18">
        <f>IFERROR(IFERROR(VLOOKUP($A18,'K-NETT'!$A$1:$AF$37898,18,FALSE),VLOOKUP($A18,'K-Wallet'!$A$1:$M$5000,0,FALSE)),"NOT VALID")</f>
        <v>0</v>
      </c>
      <c r="U18">
        <f>IFERROR(IFERROR(VLOOKUP($A18,'K-NETT'!$A$1:$AF$37898,19,FALSE),VLOOKUP($A18,'K-Wallet'!$A$1:$M$5000,0,FALSE)),"NOT VALID")</f>
        <v>0</v>
      </c>
      <c r="V18">
        <f>IFERROR(IFERROR(VLOOKUP($A18,'K-NETT'!$A$1:$AF$37898,20,FALSE),VLOOKUP($A18,'K-Wallet'!$A$1:$M$5000,0,FALSE)),"NOT VALID")</f>
        <v>0</v>
      </c>
      <c r="W18">
        <f>IFERROR(IFERROR(VLOOKUP($A18,'K-NETT'!$A$1:$AF$37898,22,FALSE),VLOOKUP($A18,'K-Wallet'!$A$1:$M$5000,0,FALSE)),"NOT VALID")</f>
        <v>0</v>
      </c>
      <c r="X18">
        <f>IFERROR(IFERROR(VLOOKUP($A18,'K-NETT'!$A$1:$AF$37898,23,FALSE),VLOOKUP($A18,'K-Wallet'!$A$1:$M$5000,0,FALSE)),"NOT VALID")</f>
        <v>0</v>
      </c>
      <c r="Y18">
        <f>IFERROR(IFERROR(VLOOKUP($A18,'K-NETT'!$A$1:$AF$37898,26,FALSE),VLOOKUP($A18,'K-Wallet'!$A$1:$M$5000,0,FALSE)),"NOT VALID")</f>
        <v>56650</v>
      </c>
      <c r="Z18">
        <f>IFERROR(IFERROR(VLOOKUP($A18,'K-NETT'!$A$1:$AF$37898,30,FALSE),VLOOKUP($A18,'K-Wallet'!$A$1:$M$5000,11,FALSE)),"NOT VALID")</f>
        <v>0</v>
      </c>
      <c r="AA18" s="31">
        <f t="shared" si="1"/>
        <v>0</v>
      </c>
    </row>
    <row r="19" spans="1:27" x14ac:dyDescent="0.25">
      <c r="A19" t="str">
        <f t="shared" si="0"/>
        <v>1052780624</v>
      </c>
      <c r="B19">
        <v>10</v>
      </c>
      <c r="C19">
        <v>1052780624</v>
      </c>
      <c r="D19" t="s">
        <v>42</v>
      </c>
      <c r="E19" t="s">
        <v>43</v>
      </c>
      <c r="F19">
        <v>495650</v>
      </c>
      <c r="G19" s="2">
        <v>44111</v>
      </c>
      <c r="H19" s="3">
        <v>0.97027777777777768</v>
      </c>
      <c r="I19" t="s">
        <v>44</v>
      </c>
      <c r="J19">
        <v>-81719427501</v>
      </c>
      <c r="K19" s="4" t="s">
        <v>101</v>
      </c>
      <c r="N19" t="str">
        <f>IFERROR(IFERROR(VLOOKUP($A19,'K-NETT'!$A$1:$AF$37898,1,FALSE),VLOOKUP($A19,'K-Wallet'!$A$1:$M$5000,1,FALSE)),"NOT VALID")</f>
        <v>1052780624</v>
      </c>
      <c r="O19" t="str">
        <f>IFERROR(IFERROR(VLOOKUP($A19,'K-NETT'!$A$1:$AF$37898,11,FALSE),VLOOKUP($A19,'K-Wallet'!$A$1:$M$5000,0,FALSE)),"NOT VALID")</f>
        <v>CNE2010004695</v>
      </c>
      <c r="P19" t="str">
        <f>IFERROR(IFERROR(VLOOKUP($A19,'K-NETT'!$A$1:$AF$37898,14,FALSE),VLOOKUP($A19,'K-Wallet'!$A$1:$M$5000,8,FALSE)),"NOT VALID")</f>
        <v>IDJTBWA06423</v>
      </c>
      <c r="Q19" t="str">
        <f>IFERROR(IFERROR(VLOOKUP($A19,'K-NETT'!$A$1:$AF$37898,15,FALSE),VLOOKUP($A19,'K-Wallet'!$A$1:$M$5000,9,FALSE)),"NOT VALID")</f>
        <v>METI SURYATI</v>
      </c>
      <c r="R19">
        <f>IFERROR(IFERROR(VLOOKUP($A19,'K-NETT'!$A$1:$AF$37898,16,FALSE),VLOOKUP($A19,'K-Wallet'!$A$1:$M$5000,0,FALSE)),"NOT VALID")</f>
        <v>474000</v>
      </c>
      <c r="S19">
        <f>IFERROR(IFERROR(VLOOKUP($A19,'K-NETT'!$A$1:$AF$37898,17,FALSE),VLOOKUP($A19,'K-Wallet'!$A$1:$M$5000,0,FALSE)),"NOT VALID")</f>
        <v>6650</v>
      </c>
      <c r="T19">
        <f>IFERROR(IFERROR(VLOOKUP($A19,'K-NETT'!$A$1:$AF$37898,18,FALSE),VLOOKUP($A19,'K-Wallet'!$A$1:$M$5000,0,FALSE)),"NOT VALID")</f>
        <v>15000</v>
      </c>
      <c r="U19">
        <f>IFERROR(IFERROR(VLOOKUP($A19,'K-NETT'!$A$1:$AF$37898,19,FALSE),VLOOKUP($A19,'K-Wallet'!$A$1:$M$5000,0,FALSE)),"NOT VALID")</f>
        <v>0</v>
      </c>
      <c r="V19">
        <f>IFERROR(IFERROR(VLOOKUP($A19,'K-NETT'!$A$1:$AF$37898,20,FALSE),VLOOKUP($A19,'K-Wallet'!$A$1:$M$5000,0,FALSE)),"NOT VALID")</f>
        <v>0</v>
      </c>
      <c r="W19">
        <f>IFERROR(IFERROR(VLOOKUP($A19,'K-NETT'!$A$1:$AF$37898,22,FALSE),VLOOKUP($A19,'K-Wallet'!$A$1:$M$5000,0,FALSE)),"NOT VALID")</f>
        <v>0</v>
      </c>
      <c r="X19">
        <f>IFERROR(IFERROR(VLOOKUP($A19,'K-NETT'!$A$1:$AF$37898,23,FALSE),VLOOKUP($A19,'K-Wallet'!$A$1:$M$5000,0,FALSE)),"NOT VALID")</f>
        <v>0</v>
      </c>
      <c r="Y19">
        <f>IFERROR(IFERROR(VLOOKUP($A19,'K-NETT'!$A$1:$AF$37898,26,FALSE),VLOOKUP($A19,'K-Wallet'!$A$1:$M$5000,0,FALSE)),"NOT VALID")</f>
        <v>495650</v>
      </c>
      <c r="Z19">
        <f>IFERROR(IFERROR(VLOOKUP($A19,'K-NETT'!$A$1:$AF$37898,30,FALSE),VLOOKUP($A19,'K-Wallet'!$A$1:$M$5000,11,FALSE)),"NOT VALID")</f>
        <v>0</v>
      </c>
      <c r="AA19" s="31">
        <f t="shared" si="1"/>
        <v>0</v>
      </c>
    </row>
    <row r="20" spans="1:27" x14ac:dyDescent="0.25">
      <c r="A20" t="str">
        <f t="shared" si="0"/>
        <v>1778290748</v>
      </c>
      <c r="B20">
        <v>11</v>
      </c>
      <c r="C20">
        <v>1778290748</v>
      </c>
      <c r="D20" t="s">
        <v>42</v>
      </c>
      <c r="E20" t="s">
        <v>43</v>
      </c>
      <c r="F20">
        <v>56650</v>
      </c>
      <c r="G20" s="2">
        <v>44112</v>
      </c>
      <c r="H20" s="3">
        <v>4.3263888888888886E-2</v>
      </c>
      <c r="I20" t="s">
        <v>44</v>
      </c>
      <c r="J20">
        <v>-81727732401</v>
      </c>
      <c r="K20" s="4" t="s">
        <v>101</v>
      </c>
      <c r="N20" t="str">
        <f>IFERROR(IFERROR(VLOOKUP($A20,'K-NETT'!$A$1:$AF$37898,1,FALSE),VLOOKUP($A20,'K-Wallet'!$A$1:$M$5000,1,FALSE)),"NOT VALID")</f>
        <v>1778290748</v>
      </c>
      <c r="O20" t="str">
        <f>IFERROR(IFERROR(VLOOKUP($A20,'K-NETT'!$A$1:$AF$37898,11,FALSE),VLOOKUP($A20,'K-Wallet'!$A$1:$M$5000,0,FALSE)),"NOT VALID")</f>
        <v>MME2010004732</v>
      </c>
      <c r="P20" t="str">
        <f>IFERROR(IFERROR(VLOOKUP($A20,'K-NETT'!$A$1:$AF$37898,14,FALSE),VLOOKUP($A20,'K-Wallet'!$A$1:$M$5000,8,FALSE)),"NOT VALID")</f>
        <v>IDJRBFA13690</v>
      </c>
      <c r="Q20" t="str">
        <f>IFERROR(IFERROR(VLOOKUP($A20,'K-NETT'!$A$1:$AF$37898,15,FALSE),VLOOKUP($A20,'K-Wallet'!$A$1:$M$5000,9,FALSE)),"NOT VALID")</f>
        <v>FLORA INDAH FAJAR WATTY</v>
      </c>
      <c r="R20">
        <f>IFERROR(IFERROR(VLOOKUP($A20,'K-NETT'!$A$1:$AF$37898,16,FALSE),VLOOKUP($A20,'K-Wallet'!$A$1:$M$5000,0,FALSE)),"NOT VALID")</f>
        <v>50000</v>
      </c>
      <c r="S20">
        <f>IFERROR(IFERROR(VLOOKUP($A20,'K-NETT'!$A$1:$AF$37898,17,FALSE),VLOOKUP($A20,'K-Wallet'!$A$1:$M$5000,0,FALSE)),"NOT VALID")</f>
        <v>6650</v>
      </c>
      <c r="T20">
        <f>IFERROR(IFERROR(VLOOKUP($A20,'K-NETT'!$A$1:$AF$37898,18,FALSE),VLOOKUP($A20,'K-Wallet'!$A$1:$M$5000,0,FALSE)),"NOT VALID")</f>
        <v>0</v>
      </c>
      <c r="U20">
        <f>IFERROR(IFERROR(VLOOKUP($A20,'K-NETT'!$A$1:$AF$37898,19,FALSE),VLOOKUP($A20,'K-Wallet'!$A$1:$M$5000,0,FALSE)),"NOT VALID")</f>
        <v>0</v>
      </c>
      <c r="V20">
        <f>IFERROR(IFERROR(VLOOKUP($A20,'K-NETT'!$A$1:$AF$37898,20,FALSE),VLOOKUP($A20,'K-Wallet'!$A$1:$M$5000,0,FALSE)),"NOT VALID")</f>
        <v>0</v>
      </c>
      <c r="W20">
        <f>IFERROR(IFERROR(VLOOKUP($A20,'K-NETT'!$A$1:$AF$37898,22,FALSE),VLOOKUP($A20,'K-Wallet'!$A$1:$M$5000,0,FALSE)),"NOT VALID")</f>
        <v>0</v>
      </c>
      <c r="X20">
        <f>IFERROR(IFERROR(VLOOKUP($A20,'K-NETT'!$A$1:$AF$37898,23,FALSE),VLOOKUP($A20,'K-Wallet'!$A$1:$M$5000,0,FALSE)),"NOT VALID")</f>
        <v>0</v>
      </c>
      <c r="Y20">
        <f>IFERROR(IFERROR(VLOOKUP($A20,'K-NETT'!$A$1:$AF$37898,26,FALSE),VLOOKUP($A20,'K-Wallet'!$A$1:$M$5000,0,FALSE)),"NOT VALID")</f>
        <v>56650</v>
      </c>
      <c r="Z20">
        <f>IFERROR(IFERROR(VLOOKUP($A20,'K-NETT'!$A$1:$AF$37898,30,FALSE),VLOOKUP($A20,'K-Wallet'!$A$1:$M$5000,11,FALSE)),"NOT VALID")</f>
        <v>0</v>
      </c>
      <c r="AA20" s="31">
        <f t="shared" si="1"/>
        <v>0</v>
      </c>
    </row>
    <row r="21" spans="1:27" x14ac:dyDescent="0.25">
      <c r="A21" t="str">
        <f t="shared" si="0"/>
        <v>1585390270</v>
      </c>
      <c r="B21">
        <v>12</v>
      </c>
      <c r="C21">
        <v>1585390270</v>
      </c>
      <c r="D21" t="s">
        <v>42</v>
      </c>
      <c r="E21" t="s">
        <v>43</v>
      </c>
      <c r="F21">
        <v>56650</v>
      </c>
      <c r="G21" s="2">
        <v>44112</v>
      </c>
      <c r="H21" s="3">
        <v>4.3969907407407409E-2</v>
      </c>
      <c r="I21" t="s">
        <v>44</v>
      </c>
      <c r="J21">
        <v>-81727782001</v>
      </c>
      <c r="K21" s="4" t="s">
        <v>101</v>
      </c>
      <c r="N21" t="str">
        <f>IFERROR(IFERROR(VLOOKUP($A21,'K-NETT'!$A$1:$AF$37898,1,FALSE),VLOOKUP($A21,'K-Wallet'!$A$1:$M$5000,1,FALSE)),"NOT VALID")</f>
        <v>1585390270</v>
      </c>
      <c r="O21" t="str">
        <f>IFERROR(IFERROR(VLOOKUP($A21,'K-NETT'!$A$1:$AF$37898,11,FALSE),VLOOKUP($A21,'K-Wallet'!$A$1:$M$5000,0,FALSE)),"NOT VALID")</f>
        <v>MME2010004743</v>
      </c>
      <c r="P21" t="str">
        <f>IFERROR(IFERROR(VLOOKUP($A21,'K-NETT'!$A$1:$AF$37898,14,FALSE),VLOOKUP($A21,'K-Wallet'!$A$1:$M$5000,8,FALSE)),"NOT VALID")</f>
        <v>IDJRBFA13691</v>
      </c>
      <c r="Q21" t="str">
        <f>IFERROR(IFERROR(VLOOKUP($A21,'K-NETT'!$A$1:$AF$37898,15,FALSE),VLOOKUP($A21,'K-Wallet'!$A$1:$M$5000,9,FALSE)),"NOT VALID")</f>
        <v>ELIS SANJAYA</v>
      </c>
      <c r="R21">
        <f>IFERROR(IFERROR(VLOOKUP($A21,'K-NETT'!$A$1:$AF$37898,16,FALSE),VLOOKUP($A21,'K-Wallet'!$A$1:$M$5000,0,FALSE)),"NOT VALID")</f>
        <v>50000</v>
      </c>
      <c r="S21">
        <f>IFERROR(IFERROR(VLOOKUP($A21,'K-NETT'!$A$1:$AF$37898,17,FALSE),VLOOKUP($A21,'K-Wallet'!$A$1:$M$5000,0,FALSE)),"NOT VALID")</f>
        <v>6650</v>
      </c>
      <c r="T21">
        <f>IFERROR(IFERROR(VLOOKUP($A21,'K-NETT'!$A$1:$AF$37898,18,FALSE),VLOOKUP($A21,'K-Wallet'!$A$1:$M$5000,0,FALSE)),"NOT VALID")</f>
        <v>0</v>
      </c>
      <c r="U21">
        <f>IFERROR(IFERROR(VLOOKUP($A21,'K-NETT'!$A$1:$AF$37898,19,FALSE),VLOOKUP($A21,'K-Wallet'!$A$1:$M$5000,0,FALSE)),"NOT VALID")</f>
        <v>0</v>
      </c>
      <c r="V21">
        <f>IFERROR(IFERROR(VLOOKUP($A21,'K-NETT'!$A$1:$AF$37898,20,FALSE),VLOOKUP($A21,'K-Wallet'!$A$1:$M$5000,0,FALSE)),"NOT VALID")</f>
        <v>0</v>
      </c>
      <c r="W21">
        <f>IFERROR(IFERROR(VLOOKUP($A21,'K-NETT'!$A$1:$AF$37898,22,FALSE),VLOOKUP($A21,'K-Wallet'!$A$1:$M$5000,0,FALSE)),"NOT VALID")</f>
        <v>0</v>
      </c>
      <c r="X21">
        <f>IFERROR(IFERROR(VLOOKUP($A21,'K-NETT'!$A$1:$AF$37898,23,FALSE),VLOOKUP($A21,'K-Wallet'!$A$1:$M$5000,0,FALSE)),"NOT VALID")</f>
        <v>0</v>
      </c>
      <c r="Y21">
        <f>IFERROR(IFERROR(VLOOKUP($A21,'K-NETT'!$A$1:$AF$37898,26,FALSE),VLOOKUP($A21,'K-Wallet'!$A$1:$M$5000,0,FALSE)),"NOT VALID")</f>
        <v>56650</v>
      </c>
      <c r="Z21">
        <f>IFERROR(IFERROR(VLOOKUP($A21,'K-NETT'!$A$1:$AF$37898,30,FALSE),VLOOKUP($A21,'K-Wallet'!$A$1:$M$5000,11,FALSE)),"NOT VALID")</f>
        <v>0</v>
      </c>
      <c r="AA21" s="31">
        <f t="shared" si="1"/>
        <v>0</v>
      </c>
    </row>
    <row r="22" spans="1:27" x14ac:dyDescent="0.25">
      <c r="A22" t="str">
        <f t="shared" si="0"/>
        <v>1656211202</v>
      </c>
      <c r="B22">
        <v>13</v>
      </c>
      <c r="C22">
        <v>1656211202</v>
      </c>
      <c r="D22" t="s">
        <v>42</v>
      </c>
      <c r="E22" t="s">
        <v>43</v>
      </c>
      <c r="F22">
        <v>144650</v>
      </c>
      <c r="G22" s="2">
        <v>44112</v>
      </c>
      <c r="H22" s="3">
        <v>0.26332175925925927</v>
      </c>
      <c r="I22" t="s">
        <v>44</v>
      </c>
      <c r="J22">
        <v>-81738325201</v>
      </c>
      <c r="K22" s="4" t="s">
        <v>101</v>
      </c>
      <c r="N22" t="str">
        <f>IFERROR(IFERROR(VLOOKUP($A22,'K-NETT'!$A$1:$AF$37898,1,FALSE),VLOOKUP($A22,'K-Wallet'!$A$1:$M$5000,1,FALSE)),"NOT VALID")</f>
        <v>1656211202</v>
      </c>
      <c r="O22" t="str">
        <f>IFERROR(IFERROR(VLOOKUP($A22,'K-NETT'!$A$1:$AF$37898,11,FALSE),VLOOKUP($A22,'K-Wallet'!$A$1:$M$5000,0,FALSE)),"NOT VALID")</f>
        <v>CNE2010005098</v>
      </c>
      <c r="P22" t="str">
        <f>IFERROR(IFERROR(VLOOKUP($A22,'K-NETT'!$A$1:$AF$37898,14,FALSE),VLOOKUP($A22,'K-Wallet'!$A$1:$M$5000,8,FALSE)),"NOT VALID")</f>
        <v>EID144911</v>
      </c>
      <c r="Q22" t="str">
        <f>IFERROR(IFERROR(VLOOKUP($A22,'K-NETT'!$A$1:$AF$37898,15,FALSE),VLOOKUP($A22,'K-Wallet'!$A$1:$M$5000,9,FALSE)),"NOT VALID")</f>
        <v>TEGUH IMANTOKO</v>
      </c>
      <c r="R22">
        <f>IFERROR(IFERROR(VLOOKUP($A22,'K-NETT'!$A$1:$AF$37898,16,FALSE),VLOOKUP($A22,'K-Wallet'!$A$1:$M$5000,0,FALSE)),"NOT VALID")</f>
        <v>120000</v>
      </c>
      <c r="S22">
        <f>IFERROR(IFERROR(VLOOKUP($A22,'K-NETT'!$A$1:$AF$37898,17,FALSE),VLOOKUP($A22,'K-Wallet'!$A$1:$M$5000,0,FALSE)),"NOT VALID")</f>
        <v>6650</v>
      </c>
      <c r="T22">
        <f>IFERROR(IFERROR(VLOOKUP($A22,'K-NETT'!$A$1:$AF$37898,18,FALSE),VLOOKUP($A22,'K-Wallet'!$A$1:$M$5000,0,FALSE)),"NOT VALID")</f>
        <v>18000</v>
      </c>
      <c r="U22">
        <f>IFERROR(IFERROR(VLOOKUP($A22,'K-NETT'!$A$1:$AF$37898,19,FALSE),VLOOKUP($A22,'K-Wallet'!$A$1:$M$5000,0,FALSE)),"NOT VALID")</f>
        <v>0</v>
      </c>
      <c r="V22">
        <f>IFERROR(IFERROR(VLOOKUP($A22,'K-NETT'!$A$1:$AF$37898,20,FALSE),VLOOKUP($A22,'K-Wallet'!$A$1:$M$5000,0,FALSE)),"NOT VALID")</f>
        <v>0</v>
      </c>
      <c r="W22">
        <f>IFERROR(IFERROR(VLOOKUP($A22,'K-NETT'!$A$1:$AF$37898,22,FALSE),VLOOKUP($A22,'K-Wallet'!$A$1:$M$5000,0,FALSE)),"NOT VALID")</f>
        <v>0</v>
      </c>
      <c r="X22">
        <f>IFERROR(IFERROR(VLOOKUP($A22,'K-NETT'!$A$1:$AF$37898,23,FALSE),VLOOKUP($A22,'K-Wallet'!$A$1:$M$5000,0,FALSE)),"NOT VALID")</f>
        <v>0</v>
      </c>
      <c r="Y22">
        <f>IFERROR(IFERROR(VLOOKUP($A22,'K-NETT'!$A$1:$AF$37898,26,FALSE),VLOOKUP($A22,'K-Wallet'!$A$1:$M$5000,0,FALSE)),"NOT VALID")</f>
        <v>144650</v>
      </c>
      <c r="Z22">
        <f>IFERROR(IFERROR(VLOOKUP($A22,'K-NETT'!$A$1:$AF$37898,30,FALSE),VLOOKUP($A22,'K-Wallet'!$A$1:$M$5000,11,FALSE)),"NOT VALID")</f>
        <v>0</v>
      </c>
      <c r="AA22" s="31">
        <f t="shared" si="1"/>
        <v>0</v>
      </c>
    </row>
    <row r="23" spans="1:27" x14ac:dyDescent="0.25">
      <c r="A23" t="str">
        <f t="shared" si="0"/>
        <v>1634311963</v>
      </c>
      <c r="B23">
        <v>14</v>
      </c>
      <c r="C23">
        <v>1634311963</v>
      </c>
      <c r="D23" t="s">
        <v>42</v>
      </c>
      <c r="E23" t="s">
        <v>43</v>
      </c>
      <c r="F23">
        <v>138650</v>
      </c>
      <c r="G23" s="2">
        <v>44112</v>
      </c>
      <c r="H23" s="3">
        <v>0.27199074074074076</v>
      </c>
      <c r="I23" t="s">
        <v>44</v>
      </c>
      <c r="J23">
        <v>-81739372801</v>
      </c>
      <c r="K23" s="4" t="s">
        <v>101</v>
      </c>
      <c r="N23" t="str">
        <f>IFERROR(IFERROR(VLOOKUP($A23,'K-NETT'!$A$1:$AF$37898,1,FALSE),VLOOKUP($A23,'K-Wallet'!$A$1:$M$5000,1,FALSE)),"NOT VALID")</f>
        <v>1634311963</v>
      </c>
      <c r="O23" t="str">
        <f>IFERROR(IFERROR(VLOOKUP($A23,'K-NETT'!$A$1:$AF$37898,11,FALSE),VLOOKUP($A23,'K-Wallet'!$A$1:$M$5000,0,FALSE)),"NOT VALID")</f>
        <v>CNE2010005101</v>
      </c>
      <c r="P23" t="str">
        <f>IFERROR(IFERROR(VLOOKUP($A23,'K-NETT'!$A$1:$AF$37898,14,FALSE),VLOOKUP($A23,'K-Wallet'!$A$1:$M$5000,8,FALSE)),"NOT VALID")</f>
        <v>EID144911</v>
      </c>
      <c r="Q23" t="str">
        <f>IFERROR(IFERROR(VLOOKUP($A23,'K-NETT'!$A$1:$AF$37898,15,FALSE),VLOOKUP($A23,'K-Wallet'!$A$1:$M$5000,9,FALSE)),"NOT VALID")</f>
        <v>TEGUH IMANTOKO</v>
      </c>
      <c r="R23">
        <f>IFERROR(IFERROR(VLOOKUP($A23,'K-NETT'!$A$1:$AF$37898,16,FALSE),VLOOKUP($A23,'K-Wallet'!$A$1:$M$5000,0,FALSE)),"NOT VALID")</f>
        <v>120000</v>
      </c>
      <c r="S23">
        <f>IFERROR(IFERROR(VLOOKUP($A23,'K-NETT'!$A$1:$AF$37898,17,FALSE),VLOOKUP($A23,'K-Wallet'!$A$1:$M$5000,0,FALSE)),"NOT VALID")</f>
        <v>6650</v>
      </c>
      <c r="T23">
        <f>IFERROR(IFERROR(VLOOKUP($A23,'K-NETT'!$A$1:$AF$37898,18,FALSE),VLOOKUP($A23,'K-Wallet'!$A$1:$M$5000,0,FALSE)),"NOT VALID")</f>
        <v>12000</v>
      </c>
      <c r="U23">
        <f>IFERROR(IFERROR(VLOOKUP($A23,'K-NETT'!$A$1:$AF$37898,19,FALSE),VLOOKUP($A23,'K-Wallet'!$A$1:$M$5000,0,FALSE)),"NOT VALID")</f>
        <v>0</v>
      </c>
      <c r="V23">
        <f>IFERROR(IFERROR(VLOOKUP($A23,'K-NETT'!$A$1:$AF$37898,20,FALSE),VLOOKUP($A23,'K-Wallet'!$A$1:$M$5000,0,FALSE)),"NOT VALID")</f>
        <v>0</v>
      </c>
      <c r="W23">
        <f>IFERROR(IFERROR(VLOOKUP($A23,'K-NETT'!$A$1:$AF$37898,22,FALSE),VLOOKUP($A23,'K-Wallet'!$A$1:$M$5000,0,FALSE)),"NOT VALID")</f>
        <v>0</v>
      </c>
      <c r="X23">
        <f>IFERROR(IFERROR(VLOOKUP($A23,'K-NETT'!$A$1:$AF$37898,23,FALSE),VLOOKUP($A23,'K-Wallet'!$A$1:$M$5000,0,FALSE)),"NOT VALID")</f>
        <v>0</v>
      </c>
      <c r="Y23">
        <f>IFERROR(IFERROR(VLOOKUP($A23,'K-NETT'!$A$1:$AF$37898,26,FALSE),VLOOKUP($A23,'K-Wallet'!$A$1:$M$5000,0,FALSE)),"NOT VALID")</f>
        <v>138650</v>
      </c>
      <c r="Z23">
        <f>IFERROR(IFERROR(VLOOKUP($A23,'K-NETT'!$A$1:$AF$37898,30,FALSE),VLOOKUP($A23,'K-Wallet'!$A$1:$M$5000,11,FALSE)),"NOT VALID")</f>
        <v>0</v>
      </c>
      <c r="AA23" s="31">
        <f t="shared" si="1"/>
        <v>0</v>
      </c>
    </row>
    <row r="24" spans="1:27" x14ac:dyDescent="0.25">
      <c r="A24" t="str">
        <f t="shared" si="0"/>
        <v>1456311988</v>
      </c>
      <c r="B24">
        <v>15</v>
      </c>
      <c r="C24">
        <v>1456311988</v>
      </c>
      <c r="D24" t="s">
        <v>42</v>
      </c>
      <c r="E24" t="s">
        <v>43</v>
      </c>
      <c r="F24">
        <v>66650</v>
      </c>
      <c r="G24" s="2">
        <v>44112</v>
      </c>
      <c r="H24" s="3">
        <v>0.27581018518518519</v>
      </c>
      <c r="I24" t="s">
        <v>44</v>
      </c>
      <c r="J24">
        <v>-81739843701</v>
      </c>
      <c r="K24" s="4" t="s">
        <v>101</v>
      </c>
      <c r="N24" t="str">
        <f>IFERROR(IFERROR(VLOOKUP($A24,'K-NETT'!$A$1:$AF$37898,1,FALSE),VLOOKUP($A24,'K-Wallet'!$A$1:$M$5000,1,FALSE)),"NOT VALID")</f>
        <v>1456311988</v>
      </c>
      <c r="O24" t="str">
        <f>IFERROR(IFERROR(VLOOKUP($A24,'K-NETT'!$A$1:$AF$37898,11,FALSE),VLOOKUP($A24,'K-Wallet'!$A$1:$M$5000,0,FALSE)),"NOT VALID")</f>
        <v>MME2010005102</v>
      </c>
      <c r="P24" t="str">
        <f>IFERROR(IFERROR(VLOOKUP($A24,'K-NETT'!$A$1:$AF$37898,14,FALSE),VLOOKUP($A24,'K-Wallet'!$A$1:$M$5000,8,FALSE)),"NOT VALID")</f>
        <v>IDBNAGA08130</v>
      </c>
      <c r="Q24" t="str">
        <f>IFERROR(IFERROR(VLOOKUP($A24,'K-NETT'!$A$1:$AF$37898,15,FALSE),VLOOKUP($A24,'K-Wallet'!$A$1:$M$5000,9,FALSE)),"NOT VALID")</f>
        <v>HERITA</v>
      </c>
      <c r="R24">
        <f>IFERROR(IFERROR(VLOOKUP($A24,'K-NETT'!$A$1:$AF$37898,16,FALSE),VLOOKUP($A24,'K-Wallet'!$A$1:$M$5000,0,FALSE)),"NOT VALID")</f>
        <v>50000</v>
      </c>
      <c r="S24">
        <f>IFERROR(IFERROR(VLOOKUP($A24,'K-NETT'!$A$1:$AF$37898,17,FALSE),VLOOKUP($A24,'K-Wallet'!$A$1:$M$5000,0,FALSE)),"NOT VALID")</f>
        <v>6650</v>
      </c>
      <c r="T24">
        <f>IFERROR(IFERROR(VLOOKUP($A24,'K-NETT'!$A$1:$AF$37898,18,FALSE),VLOOKUP($A24,'K-Wallet'!$A$1:$M$5000,0,FALSE)),"NOT VALID")</f>
        <v>10000</v>
      </c>
      <c r="U24">
        <f>IFERROR(IFERROR(VLOOKUP($A24,'K-NETT'!$A$1:$AF$37898,19,FALSE),VLOOKUP($A24,'K-Wallet'!$A$1:$M$5000,0,FALSE)),"NOT VALID")</f>
        <v>0</v>
      </c>
      <c r="V24">
        <f>IFERROR(IFERROR(VLOOKUP($A24,'K-NETT'!$A$1:$AF$37898,20,FALSE),VLOOKUP($A24,'K-Wallet'!$A$1:$M$5000,0,FALSE)),"NOT VALID")</f>
        <v>0</v>
      </c>
      <c r="W24">
        <f>IFERROR(IFERROR(VLOOKUP($A24,'K-NETT'!$A$1:$AF$37898,22,FALSE),VLOOKUP($A24,'K-Wallet'!$A$1:$M$5000,0,FALSE)),"NOT VALID")</f>
        <v>0</v>
      </c>
      <c r="X24">
        <f>IFERROR(IFERROR(VLOOKUP($A24,'K-NETT'!$A$1:$AF$37898,23,FALSE),VLOOKUP($A24,'K-Wallet'!$A$1:$M$5000,0,FALSE)),"NOT VALID")</f>
        <v>0</v>
      </c>
      <c r="Y24">
        <f>IFERROR(IFERROR(VLOOKUP($A24,'K-NETT'!$A$1:$AF$37898,26,FALSE),VLOOKUP($A24,'K-Wallet'!$A$1:$M$5000,0,FALSE)),"NOT VALID")</f>
        <v>66650</v>
      </c>
      <c r="Z24">
        <f>IFERROR(IFERROR(VLOOKUP($A24,'K-NETT'!$A$1:$AF$37898,30,FALSE),VLOOKUP($A24,'K-Wallet'!$A$1:$M$5000,11,FALSE)),"NOT VALID")</f>
        <v>0</v>
      </c>
      <c r="AA24" s="31">
        <f t="shared" si="1"/>
        <v>0</v>
      </c>
    </row>
    <row r="25" spans="1:27" x14ac:dyDescent="0.25">
      <c r="A25" t="str">
        <f t="shared" si="0"/>
        <v>1107411131</v>
      </c>
      <c r="B25">
        <v>16</v>
      </c>
      <c r="C25">
        <v>1107411131</v>
      </c>
      <c r="D25" t="s">
        <v>42</v>
      </c>
      <c r="E25" t="s">
        <v>43</v>
      </c>
      <c r="F25">
        <v>86650</v>
      </c>
      <c r="G25" s="2">
        <v>44112</v>
      </c>
      <c r="H25" s="3">
        <v>0.2870138888888889</v>
      </c>
      <c r="I25" t="s">
        <v>44</v>
      </c>
      <c r="J25">
        <v>-81741471801</v>
      </c>
      <c r="K25" s="4" t="s">
        <v>101</v>
      </c>
      <c r="N25" t="str">
        <f>IFERROR(IFERROR(VLOOKUP($A25,'K-NETT'!$A$1:$AF$37898,1,FALSE),VLOOKUP($A25,'K-Wallet'!$A$1:$M$5000,1,FALSE)),"NOT VALID")</f>
        <v>1107411131</v>
      </c>
      <c r="O25">
        <f>IFERROR(IFERROR(VLOOKUP($A25,'K-NETT'!$A$1:$AF$37898,11,FALSE),VLOOKUP($A25,'K-Wallet'!$A$1:$M$5000,0,FALSE)),"NOT VALID")</f>
        <v>0</v>
      </c>
      <c r="P25" t="str">
        <f>IFERROR(IFERROR(VLOOKUP($A25,'K-NETT'!$A$1:$AF$37898,14,FALSE),VLOOKUP($A25,'K-Wallet'!$A$1:$M$5000,8,FALSE)),"NOT VALID")</f>
        <v>IDKTAGA00530</v>
      </c>
      <c r="Q25" t="str">
        <f>IFERROR(IFERROR(VLOOKUP($A25,'K-NETT'!$A$1:$AF$37898,15,FALSE),VLOOKUP($A25,'K-Wallet'!$A$1:$M$5000,9,FALSE)),"NOT VALID")</f>
        <v>JOUSNARI</v>
      </c>
      <c r="R25">
        <f>IFERROR(IFERROR(VLOOKUP($A25,'K-NETT'!$A$1:$AF$37898,16,FALSE),VLOOKUP($A25,'K-Wallet'!$A$1:$M$5000,0,FALSE)),"NOT VALID")</f>
        <v>0</v>
      </c>
      <c r="S25">
        <f>IFERROR(IFERROR(VLOOKUP($A25,'K-NETT'!$A$1:$AF$37898,17,FALSE),VLOOKUP($A25,'K-Wallet'!$A$1:$M$5000,0,FALSE)),"NOT VALID")</f>
        <v>80000</v>
      </c>
      <c r="T25">
        <f>IFERROR(IFERROR(VLOOKUP($A25,'K-NETT'!$A$1:$AF$37898,18,FALSE),VLOOKUP($A25,'K-Wallet'!$A$1:$M$5000,0,FALSE)),"NOT VALID")</f>
        <v>6650</v>
      </c>
      <c r="U25">
        <f>IFERROR(IFERROR(VLOOKUP($A25,'K-NETT'!$A$1:$AF$37898,19,FALSE),VLOOKUP($A25,'K-Wallet'!$A$1:$M$5000,0,FALSE)),"NOT VALID")</f>
        <v>0</v>
      </c>
      <c r="V25">
        <f>IFERROR(IFERROR(VLOOKUP($A25,'K-NETT'!$A$1:$AF$37898,20,FALSE),VLOOKUP($A25,'K-Wallet'!$A$1:$M$5000,0,FALSE)),"NOT VALID")</f>
        <v>0</v>
      </c>
      <c r="W25">
        <f>IFERROR(IFERROR(VLOOKUP($A25,'K-NETT'!$A$1:$AF$37898,22,FALSE),VLOOKUP($A25,'K-Wallet'!$A$1:$M$5000,0,FALSE)),"NOT VALID")</f>
        <v>0</v>
      </c>
      <c r="X25">
        <f>IFERROR(IFERROR(VLOOKUP($A25,'K-NETT'!$A$1:$AF$37898,23,FALSE),VLOOKUP($A25,'K-Wallet'!$A$1:$M$5000,0,FALSE)),"NOT VALID")</f>
        <v>0</v>
      </c>
      <c r="Y25">
        <f>IFERROR(IFERROR(VLOOKUP($A25,'K-NETT'!$A$1:$AF$37898,26,FALSE),VLOOKUP($A25,'K-Wallet'!$A$1:$M$5000,0,FALSE)),"NOT VALID")</f>
        <v>80000</v>
      </c>
      <c r="Z25" t="str">
        <f>IFERROR(IFERROR(VLOOKUP($A25,'K-NETT'!$A$1:$AF$37898,30,FALSE),VLOOKUP($A25,'K-Wallet'!$A$1:$M$5000,11,FALSE)),"NOT VALID")</f>
        <v>TDN - RIPKI (KALIMANTAN) - 2020/10/16</v>
      </c>
      <c r="AA25" s="31">
        <f t="shared" si="1"/>
        <v>6650</v>
      </c>
    </row>
    <row r="26" spans="1:27" x14ac:dyDescent="0.25">
      <c r="A26" t="str">
        <f t="shared" si="0"/>
        <v>1389511429</v>
      </c>
      <c r="B26">
        <v>17</v>
      </c>
      <c r="C26">
        <v>1389511429</v>
      </c>
      <c r="D26" t="s">
        <v>42</v>
      </c>
      <c r="E26" t="s">
        <v>43</v>
      </c>
      <c r="F26">
        <v>636650</v>
      </c>
      <c r="G26" s="2">
        <v>44112</v>
      </c>
      <c r="H26" s="3">
        <v>0.3024189814814815</v>
      </c>
      <c r="I26" t="s">
        <v>44</v>
      </c>
      <c r="J26">
        <v>-81744022701</v>
      </c>
      <c r="K26" s="4" t="s">
        <v>101</v>
      </c>
      <c r="N26" t="str">
        <f>IFERROR(IFERROR(VLOOKUP($A26,'K-NETT'!$A$1:$AF$37898,1,FALSE),VLOOKUP($A26,'K-Wallet'!$A$1:$M$5000,1,FALSE)),"NOT VALID")</f>
        <v>1389511429</v>
      </c>
      <c r="O26" t="str">
        <f>IFERROR(IFERROR(VLOOKUP($A26,'K-NETT'!$A$1:$AF$37898,11,FALSE),VLOOKUP($A26,'K-Wallet'!$A$1:$M$5000,0,FALSE)),"NOT VALID")</f>
        <v>CNE2010005107</v>
      </c>
      <c r="P26" t="str">
        <f>IFERROR(IFERROR(VLOOKUP($A26,'K-NETT'!$A$1:$AF$37898,14,FALSE),VLOOKUP($A26,'K-Wallet'!$A$1:$M$5000,8,FALSE)),"NOT VALID")</f>
        <v>IDSPAAB43100</v>
      </c>
      <c r="Q26" t="str">
        <f>IFERROR(IFERROR(VLOOKUP($A26,'K-NETT'!$A$1:$AF$37898,15,FALSE),VLOOKUP($A26,'K-Wallet'!$A$1:$M$5000,9,FALSE)),"NOT VALID")</f>
        <v>DIAH AMIYATI</v>
      </c>
      <c r="R26">
        <f>IFERROR(IFERROR(VLOOKUP($A26,'K-NETT'!$A$1:$AF$37898,16,FALSE),VLOOKUP($A26,'K-Wallet'!$A$1:$M$5000,0,FALSE)),"NOT VALID")</f>
        <v>620000</v>
      </c>
      <c r="S26">
        <f>IFERROR(IFERROR(VLOOKUP($A26,'K-NETT'!$A$1:$AF$37898,17,FALSE),VLOOKUP($A26,'K-Wallet'!$A$1:$M$5000,0,FALSE)),"NOT VALID")</f>
        <v>6650</v>
      </c>
      <c r="T26">
        <f>IFERROR(IFERROR(VLOOKUP($A26,'K-NETT'!$A$1:$AF$37898,18,FALSE),VLOOKUP($A26,'K-Wallet'!$A$1:$M$5000,0,FALSE)),"NOT VALID")</f>
        <v>10000</v>
      </c>
      <c r="U26">
        <f>IFERROR(IFERROR(VLOOKUP($A26,'K-NETT'!$A$1:$AF$37898,19,FALSE),VLOOKUP($A26,'K-Wallet'!$A$1:$M$5000,0,FALSE)),"NOT VALID")</f>
        <v>0</v>
      </c>
      <c r="V26">
        <f>IFERROR(IFERROR(VLOOKUP($A26,'K-NETT'!$A$1:$AF$37898,20,FALSE),VLOOKUP($A26,'K-Wallet'!$A$1:$M$5000,0,FALSE)),"NOT VALID")</f>
        <v>0</v>
      </c>
      <c r="W26">
        <f>IFERROR(IFERROR(VLOOKUP($A26,'K-NETT'!$A$1:$AF$37898,22,FALSE),VLOOKUP($A26,'K-Wallet'!$A$1:$M$5000,0,FALSE)),"NOT VALID")</f>
        <v>0</v>
      </c>
      <c r="X26">
        <f>IFERROR(IFERROR(VLOOKUP($A26,'K-NETT'!$A$1:$AF$37898,23,FALSE),VLOOKUP($A26,'K-Wallet'!$A$1:$M$5000,0,FALSE)),"NOT VALID")</f>
        <v>0</v>
      </c>
      <c r="Y26">
        <f>IFERROR(IFERROR(VLOOKUP($A26,'K-NETT'!$A$1:$AF$37898,26,FALSE),VLOOKUP($A26,'K-Wallet'!$A$1:$M$5000,0,FALSE)),"NOT VALID")</f>
        <v>636650</v>
      </c>
      <c r="Z26">
        <f>IFERROR(IFERROR(VLOOKUP($A26,'K-NETT'!$A$1:$AF$37898,30,FALSE),VLOOKUP($A26,'K-Wallet'!$A$1:$M$5000,11,FALSE)),"NOT VALID")</f>
        <v>0</v>
      </c>
      <c r="AA26" s="31">
        <f t="shared" si="1"/>
        <v>0</v>
      </c>
    </row>
    <row r="27" spans="1:27" x14ac:dyDescent="0.25">
      <c r="A27" t="str">
        <f t="shared" si="0"/>
        <v>1386611808</v>
      </c>
      <c r="B27">
        <v>18</v>
      </c>
      <c r="C27">
        <v>1386611808</v>
      </c>
      <c r="D27" t="s">
        <v>42</v>
      </c>
      <c r="E27" t="s">
        <v>43</v>
      </c>
      <c r="F27">
        <v>3253650</v>
      </c>
      <c r="G27" s="2">
        <v>44112</v>
      </c>
      <c r="H27" s="3">
        <v>0.31026620370370367</v>
      </c>
      <c r="I27" t="s">
        <v>44</v>
      </c>
      <c r="J27">
        <v>-81745570401</v>
      </c>
      <c r="K27" s="4" t="s">
        <v>101</v>
      </c>
      <c r="N27" t="str">
        <f>IFERROR(IFERROR(VLOOKUP($A27,'K-NETT'!$A$1:$AF$37898,1,FALSE),VLOOKUP($A27,'K-Wallet'!$A$1:$M$5000,1,FALSE)),"NOT VALID")</f>
        <v>1386611808</v>
      </c>
      <c r="O27" t="str">
        <f>IFERROR(IFERROR(VLOOKUP($A27,'K-NETT'!$A$1:$AF$37898,11,FALSE),VLOOKUP($A27,'K-Wallet'!$A$1:$M$5000,0,FALSE)),"NOT VALID")</f>
        <v>CNE2010005108</v>
      </c>
      <c r="P27" t="str">
        <f>IFERROR(IFERROR(VLOOKUP($A27,'K-NETT'!$A$1:$AF$37898,14,FALSE),VLOOKUP($A27,'K-Wallet'!$A$1:$M$5000,8,FALSE)),"NOT VALID")</f>
        <v>EID144911</v>
      </c>
      <c r="Q27" t="str">
        <f>IFERROR(IFERROR(VLOOKUP($A27,'K-NETT'!$A$1:$AF$37898,15,FALSE),VLOOKUP($A27,'K-Wallet'!$A$1:$M$5000,9,FALSE)),"NOT VALID")</f>
        <v>TEGUH IMANTOKO</v>
      </c>
      <c r="R27">
        <f>IFERROR(IFERROR(VLOOKUP($A27,'K-NETT'!$A$1:$AF$37898,16,FALSE),VLOOKUP($A27,'K-Wallet'!$A$1:$M$5000,0,FALSE)),"NOT VALID")</f>
        <v>3183000</v>
      </c>
      <c r="S27">
        <f>IFERROR(IFERROR(VLOOKUP($A27,'K-NETT'!$A$1:$AF$37898,17,FALSE),VLOOKUP($A27,'K-Wallet'!$A$1:$M$5000,0,FALSE)),"NOT VALID")</f>
        <v>6650</v>
      </c>
      <c r="T27">
        <f>IFERROR(IFERROR(VLOOKUP($A27,'K-NETT'!$A$1:$AF$37898,18,FALSE),VLOOKUP($A27,'K-Wallet'!$A$1:$M$5000,0,FALSE)),"NOT VALID")</f>
        <v>64000</v>
      </c>
      <c r="U27">
        <f>IFERROR(IFERROR(VLOOKUP($A27,'K-NETT'!$A$1:$AF$37898,19,FALSE),VLOOKUP($A27,'K-Wallet'!$A$1:$M$5000,0,FALSE)),"NOT VALID")</f>
        <v>0</v>
      </c>
      <c r="V27">
        <f>IFERROR(IFERROR(VLOOKUP($A27,'K-NETT'!$A$1:$AF$37898,20,FALSE),VLOOKUP($A27,'K-Wallet'!$A$1:$M$5000,0,FALSE)),"NOT VALID")</f>
        <v>0</v>
      </c>
      <c r="W27">
        <f>IFERROR(IFERROR(VLOOKUP($A27,'K-NETT'!$A$1:$AF$37898,22,FALSE),VLOOKUP($A27,'K-Wallet'!$A$1:$M$5000,0,FALSE)),"NOT VALID")</f>
        <v>0</v>
      </c>
      <c r="X27">
        <f>IFERROR(IFERROR(VLOOKUP($A27,'K-NETT'!$A$1:$AF$37898,23,FALSE),VLOOKUP($A27,'K-Wallet'!$A$1:$M$5000,0,FALSE)),"NOT VALID")</f>
        <v>0</v>
      </c>
      <c r="Y27">
        <f>IFERROR(IFERROR(VLOOKUP($A27,'K-NETT'!$A$1:$AF$37898,26,FALSE),VLOOKUP($A27,'K-Wallet'!$A$1:$M$5000,0,FALSE)),"NOT VALID")</f>
        <v>3253650</v>
      </c>
      <c r="Z27">
        <f>IFERROR(IFERROR(VLOOKUP($A27,'K-NETT'!$A$1:$AF$37898,30,FALSE),VLOOKUP($A27,'K-Wallet'!$A$1:$M$5000,11,FALSE)),"NOT VALID")</f>
        <v>0</v>
      </c>
      <c r="AA27" s="31">
        <f t="shared" si="1"/>
        <v>0</v>
      </c>
    </row>
    <row r="28" spans="1:27" x14ac:dyDescent="0.25">
      <c r="A28" t="str">
        <f t="shared" si="0"/>
        <v>1523111250</v>
      </c>
      <c r="B28">
        <v>19</v>
      </c>
      <c r="C28">
        <v>1523111250</v>
      </c>
      <c r="D28" t="s">
        <v>42</v>
      </c>
      <c r="E28" t="s">
        <v>43</v>
      </c>
      <c r="F28">
        <v>56650</v>
      </c>
      <c r="G28" s="2">
        <v>44112</v>
      </c>
      <c r="H28" s="3">
        <v>0.36248842592592595</v>
      </c>
      <c r="I28" t="s">
        <v>71</v>
      </c>
      <c r="J28">
        <v>-81759004701</v>
      </c>
      <c r="K28" s="4" t="s">
        <v>101</v>
      </c>
      <c r="N28" t="str">
        <f>IFERROR(IFERROR(VLOOKUP($A28,'K-NETT'!$A$1:$AF$37898,1,FALSE),VLOOKUP($A28,'K-Wallet'!$A$1:$M$5000,1,FALSE)),"NOT VALID")</f>
        <v>1523111250</v>
      </c>
      <c r="O28" t="str">
        <f>IFERROR(IFERROR(VLOOKUP($A28,'K-NETT'!$A$1:$AF$37898,11,FALSE),VLOOKUP($A28,'K-Wallet'!$A$1:$M$5000,0,FALSE)),"NOT VALID")</f>
        <v>MME2010005119</v>
      </c>
      <c r="P28" t="str">
        <f>IFERROR(IFERROR(VLOOKUP($A28,'K-NETT'!$A$1:$AF$37898,14,FALSE),VLOOKUP($A28,'K-Wallet'!$A$1:$M$5000,8,FALSE)),"NOT VALID")</f>
        <v>IDJHAKA05372</v>
      </c>
      <c r="Q28" t="str">
        <f>IFERROR(IFERROR(VLOOKUP($A28,'K-NETT'!$A$1:$AF$37898,15,FALSE),VLOOKUP($A28,'K-Wallet'!$A$1:$M$5000,9,FALSE)),"NOT VALID")</f>
        <v>DINI RAYASTUTI</v>
      </c>
      <c r="R28">
        <f>IFERROR(IFERROR(VLOOKUP($A28,'K-NETT'!$A$1:$AF$37898,16,FALSE),VLOOKUP($A28,'K-Wallet'!$A$1:$M$5000,0,FALSE)),"NOT VALID")</f>
        <v>50000</v>
      </c>
      <c r="S28">
        <f>IFERROR(IFERROR(VLOOKUP($A28,'K-NETT'!$A$1:$AF$37898,17,FALSE),VLOOKUP($A28,'K-Wallet'!$A$1:$M$5000,0,FALSE)),"NOT VALID")</f>
        <v>6650</v>
      </c>
      <c r="T28">
        <f>IFERROR(IFERROR(VLOOKUP($A28,'K-NETT'!$A$1:$AF$37898,18,FALSE),VLOOKUP($A28,'K-Wallet'!$A$1:$M$5000,0,FALSE)),"NOT VALID")</f>
        <v>0</v>
      </c>
      <c r="U28">
        <f>IFERROR(IFERROR(VLOOKUP($A28,'K-NETT'!$A$1:$AF$37898,19,FALSE),VLOOKUP($A28,'K-Wallet'!$A$1:$M$5000,0,FALSE)),"NOT VALID")</f>
        <v>0</v>
      </c>
      <c r="V28">
        <f>IFERROR(IFERROR(VLOOKUP($A28,'K-NETT'!$A$1:$AF$37898,20,FALSE),VLOOKUP($A28,'K-Wallet'!$A$1:$M$5000,0,FALSE)),"NOT VALID")</f>
        <v>0</v>
      </c>
      <c r="W28">
        <f>IFERROR(IFERROR(VLOOKUP($A28,'K-NETT'!$A$1:$AF$37898,22,FALSE),VLOOKUP($A28,'K-Wallet'!$A$1:$M$5000,0,FALSE)),"NOT VALID")</f>
        <v>0</v>
      </c>
      <c r="X28">
        <f>IFERROR(IFERROR(VLOOKUP($A28,'K-NETT'!$A$1:$AF$37898,23,FALSE),VLOOKUP($A28,'K-Wallet'!$A$1:$M$5000,0,FALSE)),"NOT VALID")</f>
        <v>0</v>
      </c>
      <c r="Y28">
        <f>IFERROR(IFERROR(VLOOKUP($A28,'K-NETT'!$A$1:$AF$37898,26,FALSE),VLOOKUP($A28,'K-Wallet'!$A$1:$M$5000,0,FALSE)),"NOT VALID")</f>
        <v>56650</v>
      </c>
      <c r="Z28">
        <f>IFERROR(IFERROR(VLOOKUP($A28,'K-NETT'!$A$1:$AF$37898,30,FALSE),VLOOKUP($A28,'K-Wallet'!$A$1:$M$5000,11,FALSE)),"NOT VALID")</f>
        <v>0</v>
      </c>
      <c r="AA28" s="31">
        <f t="shared" si="1"/>
        <v>0</v>
      </c>
    </row>
    <row r="29" spans="1:27" x14ac:dyDescent="0.25">
      <c r="A29" t="str">
        <f t="shared" si="0"/>
        <v>1442121840</v>
      </c>
      <c r="B29">
        <v>20</v>
      </c>
      <c r="C29">
        <v>1442121840</v>
      </c>
      <c r="D29" t="s">
        <v>42</v>
      </c>
      <c r="E29" t="s">
        <v>43</v>
      </c>
      <c r="F29">
        <v>107650</v>
      </c>
      <c r="G29" s="2">
        <v>44112</v>
      </c>
      <c r="H29" s="3">
        <v>0.3628587962962963</v>
      </c>
      <c r="I29" t="s">
        <v>44</v>
      </c>
      <c r="J29">
        <v>-81759083901</v>
      </c>
      <c r="K29" s="4" t="s">
        <v>101</v>
      </c>
      <c r="N29" t="str">
        <f>IFERROR(IFERROR(VLOOKUP($A29,'K-NETT'!$A$1:$AF$37898,1,FALSE),VLOOKUP($A29,'K-Wallet'!$A$1:$M$5000,1,FALSE)),"NOT VALID")</f>
        <v>1442121840</v>
      </c>
      <c r="O29" t="str">
        <f>IFERROR(IFERROR(VLOOKUP($A29,'K-NETT'!$A$1:$AF$37898,11,FALSE),VLOOKUP($A29,'K-Wallet'!$A$1:$M$5000,0,FALSE)),"NOT VALID")</f>
        <v>CNE2010005120</v>
      </c>
      <c r="P29" t="str">
        <f>IFERROR(IFERROR(VLOOKUP($A29,'K-NETT'!$A$1:$AF$37898,14,FALSE),VLOOKUP($A29,'K-Wallet'!$A$1:$M$5000,8,FALSE)),"NOT VALID")</f>
        <v>IDJRBEA11322</v>
      </c>
      <c r="Q29" t="str">
        <f>IFERROR(IFERROR(VLOOKUP($A29,'K-NETT'!$A$1:$AF$37898,15,FALSE),VLOOKUP($A29,'K-Wallet'!$A$1:$M$5000,9,FALSE)),"NOT VALID")</f>
        <v>LAURA IMELDA</v>
      </c>
      <c r="R29">
        <f>IFERROR(IFERROR(VLOOKUP($A29,'K-NETT'!$A$1:$AF$37898,16,FALSE),VLOOKUP($A29,'K-Wallet'!$A$1:$M$5000,0,FALSE)),"NOT VALID")</f>
        <v>91000</v>
      </c>
      <c r="S29">
        <f>IFERROR(IFERROR(VLOOKUP($A29,'K-NETT'!$A$1:$AF$37898,17,FALSE),VLOOKUP($A29,'K-Wallet'!$A$1:$M$5000,0,FALSE)),"NOT VALID")</f>
        <v>6650</v>
      </c>
      <c r="T29">
        <f>IFERROR(IFERROR(VLOOKUP($A29,'K-NETT'!$A$1:$AF$37898,18,FALSE),VLOOKUP($A29,'K-Wallet'!$A$1:$M$5000,0,FALSE)),"NOT VALID")</f>
        <v>10000</v>
      </c>
      <c r="U29">
        <f>IFERROR(IFERROR(VLOOKUP($A29,'K-NETT'!$A$1:$AF$37898,19,FALSE),VLOOKUP($A29,'K-Wallet'!$A$1:$M$5000,0,FALSE)),"NOT VALID")</f>
        <v>0</v>
      </c>
      <c r="V29">
        <f>IFERROR(IFERROR(VLOOKUP($A29,'K-NETT'!$A$1:$AF$37898,20,FALSE),VLOOKUP($A29,'K-Wallet'!$A$1:$M$5000,0,FALSE)),"NOT VALID")</f>
        <v>0</v>
      </c>
      <c r="W29">
        <f>IFERROR(IFERROR(VLOOKUP($A29,'K-NETT'!$A$1:$AF$37898,22,FALSE),VLOOKUP($A29,'K-Wallet'!$A$1:$M$5000,0,FALSE)),"NOT VALID")</f>
        <v>0</v>
      </c>
      <c r="X29">
        <f>IFERROR(IFERROR(VLOOKUP($A29,'K-NETT'!$A$1:$AF$37898,23,FALSE),VLOOKUP($A29,'K-Wallet'!$A$1:$M$5000,0,FALSE)),"NOT VALID")</f>
        <v>0</v>
      </c>
      <c r="Y29">
        <f>IFERROR(IFERROR(VLOOKUP($A29,'K-NETT'!$A$1:$AF$37898,26,FALSE),VLOOKUP($A29,'K-Wallet'!$A$1:$M$5000,0,FALSE)),"NOT VALID")</f>
        <v>107650</v>
      </c>
      <c r="Z29">
        <f>IFERROR(IFERROR(VLOOKUP($A29,'K-NETT'!$A$1:$AF$37898,30,FALSE),VLOOKUP($A29,'K-Wallet'!$A$1:$M$5000,11,FALSE)),"NOT VALID")</f>
        <v>0</v>
      </c>
      <c r="AA29" s="31">
        <f t="shared" si="1"/>
        <v>0</v>
      </c>
    </row>
    <row r="30" spans="1:27" x14ac:dyDescent="0.25">
      <c r="A30" t="str">
        <f t="shared" si="0"/>
        <v>1219011145</v>
      </c>
      <c r="B30">
        <v>21</v>
      </c>
      <c r="C30">
        <v>1219011145</v>
      </c>
      <c r="D30" t="s">
        <v>42</v>
      </c>
      <c r="E30" t="s">
        <v>43</v>
      </c>
      <c r="F30">
        <v>56650</v>
      </c>
      <c r="G30" s="2">
        <v>44112</v>
      </c>
      <c r="H30" s="3">
        <v>0.36298611111111106</v>
      </c>
      <c r="I30" t="s">
        <v>71</v>
      </c>
      <c r="J30">
        <v>-81759169301</v>
      </c>
      <c r="K30" s="4" t="s">
        <v>101</v>
      </c>
      <c r="N30" t="str">
        <f>IFERROR(IFERROR(VLOOKUP($A30,'K-NETT'!$A$1:$AF$37898,1,FALSE),VLOOKUP($A30,'K-Wallet'!$A$1:$M$5000,1,FALSE)),"NOT VALID")</f>
        <v>1219011145</v>
      </c>
      <c r="O30" t="str">
        <f>IFERROR(IFERROR(VLOOKUP($A30,'K-NETT'!$A$1:$AF$37898,11,FALSE),VLOOKUP($A30,'K-Wallet'!$A$1:$M$5000,0,FALSE)),"NOT VALID")</f>
        <v>MME2010005121</v>
      </c>
      <c r="P30" t="str">
        <f>IFERROR(IFERROR(VLOOKUP($A30,'K-NETT'!$A$1:$AF$37898,14,FALSE),VLOOKUP($A30,'K-Wallet'!$A$1:$M$5000,8,FALSE)),"NOT VALID")</f>
        <v>IDJHAKA05373</v>
      </c>
      <c r="Q30" t="str">
        <f>IFERROR(IFERROR(VLOOKUP($A30,'K-NETT'!$A$1:$AF$37898,15,FALSE),VLOOKUP($A30,'K-Wallet'!$A$1:$M$5000,9,FALSE)),"NOT VALID")</f>
        <v>NGATINI</v>
      </c>
      <c r="R30">
        <f>IFERROR(IFERROR(VLOOKUP($A30,'K-NETT'!$A$1:$AF$37898,16,FALSE),VLOOKUP($A30,'K-Wallet'!$A$1:$M$5000,0,FALSE)),"NOT VALID")</f>
        <v>50000</v>
      </c>
      <c r="S30">
        <f>IFERROR(IFERROR(VLOOKUP($A30,'K-NETT'!$A$1:$AF$37898,17,FALSE),VLOOKUP($A30,'K-Wallet'!$A$1:$M$5000,0,FALSE)),"NOT VALID")</f>
        <v>6650</v>
      </c>
      <c r="T30">
        <f>IFERROR(IFERROR(VLOOKUP($A30,'K-NETT'!$A$1:$AF$37898,18,FALSE),VLOOKUP($A30,'K-Wallet'!$A$1:$M$5000,0,FALSE)),"NOT VALID")</f>
        <v>0</v>
      </c>
      <c r="U30">
        <f>IFERROR(IFERROR(VLOOKUP($A30,'K-NETT'!$A$1:$AF$37898,19,FALSE),VLOOKUP($A30,'K-Wallet'!$A$1:$M$5000,0,FALSE)),"NOT VALID")</f>
        <v>0</v>
      </c>
      <c r="V30">
        <f>IFERROR(IFERROR(VLOOKUP($A30,'K-NETT'!$A$1:$AF$37898,20,FALSE),VLOOKUP($A30,'K-Wallet'!$A$1:$M$5000,0,FALSE)),"NOT VALID")</f>
        <v>0</v>
      </c>
      <c r="W30">
        <f>IFERROR(IFERROR(VLOOKUP($A30,'K-NETT'!$A$1:$AF$37898,22,FALSE),VLOOKUP($A30,'K-Wallet'!$A$1:$M$5000,0,FALSE)),"NOT VALID")</f>
        <v>0</v>
      </c>
      <c r="X30">
        <f>IFERROR(IFERROR(VLOOKUP($A30,'K-NETT'!$A$1:$AF$37898,23,FALSE),VLOOKUP($A30,'K-Wallet'!$A$1:$M$5000,0,FALSE)),"NOT VALID")</f>
        <v>0</v>
      </c>
      <c r="Y30">
        <f>IFERROR(IFERROR(VLOOKUP($A30,'K-NETT'!$A$1:$AF$37898,26,FALSE),VLOOKUP($A30,'K-Wallet'!$A$1:$M$5000,0,FALSE)),"NOT VALID")</f>
        <v>56650</v>
      </c>
      <c r="Z30">
        <f>IFERROR(IFERROR(VLOOKUP($A30,'K-NETT'!$A$1:$AF$37898,30,FALSE),VLOOKUP($A30,'K-Wallet'!$A$1:$M$5000,11,FALSE)),"NOT VALID")</f>
        <v>0</v>
      </c>
      <c r="AA30" s="31">
        <f t="shared" si="1"/>
        <v>0</v>
      </c>
    </row>
    <row r="31" spans="1:27" x14ac:dyDescent="0.25">
      <c r="A31" t="str">
        <f t="shared" si="0"/>
        <v>1421221370</v>
      </c>
      <c r="B31">
        <v>22</v>
      </c>
      <c r="C31">
        <v>1421221370</v>
      </c>
      <c r="D31" t="s">
        <v>42</v>
      </c>
      <c r="E31" t="s">
        <v>43</v>
      </c>
      <c r="F31">
        <v>288650</v>
      </c>
      <c r="G31" s="2">
        <v>44112</v>
      </c>
      <c r="H31" s="3">
        <v>0.37284722222222227</v>
      </c>
      <c r="I31" t="s">
        <v>44</v>
      </c>
      <c r="J31">
        <v>-81762241301</v>
      </c>
      <c r="K31" s="4" t="s">
        <v>101</v>
      </c>
      <c r="N31" t="str">
        <f>IFERROR(IFERROR(VLOOKUP($A31,'K-NETT'!$A$1:$AF$37898,1,FALSE),VLOOKUP($A31,'K-Wallet'!$A$1:$M$5000,1,FALSE)),"NOT VALID")</f>
        <v>1421221370</v>
      </c>
      <c r="O31" t="str">
        <f>IFERROR(IFERROR(VLOOKUP($A31,'K-NETT'!$A$1:$AF$37898,11,FALSE),VLOOKUP($A31,'K-Wallet'!$A$1:$M$5000,0,FALSE)),"NOT VALID")</f>
        <v>CNE2010005125</v>
      </c>
      <c r="P31" t="str">
        <f>IFERROR(IFERROR(VLOOKUP($A31,'K-NETT'!$A$1:$AF$37898,14,FALSE),VLOOKUP($A31,'K-Wallet'!$A$1:$M$5000,8,FALSE)),"NOT VALID")</f>
        <v>IDBNAEA10949</v>
      </c>
      <c r="Q31" t="str">
        <f>IFERROR(IFERROR(VLOOKUP($A31,'K-NETT'!$A$1:$AF$37898,15,FALSE),VLOOKUP($A31,'K-Wallet'!$A$1:$M$5000,9,FALSE)),"NOT VALID")</f>
        <v>DIAN SAVITRI</v>
      </c>
      <c r="R31">
        <f>IFERROR(IFERROR(VLOOKUP($A31,'K-NETT'!$A$1:$AF$37898,16,FALSE),VLOOKUP($A31,'K-Wallet'!$A$1:$M$5000,0,FALSE)),"NOT VALID")</f>
        <v>272000</v>
      </c>
      <c r="S31">
        <f>IFERROR(IFERROR(VLOOKUP($A31,'K-NETT'!$A$1:$AF$37898,17,FALSE),VLOOKUP($A31,'K-Wallet'!$A$1:$M$5000,0,FALSE)),"NOT VALID")</f>
        <v>6650</v>
      </c>
      <c r="T31">
        <f>IFERROR(IFERROR(VLOOKUP($A31,'K-NETT'!$A$1:$AF$37898,18,FALSE),VLOOKUP($A31,'K-Wallet'!$A$1:$M$5000,0,FALSE)),"NOT VALID")</f>
        <v>10000</v>
      </c>
      <c r="U31">
        <f>IFERROR(IFERROR(VLOOKUP($A31,'K-NETT'!$A$1:$AF$37898,19,FALSE),VLOOKUP($A31,'K-Wallet'!$A$1:$M$5000,0,FALSE)),"NOT VALID")</f>
        <v>0</v>
      </c>
      <c r="V31">
        <f>IFERROR(IFERROR(VLOOKUP($A31,'K-NETT'!$A$1:$AF$37898,20,FALSE),VLOOKUP($A31,'K-Wallet'!$A$1:$M$5000,0,FALSE)),"NOT VALID")</f>
        <v>0</v>
      </c>
      <c r="W31">
        <f>IFERROR(IFERROR(VLOOKUP($A31,'K-NETT'!$A$1:$AF$37898,22,FALSE),VLOOKUP($A31,'K-Wallet'!$A$1:$M$5000,0,FALSE)),"NOT VALID")</f>
        <v>0</v>
      </c>
      <c r="X31">
        <f>IFERROR(IFERROR(VLOOKUP($A31,'K-NETT'!$A$1:$AF$37898,23,FALSE),VLOOKUP($A31,'K-Wallet'!$A$1:$M$5000,0,FALSE)),"NOT VALID")</f>
        <v>0</v>
      </c>
      <c r="Y31">
        <f>IFERROR(IFERROR(VLOOKUP($A31,'K-NETT'!$A$1:$AF$37898,26,FALSE),VLOOKUP($A31,'K-Wallet'!$A$1:$M$5000,0,FALSE)),"NOT VALID")</f>
        <v>288650</v>
      </c>
      <c r="Z31">
        <f>IFERROR(IFERROR(VLOOKUP($A31,'K-NETT'!$A$1:$AF$37898,30,FALSE),VLOOKUP($A31,'K-Wallet'!$A$1:$M$5000,11,FALSE)),"NOT VALID")</f>
        <v>0</v>
      </c>
      <c r="AA31" s="31">
        <f t="shared" si="1"/>
        <v>0</v>
      </c>
    </row>
    <row r="32" spans="1:27" x14ac:dyDescent="0.25">
      <c r="A32" t="str">
        <f t="shared" si="0"/>
        <v>1820521860</v>
      </c>
      <c r="B32">
        <v>23</v>
      </c>
      <c r="C32">
        <v>1820521860</v>
      </c>
      <c r="D32" t="s">
        <v>42</v>
      </c>
      <c r="E32" t="s">
        <v>43</v>
      </c>
      <c r="F32">
        <v>150650</v>
      </c>
      <c r="G32" s="2">
        <v>44112</v>
      </c>
      <c r="H32" s="3">
        <v>0.40625</v>
      </c>
      <c r="I32" t="s">
        <v>44</v>
      </c>
      <c r="J32">
        <v>-81774295601</v>
      </c>
      <c r="K32" s="4" t="s">
        <v>101</v>
      </c>
      <c r="N32" t="str">
        <f>IFERROR(IFERROR(VLOOKUP($A32,'K-NETT'!$A$1:$AF$37898,1,FALSE),VLOOKUP($A32,'K-Wallet'!$A$1:$M$5000,1,FALSE)),"NOT VALID")</f>
        <v>1820521860</v>
      </c>
      <c r="O32" t="str">
        <f>IFERROR(IFERROR(VLOOKUP($A32,'K-NETT'!$A$1:$AF$37898,11,FALSE),VLOOKUP($A32,'K-Wallet'!$A$1:$M$5000,0,FALSE)),"NOT VALID")</f>
        <v>CNE2010005137</v>
      </c>
      <c r="P32" t="str">
        <f>IFERROR(IFERROR(VLOOKUP($A32,'K-NETT'!$A$1:$AF$37898,14,FALSE),VLOOKUP($A32,'K-Wallet'!$A$1:$M$5000,8,FALSE)),"NOT VALID")</f>
        <v>EID144911</v>
      </c>
      <c r="Q32" t="str">
        <f>IFERROR(IFERROR(VLOOKUP($A32,'K-NETT'!$A$1:$AF$37898,15,FALSE),VLOOKUP($A32,'K-Wallet'!$A$1:$M$5000,9,FALSE)),"NOT VALID")</f>
        <v>TEGUH IMANTOKO</v>
      </c>
      <c r="R32">
        <f>IFERROR(IFERROR(VLOOKUP($A32,'K-NETT'!$A$1:$AF$37898,16,FALSE),VLOOKUP($A32,'K-Wallet'!$A$1:$M$5000,0,FALSE)),"NOT VALID")</f>
        <v>122000</v>
      </c>
      <c r="S32">
        <f>IFERROR(IFERROR(VLOOKUP($A32,'K-NETT'!$A$1:$AF$37898,17,FALSE),VLOOKUP($A32,'K-Wallet'!$A$1:$M$5000,0,FALSE)),"NOT VALID")</f>
        <v>6650</v>
      </c>
      <c r="T32">
        <f>IFERROR(IFERROR(VLOOKUP($A32,'K-NETT'!$A$1:$AF$37898,18,FALSE),VLOOKUP($A32,'K-Wallet'!$A$1:$M$5000,0,FALSE)),"NOT VALID")</f>
        <v>22000</v>
      </c>
      <c r="U32">
        <f>IFERROR(IFERROR(VLOOKUP($A32,'K-NETT'!$A$1:$AF$37898,19,FALSE),VLOOKUP($A32,'K-Wallet'!$A$1:$M$5000,0,FALSE)),"NOT VALID")</f>
        <v>0</v>
      </c>
      <c r="V32">
        <f>IFERROR(IFERROR(VLOOKUP($A32,'K-NETT'!$A$1:$AF$37898,20,FALSE),VLOOKUP($A32,'K-Wallet'!$A$1:$M$5000,0,FALSE)),"NOT VALID")</f>
        <v>0</v>
      </c>
      <c r="W32">
        <f>IFERROR(IFERROR(VLOOKUP($A32,'K-NETT'!$A$1:$AF$37898,22,FALSE),VLOOKUP($A32,'K-Wallet'!$A$1:$M$5000,0,FALSE)),"NOT VALID")</f>
        <v>0</v>
      </c>
      <c r="X32">
        <f>IFERROR(IFERROR(VLOOKUP($A32,'K-NETT'!$A$1:$AF$37898,23,FALSE),VLOOKUP($A32,'K-Wallet'!$A$1:$M$5000,0,FALSE)),"NOT VALID")</f>
        <v>0</v>
      </c>
      <c r="Y32">
        <f>IFERROR(IFERROR(VLOOKUP($A32,'K-NETT'!$A$1:$AF$37898,26,FALSE),VLOOKUP($A32,'K-Wallet'!$A$1:$M$5000,0,FALSE)),"NOT VALID")</f>
        <v>150650</v>
      </c>
      <c r="Z32">
        <f>IFERROR(IFERROR(VLOOKUP($A32,'K-NETT'!$A$1:$AF$37898,30,FALSE),VLOOKUP($A32,'K-Wallet'!$A$1:$M$5000,11,FALSE)),"NOT VALID")</f>
        <v>0</v>
      </c>
      <c r="AA32" s="31">
        <f t="shared" si="1"/>
        <v>0</v>
      </c>
    </row>
    <row r="33" spans="1:27" x14ac:dyDescent="0.25">
      <c r="A33" t="str">
        <f t="shared" si="0"/>
        <v>1939421242</v>
      </c>
      <c r="B33">
        <v>24</v>
      </c>
      <c r="C33">
        <v>1939421242</v>
      </c>
      <c r="D33" t="s">
        <v>42</v>
      </c>
      <c r="E33" t="s">
        <v>43</v>
      </c>
      <c r="F33">
        <v>83650</v>
      </c>
      <c r="G33" s="2">
        <v>44112</v>
      </c>
      <c r="H33" s="3">
        <v>0.41596064814814815</v>
      </c>
      <c r="I33" t="s">
        <v>44</v>
      </c>
      <c r="J33">
        <v>-81778009401</v>
      </c>
      <c r="K33" s="4" t="s">
        <v>101</v>
      </c>
      <c r="N33" t="str">
        <f>IFERROR(IFERROR(VLOOKUP($A33,'K-NETT'!$A$1:$AF$37898,1,FALSE),VLOOKUP($A33,'K-Wallet'!$A$1:$M$5000,1,FALSE)),"NOT VALID")</f>
        <v>1939421242</v>
      </c>
      <c r="O33" t="str">
        <f>IFERROR(IFERROR(VLOOKUP($A33,'K-NETT'!$A$1:$AF$37898,11,FALSE),VLOOKUP($A33,'K-Wallet'!$A$1:$M$5000,0,FALSE)),"NOT VALID")</f>
        <v>MME2010005162</v>
      </c>
      <c r="P33" t="str">
        <f>IFERROR(IFERROR(VLOOKUP($A33,'K-NETT'!$A$1:$AF$37898,14,FALSE),VLOOKUP($A33,'K-Wallet'!$A$1:$M$5000,8,FALSE)),"NOT VALID")</f>
        <v>IDJHARA14888</v>
      </c>
      <c r="Q33" t="str">
        <f>IFERROR(IFERROR(VLOOKUP($A33,'K-NETT'!$A$1:$AF$37898,15,FALSE),VLOOKUP($A33,'K-Wallet'!$A$1:$M$5000,9,FALSE)),"NOT VALID")</f>
        <v>PIPIT NUR FITRIANI</v>
      </c>
      <c r="R33">
        <f>IFERROR(IFERROR(VLOOKUP($A33,'K-NETT'!$A$1:$AF$37898,16,FALSE),VLOOKUP($A33,'K-Wallet'!$A$1:$M$5000,0,FALSE)),"NOT VALID")</f>
        <v>50000</v>
      </c>
      <c r="S33">
        <f>IFERROR(IFERROR(VLOOKUP($A33,'K-NETT'!$A$1:$AF$37898,17,FALSE),VLOOKUP($A33,'K-Wallet'!$A$1:$M$5000,0,FALSE)),"NOT VALID")</f>
        <v>6650</v>
      </c>
      <c r="T33">
        <f>IFERROR(IFERROR(VLOOKUP($A33,'K-NETT'!$A$1:$AF$37898,18,FALSE),VLOOKUP($A33,'K-Wallet'!$A$1:$M$5000,0,FALSE)),"NOT VALID")</f>
        <v>27000</v>
      </c>
      <c r="U33">
        <f>IFERROR(IFERROR(VLOOKUP($A33,'K-NETT'!$A$1:$AF$37898,19,FALSE),VLOOKUP($A33,'K-Wallet'!$A$1:$M$5000,0,FALSE)),"NOT VALID")</f>
        <v>0</v>
      </c>
      <c r="V33">
        <f>IFERROR(IFERROR(VLOOKUP($A33,'K-NETT'!$A$1:$AF$37898,20,FALSE),VLOOKUP($A33,'K-Wallet'!$A$1:$M$5000,0,FALSE)),"NOT VALID")</f>
        <v>0</v>
      </c>
      <c r="W33">
        <f>IFERROR(IFERROR(VLOOKUP($A33,'K-NETT'!$A$1:$AF$37898,22,FALSE),VLOOKUP($A33,'K-Wallet'!$A$1:$M$5000,0,FALSE)),"NOT VALID")</f>
        <v>0</v>
      </c>
      <c r="X33">
        <f>IFERROR(IFERROR(VLOOKUP($A33,'K-NETT'!$A$1:$AF$37898,23,FALSE),VLOOKUP($A33,'K-Wallet'!$A$1:$M$5000,0,FALSE)),"NOT VALID")</f>
        <v>0</v>
      </c>
      <c r="Y33">
        <f>IFERROR(IFERROR(VLOOKUP($A33,'K-NETT'!$A$1:$AF$37898,26,FALSE),VLOOKUP($A33,'K-Wallet'!$A$1:$M$5000,0,FALSE)),"NOT VALID")</f>
        <v>83650</v>
      </c>
      <c r="Z33">
        <f>IFERROR(IFERROR(VLOOKUP($A33,'K-NETT'!$A$1:$AF$37898,30,FALSE),VLOOKUP($A33,'K-Wallet'!$A$1:$M$5000,11,FALSE)),"NOT VALID")</f>
        <v>0</v>
      </c>
      <c r="AA33" s="31">
        <f t="shared" si="1"/>
        <v>0</v>
      </c>
    </row>
    <row r="34" spans="1:27" x14ac:dyDescent="0.25">
      <c r="A34" t="str">
        <f t="shared" si="0"/>
        <v>1544721961</v>
      </c>
      <c r="B34">
        <v>25</v>
      </c>
      <c r="C34">
        <v>1544721961</v>
      </c>
      <c r="D34" t="s">
        <v>42</v>
      </c>
      <c r="E34" t="s">
        <v>43</v>
      </c>
      <c r="F34">
        <v>1251650</v>
      </c>
      <c r="G34" s="2">
        <v>44112</v>
      </c>
      <c r="H34" s="3">
        <v>0.4349189814814815</v>
      </c>
      <c r="I34" t="s">
        <v>44</v>
      </c>
      <c r="J34">
        <v>-81785818301</v>
      </c>
      <c r="K34" s="4" t="s">
        <v>101</v>
      </c>
      <c r="N34" t="str">
        <f>IFERROR(IFERROR(VLOOKUP($A34,'K-NETT'!$A$1:$AF$37898,1,FALSE),VLOOKUP($A34,'K-Wallet'!$A$1:$M$5000,1,FALSE)),"NOT VALID")</f>
        <v>1544721961</v>
      </c>
      <c r="O34" t="str">
        <f>IFERROR(IFERROR(VLOOKUP($A34,'K-NETT'!$A$1:$AF$37898,11,FALSE),VLOOKUP($A34,'K-Wallet'!$A$1:$M$5000,0,FALSE)),"NOT VALID")</f>
        <v>CNE2010005166</v>
      </c>
      <c r="P34" t="str">
        <f>IFERROR(IFERROR(VLOOKUP($A34,'K-NETT'!$A$1:$AF$37898,14,FALSE),VLOOKUP($A34,'K-Wallet'!$A$1:$M$5000,8,FALSE)),"NOT VALID")</f>
        <v>IDJTADA06480</v>
      </c>
      <c r="Q34" t="str">
        <f>IFERROR(IFERROR(VLOOKUP($A34,'K-NETT'!$A$1:$AF$37898,15,FALSE),VLOOKUP($A34,'K-Wallet'!$A$1:$M$5000,9,FALSE)),"NOT VALID")</f>
        <v>TUTY HARYANI</v>
      </c>
      <c r="R34">
        <f>IFERROR(IFERROR(VLOOKUP($A34,'K-NETT'!$A$1:$AF$37898,16,FALSE),VLOOKUP($A34,'K-Wallet'!$A$1:$M$5000,0,FALSE)),"NOT VALID")</f>
        <v>1210000</v>
      </c>
      <c r="S34">
        <f>IFERROR(IFERROR(VLOOKUP($A34,'K-NETT'!$A$1:$AF$37898,17,FALSE),VLOOKUP($A34,'K-Wallet'!$A$1:$M$5000,0,FALSE)),"NOT VALID")</f>
        <v>6650</v>
      </c>
      <c r="T34">
        <f>IFERROR(IFERROR(VLOOKUP($A34,'K-NETT'!$A$1:$AF$37898,18,FALSE),VLOOKUP($A34,'K-Wallet'!$A$1:$M$5000,0,FALSE)),"NOT VALID")</f>
        <v>35000</v>
      </c>
      <c r="U34">
        <f>IFERROR(IFERROR(VLOOKUP($A34,'K-NETT'!$A$1:$AF$37898,19,FALSE),VLOOKUP($A34,'K-Wallet'!$A$1:$M$5000,0,FALSE)),"NOT VALID")</f>
        <v>0</v>
      </c>
      <c r="V34">
        <f>IFERROR(IFERROR(VLOOKUP($A34,'K-NETT'!$A$1:$AF$37898,20,FALSE),VLOOKUP($A34,'K-Wallet'!$A$1:$M$5000,0,FALSE)),"NOT VALID")</f>
        <v>0</v>
      </c>
      <c r="W34">
        <f>IFERROR(IFERROR(VLOOKUP($A34,'K-NETT'!$A$1:$AF$37898,22,FALSE),VLOOKUP($A34,'K-Wallet'!$A$1:$M$5000,0,FALSE)),"NOT VALID")</f>
        <v>0</v>
      </c>
      <c r="X34">
        <f>IFERROR(IFERROR(VLOOKUP($A34,'K-NETT'!$A$1:$AF$37898,23,FALSE),VLOOKUP($A34,'K-Wallet'!$A$1:$M$5000,0,FALSE)),"NOT VALID")</f>
        <v>0</v>
      </c>
      <c r="Y34">
        <f>IFERROR(IFERROR(VLOOKUP($A34,'K-NETT'!$A$1:$AF$37898,26,FALSE),VLOOKUP($A34,'K-Wallet'!$A$1:$M$5000,0,FALSE)),"NOT VALID")</f>
        <v>1251650</v>
      </c>
      <c r="Z34">
        <f>IFERROR(IFERROR(VLOOKUP($A34,'K-NETT'!$A$1:$AF$37898,30,FALSE),VLOOKUP($A34,'K-Wallet'!$A$1:$M$5000,11,FALSE)),"NOT VALID")</f>
        <v>0</v>
      </c>
      <c r="AA34" s="31">
        <f t="shared" si="1"/>
        <v>0</v>
      </c>
    </row>
    <row r="35" spans="1:27" x14ac:dyDescent="0.25">
      <c r="A35" t="str">
        <f t="shared" si="0"/>
        <v>1396721903</v>
      </c>
      <c r="B35">
        <v>26</v>
      </c>
      <c r="C35">
        <v>1396721903</v>
      </c>
      <c r="D35" t="s">
        <v>42</v>
      </c>
      <c r="E35" t="s">
        <v>43</v>
      </c>
      <c r="F35">
        <v>56650</v>
      </c>
      <c r="G35" s="2">
        <v>44112</v>
      </c>
      <c r="H35" s="3">
        <v>0.43953703703703706</v>
      </c>
      <c r="I35" t="s">
        <v>44</v>
      </c>
      <c r="J35">
        <v>-81787727001</v>
      </c>
      <c r="K35" s="4" t="s">
        <v>101</v>
      </c>
      <c r="N35" t="str">
        <f>IFERROR(IFERROR(VLOOKUP($A35,'K-NETT'!$A$1:$AF$37898,1,FALSE),VLOOKUP($A35,'K-Wallet'!$A$1:$M$5000,1,FALSE)),"NOT VALID")</f>
        <v>1396721903</v>
      </c>
      <c r="O35" t="str">
        <f>IFERROR(IFERROR(VLOOKUP($A35,'K-NETT'!$A$1:$AF$37898,11,FALSE),VLOOKUP($A35,'K-Wallet'!$A$1:$M$5000,0,FALSE)),"NOT VALID")</f>
        <v>MME2010005167</v>
      </c>
      <c r="P35" t="str">
        <f>IFERROR(IFERROR(VLOOKUP($A35,'K-NETT'!$A$1:$AF$37898,14,FALSE),VLOOKUP($A35,'K-Wallet'!$A$1:$M$5000,8,FALSE)),"NOT VALID")</f>
        <v>IDJHBCA17176</v>
      </c>
      <c r="Q35" t="str">
        <f>IFERROR(IFERROR(VLOOKUP($A35,'K-NETT'!$A$1:$AF$37898,15,FALSE),VLOOKUP($A35,'K-Wallet'!$A$1:$M$5000,9,FALSE)),"NOT VALID")</f>
        <v>BEKTI ASTUTI</v>
      </c>
      <c r="R35">
        <f>IFERROR(IFERROR(VLOOKUP($A35,'K-NETT'!$A$1:$AF$37898,16,FALSE),VLOOKUP($A35,'K-Wallet'!$A$1:$M$5000,0,FALSE)),"NOT VALID")</f>
        <v>50000</v>
      </c>
      <c r="S35">
        <f>IFERROR(IFERROR(VLOOKUP($A35,'K-NETT'!$A$1:$AF$37898,17,FALSE),VLOOKUP($A35,'K-Wallet'!$A$1:$M$5000,0,FALSE)),"NOT VALID")</f>
        <v>6650</v>
      </c>
      <c r="T35">
        <f>IFERROR(IFERROR(VLOOKUP($A35,'K-NETT'!$A$1:$AF$37898,18,FALSE),VLOOKUP($A35,'K-Wallet'!$A$1:$M$5000,0,FALSE)),"NOT VALID")</f>
        <v>0</v>
      </c>
      <c r="U35">
        <f>IFERROR(IFERROR(VLOOKUP($A35,'K-NETT'!$A$1:$AF$37898,19,FALSE),VLOOKUP($A35,'K-Wallet'!$A$1:$M$5000,0,FALSE)),"NOT VALID")</f>
        <v>0</v>
      </c>
      <c r="V35">
        <f>IFERROR(IFERROR(VLOOKUP($A35,'K-NETT'!$A$1:$AF$37898,20,FALSE),VLOOKUP($A35,'K-Wallet'!$A$1:$M$5000,0,FALSE)),"NOT VALID")</f>
        <v>0</v>
      </c>
      <c r="W35">
        <f>IFERROR(IFERROR(VLOOKUP($A35,'K-NETT'!$A$1:$AF$37898,22,FALSE),VLOOKUP($A35,'K-Wallet'!$A$1:$M$5000,0,FALSE)),"NOT VALID")</f>
        <v>0</v>
      </c>
      <c r="X35">
        <f>IFERROR(IFERROR(VLOOKUP($A35,'K-NETT'!$A$1:$AF$37898,23,FALSE),VLOOKUP($A35,'K-Wallet'!$A$1:$M$5000,0,FALSE)),"NOT VALID")</f>
        <v>0</v>
      </c>
      <c r="Y35">
        <f>IFERROR(IFERROR(VLOOKUP($A35,'K-NETT'!$A$1:$AF$37898,26,FALSE),VLOOKUP($A35,'K-Wallet'!$A$1:$M$5000,0,FALSE)),"NOT VALID")</f>
        <v>56650</v>
      </c>
      <c r="Z35">
        <f>IFERROR(IFERROR(VLOOKUP($A35,'K-NETT'!$A$1:$AF$37898,30,FALSE),VLOOKUP($A35,'K-Wallet'!$A$1:$M$5000,11,FALSE)),"NOT VALID")</f>
        <v>0</v>
      </c>
      <c r="AA35" s="31">
        <f t="shared" si="1"/>
        <v>0</v>
      </c>
    </row>
    <row r="36" spans="1:27" x14ac:dyDescent="0.25">
      <c r="A36" t="str">
        <f t="shared" si="0"/>
        <v>1814821893</v>
      </c>
      <c r="B36">
        <v>27</v>
      </c>
      <c r="C36">
        <v>1814821893</v>
      </c>
      <c r="D36" t="s">
        <v>42</v>
      </c>
      <c r="E36" t="s">
        <v>43</v>
      </c>
      <c r="F36">
        <v>531650</v>
      </c>
      <c r="G36" s="2">
        <v>44112</v>
      </c>
      <c r="H36" s="3">
        <v>0.44523148148148151</v>
      </c>
      <c r="I36" t="s">
        <v>44</v>
      </c>
      <c r="J36">
        <v>-81790309501</v>
      </c>
      <c r="K36" s="4" t="s">
        <v>101</v>
      </c>
      <c r="N36" t="str">
        <f>IFERROR(IFERROR(VLOOKUP($A36,'K-NETT'!$A$1:$AF$37898,1,FALSE),VLOOKUP($A36,'K-Wallet'!$A$1:$M$5000,1,FALSE)),"NOT VALID")</f>
        <v>1814821893</v>
      </c>
      <c r="O36" t="str">
        <f>IFERROR(IFERROR(VLOOKUP($A36,'K-NETT'!$A$1:$AF$37898,11,FALSE),VLOOKUP($A36,'K-Wallet'!$A$1:$M$5000,0,FALSE)),"NOT VALID")</f>
        <v>CNE2010005173</v>
      </c>
      <c r="P36" t="str">
        <f>IFERROR(IFERROR(VLOOKUP($A36,'K-NETT'!$A$1:$AF$37898,14,FALSE),VLOOKUP($A36,'K-Wallet'!$A$1:$M$5000,8,FALSE)),"NOT VALID")</f>
        <v>IDJTBAA12301</v>
      </c>
      <c r="Q36" t="str">
        <f>IFERROR(IFERROR(VLOOKUP($A36,'K-NETT'!$A$1:$AF$37898,15,FALSE),VLOOKUP($A36,'K-Wallet'!$A$1:$M$5000,9,FALSE)),"NOT VALID")</f>
        <v>FEBINA KOESVALISSA</v>
      </c>
      <c r="R36">
        <f>IFERROR(IFERROR(VLOOKUP($A36,'K-NETT'!$A$1:$AF$37898,16,FALSE),VLOOKUP($A36,'K-Wallet'!$A$1:$M$5000,0,FALSE)),"NOT VALID")</f>
        <v>513000</v>
      </c>
      <c r="S36">
        <f>IFERROR(IFERROR(VLOOKUP($A36,'K-NETT'!$A$1:$AF$37898,17,FALSE),VLOOKUP($A36,'K-Wallet'!$A$1:$M$5000,0,FALSE)),"NOT VALID")</f>
        <v>6650</v>
      </c>
      <c r="T36">
        <f>IFERROR(IFERROR(VLOOKUP($A36,'K-NETT'!$A$1:$AF$37898,18,FALSE),VLOOKUP($A36,'K-Wallet'!$A$1:$M$5000,0,FALSE)),"NOT VALID")</f>
        <v>12000</v>
      </c>
      <c r="U36">
        <f>IFERROR(IFERROR(VLOOKUP($A36,'K-NETT'!$A$1:$AF$37898,19,FALSE),VLOOKUP($A36,'K-Wallet'!$A$1:$M$5000,0,FALSE)),"NOT VALID")</f>
        <v>0</v>
      </c>
      <c r="V36">
        <f>IFERROR(IFERROR(VLOOKUP($A36,'K-NETT'!$A$1:$AF$37898,20,FALSE),VLOOKUP($A36,'K-Wallet'!$A$1:$M$5000,0,FALSE)),"NOT VALID")</f>
        <v>0</v>
      </c>
      <c r="W36">
        <f>IFERROR(IFERROR(VLOOKUP($A36,'K-NETT'!$A$1:$AF$37898,22,FALSE),VLOOKUP($A36,'K-Wallet'!$A$1:$M$5000,0,FALSE)),"NOT VALID")</f>
        <v>0</v>
      </c>
      <c r="X36">
        <f>IFERROR(IFERROR(VLOOKUP($A36,'K-NETT'!$A$1:$AF$37898,23,FALSE),VLOOKUP($A36,'K-Wallet'!$A$1:$M$5000,0,FALSE)),"NOT VALID")</f>
        <v>0</v>
      </c>
      <c r="Y36">
        <f>IFERROR(IFERROR(VLOOKUP($A36,'K-NETT'!$A$1:$AF$37898,26,FALSE),VLOOKUP($A36,'K-Wallet'!$A$1:$M$5000,0,FALSE)),"NOT VALID")</f>
        <v>531650</v>
      </c>
      <c r="Z36">
        <f>IFERROR(IFERROR(VLOOKUP($A36,'K-NETT'!$A$1:$AF$37898,30,FALSE),VLOOKUP($A36,'K-Wallet'!$A$1:$M$5000,11,FALSE)),"NOT VALID")</f>
        <v>0</v>
      </c>
      <c r="AA36" s="31">
        <f t="shared" si="1"/>
        <v>0</v>
      </c>
    </row>
    <row r="37" spans="1:27" x14ac:dyDescent="0.25">
      <c r="A37" t="str">
        <f t="shared" si="0"/>
        <v>1547721534</v>
      </c>
      <c r="B37">
        <v>28</v>
      </c>
      <c r="C37">
        <v>1547721534</v>
      </c>
      <c r="D37" t="s">
        <v>42</v>
      </c>
      <c r="E37" t="s">
        <v>43</v>
      </c>
      <c r="F37">
        <v>86650</v>
      </c>
      <c r="G37" s="2">
        <v>44112</v>
      </c>
      <c r="H37" s="3">
        <v>0.44599537037037035</v>
      </c>
      <c r="I37" t="s">
        <v>17161</v>
      </c>
      <c r="J37">
        <v>-81790567501</v>
      </c>
      <c r="K37" s="4" t="s">
        <v>101</v>
      </c>
      <c r="N37" t="str">
        <f>IFERROR(IFERROR(VLOOKUP($A37,'K-NETT'!$A$1:$AF$37898,1,FALSE),VLOOKUP($A37,'K-Wallet'!$A$1:$M$5000,1,FALSE)),"NOT VALID")</f>
        <v>1547721534</v>
      </c>
      <c r="O37" t="str">
        <f>IFERROR(IFERROR(VLOOKUP($A37,'K-NETT'!$A$1:$AF$37898,11,FALSE),VLOOKUP($A37,'K-Wallet'!$A$1:$M$5000,0,FALSE)),"NOT VALID")</f>
        <v>TDN2010000017</v>
      </c>
      <c r="P37" t="str">
        <f>IFERROR(IFERROR(VLOOKUP($A37,'K-NETT'!$A$1:$AF$37898,14,FALSE),VLOOKUP($A37,'K-Wallet'!$A$1:$M$5000,8,FALSE)),"NOT VALID")</f>
        <v>IDJTID001554</v>
      </c>
      <c r="Q37" t="str">
        <f>IFERROR(IFERROR(VLOOKUP($A37,'K-NETT'!$A$1:$AF$37898,15,FALSE),VLOOKUP($A37,'K-Wallet'!$A$1:$M$5000,9,FALSE)),"NOT VALID")</f>
        <v>HANI NURCAHYO SUTARIONO [CM]</v>
      </c>
      <c r="R37">
        <f>IFERROR(IFERROR(VLOOKUP($A37,'K-NETT'!$A$1:$AF$37898,16,FALSE),VLOOKUP($A37,'K-Wallet'!$A$1:$M$5000,0,FALSE)),"NOT VALID")</f>
        <v>0</v>
      </c>
      <c r="S37">
        <f>IFERROR(IFERROR(VLOOKUP($A37,'K-NETT'!$A$1:$AF$37898,17,FALSE),VLOOKUP($A37,'K-Wallet'!$A$1:$M$5000,0,FALSE)),"NOT VALID")</f>
        <v>80000</v>
      </c>
      <c r="T37">
        <f>IFERROR(IFERROR(VLOOKUP($A37,'K-NETT'!$A$1:$AF$37898,18,FALSE),VLOOKUP($A37,'K-Wallet'!$A$1:$M$5000,0,FALSE)),"NOT VALID")</f>
        <v>6650</v>
      </c>
      <c r="U37">
        <f>IFERROR(IFERROR(VLOOKUP($A37,'K-NETT'!$A$1:$AF$37898,19,FALSE),VLOOKUP($A37,'K-Wallet'!$A$1:$M$5000,0,FALSE)),"NOT VALID")</f>
        <v>0</v>
      </c>
      <c r="V37">
        <f>IFERROR(IFERROR(VLOOKUP($A37,'K-NETT'!$A$1:$AF$37898,20,FALSE),VLOOKUP($A37,'K-Wallet'!$A$1:$M$5000,0,FALSE)),"NOT VALID")</f>
        <v>0</v>
      </c>
      <c r="W37">
        <f>IFERROR(IFERROR(VLOOKUP($A37,'K-NETT'!$A$1:$AF$37898,22,FALSE),VLOOKUP($A37,'K-Wallet'!$A$1:$M$5000,0,FALSE)),"NOT VALID")</f>
        <v>0</v>
      </c>
      <c r="X37">
        <f>IFERROR(IFERROR(VLOOKUP($A37,'K-NETT'!$A$1:$AF$37898,23,FALSE),VLOOKUP($A37,'K-Wallet'!$A$1:$M$5000,0,FALSE)),"NOT VALID")</f>
        <v>0</v>
      </c>
      <c r="Y37">
        <f>IFERROR(IFERROR(VLOOKUP($A37,'K-NETT'!$A$1:$AF$37898,26,FALSE),VLOOKUP($A37,'K-Wallet'!$A$1:$M$5000,0,FALSE)),"NOT VALID")</f>
        <v>80000</v>
      </c>
      <c r="Z37" t="str">
        <f>IFERROR(IFERROR(VLOOKUP($A37,'K-NETT'!$A$1:$AF$37898,30,FALSE),VLOOKUP($A37,'K-Wallet'!$A$1:$M$5000,11,FALSE)),"NOT VALID")</f>
        <v>TDN - OSCAR (DKI-JATENG) - 2020/10/09</v>
      </c>
      <c r="AA37" s="31">
        <f t="shared" si="1"/>
        <v>6650</v>
      </c>
    </row>
    <row r="38" spans="1:27" x14ac:dyDescent="0.25">
      <c r="A38" t="str">
        <f t="shared" si="0"/>
        <v>1360721042</v>
      </c>
      <c r="B38">
        <v>29</v>
      </c>
      <c r="C38">
        <v>1360721042</v>
      </c>
      <c r="D38" t="s">
        <v>42</v>
      </c>
      <c r="E38" t="s">
        <v>43</v>
      </c>
      <c r="F38">
        <v>56650</v>
      </c>
      <c r="G38" s="2">
        <v>44112</v>
      </c>
      <c r="H38" s="3">
        <v>0.44696759259259261</v>
      </c>
      <c r="I38" t="s">
        <v>44</v>
      </c>
      <c r="J38">
        <v>-81791082301</v>
      </c>
      <c r="K38" s="4" t="s">
        <v>101</v>
      </c>
      <c r="N38" t="str">
        <f>IFERROR(IFERROR(VLOOKUP($A38,'K-NETT'!$A$1:$AF$37898,1,FALSE),VLOOKUP($A38,'K-Wallet'!$A$1:$M$5000,1,FALSE)),"NOT VALID")</f>
        <v>1360721042</v>
      </c>
      <c r="O38" t="str">
        <f>IFERROR(IFERROR(VLOOKUP($A38,'K-NETT'!$A$1:$AF$37898,11,FALSE),VLOOKUP($A38,'K-Wallet'!$A$1:$M$5000,0,FALSE)),"NOT VALID")</f>
        <v>MME2010005174</v>
      </c>
      <c r="P38" t="str">
        <f>IFERROR(IFERROR(VLOOKUP($A38,'K-NETT'!$A$1:$AF$37898,14,FALSE),VLOOKUP($A38,'K-Wallet'!$A$1:$M$5000,8,FALSE)),"NOT VALID")</f>
        <v>IDJRBFA13692</v>
      </c>
      <c r="Q38" t="str">
        <f>IFERROR(IFERROR(VLOOKUP($A38,'K-NETT'!$A$1:$AF$37898,15,FALSE),VLOOKUP($A38,'K-Wallet'!$A$1:$M$5000,9,FALSE)),"NOT VALID")</f>
        <v>SULISTYANINGSIH</v>
      </c>
      <c r="R38">
        <f>IFERROR(IFERROR(VLOOKUP($A38,'K-NETT'!$A$1:$AF$37898,16,FALSE),VLOOKUP($A38,'K-Wallet'!$A$1:$M$5000,0,FALSE)),"NOT VALID")</f>
        <v>50000</v>
      </c>
      <c r="S38">
        <f>IFERROR(IFERROR(VLOOKUP($A38,'K-NETT'!$A$1:$AF$37898,17,FALSE),VLOOKUP($A38,'K-Wallet'!$A$1:$M$5000,0,FALSE)),"NOT VALID")</f>
        <v>6650</v>
      </c>
      <c r="T38">
        <f>IFERROR(IFERROR(VLOOKUP($A38,'K-NETT'!$A$1:$AF$37898,18,FALSE),VLOOKUP($A38,'K-Wallet'!$A$1:$M$5000,0,FALSE)),"NOT VALID")</f>
        <v>0</v>
      </c>
      <c r="U38">
        <f>IFERROR(IFERROR(VLOOKUP($A38,'K-NETT'!$A$1:$AF$37898,19,FALSE),VLOOKUP($A38,'K-Wallet'!$A$1:$M$5000,0,FALSE)),"NOT VALID")</f>
        <v>0</v>
      </c>
      <c r="V38">
        <f>IFERROR(IFERROR(VLOOKUP($A38,'K-NETT'!$A$1:$AF$37898,20,FALSE),VLOOKUP($A38,'K-Wallet'!$A$1:$M$5000,0,FALSE)),"NOT VALID")</f>
        <v>0</v>
      </c>
      <c r="W38">
        <f>IFERROR(IFERROR(VLOOKUP($A38,'K-NETT'!$A$1:$AF$37898,22,FALSE),VLOOKUP($A38,'K-Wallet'!$A$1:$M$5000,0,FALSE)),"NOT VALID")</f>
        <v>0</v>
      </c>
      <c r="X38">
        <f>IFERROR(IFERROR(VLOOKUP($A38,'K-NETT'!$A$1:$AF$37898,23,FALSE),VLOOKUP($A38,'K-Wallet'!$A$1:$M$5000,0,FALSE)),"NOT VALID")</f>
        <v>0</v>
      </c>
      <c r="Y38">
        <f>IFERROR(IFERROR(VLOOKUP($A38,'K-NETT'!$A$1:$AF$37898,26,FALSE),VLOOKUP($A38,'K-Wallet'!$A$1:$M$5000,0,FALSE)),"NOT VALID")</f>
        <v>56650</v>
      </c>
      <c r="Z38">
        <f>IFERROR(IFERROR(VLOOKUP($A38,'K-NETT'!$A$1:$AF$37898,30,FALSE),VLOOKUP($A38,'K-Wallet'!$A$1:$M$5000,11,FALSE)),"NOT VALID")</f>
        <v>0</v>
      </c>
      <c r="AA38" s="31">
        <f t="shared" si="1"/>
        <v>0</v>
      </c>
    </row>
    <row r="39" spans="1:27" x14ac:dyDescent="0.25">
      <c r="A39" t="str">
        <f t="shared" si="0"/>
        <v>1390031612</v>
      </c>
      <c r="B39">
        <v>30</v>
      </c>
      <c r="C39">
        <v>1390031612</v>
      </c>
      <c r="D39" t="s">
        <v>42</v>
      </c>
      <c r="E39" t="s">
        <v>43</v>
      </c>
      <c r="F39">
        <v>636650</v>
      </c>
      <c r="G39" s="2">
        <v>44112</v>
      </c>
      <c r="H39" s="3">
        <v>0.47912037037037036</v>
      </c>
      <c r="I39" t="s">
        <v>46</v>
      </c>
      <c r="J39">
        <v>-81805609801</v>
      </c>
      <c r="K39" s="4" t="s">
        <v>101</v>
      </c>
      <c r="N39" t="str">
        <f>IFERROR(IFERROR(VLOOKUP($A39,'K-NETT'!$A$1:$AF$37898,1,FALSE),VLOOKUP($A39,'K-Wallet'!$A$1:$M$5000,1,FALSE)),"NOT VALID")</f>
        <v>1390031612</v>
      </c>
      <c r="O39" t="str">
        <f>IFERROR(IFERROR(VLOOKUP($A39,'K-NETT'!$A$1:$AF$37898,11,FALSE),VLOOKUP($A39,'K-Wallet'!$A$1:$M$5000,0,FALSE)),"NOT VALID")</f>
        <v>CNE2010005193</v>
      </c>
      <c r="P39" t="str">
        <f>IFERROR(IFERROR(VLOOKUP($A39,'K-NETT'!$A$1:$AF$37898,14,FALSE),VLOOKUP($A39,'K-Wallet'!$A$1:$M$5000,8,FALSE)),"NOT VALID")</f>
        <v>IDJHBCA17061</v>
      </c>
      <c r="Q39" t="str">
        <f>IFERROR(IFERROR(VLOOKUP($A39,'K-NETT'!$A$1:$AF$37898,15,FALSE),VLOOKUP($A39,'K-Wallet'!$A$1:$M$5000,9,FALSE)),"NOT VALID")</f>
        <v>UMU HANIAH</v>
      </c>
      <c r="R39">
        <f>IFERROR(IFERROR(VLOOKUP($A39,'K-NETT'!$A$1:$AF$37898,16,FALSE),VLOOKUP($A39,'K-Wallet'!$A$1:$M$5000,0,FALSE)),"NOT VALID")</f>
        <v>620000</v>
      </c>
      <c r="S39">
        <f>IFERROR(IFERROR(VLOOKUP($A39,'K-NETT'!$A$1:$AF$37898,17,FALSE),VLOOKUP($A39,'K-Wallet'!$A$1:$M$5000,0,FALSE)),"NOT VALID")</f>
        <v>6650</v>
      </c>
      <c r="T39">
        <f>IFERROR(IFERROR(VLOOKUP($A39,'K-NETT'!$A$1:$AF$37898,18,FALSE),VLOOKUP($A39,'K-Wallet'!$A$1:$M$5000,0,FALSE)),"NOT VALID")</f>
        <v>10000</v>
      </c>
      <c r="U39">
        <f>IFERROR(IFERROR(VLOOKUP($A39,'K-NETT'!$A$1:$AF$37898,19,FALSE),VLOOKUP($A39,'K-Wallet'!$A$1:$M$5000,0,FALSE)),"NOT VALID")</f>
        <v>0</v>
      </c>
      <c r="V39">
        <f>IFERROR(IFERROR(VLOOKUP($A39,'K-NETT'!$A$1:$AF$37898,20,FALSE),VLOOKUP($A39,'K-Wallet'!$A$1:$M$5000,0,FALSE)),"NOT VALID")</f>
        <v>0</v>
      </c>
      <c r="W39">
        <f>IFERROR(IFERROR(VLOOKUP($A39,'K-NETT'!$A$1:$AF$37898,22,FALSE),VLOOKUP($A39,'K-Wallet'!$A$1:$M$5000,0,FALSE)),"NOT VALID")</f>
        <v>0</v>
      </c>
      <c r="X39">
        <f>IFERROR(IFERROR(VLOOKUP($A39,'K-NETT'!$A$1:$AF$37898,23,FALSE),VLOOKUP($A39,'K-Wallet'!$A$1:$M$5000,0,FALSE)),"NOT VALID")</f>
        <v>0</v>
      </c>
      <c r="Y39">
        <f>IFERROR(IFERROR(VLOOKUP($A39,'K-NETT'!$A$1:$AF$37898,26,FALSE),VLOOKUP($A39,'K-Wallet'!$A$1:$M$5000,0,FALSE)),"NOT VALID")</f>
        <v>636650</v>
      </c>
      <c r="Z39">
        <f>IFERROR(IFERROR(VLOOKUP($A39,'K-NETT'!$A$1:$AF$37898,30,FALSE),VLOOKUP($A39,'K-Wallet'!$A$1:$M$5000,11,FALSE)),"NOT VALID")</f>
        <v>0</v>
      </c>
      <c r="AA39" s="31">
        <f t="shared" si="1"/>
        <v>0</v>
      </c>
    </row>
    <row r="40" spans="1:27" x14ac:dyDescent="0.25">
      <c r="A40" t="str">
        <f t="shared" si="0"/>
        <v>1667921840</v>
      </c>
      <c r="B40">
        <v>31</v>
      </c>
      <c r="C40">
        <v>1667921840</v>
      </c>
      <c r="D40" t="s">
        <v>42</v>
      </c>
      <c r="E40" t="s">
        <v>43</v>
      </c>
      <c r="F40">
        <v>110650</v>
      </c>
      <c r="G40" s="2">
        <v>44112</v>
      </c>
      <c r="H40" s="3">
        <v>0.48288194444444449</v>
      </c>
      <c r="I40" t="s">
        <v>17162</v>
      </c>
      <c r="J40">
        <v>-81807470701</v>
      </c>
      <c r="K40" s="4" t="s">
        <v>101</v>
      </c>
      <c r="N40" t="str">
        <f>IFERROR(IFERROR(VLOOKUP($A40,'K-NETT'!$A$1:$AF$37898,1,FALSE),VLOOKUP($A40,'K-Wallet'!$A$1:$M$5000,1,FALSE)),"NOT VALID")</f>
        <v>1667921840</v>
      </c>
      <c r="O40" t="str">
        <f>IFERROR(IFERROR(VLOOKUP($A40,'K-NETT'!$A$1:$AF$37898,11,FALSE),VLOOKUP($A40,'K-Wallet'!$A$1:$M$5000,0,FALSE)),"NOT VALID")</f>
        <v>CNE2010005199</v>
      </c>
      <c r="P40" t="str">
        <f>IFERROR(IFERROR(VLOOKUP($A40,'K-NETT'!$A$1:$AF$37898,14,FALSE),VLOOKUP($A40,'K-Wallet'!$A$1:$M$5000,8,FALSE)),"NOT VALID")</f>
        <v>IDJHBFA20422</v>
      </c>
      <c r="Q40" t="str">
        <f>IFERROR(IFERROR(VLOOKUP($A40,'K-NETT'!$A$1:$AF$37898,15,FALSE),VLOOKUP($A40,'K-Wallet'!$A$1:$M$5000,9,FALSE)),"NOT VALID")</f>
        <v>ANDI FAEDAH</v>
      </c>
      <c r="R40">
        <f>IFERROR(IFERROR(VLOOKUP($A40,'K-NETT'!$A$1:$AF$37898,16,FALSE),VLOOKUP($A40,'K-Wallet'!$A$1:$M$5000,0,FALSE)),"NOT VALID")</f>
        <v>91000</v>
      </c>
      <c r="S40">
        <f>IFERROR(IFERROR(VLOOKUP($A40,'K-NETT'!$A$1:$AF$37898,17,FALSE),VLOOKUP($A40,'K-Wallet'!$A$1:$M$5000,0,FALSE)),"NOT VALID")</f>
        <v>6650</v>
      </c>
      <c r="T40">
        <f>IFERROR(IFERROR(VLOOKUP($A40,'K-NETT'!$A$1:$AF$37898,18,FALSE),VLOOKUP($A40,'K-Wallet'!$A$1:$M$5000,0,FALSE)),"NOT VALID")</f>
        <v>13000</v>
      </c>
      <c r="U40">
        <f>IFERROR(IFERROR(VLOOKUP($A40,'K-NETT'!$A$1:$AF$37898,19,FALSE),VLOOKUP($A40,'K-Wallet'!$A$1:$M$5000,0,FALSE)),"NOT VALID")</f>
        <v>0</v>
      </c>
      <c r="V40">
        <f>IFERROR(IFERROR(VLOOKUP($A40,'K-NETT'!$A$1:$AF$37898,20,FALSE),VLOOKUP($A40,'K-Wallet'!$A$1:$M$5000,0,FALSE)),"NOT VALID")</f>
        <v>0</v>
      </c>
      <c r="W40">
        <f>IFERROR(IFERROR(VLOOKUP($A40,'K-NETT'!$A$1:$AF$37898,22,FALSE),VLOOKUP($A40,'K-Wallet'!$A$1:$M$5000,0,FALSE)),"NOT VALID")</f>
        <v>0</v>
      </c>
      <c r="X40">
        <f>IFERROR(IFERROR(VLOOKUP($A40,'K-NETT'!$A$1:$AF$37898,23,FALSE),VLOOKUP($A40,'K-Wallet'!$A$1:$M$5000,0,FALSE)),"NOT VALID")</f>
        <v>0</v>
      </c>
      <c r="Y40">
        <f>IFERROR(IFERROR(VLOOKUP($A40,'K-NETT'!$A$1:$AF$37898,26,FALSE),VLOOKUP($A40,'K-Wallet'!$A$1:$M$5000,0,FALSE)),"NOT VALID")</f>
        <v>110650</v>
      </c>
      <c r="Z40">
        <f>IFERROR(IFERROR(VLOOKUP($A40,'K-NETT'!$A$1:$AF$37898,30,FALSE),VLOOKUP($A40,'K-Wallet'!$A$1:$M$5000,11,FALSE)),"NOT VALID")</f>
        <v>0</v>
      </c>
      <c r="AA40" s="31">
        <f t="shared" si="1"/>
        <v>0</v>
      </c>
    </row>
    <row r="41" spans="1:27" x14ac:dyDescent="0.25">
      <c r="A41" t="str">
        <f t="shared" si="0"/>
        <v>1994231158</v>
      </c>
      <c r="B41">
        <v>32</v>
      </c>
      <c r="C41">
        <v>1994231158</v>
      </c>
      <c r="D41" t="s">
        <v>42</v>
      </c>
      <c r="E41" t="s">
        <v>43</v>
      </c>
      <c r="F41">
        <v>736650</v>
      </c>
      <c r="G41" s="2">
        <v>44112</v>
      </c>
      <c r="H41" s="3">
        <v>0.49275462962962963</v>
      </c>
      <c r="I41" t="s">
        <v>44</v>
      </c>
      <c r="J41">
        <v>-81812135301</v>
      </c>
      <c r="K41" s="4" t="s">
        <v>101</v>
      </c>
      <c r="N41" t="str">
        <f>IFERROR(IFERROR(VLOOKUP($A41,'K-NETT'!$A$1:$AF$37898,1,FALSE),VLOOKUP($A41,'K-Wallet'!$A$1:$M$5000,1,FALSE)),"NOT VALID")</f>
        <v>1994231158</v>
      </c>
      <c r="O41" t="str">
        <f>IFERROR(IFERROR(VLOOKUP($A41,'K-NETT'!$A$1:$AF$37898,11,FALSE),VLOOKUP($A41,'K-Wallet'!$A$1:$M$5000,0,FALSE)),"NOT VALID")</f>
        <v>CNE2010005206</v>
      </c>
      <c r="P41" t="str">
        <f>IFERROR(IFERROR(VLOOKUP($A41,'K-NETT'!$A$1:$AF$37898,14,FALSE),VLOOKUP($A41,'K-Wallet'!$A$1:$M$5000,8,FALSE)),"NOT VALID")</f>
        <v>IDSPAAB40226</v>
      </c>
      <c r="Q41" t="str">
        <f>IFERROR(IFERROR(VLOOKUP($A41,'K-NETT'!$A$1:$AF$37898,15,FALSE),VLOOKUP($A41,'K-Wallet'!$A$1:$M$5000,9,FALSE)),"NOT VALID")</f>
        <v>NURUL HIKMAH</v>
      </c>
      <c r="R41">
        <f>IFERROR(IFERROR(VLOOKUP($A41,'K-NETT'!$A$1:$AF$37898,16,FALSE),VLOOKUP($A41,'K-Wallet'!$A$1:$M$5000,0,FALSE)),"NOT VALID")</f>
        <v>720000</v>
      </c>
      <c r="S41">
        <f>IFERROR(IFERROR(VLOOKUP($A41,'K-NETT'!$A$1:$AF$37898,17,FALSE),VLOOKUP($A41,'K-Wallet'!$A$1:$M$5000,0,FALSE)),"NOT VALID")</f>
        <v>6650</v>
      </c>
      <c r="T41">
        <f>IFERROR(IFERROR(VLOOKUP($A41,'K-NETT'!$A$1:$AF$37898,18,FALSE),VLOOKUP($A41,'K-Wallet'!$A$1:$M$5000,0,FALSE)),"NOT VALID")</f>
        <v>10000</v>
      </c>
      <c r="U41">
        <f>IFERROR(IFERROR(VLOOKUP($A41,'K-NETT'!$A$1:$AF$37898,19,FALSE),VLOOKUP($A41,'K-Wallet'!$A$1:$M$5000,0,FALSE)),"NOT VALID")</f>
        <v>0</v>
      </c>
      <c r="V41">
        <f>IFERROR(IFERROR(VLOOKUP($A41,'K-NETT'!$A$1:$AF$37898,20,FALSE),VLOOKUP($A41,'K-Wallet'!$A$1:$M$5000,0,FALSE)),"NOT VALID")</f>
        <v>0</v>
      </c>
      <c r="W41">
        <f>IFERROR(IFERROR(VLOOKUP($A41,'K-NETT'!$A$1:$AF$37898,22,FALSE),VLOOKUP($A41,'K-Wallet'!$A$1:$M$5000,0,FALSE)),"NOT VALID")</f>
        <v>0</v>
      </c>
      <c r="X41">
        <f>IFERROR(IFERROR(VLOOKUP($A41,'K-NETT'!$A$1:$AF$37898,23,FALSE),VLOOKUP($A41,'K-Wallet'!$A$1:$M$5000,0,FALSE)),"NOT VALID")</f>
        <v>0</v>
      </c>
      <c r="Y41">
        <f>IFERROR(IFERROR(VLOOKUP($A41,'K-NETT'!$A$1:$AF$37898,26,FALSE),VLOOKUP($A41,'K-Wallet'!$A$1:$M$5000,0,FALSE)),"NOT VALID")</f>
        <v>736650</v>
      </c>
      <c r="Z41">
        <f>IFERROR(IFERROR(VLOOKUP($A41,'K-NETT'!$A$1:$AF$37898,30,FALSE),VLOOKUP($A41,'K-Wallet'!$A$1:$M$5000,11,FALSE)),"NOT VALID")</f>
        <v>0</v>
      </c>
      <c r="AA41" s="31">
        <f t="shared" si="1"/>
        <v>0</v>
      </c>
    </row>
    <row r="42" spans="1:27" x14ac:dyDescent="0.25">
      <c r="A42" t="str">
        <f t="shared" si="0"/>
        <v>1928231633</v>
      </c>
      <c r="B42">
        <v>33</v>
      </c>
      <c r="C42">
        <v>1928231633</v>
      </c>
      <c r="D42" t="s">
        <v>42</v>
      </c>
      <c r="E42" t="s">
        <v>43</v>
      </c>
      <c r="F42">
        <v>320650</v>
      </c>
      <c r="G42" s="2">
        <v>44112</v>
      </c>
      <c r="H42" s="3">
        <v>0.4968981481481482</v>
      </c>
      <c r="I42" t="s">
        <v>46</v>
      </c>
      <c r="J42">
        <v>-81813932801</v>
      </c>
      <c r="K42" s="4" t="s">
        <v>101</v>
      </c>
      <c r="N42" t="str">
        <f>IFERROR(IFERROR(VLOOKUP($A42,'K-NETT'!$A$1:$AF$37898,1,FALSE),VLOOKUP($A42,'K-Wallet'!$A$1:$M$5000,1,FALSE)),"NOT VALID")</f>
        <v>1928231633</v>
      </c>
      <c r="O42" t="str">
        <f>IFERROR(IFERROR(VLOOKUP($A42,'K-NETT'!$A$1:$AF$37898,11,FALSE),VLOOKUP($A42,'K-Wallet'!$A$1:$M$5000,0,FALSE)),"NOT VALID")</f>
        <v>CNE2010005208</v>
      </c>
      <c r="P42" t="str">
        <f>IFERROR(IFERROR(VLOOKUP($A42,'K-NETT'!$A$1:$AF$37898,14,FALSE),VLOOKUP($A42,'K-Wallet'!$A$1:$M$5000,8,FALSE)),"NOT VALID")</f>
        <v>IDJHBFA18343</v>
      </c>
      <c r="Q42" t="str">
        <f>IFERROR(IFERROR(VLOOKUP($A42,'K-NETT'!$A$1:$AF$37898,15,FALSE),VLOOKUP($A42,'K-Wallet'!$A$1:$M$5000,9,FALSE)),"NOT VALID")</f>
        <v>ANTONIUS HERU SETIAWAN</v>
      </c>
      <c r="R42">
        <f>IFERROR(IFERROR(VLOOKUP($A42,'K-NETT'!$A$1:$AF$37898,16,FALSE),VLOOKUP($A42,'K-Wallet'!$A$1:$M$5000,0,FALSE)),"NOT VALID")</f>
        <v>300000</v>
      </c>
      <c r="S42">
        <f>IFERROR(IFERROR(VLOOKUP($A42,'K-NETT'!$A$1:$AF$37898,17,FALSE),VLOOKUP($A42,'K-Wallet'!$A$1:$M$5000,0,FALSE)),"NOT VALID")</f>
        <v>6650</v>
      </c>
      <c r="T42">
        <f>IFERROR(IFERROR(VLOOKUP($A42,'K-NETT'!$A$1:$AF$37898,18,FALSE),VLOOKUP($A42,'K-Wallet'!$A$1:$M$5000,0,FALSE)),"NOT VALID")</f>
        <v>14000</v>
      </c>
      <c r="U42">
        <f>IFERROR(IFERROR(VLOOKUP($A42,'K-NETT'!$A$1:$AF$37898,19,FALSE),VLOOKUP($A42,'K-Wallet'!$A$1:$M$5000,0,FALSE)),"NOT VALID")</f>
        <v>0</v>
      </c>
      <c r="V42">
        <f>IFERROR(IFERROR(VLOOKUP($A42,'K-NETT'!$A$1:$AF$37898,20,FALSE),VLOOKUP($A42,'K-Wallet'!$A$1:$M$5000,0,FALSE)),"NOT VALID")</f>
        <v>0</v>
      </c>
      <c r="W42">
        <f>IFERROR(IFERROR(VLOOKUP($A42,'K-NETT'!$A$1:$AF$37898,22,FALSE),VLOOKUP($A42,'K-Wallet'!$A$1:$M$5000,0,FALSE)),"NOT VALID")</f>
        <v>0</v>
      </c>
      <c r="X42">
        <f>IFERROR(IFERROR(VLOOKUP($A42,'K-NETT'!$A$1:$AF$37898,23,FALSE),VLOOKUP($A42,'K-Wallet'!$A$1:$M$5000,0,FALSE)),"NOT VALID")</f>
        <v>0</v>
      </c>
      <c r="Y42">
        <f>IFERROR(IFERROR(VLOOKUP($A42,'K-NETT'!$A$1:$AF$37898,26,FALSE),VLOOKUP($A42,'K-Wallet'!$A$1:$M$5000,0,FALSE)),"NOT VALID")</f>
        <v>320650</v>
      </c>
      <c r="Z42">
        <f>IFERROR(IFERROR(VLOOKUP($A42,'K-NETT'!$A$1:$AF$37898,30,FALSE),VLOOKUP($A42,'K-Wallet'!$A$1:$M$5000,11,FALSE)),"NOT VALID")</f>
        <v>0</v>
      </c>
      <c r="AA42" s="31">
        <f t="shared" si="1"/>
        <v>0</v>
      </c>
    </row>
    <row r="43" spans="1:27" x14ac:dyDescent="0.25">
      <c r="A43" t="str">
        <f t="shared" si="0"/>
        <v>1062331576</v>
      </c>
      <c r="B43">
        <v>34</v>
      </c>
      <c r="C43">
        <v>1062331576</v>
      </c>
      <c r="D43" t="s">
        <v>42</v>
      </c>
      <c r="E43" t="s">
        <v>43</v>
      </c>
      <c r="F43">
        <v>516650</v>
      </c>
      <c r="G43" s="2">
        <v>44112</v>
      </c>
      <c r="H43" s="3">
        <v>0.50233796296296296</v>
      </c>
      <c r="I43" t="s">
        <v>44</v>
      </c>
      <c r="J43">
        <v>-81816447601</v>
      </c>
      <c r="K43" s="4" t="s">
        <v>101</v>
      </c>
      <c r="N43" t="str">
        <f>IFERROR(IFERROR(VLOOKUP($A43,'K-NETT'!$A$1:$AF$37898,1,FALSE),VLOOKUP($A43,'K-Wallet'!$A$1:$M$5000,1,FALSE)),"NOT VALID")</f>
        <v>1062331576</v>
      </c>
      <c r="O43" t="str">
        <f>IFERROR(IFERROR(VLOOKUP($A43,'K-NETT'!$A$1:$AF$37898,11,FALSE),VLOOKUP($A43,'K-Wallet'!$A$1:$M$5000,0,FALSE)),"NOT VALID")</f>
        <v>CNE2010005212</v>
      </c>
      <c r="P43" t="str">
        <f>IFERROR(IFERROR(VLOOKUP($A43,'K-NETT'!$A$1:$AF$37898,14,FALSE),VLOOKUP($A43,'K-Wallet'!$A$1:$M$5000,8,FALSE)),"NOT VALID")</f>
        <v>IDSPAAB37456</v>
      </c>
      <c r="Q43" t="str">
        <f>IFERROR(IFERROR(VLOOKUP($A43,'K-NETT'!$A$1:$AF$37898,15,FALSE),VLOOKUP($A43,'K-Wallet'!$A$1:$M$5000,9,FALSE)),"NOT VALID")</f>
        <v>SANTI HAYATI</v>
      </c>
      <c r="R43">
        <f>IFERROR(IFERROR(VLOOKUP($A43,'K-NETT'!$A$1:$AF$37898,16,FALSE),VLOOKUP($A43,'K-Wallet'!$A$1:$M$5000,0,FALSE)),"NOT VALID")</f>
        <v>500000</v>
      </c>
      <c r="S43">
        <f>IFERROR(IFERROR(VLOOKUP($A43,'K-NETT'!$A$1:$AF$37898,17,FALSE),VLOOKUP($A43,'K-Wallet'!$A$1:$M$5000,0,FALSE)),"NOT VALID")</f>
        <v>6650</v>
      </c>
      <c r="T43">
        <f>IFERROR(IFERROR(VLOOKUP($A43,'K-NETT'!$A$1:$AF$37898,18,FALSE),VLOOKUP($A43,'K-Wallet'!$A$1:$M$5000,0,FALSE)),"NOT VALID")</f>
        <v>10000</v>
      </c>
      <c r="U43">
        <f>IFERROR(IFERROR(VLOOKUP($A43,'K-NETT'!$A$1:$AF$37898,19,FALSE),VLOOKUP($A43,'K-Wallet'!$A$1:$M$5000,0,FALSE)),"NOT VALID")</f>
        <v>0</v>
      </c>
      <c r="V43">
        <f>IFERROR(IFERROR(VLOOKUP($A43,'K-NETT'!$A$1:$AF$37898,20,FALSE),VLOOKUP($A43,'K-Wallet'!$A$1:$M$5000,0,FALSE)),"NOT VALID")</f>
        <v>0</v>
      </c>
      <c r="W43">
        <f>IFERROR(IFERROR(VLOOKUP($A43,'K-NETT'!$A$1:$AF$37898,22,FALSE),VLOOKUP($A43,'K-Wallet'!$A$1:$M$5000,0,FALSE)),"NOT VALID")</f>
        <v>0</v>
      </c>
      <c r="X43">
        <f>IFERROR(IFERROR(VLOOKUP($A43,'K-NETT'!$A$1:$AF$37898,23,FALSE),VLOOKUP($A43,'K-Wallet'!$A$1:$M$5000,0,FALSE)),"NOT VALID")</f>
        <v>0</v>
      </c>
      <c r="Y43">
        <f>IFERROR(IFERROR(VLOOKUP($A43,'K-NETT'!$A$1:$AF$37898,26,FALSE),VLOOKUP($A43,'K-Wallet'!$A$1:$M$5000,0,FALSE)),"NOT VALID")</f>
        <v>516650</v>
      </c>
      <c r="Z43">
        <f>IFERROR(IFERROR(VLOOKUP($A43,'K-NETT'!$A$1:$AF$37898,30,FALSE),VLOOKUP($A43,'K-Wallet'!$A$1:$M$5000,11,FALSE)),"NOT VALID")</f>
        <v>0</v>
      </c>
      <c r="AA43" s="31">
        <f t="shared" si="1"/>
        <v>0</v>
      </c>
    </row>
    <row r="44" spans="1:27" x14ac:dyDescent="0.25">
      <c r="A44" t="str">
        <f t="shared" si="0"/>
        <v>1883331767</v>
      </c>
      <c r="B44">
        <v>35</v>
      </c>
      <c r="C44">
        <v>1883331767</v>
      </c>
      <c r="D44" t="s">
        <v>42</v>
      </c>
      <c r="E44" t="s">
        <v>43</v>
      </c>
      <c r="F44">
        <v>707650</v>
      </c>
      <c r="G44" s="2">
        <v>44112</v>
      </c>
      <c r="H44" s="3">
        <v>0.50327546296296299</v>
      </c>
      <c r="I44" t="s">
        <v>44</v>
      </c>
      <c r="J44">
        <v>-81817084501</v>
      </c>
      <c r="K44" s="4" t="s">
        <v>101</v>
      </c>
      <c r="N44" t="str">
        <f>IFERROR(IFERROR(VLOOKUP($A44,'K-NETT'!$A$1:$AF$37898,1,FALSE),VLOOKUP($A44,'K-Wallet'!$A$1:$M$5000,1,FALSE)),"NOT VALID")</f>
        <v>1883331767</v>
      </c>
      <c r="O44" t="str">
        <f>IFERROR(IFERROR(VLOOKUP($A44,'K-NETT'!$A$1:$AF$37898,11,FALSE),VLOOKUP($A44,'K-Wallet'!$A$1:$M$5000,0,FALSE)),"NOT VALID")</f>
        <v>CNE2010005214</v>
      </c>
      <c r="P44" t="str">
        <f>IFERROR(IFERROR(VLOOKUP($A44,'K-NETT'!$A$1:$AF$37898,14,FALSE),VLOOKUP($A44,'K-Wallet'!$A$1:$M$5000,8,FALSE)),"NOT VALID")</f>
        <v>EID643341</v>
      </c>
      <c r="Q44" t="str">
        <f>IFERROR(IFERROR(VLOOKUP($A44,'K-NETT'!$A$1:$AF$37898,15,FALSE),VLOOKUP($A44,'K-Wallet'!$A$1:$M$5000,9,FALSE)),"NOT VALID")</f>
        <v>AGUNG SETYO NUGROHO</v>
      </c>
      <c r="R44">
        <f>IFERROR(IFERROR(VLOOKUP($A44,'K-NETT'!$A$1:$AF$37898,16,FALSE),VLOOKUP($A44,'K-Wallet'!$A$1:$M$5000,0,FALSE)),"NOT VALID")</f>
        <v>658000</v>
      </c>
      <c r="S44">
        <f>IFERROR(IFERROR(VLOOKUP($A44,'K-NETT'!$A$1:$AF$37898,17,FALSE),VLOOKUP($A44,'K-Wallet'!$A$1:$M$5000,0,FALSE)),"NOT VALID")</f>
        <v>6650</v>
      </c>
      <c r="T44">
        <f>IFERROR(IFERROR(VLOOKUP($A44,'K-NETT'!$A$1:$AF$37898,18,FALSE),VLOOKUP($A44,'K-Wallet'!$A$1:$M$5000,0,FALSE)),"NOT VALID")</f>
        <v>43000</v>
      </c>
      <c r="U44">
        <f>IFERROR(IFERROR(VLOOKUP($A44,'K-NETT'!$A$1:$AF$37898,19,FALSE),VLOOKUP($A44,'K-Wallet'!$A$1:$M$5000,0,FALSE)),"NOT VALID")</f>
        <v>0</v>
      </c>
      <c r="V44">
        <f>IFERROR(IFERROR(VLOOKUP($A44,'K-NETT'!$A$1:$AF$37898,20,FALSE),VLOOKUP($A44,'K-Wallet'!$A$1:$M$5000,0,FALSE)),"NOT VALID")</f>
        <v>0</v>
      </c>
      <c r="W44">
        <f>IFERROR(IFERROR(VLOOKUP($A44,'K-NETT'!$A$1:$AF$37898,22,FALSE),VLOOKUP($A44,'K-Wallet'!$A$1:$M$5000,0,FALSE)),"NOT VALID")</f>
        <v>0</v>
      </c>
      <c r="X44">
        <f>IFERROR(IFERROR(VLOOKUP($A44,'K-NETT'!$A$1:$AF$37898,23,FALSE),VLOOKUP($A44,'K-Wallet'!$A$1:$M$5000,0,FALSE)),"NOT VALID")</f>
        <v>0</v>
      </c>
      <c r="Y44">
        <f>IFERROR(IFERROR(VLOOKUP($A44,'K-NETT'!$A$1:$AF$37898,26,FALSE),VLOOKUP($A44,'K-Wallet'!$A$1:$M$5000,0,FALSE)),"NOT VALID")</f>
        <v>707650</v>
      </c>
      <c r="Z44">
        <f>IFERROR(IFERROR(VLOOKUP($A44,'K-NETT'!$A$1:$AF$37898,30,FALSE),VLOOKUP($A44,'K-Wallet'!$A$1:$M$5000,11,FALSE)),"NOT VALID")</f>
        <v>0</v>
      </c>
      <c r="AA44" s="31">
        <f t="shared" si="1"/>
        <v>0</v>
      </c>
    </row>
    <row r="45" spans="1:27" x14ac:dyDescent="0.25">
      <c r="A45" t="str">
        <f t="shared" si="0"/>
        <v>1254331759</v>
      </c>
      <c r="B45">
        <v>36</v>
      </c>
      <c r="C45">
        <v>1254331759</v>
      </c>
      <c r="D45" t="s">
        <v>42</v>
      </c>
      <c r="E45" t="s">
        <v>43</v>
      </c>
      <c r="F45">
        <v>626650</v>
      </c>
      <c r="G45" s="2">
        <v>44112</v>
      </c>
      <c r="H45" s="3">
        <v>0.50413194444444442</v>
      </c>
      <c r="I45" t="s">
        <v>44</v>
      </c>
      <c r="J45">
        <v>-81817447201</v>
      </c>
      <c r="K45" s="4" t="s">
        <v>101</v>
      </c>
      <c r="N45" t="str">
        <f>IFERROR(IFERROR(VLOOKUP($A45,'K-NETT'!$A$1:$AF$37898,1,FALSE),VLOOKUP($A45,'K-Wallet'!$A$1:$M$5000,1,FALSE)),"NOT VALID")</f>
        <v>1254331759</v>
      </c>
      <c r="O45" t="str">
        <f>IFERROR(IFERROR(VLOOKUP($A45,'K-NETT'!$A$1:$AF$37898,11,FALSE),VLOOKUP($A45,'K-Wallet'!$A$1:$M$5000,0,FALSE)),"NOT VALID")</f>
        <v>CNE2010005215</v>
      </c>
      <c r="P45" t="str">
        <f>IFERROR(IFERROR(VLOOKUP($A45,'K-NETT'!$A$1:$AF$37898,14,FALSE),VLOOKUP($A45,'K-Wallet'!$A$1:$M$5000,8,FALSE)),"NOT VALID")</f>
        <v>IDBNAJA06248</v>
      </c>
      <c r="Q45" t="str">
        <f>IFERROR(IFERROR(VLOOKUP($A45,'K-NETT'!$A$1:$AF$37898,15,FALSE),VLOOKUP($A45,'K-Wallet'!$A$1:$M$5000,9,FALSE)),"NOT VALID")</f>
        <v>YENI RAHAYU</v>
      </c>
      <c r="R45">
        <f>IFERROR(IFERROR(VLOOKUP($A45,'K-NETT'!$A$1:$AF$37898,16,FALSE),VLOOKUP($A45,'K-Wallet'!$A$1:$M$5000,0,FALSE)),"NOT VALID")</f>
        <v>620000</v>
      </c>
      <c r="S45">
        <f>IFERROR(IFERROR(VLOOKUP($A45,'K-NETT'!$A$1:$AF$37898,17,FALSE),VLOOKUP($A45,'K-Wallet'!$A$1:$M$5000,0,FALSE)),"NOT VALID")</f>
        <v>6650</v>
      </c>
      <c r="T45">
        <f>IFERROR(IFERROR(VLOOKUP($A45,'K-NETT'!$A$1:$AF$37898,18,FALSE),VLOOKUP($A45,'K-Wallet'!$A$1:$M$5000,0,FALSE)),"NOT VALID")</f>
        <v>0</v>
      </c>
      <c r="U45">
        <f>IFERROR(IFERROR(VLOOKUP($A45,'K-NETT'!$A$1:$AF$37898,19,FALSE),VLOOKUP($A45,'K-Wallet'!$A$1:$M$5000,0,FALSE)),"NOT VALID")</f>
        <v>0</v>
      </c>
      <c r="V45">
        <f>IFERROR(IFERROR(VLOOKUP($A45,'K-NETT'!$A$1:$AF$37898,20,FALSE),VLOOKUP($A45,'K-Wallet'!$A$1:$M$5000,0,FALSE)),"NOT VALID")</f>
        <v>0</v>
      </c>
      <c r="W45">
        <f>IFERROR(IFERROR(VLOOKUP($A45,'K-NETT'!$A$1:$AF$37898,22,FALSE),VLOOKUP($A45,'K-Wallet'!$A$1:$M$5000,0,FALSE)),"NOT VALID")</f>
        <v>0</v>
      </c>
      <c r="X45">
        <f>IFERROR(IFERROR(VLOOKUP($A45,'K-NETT'!$A$1:$AF$37898,23,FALSE),VLOOKUP($A45,'K-Wallet'!$A$1:$M$5000,0,FALSE)),"NOT VALID")</f>
        <v>0</v>
      </c>
      <c r="Y45">
        <f>IFERROR(IFERROR(VLOOKUP($A45,'K-NETT'!$A$1:$AF$37898,26,FALSE),VLOOKUP($A45,'K-Wallet'!$A$1:$M$5000,0,FALSE)),"NOT VALID")</f>
        <v>626650</v>
      </c>
      <c r="Z45">
        <f>IFERROR(IFERROR(VLOOKUP($A45,'K-NETT'!$A$1:$AF$37898,30,FALSE),VLOOKUP($A45,'K-Wallet'!$A$1:$M$5000,11,FALSE)),"NOT VALID")</f>
        <v>0</v>
      </c>
      <c r="AA45" s="31">
        <f t="shared" si="1"/>
        <v>0</v>
      </c>
    </row>
    <row r="46" spans="1:27" x14ac:dyDescent="0.25">
      <c r="A46" t="str">
        <f t="shared" si="0"/>
        <v>1275331838</v>
      </c>
      <c r="B46">
        <v>37</v>
      </c>
      <c r="C46">
        <v>1275331838</v>
      </c>
      <c r="D46" t="s">
        <v>42</v>
      </c>
      <c r="E46" t="s">
        <v>43</v>
      </c>
      <c r="F46">
        <v>117650</v>
      </c>
      <c r="G46" s="2">
        <v>44112</v>
      </c>
      <c r="H46" s="3">
        <v>0.5097800925925926</v>
      </c>
      <c r="I46" t="s">
        <v>44</v>
      </c>
      <c r="J46">
        <v>-81820110301</v>
      </c>
      <c r="K46" s="4" t="s">
        <v>101</v>
      </c>
      <c r="N46" t="str">
        <f>IFERROR(IFERROR(VLOOKUP($A46,'K-NETT'!$A$1:$AF$37898,1,FALSE),VLOOKUP($A46,'K-Wallet'!$A$1:$M$5000,1,FALSE)),"NOT VALID")</f>
        <v>1275331838</v>
      </c>
      <c r="O46" t="str">
        <f>IFERROR(IFERROR(VLOOKUP($A46,'K-NETT'!$A$1:$AF$37898,11,FALSE),VLOOKUP($A46,'K-Wallet'!$A$1:$M$5000,0,FALSE)),"NOT VALID")</f>
        <v>CNE2010005220</v>
      </c>
      <c r="P46" t="str">
        <f>IFERROR(IFERROR(VLOOKUP($A46,'K-NETT'!$A$1:$AF$37898,14,FALSE),VLOOKUP($A46,'K-Wallet'!$A$1:$M$5000,8,FALSE)),"NOT VALID")</f>
        <v>IDSAID000351</v>
      </c>
      <c r="Q46" t="str">
        <f>IFERROR(IFERROR(VLOOKUP($A46,'K-NETT'!$A$1:$AF$37898,15,FALSE),VLOOKUP($A46,'K-Wallet'!$A$1:$M$5000,9,FALSE)),"NOT VALID")</f>
        <v>AZBARDI IRYAWAN</v>
      </c>
      <c r="R46">
        <f>IFERROR(IFERROR(VLOOKUP($A46,'K-NETT'!$A$1:$AF$37898,16,FALSE),VLOOKUP($A46,'K-Wallet'!$A$1:$M$5000,0,FALSE)),"NOT VALID")</f>
        <v>91000</v>
      </c>
      <c r="S46">
        <f>IFERROR(IFERROR(VLOOKUP($A46,'K-NETT'!$A$1:$AF$37898,17,FALSE),VLOOKUP($A46,'K-Wallet'!$A$1:$M$5000,0,FALSE)),"NOT VALID")</f>
        <v>6650</v>
      </c>
      <c r="T46">
        <f>IFERROR(IFERROR(VLOOKUP($A46,'K-NETT'!$A$1:$AF$37898,18,FALSE),VLOOKUP($A46,'K-Wallet'!$A$1:$M$5000,0,FALSE)),"NOT VALID")</f>
        <v>20000</v>
      </c>
      <c r="U46">
        <f>IFERROR(IFERROR(VLOOKUP($A46,'K-NETT'!$A$1:$AF$37898,19,FALSE),VLOOKUP($A46,'K-Wallet'!$A$1:$M$5000,0,FALSE)),"NOT VALID")</f>
        <v>0</v>
      </c>
      <c r="V46">
        <f>IFERROR(IFERROR(VLOOKUP($A46,'K-NETT'!$A$1:$AF$37898,20,FALSE),VLOOKUP($A46,'K-Wallet'!$A$1:$M$5000,0,FALSE)),"NOT VALID")</f>
        <v>0</v>
      </c>
      <c r="W46">
        <f>IFERROR(IFERROR(VLOOKUP($A46,'K-NETT'!$A$1:$AF$37898,22,FALSE),VLOOKUP($A46,'K-Wallet'!$A$1:$M$5000,0,FALSE)),"NOT VALID")</f>
        <v>0</v>
      </c>
      <c r="X46">
        <f>IFERROR(IFERROR(VLOOKUP($A46,'K-NETT'!$A$1:$AF$37898,23,FALSE),VLOOKUP($A46,'K-Wallet'!$A$1:$M$5000,0,FALSE)),"NOT VALID")</f>
        <v>0</v>
      </c>
      <c r="Y46">
        <f>IFERROR(IFERROR(VLOOKUP($A46,'K-NETT'!$A$1:$AF$37898,26,FALSE),VLOOKUP($A46,'K-Wallet'!$A$1:$M$5000,0,FALSE)),"NOT VALID")</f>
        <v>117650</v>
      </c>
      <c r="Z46">
        <f>IFERROR(IFERROR(VLOOKUP($A46,'K-NETT'!$A$1:$AF$37898,30,FALSE),VLOOKUP($A46,'K-Wallet'!$A$1:$M$5000,11,FALSE)),"NOT VALID")</f>
        <v>0</v>
      </c>
      <c r="AA46" s="31">
        <f t="shared" si="1"/>
        <v>0</v>
      </c>
    </row>
    <row r="47" spans="1:27" x14ac:dyDescent="0.25">
      <c r="A47" t="str">
        <f t="shared" si="0"/>
        <v>1638331644</v>
      </c>
      <c r="B47">
        <v>38</v>
      </c>
      <c r="C47">
        <v>1638331644</v>
      </c>
      <c r="D47" t="s">
        <v>42</v>
      </c>
      <c r="E47" t="s">
        <v>43</v>
      </c>
      <c r="F47">
        <v>56650</v>
      </c>
      <c r="G47" s="2">
        <v>44112</v>
      </c>
      <c r="H47" s="3">
        <v>0.51056712962962958</v>
      </c>
      <c r="I47" t="s">
        <v>17163</v>
      </c>
      <c r="J47">
        <v>-81820456001</v>
      </c>
      <c r="K47" s="4" t="s">
        <v>101</v>
      </c>
      <c r="N47" t="str">
        <f>IFERROR(IFERROR(VLOOKUP($A47,'K-NETT'!$A$1:$AF$37898,1,FALSE),VLOOKUP($A47,'K-Wallet'!$A$1:$M$5000,1,FALSE)),"NOT VALID")</f>
        <v>1638331644</v>
      </c>
      <c r="O47" t="str">
        <f>IFERROR(IFERROR(VLOOKUP($A47,'K-NETT'!$A$1:$AF$37898,11,FALSE),VLOOKUP($A47,'K-Wallet'!$A$1:$M$5000,0,FALSE)),"NOT VALID")</f>
        <v>MME2010005221</v>
      </c>
      <c r="P47" t="str">
        <f>IFERROR(IFERROR(VLOOKUP($A47,'K-NETT'!$A$1:$AF$37898,14,FALSE),VLOOKUP($A47,'K-Wallet'!$A$1:$M$5000,8,FALSE)),"NOT VALID")</f>
        <v>IDJTBSA04336</v>
      </c>
      <c r="Q47" t="str">
        <f>IFERROR(IFERROR(VLOOKUP($A47,'K-NETT'!$A$1:$AF$37898,15,FALSE),VLOOKUP($A47,'K-Wallet'!$A$1:$M$5000,9,FALSE)),"NOT VALID")</f>
        <v>NURYANI</v>
      </c>
      <c r="R47">
        <f>IFERROR(IFERROR(VLOOKUP($A47,'K-NETT'!$A$1:$AF$37898,16,FALSE),VLOOKUP($A47,'K-Wallet'!$A$1:$M$5000,0,FALSE)),"NOT VALID")</f>
        <v>50000</v>
      </c>
      <c r="S47">
        <f>IFERROR(IFERROR(VLOOKUP($A47,'K-NETT'!$A$1:$AF$37898,17,FALSE),VLOOKUP($A47,'K-Wallet'!$A$1:$M$5000,0,FALSE)),"NOT VALID")</f>
        <v>6650</v>
      </c>
      <c r="T47">
        <f>IFERROR(IFERROR(VLOOKUP($A47,'K-NETT'!$A$1:$AF$37898,18,FALSE),VLOOKUP($A47,'K-Wallet'!$A$1:$M$5000,0,FALSE)),"NOT VALID")</f>
        <v>0</v>
      </c>
      <c r="U47">
        <f>IFERROR(IFERROR(VLOOKUP($A47,'K-NETT'!$A$1:$AF$37898,19,FALSE),VLOOKUP($A47,'K-Wallet'!$A$1:$M$5000,0,FALSE)),"NOT VALID")</f>
        <v>0</v>
      </c>
      <c r="V47">
        <f>IFERROR(IFERROR(VLOOKUP($A47,'K-NETT'!$A$1:$AF$37898,20,FALSE),VLOOKUP($A47,'K-Wallet'!$A$1:$M$5000,0,FALSE)),"NOT VALID")</f>
        <v>0</v>
      </c>
      <c r="W47">
        <f>IFERROR(IFERROR(VLOOKUP($A47,'K-NETT'!$A$1:$AF$37898,22,FALSE),VLOOKUP($A47,'K-Wallet'!$A$1:$M$5000,0,FALSE)),"NOT VALID")</f>
        <v>0</v>
      </c>
      <c r="X47">
        <f>IFERROR(IFERROR(VLOOKUP($A47,'K-NETT'!$A$1:$AF$37898,23,FALSE),VLOOKUP($A47,'K-Wallet'!$A$1:$M$5000,0,FALSE)),"NOT VALID")</f>
        <v>0</v>
      </c>
      <c r="Y47">
        <f>IFERROR(IFERROR(VLOOKUP($A47,'K-NETT'!$A$1:$AF$37898,26,FALSE),VLOOKUP($A47,'K-Wallet'!$A$1:$M$5000,0,FALSE)),"NOT VALID")</f>
        <v>56650</v>
      </c>
      <c r="Z47">
        <f>IFERROR(IFERROR(VLOOKUP($A47,'K-NETT'!$A$1:$AF$37898,30,FALSE),VLOOKUP($A47,'K-Wallet'!$A$1:$M$5000,11,FALSE)),"NOT VALID")</f>
        <v>0</v>
      </c>
      <c r="AA47" s="31">
        <f t="shared" si="1"/>
        <v>0</v>
      </c>
    </row>
    <row r="48" spans="1:27" x14ac:dyDescent="0.25">
      <c r="A48" t="str">
        <f t="shared" si="0"/>
        <v>1202431198</v>
      </c>
      <c r="B48">
        <v>39</v>
      </c>
      <c r="C48">
        <v>1202431198</v>
      </c>
      <c r="D48" t="s">
        <v>42</v>
      </c>
      <c r="E48" t="s">
        <v>43</v>
      </c>
      <c r="F48">
        <v>159650</v>
      </c>
      <c r="G48" s="2">
        <v>44112</v>
      </c>
      <c r="H48" s="3">
        <v>0.51241898148148146</v>
      </c>
      <c r="I48" t="s">
        <v>44</v>
      </c>
      <c r="J48">
        <v>-81821326601</v>
      </c>
      <c r="K48" s="4" t="s">
        <v>101</v>
      </c>
      <c r="N48" t="str">
        <f>IFERROR(IFERROR(VLOOKUP($A48,'K-NETT'!$A$1:$AF$37898,1,FALSE),VLOOKUP($A48,'K-Wallet'!$A$1:$M$5000,1,FALSE)),"NOT VALID")</f>
        <v>1202431198</v>
      </c>
      <c r="O48" t="str">
        <f>IFERROR(IFERROR(VLOOKUP($A48,'K-NETT'!$A$1:$AF$37898,11,FALSE),VLOOKUP($A48,'K-Wallet'!$A$1:$M$5000,0,FALSE)),"NOT VALID")</f>
        <v>CNE2010005224</v>
      </c>
      <c r="P48" t="str">
        <f>IFERROR(IFERROR(VLOOKUP($A48,'K-NETT'!$A$1:$AF$37898,14,FALSE),VLOOKUP($A48,'K-Wallet'!$A$1:$M$5000,8,FALSE)),"NOT VALID")</f>
        <v>IDNTAOA00529</v>
      </c>
      <c r="Q48" t="str">
        <f>IFERROR(IFERROR(VLOOKUP($A48,'K-NETT'!$A$1:$AF$37898,15,FALSE),VLOOKUP($A48,'K-Wallet'!$A$1:$M$5000,9,FALSE)),"NOT VALID")</f>
        <v>BAMBANG DEDI SUPRAPTO AMD KEP</v>
      </c>
      <c r="R48">
        <f>IFERROR(IFERROR(VLOOKUP($A48,'K-NETT'!$A$1:$AF$37898,16,FALSE),VLOOKUP($A48,'K-Wallet'!$A$1:$M$5000,0,FALSE)),"NOT VALID")</f>
        <v>105000</v>
      </c>
      <c r="S48">
        <f>IFERROR(IFERROR(VLOOKUP($A48,'K-NETT'!$A$1:$AF$37898,17,FALSE),VLOOKUP($A48,'K-Wallet'!$A$1:$M$5000,0,FALSE)),"NOT VALID")</f>
        <v>6650</v>
      </c>
      <c r="T48">
        <f>IFERROR(IFERROR(VLOOKUP($A48,'K-NETT'!$A$1:$AF$37898,18,FALSE),VLOOKUP($A48,'K-Wallet'!$A$1:$M$5000,0,FALSE)),"NOT VALID")</f>
        <v>48000</v>
      </c>
      <c r="U48">
        <f>IFERROR(IFERROR(VLOOKUP($A48,'K-NETT'!$A$1:$AF$37898,19,FALSE),VLOOKUP($A48,'K-Wallet'!$A$1:$M$5000,0,FALSE)),"NOT VALID")</f>
        <v>0</v>
      </c>
      <c r="V48">
        <f>IFERROR(IFERROR(VLOOKUP($A48,'K-NETT'!$A$1:$AF$37898,20,FALSE),VLOOKUP($A48,'K-Wallet'!$A$1:$M$5000,0,FALSE)),"NOT VALID")</f>
        <v>0</v>
      </c>
      <c r="W48">
        <f>IFERROR(IFERROR(VLOOKUP($A48,'K-NETT'!$A$1:$AF$37898,22,FALSE),VLOOKUP($A48,'K-Wallet'!$A$1:$M$5000,0,FALSE)),"NOT VALID")</f>
        <v>0</v>
      </c>
      <c r="X48">
        <f>IFERROR(IFERROR(VLOOKUP($A48,'K-NETT'!$A$1:$AF$37898,23,FALSE),VLOOKUP($A48,'K-Wallet'!$A$1:$M$5000,0,FALSE)),"NOT VALID")</f>
        <v>0</v>
      </c>
      <c r="Y48">
        <f>IFERROR(IFERROR(VLOOKUP($A48,'K-NETT'!$A$1:$AF$37898,26,FALSE),VLOOKUP($A48,'K-Wallet'!$A$1:$M$5000,0,FALSE)),"NOT VALID")</f>
        <v>159650</v>
      </c>
      <c r="Z48">
        <f>IFERROR(IFERROR(VLOOKUP($A48,'K-NETT'!$A$1:$AF$37898,30,FALSE),VLOOKUP($A48,'K-Wallet'!$A$1:$M$5000,11,FALSE)),"NOT VALID")</f>
        <v>0</v>
      </c>
      <c r="AA48" s="31">
        <f t="shared" si="1"/>
        <v>0</v>
      </c>
    </row>
    <row r="49" spans="1:27" x14ac:dyDescent="0.25">
      <c r="A49" t="str">
        <f t="shared" si="0"/>
        <v>1315431780</v>
      </c>
      <c r="B49">
        <v>40</v>
      </c>
      <c r="C49">
        <v>1315431780</v>
      </c>
      <c r="D49" t="s">
        <v>42</v>
      </c>
      <c r="E49" t="s">
        <v>43</v>
      </c>
      <c r="F49">
        <v>490650</v>
      </c>
      <c r="G49" s="2">
        <v>44112</v>
      </c>
      <c r="H49" s="3">
        <v>0.51586805555555559</v>
      </c>
      <c r="I49" t="s">
        <v>44</v>
      </c>
      <c r="J49">
        <v>-81822981001</v>
      </c>
      <c r="K49" s="4" t="s">
        <v>101</v>
      </c>
      <c r="N49" t="str">
        <f>IFERROR(IFERROR(VLOOKUP($A49,'K-NETT'!$A$1:$AF$37898,1,FALSE),VLOOKUP($A49,'K-Wallet'!$A$1:$M$5000,1,FALSE)),"NOT VALID")</f>
        <v>1315431780</v>
      </c>
      <c r="O49" t="str">
        <f>IFERROR(IFERROR(VLOOKUP($A49,'K-NETT'!$A$1:$AF$37898,11,FALSE),VLOOKUP($A49,'K-Wallet'!$A$1:$M$5000,0,FALSE)),"NOT VALID")</f>
        <v>CNE2010005226</v>
      </c>
      <c r="P49" t="str">
        <f>IFERROR(IFERROR(VLOOKUP($A49,'K-NETT'!$A$1:$AF$37898,14,FALSE),VLOOKUP($A49,'K-Wallet'!$A$1:$M$5000,8,FALSE)),"NOT VALID")</f>
        <v>IDSPAAB31950</v>
      </c>
      <c r="Q49" t="str">
        <f>IFERROR(IFERROR(VLOOKUP($A49,'K-NETT'!$A$1:$AF$37898,15,FALSE),VLOOKUP($A49,'K-Wallet'!$A$1:$M$5000,9,FALSE)),"NOT VALID")</f>
        <v>TRI YULIANTI</v>
      </c>
      <c r="R49">
        <f>IFERROR(IFERROR(VLOOKUP($A49,'K-NETT'!$A$1:$AF$37898,16,FALSE),VLOOKUP($A49,'K-Wallet'!$A$1:$M$5000,0,FALSE)),"NOT VALID")</f>
        <v>474000</v>
      </c>
      <c r="S49">
        <f>IFERROR(IFERROR(VLOOKUP($A49,'K-NETT'!$A$1:$AF$37898,17,FALSE),VLOOKUP($A49,'K-Wallet'!$A$1:$M$5000,0,FALSE)),"NOT VALID")</f>
        <v>6650</v>
      </c>
      <c r="T49">
        <f>IFERROR(IFERROR(VLOOKUP($A49,'K-NETT'!$A$1:$AF$37898,18,FALSE),VLOOKUP($A49,'K-Wallet'!$A$1:$M$5000,0,FALSE)),"NOT VALID")</f>
        <v>10000</v>
      </c>
      <c r="U49">
        <f>IFERROR(IFERROR(VLOOKUP($A49,'K-NETT'!$A$1:$AF$37898,19,FALSE),VLOOKUP($A49,'K-Wallet'!$A$1:$M$5000,0,FALSE)),"NOT VALID")</f>
        <v>0</v>
      </c>
      <c r="V49">
        <f>IFERROR(IFERROR(VLOOKUP($A49,'K-NETT'!$A$1:$AF$37898,20,FALSE),VLOOKUP($A49,'K-Wallet'!$A$1:$M$5000,0,FALSE)),"NOT VALID")</f>
        <v>0</v>
      </c>
      <c r="W49">
        <f>IFERROR(IFERROR(VLOOKUP($A49,'K-NETT'!$A$1:$AF$37898,22,FALSE),VLOOKUP($A49,'K-Wallet'!$A$1:$M$5000,0,FALSE)),"NOT VALID")</f>
        <v>0</v>
      </c>
      <c r="X49">
        <f>IFERROR(IFERROR(VLOOKUP($A49,'K-NETT'!$A$1:$AF$37898,23,FALSE),VLOOKUP($A49,'K-Wallet'!$A$1:$M$5000,0,FALSE)),"NOT VALID")</f>
        <v>0</v>
      </c>
      <c r="Y49">
        <f>IFERROR(IFERROR(VLOOKUP($A49,'K-NETT'!$A$1:$AF$37898,26,FALSE),VLOOKUP($A49,'K-Wallet'!$A$1:$M$5000,0,FALSE)),"NOT VALID")</f>
        <v>490650</v>
      </c>
      <c r="Z49">
        <f>IFERROR(IFERROR(VLOOKUP($A49,'K-NETT'!$A$1:$AF$37898,30,FALSE),VLOOKUP($A49,'K-Wallet'!$A$1:$M$5000,11,FALSE)),"NOT VALID")</f>
        <v>0</v>
      </c>
      <c r="AA49" s="31">
        <f t="shared" si="1"/>
        <v>0</v>
      </c>
    </row>
    <row r="50" spans="1:27" x14ac:dyDescent="0.25">
      <c r="A50" t="str">
        <f t="shared" si="0"/>
        <v>1915431211</v>
      </c>
      <c r="B50">
        <v>41</v>
      </c>
      <c r="C50">
        <v>1915431211</v>
      </c>
      <c r="D50" t="s">
        <v>42</v>
      </c>
      <c r="E50" t="s">
        <v>43</v>
      </c>
      <c r="F50">
        <v>480650</v>
      </c>
      <c r="G50" s="2">
        <v>44112</v>
      </c>
      <c r="H50" s="3">
        <v>0.51626157407407403</v>
      </c>
      <c r="I50" t="s">
        <v>44</v>
      </c>
      <c r="J50">
        <v>-81823101301</v>
      </c>
      <c r="K50" s="4" t="s">
        <v>101</v>
      </c>
      <c r="N50" t="str">
        <f>IFERROR(IFERROR(VLOOKUP($A50,'K-NETT'!$A$1:$AF$37898,1,FALSE),VLOOKUP($A50,'K-Wallet'!$A$1:$M$5000,1,FALSE)),"NOT VALID")</f>
        <v>1915431211</v>
      </c>
      <c r="O50" t="str">
        <f>IFERROR(IFERROR(VLOOKUP($A50,'K-NETT'!$A$1:$AF$37898,11,FALSE),VLOOKUP($A50,'K-Wallet'!$A$1:$M$5000,0,FALSE)),"NOT VALID")</f>
        <v>CNE2010005227</v>
      </c>
      <c r="P50" t="str">
        <f>IFERROR(IFERROR(VLOOKUP($A50,'K-NETT'!$A$1:$AF$37898,14,FALSE),VLOOKUP($A50,'K-Wallet'!$A$1:$M$5000,8,FALSE)),"NOT VALID")</f>
        <v>IDPABLA06800</v>
      </c>
      <c r="Q50" t="str">
        <f>IFERROR(IFERROR(VLOOKUP($A50,'K-NETT'!$A$1:$AF$37898,15,FALSE),VLOOKUP($A50,'K-Wallet'!$A$1:$M$5000,9,FALSE)),"NOT VALID")</f>
        <v>YASMIN MURTI VANYA ILAHOEDE, S.PSI</v>
      </c>
      <c r="R50">
        <f>IFERROR(IFERROR(VLOOKUP($A50,'K-NETT'!$A$1:$AF$37898,16,FALSE),VLOOKUP($A50,'K-Wallet'!$A$1:$M$5000,0,FALSE)),"NOT VALID")</f>
        <v>474000</v>
      </c>
      <c r="S50">
        <f>IFERROR(IFERROR(VLOOKUP($A50,'K-NETT'!$A$1:$AF$37898,17,FALSE),VLOOKUP($A50,'K-Wallet'!$A$1:$M$5000,0,FALSE)),"NOT VALID")</f>
        <v>6650</v>
      </c>
      <c r="T50">
        <f>IFERROR(IFERROR(VLOOKUP($A50,'K-NETT'!$A$1:$AF$37898,18,FALSE),VLOOKUP($A50,'K-Wallet'!$A$1:$M$5000,0,FALSE)),"NOT VALID")</f>
        <v>0</v>
      </c>
      <c r="U50">
        <f>IFERROR(IFERROR(VLOOKUP($A50,'K-NETT'!$A$1:$AF$37898,19,FALSE),VLOOKUP($A50,'K-Wallet'!$A$1:$M$5000,0,FALSE)),"NOT VALID")</f>
        <v>0</v>
      </c>
      <c r="V50">
        <f>IFERROR(IFERROR(VLOOKUP($A50,'K-NETT'!$A$1:$AF$37898,20,FALSE),VLOOKUP($A50,'K-Wallet'!$A$1:$M$5000,0,FALSE)),"NOT VALID")</f>
        <v>0</v>
      </c>
      <c r="W50">
        <f>IFERROR(IFERROR(VLOOKUP($A50,'K-NETT'!$A$1:$AF$37898,22,FALSE),VLOOKUP($A50,'K-Wallet'!$A$1:$M$5000,0,FALSE)),"NOT VALID")</f>
        <v>0</v>
      </c>
      <c r="X50">
        <f>IFERROR(IFERROR(VLOOKUP($A50,'K-NETT'!$A$1:$AF$37898,23,FALSE),VLOOKUP($A50,'K-Wallet'!$A$1:$M$5000,0,FALSE)),"NOT VALID")</f>
        <v>0</v>
      </c>
      <c r="Y50">
        <f>IFERROR(IFERROR(VLOOKUP($A50,'K-NETT'!$A$1:$AF$37898,26,FALSE),VLOOKUP($A50,'K-Wallet'!$A$1:$M$5000,0,FALSE)),"NOT VALID")</f>
        <v>480650</v>
      </c>
      <c r="Z50">
        <f>IFERROR(IFERROR(VLOOKUP($A50,'K-NETT'!$A$1:$AF$37898,30,FALSE),VLOOKUP($A50,'K-Wallet'!$A$1:$M$5000,11,FALSE)),"NOT VALID")</f>
        <v>0</v>
      </c>
      <c r="AA50" s="31">
        <f t="shared" si="1"/>
        <v>0</v>
      </c>
    </row>
    <row r="51" spans="1:27" x14ac:dyDescent="0.25">
      <c r="A51" t="str">
        <f t="shared" si="0"/>
        <v>1996431903</v>
      </c>
      <c r="B51">
        <v>42</v>
      </c>
      <c r="C51">
        <v>1996431903</v>
      </c>
      <c r="D51" t="s">
        <v>42</v>
      </c>
      <c r="E51" t="s">
        <v>43</v>
      </c>
      <c r="F51">
        <v>866650</v>
      </c>
      <c r="G51" s="2">
        <v>44112</v>
      </c>
      <c r="H51" s="3">
        <v>0.51790509259259265</v>
      </c>
      <c r="I51" t="s">
        <v>44</v>
      </c>
      <c r="J51">
        <v>-81823923401</v>
      </c>
      <c r="K51" s="4" t="s">
        <v>101</v>
      </c>
      <c r="N51" t="str">
        <f>IFERROR(IFERROR(VLOOKUP($A51,'K-NETT'!$A$1:$AF$37898,1,FALSE),VLOOKUP($A51,'K-Wallet'!$A$1:$M$5000,1,FALSE)),"NOT VALID")</f>
        <v>1996431903</v>
      </c>
      <c r="O51" t="str">
        <f>IFERROR(IFERROR(VLOOKUP($A51,'K-NETT'!$A$1:$AF$37898,11,FALSE),VLOOKUP($A51,'K-Wallet'!$A$1:$M$5000,0,FALSE)),"NOT VALID")</f>
        <v>CNE2010005230</v>
      </c>
      <c r="P51" t="str">
        <f>IFERROR(IFERROR(VLOOKUP($A51,'K-NETT'!$A$1:$AF$37898,14,FALSE),VLOOKUP($A51,'K-Wallet'!$A$1:$M$5000,8,FALSE)),"NOT VALID")</f>
        <v>EID643341</v>
      </c>
      <c r="Q51" t="str">
        <f>IFERROR(IFERROR(VLOOKUP($A51,'K-NETT'!$A$1:$AF$37898,15,FALSE),VLOOKUP($A51,'K-Wallet'!$A$1:$M$5000,9,FALSE)),"NOT VALID")</f>
        <v>AGUNG SETYO NUGROHO</v>
      </c>
      <c r="R51">
        <f>IFERROR(IFERROR(VLOOKUP($A51,'K-NETT'!$A$1:$AF$37898,16,FALSE),VLOOKUP($A51,'K-Wallet'!$A$1:$M$5000,0,FALSE)),"NOT VALID")</f>
        <v>850000</v>
      </c>
      <c r="S51">
        <f>IFERROR(IFERROR(VLOOKUP($A51,'K-NETT'!$A$1:$AF$37898,17,FALSE),VLOOKUP($A51,'K-Wallet'!$A$1:$M$5000,0,FALSE)),"NOT VALID")</f>
        <v>6650</v>
      </c>
      <c r="T51">
        <f>IFERROR(IFERROR(VLOOKUP($A51,'K-NETT'!$A$1:$AF$37898,18,FALSE),VLOOKUP($A51,'K-Wallet'!$A$1:$M$5000,0,FALSE)),"NOT VALID")</f>
        <v>10000</v>
      </c>
      <c r="U51">
        <f>IFERROR(IFERROR(VLOOKUP($A51,'K-NETT'!$A$1:$AF$37898,19,FALSE),VLOOKUP($A51,'K-Wallet'!$A$1:$M$5000,0,FALSE)),"NOT VALID")</f>
        <v>0</v>
      </c>
      <c r="V51">
        <f>IFERROR(IFERROR(VLOOKUP($A51,'K-NETT'!$A$1:$AF$37898,20,FALSE),VLOOKUP($A51,'K-Wallet'!$A$1:$M$5000,0,FALSE)),"NOT VALID")</f>
        <v>0</v>
      </c>
      <c r="W51">
        <f>IFERROR(IFERROR(VLOOKUP($A51,'K-NETT'!$A$1:$AF$37898,22,FALSE),VLOOKUP($A51,'K-Wallet'!$A$1:$M$5000,0,FALSE)),"NOT VALID")</f>
        <v>0</v>
      </c>
      <c r="X51">
        <f>IFERROR(IFERROR(VLOOKUP($A51,'K-NETT'!$A$1:$AF$37898,23,FALSE),VLOOKUP($A51,'K-Wallet'!$A$1:$M$5000,0,FALSE)),"NOT VALID")</f>
        <v>0</v>
      </c>
      <c r="Y51">
        <f>IFERROR(IFERROR(VLOOKUP($A51,'K-NETT'!$A$1:$AF$37898,26,FALSE),VLOOKUP($A51,'K-Wallet'!$A$1:$M$5000,0,FALSE)),"NOT VALID")</f>
        <v>866650</v>
      </c>
      <c r="Z51">
        <f>IFERROR(IFERROR(VLOOKUP($A51,'K-NETT'!$A$1:$AF$37898,30,FALSE),VLOOKUP($A51,'K-Wallet'!$A$1:$M$5000,11,FALSE)),"NOT VALID")</f>
        <v>0</v>
      </c>
      <c r="AA51" s="31">
        <f t="shared" si="1"/>
        <v>0</v>
      </c>
    </row>
    <row r="52" spans="1:27" x14ac:dyDescent="0.25">
      <c r="A52" t="str">
        <f t="shared" si="0"/>
        <v>1322531508</v>
      </c>
      <c r="B52">
        <v>43</v>
      </c>
      <c r="C52">
        <v>1322531508</v>
      </c>
      <c r="D52" t="s">
        <v>42</v>
      </c>
      <c r="E52" t="s">
        <v>43</v>
      </c>
      <c r="F52">
        <v>480650</v>
      </c>
      <c r="G52" s="2">
        <v>44112</v>
      </c>
      <c r="H52" s="3">
        <v>0.52736111111111106</v>
      </c>
      <c r="I52" t="s">
        <v>44</v>
      </c>
      <c r="J52">
        <v>-81828176901</v>
      </c>
      <c r="K52" s="4" t="s">
        <v>101</v>
      </c>
      <c r="N52" t="str">
        <f>IFERROR(IFERROR(VLOOKUP($A52,'K-NETT'!$A$1:$AF$37898,1,FALSE),VLOOKUP($A52,'K-Wallet'!$A$1:$M$5000,1,FALSE)),"NOT VALID")</f>
        <v>1322531508</v>
      </c>
      <c r="O52" t="str">
        <f>IFERROR(IFERROR(VLOOKUP($A52,'K-NETT'!$A$1:$AF$37898,11,FALSE),VLOOKUP($A52,'K-Wallet'!$A$1:$M$5000,0,FALSE)),"NOT VALID")</f>
        <v>CNE2010005235</v>
      </c>
      <c r="P52" t="str">
        <f>IFERROR(IFERROR(VLOOKUP($A52,'K-NETT'!$A$1:$AF$37898,14,FALSE),VLOOKUP($A52,'K-Wallet'!$A$1:$M$5000,8,FALSE)),"NOT VALID")</f>
        <v>IDSPAAB23149</v>
      </c>
      <c r="Q52" t="str">
        <f>IFERROR(IFERROR(VLOOKUP($A52,'K-NETT'!$A$1:$AF$37898,15,FALSE),VLOOKUP($A52,'K-Wallet'!$A$1:$M$5000,9,FALSE)),"NOT VALID")</f>
        <v>SULIYA HESTYNINGSIH</v>
      </c>
      <c r="R52">
        <f>IFERROR(IFERROR(VLOOKUP($A52,'K-NETT'!$A$1:$AF$37898,16,FALSE),VLOOKUP($A52,'K-Wallet'!$A$1:$M$5000,0,FALSE)),"NOT VALID")</f>
        <v>474000</v>
      </c>
      <c r="S52">
        <f>IFERROR(IFERROR(VLOOKUP($A52,'K-NETT'!$A$1:$AF$37898,17,FALSE),VLOOKUP($A52,'K-Wallet'!$A$1:$M$5000,0,FALSE)),"NOT VALID")</f>
        <v>6650</v>
      </c>
      <c r="T52">
        <f>IFERROR(IFERROR(VLOOKUP($A52,'K-NETT'!$A$1:$AF$37898,18,FALSE),VLOOKUP($A52,'K-Wallet'!$A$1:$M$5000,0,FALSE)),"NOT VALID")</f>
        <v>0</v>
      </c>
      <c r="U52">
        <f>IFERROR(IFERROR(VLOOKUP($A52,'K-NETT'!$A$1:$AF$37898,19,FALSE),VLOOKUP($A52,'K-Wallet'!$A$1:$M$5000,0,FALSE)),"NOT VALID")</f>
        <v>0</v>
      </c>
      <c r="V52">
        <f>IFERROR(IFERROR(VLOOKUP($A52,'K-NETT'!$A$1:$AF$37898,20,FALSE),VLOOKUP($A52,'K-Wallet'!$A$1:$M$5000,0,FALSE)),"NOT VALID")</f>
        <v>0</v>
      </c>
      <c r="W52">
        <f>IFERROR(IFERROR(VLOOKUP($A52,'K-NETT'!$A$1:$AF$37898,22,FALSE),VLOOKUP($A52,'K-Wallet'!$A$1:$M$5000,0,FALSE)),"NOT VALID")</f>
        <v>0</v>
      </c>
      <c r="X52">
        <f>IFERROR(IFERROR(VLOOKUP($A52,'K-NETT'!$A$1:$AF$37898,23,FALSE),VLOOKUP($A52,'K-Wallet'!$A$1:$M$5000,0,FALSE)),"NOT VALID")</f>
        <v>0</v>
      </c>
      <c r="Y52">
        <f>IFERROR(IFERROR(VLOOKUP($A52,'K-NETT'!$A$1:$AF$37898,26,FALSE),VLOOKUP($A52,'K-Wallet'!$A$1:$M$5000,0,FALSE)),"NOT VALID")</f>
        <v>480650</v>
      </c>
      <c r="Z52">
        <f>IFERROR(IFERROR(VLOOKUP($A52,'K-NETT'!$A$1:$AF$37898,30,FALSE),VLOOKUP($A52,'K-Wallet'!$A$1:$M$5000,11,FALSE)),"NOT VALID")</f>
        <v>0</v>
      </c>
      <c r="AA52" s="31">
        <f t="shared" si="1"/>
        <v>0</v>
      </c>
    </row>
    <row r="53" spans="1:27" x14ac:dyDescent="0.25">
      <c r="A53" t="str">
        <f t="shared" si="0"/>
        <v>1231631521</v>
      </c>
      <c r="B53">
        <v>44</v>
      </c>
      <c r="C53">
        <v>1231631521</v>
      </c>
      <c r="D53" t="s">
        <v>42</v>
      </c>
      <c r="E53" t="s">
        <v>43</v>
      </c>
      <c r="F53">
        <v>1825650</v>
      </c>
      <c r="G53" s="2">
        <v>44112</v>
      </c>
      <c r="H53" s="3">
        <v>0.5347453703703704</v>
      </c>
      <c r="I53" t="s">
        <v>44</v>
      </c>
      <c r="J53">
        <v>-81831482401</v>
      </c>
      <c r="K53" s="4" t="s">
        <v>101</v>
      </c>
      <c r="N53" t="str">
        <f>IFERROR(IFERROR(VLOOKUP($A53,'K-NETT'!$A$1:$AF$37898,1,FALSE),VLOOKUP($A53,'K-Wallet'!$A$1:$M$5000,1,FALSE)),"NOT VALID")</f>
        <v>1231631521</v>
      </c>
      <c r="O53" t="str">
        <f>IFERROR(IFERROR(VLOOKUP($A53,'K-NETT'!$A$1:$AF$37898,11,FALSE),VLOOKUP($A53,'K-Wallet'!$A$1:$M$5000,0,FALSE)),"NOT VALID")</f>
        <v>CNE2010005239</v>
      </c>
      <c r="P53" t="str">
        <f>IFERROR(IFERROR(VLOOKUP($A53,'K-NETT'!$A$1:$AF$37898,14,FALSE),VLOOKUP($A53,'K-Wallet'!$A$1:$M$5000,8,FALSE)),"NOT VALID")</f>
        <v>IDSPACA11376</v>
      </c>
      <c r="Q53" t="str">
        <f>IFERROR(IFERROR(VLOOKUP($A53,'K-NETT'!$A$1:$AF$37898,15,FALSE),VLOOKUP($A53,'K-Wallet'!$A$1:$M$5000,9,FALSE)),"NOT VALID")</f>
        <v>LINDA SARI</v>
      </c>
      <c r="R53">
        <f>IFERROR(IFERROR(VLOOKUP($A53,'K-NETT'!$A$1:$AF$37898,16,FALSE),VLOOKUP($A53,'K-Wallet'!$A$1:$M$5000,0,FALSE)),"NOT VALID")</f>
        <v>1800000</v>
      </c>
      <c r="S53">
        <f>IFERROR(IFERROR(VLOOKUP($A53,'K-NETT'!$A$1:$AF$37898,17,FALSE),VLOOKUP($A53,'K-Wallet'!$A$1:$M$5000,0,FALSE)),"NOT VALID")</f>
        <v>6650</v>
      </c>
      <c r="T53">
        <f>IFERROR(IFERROR(VLOOKUP($A53,'K-NETT'!$A$1:$AF$37898,18,FALSE),VLOOKUP($A53,'K-Wallet'!$A$1:$M$5000,0,FALSE)),"NOT VALID")</f>
        <v>19000</v>
      </c>
      <c r="U53">
        <f>IFERROR(IFERROR(VLOOKUP($A53,'K-NETT'!$A$1:$AF$37898,19,FALSE),VLOOKUP($A53,'K-Wallet'!$A$1:$M$5000,0,FALSE)),"NOT VALID")</f>
        <v>0</v>
      </c>
      <c r="V53">
        <f>IFERROR(IFERROR(VLOOKUP($A53,'K-NETT'!$A$1:$AF$37898,20,FALSE),VLOOKUP($A53,'K-Wallet'!$A$1:$M$5000,0,FALSE)),"NOT VALID")</f>
        <v>0</v>
      </c>
      <c r="W53">
        <f>IFERROR(IFERROR(VLOOKUP($A53,'K-NETT'!$A$1:$AF$37898,22,FALSE),VLOOKUP($A53,'K-Wallet'!$A$1:$M$5000,0,FALSE)),"NOT VALID")</f>
        <v>0</v>
      </c>
      <c r="X53">
        <f>IFERROR(IFERROR(VLOOKUP($A53,'K-NETT'!$A$1:$AF$37898,23,FALSE),VLOOKUP($A53,'K-Wallet'!$A$1:$M$5000,0,FALSE)),"NOT VALID")</f>
        <v>0</v>
      </c>
      <c r="Y53">
        <f>IFERROR(IFERROR(VLOOKUP($A53,'K-NETT'!$A$1:$AF$37898,26,FALSE),VLOOKUP($A53,'K-Wallet'!$A$1:$M$5000,0,FALSE)),"NOT VALID")</f>
        <v>1825650</v>
      </c>
      <c r="Z53">
        <f>IFERROR(IFERROR(VLOOKUP($A53,'K-NETT'!$A$1:$AF$37898,30,FALSE),VLOOKUP($A53,'K-Wallet'!$A$1:$M$5000,11,FALSE)),"NOT VALID")</f>
        <v>0</v>
      </c>
      <c r="AA53" s="31">
        <f t="shared" si="1"/>
        <v>0</v>
      </c>
    </row>
    <row r="54" spans="1:27" x14ac:dyDescent="0.25">
      <c r="A54" t="str">
        <f t="shared" si="0"/>
        <v>1228531348</v>
      </c>
      <c r="B54">
        <v>45</v>
      </c>
      <c r="C54">
        <v>1228531348</v>
      </c>
      <c r="D54" t="s">
        <v>42</v>
      </c>
      <c r="E54" t="s">
        <v>43</v>
      </c>
      <c r="F54">
        <v>488650</v>
      </c>
      <c r="G54" s="2">
        <v>44112</v>
      </c>
      <c r="H54" s="3">
        <v>0.53491898148148154</v>
      </c>
      <c r="I54" t="s">
        <v>44</v>
      </c>
      <c r="J54">
        <v>-81831362501</v>
      </c>
      <c r="K54" s="4" t="s">
        <v>101</v>
      </c>
      <c r="N54" t="str">
        <f>IFERROR(IFERROR(VLOOKUP($A54,'K-NETT'!$A$1:$AF$37898,1,FALSE),VLOOKUP($A54,'K-Wallet'!$A$1:$M$5000,1,FALSE)),"NOT VALID")</f>
        <v>1228531348</v>
      </c>
      <c r="O54" t="str">
        <f>IFERROR(IFERROR(VLOOKUP($A54,'K-NETT'!$A$1:$AF$37898,11,FALSE),VLOOKUP($A54,'K-Wallet'!$A$1:$M$5000,0,FALSE)),"NOT VALID")</f>
        <v>CNE2010005241</v>
      </c>
      <c r="P54" t="str">
        <f>IFERROR(IFERROR(VLOOKUP($A54,'K-NETT'!$A$1:$AF$37898,14,FALSE),VLOOKUP($A54,'K-Wallet'!$A$1:$M$5000,8,FALSE)),"NOT VALID")</f>
        <v>IDSPAAB43596</v>
      </c>
      <c r="Q54" t="str">
        <f>IFERROR(IFERROR(VLOOKUP($A54,'K-NETT'!$A$1:$AF$37898,15,FALSE),VLOOKUP($A54,'K-Wallet'!$A$1:$M$5000,9,FALSE)),"NOT VALID")</f>
        <v>PUJI ASTUTI</v>
      </c>
      <c r="R54">
        <f>IFERROR(IFERROR(VLOOKUP($A54,'K-NETT'!$A$1:$AF$37898,16,FALSE),VLOOKUP($A54,'K-Wallet'!$A$1:$M$5000,0,FALSE)),"NOT VALID")</f>
        <v>474000</v>
      </c>
      <c r="S54">
        <f>IFERROR(IFERROR(VLOOKUP($A54,'K-NETT'!$A$1:$AF$37898,17,FALSE),VLOOKUP($A54,'K-Wallet'!$A$1:$M$5000,0,FALSE)),"NOT VALID")</f>
        <v>6650</v>
      </c>
      <c r="T54">
        <f>IFERROR(IFERROR(VLOOKUP($A54,'K-NETT'!$A$1:$AF$37898,18,FALSE),VLOOKUP($A54,'K-Wallet'!$A$1:$M$5000,0,FALSE)),"NOT VALID")</f>
        <v>8000</v>
      </c>
      <c r="U54">
        <f>IFERROR(IFERROR(VLOOKUP($A54,'K-NETT'!$A$1:$AF$37898,19,FALSE),VLOOKUP($A54,'K-Wallet'!$A$1:$M$5000,0,FALSE)),"NOT VALID")</f>
        <v>0</v>
      </c>
      <c r="V54">
        <f>IFERROR(IFERROR(VLOOKUP($A54,'K-NETT'!$A$1:$AF$37898,20,FALSE),VLOOKUP($A54,'K-Wallet'!$A$1:$M$5000,0,FALSE)),"NOT VALID")</f>
        <v>0</v>
      </c>
      <c r="W54">
        <f>IFERROR(IFERROR(VLOOKUP($A54,'K-NETT'!$A$1:$AF$37898,22,FALSE),VLOOKUP($A54,'K-Wallet'!$A$1:$M$5000,0,FALSE)),"NOT VALID")</f>
        <v>0</v>
      </c>
      <c r="X54">
        <f>IFERROR(IFERROR(VLOOKUP($A54,'K-NETT'!$A$1:$AF$37898,23,FALSE),VLOOKUP($A54,'K-Wallet'!$A$1:$M$5000,0,FALSE)),"NOT VALID")</f>
        <v>0</v>
      </c>
      <c r="Y54">
        <f>IFERROR(IFERROR(VLOOKUP($A54,'K-NETT'!$A$1:$AF$37898,26,FALSE),VLOOKUP($A54,'K-Wallet'!$A$1:$M$5000,0,FALSE)),"NOT VALID")</f>
        <v>488650</v>
      </c>
      <c r="Z54">
        <f>IFERROR(IFERROR(VLOOKUP($A54,'K-NETT'!$A$1:$AF$37898,30,FALSE),VLOOKUP($A54,'K-Wallet'!$A$1:$M$5000,11,FALSE)),"NOT VALID")</f>
        <v>0</v>
      </c>
      <c r="AA54" s="31">
        <f t="shared" si="1"/>
        <v>0</v>
      </c>
    </row>
    <row r="55" spans="1:27" x14ac:dyDescent="0.25">
      <c r="A55" t="str">
        <f t="shared" si="0"/>
        <v>1806631323</v>
      </c>
      <c r="B55">
        <v>46</v>
      </c>
      <c r="C55">
        <v>1806631323</v>
      </c>
      <c r="D55" t="s">
        <v>42</v>
      </c>
      <c r="E55" t="s">
        <v>43</v>
      </c>
      <c r="F55">
        <v>66650</v>
      </c>
      <c r="G55" s="2">
        <v>44112</v>
      </c>
      <c r="H55" s="3">
        <v>0.53988425925925931</v>
      </c>
      <c r="I55" t="s">
        <v>44</v>
      </c>
      <c r="J55">
        <v>-81833720601</v>
      </c>
      <c r="K55" s="4" t="s">
        <v>101</v>
      </c>
      <c r="N55" t="str">
        <f>IFERROR(IFERROR(VLOOKUP($A55,'K-NETT'!$A$1:$AF$37898,1,FALSE),VLOOKUP($A55,'K-Wallet'!$A$1:$M$5000,1,FALSE)),"NOT VALID")</f>
        <v>1806631323</v>
      </c>
      <c r="O55" t="str">
        <f>IFERROR(IFERROR(VLOOKUP($A55,'K-NETT'!$A$1:$AF$37898,11,FALSE),VLOOKUP($A55,'K-Wallet'!$A$1:$M$5000,0,FALSE)),"NOT VALID")</f>
        <v>MME2010005242</v>
      </c>
      <c r="P55" t="str">
        <f>IFERROR(IFERROR(VLOOKUP($A55,'K-NETT'!$A$1:$AF$37898,14,FALSE),VLOOKUP($A55,'K-Wallet'!$A$1:$M$5000,8,FALSE)),"NOT VALID")</f>
        <v>IDSPAAB43763</v>
      </c>
      <c r="Q55">
        <f>IFERROR(IFERROR(VLOOKUP($A55,'K-NETT'!$A$1:$AF$37898,15,FALSE),VLOOKUP($A55,'K-Wallet'!$A$1:$M$5000,9,FALSE)),"NOT VALID")</f>
        <v>3276034701920000</v>
      </c>
      <c r="R55">
        <f>IFERROR(IFERROR(VLOOKUP($A55,'K-NETT'!$A$1:$AF$37898,16,FALSE),VLOOKUP($A55,'K-Wallet'!$A$1:$M$5000,0,FALSE)),"NOT VALID")</f>
        <v>50000</v>
      </c>
      <c r="S55">
        <f>IFERROR(IFERROR(VLOOKUP($A55,'K-NETT'!$A$1:$AF$37898,17,FALSE),VLOOKUP($A55,'K-Wallet'!$A$1:$M$5000,0,FALSE)),"NOT VALID")</f>
        <v>6650</v>
      </c>
      <c r="T55">
        <f>IFERROR(IFERROR(VLOOKUP($A55,'K-NETT'!$A$1:$AF$37898,18,FALSE),VLOOKUP($A55,'K-Wallet'!$A$1:$M$5000,0,FALSE)),"NOT VALID")</f>
        <v>10000</v>
      </c>
      <c r="U55">
        <f>IFERROR(IFERROR(VLOOKUP($A55,'K-NETT'!$A$1:$AF$37898,19,FALSE),VLOOKUP($A55,'K-Wallet'!$A$1:$M$5000,0,FALSE)),"NOT VALID")</f>
        <v>0</v>
      </c>
      <c r="V55">
        <f>IFERROR(IFERROR(VLOOKUP($A55,'K-NETT'!$A$1:$AF$37898,20,FALSE),VLOOKUP($A55,'K-Wallet'!$A$1:$M$5000,0,FALSE)),"NOT VALID")</f>
        <v>0</v>
      </c>
      <c r="W55">
        <f>IFERROR(IFERROR(VLOOKUP($A55,'K-NETT'!$A$1:$AF$37898,22,FALSE),VLOOKUP($A55,'K-Wallet'!$A$1:$M$5000,0,FALSE)),"NOT VALID")</f>
        <v>0</v>
      </c>
      <c r="X55">
        <f>IFERROR(IFERROR(VLOOKUP($A55,'K-NETT'!$A$1:$AF$37898,23,FALSE),VLOOKUP($A55,'K-Wallet'!$A$1:$M$5000,0,FALSE)),"NOT VALID")</f>
        <v>0</v>
      </c>
      <c r="Y55">
        <f>IFERROR(IFERROR(VLOOKUP($A55,'K-NETT'!$A$1:$AF$37898,26,FALSE),VLOOKUP($A55,'K-Wallet'!$A$1:$M$5000,0,FALSE)),"NOT VALID")</f>
        <v>66650</v>
      </c>
      <c r="Z55">
        <f>IFERROR(IFERROR(VLOOKUP($A55,'K-NETT'!$A$1:$AF$37898,30,FALSE),VLOOKUP($A55,'K-Wallet'!$A$1:$M$5000,11,FALSE)),"NOT VALID")</f>
        <v>0</v>
      </c>
      <c r="AA55" s="31">
        <f t="shared" si="1"/>
        <v>0</v>
      </c>
    </row>
    <row r="56" spans="1:27" x14ac:dyDescent="0.25">
      <c r="A56" t="str">
        <f t="shared" si="0"/>
        <v>1193731121</v>
      </c>
      <c r="B56">
        <v>47</v>
      </c>
      <c r="C56">
        <v>1193731121</v>
      </c>
      <c r="D56" t="s">
        <v>42</v>
      </c>
      <c r="E56" t="s">
        <v>43</v>
      </c>
      <c r="F56">
        <v>690650</v>
      </c>
      <c r="G56" s="2">
        <v>44112</v>
      </c>
      <c r="H56" s="3">
        <v>0.55469907407407404</v>
      </c>
      <c r="I56" t="s">
        <v>44</v>
      </c>
      <c r="J56">
        <v>-81840017101</v>
      </c>
      <c r="K56" s="4" t="s">
        <v>101</v>
      </c>
      <c r="N56" t="str">
        <f>IFERROR(IFERROR(VLOOKUP($A56,'K-NETT'!$A$1:$AF$37898,1,FALSE),VLOOKUP($A56,'K-Wallet'!$A$1:$M$5000,1,FALSE)),"NOT VALID")</f>
        <v>1193731121</v>
      </c>
      <c r="O56" t="str">
        <f>IFERROR(IFERROR(VLOOKUP($A56,'K-NETT'!$A$1:$AF$37898,11,FALSE),VLOOKUP($A56,'K-Wallet'!$A$1:$M$5000,0,FALSE)),"NOT VALID")</f>
        <v>CNE2010005248</v>
      </c>
      <c r="P56" t="str">
        <f>IFERROR(IFERROR(VLOOKUP($A56,'K-NETT'!$A$1:$AF$37898,14,FALSE),VLOOKUP($A56,'K-Wallet'!$A$1:$M$5000,8,FALSE)),"NOT VALID")</f>
        <v>IDJRBEA09650</v>
      </c>
      <c r="Q56" t="str">
        <f>IFERROR(IFERROR(VLOOKUP($A56,'K-NETT'!$A$1:$AF$37898,15,FALSE),VLOOKUP($A56,'K-Wallet'!$A$1:$M$5000,9,FALSE)),"NOT VALID")</f>
        <v>RIFQATUL MAULIDAH</v>
      </c>
      <c r="R56">
        <f>IFERROR(IFERROR(VLOOKUP($A56,'K-NETT'!$A$1:$AF$37898,16,FALSE),VLOOKUP($A56,'K-Wallet'!$A$1:$M$5000,0,FALSE)),"NOT VALID")</f>
        <v>651000</v>
      </c>
      <c r="S56">
        <f>IFERROR(IFERROR(VLOOKUP($A56,'K-NETT'!$A$1:$AF$37898,17,FALSE),VLOOKUP($A56,'K-Wallet'!$A$1:$M$5000,0,FALSE)),"NOT VALID")</f>
        <v>6650</v>
      </c>
      <c r="T56">
        <f>IFERROR(IFERROR(VLOOKUP($A56,'K-NETT'!$A$1:$AF$37898,18,FALSE),VLOOKUP($A56,'K-Wallet'!$A$1:$M$5000,0,FALSE)),"NOT VALID")</f>
        <v>33000</v>
      </c>
      <c r="U56">
        <f>IFERROR(IFERROR(VLOOKUP($A56,'K-NETT'!$A$1:$AF$37898,19,FALSE),VLOOKUP($A56,'K-Wallet'!$A$1:$M$5000,0,FALSE)),"NOT VALID")</f>
        <v>0</v>
      </c>
      <c r="V56">
        <f>IFERROR(IFERROR(VLOOKUP($A56,'K-NETT'!$A$1:$AF$37898,20,FALSE),VLOOKUP($A56,'K-Wallet'!$A$1:$M$5000,0,FALSE)),"NOT VALID")</f>
        <v>0</v>
      </c>
      <c r="W56">
        <f>IFERROR(IFERROR(VLOOKUP($A56,'K-NETT'!$A$1:$AF$37898,22,FALSE),VLOOKUP($A56,'K-Wallet'!$A$1:$M$5000,0,FALSE)),"NOT VALID")</f>
        <v>0</v>
      </c>
      <c r="X56">
        <f>IFERROR(IFERROR(VLOOKUP($A56,'K-NETT'!$A$1:$AF$37898,23,FALSE),VLOOKUP($A56,'K-Wallet'!$A$1:$M$5000,0,FALSE)),"NOT VALID")</f>
        <v>0</v>
      </c>
      <c r="Y56">
        <f>IFERROR(IFERROR(VLOOKUP($A56,'K-NETT'!$A$1:$AF$37898,26,FALSE),VLOOKUP($A56,'K-Wallet'!$A$1:$M$5000,0,FALSE)),"NOT VALID")</f>
        <v>690650</v>
      </c>
      <c r="Z56">
        <f>IFERROR(IFERROR(VLOOKUP($A56,'K-NETT'!$A$1:$AF$37898,30,FALSE),VLOOKUP($A56,'K-Wallet'!$A$1:$M$5000,11,FALSE)),"NOT VALID")</f>
        <v>0</v>
      </c>
      <c r="AA56" s="31">
        <f t="shared" si="1"/>
        <v>0</v>
      </c>
    </row>
    <row r="57" spans="1:27" x14ac:dyDescent="0.25">
      <c r="A57" t="str">
        <f t="shared" si="0"/>
        <v>1501831100</v>
      </c>
      <c r="B57">
        <v>48</v>
      </c>
      <c r="C57">
        <v>1501831100</v>
      </c>
      <c r="D57" t="s">
        <v>42</v>
      </c>
      <c r="E57" t="s">
        <v>43</v>
      </c>
      <c r="F57">
        <v>922650</v>
      </c>
      <c r="G57" s="2">
        <v>44112</v>
      </c>
      <c r="H57" s="3">
        <v>0.55847222222222215</v>
      </c>
      <c r="I57" t="s">
        <v>44</v>
      </c>
      <c r="J57">
        <v>-81841539901</v>
      </c>
      <c r="K57" s="4" t="s">
        <v>101</v>
      </c>
      <c r="N57" t="str">
        <f>IFERROR(IFERROR(VLOOKUP($A57,'K-NETT'!$A$1:$AF$37898,1,FALSE),VLOOKUP($A57,'K-Wallet'!$A$1:$M$5000,1,FALSE)),"NOT VALID")</f>
        <v>1501831100</v>
      </c>
      <c r="O57" t="str">
        <f>IFERROR(IFERROR(VLOOKUP($A57,'K-NETT'!$A$1:$AF$37898,11,FALSE),VLOOKUP($A57,'K-Wallet'!$A$1:$M$5000,0,FALSE)),"NOT VALID")</f>
        <v>CNE2010005249</v>
      </c>
      <c r="P57" t="str">
        <f>IFERROR(IFERROR(VLOOKUP($A57,'K-NETT'!$A$1:$AF$37898,14,FALSE),VLOOKUP($A57,'K-Wallet'!$A$1:$M$5000,8,FALSE)),"NOT VALID")</f>
        <v>IDJHAHA06246</v>
      </c>
      <c r="Q57" t="str">
        <f>IFERROR(IFERROR(VLOOKUP($A57,'K-NETT'!$A$1:$AF$37898,15,FALSE),VLOOKUP($A57,'K-Wallet'!$A$1:$M$5000,9,FALSE)),"NOT VALID")</f>
        <v>ANNA DYAH MELANIE</v>
      </c>
      <c r="R57">
        <f>IFERROR(IFERROR(VLOOKUP($A57,'K-NETT'!$A$1:$AF$37898,16,FALSE),VLOOKUP($A57,'K-Wallet'!$A$1:$M$5000,0,FALSE)),"NOT VALID")</f>
        <v>894000</v>
      </c>
      <c r="S57">
        <f>IFERROR(IFERROR(VLOOKUP($A57,'K-NETT'!$A$1:$AF$37898,17,FALSE),VLOOKUP($A57,'K-Wallet'!$A$1:$M$5000,0,FALSE)),"NOT VALID")</f>
        <v>6650</v>
      </c>
      <c r="T57">
        <f>IFERROR(IFERROR(VLOOKUP($A57,'K-NETT'!$A$1:$AF$37898,18,FALSE),VLOOKUP($A57,'K-Wallet'!$A$1:$M$5000,0,FALSE)),"NOT VALID")</f>
        <v>22000</v>
      </c>
      <c r="U57">
        <f>IFERROR(IFERROR(VLOOKUP($A57,'K-NETT'!$A$1:$AF$37898,19,FALSE),VLOOKUP($A57,'K-Wallet'!$A$1:$M$5000,0,FALSE)),"NOT VALID")</f>
        <v>0</v>
      </c>
      <c r="V57">
        <f>IFERROR(IFERROR(VLOOKUP($A57,'K-NETT'!$A$1:$AF$37898,20,FALSE),VLOOKUP($A57,'K-Wallet'!$A$1:$M$5000,0,FALSE)),"NOT VALID")</f>
        <v>0</v>
      </c>
      <c r="W57">
        <f>IFERROR(IFERROR(VLOOKUP($A57,'K-NETT'!$A$1:$AF$37898,22,FALSE),VLOOKUP($A57,'K-Wallet'!$A$1:$M$5000,0,FALSE)),"NOT VALID")</f>
        <v>0</v>
      </c>
      <c r="X57">
        <f>IFERROR(IFERROR(VLOOKUP($A57,'K-NETT'!$A$1:$AF$37898,23,FALSE),VLOOKUP($A57,'K-Wallet'!$A$1:$M$5000,0,FALSE)),"NOT VALID")</f>
        <v>0</v>
      </c>
      <c r="Y57">
        <f>IFERROR(IFERROR(VLOOKUP($A57,'K-NETT'!$A$1:$AF$37898,26,FALSE),VLOOKUP($A57,'K-Wallet'!$A$1:$M$5000,0,FALSE)),"NOT VALID")</f>
        <v>922650</v>
      </c>
      <c r="Z57">
        <f>IFERROR(IFERROR(VLOOKUP($A57,'K-NETT'!$A$1:$AF$37898,30,FALSE),VLOOKUP($A57,'K-Wallet'!$A$1:$M$5000,11,FALSE)),"NOT VALID")</f>
        <v>0</v>
      </c>
      <c r="AA57" s="31">
        <f t="shared" si="1"/>
        <v>0</v>
      </c>
    </row>
    <row r="58" spans="1:27" x14ac:dyDescent="0.25">
      <c r="A58" t="str">
        <f t="shared" si="0"/>
        <v>1849831985</v>
      </c>
      <c r="B58">
        <v>49</v>
      </c>
      <c r="C58">
        <v>1849831985</v>
      </c>
      <c r="D58" t="s">
        <v>42</v>
      </c>
      <c r="E58" t="s">
        <v>43</v>
      </c>
      <c r="F58">
        <v>926650</v>
      </c>
      <c r="G58" s="2">
        <v>44112</v>
      </c>
      <c r="H58" s="3">
        <v>0.56817129629629626</v>
      </c>
      <c r="I58" t="s">
        <v>44</v>
      </c>
      <c r="J58">
        <v>-81845625501</v>
      </c>
      <c r="K58" s="4" t="s">
        <v>101</v>
      </c>
      <c r="N58" t="str">
        <f>IFERROR(IFERROR(VLOOKUP($A58,'K-NETT'!$A$1:$AF$37898,1,FALSE),VLOOKUP($A58,'K-Wallet'!$A$1:$M$5000,1,FALSE)),"NOT VALID")</f>
        <v>1849831985</v>
      </c>
      <c r="O58" t="str">
        <f>IFERROR(IFERROR(VLOOKUP($A58,'K-NETT'!$A$1:$AF$37898,11,FALSE),VLOOKUP($A58,'K-Wallet'!$A$1:$M$5000,0,FALSE)),"NOT VALID")</f>
        <v>CNE2010005255</v>
      </c>
      <c r="P58" t="str">
        <f>IFERROR(IFERROR(VLOOKUP($A58,'K-NETT'!$A$1:$AF$37898,14,FALSE),VLOOKUP($A58,'K-Wallet'!$A$1:$M$5000,8,FALSE)),"NOT VALID")</f>
        <v>IDMUID001880</v>
      </c>
      <c r="Q58" t="str">
        <f>IFERROR(IFERROR(VLOOKUP($A58,'K-NETT'!$A$1:$AF$37898,15,FALSE),VLOOKUP($A58,'K-Wallet'!$A$1:$M$5000,9,FALSE)),"NOT VALID")</f>
        <v>MUHAMMAD AMIN HOLLE</v>
      </c>
      <c r="R58">
        <f>IFERROR(IFERROR(VLOOKUP($A58,'K-NETT'!$A$1:$AF$37898,16,FALSE),VLOOKUP($A58,'K-Wallet'!$A$1:$M$5000,0,FALSE)),"NOT VALID")</f>
        <v>910000</v>
      </c>
      <c r="S58">
        <f>IFERROR(IFERROR(VLOOKUP($A58,'K-NETT'!$A$1:$AF$37898,17,FALSE),VLOOKUP($A58,'K-Wallet'!$A$1:$M$5000,0,FALSE)),"NOT VALID")</f>
        <v>6650</v>
      </c>
      <c r="T58">
        <f>IFERROR(IFERROR(VLOOKUP($A58,'K-NETT'!$A$1:$AF$37898,18,FALSE),VLOOKUP($A58,'K-Wallet'!$A$1:$M$5000,0,FALSE)),"NOT VALID")</f>
        <v>10000</v>
      </c>
      <c r="U58">
        <f>IFERROR(IFERROR(VLOOKUP($A58,'K-NETT'!$A$1:$AF$37898,19,FALSE),VLOOKUP($A58,'K-Wallet'!$A$1:$M$5000,0,FALSE)),"NOT VALID")</f>
        <v>0</v>
      </c>
      <c r="V58">
        <f>IFERROR(IFERROR(VLOOKUP($A58,'K-NETT'!$A$1:$AF$37898,20,FALSE),VLOOKUP($A58,'K-Wallet'!$A$1:$M$5000,0,FALSE)),"NOT VALID")</f>
        <v>0</v>
      </c>
      <c r="W58">
        <f>IFERROR(IFERROR(VLOOKUP($A58,'K-NETT'!$A$1:$AF$37898,22,FALSE),VLOOKUP($A58,'K-Wallet'!$A$1:$M$5000,0,FALSE)),"NOT VALID")</f>
        <v>0</v>
      </c>
      <c r="X58">
        <f>IFERROR(IFERROR(VLOOKUP($A58,'K-NETT'!$A$1:$AF$37898,23,FALSE),VLOOKUP($A58,'K-Wallet'!$A$1:$M$5000,0,FALSE)),"NOT VALID")</f>
        <v>0</v>
      </c>
      <c r="Y58">
        <f>IFERROR(IFERROR(VLOOKUP($A58,'K-NETT'!$A$1:$AF$37898,26,FALSE),VLOOKUP($A58,'K-Wallet'!$A$1:$M$5000,0,FALSE)),"NOT VALID")</f>
        <v>926650</v>
      </c>
      <c r="Z58">
        <f>IFERROR(IFERROR(VLOOKUP($A58,'K-NETT'!$A$1:$AF$37898,30,FALSE),VLOOKUP($A58,'K-Wallet'!$A$1:$M$5000,11,FALSE)),"NOT VALID")</f>
        <v>0</v>
      </c>
      <c r="AA58" s="31">
        <f t="shared" si="1"/>
        <v>0</v>
      </c>
    </row>
    <row r="59" spans="1:27" x14ac:dyDescent="0.25">
      <c r="A59" t="str">
        <f t="shared" si="0"/>
        <v>117268805</v>
      </c>
      <c r="B59">
        <v>50</v>
      </c>
      <c r="C59">
        <v>117268805</v>
      </c>
      <c r="D59" t="s">
        <v>97</v>
      </c>
      <c r="E59" t="s">
        <v>43</v>
      </c>
      <c r="F59">
        <v>909000</v>
      </c>
      <c r="G59" s="2">
        <v>44112</v>
      </c>
      <c r="H59" s="3">
        <v>0.57469907407407406</v>
      </c>
      <c r="I59" t="s">
        <v>44</v>
      </c>
      <c r="J59">
        <v>-81848322801</v>
      </c>
      <c r="K59" s="4" t="s">
        <v>101</v>
      </c>
      <c r="N59" t="str">
        <f>IFERROR(IFERROR(VLOOKUP($A59,'K-NETT'!$A$1:$AF$37898,1,FALSE),VLOOKUP($A59,'K-Wallet'!$A$1:$M$5000,1,FALSE)),"NOT VALID")</f>
        <v>117268805</v>
      </c>
      <c r="O59" t="str">
        <f>IFERROR(IFERROR(VLOOKUP($A59,'K-NETT'!$A$1:$AF$37898,11,FALSE),VLOOKUP($A59,'K-Wallet'!$A$1:$M$5000,0,FALSE)),"NOT VALID")</f>
        <v>NOT VALID</v>
      </c>
      <c r="P59" t="str">
        <f>IFERROR(IFERROR(VLOOKUP($A59,'K-NETT'!$A$1:$AF$37898,14,FALSE),VLOOKUP($A59,'K-Wallet'!$A$1:$M$5000,8,FALSE)),"NOT VALID")</f>
        <v>IDJTID045489</v>
      </c>
      <c r="Q59" t="str">
        <f>IFERROR(IFERROR(VLOOKUP($A59,'K-NETT'!$A$1:$AF$37898,15,FALSE),VLOOKUP($A59,'K-Wallet'!$A$1:$M$5000,9,FALSE)),"NOT VALID")</f>
        <v>IPANKARTIWASST</v>
      </c>
      <c r="R59" t="str">
        <f>IFERROR(IFERROR(VLOOKUP($A59,'K-NETT'!$A$1:$AF$37898,16,FALSE),VLOOKUP($A59,'K-Wallet'!$A$1:$M$5000,0,FALSE)),"NOT VALID")</f>
        <v>NOT VALID</v>
      </c>
      <c r="S59" t="str">
        <f>IFERROR(IFERROR(VLOOKUP($A59,'K-NETT'!$A$1:$AF$37898,17,FALSE),VLOOKUP($A59,'K-Wallet'!$A$1:$M$5000,0,FALSE)),"NOT VALID")</f>
        <v>NOT VALID</v>
      </c>
      <c r="T59" t="str">
        <f>IFERROR(IFERROR(VLOOKUP($A59,'K-NETT'!$A$1:$AF$37898,18,FALSE),VLOOKUP($A59,'K-Wallet'!$A$1:$M$5000,0,FALSE)),"NOT VALID")</f>
        <v>NOT VALID</v>
      </c>
      <c r="U59" t="str">
        <f>IFERROR(IFERROR(VLOOKUP($A59,'K-NETT'!$A$1:$AF$37898,19,FALSE),VLOOKUP($A59,'K-Wallet'!$A$1:$M$5000,0,FALSE)),"NOT VALID")</f>
        <v>NOT VALID</v>
      </c>
      <c r="V59" t="str">
        <f>IFERROR(IFERROR(VLOOKUP($A59,'K-NETT'!$A$1:$AF$37898,20,FALSE),VLOOKUP($A59,'K-Wallet'!$A$1:$M$5000,0,FALSE)),"NOT VALID")</f>
        <v>NOT VALID</v>
      </c>
      <c r="W59" t="str">
        <f>IFERROR(IFERROR(VLOOKUP($A59,'K-NETT'!$A$1:$AF$37898,22,FALSE),VLOOKUP($A59,'K-Wallet'!$A$1:$M$5000,0,FALSE)),"NOT VALID")</f>
        <v>NOT VALID</v>
      </c>
      <c r="X59" t="str">
        <f>IFERROR(IFERROR(VLOOKUP($A59,'K-NETT'!$A$1:$AF$37898,23,FALSE),VLOOKUP($A59,'K-Wallet'!$A$1:$M$5000,0,FALSE)),"NOT VALID")</f>
        <v>NOT VALID</v>
      </c>
      <c r="Y59" t="str">
        <f>IFERROR(IFERROR(VLOOKUP($A59,'K-NETT'!$A$1:$AF$37898,26,FALSE),VLOOKUP($A59,'K-Wallet'!$A$1:$M$5000,0,FALSE)),"NOT VALID")</f>
        <v>NOT VALID</v>
      </c>
      <c r="Z59" t="str">
        <f>IFERROR(IFERROR(VLOOKUP($A59,'K-NETT'!$A$1:$AF$37898,30,FALSE),VLOOKUP($A59,'K-Wallet'!$A$1:$M$5000,11,FALSE)),"NOT VALID")</f>
        <v xml:space="preserve"> TOP UP K-WALLET</v>
      </c>
      <c r="AA59" s="31" t="e">
        <f t="shared" si="1"/>
        <v>#VALUE!</v>
      </c>
    </row>
    <row r="60" spans="1:27" x14ac:dyDescent="0.25">
      <c r="A60" t="str">
        <f t="shared" si="0"/>
        <v>1010041967</v>
      </c>
      <c r="B60">
        <v>51</v>
      </c>
      <c r="C60">
        <v>1010041967</v>
      </c>
      <c r="D60" t="s">
        <v>42</v>
      </c>
      <c r="E60" t="s">
        <v>43</v>
      </c>
      <c r="F60">
        <v>494650</v>
      </c>
      <c r="G60" s="2">
        <v>44112</v>
      </c>
      <c r="H60" s="3">
        <v>0.58032407407407405</v>
      </c>
      <c r="I60" t="s">
        <v>46</v>
      </c>
      <c r="J60">
        <v>-81850385801</v>
      </c>
      <c r="K60" s="4" t="s">
        <v>101</v>
      </c>
      <c r="N60" t="str">
        <f>IFERROR(IFERROR(VLOOKUP($A60,'K-NETT'!$A$1:$AF$37898,1,FALSE),VLOOKUP($A60,'K-Wallet'!$A$1:$M$5000,1,FALSE)),"NOT VALID")</f>
        <v>1010041967</v>
      </c>
      <c r="O60" t="str">
        <f>IFERROR(IFERROR(VLOOKUP($A60,'K-NETT'!$A$1:$AF$37898,11,FALSE),VLOOKUP($A60,'K-Wallet'!$A$1:$M$5000,0,FALSE)),"NOT VALID")</f>
        <v>CNE2010005265</v>
      </c>
      <c r="P60" t="str">
        <f>IFERROR(IFERROR(VLOOKUP($A60,'K-NETT'!$A$1:$AF$37898,14,FALSE),VLOOKUP($A60,'K-Wallet'!$A$1:$M$5000,8,FALSE)),"NOT VALID")</f>
        <v>EID1008327</v>
      </c>
      <c r="Q60" t="str">
        <f>IFERROR(IFERROR(VLOOKUP($A60,'K-NETT'!$A$1:$AF$37898,15,FALSE),VLOOKUP($A60,'K-Wallet'!$A$1:$M$5000,9,FALSE)),"NOT VALID")</f>
        <v>I PUTU GDE PERDANA SUGIARTHA, S.PD</v>
      </c>
      <c r="R60">
        <f>IFERROR(IFERROR(VLOOKUP($A60,'K-NETT'!$A$1:$AF$37898,16,FALSE),VLOOKUP($A60,'K-Wallet'!$A$1:$M$5000,0,FALSE)),"NOT VALID")</f>
        <v>474000</v>
      </c>
      <c r="S60">
        <f>IFERROR(IFERROR(VLOOKUP($A60,'K-NETT'!$A$1:$AF$37898,17,FALSE),VLOOKUP($A60,'K-Wallet'!$A$1:$M$5000,0,FALSE)),"NOT VALID")</f>
        <v>6650</v>
      </c>
      <c r="T60">
        <f>IFERROR(IFERROR(VLOOKUP($A60,'K-NETT'!$A$1:$AF$37898,18,FALSE),VLOOKUP($A60,'K-Wallet'!$A$1:$M$5000,0,FALSE)),"NOT VALID")</f>
        <v>14000</v>
      </c>
      <c r="U60">
        <f>IFERROR(IFERROR(VLOOKUP($A60,'K-NETT'!$A$1:$AF$37898,19,FALSE),VLOOKUP($A60,'K-Wallet'!$A$1:$M$5000,0,FALSE)),"NOT VALID")</f>
        <v>0</v>
      </c>
      <c r="V60">
        <f>IFERROR(IFERROR(VLOOKUP($A60,'K-NETT'!$A$1:$AF$37898,20,FALSE),VLOOKUP($A60,'K-Wallet'!$A$1:$M$5000,0,FALSE)),"NOT VALID")</f>
        <v>0</v>
      </c>
      <c r="W60">
        <f>IFERROR(IFERROR(VLOOKUP($A60,'K-NETT'!$A$1:$AF$37898,22,FALSE),VLOOKUP($A60,'K-Wallet'!$A$1:$M$5000,0,FALSE)),"NOT VALID")</f>
        <v>0</v>
      </c>
      <c r="X60">
        <f>IFERROR(IFERROR(VLOOKUP($A60,'K-NETT'!$A$1:$AF$37898,23,FALSE),VLOOKUP($A60,'K-Wallet'!$A$1:$M$5000,0,FALSE)),"NOT VALID")</f>
        <v>0</v>
      </c>
      <c r="Y60">
        <f>IFERROR(IFERROR(VLOOKUP($A60,'K-NETT'!$A$1:$AF$37898,26,FALSE),VLOOKUP($A60,'K-Wallet'!$A$1:$M$5000,0,FALSE)),"NOT VALID")</f>
        <v>494650</v>
      </c>
      <c r="Z60">
        <f>IFERROR(IFERROR(VLOOKUP($A60,'K-NETT'!$A$1:$AF$37898,30,FALSE),VLOOKUP($A60,'K-Wallet'!$A$1:$M$5000,11,FALSE)),"NOT VALID")</f>
        <v>0</v>
      </c>
      <c r="AA60" s="31">
        <f t="shared" si="1"/>
        <v>0</v>
      </c>
    </row>
    <row r="61" spans="1:27" x14ac:dyDescent="0.25">
      <c r="A61" t="str">
        <f t="shared" si="0"/>
        <v>1310041317</v>
      </c>
      <c r="B61">
        <v>52</v>
      </c>
      <c r="C61">
        <v>1310041317</v>
      </c>
      <c r="D61" t="s">
        <v>42</v>
      </c>
      <c r="E61" t="s">
        <v>43</v>
      </c>
      <c r="F61">
        <v>2616650</v>
      </c>
      <c r="G61" s="2">
        <v>44112</v>
      </c>
      <c r="H61" s="3">
        <v>0.58078703703703705</v>
      </c>
      <c r="I61" t="s">
        <v>44</v>
      </c>
      <c r="J61">
        <v>-81850725801</v>
      </c>
      <c r="K61" s="4" t="s">
        <v>101</v>
      </c>
      <c r="N61" t="str">
        <f>IFERROR(IFERROR(VLOOKUP($A61,'K-NETT'!$A$1:$AF$37898,1,FALSE),VLOOKUP($A61,'K-Wallet'!$A$1:$M$5000,1,FALSE)),"NOT VALID")</f>
        <v>1310041317</v>
      </c>
      <c r="O61" t="str">
        <f>IFERROR(IFERROR(VLOOKUP($A61,'K-NETT'!$A$1:$AF$37898,11,FALSE),VLOOKUP($A61,'K-Wallet'!$A$1:$M$5000,0,FALSE)),"NOT VALID")</f>
        <v>CNE2010005266</v>
      </c>
      <c r="P61" t="str">
        <f>IFERROR(IFERROR(VLOOKUP($A61,'K-NETT'!$A$1:$AF$37898,14,FALSE),VLOOKUP($A61,'K-Wallet'!$A$1:$M$5000,8,FALSE)),"NOT VALID")</f>
        <v>IDSPAAB33578</v>
      </c>
      <c r="Q61" t="str">
        <f>IFERROR(IFERROR(VLOOKUP($A61,'K-NETT'!$A$1:$AF$37898,15,FALSE),VLOOKUP($A61,'K-Wallet'!$A$1:$M$5000,9,FALSE)),"NOT VALID")</f>
        <v>CHRISTIAN SETIAWAN</v>
      </c>
      <c r="R61">
        <f>IFERROR(IFERROR(VLOOKUP($A61,'K-NETT'!$A$1:$AF$37898,16,FALSE),VLOOKUP($A61,'K-Wallet'!$A$1:$M$5000,0,FALSE)),"NOT VALID")</f>
        <v>2600000</v>
      </c>
      <c r="S61">
        <f>IFERROR(IFERROR(VLOOKUP($A61,'K-NETT'!$A$1:$AF$37898,17,FALSE),VLOOKUP($A61,'K-Wallet'!$A$1:$M$5000,0,FALSE)),"NOT VALID")</f>
        <v>6650</v>
      </c>
      <c r="T61">
        <f>IFERROR(IFERROR(VLOOKUP($A61,'K-NETT'!$A$1:$AF$37898,18,FALSE),VLOOKUP($A61,'K-Wallet'!$A$1:$M$5000,0,FALSE)),"NOT VALID")</f>
        <v>10000</v>
      </c>
      <c r="U61">
        <f>IFERROR(IFERROR(VLOOKUP($A61,'K-NETT'!$A$1:$AF$37898,19,FALSE),VLOOKUP($A61,'K-Wallet'!$A$1:$M$5000,0,FALSE)),"NOT VALID")</f>
        <v>0</v>
      </c>
      <c r="V61">
        <f>IFERROR(IFERROR(VLOOKUP($A61,'K-NETT'!$A$1:$AF$37898,20,FALSE),VLOOKUP($A61,'K-Wallet'!$A$1:$M$5000,0,FALSE)),"NOT VALID")</f>
        <v>0</v>
      </c>
      <c r="W61">
        <f>IFERROR(IFERROR(VLOOKUP($A61,'K-NETT'!$A$1:$AF$37898,22,FALSE),VLOOKUP($A61,'K-Wallet'!$A$1:$M$5000,0,FALSE)),"NOT VALID")</f>
        <v>0</v>
      </c>
      <c r="X61">
        <f>IFERROR(IFERROR(VLOOKUP($A61,'K-NETT'!$A$1:$AF$37898,23,FALSE),VLOOKUP($A61,'K-Wallet'!$A$1:$M$5000,0,FALSE)),"NOT VALID")</f>
        <v>0</v>
      </c>
      <c r="Y61">
        <f>IFERROR(IFERROR(VLOOKUP($A61,'K-NETT'!$A$1:$AF$37898,26,FALSE),VLOOKUP($A61,'K-Wallet'!$A$1:$M$5000,0,FALSE)),"NOT VALID")</f>
        <v>2616650</v>
      </c>
      <c r="Z61">
        <f>IFERROR(IFERROR(VLOOKUP($A61,'K-NETT'!$A$1:$AF$37898,30,FALSE),VLOOKUP($A61,'K-Wallet'!$A$1:$M$5000,11,FALSE)),"NOT VALID")</f>
        <v>0</v>
      </c>
      <c r="AA61" s="31">
        <f t="shared" si="1"/>
        <v>0</v>
      </c>
    </row>
    <row r="62" spans="1:27" x14ac:dyDescent="0.25">
      <c r="A62" t="str">
        <f t="shared" si="0"/>
        <v>1072041946</v>
      </c>
      <c r="B62">
        <v>53</v>
      </c>
      <c r="C62">
        <v>1072041946</v>
      </c>
      <c r="D62" t="s">
        <v>42</v>
      </c>
      <c r="E62" t="s">
        <v>43</v>
      </c>
      <c r="F62">
        <v>487650</v>
      </c>
      <c r="G62" s="2">
        <v>44112</v>
      </c>
      <c r="H62" s="3">
        <v>0.58258101851851851</v>
      </c>
      <c r="I62" t="s">
        <v>44</v>
      </c>
      <c r="J62">
        <v>-81851551501</v>
      </c>
      <c r="K62" s="4" t="s">
        <v>101</v>
      </c>
      <c r="N62" t="str">
        <f>IFERROR(IFERROR(VLOOKUP($A62,'K-NETT'!$A$1:$AF$37898,1,FALSE),VLOOKUP($A62,'K-Wallet'!$A$1:$M$5000,1,FALSE)),"NOT VALID")</f>
        <v>1072041946</v>
      </c>
      <c r="O62" t="str">
        <f>IFERROR(IFERROR(VLOOKUP($A62,'K-NETT'!$A$1:$AF$37898,11,FALSE),VLOOKUP($A62,'K-Wallet'!$A$1:$M$5000,0,FALSE)),"NOT VALID")</f>
        <v>CNE2010005267</v>
      </c>
      <c r="P62" t="str">
        <f>IFERROR(IFERROR(VLOOKUP($A62,'K-NETT'!$A$1:$AF$37898,14,FALSE),VLOOKUP($A62,'K-Wallet'!$A$1:$M$5000,8,FALSE)),"NOT VALID")</f>
        <v>IDPABLA09117</v>
      </c>
      <c r="Q62" t="str">
        <f>IFERROR(IFERROR(VLOOKUP($A62,'K-NETT'!$A$1:$AF$37898,15,FALSE),VLOOKUP($A62,'K-Wallet'!$A$1:$M$5000,9,FALSE)),"NOT VALID")</f>
        <v>SN.AISYAH JAMIL</v>
      </c>
      <c r="R62">
        <f>IFERROR(IFERROR(VLOOKUP($A62,'K-NETT'!$A$1:$AF$37898,16,FALSE),VLOOKUP($A62,'K-Wallet'!$A$1:$M$5000,0,FALSE)),"NOT VALID")</f>
        <v>474000</v>
      </c>
      <c r="S62">
        <f>IFERROR(IFERROR(VLOOKUP($A62,'K-NETT'!$A$1:$AF$37898,17,FALSE),VLOOKUP($A62,'K-Wallet'!$A$1:$M$5000,0,FALSE)),"NOT VALID")</f>
        <v>6650</v>
      </c>
      <c r="T62">
        <f>IFERROR(IFERROR(VLOOKUP($A62,'K-NETT'!$A$1:$AF$37898,18,FALSE),VLOOKUP($A62,'K-Wallet'!$A$1:$M$5000,0,FALSE)),"NOT VALID")</f>
        <v>7000</v>
      </c>
      <c r="U62">
        <f>IFERROR(IFERROR(VLOOKUP($A62,'K-NETT'!$A$1:$AF$37898,19,FALSE),VLOOKUP($A62,'K-Wallet'!$A$1:$M$5000,0,FALSE)),"NOT VALID")</f>
        <v>0</v>
      </c>
      <c r="V62">
        <f>IFERROR(IFERROR(VLOOKUP($A62,'K-NETT'!$A$1:$AF$37898,20,FALSE),VLOOKUP($A62,'K-Wallet'!$A$1:$M$5000,0,FALSE)),"NOT VALID")</f>
        <v>0</v>
      </c>
      <c r="W62">
        <f>IFERROR(IFERROR(VLOOKUP($A62,'K-NETT'!$A$1:$AF$37898,22,FALSE),VLOOKUP($A62,'K-Wallet'!$A$1:$M$5000,0,FALSE)),"NOT VALID")</f>
        <v>0</v>
      </c>
      <c r="X62">
        <f>IFERROR(IFERROR(VLOOKUP($A62,'K-NETT'!$A$1:$AF$37898,23,FALSE),VLOOKUP($A62,'K-Wallet'!$A$1:$M$5000,0,FALSE)),"NOT VALID")</f>
        <v>0</v>
      </c>
      <c r="Y62">
        <f>IFERROR(IFERROR(VLOOKUP($A62,'K-NETT'!$A$1:$AF$37898,26,FALSE),VLOOKUP($A62,'K-Wallet'!$A$1:$M$5000,0,FALSE)),"NOT VALID")</f>
        <v>487650</v>
      </c>
      <c r="Z62">
        <f>IFERROR(IFERROR(VLOOKUP($A62,'K-NETT'!$A$1:$AF$37898,30,FALSE),VLOOKUP($A62,'K-Wallet'!$A$1:$M$5000,11,FALSE)),"NOT VALID")</f>
        <v>0</v>
      </c>
      <c r="AA62" s="31">
        <f t="shared" si="1"/>
        <v>0</v>
      </c>
    </row>
    <row r="63" spans="1:27" x14ac:dyDescent="0.25">
      <c r="A63" t="str">
        <f t="shared" si="0"/>
        <v>1882041780</v>
      </c>
      <c r="B63">
        <v>54</v>
      </c>
      <c r="C63">
        <v>1882041780</v>
      </c>
      <c r="D63" t="s">
        <v>42</v>
      </c>
      <c r="E63" t="s">
        <v>43</v>
      </c>
      <c r="F63">
        <v>56650</v>
      </c>
      <c r="G63" s="2">
        <v>44112</v>
      </c>
      <c r="H63" s="3">
        <v>0.5852546296296296</v>
      </c>
      <c r="I63" t="s">
        <v>44</v>
      </c>
      <c r="J63">
        <v>-81852586101</v>
      </c>
      <c r="K63" s="4" t="s">
        <v>101</v>
      </c>
      <c r="N63" t="str">
        <f>IFERROR(IFERROR(VLOOKUP($A63,'K-NETT'!$A$1:$AF$37898,1,FALSE),VLOOKUP($A63,'K-Wallet'!$A$1:$M$5000,1,FALSE)),"NOT VALID")</f>
        <v>1882041780</v>
      </c>
      <c r="O63" t="str">
        <f>IFERROR(IFERROR(VLOOKUP($A63,'K-NETT'!$A$1:$AF$37898,11,FALSE),VLOOKUP($A63,'K-Wallet'!$A$1:$M$5000,0,FALSE)),"NOT VALID")</f>
        <v>MME2010005269</v>
      </c>
      <c r="P63" t="str">
        <f>IFERROR(IFERROR(VLOOKUP($A63,'K-NETT'!$A$1:$AF$37898,14,FALSE),VLOOKUP($A63,'K-Wallet'!$A$1:$M$5000,8,FALSE)),"NOT VALID")</f>
        <v>IDSPCCA02300</v>
      </c>
      <c r="Q63" t="str">
        <f>IFERROR(IFERROR(VLOOKUP($A63,'K-NETT'!$A$1:$AF$37898,15,FALSE),VLOOKUP($A63,'K-Wallet'!$A$1:$M$5000,9,FALSE)),"NOT VALID")</f>
        <v>FERRY KURNIAWAN</v>
      </c>
      <c r="R63">
        <f>IFERROR(IFERROR(VLOOKUP($A63,'K-NETT'!$A$1:$AF$37898,16,FALSE),VLOOKUP($A63,'K-Wallet'!$A$1:$M$5000,0,FALSE)),"NOT VALID")</f>
        <v>50000</v>
      </c>
      <c r="S63">
        <f>IFERROR(IFERROR(VLOOKUP($A63,'K-NETT'!$A$1:$AF$37898,17,FALSE),VLOOKUP($A63,'K-Wallet'!$A$1:$M$5000,0,FALSE)),"NOT VALID")</f>
        <v>6650</v>
      </c>
      <c r="T63">
        <f>IFERROR(IFERROR(VLOOKUP($A63,'K-NETT'!$A$1:$AF$37898,18,FALSE),VLOOKUP($A63,'K-Wallet'!$A$1:$M$5000,0,FALSE)),"NOT VALID")</f>
        <v>0</v>
      </c>
      <c r="U63">
        <f>IFERROR(IFERROR(VLOOKUP($A63,'K-NETT'!$A$1:$AF$37898,19,FALSE),VLOOKUP($A63,'K-Wallet'!$A$1:$M$5000,0,FALSE)),"NOT VALID")</f>
        <v>0</v>
      </c>
      <c r="V63">
        <f>IFERROR(IFERROR(VLOOKUP($A63,'K-NETT'!$A$1:$AF$37898,20,FALSE),VLOOKUP($A63,'K-Wallet'!$A$1:$M$5000,0,FALSE)),"NOT VALID")</f>
        <v>0</v>
      </c>
      <c r="W63">
        <f>IFERROR(IFERROR(VLOOKUP($A63,'K-NETT'!$A$1:$AF$37898,22,FALSE),VLOOKUP($A63,'K-Wallet'!$A$1:$M$5000,0,FALSE)),"NOT VALID")</f>
        <v>0</v>
      </c>
      <c r="X63">
        <f>IFERROR(IFERROR(VLOOKUP($A63,'K-NETT'!$A$1:$AF$37898,23,FALSE),VLOOKUP($A63,'K-Wallet'!$A$1:$M$5000,0,FALSE)),"NOT VALID")</f>
        <v>0</v>
      </c>
      <c r="Y63">
        <f>IFERROR(IFERROR(VLOOKUP($A63,'K-NETT'!$A$1:$AF$37898,26,FALSE),VLOOKUP($A63,'K-Wallet'!$A$1:$M$5000,0,FALSE)),"NOT VALID")</f>
        <v>56650</v>
      </c>
      <c r="Z63">
        <f>IFERROR(IFERROR(VLOOKUP($A63,'K-NETT'!$A$1:$AF$37898,30,FALSE),VLOOKUP($A63,'K-Wallet'!$A$1:$M$5000,11,FALSE)),"NOT VALID")</f>
        <v>0</v>
      </c>
      <c r="AA63" s="31">
        <f t="shared" si="1"/>
        <v>0</v>
      </c>
    </row>
    <row r="64" spans="1:27" x14ac:dyDescent="0.25">
      <c r="A64" t="str">
        <f t="shared" si="0"/>
        <v>1173731385</v>
      </c>
      <c r="B64">
        <v>55</v>
      </c>
      <c r="C64">
        <v>1173731385</v>
      </c>
      <c r="D64" t="s">
        <v>42</v>
      </c>
      <c r="E64" t="s">
        <v>43</v>
      </c>
      <c r="F64">
        <v>56650</v>
      </c>
      <c r="G64" s="2">
        <v>44112</v>
      </c>
      <c r="H64" s="3">
        <v>0.58767361111111105</v>
      </c>
      <c r="I64" t="s">
        <v>44</v>
      </c>
      <c r="J64">
        <v>-81853555701</v>
      </c>
      <c r="K64" s="4" t="s">
        <v>101</v>
      </c>
      <c r="N64" t="str">
        <f>IFERROR(IFERROR(VLOOKUP($A64,'K-NETT'!$A$1:$AF$37898,1,FALSE),VLOOKUP($A64,'K-Wallet'!$A$1:$M$5000,1,FALSE)),"NOT VALID")</f>
        <v>1173731385</v>
      </c>
      <c r="O64" t="str">
        <f>IFERROR(IFERROR(VLOOKUP($A64,'K-NETT'!$A$1:$AF$37898,11,FALSE),VLOOKUP($A64,'K-Wallet'!$A$1:$M$5000,0,FALSE)),"NOT VALID")</f>
        <v>MME2010005272</v>
      </c>
      <c r="P64" t="str">
        <f>IFERROR(IFERROR(VLOOKUP($A64,'K-NETT'!$A$1:$AF$37898,14,FALSE),VLOOKUP($A64,'K-Wallet'!$A$1:$M$5000,8,FALSE)),"NOT VALID")</f>
        <v>IDSPCCA02301</v>
      </c>
      <c r="Q64" t="str">
        <f>IFERROR(IFERROR(VLOOKUP($A64,'K-NETT'!$A$1:$AF$37898,15,FALSE),VLOOKUP($A64,'K-Wallet'!$A$1:$M$5000,9,FALSE)),"NOT VALID")</f>
        <v>MIMIN MINTARSIH</v>
      </c>
      <c r="R64">
        <f>IFERROR(IFERROR(VLOOKUP($A64,'K-NETT'!$A$1:$AF$37898,16,FALSE),VLOOKUP($A64,'K-Wallet'!$A$1:$M$5000,0,FALSE)),"NOT VALID")</f>
        <v>50000</v>
      </c>
      <c r="S64">
        <f>IFERROR(IFERROR(VLOOKUP($A64,'K-NETT'!$A$1:$AF$37898,17,FALSE),VLOOKUP($A64,'K-Wallet'!$A$1:$M$5000,0,FALSE)),"NOT VALID")</f>
        <v>6650</v>
      </c>
      <c r="T64">
        <f>IFERROR(IFERROR(VLOOKUP($A64,'K-NETT'!$A$1:$AF$37898,18,FALSE),VLOOKUP($A64,'K-Wallet'!$A$1:$M$5000,0,FALSE)),"NOT VALID")</f>
        <v>0</v>
      </c>
      <c r="U64">
        <f>IFERROR(IFERROR(VLOOKUP($A64,'K-NETT'!$A$1:$AF$37898,19,FALSE),VLOOKUP($A64,'K-Wallet'!$A$1:$M$5000,0,FALSE)),"NOT VALID")</f>
        <v>0</v>
      </c>
      <c r="V64">
        <f>IFERROR(IFERROR(VLOOKUP($A64,'K-NETT'!$A$1:$AF$37898,20,FALSE),VLOOKUP($A64,'K-Wallet'!$A$1:$M$5000,0,FALSE)),"NOT VALID")</f>
        <v>0</v>
      </c>
      <c r="W64">
        <f>IFERROR(IFERROR(VLOOKUP($A64,'K-NETT'!$A$1:$AF$37898,22,FALSE),VLOOKUP($A64,'K-Wallet'!$A$1:$M$5000,0,FALSE)),"NOT VALID")</f>
        <v>0</v>
      </c>
      <c r="X64">
        <f>IFERROR(IFERROR(VLOOKUP($A64,'K-NETT'!$A$1:$AF$37898,23,FALSE),VLOOKUP($A64,'K-Wallet'!$A$1:$M$5000,0,FALSE)),"NOT VALID")</f>
        <v>0</v>
      </c>
      <c r="Y64">
        <f>IFERROR(IFERROR(VLOOKUP($A64,'K-NETT'!$A$1:$AF$37898,26,FALSE),VLOOKUP($A64,'K-Wallet'!$A$1:$M$5000,0,FALSE)),"NOT VALID")</f>
        <v>56650</v>
      </c>
      <c r="Z64">
        <f>IFERROR(IFERROR(VLOOKUP($A64,'K-NETT'!$A$1:$AF$37898,30,FALSE),VLOOKUP($A64,'K-Wallet'!$A$1:$M$5000,11,FALSE)),"NOT VALID")</f>
        <v>0</v>
      </c>
      <c r="AA64" s="31">
        <f t="shared" si="1"/>
        <v>0</v>
      </c>
    </row>
    <row r="65" spans="1:27" x14ac:dyDescent="0.25">
      <c r="A65" t="str">
        <f t="shared" si="0"/>
        <v>1091041590</v>
      </c>
      <c r="B65">
        <v>56</v>
      </c>
      <c r="C65">
        <v>1091041590</v>
      </c>
      <c r="D65" t="s">
        <v>42</v>
      </c>
      <c r="E65" t="s">
        <v>43</v>
      </c>
      <c r="F65">
        <v>56650</v>
      </c>
      <c r="G65" s="2">
        <v>44112</v>
      </c>
      <c r="H65" s="3">
        <v>0.58922453703703703</v>
      </c>
      <c r="I65" t="s">
        <v>17164</v>
      </c>
      <c r="J65">
        <v>-81854186501</v>
      </c>
      <c r="K65" s="4" t="s">
        <v>101</v>
      </c>
      <c r="N65" t="str">
        <f>IFERROR(IFERROR(VLOOKUP($A65,'K-NETT'!$A$1:$AF$37898,1,FALSE),VLOOKUP($A65,'K-Wallet'!$A$1:$M$5000,1,FALSE)),"NOT VALID")</f>
        <v>1091041590</v>
      </c>
      <c r="O65" t="str">
        <f>IFERROR(IFERROR(VLOOKUP($A65,'K-NETT'!$A$1:$AF$37898,11,FALSE),VLOOKUP($A65,'K-Wallet'!$A$1:$M$5000,0,FALSE)),"NOT VALID")</f>
        <v>MME2010005273</v>
      </c>
      <c r="P65" t="str">
        <f>IFERROR(IFERROR(VLOOKUP($A65,'K-NETT'!$A$1:$AF$37898,14,FALSE),VLOOKUP($A65,'K-Wallet'!$A$1:$M$5000,8,FALSE)),"NOT VALID")</f>
        <v>IDJKAJA04548</v>
      </c>
      <c r="Q65" t="str">
        <f>IFERROR(IFERROR(VLOOKUP($A65,'K-NETT'!$A$1:$AF$37898,15,FALSE),VLOOKUP($A65,'K-Wallet'!$A$1:$M$5000,9,FALSE)),"NOT VALID")</f>
        <v>SITI NURHASANAH</v>
      </c>
      <c r="R65">
        <f>IFERROR(IFERROR(VLOOKUP($A65,'K-NETT'!$A$1:$AF$37898,16,FALSE),VLOOKUP($A65,'K-Wallet'!$A$1:$M$5000,0,FALSE)),"NOT VALID")</f>
        <v>50000</v>
      </c>
      <c r="S65">
        <f>IFERROR(IFERROR(VLOOKUP($A65,'K-NETT'!$A$1:$AF$37898,17,FALSE),VLOOKUP($A65,'K-Wallet'!$A$1:$M$5000,0,FALSE)),"NOT VALID")</f>
        <v>6650</v>
      </c>
      <c r="T65">
        <f>IFERROR(IFERROR(VLOOKUP($A65,'K-NETT'!$A$1:$AF$37898,18,FALSE),VLOOKUP($A65,'K-Wallet'!$A$1:$M$5000,0,FALSE)),"NOT VALID")</f>
        <v>0</v>
      </c>
      <c r="U65">
        <f>IFERROR(IFERROR(VLOOKUP($A65,'K-NETT'!$A$1:$AF$37898,19,FALSE),VLOOKUP($A65,'K-Wallet'!$A$1:$M$5000,0,FALSE)),"NOT VALID")</f>
        <v>0</v>
      </c>
      <c r="V65">
        <f>IFERROR(IFERROR(VLOOKUP($A65,'K-NETT'!$A$1:$AF$37898,20,FALSE),VLOOKUP($A65,'K-Wallet'!$A$1:$M$5000,0,FALSE)),"NOT VALID")</f>
        <v>0</v>
      </c>
      <c r="W65">
        <f>IFERROR(IFERROR(VLOOKUP($A65,'K-NETT'!$A$1:$AF$37898,22,FALSE),VLOOKUP($A65,'K-Wallet'!$A$1:$M$5000,0,FALSE)),"NOT VALID")</f>
        <v>0</v>
      </c>
      <c r="X65">
        <f>IFERROR(IFERROR(VLOOKUP($A65,'K-NETT'!$A$1:$AF$37898,23,FALSE),VLOOKUP($A65,'K-Wallet'!$A$1:$M$5000,0,FALSE)),"NOT VALID")</f>
        <v>0</v>
      </c>
      <c r="Y65">
        <f>IFERROR(IFERROR(VLOOKUP($A65,'K-NETT'!$A$1:$AF$37898,26,FALSE),VLOOKUP($A65,'K-Wallet'!$A$1:$M$5000,0,FALSE)),"NOT VALID")</f>
        <v>56650</v>
      </c>
      <c r="Z65">
        <f>IFERROR(IFERROR(VLOOKUP($A65,'K-NETT'!$A$1:$AF$37898,30,FALSE),VLOOKUP($A65,'K-Wallet'!$A$1:$M$5000,11,FALSE)),"NOT VALID")</f>
        <v>0</v>
      </c>
      <c r="AA65" s="31">
        <f t="shared" si="1"/>
        <v>0</v>
      </c>
    </row>
    <row r="66" spans="1:27" x14ac:dyDescent="0.25">
      <c r="A66" t="str">
        <f t="shared" si="0"/>
        <v>1067931276</v>
      </c>
      <c r="B66">
        <v>57</v>
      </c>
      <c r="C66">
        <v>1067931276</v>
      </c>
      <c r="D66" t="s">
        <v>42</v>
      </c>
      <c r="E66" t="s">
        <v>43</v>
      </c>
      <c r="F66">
        <v>56650</v>
      </c>
      <c r="G66" s="2">
        <v>44112</v>
      </c>
      <c r="H66" s="3">
        <v>0.58987268518518521</v>
      </c>
      <c r="I66" t="s">
        <v>17164</v>
      </c>
      <c r="J66">
        <v>-81854460501</v>
      </c>
      <c r="K66" s="4" t="s">
        <v>101</v>
      </c>
      <c r="N66" t="str">
        <f>IFERROR(IFERROR(VLOOKUP($A66,'K-NETT'!$A$1:$AF$37898,1,FALSE),VLOOKUP($A66,'K-Wallet'!$A$1:$M$5000,1,FALSE)),"NOT VALID")</f>
        <v>1067931276</v>
      </c>
      <c r="O66" t="str">
        <f>IFERROR(IFERROR(VLOOKUP($A66,'K-NETT'!$A$1:$AF$37898,11,FALSE),VLOOKUP($A66,'K-Wallet'!$A$1:$M$5000,0,FALSE)),"NOT VALID")</f>
        <v>MME2010005275</v>
      </c>
      <c r="P66" t="str">
        <f>IFERROR(IFERROR(VLOOKUP($A66,'K-NETT'!$A$1:$AF$37898,14,FALSE),VLOOKUP($A66,'K-Wallet'!$A$1:$M$5000,8,FALSE)),"NOT VALID")</f>
        <v>IDJKAJA04549</v>
      </c>
      <c r="Q66" t="str">
        <f>IFERROR(IFERROR(VLOOKUP($A66,'K-NETT'!$A$1:$AF$37898,15,FALSE),VLOOKUP($A66,'K-Wallet'!$A$1:$M$5000,9,FALSE)),"NOT VALID")</f>
        <v>YULIANTI PRATIWI</v>
      </c>
      <c r="R66">
        <f>IFERROR(IFERROR(VLOOKUP($A66,'K-NETT'!$A$1:$AF$37898,16,FALSE),VLOOKUP($A66,'K-Wallet'!$A$1:$M$5000,0,FALSE)),"NOT VALID")</f>
        <v>50000</v>
      </c>
      <c r="S66">
        <f>IFERROR(IFERROR(VLOOKUP($A66,'K-NETT'!$A$1:$AF$37898,17,FALSE),VLOOKUP($A66,'K-Wallet'!$A$1:$M$5000,0,FALSE)),"NOT VALID")</f>
        <v>6650</v>
      </c>
      <c r="T66">
        <f>IFERROR(IFERROR(VLOOKUP($A66,'K-NETT'!$A$1:$AF$37898,18,FALSE),VLOOKUP($A66,'K-Wallet'!$A$1:$M$5000,0,FALSE)),"NOT VALID")</f>
        <v>0</v>
      </c>
      <c r="U66">
        <f>IFERROR(IFERROR(VLOOKUP($A66,'K-NETT'!$A$1:$AF$37898,19,FALSE),VLOOKUP($A66,'K-Wallet'!$A$1:$M$5000,0,FALSE)),"NOT VALID")</f>
        <v>0</v>
      </c>
      <c r="V66">
        <f>IFERROR(IFERROR(VLOOKUP($A66,'K-NETT'!$A$1:$AF$37898,20,FALSE),VLOOKUP($A66,'K-Wallet'!$A$1:$M$5000,0,FALSE)),"NOT VALID")</f>
        <v>0</v>
      </c>
      <c r="W66">
        <f>IFERROR(IFERROR(VLOOKUP($A66,'K-NETT'!$A$1:$AF$37898,22,FALSE),VLOOKUP($A66,'K-Wallet'!$A$1:$M$5000,0,FALSE)),"NOT VALID")</f>
        <v>0</v>
      </c>
      <c r="X66">
        <f>IFERROR(IFERROR(VLOOKUP($A66,'K-NETT'!$A$1:$AF$37898,23,FALSE),VLOOKUP($A66,'K-Wallet'!$A$1:$M$5000,0,FALSE)),"NOT VALID")</f>
        <v>0</v>
      </c>
      <c r="Y66">
        <f>IFERROR(IFERROR(VLOOKUP($A66,'K-NETT'!$A$1:$AF$37898,26,FALSE),VLOOKUP($A66,'K-Wallet'!$A$1:$M$5000,0,FALSE)),"NOT VALID")</f>
        <v>56650</v>
      </c>
      <c r="Z66">
        <f>IFERROR(IFERROR(VLOOKUP($A66,'K-NETT'!$A$1:$AF$37898,30,FALSE),VLOOKUP($A66,'K-Wallet'!$A$1:$M$5000,11,FALSE)),"NOT VALID")</f>
        <v>0</v>
      </c>
      <c r="AA66" s="31">
        <f t="shared" si="1"/>
        <v>0</v>
      </c>
    </row>
    <row r="67" spans="1:27" x14ac:dyDescent="0.25">
      <c r="A67" t="str">
        <f t="shared" si="0"/>
        <v>1050931726</v>
      </c>
      <c r="B67">
        <v>58</v>
      </c>
      <c r="C67">
        <v>1050931726</v>
      </c>
      <c r="D67" t="s">
        <v>42</v>
      </c>
      <c r="E67" t="s">
        <v>43</v>
      </c>
      <c r="F67">
        <v>56650</v>
      </c>
      <c r="G67" s="2">
        <v>44112</v>
      </c>
      <c r="H67" s="3">
        <v>0.59021990740740737</v>
      </c>
      <c r="I67" t="s">
        <v>44</v>
      </c>
      <c r="J67">
        <v>-81854538801</v>
      </c>
      <c r="K67" s="4" t="s">
        <v>101</v>
      </c>
      <c r="N67" t="str">
        <f>IFERROR(IFERROR(VLOOKUP($A67,'K-NETT'!$A$1:$AF$37898,1,FALSE),VLOOKUP($A67,'K-Wallet'!$A$1:$M$5000,1,FALSE)),"NOT VALID")</f>
        <v>1050931726</v>
      </c>
      <c r="O67" t="str">
        <f>IFERROR(IFERROR(VLOOKUP($A67,'K-NETT'!$A$1:$AF$37898,11,FALSE),VLOOKUP($A67,'K-Wallet'!$A$1:$M$5000,0,FALSE)),"NOT VALID")</f>
        <v>MME2010005276</v>
      </c>
      <c r="P67" t="str">
        <f>IFERROR(IFERROR(VLOOKUP($A67,'K-NETT'!$A$1:$AF$37898,14,FALSE),VLOOKUP($A67,'K-Wallet'!$A$1:$M$5000,8,FALSE)),"NOT VALID")</f>
        <v>IDSPCCA02302</v>
      </c>
      <c r="Q67" t="str">
        <f>IFERROR(IFERROR(VLOOKUP($A67,'K-NETT'!$A$1:$AF$37898,15,FALSE),VLOOKUP($A67,'K-Wallet'!$A$1:$M$5000,9,FALSE)),"NOT VALID")</f>
        <v>MELA MELATI</v>
      </c>
      <c r="R67">
        <f>IFERROR(IFERROR(VLOOKUP($A67,'K-NETT'!$A$1:$AF$37898,16,FALSE),VLOOKUP($A67,'K-Wallet'!$A$1:$M$5000,0,FALSE)),"NOT VALID")</f>
        <v>50000</v>
      </c>
      <c r="S67">
        <f>IFERROR(IFERROR(VLOOKUP($A67,'K-NETT'!$A$1:$AF$37898,17,FALSE),VLOOKUP($A67,'K-Wallet'!$A$1:$M$5000,0,FALSE)),"NOT VALID")</f>
        <v>6650</v>
      </c>
      <c r="T67">
        <f>IFERROR(IFERROR(VLOOKUP($A67,'K-NETT'!$A$1:$AF$37898,18,FALSE),VLOOKUP($A67,'K-Wallet'!$A$1:$M$5000,0,FALSE)),"NOT VALID")</f>
        <v>0</v>
      </c>
      <c r="U67">
        <f>IFERROR(IFERROR(VLOOKUP($A67,'K-NETT'!$A$1:$AF$37898,19,FALSE),VLOOKUP($A67,'K-Wallet'!$A$1:$M$5000,0,FALSE)),"NOT VALID")</f>
        <v>0</v>
      </c>
      <c r="V67">
        <f>IFERROR(IFERROR(VLOOKUP($A67,'K-NETT'!$A$1:$AF$37898,20,FALSE),VLOOKUP($A67,'K-Wallet'!$A$1:$M$5000,0,FALSE)),"NOT VALID")</f>
        <v>0</v>
      </c>
      <c r="W67">
        <f>IFERROR(IFERROR(VLOOKUP($A67,'K-NETT'!$A$1:$AF$37898,22,FALSE),VLOOKUP($A67,'K-Wallet'!$A$1:$M$5000,0,FALSE)),"NOT VALID")</f>
        <v>0</v>
      </c>
      <c r="X67">
        <f>IFERROR(IFERROR(VLOOKUP($A67,'K-NETT'!$A$1:$AF$37898,23,FALSE),VLOOKUP($A67,'K-Wallet'!$A$1:$M$5000,0,FALSE)),"NOT VALID")</f>
        <v>0</v>
      </c>
      <c r="Y67">
        <f>IFERROR(IFERROR(VLOOKUP($A67,'K-NETT'!$A$1:$AF$37898,26,FALSE),VLOOKUP($A67,'K-Wallet'!$A$1:$M$5000,0,FALSE)),"NOT VALID")</f>
        <v>56650</v>
      </c>
      <c r="Z67">
        <f>IFERROR(IFERROR(VLOOKUP($A67,'K-NETT'!$A$1:$AF$37898,30,FALSE),VLOOKUP($A67,'K-Wallet'!$A$1:$M$5000,11,FALSE)),"NOT VALID")</f>
        <v>0</v>
      </c>
      <c r="AA67" s="31">
        <f t="shared" si="1"/>
        <v>0</v>
      </c>
    </row>
    <row r="68" spans="1:27" x14ac:dyDescent="0.25">
      <c r="A68" t="str">
        <f t="shared" si="0"/>
        <v>1366931110</v>
      </c>
      <c r="B68">
        <v>59</v>
      </c>
      <c r="C68">
        <v>1366931110</v>
      </c>
      <c r="D68" t="s">
        <v>42</v>
      </c>
      <c r="E68" t="s">
        <v>43</v>
      </c>
      <c r="F68">
        <v>56650</v>
      </c>
      <c r="G68" s="2">
        <v>44112</v>
      </c>
      <c r="H68" s="3">
        <v>0.59173611111111113</v>
      </c>
      <c r="I68" t="s">
        <v>44</v>
      </c>
      <c r="J68">
        <v>-81855156501</v>
      </c>
      <c r="K68" s="4" t="s">
        <v>101</v>
      </c>
      <c r="N68" t="str">
        <f>IFERROR(IFERROR(VLOOKUP($A68,'K-NETT'!$A$1:$AF$37898,1,FALSE),VLOOKUP($A68,'K-Wallet'!$A$1:$M$5000,1,FALSE)),"NOT VALID")</f>
        <v>1366931110</v>
      </c>
      <c r="O68" t="str">
        <f>IFERROR(IFERROR(VLOOKUP($A68,'K-NETT'!$A$1:$AF$37898,11,FALSE),VLOOKUP($A68,'K-Wallet'!$A$1:$M$5000,0,FALSE)),"NOT VALID")</f>
        <v>MME2010005278</v>
      </c>
      <c r="P68" t="str">
        <f>IFERROR(IFERROR(VLOOKUP($A68,'K-NETT'!$A$1:$AF$37898,14,FALSE),VLOOKUP($A68,'K-Wallet'!$A$1:$M$5000,8,FALSE)),"NOT VALID")</f>
        <v>IDSPCCA02303</v>
      </c>
      <c r="Q68" t="str">
        <f>IFERROR(IFERROR(VLOOKUP($A68,'K-NETT'!$A$1:$AF$37898,15,FALSE),VLOOKUP($A68,'K-Wallet'!$A$1:$M$5000,9,FALSE)),"NOT VALID")</f>
        <v>WILDAN CAHYADI</v>
      </c>
      <c r="R68">
        <f>IFERROR(IFERROR(VLOOKUP($A68,'K-NETT'!$A$1:$AF$37898,16,FALSE),VLOOKUP($A68,'K-Wallet'!$A$1:$M$5000,0,FALSE)),"NOT VALID")</f>
        <v>50000</v>
      </c>
      <c r="S68">
        <f>IFERROR(IFERROR(VLOOKUP($A68,'K-NETT'!$A$1:$AF$37898,17,FALSE),VLOOKUP($A68,'K-Wallet'!$A$1:$M$5000,0,FALSE)),"NOT VALID")</f>
        <v>6650</v>
      </c>
      <c r="T68">
        <f>IFERROR(IFERROR(VLOOKUP($A68,'K-NETT'!$A$1:$AF$37898,18,FALSE),VLOOKUP($A68,'K-Wallet'!$A$1:$M$5000,0,FALSE)),"NOT VALID")</f>
        <v>0</v>
      </c>
      <c r="U68">
        <f>IFERROR(IFERROR(VLOOKUP($A68,'K-NETT'!$A$1:$AF$37898,19,FALSE),VLOOKUP($A68,'K-Wallet'!$A$1:$M$5000,0,FALSE)),"NOT VALID")</f>
        <v>0</v>
      </c>
      <c r="V68">
        <f>IFERROR(IFERROR(VLOOKUP($A68,'K-NETT'!$A$1:$AF$37898,20,FALSE),VLOOKUP($A68,'K-Wallet'!$A$1:$M$5000,0,FALSE)),"NOT VALID")</f>
        <v>0</v>
      </c>
      <c r="W68">
        <f>IFERROR(IFERROR(VLOOKUP($A68,'K-NETT'!$A$1:$AF$37898,22,FALSE),VLOOKUP($A68,'K-Wallet'!$A$1:$M$5000,0,FALSE)),"NOT VALID")</f>
        <v>0</v>
      </c>
      <c r="X68">
        <f>IFERROR(IFERROR(VLOOKUP($A68,'K-NETT'!$A$1:$AF$37898,23,FALSE),VLOOKUP($A68,'K-Wallet'!$A$1:$M$5000,0,FALSE)),"NOT VALID")</f>
        <v>0</v>
      </c>
      <c r="Y68">
        <f>IFERROR(IFERROR(VLOOKUP($A68,'K-NETT'!$A$1:$AF$37898,26,FALSE),VLOOKUP($A68,'K-Wallet'!$A$1:$M$5000,0,FALSE)),"NOT VALID")</f>
        <v>56650</v>
      </c>
      <c r="Z68">
        <f>IFERROR(IFERROR(VLOOKUP($A68,'K-NETT'!$A$1:$AF$37898,30,FALSE),VLOOKUP($A68,'K-Wallet'!$A$1:$M$5000,11,FALSE)),"NOT VALID")</f>
        <v>0</v>
      </c>
      <c r="AA68" s="31">
        <f t="shared" si="1"/>
        <v>0</v>
      </c>
    </row>
    <row r="69" spans="1:27" x14ac:dyDescent="0.25">
      <c r="A69" t="str">
        <f t="shared" si="0"/>
        <v>1892831605</v>
      </c>
      <c r="B69">
        <v>60</v>
      </c>
      <c r="C69">
        <v>1892831605</v>
      </c>
      <c r="D69" t="s">
        <v>42</v>
      </c>
      <c r="E69" t="s">
        <v>43</v>
      </c>
      <c r="F69">
        <v>2842650</v>
      </c>
      <c r="G69" s="2">
        <v>44112</v>
      </c>
      <c r="H69" s="3">
        <v>0.59174768518518517</v>
      </c>
      <c r="I69" t="s">
        <v>44</v>
      </c>
      <c r="J69">
        <v>-81855191201</v>
      </c>
      <c r="K69" s="4" t="s">
        <v>101</v>
      </c>
      <c r="N69" t="str">
        <f>IFERROR(IFERROR(VLOOKUP($A69,'K-NETT'!$A$1:$AF$37898,1,FALSE),VLOOKUP($A69,'K-Wallet'!$A$1:$M$5000,1,FALSE)),"NOT VALID")</f>
        <v>1892831605</v>
      </c>
      <c r="O69" t="str">
        <f>IFERROR(IFERROR(VLOOKUP($A69,'K-NETT'!$A$1:$AF$37898,11,FALSE),VLOOKUP($A69,'K-Wallet'!$A$1:$M$5000,0,FALSE)),"NOT VALID")</f>
        <v>CNE2010005279</v>
      </c>
      <c r="P69" t="str">
        <f>IFERROR(IFERROR(VLOOKUP($A69,'K-NETT'!$A$1:$AF$37898,14,FALSE),VLOOKUP($A69,'K-Wallet'!$A$1:$M$5000,8,FALSE)),"NOT VALID")</f>
        <v>IDBNAJA06122</v>
      </c>
      <c r="Q69" t="str">
        <f>IFERROR(IFERROR(VLOOKUP($A69,'K-NETT'!$A$1:$AF$37898,15,FALSE),VLOOKUP($A69,'K-Wallet'!$A$1:$M$5000,9,FALSE)),"NOT VALID")</f>
        <v>SULHAH</v>
      </c>
      <c r="R69">
        <f>IFERROR(IFERROR(VLOOKUP($A69,'K-NETT'!$A$1:$AF$37898,16,FALSE),VLOOKUP($A69,'K-Wallet'!$A$1:$M$5000,0,FALSE)),"NOT VALID")</f>
        <v>2836000</v>
      </c>
      <c r="S69">
        <f>IFERROR(IFERROR(VLOOKUP($A69,'K-NETT'!$A$1:$AF$37898,17,FALSE),VLOOKUP($A69,'K-Wallet'!$A$1:$M$5000,0,FALSE)),"NOT VALID")</f>
        <v>6650</v>
      </c>
      <c r="T69">
        <f>IFERROR(IFERROR(VLOOKUP($A69,'K-NETT'!$A$1:$AF$37898,18,FALSE),VLOOKUP($A69,'K-Wallet'!$A$1:$M$5000,0,FALSE)),"NOT VALID")</f>
        <v>0</v>
      </c>
      <c r="U69">
        <f>IFERROR(IFERROR(VLOOKUP($A69,'K-NETT'!$A$1:$AF$37898,19,FALSE),VLOOKUP($A69,'K-Wallet'!$A$1:$M$5000,0,FALSE)),"NOT VALID")</f>
        <v>0</v>
      </c>
      <c r="V69">
        <f>IFERROR(IFERROR(VLOOKUP($A69,'K-NETT'!$A$1:$AF$37898,20,FALSE),VLOOKUP($A69,'K-Wallet'!$A$1:$M$5000,0,FALSE)),"NOT VALID")</f>
        <v>0</v>
      </c>
      <c r="W69">
        <f>IFERROR(IFERROR(VLOOKUP($A69,'K-NETT'!$A$1:$AF$37898,22,FALSE),VLOOKUP($A69,'K-Wallet'!$A$1:$M$5000,0,FALSE)),"NOT VALID")</f>
        <v>0</v>
      </c>
      <c r="X69">
        <f>IFERROR(IFERROR(VLOOKUP($A69,'K-NETT'!$A$1:$AF$37898,23,FALSE),VLOOKUP($A69,'K-Wallet'!$A$1:$M$5000,0,FALSE)),"NOT VALID")</f>
        <v>0</v>
      </c>
      <c r="Y69">
        <f>IFERROR(IFERROR(VLOOKUP($A69,'K-NETT'!$A$1:$AF$37898,26,FALSE),VLOOKUP($A69,'K-Wallet'!$A$1:$M$5000,0,FALSE)),"NOT VALID")</f>
        <v>2842650</v>
      </c>
      <c r="Z69">
        <f>IFERROR(IFERROR(VLOOKUP($A69,'K-NETT'!$A$1:$AF$37898,30,FALSE),VLOOKUP($A69,'K-Wallet'!$A$1:$M$5000,11,FALSE)),"NOT VALID")</f>
        <v>0</v>
      </c>
      <c r="AA69" s="31">
        <f t="shared" si="1"/>
        <v>0</v>
      </c>
    </row>
    <row r="70" spans="1:27" x14ac:dyDescent="0.25">
      <c r="A70" t="str">
        <f t="shared" si="0"/>
        <v>1011141528</v>
      </c>
      <c r="B70">
        <v>61</v>
      </c>
      <c r="C70">
        <v>1011141528</v>
      </c>
      <c r="D70" t="s">
        <v>42</v>
      </c>
      <c r="E70" t="s">
        <v>43</v>
      </c>
      <c r="F70">
        <v>131650</v>
      </c>
      <c r="G70" s="2">
        <v>44112</v>
      </c>
      <c r="H70" s="3">
        <v>0.59277777777777774</v>
      </c>
      <c r="I70" t="s">
        <v>44</v>
      </c>
      <c r="J70">
        <v>-81855595701</v>
      </c>
      <c r="K70" s="4" t="s">
        <v>101</v>
      </c>
      <c r="N70" t="str">
        <f>IFERROR(IFERROR(VLOOKUP($A70,'K-NETT'!$A$1:$AF$37898,1,FALSE),VLOOKUP($A70,'K-Wallet'!$A$1:$M$5000,1,FALSE)),"NOT VALID")</f>
        <v>1011141528</v>
      </c>
      <c r="O70" t="str">
        <f>IFERROR(IFERROR(VLOOKUP($A70,'K-NETT'!$A$1:$AF$37898,11,FALSE),VLOOKUP($A70,'K-Wallet'!$A$1:$M$5000,0,FALSE)),"NOT VALID")</f>
        <v>CNE2010005280</v>
      </c>
      <c r="P70" t="str">
        <f>IFERROR(IFERROR(VLOOKUP($A70,'K-NETT'!$A$1:$AF$37898,14,FALSE),VLOOKUP($A70,'K-Wallet'!$A$1:$M$5000,8,FALSE)),"NOT VALID")</f>
        <v>IDSPAAB33578</v>
      </c>
      <c r="Q70" t="str">
        <f>IFERROR(IFERROR(VLOOKUP($A70,'K-NETT'!$A$1:$AF$37898,15,FALSE),VLOOKUP($A70,'K-Wallet'!$A$1:$M$5000,9,FALSE)),"NOT VALID")</f>
        <v>CHRISTIAN SETIAWAN</v>
      </c>
      <c r="R70">
        <f>IFERROR(IFERROR(VLOOKUP($A70,'K-NETT'!$A$1:$AF$37898,16,FALSE),VLOOKUP($A70,'K-Wallet'!$A$1:$M$5000,0,FALSE)),"NOT VALID")</f>
        <v>115000</v>
      </c>
      <c r="S70">
        <f>IFERROR(IFERROR(VLOOKUP($A70,'K-NETT'!$A$1:$AF$37898,17,FALSE),VLOOKUP($A70,'K-Wallet'!$A$1:$M$5000,0,FALSE)),"NOT VALID")</f>
        <v>6650</v>
      </c>
      <c r="T70">
        <f>IFERROR(IFERROR(VLOOKUP($A70,'K-NETT'!$A$1:$AF$37898,18,FALSE),VLOOKUP($A70,'K-Wallet'!$A$1:$M$5000,0,FALSE)),"NOT VALID")</f>
        <v>10000</v>
      </c>
      <c r="U70">
        <f>IFERROR(IFERROR(VLOOKUP($A70,'K-NETT'!$A$1:$AF$37898,19,FALSE),VLOOKUP($A70,'K-Wallet'!$A$1:$M$5000,0,FALSE)),"NOT VALID")</f>
        <v>0</v>
      </c>
      <c r="V70">
        <f>IFERROR(IFERROR(VLOOKUP($A70,'K-NETT'!$A$1:$AF$37898,20,FALSE),VLOOKUP($A70,'K-Wallet'!$A$1:$M$5000,0,FALSE)),"NOT VALID")</f>
        <v>0</v>
      </c>
      <c r="W70">
        <f>IFERROR(IFERROR(VLOOKUP($A70,'K-NETT'!$A$1:$AF$37898,22,FALSE),VLOOKUP($A70,'K-Wallet'!$A$1:$M$5000,0,FALSE)),"NOT VALID")</f>
        <v>0</v>
      </c>
      <c r="X70">
        <f>IFERROR(IFERROR(VLOOKUP($A70,'K-NETT'!$A$1:$AF$37898,23,FALSE),VLOOKUP($A70,'K-Wallet'!$A$1:$M$5000,0,FALSE)),"NOT VALID")</f>
        <v>0</v>
      </c>
      <c r="Y70">
        <f>IFERROR(IFERROR(VLOOKUP($A70,'K-NETT'!$A$1:$AF$37898,26,FALSE),VLOOKUP($A70,'K-Wallet'!$A$1:$M$5000,0,FALSE)),"NOT VALID")</f>
        <v>131650</v>
      </c>
      <c r="Z70">
        <f>IFERROR(IFERROR(VLOOKUP($A70,'K-NETT'!$A$1:$AF$37898,30,FALSE),VLOOKUP($A70,'K-Wallet'!$A$1:$M$5000,11,FALSE)),"NOT VALID")</f>
        <v>0</v>
      </c>
      <c r="AA70" s="31">
        <f t="shared" si="1"/>
        <v>0</v>
      </c>
    </row>
    <row r="71" spans="1:27" x14ac:dyDescent="0.25">
      <c r="A71" t="str">
        <f t="shared" si="0"/>
        <v>1826931718</v>
      </c>
      <c r="B71">
        <v>62</v>
      </c>
      <c r="C71">
        <v>1826931718</v>
      </c>
      <c r="D71" t="s">
        <v>42</v>
      </c>
      <c r="E71" t="s">
        <v>43</v>
      </c>
      <c r="F71">
        <v>674650</v>
      </c>
      <c r="G71" s="2">
        <v>44112</v>
      </c>
      <c r="H71" s="3">
        <v>0.5950347222222222</v>
      </c>
      <c r="I71" t="s">
        <v>44</v>
      </c>
      <c r="J71">
        <v>-81856411801</v>
      </c>
      <c r="K71" s="4" t="s">
        <v>101</v>
      </c>
      <c r="N71" t="str">
        <f>IFERROR(IFERROR(VLOOKUP($A71,'K-NETT'!$A$1:$AF$37898,1,FALSE),VLOOKUP($A71,'K-Wallet'!$A$1:$M$5000,1,FALSE)),"NOT VALID")</f>
        <v>1826931718</v>
      </c>
      <c r="O71" t="str">
        <f>IFERROR(IFERROR(VLOOKUP($A71,'K-NETT'!$A$1:$AF$37898,11,FALSE),VLOOKUP($A71,'K-Wallet'!$A$1:$M$5000,0,FALSE)),"NOT VALID")</f>
        <v>CNE2010005281</v>
      </c>
      <c r="P71" t="str">
        <f>IFERROR(IFERROR(VLOOKUP($A71,'K-NETT'!$A$1:$AF$37898,14,FALSE),VLOOKUP($A71,'K-Wallet'!$A$1:$M$5000,8,FALSE)),"NOT VALID")</f>
        <v>IDJHAHA05672</v>
      </c>
      <c r="Q71" t="str">
        <f>IFERROR(IFERROR(VLOOKUP($A71,'K-NETT'!$A$1:$AF$37898,15,FALSE),VLOOKUP($A71,'K-Wallet'!$A$1:$M$5000,9,FALSE)),"NOT VALID")</f>
        <v>DEWI NASIROTUN TAKWIATI</v>
      </c>
      <c r="R71">
        <f>IFERROR(IFERROR(VLOOKUP($A71,'K-NETT'!$A$1:$AF$37898,16,FALSE),VLOOKUP($A71,'K-Wallet'!$A$1:$M$5000,0,FALSE)),"NOT VALID")</f>
        <v>658000</v>
      </c>
      <c r="S71">
        <f>IFERROR(IFERROR(VLOOKUP($A71,'K-NETT'!$A$1:$AF$37898,17,FALSE),VLOOKUP($A71,'K-Wallet'!$A$1:$M$5000,0,FALSE)),"NOT VALID")</f>
        <v>6650</v>
      </c>
      <c r="T71">
        <f>IFERROR(IFERROR(VLOOKUP($A71,'K-NETT'!$A$1:$AF$37898,18,FALSE),VLOOKUP($A71,'K-Wallet'!$A$1:$M$5000,0,FALSE)),"NOT VALID")</f>
        <v>10000</v>
      </c>
      <c r="U71">
        <f>IFERROR(IFERROR(VLOOKUP($A71,'K-NETT'!$A$1:$AF$37898,19,FALSE),VLOOKUP($A71,'K-Wallet'!$A$1:$M$5000,0,FALSE)),"NOT VALID")</f>
        <v>0</v>
      </c>
      <c r="V71">
        <f>IFERROR(IFERROR(VLOOKUP($A71,'K-NETT'!$A$1:$AF$37898,20,FALSE),VLOOKUP($A71,'K-Wallet'!$A$1:$M$5000,0,FALSE)),"NOT VALID")</f>
        <v>0</v>
      </c>
      <c r="W71">
        <f>IFERROR(IFERROR(VLOOKUP($A71,'K-NETT'!$A$1:$AF$37898,22,FALSE),VLOOKUP($A71,'K-Wallet'!$A$1:$M$5000,0,FALSE)),"NOT VALID")</f>
        <v>0</v>
      </c>
      <c r="X71">
        <f>IFERROR(IFERROR(VLOOKUP($A71,'K-NETT'!$A$1:$AF$37898,23,FALSE),VLOOKUP($A71,'K-Wallet'!$A$1:$M$5000,0,FALSE)),"NOT VALID")</f>
        <v>0</v>
      </c>
      <c r="Y71">
        <f>IFERROR(IFERROR(VLOOKUP($A71,'K-NETT'!$A$1:$AF$37898,26,FALSE),VLOOKUP($A71,'K-Wallet'!$A$1:$M$5000,0,FALSE)),"NOT VALID")</f>
        <v>674650</v>
      </c>
      <c r="Z71">
        <f>IFERROR(IFERROR(VLOOKUP($A71,'K-NETT'!$A$1:$AF$37898,30,FALSE),VLOOKUP($A71,'K-Wallet'!$A$1:$M$5000,11,FALSE)),"NOT VALID")</f>
        <v>0</v>
      </c>
      <c r="AA71" s="31">
        <f t="shared" si="1"/>
        <v>0</v>
      </c>
    </row>
    <row r="72" spans="1:27" x14ac:dyDescent="0.25">
      <c r="A72" t="str">
        <f t="shared" si="0"/>
        <v>1254141586</v>
      </c>
      <c r="B72">
        <v>63</v>
      </c>
      <c r="C72">
        <v>1254141586</v>
      </c>
      <c r="D72" t="s">
        <v>42</v>
      </c>
      <c r="E72" t="s">
        <v>43</v>
      </c>
      <c r="F72">
        <v>65650</v>
      </c>
      <c r="G72" s="2">
        <v>44112</v>
      </c>
      <c r="H72" s="3">
        <v>0.59622685185185187</v>
      </c>
      <c r="I72" t="s">
        <v>44</v>
      </c>
      <c r="J72">
        <v>-81856928501</v>
      </c>
      <c r="K72" s="4" t="s">
        <v>101</v>
      </c>
      <c r="N72" t="str">
        <f>IFERROR(IFERROR(VLOOKUP($A72,'K-NETT'!$A$1:$AF$37898,1,FALSE),VLOOKUP($A72,'K-Wallet'!$A$1:$M$5000,1,FALSE)),"NOT VALID")</f>
        <v>1254141586</v>
      </c>
      <c r="O72" t="str">
        <f>IFERROR(IFERROR(VLOOKUP($A72,'K-NETT'!$A$1:$AF$37898,11,FALSE),VLOOKUP($A72,'K-Wallet'!$A$1:$M$5000,0,FALSE)),"NOT VALID")</f>
        <v>MME2010005282</v>
      </c>
      <c r="P72" t="str">
        <f>IFERROR(IFERROR(VLOOKUP($A72,'K-NETT'!$A$1:$AF$37898,14,FALSE),VLOOKUP($A72,'K-Wallet'!$A$1:$M$5000,8,FALSE)),"NOT VALID")</f>
        <v>IDJRABA08347</v>
      </c>
      <c r="Q72" t="str">
        <f>IFERROR(IFERROR(VLOOKUP($A72,'K-NETT'!$A$1:$AF$37898,15,FALSE),VLOOKUP($A72,'K-Wallet'!$A$1:$M$5000,9,FALSE)),"NOT VALID")</f>
        <v>ROMI RAHMAT</v>
      </c>
      <c r="R72">
        <f>IFERROR(IFERROR(VLOOKUP($A72,'K-NETT'!$A$1:$AF$37898,16,FALSE),VLOOKUP($A72,'K-Wallet'!$A$1:$M$5000,0,FALSE)),"NOT VALID")</f>
        <v>50000</v>
      </c>
      <c r="S72">
        <f>IFERROR(IFERROR(VLOOKUP($A72,'K-NETT'!$A$1:$AF$37898,17,FALSE),VLOOKUP($A72,'K-Wallet'!$A$1:$M$5000,0,FALSE)),"NOT VALID")</f>
        <v>6650</v>
      </c>
      <c r="T72">
        <f>IFERROR(IFERROR(VLOOKUP($A72,'K-NETT'!$A$1:$AF$37898,18,FALSE),VLOOKUP($A72,'K-Wallet'!$A$1:$M$5000,0,FALSE)),"NOT VALID")</f>
        <v>9000</v>
      </c>
      <c r="U72">
        <f>IFERROR(IFERROR(VLOOKUP($A72,'K-NETT'!$A$1:$AF$37898,19,FALSE),VLOOKUP($A72,'K-Wallet'!$A$1:$M$5000,0,FALSE)),"NOT VALID")</f>
        <v>0</v>
      </c>
      <c r="V72">
        <f>IFERROR(IFERROR(VLOOKUP($A72,'K-NETT'!$A$1:$AF$37898,20,FALSE),VLOOKUP($A72,'K-Wallet'!$A$1:$M$5000,0,FALSE)),"NOT VALID")</f>
        <v>0</v>
      </c>
      <c r="W72">
        <f>IFERROR(IFERROR(VLOOKUP($A72,'K-NETT'!$A$1:$AF$37898,22,FALSE),VLOOKUP($A72,'K-Wallet'!$A$1:$M$5000,0,FALSE)),"NOT VALID")</f>
        <v>0</v>
      </c>
      <c r="X72">
        <f>IFERROR(IFERROR(VLOOKUP($A72,'K-NETT'!$A$1:$AF$37898,23,FALSE),VLOOKUP($A72,'K-Wallet'!$A$1:$M$5000,0,FALSE)),"NOT VALID")</f>
        <v>0</v>
      </c>
      <c r="Y72">
        <f>IFERROR(IFERROR(VLOOKUP($A72,'K-NETT'!$A$1:$AF$37898,26,FALSE),VLOOKUP($A72,'K-Wallet'!$A$1:$M$5000,0,FALSE)),"NOT VALID")</f>
        <v>65650</v>
      </c>
      <c r="Z72">
        <f>IFERROR(IFERROR(VLOOKUP($A72,'K-NETT'!$A$1:$AF$37898,30,FALSE),VLOOKUP($A72,'K-Wallet'!$A$1:$M$5000,11,FALSE)),"NOT VALID")</f>
        <v>0</v>
      </c>
      <c r="AA72" s="31">
        <f t="shared" si="1"/>
        <v>0</v>
      </c>
    </row>
    <row r="73" spans="1:27" x14ac:dyDescent="0.25">
      <c r="A73" t="str">
        <f t="shared" si="0"/>
        <v>1045141930</v>
      </c>
      <c r="B73">
        <v>64</v>
      </c>
      <c r="C73">
        <v>1045141930</v>
      </c>
      <c r="D73" t="s">
        <v>42</v>
      </c>
      <c r="E73" t="s">
        <v>43</v>
      </c>
      <c r="F73">
        <v>964650</v>
      </c>
      <c r="G73" s="2">
        <v>44112</v>
      </c>
      <c r="H73" s="3">
        <v>0.59950231481481475</v>
      </c>
      <c r="I73" t="s">
        <v>44</v>
      </c>
      <c r="J73">
        <v>-81858112101</v>
      </c>
      <c r="K73" s="4" t="s">
        <v>101</v>
      </c>
      <c r="N73" t="str">
        <f>IFERROR(IFERROR(VLOOKUP($A73,'K-NETT'!$A$1:$AF$37898,1,FALSE),VLOOKUP($A73,'K-Wallet'!$A$1:$M$5000,1,FALSE)),"NOT VALID")</f>
        <v>1045141930</v>
      </c>
      <c r="O73" t="str">
        <f>IFERROR(IFERROR(VLOOKUP($A73,'K-NETT'!$A$1:$AF$37898,11,FALSE),VLOOKUP($A73,'K-Wallet'!$A$1:$M$5000,0,FALSE)),"NOT VALID")</f>
        <v>CNE2010005283</v>
      </c>
      <c r="P73" t="str">
        <f>IFERROR(IFERROR(VLOOKUP($A73,'K-NETT'!$A$1:$AF$37898,14,FALSE),VLOOKUP($A73,'K-Wallet'!$A$1:$M$5000,8,FALSE)),"NOT VALID")</f>
        <v>IDJTAXA06761</v>
      </c>
      <c r="Q73" t="str">
        <f>IFERROR(IFERROR(VLOOKUP($A73,'K-NETT'!$A$1:$AF$37898,15,FALSE),VLOOKUP($A73,'K-Wallet'!$A$1:$M$5000,9,FALSE)),"NOT VALID")</f>
        <v>KOKOM KOMALA</v>
      </c>
      <c r="R73">
        <f>IFERROR(IFERROR(VLOOKUP($A73,'K-NETT'!$A$1:$AF$37898,16,FALSE),VLOOKUP($A73,'K-Wallet'!$A$1:$M$5000,0,FALSE)),"NOT VALID")</f>
        <v>948000</v>
      </c>
      <c r="S73">
        <f>IFERROR(IFERROR(VLOOKUP($A73,'K-NETT'!$A$1:$AF$37898,17,FALSE),VLOOKUP($A73,'K-Wallet'!$A$1:$M$5000,0,FALSE)),"NOT VALID")</f>
        <v>6650</v>
      </c>
      <c r="T73">
        <f>IFERROR(IFERROR(VLOOKUP($A73,'K-NETT'!$A$1:$AF$37898,18,FALSE),VLOOKUP($A73,'K-Wallet'!$A$1:$M$5000,0,FALSE)),"NOT VALID")</f>
        <v>10000</v>
      </c>
      <c r="U73">
        <f>IFERROR(IFERROR(VLOOKUP($A73,'K-NETT'!$A$1:$AF$37898,19,FALSE),VLOOKUP($A73,'K-Wallet'!$A$1:$M$5000,0,FALSE)),"NOT VALID")</f>
        <v>0</v>
      </c>
      <c r="V73">
        <f>IFERROR(IFERROR(VLOOKUP($A73,'K-NETT'!$A$1:$AF$37898,20,FALSE),VLOOKUP($A73,'K-Wallet'!$A$1:$M$5000,0,FALSE)),"NOT VALID")</f>
        <v>0</v>
      </c>
      <c r="W73">
        <f>IFERROR(IFERROR(VLOOKUP($A73,'K-NETT'!$A$1:$AF$37898,22,FALSE),VLOOKUP($A73,'K-Wallet'!$A$1:$M$5000,0,FALSE)),"NOT VALID")</f>
        <v>0</v>
      </c>
      <c r="X73">
        <f>IFERROR(IFERROR(VLOOKUP($A73,'K-NETT'!$A$1:$AF$37898,23,FALSE),VLOOKUP($A73,'K-Wallet'!$A$1:$M$5000,0,FALSE)),"NOT VALID")</f>
        <v>0</v>
      </c>
      <c r="Y73">
        <f>IFERROR(IFERROR(VLOOKUP($A73,'K-NETT'!$A$1:$AF$37898,26,FALSE),VLOOKUP($A73,'K-Wallet'!$A$1:$M$5000,0,FALSE)),"NOT VALID")</f>
        <v>964650</v>
      </c>
      <c r="Z73">
        <f>IFERROR(IFERROR(VLOOKUP($A73,'K-NETT'!$A$1:$AF$37898,30,FALSE),VLOOKUP($A73,'K-Wallet'!$A$1:$M$5000,11,FALSE)),"NOT VALID")</f>
        <v>0</v>
      </c>
      <c r="AA73" s="31">
        <f t="shared" si="1"/>
        <v>0</v>
      </c>
    </row>
    <row r="74" spans="1:27" x14ac:dyDescent="0.25">
      <c r="A74" t="str">
        <f t="shared" si="0"/>
        <v>1957041512</v>
      </c>
      <c r="B74">
        <v>65</v>
      </c>
      <c r="C74">
        <v>1957041512</v>
      </c>
      <c r="D74" t="s">
        <v>42</v>
      </c>
      <c r="E74" t="s">
        <v>43</v>
      </c>
      <c r="F74">
        <v>56650</v>
      </c>
      <c r="G74" s="2">
        <v>44112</v>
      </c>
      <c r="H74" s="3">
        <v>0.60334490740740743</v>
      </c>
      <c r="I74" t="s">
        <v>44</v>
      </c>
      <c r="J74">
        <v>-81859782801</v>
      </c>
      <c r="K74" s="4" t="s">
        <v>101</v>
      </c>
      <c r="N74" t="str">
        <f>IFERROR(IFERROR(VLOOKUP($A74,'K-NETT'!$A$1:$AF$37898,1,FALSE),VLOOKUP($A74,'K-Wallet'!$A$1:$M$5000,1,FALSE)),"NOT VALID")</f>
        <v>1957041512</v>
      </c>
      <c r="O74" t="str">
        <f>IFERROR(IFERROR(VLOOKUP($A74,'K-NETT'!$A$1:$AF$37898,11,FALSE),VLOOKUP($A74,'K-Wallet'!$A$1:$M$5000,0,FALSE)),"NOT VALID")</f>
        <v>MME2010005284</v>
      </c>
      <c r="P74" t="str">
        <f>IFERROR(IFERROR(VLOOKUP($A74,'K-NETT'!$A$1:$AF$37898,14,FALSE),VLOOKUP($A74,'K-Wallet'!$A$1:$M$5000,8,FALSE)),"NOT VALID")</f>
        <v>IDSPAAB43767</v>
      </c>
      <c r="Q74" t="str">
        <f>IFERROR(IFERROR(VLOOKUP($A74,'K-NETT'!$A$1:$AF$37898,15,FALSE),VLOOKUP($A74,'K-Wallet'!$A$1:$M$5000,9,FALSE)),"NOT VALID")</f>
        <v>FUADATUL HURONIYAH</v>
      </c>
      <c r="R74">
        <f>IFERROR(IFERROR(VLOOKUP($A74,'K-NETT'!$A$1:$AF$37898,16,FALSE),VLOOKUP($A74,'K-Wallet'!$A$1:$M$5000,0,FALSE)),"NOT VALID")</f>
        <v>50000</v>
      </c>
      <c r="S74">
        <f>IFERROR(IFERROR(VLOOKUP($A74,'K-NETT'!$A$1:$AF$37898,17,FALSE),VLOOKUP($A74,'K-Wallet'!$A$1:$M$5000,0,FALSE)),"NOT VALID")</f>
        <v>6650</v>
      </c>
      <c r="T74">
        <f>IFERROR(IFERROR(VLOOKUP($A74,'K-NETT'!$A$1:$AF$37898,18,FALSE),VLOOKUP($A74,'K-Wallet'!$A$1:$M$5000,0,FALSE)),"NOT VALID")</f>
        <v>0</v>
      </c>
      <c r="U74">
        <f>IFERROR(IFERROR(VLOOKUP($A74,'K-NETT'!$A$1:$AF$37898,19,FALSE),VLOOKUP($A74,'K-Wallet'!$A$1:$M$5000,0,FALSE)),"NOT VALID")</f>
        <v>0</v>
      </c>
      <c r="V74">
        <f>IFERROR(IFERROR(VLOOKUP($A74,'K-NETT'!$A$1:$AF$37898,20,FALSE),VLOOKUP($A74,'K-Wallet'!$A$1:$M$5000,0,FALSE)),"NOT VALID")</f>
        <v>0</v>
      </c>
      <c r="W74">
        <f>IFERROR(IFERROR(VLOOKUP($A74,'K-NETT'!$A$1:$AF$37898,22,FALSE),VLOOKUP($A74,'K-Wallet'!$A$1:$M$5000,0,FALSE)),"NOT VALID")</f>
        <v>0</v>
      </c>
      <c r="X74">
        <f>IFERROR(IFERROR(VLOOKUP($A74,'K-NETT'!$A$1:$AF$37898,23,FALSE),VLOOKUP($A74,'K-Wallet'!$A$1:$M$5000,0,FALSE)),"NOT VALID")</f>
        <v>0</v>
      </c>
      <c r="Y74">
        <f>IFERROR(IFERROR(VLOOKUP($A74,'K-NETT'!$A$1:$AF$37898,26,FALSE),VLOOKUP($A74,'K-Wallet'!$A$1:$M$5000,0,FALSE)),"NOT VALID")</f>
        <v>56650</v>
      </c>
      <c r="Z74">
        <f>IFERROR(IFERROR(VLOOKUP($A74,'K-NETT'!$A$1:$AF$37898,30,FALSE),VLOOKUP($A74,'K-Wallet'!$A$1:$M$5000,11,FALSE)),"NOT VALID")</f>
        <v>0</v>
      </c>
      <c r="AA74" s="31">
        <f t="shared" si="1"/>
        <v>0</v>
      </c>
    </row>
    <row r="75" spans="1:27" x14ac:dyDescent="0.25">
      <c r="A75" t="str">
        <f t="shared" ref="A75:A138" si="2">+K75&amp;C75</f>
        <v>1057241170</v>
      </c>
      <c r="B75">
        <v>66</v>
      </c>
      <c r="C75">
        <v>1057241170</v>
      </c>
      <c r="D75" t="s">
        <v>42</v>
      </c>
      <c r="E75" t="s">
        <v>43</v>
      </c>
      <c r="F75">
        <v>968650</v>
      </c>
      <c r="G75" s="2">
        <v>44112</v>
      </c>
      <c r="H75" s="3">
        <v>0.61195601851851855</v>
      </c>
      <c r="I75" t="s">
        <v>44</v>
      </c>
      <c r="J75">
        <v>-81863038001</v>
      </c>
      <c r="K75" s="4" t="s">
        <v>101</v>
      </c>
      <c r="N75" t="str">
        <f>IFERROR(IFERROR(VLOOKUP($A75,'K-NETT'!$A$1:$AF$37898,1,FALSE),VLOOKUP($A75,'K-Wallet'!$A$1:$M$5000,1,FALSE)),"NOT VALID")</f>
        <v>1057241170</v>
      </c>
      <c r="O75" t="str">
        <f>IFERROR(IFERROR(VLOOKUP($A75,'K-NETT'!$A$1:$AF$37898,11,FALSE),VLOOKUP($A75,'K-Wallet'!$A$1:$M$5000,0,FALSE)),"NOT VALID")</f>
        <v>CNE2010005286</v>
      </c>
      <c r="P75" t="str">
        <f>IFERROR(IFERROR(VLOOKUP($A75,'K-NETT'!$A$1:$AF$37898,14,FALSE),VLOOKUP($A75,'K-Wallet'!$A$1:$M$5000,8,FALSE)),"NOT VALID")</f>
        <v>IDJTBAA17054</v>
      </c>
      <c r="Q75" t="str">
        <f>IFERROR(IFERROR(VLOOKUP($A75,'K-NETT'!$A$1:$AF$37898,15,FALSE),VLOOKUP($A75,'K-Wallet'!$A$1:$M$5000,9,FALSE)),"NOT VALID")</f>
        <v>SUSAN MAISYA AKBAR</v>
      </c>
      <c r="R75">
        <f>IFERROR(IFERROR(VLOOKUP($A75,'K-NETT'!$A$1:$AF$37898,16,FALSE),VLOOKUP($A75,'K-Wallet'!$A$1:$M$5000,0,FALSE)),"NOT VALID")</f>
        <v>950000</v>
      </c>
      <c r="S75">
        <f>IFERROR(IFERROR(VLOOKUP($A75,'K-NETT'!$A$1:$AF$37898,17,FALSE),VLOOKUP($A75,'K-Wallet'!$A$1:$M$5000,0,FALSE)),"NOT VALID")</f>
        <v>6650</v>
      </c>
      <c r="T75">
        <f>IFERROR(IFERROR(VLOOKUP($A75,'K-NETT'!$A$1:$AF$37898,18,FALSE),VLOOKUP($A75,'K-Wallet'!$A$1:$M$5000,0,FALSE)),"NOT VALID")</f>
        <v>12000</v>
      </c>
      <c r="U75">
        <f>IFERROR(IFERROR(VLOOKUP($A75,'K-NETT'!$A$1:$AF$37898,19,FALSE),VLOOKUP($A75,'K-Wallet'!$A$1:$M$5000,0,FALSE)),"NOT VALID")</f>
        <v>0</v>
      </c>
      <c r="V75">
        <f>IFERROR(IFERROR(VLOOKUP($A75,'K-NETT'!$A$1:$AF$37898,20,FALSE),VLOOKUP($A75,'K-Wallet'!$A$1:$M$5000,0,FALSE)),"NOT VALID")</f>
        <v>0</v>
      </c>
      <c r="W75">
        <f>IFERROR(IFERROR(VLOOKUP($A75,'K-NETT'!$A$1:$AF$37898,22,FALSE),VLOOKUP($A75,'K-Wallet'!$A$1:$M$5000,0,FALSE)),"NOT VALID")</f>
        <v>0</v>
      </c>
      <c r="X75">
        <f>IFERROR(IFERROR(VLOOKUP($A75,'K-NETT'!$A$1:$AF$37898,23,FALSE),VLOOKUP($A75,'K-Wallet'!$A$1:$M$5000,0,FALSE)),"NOT VALID")</f>
        <v>0</v>
      </c>
      <c r="Y75">
        <f>IFERROR(IFERROR(VLOOKUP($A75,'K-NETT'!$A$1:$AF$37898,26,FALSE),VLOOKUP($A75,'K-Wallet'!$A$1:$M$5000,0,FALSE)),"NOT VALID")</f>
        <v>968650</v>
      </c>
      <c r="Z75">
        <f>IFERROR(IFERROR(VLOOKUP($A75,'K-NETT'!$A$1:$AF$37898,30,FALSE),VLOOKUP($A75,'K-Wallet'!$A$1:$M$5000,11,FALSE)),"NOT VALID")</f>
        <v>0</v>
      </c>
      <c r="AA75" s="31">
        <f t="shared" ref="AA75:AA138" si="3">+F75-Y75</f>
        <v>0</v>
      </c>
    </row>
    <row r="76" spans="1:27" x14ac:dyDescent="0.25">
      <c r="A76" t="str">
        <f t="shared" si="2"/>
        <v>1803241577</v>
      </c>
      <c r="B76">
        <v>67</v>
      </c>
      <c r="C76">
        <v>1803241577</v>
      </c>
      <c r="D76" t="s">
        <v>42</v>
      </c>
      <c r="E76" t="s">
        <v>43</v>
      </c>
      <c r="F76">
        <v>5552650</v>
      </c>
      <c r="G76" s="2">
        <v>44112</v>
      </c>
      <c r="H76" s="3">
        <v>0.61265046296296299</v>
      </c>
      <c r="I76" t="s">
        <v>17165</v>
      </c>
      <c r="J76">
        <v>-81863285801</v>
      </c>
      <c r="K76" s="4" t="s">
        <v>101</v>
      </c>
      <c r="N76" t="str">
        <f>IFERROR(IFERROR(VLOOKUP($A76,'K-NETT'!$A$1:$AF$37898,1,FALSE),VLOOKUP($A76,'K-Wallet'!$A$1:$M$5000,1,FALSE)),"NOT VALID")</f>
        <v>1803241577</v>
      </c>
      <c r="O76" t="str">
        <f>IFERROR(IFERROR(VLOOKUP($A76,'K-NETT'!$A$1:$AF$37898,11,FALSE),VLOOKUP($A76,'K-Wallet'!$A$1:$M$5000,0,FALSE)),"NOT VALID")</f>
        <v>CNE2010005287</v>
      </c>
      <c r="P76" t="str">
        <f>IFERROR(IFERROR(VLOOKUP($A76,'K-NETT'!$A$1:$AF$37898,14,FALSE),VLOOKUP($A76,'K-Wallet'!$A$1:$M$5000,8,FALSE)),"NOT VALID")</f>
        <v>IDJTBHA23090</v>
      </c>
      <c r="Q76" t="str">
        <f>IFERROR(IFERROR(VLOOKUP($A76,'K-NETT'!$A$1:$AF$37898,15,FALSE),VLOOKUP($A76,'K-Wallet'!$A$1:$M$5000,9,FALSE)),"NOT VALID")</f>
        <v>SRI GUSTARI</v>
      </c>
      <c r="R76">
        <f>IFERROR(IFERROR(VLOOKUP($A76,'K-NETT'!$A$1:$AF$37898,16,FALSE),VLOOKUP($A76,'K-Wallet'!$A$1:$M$5000,0,FALSE)),"NOT VALID")</f>
        <v>5450000</v>
      </c>
      <c r="S76">
        <f>IFERROR(IFERROR(VLOOKUP($A76,'K-NETT'!$A$1:$AF$37898,17,FALSE),VLOOKUP($A76,'K-Wallet'!$A$1:$M$5000,0,FALSE)),"NOT VALID")</f>
        <v>6650</v>
      </c>
      <c r="T76">
        <f>IFERROR(IFERROR(VLOOKUP($A76,'K-NETT'!$A$1:$AF$37898,18,FALSE),VLOOKUP($A76,'K-Wallet'!$A$1:$M$5000,0,FALSE)),"NOT VALID")</f>
        <v>96000</v>
      </c>
      <c r="U76">
        <f>IFERROR(IFERROR(VLOOKUP($A76,'K-NETT'!$A$1:$AF$37898,19,FALSE),VLOOKUP($A76,'K-Wallet'!$A$1:$M$5000,0,FALSE)),"NOT VALID")</f>
        <v>0</v>
      </c>
      <c r="V76">
        <f>IFERROR(IFERROR(VLOOKUP($A76,'K-NETT'!$A$1:$AF$37898,20,FALSE),VLOOKUP($A76,'K-Wallet'!$A$1:$M$5000,0,FALSE)),"NOT VALID")</f>
        <v>0</v>
      </c>
      <c r="W76">
        <f>IFERROR(IFERROR(VLOOKUP($A76,'K-NETT'!$A$1:$AF$37898,22,FALSE),VLOOKUP($A76,'K-Wallet'!$A$1:$M$5000,0,FALSE)),"NOT VALID")</f>
        <v>0</v>
      </c>
      <c r="X76">
        <f>IFERROR(IFERROR(VLOOKUP($A76,'K-NETT'!$A$1:$AF$37898,23,FALSE),VLOOKUP($A76,'K-Wallet'!$A$1:$M$5000,0,FALSE)),"NOT VALID")</f>
        <v>0</v>
      </c>
      <c r="Y76">
        <f>IFERROR(IFERROR(VLOOKUP($A76,'K-NETT'!$A$1:$AF$37898,26,FALSE),VLOOKUP($A76,'K-Wallet'!$A$1:$M$5000,0,FALSE)),"NOT VALID")</f>
        <v>5552650</v>
      </c>
      <c r="Z76">
        <f>IFERROR(IFERROR(VLOOKUP($A76,'K-NETT'!$A$1:$AF$37898,30,FALSE),VLOOKUP($A76,'K-Wallet'!$A$1:$M$5000,11,FALSE)),"NOT VALID")</f>
        <v>0</v>
      </c>
      <c r="AA76" s="31">
        <f t="shared" si="3"/>
        <v>0</v>
      </c>
    </row>
    <row r="77" spans="1:27" x14ac:dyDescent="0.25">
      <c r="A77" t="str">
        <f t="shared" si="2"/>
        <v>1515341645</v>
      </c>
      <c r="B77">
        <v>68</v>
      </c>
      <c r="C77">
        <v>1515341645</v>
      </c>
      <c r="D77" t="s">
        <v>42</v>
      </c>
      <c r="E77" t="s">
        <v>43</v>
      </c>
      <c r="F77">
        <v>480650</v>
      </c>
      <c r="G77" s="2">
        <v>44112</v>
      </c>
      <c r="H77" s="3">
        <v>0.62119212962962966</v>
      </c>
      <c r="I77" t="s">
        <v>44</v>
      </c>
      <c r="J77">
        <v>-81866508201</v>
      </c>
      <c r="K77" s="4" t="s">
        <v>101</v>
      </c>
      <c r="N77" t="str">
        <f>IFERROR(IFERROR(VLOOKUP($A77,'K-NETT'!$A$1:$AF$37898,1,FALSE),VLOOKUP($A77,'K-Wallet'!$A$1:$M$5000,1,FALSE)),"NOT VALID")</f>
        <v>1515341645</v>
      </c>
      <c r="O77" t="str">
        <f>IFERROR(IFERROR(VLOOKUP($A77,'K-NETT'!$A$1:$AF$37898,11,FALSE),VLOOKUP($A77,'K-Wallet'!$A$1:$M$5000,0,FALSE)),"NOT VALID")</f>
        <v>CNE2010005290</v>
      </c>
      <c r="P77" t="str">
        <f>IFERROR(IFERROR(VLOOKUP($A77,'K-NETT'!$A$1:$AF$37898,14,FALSE),VLOOKUP($A77,'K-Wallet'!$A$1:$M$5000,8,FALSE)),"NOT VALID")</f>
        <v>IDSPACA10173</v>
      </c>
      <c r="Q77" t="str">
        <f>IFERROR(IFERROR(VLOOKUP($A77,'K-NETT'!$A$1:$AF$37898,15,FALSE),VLOOKUP($A77,'K-Wallet'!$A$1:$M$5000,9,FALSE)),"NOT VALID")</f>
        <v>DINAH SAKINAH ISMAIL</v>
      </c>
      <c r="R77">
        <f>IFERROR(IFERROR(VLOOKUP($A77,'K-NETT'!$A$1:$AF$37898,16,FALSE),VLOOKUP($A77,'K-Wallet'!$A$1:$M$5000,0,FALSE)),"NOT VALID")</f>
        <v>474000</v>
      </c>
      <c r="S77">
        <f>IFERROR(IFERROR(VLOOKUP($A77,'K-NETT'!$A$1:$AF$37898,17,FALSE),VLOOKUP($A77,'K-Wallet'!$A$1:$M$5000,0,FALSE)),"NOT VALID")</f>
        <v>6650</v>
      </c>
      <c r="T77">
        <f>IFERROR(IFERROR(VLOOKUP($A77,'K-NETT'!$A$1:$AF$37898,18,FALSE),VLOOKUP($A77,'K-Wallet'!$A$1:$M$5000,0,FALSE)),"NOT VALID")</f>
        <v>0</v>
      </c>
      <c r="U77">
        <f>IFERROR(IFERROR(VLOOKUP($A77,'K-NETT'!$A$1:$AF$37898,19,FALSE),VLOOKUP($A77,'K-Wallet'!$A$1:$M$5000,0,FALSE)),"NOT VALID")</f>
        <v>0</v>
      </c>
      <c r="V77">
        <f>IFERROR(IFERROR(VLOOKUP($A77,'K-NETT'!$A$1:$AF$37898,20,FALSE),VLOOKUP($A77,'K-Wallet'!$A$1:$M$5000,0,FALSE)),"NOT VALID")</f>
        <v>0</v>
      </c>
      <c r="W77">
        <f>IFERROR(IFERROR(VLOOKUP($A77,'K-NETT'!$A$1:$AF$37898,22,FALSE),VLOOKUP($A77,'K-Wallet'!$A$1:$M$5000,0,FALSE)),"NOT VALID")</f>
        <v>0</v>
      </c>
      <c r="X77">
        <f>IFERROR(IFERROR(VLOOKUP($A77,'K-NETT'!$A$1:$AF$37898,23,FALSE),VLOOKUP($A77,'K-Wallet'!$A$1:$M$5000,0,FALSE)),"NOT VALID")</f>
        <v>0</v>
      </c>
      <c r="Y77">
        <f>IFERROR(IFERROR(VLOOKUP($A77,'K-NETT'!$A$1:$AF$37898,26,FALSE),VLOOKUP($A77,'K-Wallet'!$A$1:$M$5000,0,FALSE)),"NOT VALID")</f>
        <v>480650</v>
      </c>
      <c r="Z77">
        <f>IFERROR(IFERROR(VLOOKUP($A77,'K-NETT'!$A$1:$AF$37898,30,FALSE),VLOOKUP($A77,'K-Wallet'!$A$1:$M$5000,11,FALSE)),"NOT VALID")</f>
        <v>0</v>
      </c>
      <c r="AA77" s="31">
        <f t="shared" si="3"/>
        <v>0</v>
      </c>
    </row>
    <row r="78" spans="1:27" x14ac:dyDescent="0.25">
      <c r="A78" t="str">
        <f t="shared" si="2"/>
        <v>1360231641</v>
      </c>
      <c r="B78">
        <v>69</v>
      </c>
      <c r="C78">
        <v>1360231641</v>
      </c>
      <c r="D78" t="s">
        <v>42</v>
      </c>
      <c r="E78" t="s">
        <v>43</v>
      </c>
      <c r="F78">
        <v>639650</v>
      </c>
      <c r="G78" s="2">
        <v>44112</v>
      </c>
      <c r="H78" s="3">
        <v>0.62354166666666666</v>
      </c>
      <c r="I78" t="s">
        <v>17166</v>
      </c>
      <c r="J78">
        <v>-81867475201</v>
      </c>
      <c r="K78" s="4" t="s">
        <v>101</v>
      </c>
      <c r="N78" t="str">
        <f>IFERROR(IFERROR(VLOOKUP($A78,'K-NETT'!$A$1:$AF$37898,1,FALSE),VLOOKUP($A78,'K-Wallet'!$A$1:$M$5000,1,FALSE)),"NOT VALID")</f>
        <v>1360231641</v>
      </c>
      <c r="O78" t="str">
        <f>IFERROR(IFERROR(VLOOKUP($A78,'K-NETT'!$A$1:$AF$37898,11,FALSE),VLOOKUP($A78,'K-Wallet'!$A$1:$M$5000,0,FALSE)),"NOT VALID")</f>
        <v>CNE2010005293</v>
      </c>
      <c r="P78" t="str">
        <f>IFERROR(IFERROR(VLOOKUP($A78,'K-NETT'!$A$1:$AF$37898,14,FALSE),VLOOKUP($A78,'K-Wallet'!$A$1:$M$5000,8,FALSE)),"NOT VALID")</f>
        <v>IDJHBCA14567</v>
      </c>
      <c r="Q78" t="str">
        <f>IFERROR(IFERROR(VLOOKUP($A78,'K-NETT'!$A$1:$AF$37898,15,FALSE),VLOOKUP($A78,'K-Wallet'!$A$1:$M$5000,9,FALSE)),"NOT VALID")</f>
        <v>MUHAMMAD TAUFIQ</v>
      </c>
      <c r="R78">
        <f>IFERROR(IFERROR(VLOOKUP($A78,'K-NETT'!$A$1:$AF$37898,16,FALSE),VLOOKUP($A78,'K-Wallet'!$A$1:$M$5000,0,FALSE)),"NOT VALID")</f>
        <v>620000</v>
      </c>
      <c r="S78">
        <f>IFERROR(IFERROR(VLOOKUP($A78,'K-NETT'!$A$1:$AF$37898,17,FALSE),VLOOKUP($A78,'K-Wallet'!$A$1:$M$5000,0,FALSE)),"NOT VALID")</f>
        <v>6650</v>
      </c>
      <c r="T78">
        <f>IFERROR(IFERROR(VLOOKUP($A78,'K-NETT'!$A$1:$AF$37898,18,FALSE),VLOOKUP($A78,'K-Wallet'!$A$1:$M$5000,0,FALSE)),"NOT VALID")</f>
        <v>13000</v>
      </c>
      <c r="U78">
        <f>IFERROR(IFERROR(VLOOKUP($A78,'K-NETT'!$A$1:$AF$37898,19,FALSE),VLOOKUP($A78,'K-Wallet'!$A$1:$M$5000,0,FALSE)),"NOT VALID")</f>
        <v>0</v>
      </c>
      <c r="V78">
        <f>IFERROR(IFERROR(VLOOKUP($A78,'K-NETT'!$A$1:$AF$37898,20,FALSE),VLOOKUP($A78,'K-Wallet'!$A$1:$M$5000,0,FALSE)),"NOT VALID")</f>
        <v>0</v>
      </c>
      <c r="W78">
        <f>IFERROR(IFERROR(VLOOKUP($A78,'K-NETT'!$A$1:$AF$37898,22,FALSE),VLOOKUP($A78,'K-Wallet'!$A$1:$M$5000,0,FALSE)),"NOT VALID")</f>
        <v>0</v>
      </c>
      <c r="X78">
        <f>IFERROR(IFERROR(VLOOKUP($A78,'K-NETT'!$A$1:$AF$37898,23,FALSE),VLOOKUP($A78,'K-Wallet'!$A$1:$M$5000,0,FALSE)),"NOT VALID")</f>
        <v>0</v>
      </c>
      <c r="Y78">
        <f>IFERROR(IFERROR(VLOOKUP($A78,'K-NETT'!$A$1:$AF$37898,26,FALSE),VLOOKUP($A78,'K-Wallet'!$A$1:$M$5000,0,FALSE)),"NOT VALID")</f>
        <v>639650</v>
      </c>
      <c r="Z78">
        <f>IFERROR(IFERROR(VLOOKUP($A78,'K-NETT'!$A$1:$AF$37898,30,FALSE),VLOOKUP($A78,'K-Wallet'!$A$1:$M$5000,11,FALSE)),"NOT VALID")</f>
        <v>0</v>
      </c>
      <c r="AA78" s="31">
        <f t="shared" si="3"/>
        <v>0</v>
      </c>
    </row>
    <row r="79" spans="1:27" x14ac:dyDescent="0.25">
      <c r="A79" t="str">
        <f t="shared" si="2"/>
        <v>1780441567</v>
      </c>
      <c r="B79">
        <v>70</v>
      </c>
      <c r="C79">
        <v>1780441567</v>
      </c>
      <c r="D79" t="s">
        <v>42</v>
      </c>
      <c r="E79" t="s">
        <v>43</v>
      </c>
      <c r="F79">
        <v>56650</v>
      </c>
      <c r="G79" s="2">
        <v>44112</v>
      </c>
      <c r="H79" s="3">
        <v>0.62644675925925919</v>
      </c>
      <c r="I79" t="s">
        <v>44</v>
      </c>
      <c r="J79">
        <v>-81868614001</v>
      </c>
      <c r="K79" s="4" t="s">
        <v>101</v>
      </c>
      <c r="N79" t="str">
        <f>IFERROR(IFERROR(VLOOKUP($A79,'K-NETT'!$A$1:$AF$37898,1,FALSE),VLOOKUP($A79,'K-Wallet'!$A$1:$M$5000,1,FALSE)),"NOT VALID")</f>
        <v>1780441567</v>
      </c>
      <c r="O79" t="str">
        <f>IFERROR(IFERROR(VLOOKUP($A79,'K-NETT'!$A$1:$AF$37898,11,FALSE),VLOOKUP($A79,'K-Wallet'!$A$1:$M$5000,0,FALSE)),"NOT VALID")</f>
        <v>MME2010005295</v>
      </c>
      <c r="P79" t="str">
        <f>IFERROR(IFERROR(VLOOKUP($A79,'K-NETT'!$A$1:$AF$37898,14,FALSE),VLOOKUP($A79,'K-Wallet'!$A$1:$M$5000,8,FALSE)),"NOT VALID")</f>
        <v>IDJRAAA19989</v>
      </c>
      <c r="Q79" t="str">
        <f>IFERROR(IFERROR(VLOOKUP($A79,'K-NETT'!$A$1:$AF$37898,15,FALSE),VLOOKUP($A79,'K-Wallet'!$A$1:$M$5000,9,FALSE)),"NOT VALID")</f>
        <v>NANA</v>
      </c>
      <c r="R79">
        <f>IFERROR(IFERROR(VLOOKUP($A79,'K-NETT'!$A$1:$AF$37898,16,FALSE),VLOOKUP($A79,'K-Wallet'!$A$1:$M$5000,0,FALSE)),"NOT VALID")</f>
        <v>50000</v>
      </c>
      <c r="S79">
        <f>IFERROR(IFERROR(VLOOKUP($A79,'K-NETT'!$A$1:$AF$37898,17,FALSE),VLOOKUP($A79,'K-Wallet'!$A$1:$M$5000,0,FALSE)),"NOT VALID")</f>
        <v>6650</v>
      </c>
      <c r="T79">
        <f>IFERROR(IFERROR(VLOOKUP($A79,'K-NETT'!$A$1:$AF$37898,18,FALSE),VLOOKUP($A79,'K-Wallet'!$A$1:$M$5000,0,FALSE)),"NOT VALID")</f>
        <v>0</v>
      </c>
      <c r="U79">
        <f>IFERROR(IFERROR(VLOOKUP($A79,'K-NETT'!$A$1:$AF$37898,19,FALSE),VLOOKUP($A79,'K-Wallet'!$A$1:$M$5000,0,FALSE)),"NOT VALID")</f>
        <v>0</v>
      </c>
      <c r="V79">
        <f>IFERROR(IFERROR(VLOOKUP($A79,'K-NETT'!$A$1:$AF$37898,20,FALSE),VLOOKUP($A79,'K-Wallet'!$A$1:$M$5000,0,FALSE)),"NOT VALID")</f>
        <v>0</v>
      </c>
      <c r="W79">
        <f>IFERROR(IFERROR(VLOOKUP($A79,'K-NETT'!$A$1:$AF$37898,22,FALSE),VLOOKUP($A79,'K-Wallet'!$A$1:$M$5000,0,FALSE)),"NOT VALID")</f>
        <v>0</v>
      </c>
      <c r="X79">
        <f>IFERROR(IFERROR(VLOOKUP($A79,'K-NETT'!$A$1:$AF$37898,23,FALSE),VLOOKUP($A79,'K-Wallet'!$A$1:$M$5000,0,FALSE)),"NOT VALID")</f>
        <v>0</v>
      </c>
      <c r="Y79">
        <f>IFERROR(IFERROR(VLOOKUP($A79,'K-NETT'!$A$1:$AF$37898,26,FALSE),VLOOKUP($A79,'K-Wallet'!$A$1:$M$5000,0,FALSE)),"NOT VALID")</f>
        <v>56650</v>
      </c>
      <c r="Z79">
        <f>IFERROR(IFERROR(VLOOKUP($A79,'K-NETT'!$A$1:$AF$37898,30,FALSE),VLOOKUP($A79,'K-Wallet'!$A$1:$M$5000,11,FALSE)),"NOT VALID")</f>
        <v>0</v>
      </c>
      <c r="AA79" s="31">
        <f t="shared" si="3"/>
        <v>0</v>
      </c>
    </row>
    <row r="80" spans="1:27" x14ac:dyDescent="0.25">
      <c r="A80" t="str">
        <f t="shared" si="2"/>
        <v>1723441123</v>
      </c>
      <c r="B80">
        <v>71</v>
      </c>
      <c r="C80">
        <v>1723441123</v>
      </c>
      <c r="D80" t="s">
        <v>42</v>
      </c>
      <c r="E80" t="s">
        <v>43</v>
      </c>
      <c r="F80">
        <v>56650</v>
      </c>
      <c r="G80" s="2">
        <v>44112</v>
      </c>
      <c r="H80" s="3">
        <v>0.62922453703703707</v>
      </c>
      <c r="I80" t="s">
        <v>44</v>
      </c>
      <c r="J80">
        <v>-81869654001</v>
      </c>
      <c r="K80" s="4" t="s">
        <v>101</v>
      </c>
      <c r="N80" t="str">
        <f>IFERROR(IFERROR(VLOOKUP($A80,'K-NETT'!$A$1:$AF$37898,1,FALSE),VLOOKUP($A80,'K-Wallet'!$A$1:$M$5000,1,FALSE)),"NOT VALID")</f>
        <v>1723441123</v>
      </c>
      <c r="O80" t="str">
        <f>IFERROR(IFERROR(VLOOKUP($A80,'K-NETT'!$A$1:$AF$37898,11,FALSE),VLOOKUP($A80,'K-Wallet'!$A$1:$M$5000,0,FALSE)),"NOT VALID")</f>
        <v>MME2010005296</v>
      </c>
      <c r="P80" t="str">
        <f>IFERROR(IFERROR(VLOOKUP($A80,'K-NETT'!$A$1:$AF$37898,14,FALSE),VLOOKUP($A80,'K-Wallet'!$A$1:$M$5000,8,FALSE)),"NOT VALID")</f>
        <v>IDJRAAA19990</v>
      </c>
      <c r="Q80" t="str">
        <f>IFERROR(IFERROR(VLOOKUP($A80,'K-NETT'!$A$1:$AF$37898,15,FALSE),VLOOKUP($A80,'K-Wallet'!$A$1:$M$5000,9,FALSE)),"NOT VALID")</f>
        <v>SASA</v>
      </c>
      <c r="R80">
        <f>IFERROR(IFERROR(VLOOKUP($A80,'K-NETT'!$A$1:$AF$37898,16,FALSE),VLOOKUP($A80,'K-Wallet'!$A$1:$M$5000,0,FALSE)),"NOT VALID")</f>
        <v>50000</v>
      </c>
      <c r="S80">
        <f>IFERROR(IFERROR(VLOOKUP($A80,'K-NETT'!$A$1:$AF$37898,17,FALSE),VLOOKUP($A80,'K-Wallet'!$A$1:$M$5000,0,FALSE)),"NOT VALID")</f>
        <v>6650</v>
      </c>
      <c r="T80">
        <f>IFERROR(IFERROR(VLOOKUP($A80,'K-NETT'!$A$1:$AF$37898,18,FALSE),VLOOKUP($A80,'K-Wallet'!$A$1:$M$5000,0,FALSE)),"NOT VALID")</f>
        <v>0</v>
      </c>
      <c r="U80">
        <f>IFERROR(IFERROR(VLOOKUP($A80,'K-NETT'!$A$1:$AF$37898,19,FALSE),VLOOKUP($A80,'K-Wallet'!$A$1:$M$5000,0,FALSE)),"NOT VALID")</f>
        <v>0</v>
      </c>
      <c r="V80">
        <f>IFERROR(IFERROR(VLOOKUP($A80,'K-NETT'!$A$1:$AF$37898,20,FALSE),VLOOKUP($A80,'K-Wallet'!$A$1:$M$5000,0,FALSE)),"NOT VALID")</f>
        <v>0</v>
      </c>
      <c r="W80">
        <f>IFERROR(IFERROR(VLOOKUP($A80,'K-NETT'!$A$1:$AF$37898,22,FALSE),VLOOKUP($A80,'K-Wallet'!$A$1:$M$5000,0,FALSE)),"NOT VALID")</f>
        <v>0</v>
      </c>
      <c r="X80">
        <f>IFERROR(IFERROR(VLOOKUP($A80,'K-NETT'!$A$1:$AF$37898,23,FALSE),VLOOKUP($A80,'K-Wallet'!$A$1:$M$5000,0,FALSE)),"NOT VALID")</f>
        <v>0</v>
      </c>
      <c r="Y80">
        <f>IFERROR(IFERROR(VLOOKUP($A80,'K-NETT'!$A$1:$AF$37898,26,FALSE),VLOOKUP($A80,'K-Wallet'!$A$1:$M$5000,0,FALSE)),"NOT VALID")</f>
        <v>56650</v>
      </c>
      <c r="Z80">
        <f>IFERROR(IFERROR(VLOOKUP($A80,'K-NETT'!$A$1:$AF$37898,30,FALSE),VLOOKUP($A80,'K-Wallet'!$A$1:$M$5000,11,FALSE)),"NOT VALID")</f>
        <v>0</v>
      </c>
      <c r="AA80" s="31">
        <f t="shared" si="3"/>
        <v>0</v>
      </c>
    </row>
    <row r="81" spans="1:27" x14ac:dyDescent="0.25">
      <c r="A81" t="str">
        <f t="shared" si="2"/>
        <v>1817341609</v>
      </c>
      <c r="B81">
        <v>72</v>
      </c>
      <c r="C81">
        <v>1817341609</v>
      </c>
      <c r="D81" t="s">
        <v>42</v>
      </c>
      <c r="E81" t="s">
        <v>43</v>
      </c>
      <c r="F81">
        <v>491650</v>
      </c>
      <c r="G81" s="2">
        <v>44112</v>
      </c>
      <c r="H81" s="3">
        <v>0.63256944444444441</v>
      </c>
      <c r="I81" t="s">
        <v>44</v>
      </c>
      <c r="J81">
        <v>-81870884201</v>
      </c>
      <c r="K81" s="4" t="s">
        <v>101</v>
      </c>
      <c r="N81" t="str">
        <f>IFERROR(IFERROR(VLOOKUP($A81,'K-NETT'!$A$1:$AF$37898,1,FALSE),VLOOKUP($A81,'K-Wallet'!$A$1:$M$5000,1,FALSE)),"NOT VALID")</f>
        <v>1817341609</v>
      </c>
      <c r="O81" t="str">
        <f>IFERROR(IFERROR(VLOOKUP($A81,'K-NETT'!$A$1:$AF$37898,11,FALSE),VLOOKUP($A81,'K-Wallet'!$A$1:$M$5000,0,FALSE)),"NOT VALID")</f>
        <v>CNE2010005301</v>
      </c>
      <c r="P81" t="str">
        <f>IFERROR(IFERROR(VLOOKUP($A81,'K-NETT'!$A$1:$AF$37898,14,FALSE),VLOOKUP($A81,'K-Wallet'!$A$1:$M$5000,8,FALSE)),"NOT VALID")</f>
        <v>IDPABLA09720</v>
      </c>
      <c r="Q81" t="str">
        <f>IFERROR(IFERROR(VLOOKUP($A81,'K-NETT'!$A$1:$AF$37898,15,FALSE),VLOOKUP($A81,'K-Wallet'!$A$1:$M$5000,9,FALSE)),"NOT VALID")</f>
        <v>UMI ZAENAB</v>
      </c>
      <c r="R81">
        <f>IFERROR(IFERROR(VLOOKUP($A81,'K-NETT'!$A$1:$AF$37898,16,FALSE),VLOOKUP($A81,'K-Wallet'!$A$1:$M$5000,0,FALSE)),"NOT VALID")</f>
        <v>474000</v>
      </c>
      <c r="S81">
        <f>IFERROR(IFERROR(VLOOKUP($A81,'K-NETT'!$A$1:$AF$37898,17,FALSE),VLOOKUP($A81,'K-Wallet'!$A$1:$M$5000,0,FALSE)),"NOT VALID")</f>
        <v>6650</v>
      </c>
      <c r="T81">
        <f>IFERROR(IFERROR(VLOOKUP($A81,'K-NETT'!$A$1:$AF$37898,18,FALSE),VLOOKUP($A81,'K-Wallet'!$A$1:$M$5000,0,FALSE)),"NOT VALID")</f>
        <v>11000</v>
      </c>
      <c r="U81">
        <f>IFERROR(IFERROR(VLOOKUP($A81,'K-NETT'!$A$1:$AF$37898,19,FALSE),VLOOKUP($A81,'K-Wallet'!$A$1:$M$5000,0,FALSE)),"NOT VALID")</f>
        <v>0</v>
      </c>
      <c r="V81">
        <f>IFERROR(IFERROR(VLOOKUP($A81,'K-NETT'!$A$1:$AF$37898,20,FALSE),VLOOKUP($A81,'K-Wallet'!$A$1:$M$5000,0,FALSE)),"NOT VALID")</f>
        <v>0</v>
      </c>
      <c r="W81">
        <f>IFERROR(IFERROR(VLOOKUP($A81,'K-NETT'!$A$1:$AF$37898,22,FALSE),VLOOKUP($A81,'K-Wallet'!$A$1:$M$5000,0,FALSE)),"NOT VALID")</f>
        <v>0</v>
      </c>
      <c r="X81">
        <f>IFERROR(IFERROR(VLOOKUP($A81,'K-NETT'!$A$1:$AF$37898,23,FALSE),VLOOKUP($A81,'K-Wallet'!$A$1:$M$5000,0,FALSE)),"NOT VALID")</f>
        <v>0</v>
      </c>
      <c r="Y81">
        <f>IFERROR(IFERROR(VLOOKUP($A81,'K-NETT'!$A$1:$AF$37898,26,FALSE),VLOOKUP($A81,'K-Wallet'!$A$1:$M$5000,0,FALSE)),"NOT VALID")</f>
        <v>491650</v>
      </c>
      <c r="Z81">
        <f>IFERROR(IFERROR(VLOOKUP($A81,'K-NETT'!$A$1:$AF$37898,30,FALSE),VLOOKUP($A81,'K-Wallet'!$A$1:$M$5000,11,FALSE)),"NOT VALID")</f>
        <v>0</v>
      </c>
      <c r="AA81" s="31">
        <f t="shared" si="3"/>
        <v>0</v>
      </c>
    </row>
    <row r="82" spans="1:27" x14ac:dyDescent="0.25">
      <c r="A82" t="str">
        <f t="shared" si="2"/>
        <v>1033231735</v>
      </c>
      <c r="B82">
        <v>73</v>
      </c>
      <c r="C82">
        <v>1033231735</v>
      </c>
      <c r="D82" t="s">
        <v>42</v>
      </c>
      <c r="E82" t="s">
        <v>43</v>
      </c>
      <c r="F82">
        <v>64650</v>
      </c>
      <c r="G82" s="2">
        <v>44112</v>
      </c>
      <c r="H82" s="3">
        <v>0.6383564814814815</v>
      </c>
      <c r="I82" t="s">
        <v>17167</v>
      </c>
      <c r="J82">
        <v>-81872971801</v>
      </c>
      <c r="K82" s="4" t="s">
        <v>101</v>
      </c>
      <c r="N82" t="str">
        <f>IFERROR(IFERROR(VLOOKUP($A82,'K-NETT'!$A$1:$AF$37898,1,FALSE),VLOOKUP($A82,'K-Wallet'!$A$1:$M$5000,1,FALSE)),"NOT VALID")</f>
        <v>1033231735</v>
      </c>
      <c r="O82" t="str">
        <f>IFERROR(IFERROR(VLOOKUP($A82,'K-NETT'!$A$1:$AF$37898,11,FALSE),VLOOKUP($A82,'K-Wallet'!$A$1:$M$5000,0,FALSE)),"NOT VALID")</f>
        <v>MME2010005305</v>
      </c>
      <c r="P82" t="str">
        <f>IFERROR(IFERROR(VLOOKUP($A82,'K-NETT'!$A$1:$AF$37898,14,FALSE),VLOOKUP($A82,'K-Wallet'!$A$1:$M$5000,8,FALSE)),"NOT VALID")</f>
        <v>IDSPAAB43775</v>
      </c>
      <c r="Q82" t="str">
        <f>IFERROR(IFERROR(VLOOKUP($A82,'K-NETT'!$A$1:$AF$37898,15,FALSE),VLOOKUP($A82,'K-Wallet'!$A$1:$M$5000,9,FALSE)),"NOT VALID")</f>
        <v>YAYUK WAHYUNINGSIH</v>
      </c>
      <c r="R82">
        <f>IFERROR(IFERROR(VLOOKUP($A82,'K-NETT'!$A$1:$AF$37898,16,FALSE),VLOOKUP($A82,'K-Wallet'!$A$1:$M$5000,0,FALSE)),"NOT VALID")</f>
        <v>50000</v>
      </c>
      <c r="S82">
        <f>IFERROR(IFERROR(VLOOKUP($A82,'K-NETT'!$A$1:$AF$37898,17,FALSE),VLOOKUP($A82,'K-Wallet'!$A$1:$M$5000,0,FALSE)),"NOT VALID")</f>
        <v>6650</v>
      </c>
      <c r="T82">
        <f>IFERROR(IFERROR(VLOOKUP($A82,'K-NETT'!$A$1:$AF$37898,18,FALSE),VLOOKUP($A82,'K-Wallet'!$A$1:$M$5000,0,FALSE)),"NOT VALID")</f>
        <v>8000</v>
      </c>
      <c r="U82">
        <f>IFERROR(IFERROR(VLOOKUP($A82,'K-NETT'!$A$1:$AF$37898,19,FALSE),VLOOKUP($A82,'K-Wallet'!$A$1:$M$5000,0,FALSE)),"NOT VALID")</f>
        <v>0</v>
      </c>
      <c r="V82">
        <f>IFERROR(IFERROR(VLOOKUP($A82,'K-NETT'!$A$1:$AF$37898,20,FALSE),VLOOKUP($A82,'K-Wallet'!$A$1:$M$5000,0,FALSE)),"NOT VALID")</f>
        <v>0</v>
      </c>
      <c r="W82">
        <f>IFERROR(IFERROR(VLOOKUP($A82,'K-NETT'!$A$1:$AF$37898,22,FALSE),VLOOKUP($A82,'K-Wallet'!$A$1:$M$5000,0,FALSE)),"NOT VALID")</f>
        <v>0</v>
      </c>
      <c r="X82">
        <f>IFERROR(IFERROR(VLOOKUP($A82,'K-NETT'!$A$1:$AF$37898,23,FALSE),VLOOKUP($A82,'K-Wallet'!$A$1:$M$5000,0,FALSE)),"NOT VALID")</f>
        <v>0</v>
      </c>
      <c r="Y82">
        <f>IFERROR(IFERROR(VLOOKUP($A82,'K-NETT'!$A$1:$AF$37898,26,FALSE),VLOOKUP($A82,'K-Wallet'!$A$1:$M$5000,0,FALSE)),"NOT VALID")</f>
        <v>64650</v>
      </c>
      <c r="Z82">
        <f>IFERROR(IFERROR(VLOOKUP($A82,'K-NETT'!$A$1:$AF$37898,30,FALSE),VLOOKUP($A82,'K-Wallet'!$A$1:$M$5000,11,FALSE)),"NOT VALID")</f>
        <v>0</v>
      </c>
      <c r="AA82" s="31">
        <f t="shared" si="3"/>
        <v>0</v>
      </c>
    </row>
    <row r="83" spans="1:27" x14ac:dyDescent="0.25">
      <c r="A83" t="str">
        <f t="shared" si="2"/>
        <v>1595541221</v>
      </c>
      <c r="B83">
        <v>74</v>
      </c>
      <c r="C83">
        <v>1595541221</v>
      </c>
      <c r="D83" t="s">
        <v>42</v>
      </c>
      <c r="E83" t="s">
        <v>43</v>
      </c>
      <c r="F83">
        <v>56650</v>
      </c>
      <c r="G83" s="2">
        <v>44112</v>
      </c>
      <c r="H83" s="3">
        <v>0.6447222222222222</v>
      </c>
      <c r="I83" t="s">
        <v>44</v>
      </c>
      <c r="J83">
        <v>-81875385001</v>
      </c>
      <c r="K83" s="4" t="s">
        <v>101</v>
      </c>
      <c r="N83" t="str">
        <f>IFERROR(IFERROR(VLOOKUP($A83,'K-NETT'!$A$1:$AF$37898,1,FALSE),VLOOKUP($A83,'K-Wallet'!$A$1:$M$5000,1,FALSE)),"NOT VALID")</f>
        <v>1595541221</v>
      </c>
      <c r="O83" t="str">
        <f>IFERROR(IFERROR(VLOOKUP($A83,'K-NETT'!$A$1:$AF$37898,11,FALSE),VLOOKUP($A83,'K-Wallet'!$A$1:$M$5000,0,FALSE)),"NOT VALID")</f>
        <v>MME2010005310</v>
      </c>
      <c r="P83" t="str">
        <f>IFERROR(IFERROR(VLOOKUP($A83,'K-NETT'!$A$1:$AF$37898,14,FALSE),VLOOKUP($A83,'K-Wallet'!$A$1:$M$5000,8,FALSE)),"NOT VALID")</f>
        <v>IDJHBFA22689</v>
      </c>
      <c r="Q83" t="str">
        <f>IFERROR(IFERROR(VLOOKUP($A83,'K-NETT'!$A$1:$AF$37898,15,FALSE),VLOOKUP($A83,'K-Wallet'!$A$1:$M$5000,9,FALSE)),"NOT VALID")</f>
        <v>AMARAL DAS NEVES MONIZ</v>
      </c>
      <c r="R83">
        <f>IFERROR(IFERROR(VLOOKUP($A83,'K-NETT'!$A$1:$AF$37898,16,FALSE),VLOOKUP($A83,'K-Wallet'!$A$1:$M$5000,0,FALSE)),"NOT VALID")</f>
        <v>50000</v>
      </c>
      <c r="S83">
        <f>IFERROR(IFERROR(VLOOKUP($A83,'K-NETT'!$A$1:$AF$37898,17,FALSE),VLOOKUP($A83,'K-Wallet'!$A$1:$M$5000,0,FALSE)),"NOT VALID")</f>
        <v>6650</v>
      </c>
      <c r="T83">
        <f>IFERROR(IFERROR(VLOOKUP($A83,'K-NETT'!$A$1:$AF$37898,18,FALSE),VLOOKUP($A83,'K-Wallet'!$A$1:$M$5000,0,FALSE)),"NOT VALID")</f>
        <v>0</v>
      </c>
      <c r="U83">
        <f>IFERROR(IFERROR(VLOOKUP($A83,'K-NETT'!$A$1:$AF$37898,19,FALSE),VLOOKUP($A83,'K-Wallet'!$A$1:$M$5000,0,FALSE)),"NOT VALID")</f>
        <v>0</v>
      </c>
      <c r="V83">
        <f>IFERROR(IFERROR(VLOOKUP($A83,'K-NETT'!$A$1:$AF$37898,20,FALSE),VLOOKUP($A83,'K-Wallet'!$A$1:$M$5000,0,FALSE)),"NOT VALID")</f>
        <v>0</v>
      </c>
      <c r="W83">
        <f>IFERROR(IFERROR(VLOOKUP($A83,'K-NETT'!$A$1:$AF$37898,22,FALSE),VLOOKUP($A83,'K-Wallet'!$A$1:$M$5000,0,FALSE)),"NOT VALID")</f>
        <v>0</v>
      </c>
      <c r="X83">
        <f>IFERROR(IFERROR(VLOOKUP($A83,'K-NETT'!$A$1:$AF$37898,23,FALSE),VLOOKUP($A83,'K-Wallet'!$A$1:$M$5000,0,FALSE)),"NOT VALID")</f>
        <v>0</v>
      </c>
      <c r="Y83">
        <f>IFERROR(IFERROR(VLOOKUP($A83,'K-NETT'!$A$1:$AF$37898,26,FALSE),VLOOKUP($A83,'K-Wallet'!$A$1:$M$5000,0,FALSE)),"NOT VALID")</f>
        <v>56650</v>
      </c>
      <c r="Z83">
        <f>IFERROR(IFERROR(VLOOKUP($A83,'K-NETT'!$A$1:$AF$37898,30,FALSE),VLOOKUP($A83,'K-Wallet'!$A$1:$M$5000,11,FALSE)),"NOT VALID")</f>
        <v>0</v>
      </c>
      <c r="AA83" s="31">
        <f t="shared" si="3"/>
        <v>0</v>
      </c>
    </row>
    <row r="84" spans="1:27" x14ac:dyDescent="0.25">
      <c r="A84" t="str">
        <f t="shared" si="2"/>
        <v>1410741175</v>
      </c>
      <c r="B84">
        <v>75</v>
      </c>
      <c r="C84">
        <v>1410741175</v>
      </c>
      <c r="D84" t="s">
        <v>42</v>
      </c>
      <c r="E84" t="s">
        <v>43</v>
      </c>
      <c r="F84">
        <v>490650</v>
      </c>
      <c r="G84" s="2">
        <v>44112</v>
      </c>
      <c r="H84" s="3">
        <v>0.66222222222222216</v>
      </c>
      <c r="I84" t="s">
        <v>44</v>
      </c>
      <c r="J84">
        <v>-81881635301</v>
      </c>
      <c r="K84" s="4" t="s">
        <v>101</v>
      </c>
      <c r="N84" t="str">
        <f>IFERROR(IFERROR(VLOOKUP($A84,'K-NETT'!$A$1:$AF$37898,1,FALSE),VLOOKUP($A84,'K-Wallet'!$A$1:$M$5000,1,FALSE)),"NOT VALID")</f>
        <v>1410741175</v>
      </c>
      <c r="O84" t="str">
        <f>IFERROR(IFERROR(VLOOKUP($A84,'K-NETT'!$A$1:$AF$37898,11,FALSE),VLOOKUP($A84,'K-Wallet'!$A$1:$M$5000,0,FALSE)),"NOT VALID")</f>
        <v>CNE2010005340</v>
      </c>
      <c r="P84" t="str">
        <f>IFERROR(IFERROR(VLOOKUP($A84,'K-NETT'!$A$1:$AF$37898,14,FALSE),VLOOKUP($A84,'K-Wallet'!$A$1:$M$5000,8,FALSE)),"NOT VALID")</f>
        <v>IDJRXYA10859</v>
      </c>
      <c r="Q84" t="str">
        <f>IFERROR(IFERROR(VLOOKUP($A84,'K-NETT'!$A$1:$AF$37898,15,FALSE),VLOOKUP($A84,'K-Wallet'!$A$1:$M$5000,9,FALSE)),"NOT VALID")</f>
        <v>SETYOWATI</v>
      </c>
      <c r="R84">
        <f>IFERROR(IFERROR(VLOOKUP($A84,'K-NETT'!$A$1:$AF$37898,16,FALSE),VLOOKUP($A84,'K-Wallet'!$A$1:$M$5000,0,FALSE)),"NOT VALID")</f>
        <v>474000</v>
      </c>
      <c r="S84">
        <f>IFERROR(IFERROR(VLOOKUP($A84,'K-NETT'!$A$1:$AF$37898,17,FALSE),VLOOKUP($A84,'K-Wallet'!$A$1:$M$5000,0,FALSE)),"NOT VALID")</f>
        <v>6650</v>
      </c>
      <c r="T84">
        <f>IFERROR(IFERROR(VLOOKUP($A84,'K-NETT'!$A$1:$AF$37898,18,FALSE),VLOOKUP($A84,'K-Wallet'!$A$1:$M$5000,0,FALSE)),"NOT VALID")</f>
        <v>10000</v>
      </c>
      <c r="U84">
        <f>IFERROR(IFERROR(VLOOKUP($A84,'K-NETT'!$A$1:$AF$37898,19,FALSE),VLOOKUP($A84,'K-Wallet'!$A$1:$M$5000,0,FALSE)),"NOT VALID")</f>
        <v>0</v>
      </c>
      <c r="V84">
        <f>IFERROR(IFERROR(VLOOKUP($A84,'K-NETT'!$A$1:$AF$37898,20,FALSE),VLOOKUP($A84,'K-Wallet'!$A$1:$M$5000,0,FALSE)),"NOT VALID")</f>
        <v>0</v>
      </c>
      <c r="W84">
        <f>IFERROR(IFERROR(VLOOKUP($A84,'K-NETT'!$A$1:$AF$37898,22,FALSE),VLOOKUP($A84,'K-Wallet'!$A$1:$M$5000,0,FALSE)),"NOT VALID")</f>
        <v>0</v>
      </c>
      <c r="X84">
        <f>IFERROR(IFERROR(VLOOKUP($A84,'K-NETT'!$A$1:$AF$37898,23,FALSE),VLOOKUP($A84,'K-Wallet'!$A$1:$M$5000,0,FALSE)),"NOT VALID")</f>
        <v>0</v>
      </c>
      <c r="Y84">
        <f>IFERROR(IFERROR(VLOOKUP($A84,'K-NETT'!$A$1:$AF$37898,26,FALSE),VLOOKUP($A84,'K-Wallet'!$A$1:$M$5000,0,FALSE)),"NOT VALID")</f>
        <v>490650</v>
      </c>
      <c r="Z84">
        <f>IFERROR(IFERROR(VLOOKUP($A84,'K-NETT'!$A$1:$AF$37898,30,FALSE),VLOOKUP($A84,'K-Wallet'!$A$1:$M$5000,11,FALSE)),"NOT VALID")</f>
        <v>0</v>
      </c>
      <c r="AA84" s="31">
        <f t="shared" si="3"/>
        <v>0</v>
      </c>
    </row>
    <row r="85" spans="1:27" x14ac:dyDescent="0.25">
      <c r="A85" t="str">
        <f t="shared" si="2"/>
        <v>1604741159</v>
      </c>
      <c r="B85">
        <v>76</v>
      </c>
      <c r="C85">
        <v>1604741159</v>
      </c>
      <c r="D85" t="s">
        <v>42</v>
      </c>
      <c r="E85" t="s">
        <v>43</v>
      </c>
      <c r="F85">
        <v>56650</v>
      </c>
      <c r="G85" s="2">
        <v>44112</v>
      </c>
      <c r="H85" s="3">
        <v>0.6650462962962963</v>
      </c>
      <c r="I85" t="s">
        <v>44</v>
      </c>
      <c r="J85">
        <v>-81882823001</v>
      </c>
      <c r="K85" s="4" t="s">
        <v>101</v>
      </c>
      <c r="N85" t="str">
        <f>IFERROR(IFERROR(VLOOKUP($A85,'K-NETT'!$A$1:$AF$37898,1,FALSE),VLOOKUP($A85,'K-Wallet'!$A$1:$M$5000,1,FALSE)),"NOT VALID")</f>
        <v>1604741159</v>
      </c>
      <c r="O85" t="str">
        <f>IFERROR(IFERROR(VLOOKUP($A85,'K-NETT'!$A$1:$AF$37898,11,FALSE),VLOOKUP($A85,'K-Wallet'!$A$1:$M$5000,0,FALSE)),"NOT VALID")</f>
        <v>MME2010005343</v>
      </c>
      <c r="P85" t="str">
        <f>IFERROR(IFERROR(VLOOKUP($A85,'K-NETT'!$A$1:$AF$37898,14,FALSE),VLOOKUP($A85,'K-Wallet'!$A$1:$M$5000,8,FALSE)),"NOT VALID")</f>
        <v>IDPAAAA23443</v>
      </c>
      <c r="Q85" t="str">
        <f>IFERROR(IFERROR(VLOOKUP($A85,'K-NETT'!$A$1:$AF$37898,15,FALSE),VLOOKUP($A85,'K-Wallet'!$A$1:$M$5000,9,FALSE)),"NOT VALID")</f>
        <v>FAHRA RUSDI</v>
      </c>
      <c r="R85">
        <f>IFERROR(IFERROR(VLOOKUP($A85,'K-NETT'!$A$1:$AF$37898,16,FALSE),VLOOKUP($A85,'K-Wallet'!$A$1:$M$5000,0,FALSE)),"NOT VALID")</f>
        <v>50000</v>
      </c>
      <c r="S85">
        <f>IFERROR(IFERROR(VLOOKUP($A85,'K-NETT'!$A$1:$AF$37898,17,FALSE),VLOOKUP($A85,'K-Wallet'!$A$1:$M$5000,0,FALSE)),"NOT VALID")</f>
        <v>6650</v>
      </c>
      <c r="T85">
        <f>IFERROR(IFERROR(VLOOKUP($A85,'K-NETT'!$A$1:$AF$37898,18,FALSE),VLOOKUP($A85,'K-Wallet'!$A$1:$M$5000,0,FALSE)),"NOT VALID")</f>
        <v>0</v>
      </c>
      <c r="U85">
        <f>IFERROR(IFERROR(VLOOKUP($A85,'K-NETT'!$A$1:$AF$37898,19,FALSE),VLOOKUP($A85,'K-Wallet'!$A$1:$M$5000,0,FALSE)),"NOT VALID")</f>
        <v>0</v>
      </c>
      <c r="V85">
        <f>IFERROR(IFERROR(VLOOKUP($A85,'K-NETT'!$A$1:$AF$37898,20,FALSE),VLOOKUP($A85,'K-Wallet'!$A$1:$M$5000,0,FALSE)),"NOT VALID")</f>
        <v>0</v>
      </c>
      <c r="W85">
        <f>IFERROR(IFERROR(VLOOKUP($A85,'K-NETT'!$A$1:$AF$37898,22,FALSE),VLOOKUP($A85,'K-Wallet'!$A$1:$M$5000,0,FALSE)),"NOT VALID")</f>
        <v>0</v>
      </c>
      <c r="X85">
        <f>IFERROR(IFERROR(VLOOKUP($A85,'K-NETT'!$A$1:$AF$37898,23,FALSE),VLOOKUP($A85,'K-Wallet'!$A$1:$M$5000,0,FALSE)),"NOT VALID")</f>
        <v>0</v>
      </c>
      <c r="Y85">
        <f>IFERROR(IFERROR(VLOOKUP($A85,'K-NETT'!$A$1:$AF$37898,26,FALSE),VLOOKUP($A85,'K-Wallet'!$A$1:$M$5000,0,FALSE)),"NOT VALID")</f>
        <v>56650</v>
      </c>
      <c r="Z85">
        <f>IFERROR(IFERROR(VLOOKUP($A85,'K-NETT'!$A$1:$AF$37898,30,FALSE),VLOOKUP($A85,'K-Wallet'!$A$1:$M$5000,11,FALSE)),"NOT VALID")</f>
        <v>0</v>
      </c>
      <c r="AA85" s="31">
        <f t="shared" si="3"/>
        <v>0</v>
      </c>
    </row>
    <row r="86" spans="1:27" x14ac:dyDescent="0.25">
      <c r="A86" t="str">
        <f t="shared" si="2"/>
        <v>1584741857</v>
      </c>
      <c r="B86">
        <v>77</v>
      </c>
      <c r="C86">
        <v>1584741857</v>
      </c>
      <c r="D86" t="s">
        <v>42</v>
      </c>
      <c r="E86" t="s">
        <v>43</v>
      </c>
      <c r="F86">
        <v>1007650</v>
      </c>
      <c r="G86" s="2">
        <v>44112</v>
      </c>
      <c r="H86" s="3">
        <v>0.66615740740740736</v>
      </c>
      <c r="I86" t="s">
        <v>44</v>
      </c>
      <c r="J86">
        <v>-81883237101</v>
      </c>
      <c r="K86" s="4" t="s">
        <v>101</v>
      </c>
      <c r="N86" t="str">
        <f>IFERROR(IFERROR(VLOOKUP($A86,'K-NETT'!$A$1:$AF$37898,1,FALSE),VLOOKUP($A86,'K-Wallet'!$A$1:$M$5000,1,FALSE)),"NOT VALID")</f>
        <v>1584741857</v>
      </c>
      <c r="O86" t="str">
        <f>IFERROR(IFERROR(VLOOKUP($A86,'K-NETT'!$A$1:$AF$37898,11,FALSE),VLOOKUP($A86,'K-Wallet'!$A$1:$M$5000,0,FALSE)),"NOT VALID")</f>
        <v>CNE2010005344</v>
      </c>
      <c r="P86" t="str">
        <f>IFERROR(IFERROR(VLOOKUP($A86,'K-NETT'!$A$1:$AF$37898,14,FALSE),VLOOKUP($A86,'K-Wallet'!$A$1:$M$5000,8,FALSE)),"NOT VALID")</f>
        <v>IDSSID004416</v>
      </c>
      <c r="Q86" t="str">
        <f>IFERROR(IFERROR(VLOOKUP($A86,'K-NETT'!$A$1:$AF$37898,15,FALSE),VLOOKUP($A86,'K-Wallet'!$A$1:$M$5000,9,FALSE)),"NOT VALID")</f>
        <v>MUHAMMAD FIRDAUS HB</v>
      </c>
      <c r="R86">
        <f>IFERROR(IFERROR(VLOOKUP($A86,'K-NETT'!$A$1:$AF$37898,16,FALSE),VLOOKUP($A86,'K-Wallet'!$A$1:$M$5000,0,FALSE)),"NOT VALID")</f>
        <v>988000</v>
      </c>
      <c r="S86">
        <f>IFERROR(IFERROR(VLOOKUP($A86,'K-NETT'!$A$1:$AF$37898,17,FALSE),VLOOKUP($A86,'K-Wallet'!$A$1:$M$5000,0,FALSE)),"NOT VALID")</f>
        <v>6650</v>
      </c>
      <c r="T86">
        <f>IFERROR(IFERROR(VLOOKUP($A86,'K-NETT'!$A$1:$AF$37898,18,FALSE),VLOOKUP($A86,'K-Wallet'!$A$1:$M$5000,0,FALSE)),"NOT VALID")</f>
        <v>13000</v>
      </c>
      <c r="U86">
        <f>IFERROR(IFERROR(VLOOKUP($A86,'K-NETT'!$A$1:$AF$37898,19,FALSE),VLOOKUP($A86,'K-Wallet'!$A$1:$M$5000,0,FALSE)),"NOT VALID")</f>
        <v>0</v>
      </c>
      <c r="V86">
        <f>IFERROR(IFERROR(VLOOKUP($A86,'K-NETT'!$A$1:$AF$37898,20,FALSE),VLOOKUP($A86,'K-Wallet'!$A$1:$M$5000,0,FALSE)),"NOT VALID")</f>
        <v>0</v>
      </c>
      <c r="W86">
        <f>IFERROR(IFERROR(VLOOKUP($A86,'K-NETT'!$A$1:$AF$37898,22,FALSE),VLOOKUP($A86,'K-Wallet'!$A$1:$M$5000,0,FALSE)),"NOT VALID")</f>
        <v>0</v>
      </c>
      <c r="X86">
        <f>IFERROR(IFERROR(VLOOKUP($A86,'K-NETT'!$A$1:$AF$37898,23,FALSE),VLOOKUP($A86,'K-Wallet'!$A$1:$M$5000,0,FALSE)),"NOT VALID")</f>
        <v>0</v>
      </c>
      <c r="Y86">
        <f>IFERROR(IFERROR(VLOOKUP($A86,'K-NETT'!$A$1:$AF$37898,26,FALSE),VLOOKUP($A86,'K-Wallet'!$A$1:$M$5000,0,FALSE)),"NOT VALID")</f>
        <v>1007650</v>
      </c>
      <c r="Z86">
        <f>IFERROR(IFERROR(VLOOKUP($A86,'K-NETT'!$A$1:$AF$37898,30,FALSE),VLOOKUP($A86,'K-Wallet'!$A$1:$M$5000,11,FALSE)),"NOT VALID")</f>
        <v>0</v>
      </c>
      <c r="AA86" s="31">
        <f t="shared" si="3"/>
        <v>0</v>
      </c>
    </row>
    <row r="87" spans="1:27" x14ac:dyDescent="0.25">
      <c r="A87" t="str">
        <f t="shared" si="2"/>
        <v>1820841390</v>
      </c>
      <c r="B87">
        <v>78</v>
      </c>
      <c r="C87">
        <v>1820841390</v>
      </c>
      <c r="D87" t="s">
        <v>42</v>
      </c>
      <c r="E87" t="s">
        <v>43</v>
      </c>
      <c r="F87">
        <v>64650</v>
      </c>
      <c r="G87" s="2">
        <v>44112</v>
      </c>
      <c r="H87" s="3">
        <v>0.67298611111111117</v>
      </c>
      <c r="I87" t="s">
        <v>44</v>
      </c>
      <c r="J87">
        <v>-81885741801</v>
      </c>
      <c r="K87" s="4" t="s">
        <v>101</v>
      </c>
      <c r="N87" t="str">
        <f>IFERROR(IFERROR(VLOOKUP($A87,'K-NETT'!$A$1:$AF$37898,1,FALSE),VLOOKUP($A87,'K-Wallet'!$A$1:$M$5000,1,FALSE)),"NOT VALID")</f>
        <v>1820841390</v>
      </c>
      <c r="O87" t="str">
        <f>IFERROR(IFERROR(VLOOKUP($A87,'K-NETT'!$A$1:$AF$37898,11,FALSE),VLOOKUP($A87,'K-Wallet'!$A$1:$M$5000,0,FALSE)),"NOT VALID")</f>
        <v>MME2010005348</v>
      </c>
      <c r="P87" t="str">
        <f>IFERROR(IFERROR(VLOOKUP($A87,'K-NETT'!$A$1:$AF$37898,14,FALSE),VLOOKUP($A87,'K-Wallet'!$A$1:$M$5000,8,FALSE)),"NOT VALID")</f>
        <v>IDJKAJA04550</v>
      </c>
      <c r="Q87" t="str">
        <f>IFERROR(IFERROR(VLOOKUP($A87,'K-NETT'!$A$1:$AF$37898,15,FALSE),VLOOKUP($A87,'K-Wallet'!$A$1:$M$5000,9,FALSE)),"NOT VALID")</f>
        <v>BINTI MURTHOFIAH</v>
      </c>
      <c r="R87">
        <f>IFERROR(IFERROR(VLOOKUP($A87,'K-NETT'!$A$1:$AF$37898,16,FALSE),VLOOKUP($A87,'K-Wallet'!$A$1:$M$5000,0,FALSE)),"NOT VALID")</f>
        <v>50000</v>
      </c>
      <c r="S87">
        <f>IFERROR(IFERROR(VLOOKUP($A87,'K-NETT'!$A$1:$AF$37898,17,FALSE),VLOOKUP($A87,'K-Wallet'!$A$1:$M$5000,0,FALSE)),"NOT VALID")</f>
        <v>6650</v>
      </c>
      <c r="T87">
        <f>IFERROR(IFERROR(VLOOKUP($A87,'K-NETT'!$A$1:$AF$37898,18,FALSE),VLOOKUP($A87,'K-Wallet'!$A$1:$M$5000,0,FALSE)),"NOT VALID")</f>
        <v>8000</v>
      </c>
      <c r="U87">
        <f>IFERROR(IFERROR(VLOOKUP($A87,'K-NETT'!$A$1:$AF$37898,19,FALSE),VLOOKUP($A87,'K-Wallet'!$A$1:$M$5000,0,FALSE)),"NOT VALID")</f>
        <v>0</v>
      </c>
      <c r="V87">
        <f>IFERROR(IFERROR(VLOOKUP($A87,'K-NETT'!$A$1:$AF$37898,20,FALSE),VLOOKUP($A87,'K-Wallet'!$A$1:$M$5000,0,FALSE)),"NOT VALID")</f>
        <v>0</v>
      </c>
      <c r="W87">
        <f>IFERROR(IFERROR(VLOOKUP($A87,'K-NETT'!$A$1:$AF$37898,22,FALSE),VLOOKUP($A87,'K-Wallet'!$A$1:$M$5000,0,FALSE)),"NOT VALID")</f>
        <v>0</v>
      </c>
      <c r="X87">
        <f>IFERROR(IFERROR(VLOOKUP($A87,'K-NETT'!$A$1:$AF$37898,23,FALSE),VLOOKUP($A87,'K-Wallet'!$A$1:$M$5000,0,FALSE)),"NOT VALID")</f>
        <v>0</v>
      </c>
      <c r="Y87">
        <f>IFERROR(IFERROR(VLOOKUP($A87,'K-NETT'!$A$1:$AF$37898,26,FALSE),VLOOKUP($A87,'K-Wallet'!$A$1:$M$5000,0,FALSE)),"NOT VALID")</f>
        <v>64650</v>
      </c>
      <c r="Z87">
        <f>IFERROR(IFERROR(VLOOKUP($A87,'K-NETT'!$A$1:$AF$37898,30,FALSE),VLOOKUP($A87,'K-Wallet'!$A$1:$M$5000,11,FALSE)),"NOT VALID")</f>
        <v>0</v>
      </c>
      <c r="AA87" s="31">
        <f t="shared" si="3"/>
        <v>0</v>
      </c>
    </row>
    <row r="88" spans="1:27" x14ac:dyDescent="0.25">
      <c r="A88" t="str">
        <f t="shared" si="2"/>
        <v>1547841670</v>
      </c>
      <c r="B88">
        <v>79</v>
      </c>
      <c r="C88">
        <v>1547841670</v>
      </c>
      <c r="D88" t="s">
        <v>42</v>
      </c>
      <c r="E88" t="s">
        <v>43</v>
      </c>
      <c r="F88">
        <v>136650</v>
      </c>
      <c r="G88" s="2">
        <v>44112</v>
      </c>
      <c r="H88" s="3">
        <v>0.68274305555555559</v>
      </c>
      <c r="I88" t="s">
        <v>44</v>
      </c>
      <c r="J88">
        <v>-81889288501</v>
      </c>
      <c r="K88" s="4" t="s">
        <v>101</v>
      </c>
      <c r="N88" t="str">
        <f>IFERROR(IFERROR(VLOOKUP($A88,'K-NETT'!$A$1:$AF$37898,1,FALSE),VLOOKUP($A88,'K-Wallet'!$A$1:$M$5000,1,FALSE)),"NOT VALID")</f>
        <v>1547841670</v>
      </c>
      <c r="O88" t="str">
        <f>IFERROR(IFERROR(VLOOKUP($A88,'K-NETT'!$A$1:$AF$37898,11,FALSE),VLOOKUP($A88,'K-Wallet'!$A$1:$M$5000,0,FALSE)),"NOT VALID")</f>
        <v>CNE2010005352</v>
      </c>
      <c r="P88" t="str">
        <f>IFERROR(IFERROR(VLOOKUP($A88,'K-NETT'!$A$1:$AF$37898,14,FALSE),VLOOKUP($A88,'K-Wallet'!$A$1:$M$5000,8,FALSE)),"NOT VALID")</f>
        <v>IDSPAAB37456</v>
      </c>
      <c r="Q88" t="str">
        <f>IFERROR(IFERROR(VLOOKUP($A88,'K-NETT'!$A$1:$AF$37898,15,FALSE),VLOOKUP($A88,'K-Wallet'!$A$1:$M$5000,9,FALSE)),"NOT VALID")</f>
        <v>SANTI HAYATI</v>
      </c>
      <c r="R88">
        <f>IFERROR(IFERROR(VLOOKUP($A88,'K-NETT'!$A$1:$AF$37898,16,FALSE),VLOOKUP($A88,'K-Wallet'!$A$1:$M$5000,0,FALSE)),"NOT VALID")</f>
        <v>120000</v>
      </c>
      <c r="S88">
        <f>IFERROR(IFERROR(VLOOKUP($A88,'K-NETT'!$A$1:$AF$37898,17,FALSE),VLOOKUP($A88,'K-Wallet'!$A$1:$M$5000,0,FALSE)),"NOT VALID")</f>
        <v>6650</v>
      </c>
      <c r="T88">
        <f>IFERROR(IFERROR(VLOOKUP($A88,'K-NETT'!$A$1:$AF$37898,18,FALSE),VLOOKUP($A88,'K-Wallet'!$A$1:$M$5000,0,FALSE)),"NOT VALID")</f>
        <v>10000</v>
      </c>
      <c r="U88">
        <f>IFERROR(IFERROR(VLOOKUP($A88,'K-NETT'!$A$1:$AF$37898,19,FALSE),VLOOKUP($A88,'K-Wallet'!$A$1:$M$5000,0,FALSE)),"NOT VALID")</f>
        <v>0</v>
      </c>
      <c r="V88">
        <f>IFERROR(IFERROR(VLOOKUP($A88,'K-NETT'!$A$1:$AF$37898,20,FALSE),VLOOKUP($A88,'K-Wallet'!$A$1:$M$5000,0,FALSE)),"NOT VALID")</f>
        <v>0</v>
      </c>
      <c r="W88">
        <f>IFERROR(IFERROR(VLOOKUP($A88,'K-NETT'!$A$1:$AF$37898,22,FALSE),VLOOKUP($A88,'K-Wallet'!$A$1:$M$5000,0,FALSE)),"NOT VALID")</f>
        <v>0</v>
      </c>
      <c r="X88">
        <f>IFERROR(IFERROR(VLOOKUP($A88,'K-NETT'!$A$1:$AF$37898,23,FALSE),VLOOKUP($A88,'K-Wallet'!$A$1:$M$5000,0,FALSE)),"NOT VALID")</f>
        <v>0</v>
      </c>
      <c r="Y88">
        <f>IFERROR(IFERROR(VLOOKUP($A88,'K-NETT'!$A$1:$AF$37898,26,FALSE),VLOOKUP($A88,'K-Wallet'!$A$1:$M$5000,0,FALSE)),"NOT VALID")</f>
        <v>136650</v>
      </c>
      <c r="Z88">
        <f>IFERROR(IFERROR(VLOOKUP($A88,'K-NETT'!$A$1:$AF$37898,30,FALSE),VLOOKUP($A88,'K-Wallet'!$A$1:$M$5000,11,FALSE)),"NOT VALID")</f>
        <v>0</v>
      </c>
      <c r="AA88" s="31">
        <f t="shared" si="3"/>
        <v>0</v>
      </c>
    </row>
    <row r="89" spans="1:27" x14ac:dyDescent="0.25">
      <c r="A89" t="str">
        <f t="shared" si="2"/>
        <v>1079941188</v>
      </c>
      <c r="B89">
        <v>80</v>
      </c>
      <c r="C89">
        <v>1079941188</v>
      </c>
      <c r="D89" t="s">
        <v>42</v>
      </c>
      <c r="E89" t="s">
        <v>43</v>
      </c>
      <c r="F89">
        <v>123650</v>
      </c>
      <c r="G89" s="2">
        <v>44112</v>
      </c>
      <c r="H89" s="3">
        <v>0.69596064814814806</v>
      </c>
      <c r="I89" t="s">
        <v>44</v>
      </c>
      <c r="J89">
        <v>-81894029001</v>
      </c>
      <c r="K89" s="4" t="s">
        <v>101</v>
      </c>
      <c r="N89" t="str">
        <f>IFERROR(IFERROR(VLOOKUP($A89,'K-NETT'!$A$1:$AF$37898,1,FALSE),VLOOKUP($A89,'K-Wallet'!$A$1:$M$5000,1,FALSE)),"NOT VALID")</f>
        <v>1079941188</v>
      </c>
      <c r="O89" t="str">
        <f>IFERROR(IFERROR(VLOOKUP($A89,'K-NETT'!$A$1:$AF$37898,11,FALSE),VLOOKUP($A89,'K-Wallet'!$A$1:$M$5000,0,FALSE)),"NOT VALID")</f>
        <v>CNE2010005356</v>
      </c>
      <c r="P89" t="str">
        <f>IFERROR(IFERROR(VLOOKUP($A89,'K-NETT'!$A$1:$AF$37898,14,FALSE),VLOOKUP($A89,'K-Wallet'!$A$1:$M$5000,8,FALSE)),"NOT VALID")</f>
        <v>IDJRBEA07819</v>
      </c>
      <c r="Q89" t="str">
        <f>IFERROR(IFERROR(VLOOKUP($A89,'K-NETT'!$A$1:$AF$37898,15,FALSE),VLOOKUP($A89,'K-Wallet'!$A$1:$M$5000,9,FALSE)),"NOT VALID")</f>
        <v>IKA HANDAYANI</v>
      </c>
      <c r="R89">
        <f>IFERROR(IFERROR(VLOOKUP($A89,'K-NETT'!$A$1:$AF$37898,16,FALSE),VLOOKUP($A89,'K-Wallet'!$A$1:$M$5000,0,FALSE)),"NOT VALID")</f>
        <v>105000</v>
      </c>
      <c r="S89">
        <f>IFERROR(IFERROR(VLOOKUP($A89,'K-NETT'!$A$1:$AF$37898,17,FALSE),VLOOKUP($A89,'K-Wallet'!$A$1:$M$5000,0,FALSE)),"NOT VALID")</f>
        <v>6650</v>
      </c>
      <c r="T89">
        <f>IFERROR(IFERROR(VLOOKUP($A89,'K-NETT'!$A$1:$AF$37898,18,FALSE),VLOOKUP($A89,'K-Wallet'!$A$1:$M$5000,0,FALSE)),"NOT VALID")</f>
        <v>12000</v>
      </c>
      <c r="U89">
        <f>IFERROR(IFERROR(VLOOKUP($A89,'K-NETT'!$A$1:$AF$37898,19,FALSE),VLOOKUP($A89,'K-Wallet'!$A$1:$M$5000,0,FALSE)),"NOT VALID")</f>
        <v>0</v>
      </c>
      <c r="V89">
        <f>IFERROR(IFERROR(VLOOKUP($A89,'K-NETT'!$A$1:$AF$37898,20,FALSE),VLOOKUP($A89,'K-Wallet'!$A$1:$M$5000,0,FALSE)),"NOT VALID")</f>
        <v>0</v>
      </c>
      <c r="W89">
        <f>IFERROR(IFERROR(VLOOKUP($A89,'K-NETT'!$A$1:$AF$37898,22,FALSE),VLOOKUP($A89,'K-Wallet'!$A$1:$M$5000,0,FALSE)),"NOT VALID")</f>
        <v>0</v>
      </c>
      <c r="X89">
        <f>IFERROR(IFERROR(VLOOKUP($A89,'K-NETT'!$A$1:$AF$37898,23,FALSE),VLOOKUP($A89,'K-Wallet'!$A$1:$M$5000,0,FALSE)),"NOT VALID")</f>
        <v>0</v>
      </c>
      <c r="Y89">
        <f>IFERROR(IFERROR(VLOOKUP($A89,'K-NETT'!$A$1:$AF$37898,26,FALSE),VLOOKUP($A89,'K-Wallet'!$A$1:$M$5000,0,FALSE)),"NOT VALID")</f>
        <v>123650</v>
      </c>
      <c r="Z89">
        <f>IFERROR(IFERROR(VLOOKUP($A89,'K-NETT'!$A$1:$AF$37898,30,FALSE),VLOOKUP($A89,'K-Wallet'!$A$1:$M$5000,11,FALSE)),"NOT VALID")</f>
        <v>0</v>
      </c>
      <c r="AA89" s="31">
        <f t="shared" si="3"/>
        <v>0</v>
      </c>
    </row>
    <row r="90" spans="1:27" x14ac:dyDescent="0.25">
      <c r="A90" t="str">
        <f t="shared" si="2"/>
        <v>1376051526</v>
      </c>
      <c r="B90">
        <v>81</v>
      </c>
      <c r="C90">
        <v>1376051526</v>
      </c>
      <c r="D90" t="s">
        <v>42</v>
      </c>
      <c r="E90" t="s">
        <v>43</v>
      </c>
      <c r="F90">
        <v>86650</v>
      </c>
      <c r="G90" s="2">
        <v>44112</v>
      </c>
      <c r="H90" s="3">
        <v>0.70755787037037043</v>
      </c>
      <c r="I90" t="s">
        <v>44</v>
      </c>
      <c r="J90">
        <v>-81897720201</v>
      </c>
      <c r="K90" s="4" t="s">
        <v>101</v>
      </c>
      <c r="N90" t="str">
        <f>IFERROR(IFERROR(VLOOKUP($A90,'K-NETT'!$A$1:$AF$37898,1,FALSE),VLOOKUP($A90,'K-Wallet'!$A$1:$M$5000,1,FALSE)),"NOT VALID")</f>
        <v>1376051526</v>
      </c>
      <c r="O90" t="str">
        <f>IFERROR(IFERROR(VLOOKUP($A90,'K-NETT'!$A$1:$AF$37898,11,FALSE),VLOOKUP($A90,'K-Wallet'!$A$1:$M$5000,0,FALSE)),"NOT VALID")</f>
        <v>TDN2010000017</v>
      </c>
      <c r="P90" t="str">
        <f>IFERROR(IFERROR(VLOOKUP($A90,'K-NETT'!$A$1:$AF$37898,14,FALSE),VLOOKUP($A90,'K-Wallet'!$A$1:$M$5000,8,FALSE)),"NOT VALID")</f>
        <v>IDJHID036378</v>
      </c>
      <c r="Q90" t="str">
        <f>IFERROR(IFERROR(VLOOKUP($A90,'K-NETT'!$A$1:$AF$37898,15,FALSE),VLOOKUP($A90,'K-Wallet'!$A$1:$M$5000,9,FALSE)),"NOT VALID")</f>
        <v>BUDI RAHMAT</v>
      </c>
      <c r="R90">
        <f>IFERROR(IFERROR(VLOOKUP($A90,'K-NETT'!$A$1:$AF$37898,16,FALSE),VLOOKUP($A90,'K-Wallet'!$A$1:$M$5000,0,FALSE)),"NOT VALID")</f>
        <v>0</v>
      </c>
      <c r="S90">
        <f>IFERROR(IFERROR(VLOOKUP($A90,'K-NETT'!$A$1:$AF$37898,17,FALSE),VLOOKUP($A90,'K-Wallet'!$A$1:$M$5000,0,FALSE)),"NOT VALID")</f>
        <v>80000</v>
      </c>
      <c r="T90">
        <f>IFERROR(IFERROR(VLOOKUP($A90,'K-NETT'!$A$1:$AF$37898,18,FALSE),VLOOKUP($A90,'K-Wallet'!$A$1:$M$5000,0,FALSE)),"NOT VALID")</f>
        <v>6650</v>
      </c>
      <c r="U90">
        <f>IFERROR(IFERROR(VLOOKUP($A90,'K-NETT'!$A$1:$AF$37898,19,FALSE),VLOOKUP($A90,'K-Wallet'!$A$1:$M$5000,0,FALSE)),"NOT VALID")</f>
        <v>0</v>
      </c>
      <c r="V90">
        <f>IFERROR(IFERROR(VLOOKUP($A90,'K-NETT'!$A$1:$AF$37898,20,FALSE),VLOOKUP($A90,'K-Wallet'!$A$1:$M$5000,0,FALSE)),"NOT VALID")</f>
        <v>0</v>
      </c>
      <c r="W90">
        <f>IFERROR(IFERROR(VLOOKUP($A90,'K-NETT'!$A$1:$AF$37898,22,FALSE),VLOOKUP($A90,'K-Wallet'!$A$1:$M$5000,0,FALSE)),"NOT VALID")</f>
        <v>0</v>
      </c>
      <c r="X90">
        <f>IFERROR(IFERROR(VLOOKUP($A90,'K-NETT'!$A$1:$AF$37898,23,FALSE),VLOOKUP($A90,'K-Wallet'!$A$1:$M$5000,0,FALSE)),"NOT VALID")</f>
        <v>0</v>
      </c>
      <c r="Y90">
        <f>IFERROR(IFERROR(VLOOKUP($A90,'K-NETT'!$A$1:$AF$37898,26,FALSE),VLOOKUP($A90,'K-Wallet'!$A$1:$M$5000,0,FALSE)),"NOT VALID")</f>
        <v>80000</v>
      </c>
      <c r="Z90" t="str">
        <f>IFERROR(IFERROR(VLOOKUP($A90,'K-NETT'!$A$1:$AF$37898,30,FALSE),VLOOKUP($A90,'K-Wallet'!$A$1:$M$5000,11,FALSE)),"NOT VALID")</f>
        <v>TDN - OSCAR (DKI-JATENG) - 2020/10/09</v>
      </c>
      <c r="AA90" s="31">
        <f t="shared" si="3"/>
        <v>6650</v>
      </c>
    </row>
    <row r="91" spans="1:27" x14ac:dyDescent="0.25">
      <c r="A91" t="str">
        <f t="shared" si="2"/>
        <v>1062251539</v>
      </c>
      <c r="B91">
        <v>82</v>
      </c>
      <c r="C91">
        <v>1062251539</v>
      </c>
      <c r="D91" t="s">
        <v>42</v>
      </c>
      <c r="E91" t="s">
        <v>43</v>
      </c>
      <c r="F91">
        <v>636650</v>
      </c>
      <c r="G91" s="2">
        <v>44112</v>
      </c>
      <c r="H91" s="3">
        <v>0.72243055555555558</v>
      </c>
      <c r="I91" t="s">
        <v>44</v>
      </c>
      <c r="J91">
        <v>-81903500501</v>
      </c>
      <c r="K91" s="4" t="s">
        <v>101</v>
      </c>
      <c r="N91" t="str">
        <f>IFERROR(IFERROR(VLOOKUP($A91,'K-NETT'!$A$1:$AF$37898,1,FALSE),VLOOKUP($A91,'K-Wallet'!$A$1:$M$5000,1,FALSE)),"NOT VALID")</f>
        <v>1062251539</v>
      </c>
      <c r="O91" t="str">
        <f>IFERROR(IFERROR(VLOOKUP($A91,'K-NETT'!$A$1:$AF$37898,11,FALSE),VLOOKUP($A91,'K-Wallet'!$A$1:$M$5000,0,FALSE)),"NOT VALID")</f>
        <v>CNE2010005363</v>
      </c>
      <c r="P91" t="str">
        <f>IFERROR(IFERROR(VLOOKUP($A91,'K-NETT'!$A$1:$AF$37898,14,FALSE),VLOOKUP($A91,'K-Wallet'!$A$1:$M$5000,8,FALSE)),"NOT VALID")</f>
        <v>IDJTAXA07999</v>
      </c>
      <c r="Q91" t="str">
        <f>IFERROR(IFERROR(VLOOKUP($A91,'K-NETT'!$A$1:$AF$37898,15,FALSE),VLOOKUP($A91,'K-Wallet'!$A$1:$M$5000,9,FALSE)),"NOT VALID")</f>
        <v>ELNA SELVI PUSPITA</v>
      </c>
      <c r="R91">
        <f>IFERROR(IFERROR(VLOOKUP($A91,'K-NETT'!$A$1:$AF$37898,16,FALSE),VLOOKUP($A91,'K-Wallet'!$A$1:$M$5000,0,FALSE)),"NOT VALID")</f>
        <v>620000</v>
      </c>
      <c r="S91">
        <f>IFERROR(IFERROR(VLOOKUP($A91,'K-NETT'!$A$1:$AF$37898,17,FALSE),VLOOKUP($A91,'K-Wallet'!$A$1:$M$5000,0,FALSE)),"NOT VALID")</f>
        <v>6650</v>
      </c>
      <c r="T91">
        <f>IFERROR(IFERROR(VLOOKUP($A91,'K-NETT'!$A$1:$AF$37898,18,FALSE),VLOOKUP($A91,'K-Wallet'!$A$1:$M$5000,0,FALSE)),"NOT VALID")</f>
        <v>10000</v>
      </c>
      <c r="U91">
        <f>IFERROR(IFERROR(VLOOKUP($A91,'K-NETT'!$A$1:$AF$37898,19,FALSE),VLOOKUP($A91,'K-Wallet'!$A$1:$M$5000,0,FALSE)),"NOT VALID")</f>
        <v>0</v>
      </c>
      <c r="V91">
        <f>IFERROR(IFERROR(VLOOKUP($A91,'K-NETT'!$A$1:$AF$37898,20,FALSE),VLOOKUP($A91,'K-Wallet'!$A$1:$M$5000,0,FALSE)),"NOT VALID")</f>
        <v>0</v>
      </c>
      <c r="W91">
        <f>IFERROR(IFERROR(VLOOKUP($A91,'K-NETT'!$A$1:$AF$37898,22,FALSE),VLOOKUP($A91,'K-Wallet'!$A$1:$M$5000,0,FALSE)),"NOT VALID")</f>
        <v>0</v>
      </c>
      <c r="X91">
        <f>IFERROR(IFERROR(VLOOKUP($A91,'K-NETT'!$A$1:$AF$37898,23,FALSE),VLOOKUP($A91,'K-Wallet'!$A$1:$M$5000,0,FALSE)),"NOT VALID")</f>
        <v>0</v>
      </c>
      <c r="Y91">
        <f>IFERROR(IFERROR(VLOOKUP($A91,'K-NETT'!$A$1:$AF$37898,26,FALSE),VLOOKUP($A91,'K-Wallet'!$A$1:$M$5000,0,FALSE)),"NOT VALID")</f>
        <v>636650</v>
      </c>
      <c r="Z91">
        <f>IFERROR(IFERROR(VLOOKUP($A91,'K-NETT'!$A$1:$AF$37898,30,FALSE),VLOOKUP($A91,'K-Wallet'!$A$1:$M$5000,11,FALSE)),"NOT VALID")</f>
        <v>0</v>
      </c>
      <c r="AA91" s="31">
        <f t="shared" si="3"/>
        <v>0</v>
      </c>
    </row>
    <row r="92" spans="1:27" x14ac:dyDescent="0.25">
      <c r="A92" t="str">
        <f t="shared" si="2"/>
        <v>1334351664</v>
      </c>
      <c r="B92">
        <v>83</v>
      </c>
      <c r="C92">
        <v>1334351664</v>
      </c>
      <c r="D92" t="s">
        <v>42</v>
      </c>
      <c r="E92" t="s">
        <v>43</v>
      </c>
      <c r="F92">
        <v>490650</v>
      </c>
      <c r="G92" s="2">
        <v>44112</v>
      </c>
      <c r="H92" s="3">
        <v>0.7350578703703704</v>
      </c>
      <c r="I92" t="s">
        <v>44</v>
      </c>
      <c r="J92">
        <v>-81908153901</v>
      </c>
      <c r="K92" s="4" t="s">
        <v>101</v>
      </c>
      <c r="N92" t="str">
        <f>IFERROR(IFERROR(VLOOKUP($A92,'K-NETT'!$A$1:$AF$37898,1,FALSE),VLOOKUP($A92,'K-Wallet'!$A$1:$M$5000,1,FALSE)),"NOT VALID")</f>
        <v>1334351664</v>
      </c>
      <c r="O92" t="str">
        <f>IFERROR(IFERROR(VLOOKUP($A92,'K-NETT'!$A$1:$AF$37898,11,FALSE),VLOOKUP($A92,'K-Wallet'!$A$1:$M$5000,0,FALSE)),"NOT VALID")</f>
        <v>CNE2010005367</v>
      </c>
      <c r="P92" t="str">
        <f>IFERROR(IFERROR(VLOOKUP($A92,'K-NETT'!$A$1:$AF$37898,14,FALSE),VLOOKUP($A92,'K-Wallet'!$A$1:$M$5000,8,FALSE)),"NOT VALID")</f>
        <v>IDJTAXA07999</v>
      </c>
      <c r="Q92" t="str">
        <f>IFERROR(IFERROR(VLOOKUP($A92,'K-NETT'!$A$1:$AF$37898,15,FALSE),VLOOKUP($A92,'K-Wallet'!$A$1:$M$5000,9,FALSE)),"NOT VALID")</f>
        <v>ELNA SELVI PUSPITA</v>
      </c>
      <c r="R92">
        <f>IFERROR(IFERROR(VLOOKUP($A92,'K-NETT'!$A$1:$AF$37898,16,FALSE),VLOOKUP($A92,'K-Wallet'!$A$1:$M$5000,0,FALSE)),"NOT VALID")</f>
        <v>474000</v>
      </c>
      <c r="S92">
        <f>IFERROR(IFERROR(VLOOKUP($A92,'K-NETT'!$A$1:$AF$37898,17,FALSE),VLOOKUP($A92,'K-Wallet'!$A$1:$M$5000,0,FALSE)),"NOT VALID")</f>
        <v>6650</v>
      </c>
      <c r="T92">
        <f>IFERROR(IFERROR(VLOOKUP($A92,'K-NETT'!$A$1:$AF$37898,18,FALSE),VLOOKUP($A92,'K-Wallet'!$A$1:$M$5000,0,FALSE)),"NOT VALID")</f>
        <v>10000</v>
      </c>
      <c r="U92">
        <f>IFERROR(IFERROR(VLOOKUP($A92,'K-NETT'!$A$1:$AF$37898,19,FALSE),VLOOKUP($A92,'K-Wallet'!$A$1:$M$5000,0,FALSE)),"NOT VALID")</f>
        <v>0</v>
      </c>
      <c r="V92">
        <f>IFERROR(IFERROR(VLOOKUP($A92,'K-NETT'!$A$1:$AF$37898,20,FALSE),VLOOKUP($A92,'K-Wallet'!$A$1:$M$5000,0,FALSE)),"NOT VALID")</f>
        <v>0</v>
      </c>
      <c r="W92">
        <f>IFERROR(IFERROR(VLOOKUP($A92,'K-NETT'!$A$1:$AF$37898,22,FALSE),VLOOKUP($A92,'K-Wallet'!$A$1:$M$5000,0,FALSE)),"NOT VALID")</f>
        <v>0</v>
      </c>
      <c r="X92">
        <f>IFERROR(IFERROR(VLOOKUP($A92,'K-NETT'!$A$1:$AF$37898,23,FALSE),VLOOKUP($A92,'K-Wallet'!$A$1:$M$5000,0,FALSE)),"NOT VALID")</f>
        <v>0</v>
      </c>
      <c r="Y92">
        <f>IFERROR(IFERROR(VLOOKUP($A92,'K-NETT'!$A$1:$AF$37898,26,FALSE),VLOOKUP($A92,'K-Wallet'!$A$1:$M$5000,0,FALSE)),"NOT VALID")</f>
        <v>490650</v>
      </c>
      <c r="Z92">
        <f>IFERROR(IFERROR(VLOOKUP($A92,'K-NETT'!$A$1:$AF$37898,30,FALSE),VLOOKUP($A92,'K-Wallet'!$A$1:$M$5000,11,FALSE)),"NOT VALID")</f>
        <v>0</v>
      </c>
      <c r="AA92" s="31">
        <f t="shared" si="3"/>
        <v>0</v>
      </c>
    </row>
    <row r="93" spans="1:27" x14ac:dyDescent="0.25">
      <c r="A93" t="str">
        <f t="shared" si="2"/>
        <v>1937451475</v>
      </c>
      <c r="B93">
        <v>84</v>
      </c>
      <c r="C93">
        <v>1937451475</v>
      </c>
      <c r="D93" t="s">
        <v>42</v>
      </c>
      <c r="E93" t="s">
        <v>43</v>
      </c>
      <c r="F93">
        <v>56650</v>
      </c>
      <c r="G93" s="2">
        <v>44112</v>
      </c>
      <c r="H93" s="3">
        <v>0.7497800925925926</v>
      </c>
      <c r="I93" t="s">
        <v>44</v>
      </c>
      <c r="J93">
        <v>-81913519101</v>
      </c>
      <c r="K93" s="4" t="s">
        <v>101</v>
      </c>
      <c r="N93" t="str">
        <f>IFERROR(IFERROR(VLOOKUP($A93,'K-NETT'!$A$1:$AF$37898,1,FALSE),VLOOKUP($A93,'K-Wallet'!$A$1:$M$5000,1,FALSE)),"NOT VALID")</f>
        <v>1937451475</v>
      </c>
      <c r="O93" t="str">
        <f>IFERROR(IFERROR(VLOOKUP($A93,'K-NETT'!$A$1:$AF$37898,11,FALSE),VLOOKUP($A93,'K-Wallet'!$A$1:$M$5000,0,FALSE)),"NOT VALID")</f>
        <v>MME2010005372</v>
      </c>
      <c r="P93" t="str">
        <f>IFERROR(IFERROR(VLOOKUP($A93,'K-NETT'!$A$1:$AF$37898,14,FALSE),VLOOKUP($A93,'K-Wallet'!$A$1:$M$5000,8,FALSE)),"NOT VALID")</f>
        <v>IDPABLA10501</v>
      </c>
      <c r="Q93" t="str">
        <f>IFERROR(IFERROR(VLOOKUP($A93,'K-NETT'!$A$1:$AF$37898,15,FALSE),VLOOKUP($A93,'K-Wallet'!$A$1:$M$5000,9,FALSE)),"NOT VALID")</f>
        <v>YENNY CHOIRUN NISAK</v>
      </c>
      <c r="R93">
        <f>IFERROR(IFERROR(VLOOKUP($A93,'K-NETT'!$A$1:$AF$37898,16,FALSE),VLOOKUP($A93,'K-Wallet'!$A$1:$M$5000,0,FALSE)),"NOT VALID")</f>
        <v>50000</v>
      </c>
      <c r="S93">
        <f>IFERROR(IFERROR(VLOOKUP($A93,'K-NETT'!$A$1:$AF$37898,17,FALSE),VLOOKUP($A93,'K-Wallet'!$A$1:$M$5000,0,FALSE)),"NOT VALID")</f>
        <v>6650</v>
      </c>
      <c r="T93">
        <f>IFERROR(IFERROR(VLOOKUP($A93,'K-NETT'!$A$1:$AF$37898,18,FALSE),VLOOKUP($A93,'K-Wallet'!$A$1:$M$5000,0,FALSE)),"NOT VALID")</f>
        <v>0</v>
      </c>
      <c r="U93">
        <f>IFERROR(IFERROR(VLOOKUP($A93,'K-NETT'!$A$1:$AF$37898,19,FALSE),VLOOKUP($A93,'K-Wallet'!$A$1:$M$5000,0,FALSE)),"NOT VALID")</f>
        <v>0</v>
      </c>
      <c r="V93">
        <f>IFERROR(IFERROR(VLOOKUP($A93,'K-NETT'!$A$1:$AF$37898,20,FALSE),VLOOKUP($A93,'K-Wallet'!$A$1:$M$5000,0,FALSE)),"NOT VALID")</f>
        <v>0</v>
      </c>
      <c r="W93">
        <f>IFERROR(IFERROR(VLOOKUP($A93,'K-NETT'!$A$1:$AF$37898,22,FALSE),VLOOKUP($A93,'K-Wallet'!$A$1:$M$5000,0,FALSE)),"NOT VALID")</f>
        <v>0</v>
      </c>
      <c r="X93">
        <f>IFERROR(IFERROR(VLOOKUP($A93,'K-NETT'!$A$1:$AF$37898,23,FALSE),VLOOKUP($A93,'K-Wallet'!$A$1:$M$5000,0,FALSE)),"NOT VALID")</f>
        <v>0</v>
      </c>
      <c r="Y93">
        <f>IFERROR(IFERROR(VLOOKUP($A93,'K-NETT'!$A$1:$AF$37898,26,FALSE),VLOOKUP($A93,'K-Wallet'!$A$1:$M$5000,0,FALSE)),"NOT VALID")</f>
        <v>56650</v>
      </c>
      <c r="Z93">
        <f>IFERROR(IFERROR(VLOOKUP($A93,'K-NETT'!$A$1:$AF$37898,30,FALSE),VLOOKUP($A93,'K-Wallet'!$A$1:$M$5000,11,FALSE)),"NOT VALID")</f>
        <v>0</v>
      </c>
      <c r="AA93" s="31">
        <f t="shared" si="3"/>
        <v>0</v>
      </c>
    </row>
    <row r="94" spans="1:27" x14ac:dyDescent="0.25">
      <c r="A94" t="str">
        <f t="shared" si="2"/>
        <v>1711851229</v>
      </c>
      <c r="B94">
        <v>85</v>
      </c>
      <c r="C94">
        <v>1711851229</v>
      </c>
      <c r="D94" t="s">
        <v>42</v>
      </c>
      <c r="E94" t="s">
        <v>43</v>
      </c>
      <c r="F94">
        <v>63650</v>
      </c>
      <c r="G94" s="2">
        <v>44112</v>
      </c>
      <c r="H94" s="3">
        <v>0.78909722222222223</v>
      </c>
      <c r="I94" t="s">
        <v>44</v>
      </c>
      <c r="J94">
        <v>-81928245401</v>
      </c>
      <c r="K94" s="4" t="s">
        <v>101</v>
      </c>
      <c r="N94" t="str">
        <f>IFERROR(IFERROR(VLOOKUP($A94,'K-NETT'!$A$1:$AF$37898,1,FALSE),VLOOKUP($A94,'K-Wallet'!$A$1:$M$5000,1,FALSE)),"NOT VALID")</f>
        <v>1711851229</v>
      </c>
      <c r="O94" t="str">
        <f>IFERROR(IFERROR(VLOOKUP($A94,'K-NETT'!$A$1:$AF$37898,11,FALSE),VLOOKUP($A94,'K-Wallet'!$A$1:$M$5000,0,FALSE)),"NOT VALID")</f>
        <v>MME2010005379</v>
      </c>
      <c r="P94" t="str">
        <f>IFERROR(IFERROR(VLOOKUP($A94,'K-NETT'!$A$1:$AF$37898,14,FALSE),VLOOKUP($A94,'K-Wallet'!$A$1:$M$5000,8,FALSE)),"NOT VALID")</f>
        <v>IDPABLA10502</v>
      </c>
      <c r="Q94" t="str">
        <f>IFERROR(IFERROR(VLOOKUP($A94,'K-NETT'!$A$1:$AF$37898,15,FALSE),VLOOKUP($A94,'K-Wallet'!$A$1:$M$5000,9,FALSE)),"NOT VALID")</f>
        <v>ALIMAH FEBRIANI</v>
      </c>
      <c r="R94">
        <f>IFERROR(IFERROR(VLOOKUP($A94,'K-NETT'!$A$1:$AF$37898,16,FALSE),VLOOKUP($A94,'K-Wallet'!$A$1:$M$5000,0,FALSE)),"NOT VALID")</f>
        <v>50000</v>
      </c>
      <c r="S94">
        <f>IFERROR(IFERROR(VLOOKUP($A94,'K-NETT'!$A$1:$AF$37898,17,FALSE),VLOOKUP($A94,'K-Wallet'!$A$1:$M$5000,0,FALSE)),"NOT VALID")</f>
        <v>6650</v>
      </c>
      <c r="T94">
        <f>IFERROR(IFERROR(VLOOKUP($A94,'K-NETT'!$A$1:$AF$37898,18,FALSE),VLOOKUP($A94,'K-Wallet'!$A$1:$M$5000,0,FALSE)),"NOT VALID")</f>
        <v>7000</v>
      </c>
      <c r="U94">
        <f>IFERROR(IFERROR(VLOOKUP($A94,'K-NETT'!$A$1:$AF$37898,19,FALSE),VLOOKUP($A94,'K-Wallet'!$A$1:$M$5000,0,FALSE)),"NOT VALID")</f>
        <v>0</v>
      </c>
      <c r="V94">
        <f>IFERROR(IFERROR(VLOOKUP($A94,'K-NETT'!$A$1:$AF$37898,20,FALSE),VLOOKUP($A94,'K-Wallet'!$A$1:$M$5000,0,FALSE)),"NOT VALID")</f>
        <v>0</v>
      </c>
      <c r="W94">
        <f>IFERROR(IFERROR(VLOOKUP($A94,'K-NETT'!$A$1:$AF$37898,22,FALSE),VLOOKUP($A94,'K-Wallet'!$A$1:$M$5000,0,FALSE)),"NOT VALID")</f>
        <v>0</v>
      </c>
      <c r="X94">
        <f>IFERROR(IFERROR(VLOOKUP($A94,'K-NETT'!$A$1:$AF$37898,23,FALSE),VLOOKUP($A94,'K-Wallet'!$A$1:$M$5000,0,FALSE)),"NOT VALID")</f>
        <v>0</v>
      </c>
      <c r="Y94">
        <f>IFERROR(IFERROR(VLOOKUP($A94,'K-NETT'!$A$1:$AF$37898,26,FALSE),VLOOKUP($A94,'K-Wallet'!$A$1:$M$5000,0,FALSE)),"NOT VALID")</f>
        <v>63650</v>
      </c>
      <c r="Z94">
        <f>IFERROR(IFERROR(VLOOKUP($A94,'K-NETT'!$A$1:$AF$37898,30,FALSE),VLOOKUP($A94,'K-Wallet'!$A$1:$M$5000,11,FALSE)),"NOT VALID")</f>
        <v>0</v>
      </c>
      <c r="AA94" s="31">
        <f t="shared" si="3"/>
        <v>0</v>
      </c>
    </row>
    <row r="95" spans="1:27" x14ac:dyDescent="0.25">
      <c r="A95" t="str">
        <f t="shared" si="2"/>
        <v>1326851464</v>
      </c>
      <c r="B95">
        <v>86</v>
      </c>
      <c r="C95">
        <v>1326851464</v>
      </c>
      <c r="D95" t="s">
        <v>42</v>
      </c>
      <c r="E95" t="s">
        <v>43</v>
      </c>
      <c r="F95">
        <v>56650</v>
      </c>
      <c r="G95" s="2">
        <v>44112</v>
      </c>
      <c r="H95" s="3">
        <v>0.79660879629629633</v>
      </c>
      <c r="I95" t="s">
        <v>44</v>
      </c>
      <c r="J95">
        <v>-81931084501</v>
      </c>
      <c r="K95" s="4" t="s">
        <v>101</v>
      </c>
      <c r="N95" t="str">
        <f>IFERROR(IFERROR(VLOOKUP($A95,'K-NETT'!$A$1:$AF$37898,1,FALSE),VLOOKUP($A95,'K-Wallet'!$A$1:$M$5000,1,FALSE)),"NOT VALID")</f>
        <v>1326851464</v>
      </c>
      <c r="O95" t="str">
        <f>IFERROR(IFERROR(VLOOKUP($A95,'K-NETT'!$A$1:$AF$37898,11,FALSE),VLOOKUP($A95,'K-Wallet'!$A$1:$M$5000,0,FALSE)),"NOT VALID")</f>
        <v>MME2010005381</v>
      </c>
      <c r="P95" t="str">
        <f>IFERROR(IFERROR(VLOOKUP($A95,'K-NETT'!$A$1:$AF$37898,14,FALSE),VLOOKUP($A95,'K-Wallet'!$A$1:$M$5000,8,FALSE)),"NOT VALID")</f>
        <v>IDJRABA08349</v>
      </c>
      <c r="Q95" t="str">
        <f>IFERROR(IFERROR(VLOOKUP($A95,'K-NETT'!$A$1:$AF$37898,15,FALSE),VLOOKUP($A95,'K-Wallet'!$A$1:$M$5000,9,FALSE)),"NOT VALID")</f>
        <v>RIZKI NURMALASARI</v>
      </c>
      <c r="R95">
        <f>IFERROR(IFERROR(VLOOKUP($A95,'K-NETT'!$A$1:$AF$37898,16,FALSE),VLOOKUP($A95,'K-Wallet'!$A$1:$M$5000,0,FALSE)),"NOT VALID")</f>
        <v>50000</v>
      </c>
      <c r="S95">
        <f>IFERROR(IFERROR(VLOOKUP($A95,'K-NETT'!$A$1:$AF$37898,17,FALSE),VLOOKUP($A95,'K-Wallet'!$A$1:$M$5000,0,FALSE)),"NOT VALID")</f>
        <v>6650</v>
      </c>
      <c r="T95">
        <f>IFERROR(IFERROR(VLOOKUP($A95,'K-NETT'!$A$1:$AF$37898,18,FALSE),VLOOKUP($A95,'K-Wallet'!$A$1:$M$5000,0,FALSE)),"NOT VALID")</f>
        <v>0</v>
      </c>
      <c r="U95">
        <f>IFERROR(IFERROR(VLOOKUP($A95,'K-NETT'!$A$1:$AF$37898,19,FALSE),VLOOKUP($A95,'K-Wallet'!$A$1:$M$5000,0,FALSE)),"NOT VALID")</f>
        <v>0</v>
      </c>
      <c r="V95">
        <f>IFERROR(IFERROR(VLOOKUP($A95,'K-NETT'!$A$1:$AF$37898,20,FALSE),VLOOKUP($A95,'K-Wallet'!$A$1:$M$5000,0,FALSE)),"NOT VALID")</f>
        <v>0</v>
      </c>
      <c r="W95">
        <f>IFERROR(IFERROR(VLOOKUP($A95,'K-NETT'!$A$1:$AF$37898,22,FALSE),VLOOKUP($A95,'K-Wallet'!$A$1:$M$5000,0,FALSE)),"NOT VALID")</f>
        <v>0</v>
      </c>
      <c r="X95">
        <f>IFERROR(IFERROR(VLOOKUP($A95,'K-NETT'!$A$1:$AF$37898,23,FALSE),VLOOKUP($A95,'K-Wallet'!$A$1:$M$5000,0,FALSE)),"NOT VALID")</f>
        <v>0</v>
      </c>
      <c r="Y95">
        <f>IFERROR(IFERROR(VLOOKUP($A95,'K-NETT'!$A$1:$AF$37898,26,FALSE),VLOOKUP($A95,'K-Wallet'!$A$1:$M$5000,0,FALSE)),"NOT VALID")</f>
        <v>56650</v>
      </c>
      <c r="Z95">
        <f>IFERROR(IFERROR(VLOOKUP($A95,'K-NETT'!$A$1:$AF$37898,30,FALSE),VLOOKUP($A95,'K-Wallet'!$A$1:$M$5000,11,FALSE)),"NOT VALID")</f>
        <v>0</v>
      </c>
      <c r="AA95" s="31">
        <f t="shared" si="3"/>
        <v>0</v>
      </c>
    </row>
    <row r="96" spans="1:27" x14ac:dyDescent="0.25">
      <c r="A96" t="str">
        <f t="shared" si="2"/>
        <v>1512951662</v>
      </c>
      <c r="B96">
        <v>87</v>
      </c>
      <c r="C96">
        <v>1512951662</v>
      </c>
      <c r="D96" t="s">
        <v>42</v>
      </c>
      <c r="E96" t="s">
        <v>43</v>
      </c>
      <c r="F96">
        <v>56650</v>
      </c>
      <c r="G96" s="2">
        <v>44112</v>
      </c>
      <c r="H96" s="3">
        <v>0.80171296296296291</v>
      </c>
      <c r="I96" t="s">
        <v>44</v>
      </c>
      <c r="J96">
        <v>-81932947701</v>
      </c>
      <c r="K96" s="4" t="s">
        <v>101</v>
      </c>
      <c r="N96" t="str">
        <f>IFERROR(IFERROR(VLOOKUP($A96,'K-NETT'!$A$1:$AF$37898,1,FALSE),VLOOKUP($A96,'K-Wallet'!$A$1:$M$5000,1,FALSE)),"NOT VALID")</f>
        <v>1512951662</v>
      </c>
      <c r="O96" t="str">
        <f>IFERROR(IFERROR(VLOOKUP($A96,'K-NETT'!$A$1:$AF$37898,11,FALSE),VLOOKUP($A96,'K-Wallet'!$A$1:$M$5000,0,FALSE)),"NOT VALID")</f>
        <v>MME2010005382</v>
      </c>
      <c r="P96" t="str">
        <f>IFERROR(IFERROR(VLOOKUP($A96,'K-NETT'!$A$1:$AF$37898,14,FALSE),VLOOKUP($A96,'K-Wallet'!$A$1:$M$5000,8,FALSE)),"NOT VALID")</f>
        <v>IDJRABA08350</v>
      </c>
      <c r="Q96" t="str">
        <f>IFERROR(IFERROR(VLOOKUP($A96,'K-NETT'!$A$1:$AF$37898,15,FALSE),VLOOKUP($A96,'K-Wallet'!$A$1:$M$5000,9,FALSE)),"NOT VALID")</f>
        <v>LIA DESI LASARI</v>
      </c>
      <c r="R96">
        <f>IFERROR(IFERROR(VLOOKUP($A96,'K-NETT'!$A$1:$AF$37898,16,FALSE),VLOOKUP($A96,'K-Wallet'!$A$1:$M$5000,0,FALSE)),"NOT VALID")</f>
        <v>50000</v>
      </c>
      <c r="S96">
        <f>IFERROR(IFERROR(VLOOKUP($A96,'K-NETT'!$A$1:$AF$37898,17,FALSE),VLOOKUP($A96,'K-Wallet'!$A$1:$M$5000,0,FALSE)),"NOT VALID")</f>
        <v>6650</v>
      </c>
      <c r="T96">
        <f>IFERROR(IFERROR(VLOOKUP($A96,'K-NETT'!$A$1:$AF$37898,18,FALSE),VLOOKUP($A96,'K-Wallet'!$A$1:$M$5000,0,FALSE)),"NOT VALID")</f>
        <v>0</v>
      </c>
      <c r="U96">
        <f>IFERROR(IFERROR(VLOOKUP($A96,'K-NETT'!$A$1:$AF$37898,19,FALSE),VLOOKUP($A96,'K-Wallet'!$A$1:$M$5000,0,FALSE)),"NOT VALID")</f>
        <v>0</v>
      </c>
      <c r="V96">
        <f>IFERROR(IFERROR(VLOOKUP($A96,'K-NETT'!$A$1:$AF$37898,20,FALSE),VLOOKUP($A96,'K-Wallet'!$A$1:$M$5000,0,FALSE)),"NOT VALID")</f>
        <v>0</v>
      </c>
      <c r="W96">
        <f>IFERROR(IFERROR(VLOOKUP($A96,'K-NETT'!$A$1:$AF$37898,22,FALSE),VLOOKUP($A96,'K-Wallet'!$A$1:$M$5000,0,FALSE)),"NOT VALID")</f>
        <v>0</v>
      </c>
      <c r="X96">
        <f>IFERROR(IFERROR(VLOOKUP($A96,'K-NETT'!$A$1:$AF$37898,23,FALSE),VLOOKUP($A96,'K-Wallet'!$A$1:$M$5000,0,FALSE)),"NOT VALID")</f>
        <v>0</v>
      </c>
      <c r="Y96">
        <f>IFERROR(IFERROR(VLOOKUP($A96,'K-NETT'!$A$1:$AF$37898,26,FALSE),VLOOKUP($A96,'K-Wallet'!$A$1:$M$5000,0,FALSE)),"NOT VALID")</f>
        <v>56650</v>
      </c>
      <c r="Z96">
        <f>IFERROR(IFERROR(VLOOKUP($A96,'K-NETT'!$A$1:$AF$37898,30,FALSE),VLOOKUP($A96,'K-Wallet'!$A$1:$M$5000,11,FALSE)),"NOT VALID")</f>
        <v>0</v>
      </c>
      <c r="AA96" s="31">
        <f t="shared" si="3"/>
        <v>0</v>
      </c>
    </row>
    <row r="97" spans="1:27" x14ac:dyDescent="0.25">
      <c r="A97" t="str">
        <f t="shared" si="2"/>
        <v>150938439</v>
      </c>
      <c r="B97">
        <v>88</v>
      </c>
      <c r="C97">
        <v>150938439</v>
      </c>
      <c r="D97" t="s">
        <v>482</v>
      </c>
      <c r="E97" t="s">
        <v>43</v>
      </c>
      <c r="F97">
        <v>489000</v>
      </c>
      <c r="G97" s="2">
        <v>44112</v>
      </c>
      <c r="H97" s="3">
        <v>0.81907407407407407</v>
      </c>
      <c r="I97" t="s">
        <v>44</v>
      </c>
      <c r="J97">
        <v>-81939385701</v>
      </c>
      <c r="K97" s="4" t="s">
        <v>101</v>
      </c>
      <c r="N97" t="str">
        <f>IFERROR(IFERROR(VLOOKUP($A97,'K-NETT'!$A$1:$AF$37898,1,FALSE),VLOOKUP($A97,'K-Wallet'!$A$1:$M$5000,1,FALSE)),"NOT VALID")</f>
        <v>NOT VALID</v>
      </c>
      <c r="O97" t="str">
        <f>IFERROR(IFERROR(VLOOKUP($A97,'K-NETT'!$A$1:$AF$37898,11,FALSE),VLOOKUP($A97,'K-Wallet'!$A$1:$M$5000,0,FALSE)),"NOT VALID")</f>
        <v>NOT VALID</v>
      </c>
      <c r="P97" t="str">
        <f>IFERROR(IFERROR(VLOOKUP($A97,'K-NETT'!$A$1:$AF$37898,14,FALSE),VLOOKUP($A97,'K-Wallet'!$A$1:$M$5000,8,FALSE)),"NOT VALID")</f>
        <v>NOT VALID</v>
      </c>
      <c r="Q97" t="str">
        <f>IFERROR(IFERROR(VLOOKUP($A97,'K-NETT'!$A$1:$AF$37898,15,FALSE),VLOOKUP($A97,'K-Wallet'!$A$1:$M$5000,9,FALSE)),"NOT VALID")</f>
        <v>NOT VALID</v>
      </c>
      <c r="R97" t="str">
        <f>IFERROR(IFERROR(VLOOKUP($A97,'K-NETT'!$A$1:$AF$37898,16,FALSE),VLOOKUP($A97,'K-Wallet'!$A$1:$M$5000,0,FALSE)),"NOT VALID")</f>
        <v>NOT VALID</v>
      </c>
      <c r="S97" t="str">
        <f>IFERROR(IFERROR(VLOOKUP($A97,'K-NETT'!$A$1:$AF$37898,17,FALSE),VLOOKUP($A97,'K-Wallet'!$A$1:$M$5000,0,FALSE)),"NOT VALID")</f>
        <v>NOT VALID</v>
      </c>
      <c r="T97" t="str">
        <f>IFERROR(IFERROR(VLOOKUP($A97,'K-NETT'!$A$1:$AF$37898,18,FALSE),VLOOKUP($A97,'K-Wallet'!$A$1:$M$5000,0,FALSE)),"NOT VALID")</f>
        <v>NOT VALID</v>
      </c>
      <c r="U97" t="str">
        <f>IFERROR(IFERROR(VLOOKUP($A97,'K-NETT'!$A$1:$AF$37898,19,FALSE),VLOOKUP($A97,'K-Wallet'!$A$1:$M$5000,0,FALSE)),"NOT VALID")</f>
        <v>NOT VALID</v>
      </c>
      <c r="V97" t="str">
        <f>IFERROR(IFERROR(VLOOKUP($A97,'K-NETT'!$A$1:$AF$37898,20,FALSE),VLOOKUP($A97,'K-Wallet'!$A$1:$M$5000,0,FALSE)),"NOT VALID")</f>
        <v>NOT VALID</v>
      </c>
      <c r="W97" t="str">
        <f>IFERROR(IFERROR(VLOOKUP($A97,'K-NETT'!$A$1:$AF$37898,22,FALSE),VLOOKUP($A97,'K-Wallet'!$A$1:$M$5000,0,FALSE)),"NOT VALID")</f>
        <v>NOT VALID</v>
      </c>
      <c r="X97" t="str">
        <f>IFERROR(IFERROR(VLOOKUP($A97,'K-NETT'!$A$1:$AF$37898,23,FALSE),VLOOKUP($A97,'K-Wallet'!$A$1:$M$5000,0,FALSE)),"NOT VALID")</f>
        <v>NOT VALID</v>
      </c>
      <c r="Y97" t="str">
        <f>IFERROR(IFERROR(VLOOKUP($A97,'K-NETT'!$A$1:$AF$37898,26,FALSE),VLOOKUP($A97,'K-Wallet'!$A$1:$M$5000,0,FALSE)),"NOT VALID")</f>
        <v>NOT VALID</v>
      </c>
      <c r="Z97" t="str">
        <f>IFERROR(IFERROR(VLOOKUP($A97,'K-NETT'!$A$1:$AF$37898,30,FALSE),VLOOKUP($A97,'K-Wallet'!$A$1:$M$5000,11,FALSE)),"NOT VALID")</f>
        <v>NOT VALID</v>
      </c>
      <c r="AA97" s="31" t="e">
        <f t="shared" si="3"/>
        <v>#VALUE!</v>
      </c>
    </row>
    <row r="98" spans="1:27" x14ac:dyDescent="0.25">
      <c r="A98" t="str">
        <f t="shared" si="2"/>
        <v>1029061304</v>
      </c>
      <c r="B98">
        <v>89</v>
      </c>
      <c r="C98">
        <v>1029061304</v>
      </c>
      <c r="D98" t="s">
        <v>42</v>
      </c>
      <c r="E98" t="s">
        <v>43</v>
      </c>
      <c r="F98">
        <v>56650</v>
      </c>
      <c r="G98" s="2">
        <v>44112</v>
      </c>
      <c r="H98" s="3">
        <v>0.82144675925925925</v>
      </c>
      <c r="I98" t="s">
        <v>44</v>
      </c>
      <c r="J98">
        <v>-81940362901</v>
      </c>
      <c r="K98" s="4" t="s">
        <v>101</v>
      </c>
      <c r="N98" t="str">
        <f>IFERROR(IFERROR(VLOOKUP($A98,'K-NETT'!$A$1:$AF$37898,1,FALSE),VLOOKUP($A98,'K-Wallet'!$A$1:$M$5000,1,FALSE)),"NOT VALID")</f>
        <v>1029061304</v>
      </c>
      <c r="O98" t="str">
        <f>IFERROR(IFERROR(VLOOKUP($A98,'K-NETT'!$A$1:$AF$37898,11,FALSE),VLOOKUP($A98,'K-Wallet'!$A$1:$M$5000,0,FALSE)),"NOT VALID")</f>
        <v>MME2010005390</v>
      </c>
      <c r="P98" t="str">
        <f>IFERROR(IFERROR(VLOOKUP($A98,'K-NETT'!$A$1:$AF$37898,14,FALSE),VLOOKUP($A98,'K-Wallet'!$A$1:$M$5000,8,FALSE)),"NOT VALID")</f>
        <v>IDJRABA08351</v>
      </c>
      <c r="Q98" t="str">
        <f>IFERROR(IFERROR(VLOOKUP($A98,'K-NETT'!$A$1:$AF$37898,15,FALSE),VLOOKUP($A98,'K-Wallet'!$A$1:$M$5000,9,FALSE)),"NOT VALID")</f>
        <v>CENDRIANI WIJAYA</v>
      </c>
      <c r="R98">
        <f>IFERROR(IFERROR(VLOOKUP($A98,'K-NETT'!$A$1:$AF$37898,16,FALSE),VLOOKUP($A98,'K-Wallet'!$A$1:$M$5000,0,FALSE)),"NOT VALID")</f>
        <v>50000</v>
      </c>
      <c r="S98">
        <f>IFERROR(IFERROR(VLOOKUP($A98,'K-NETT'!$A$1:$AF$37898,17,FALSE),VLOOKUP($A98,'K-Wallet'!$A$1:$M$5000,0,FALSE)),"NOT VALID")</f>
        <v>6650</v>
      </c>
      <c r="T98">
        <f>IFERROR(IFERROR(VLOOKUP($A98,'K-NETT'!$A$1:$AF$37898,18,FALSE),VLOOKUP($A98,'K-Wallet'!$A$1:$M$5000,0,FALSE)),"NOT VALID")</f>
        <v>0</v>
      </c>
      <c r="U98">
        <f>IFERROR(IFERROR(VLOOKUP($A98,'K-NETT'!$A$1:$AF$37898,19,FALSE),VLOOKUP($A98,'K-Wallet'!$A$1:$M$5000,0,FALSE)),"NOT VALID")</f>
        <v>0</v>
      </c>
      <c r="V98">
        <f>IFERROR(IFERROR(VLOOKUP($A98,'K-NETT'!$A$1:$AF$37898,20,FALSE),VLOOKUP($A98,'K-Wallet'!$A$1:$M$5000,0,FALSE)),"NOT VALID")</f>
        <v>0</v>
      </c>
      <c r="W98">
        <f>IFERROR(IFERROR(VLOOKUP($A98,'K-NETT'!$A$1:$AF$37898,22,FALSE),VLOOKUP($A98,'K-Wallet'!$A$1:$M$5000,0,FALSE)),"NOT VALID")</f>
        <v>0</v>
      </c>
      <c r="X98">
        <f>IFERROR(IFERROR(VLOOKUP($A98,'K-NETT'!$A$1:$AF$37898,23,FALSE),VLOOKUP($A98,'K-Wallet'!$A$1:$M$5000,0,FALSE)),"NOT VALID")</f>
        <v>0</v>
      </c>
      <c r="Y98">
        <f>IFERROR(IFERROR(VLOOKUP($A98,'K-NETT'!$A$1:$AF$37898,26,FALSE),VLOOKUP($A98,'K-Wallet'!$A$1:$M$5000,0,FALSE)),"NOT VALID")</f>
        <v>56650</v>
      </c>
      <c r="Z98">
        <f>IFERROR(IFERROR(VLOOKUP($A98,'K-NETT'!$A$1:$AF$37898,30,FALSE),VLOOKUP($A98,'K-Wallet'!$A$1:$M$5000,11,FALSE)),"NOT VALID")</f>
        <v>0</v>
      </c>
      <c r="AA98" s="31">
        <f t="shared" si="3"/>
        <v>0</v>
      </c>
    </row>
    <row r="99" spans="1:27" x14ac:dyDescent="0.25">
      <c r="A99" t="str">
        <f t="shared" si="2"/>
        <v>1875161491</v>
      </c>
      <c r="B99">
        <v>90</v>
      </c>
      <c r="C99">
        <v>1875161491</v>
      </c>
      <c r="D99" t="s">
        <v>42</v>
      </c>
      <c r="E99" t="s">
        <v>43</v>
      </c>
      <c r="F99">
        <v>56650</v>
      </c>
      <c r="G99" s="2">
        <v>44112</v>
      </c>
      <c r="H99" s="3">
        <v>0.82913194444444438</v>
      </c>
      <c r="I99" t="s">
        <v>44</v>
      </c>
      <c r="J99">
        <v>-81943170201</v>
      </c>
      <c r="K99" s="4" t="s">
        <v>101</v>
      </c>
      <c r="N99" t="str">
        <f>IFERROR(IFERROR(VLOOKUP($A99,'K-NETT'!$A$1:$AF$37898,1,FALSE),VLOOKUP($A99,'K-Wallet'!$A$1:$M$5000,1,FALSE)),"NOT VALID")</f>
        <v>1875161491</v>
      </c>
      <c r="O99" t="str">
        <f>IFERROR(IFERROR(VLOOKUP($A99,'K-NETT'!$A$1:$AF$37898,11,FALSE),VLOOKUP($A99,'K-Wallet'!$A$1:$M$5000,0,FALSE)),"NOT VALID")</f>
        <v>MME2010005393</v>
      </c>
      <c r="P99" t="str">
        <f>IFERROR(IFERROR(VLOOKUP($A99,'K-NETT'!$A$1:$AF$37898,14,FALSE),VLOOKUP($A99,'K-Wallet'!$A$1:$M$5000,8,FALSE)),"NOT VALID")</f>
        <v>IDJRABA08352</v>
      </c>
      <c r="Q99" t="str">
        <f>IFERROR(IFERROR(VLOOKUP($A99,'K-NETT'!$A$1:$AF$37898,15,FALSE),VLOOKUP($A99,'K-Wallet'!$A$1:$M$5000,9,FALSE)),"NOT VALID")</f>
        <v>SITI CHONISAH</v>
      </c>
      <c r="R99">
        <f>IFERROR(IFERROR(VLOOKUP($A99,'K-NETT'!$A$1:$AF$37898,16,FALSE),VLOOKUP($A99,'K-Wallet'!$A$1:$M$5000,0,FALSE)),"NOT VALID")</f>
        <v>50000</v>
      </c>
      <c r="S99">
        <f>IFERROR(IFERROR(VLOOKUP($A99,'K-NETT'!$A$1:$AF$37898,17,FALSE),VLOOKUP($A99,'K-Wallet'!$A$1:$M$5000,0,FALSE)),"NOT VALID")</f>
        <v>6650</v>
      </c>
      <c r="T99">
        <f>IFERROR(IFERROR(VLOOKUP($A99,'K-NETT'!$A$1:$AF$37898,18,FALSE),VLOOKUP($A99,'K-Wallet'!$A$1:$M$5000,0,FALSE)),"NOT VALID")</f>
        <v>0</v>
      </c>
      <c r="U99">
        <f>IFERROR(IFERROR(VLOOKUP($A99,'K-NETT'!$A$1:$AF$37898,19,FALSE),VLOOKUP($A99,'K-Wallet'!$A$1:$M$5000,0,FALSE)),"NOT VALID")</f>
        <v>0</v>
      </c>
      <c r="V99">
        <f>IFERROR(IFERROR(VLOOKUP($A99,'K-NETT'!$A$1:$AF$37898,20,FALSE),VLOOKUP($A99,'K-Wallet'!$A$1:$M$5000,0,FALSE)),"NOT VALID")</f>
        <v>0</v>
      </c>
      <c r="W99">
        <f>IFERROR(IFERROR(VLOOKUP($A99,'K-NETT'!$A$1:$AF$37898,22,FALSE),VLOOKUP($A99,'K-Wallet'!$A$1:$M$5000,0,FALSE)),"NOT VALID")</f>
        <v>0</v>
      </c>
      <c r="X99">
        <f>IFERROR(IFERROR(VLOOKUP($A99,'K-NETT'!$A$1:$AF$37898,23,FALSE),VLOOKUP($A99,'K-Wallet'!$A$1:$M$5000,0,FALSE)),"NOT VALID")</f>
        <v>0</v>
      </c>
      <c r="Y99">
        <f>IFERROR(IFERROR(VLOOKUP($A99,'K-NETT'!$A$1:$AF$37898,26,FALSE),VLOOKUP($A99,'K-Wallet'!$A$1:$M$5000,0,FALSE)),"NOT VALID")</f>
        <v>56650</v>
      </c>
      <c r="Z99">
        <f>IFERROR(IFERROR(VLOOKUP($A99,'K-NETT'!$A$1:$AF$37898,30,FALSE),VLOOKUP($A99,'K-Wallet'!$A$1:$M$5000,11,FALSE)),"NOT VALID")</f>
        <v>0</v>
      </c>
      <c r="AA99" s="31">
        <f t="shared" si="3"/>
        <v>0</v>
      </c>
    </row>
    <row r="100" spans="1:27" x14ac:dyDescent="0.25">
      <c r="A100" t="str">
        <f t="shared" si="2"/>
        <v>1085161592</v>
      </c>
      <c r="B100">
        <v>91</v>
      </c>
      <c r="C100">
        <v>1085161592</v>
      </c>
      <c r="D100" t="s">
        <v>42</v>
      </c>
      <c r="E100" t="s">
        <v>43</v>
      </c>
      <c r="F100">
        <v>66650</v>
      </c>
      <c r="G100" s="2">
        <v>44112</v>
      </c>
      <c r="H100" s="3">
        <v>0.83324074074074073</v>
      </c>
      <c r="I100" t="s">
        <v>44</v>
      </c>
      <c r="J100">
        <v>-81944540001</v>
      </c>
      <c r="K100" s="4" t="s">
        <v>101</v>
      </c>
      <c r="N100" t="str">
        <f>IFERROR(IFERROR(VLOOKUP($A100,'K-NETT'!$A$1:$AF$37898,1,FALSE),VLOOKUP($A100,'K-Wallet'!$A$1:$M$5000,1,FALSE)),"NOT VALID")</f>
        <v>1085161592</v>
      </c>
      <c r="O100" t="str">
        <f>IFERROR(IFERROR(VLOOKUP($A100,'K-NETT'!$A$1:$AF$37898,11,FALSE),VLOOKUP($A100,'K-Wallet'!$A$1:$M$5000,0,FALSE)),"NOT VALID")</f>
        <v>MME2010005396</v>
      </c>
      <c r="P100" t="str">
        <f>IFERROR(IFERROR(VLOOKUP($A100,'K-NETT'!$A$1:$AF$37898,14,FALSE),VLOOKUP($A100,'K-Wallet'!$A$1:$M$5000,8,FALSE)),"NOT VALID")</f>
        <v>IDJRBEA11334</v>
      </c>
      <c r="Q100" t="str">
        <f>IFERROR(IFERROR(VLOOKUP($A100,'K-NETT'!$A$1:$AF$37898,15,FALSE),VLOOKUP($A100,'K-Wallet'!$A$1:$M$5000,9,FALSE)),"NOT VALID")</f>
        <v>PAMESTY SYAHRUL FITALIA</v>
      </c>
      <c r="R100">
        <f>IFERROR(IFERROR(VLOOKUP($A100,'K-NETT'!$A$1:$AF$37898,16,FALSE),VLOOKUP($A100,'K-Wallet'!$A$1:$M$5000,0,FALSE)),"NOT VALID")</f>
        <v>50000</v>
      </c>
      <c r="S100">
        <f>IFERROR(IFERROR(VLOOKUP($A100,'K-NETT'!$A$1:$AF$37898,17,FALSE),VLOOKUP($A100,'K-Wallet'!$A$1:$M$5000,0,FALSE)),"NOT VALID")</f>
        <v>6650</v>
      </c>
      <c r="T100">
        <f>IFERROR(IFERROR(VLOOKUP($A100,'K-NETT'!$A$1:$AF$37898,18,FALSE),VLOOKUP($A100,'K-Wallet'!$A$1:$M$5000,0,FALSE)),"NOT VALID")</f>
        <v>10000</v>
      </c>
      <c r="U100">
        <f>IFERROR(IFERROR(VLOOKUP($A100,'K-NETT'!$A$1:$AF$37898,19,FALSE),VLOOKUP($A100,'K-Wallet'!$A$1:$M$5000,0,FALSE)),"NOT VALID")</f>
        <v>0</v>
      </c>
      <c r="V100">
        <f>IFERROR(IFERROR(VLOOKUP($A100,'K-NETT'!$A$1:$AF$37898,20,FALSE),VLOOKUP($A100,'K-Wallet'!$A$1:$M$5000,0,FALSE)),"NOT VALID")</f>
        <v>0</v>
      </c>
      <c r="W100">
        <f>IFERROR(IFERROR(VLOOKUP($A100,'K-NETT'!$A$1:$AF$37898,22,FALSE),VLOOKUP($A100,'K-Wallet'!$A$1:$M$5000,0,FALSE)),"NOT VALID")</f>
        <v>0</v>
      </c>
      <c r="X100">
        <f>IFERROR(IFERROR(VLOOKUP($A100,'K-NETT'!$A$1:$AF$37898,23,FALSE),VLOOKUP($A100,'K-Wallet'!$A$1:$M$5000,0,FALSE)),"NOT VALID")</f>
        <v>0</v>
      </c>
      <c r="Y100">
        <f>IFERROR(IFERROR(VLOOKUP($A100,'K-NETT'!$A$1:$AF$37898,26,FALSE),VLOOKUP($A100,'K-Wallet'!$A$1:$M$5000,0,FALSE)),"NOT VALID")</f>
        <v>66650</v>
      </c>
      <c r="Z100">
        <f>IFERROR(IFERROR(VLOOKUP($A100,'K-NETT'!$A$1:$AF$37898,30,FALSE),VLOOKUP($A100,'K-Wallet'!$A$1:$M$5000,11,FALSE)),"NOT VALID")</f>
        <v>0</v>
      </c>
      <c r="AA100" s="31">
        <f t="shared" si="3"/>
        <v>0</v>
      </c>
    </row>
    <row r="101" spans="1:27" x14ac:dyDescent="0.25">
      <c r="A101" t="str">
        <f t="shared" si="2"/>
        <v>1831261176</v>
      </c>
      <c r="B101">
        <v>92</v>
      </c>
      <c r="C101">
        <v>1831261176</v>
      </c>
      <c r="D101" t="s">
        <v>42</v>
      </c>
      <c r="E101" t="s">
        <v>43</v>
      </c>
      <c r="F101">
        <v>56650</v>
      </c>
      <c r="G101" s="2">
        <v>44112</v>
      </c>
      <c r="H101" s="3">
        <v>0.83549768518518519</v>
      </c>
      <c r="I101" t="s">
        <v>44</v>
      </c>
      <c r="J101">
        <v>-81945417001</v>
      </c>
      <c r="K101" s="4" t="s">
        <v>101</v>
      </c>
      <c r="N101" t="str">
        <f>IFERROR(IFERROR(VLOOKUP($A101,'K-NETT'!$A$1:$AF$37898,1,FALSE),VLOOKUP($A101,'K-Wallet'!$A$1:$M$5000,1,FALSE)),"NOT VALID")</f>
        <v>1831261176</v>
      </c>
      <c r="O101" t="str">
        <f>IFERROR(IFERROR(VLOOKUP($A101,'K-NETT'!$A$1:$AF$37898,11,FALSE),VLOOKUP($A101,'K-Wallet'!$A$1:$M$5000,0,FALSE)),"NOT VALID")</f>
        <v>MME2010005397</v>
      </c>
      <c r="P101" t="str">
        <f>IFERROR(IFERROR(VLOOKUP($A101,'K-NETT'!$A$1:$AF$37898,14,FALSE),VLOOKUP($A101,'K-Wallet'!$A$1:$M$5000,8,FALSE)),"NOT VALID")</f>
        <v>IDJRABA08353</v>
      </c>
      <c r="Q101" t="str">
        <f>IFERROR(IFERROR(VLOOKUP($A101,'K-NETT'!$A$1:$AF$37898,15,FALSE),VLOOKUP($A101,'K-Wallet'!$A$1:$M$5000,9,FALSE)),"NOT VALID")</f>
        <v>MASKANA SARI</v>
      </c>
      <c r="R101">
        <f>IFERROR(IFERROR(VLOOKUP($A101,'K-NETT'!$A$1:$AF$37898,16,FALSE),VLOOKUP($A101,'K-Wallet'!$A$1:$M$5000,0,FALSE)),"NOT VALID")</f>
        <v>50000</v>
      </c>
      <c r="S101">
        <f>IFERROR(IFERROR(VLOOKUP($A101,'K-NETT'!$A$1:$AF$37898,17,FALSE),VLOOKUP($A101,'K-Wallet'!$A$1:$M$5000,0,FALSE)),"NOT VALID")</f>
        <v>6650</v>
      </c>
      <c r="T101">
        <f>IFERROR(IFERROR(VLOOKUP($A101,'K-NETT'!$A$1:$AF$37898,18,FALSE),VLOOKUP($A101,'K-Wallet'!$A$1:$M$5000,0,FALSE)),"NOT VALID")</f>
        <v>0</v>
      </c>
      <c r="U101">
        <f>IFERROR(IFERROR(VLOOKUP($A101,'K-NETT'!$A$1:$AF$37898,19,FALSE),VLOOKUP($A101,'K-Wallet'!$A$1:$M$5000,0,FALSE)),"NOT VALID")</f>
        <v>0</v>
      </c>
      <c r="V101">
        <f>IFERROR(IFERROR(VLOOKUP($A101,'K-NETT'!$A$1:$AF$37898,20,FALSE),VLOOKUP($A101,'K-Wallet'!$A$1:$M$5000,0,FALSE)),"NOT VALID")</f>
        <v>0</v>
      </c>
      <c r="W101">
        <f>IFERROR(IFERROR(VLOOKUP($A101,'K-NETT'!$A$1:$AF$37898,22,FALSE),VLOOKUP($A101,'K-Wallet'!$A$1:$M$5000,0,FALSE)),"NOT VALID")</f>
        <v>0</v>
      </c>
      <c r="X101">
        <f>IFERROR(IFERROR(VLOOKUP($A101,'K-NETT'!$A$1:$AF$37898,23,FALSE),VLOOKUP($A101,'K-Wallet'!$A$1:$M$5000,0,FALSE)),"NOT VALID")</f>
        <v>0</v>
      </c>
      <c r="Y101">
        <f>IFERROR(IFERROR(VLOOKUP($A101,'K-NETT'!$A$1:$AF$37898,26,FALSE),VLOOKUP($A101,'K-Wallet'!$A$1:$M$5000,0,FALSE)),"NOT VALID")</f>
        <v>56650</v>
      </c>
      <c r="Z101">
        <f>IFERROR(IFERROR(VLOOKUP($A101,'K-NETT'!$A$1:$AF$37898,30,FALSE),VLOOKUP($A101,'K-Wallet'!$A$1:$M$5000,11,FALSE)),"NOT VALID")</f>
        <v>0</v>
      </c>
      <c r="AA101" s="31">
        <f t="shared" si="3"/>
        <v>0</v>
      </c>
    </row>
    <row r="102" spans="1:27" x14ac:dyDescent="0.25">
      <c r="A102" t="str">
        <f t="shared" si="2"/>
        <v>1800261713</v>
      </c>
      <c r="B102">
        <v>93</v>
      </c>
      <c r="C102">
        <v>1800261713</v>
      </c>
      <c r="D102" t="s">
        <v>42</v>
      </c>
      <c r="E102" t="s">
        <v>43</v>
      </c>
      <c r="F102">
        <v>106650</v>
      </c>
      <c r="G102" s="2">
        <v>44112</v>
      </c>
      <c r="H102" s="3">
        <v>0.83799768518518514</v>
      </c>
      <c r="I102" t="s">
        <v>44</v>
      </c>
      <c r="J102">
        <v>-81946285301</v>
      </c>
      <c r="K102" s="4" t="s">
        <v>101</v>
      </c>
      <c r="N102" t="str">
        <f>IFERROR(IFERROR(VLOOKUP($A102,'K-NETT'!$A$1:$AF$37898,1,FALSE),VLOOKUP($A102,'K-Wallet'!$A$1:$M$5000,1,FALSE)),"NOT VALID")</f>
        <v>1800261713</v>
      </c>
      <c r="O102" t="str">
        <f>IFERROR(IFERROR(VLOOKUP($A102,'K-NETT'!$A$1:$AF$37898,11,FALSE),VLOOKUP($A102,'K-Wallet'!$A$1:$M$5000,0,FALSE)),"NOT VALID")</f>
        <v>MME2010005399</v>
      </c>
      <c r="P102" t="str">
        <f>IFERROR(IFERROR(VLOOKUP($A102,'K-NETT'!$A$1:$AF$37898,14,FALSE),VLOOKUP($A102,'K-Wallet'!$A$1:$M$5000,8,FALSE)),"NOT VALID")</f>
        <v>IDMUID001880</v>
      </c>
      <c r="Q102" t="str">
        <f>IFERROR(IFERROR(VLOOKUP($A102,'K-NETT'!$A$1:$AF$37898,15,FALSE),VLOOKUP($A102,'K-Wallet'!$A$1:$M$5000,9,FALSE)),"NOT VALID")</f>
        <v>MUHAMMAD AMIN HOLLE</v>
      </c>
      <c r="R102">
        <f>IFERROR(IFERROR(VLOOKUP($A102,'K-NETT'!$A$1:$AF$37898,16,FALSE),VLOOKUP($A102,'K-Wallet'!$A$1:$M$5000,0,FALSE)),"NOT VALID")</f>
        <v>100000</v>
      </c>
      <c r="S102">
        <f>IFERROR(IFERROR(VLOOKUP($A102,'K-NETT'!$A$1:$AF$37898,17,FALSE),VLOOKUP($A102,'K-Wallet'!$A$1:$M$5000,0,FALSE)),"NOT VALID")</f>
        <v>6650</v>
      </c>
      <c r="T102">
        <f>IFERROR(IFERROR(VLOOKUP($A102,'K-NETT'!$A$1:$AF$37898,18,FALSE),VLOOKUP($A102,'K-Wallet'!$A$1:$M$5000,0,FALSE)),"NOT VALID")</f>
        <v>0</v>
      </c>
      <c r="U102">
        <f>IFERROR(IFERROR(VLOOKUP($A102,'K-NETT'!$A$1:$AF$37898,19,FALSE),VLOOKUP($A102,'K-Wallet'!$A$1:$M$5000,0,FALSE)),"NOT VALID")</f>
        <v>0</v>
      </c>
      <c r="V102">
        <f>IFERROR(IFERROR(VLOOKUP($A102,'K-NETT'!$A$1:$AF$37898,20,FALSE),VLOOKUP($A102,'K-Wallet'!$A$1:$M$5000,0,FALSE)),"NOT VALID")</f>
        <v>0</v>
      </c>
      <c r="W102">
        <f>IFERROR(IFERROR(VLOOKUP($A102,'K-NETT'!$A$1:$AF$37898,22,FALSE),VLOOKUP($A102,'K-Wallet'!$A$1:$M$5000,0,FALSE)),"NOT VALID")</f>
        <v>0</v>
      </c>
      <c r="X102">
        <f>IFERROR(IFERROR(VLOOKUP($A102,'K-NETT'!$A$1:$AF$37898,23,FALSE),VLOOKUP($A102,'K-Wallet'!$A$1:$M$5000,0,FALSE)),"NOT VALID")</f>
        <v>0</v>
      </c>
      <c r="Y102">
        <f>IFERROR(IFERROR(VLOOKUP($A102,'K-NETT'!$A$1:$AF$37898,26,FALSE),VLOOKUP($A102,'K-Wallet'!$A$1:$M$5000,0,FALSE)),"NOT VALID")</f>
        <v>106650</v>
      </c>
      <c r="Z102">
        <f>IFERROR(IFERROR(VLOOKUP($A102,'K-NETT'!$A$1:$AF$37898,30,FALSE),VLOOKUP($A102,'K-Wallet'!$A$1:$M$5000,11,FALSE)),"NOT VALID")</f>
        <v>0</v>
      </c>
      <c r="AA102" s="31">
        <f t="shared" si="3"/>
        <v>0</v>
      </c>
    </row>
    <row r="103" spans="1:27" x14ac:dyDescent="0.25">
      <c r="A103" t="str">
        <f t="shared" si="2"/>
        <v>1426261969</v>
      </c>
      <c r="B103">
        <v>94</v>
      </c>
      <c r="C103">
        <v>1426261969</v>
      </c>
      <c r="D103" t="s">
        <v>42</v>
      </c>
      <c r="E103" t="s">
        <v>43</v>
      </c>
      <c r="F103">
        <v>66650</v>
      </c>
      <c r="G103" s="2">
        <v>44112</v>
      </c>
      <c r="H103" s="3">
        <v>0.84261574074074075</v>
      </c>
      <c r="I103" t="s">
        <v>44</v>
      </c>
      <c r="J103">
        <v>-81947910701</v>
      </c>
      <c r="K103" s="4" t="s">
        <v>101</v>
      </c>
      <c r="N103" t="str">
        <f>IFERROR(IFERROR(VLOOKUP($A103,'K-NETT'!$A$1:$AF$37898,1,FALSE),VLOOKUP($A103,'K-Wallet'!$A$1:$M$5000,1,FALSE)),"NOT VALID")</f>
        <v>1426261969</v>
      </c>
      <c r="O103" t="str">
        <f>IFERROR(IFERROR(VLOOKUP($A103,'K-NETT'!$A$1:$AF$37898,11,FALSE),VLOOKUP($A103,'K-Wallet'!$A$1:$M$5000,0,FALSE)),"NOT VALID")</f>
        <v>MME2010005400</v>
      </c>
      <c r="P103" t="str">
        <f>IFERROR(IFERROR(VLOOKUP($A103,'K-NETT'!$A$1:$AF$37898,14,FALSE),VLOOKUP($A103,'K-Wallet'!$A$1:$M$5000,8,FALSE)),"NOT VALID")</f>
        <v>IDJRBEA11335</v>
      </c>
      <c r="Q103" t="str">
        <f>IFERROR(IFERROR(VLOOKUP($A103,'K-NETT'!$A$1:$AF$37898,15,FALSE),VLOOKUP($A103,'K-Wallet'!$A$1:$M$5000,9,FALSE)),"NOT VALID")</f>
        <v>CHILA KEYLA AZKADINA</v>
      </c>
      <c r="R103">
        <f>IFERROR(IFERROR(VLOOKUP($A103,'K-NETT'!$A$1:$AF$37898,16,FALSE),VLOOKUP($A103,'K-Wallet'!$A$1:$M$5000,0,FALSE)),"NOT VALID")</f>
        <v>50000</v>
      </c>
      <c r="S103">
        <f>IFERROR(IFERROR(VLOOKUP($A103,'K-NETT'!$A$1:$AF$37898,17,FALSE),VLOOKUP($A103,'K-Wallet'!$A$1:$M$5000,0,FALSE)),"NOT VALID")</f>
        <v>6650</v>
      </c>
      <c r="T103">
        <f>IFERROR(IFERROR(VLOOKUP($A103,'K-NETT'!$A$1:$AF$37898,18,FALSE),VLOOKUP($A103,'K-Wallet'!$A$1:$M$5000,0,FALSE)),"NOT VALID")</f>
        <v>10000</v>
      </c>
      <c r="U103">
        <f>IFERROR(IFERROR(VLOOKUP($A103,'K-NETT'!$A$1:$AF$37898,19,FALSE),VLOOKUP($A103,'K-Wallet'!$A$1:$M$5000,0,FALSE)),"NOT VALID")</f>
        <v>0</v>
      </c>
      <c r="V103">
        <f>IFERROR(IFERROR(VLOOKUP($A103,'K-NETT'!$A$1:$AF$37898,20,FALSE),VLOOKUP($A103,'K-Wallet'!$A$1:$M$5000,0,FALSE)),"NOT VALID")</f>
        <v>0</v>
      </c>
      <c r="W103">
        <f>IFERROR(IFERROR(VLOOKUP($A103,'K-NETT'!$A$1:$AF$37898,22,FALSE),VLOOKUP($A103,'K-Wallet'!$A$1:$M$5000,0,FALSE)),"NOT VALID")</f>
        <v>0</v>
      </c>
      <c r="X103">
        <f>IFERROR(IFERROR(VLOOKUP($A103,'K-NETT'!$A$1:$AF$37898,23,FALSE),VLOOKUP($A103,'K-Wallet'!$A$1:$M$5000,0,FALSE)),"NOT VALID")</f>
        <v>0</v>
      </c>
      <c r="Y103">
        <f>IFERROR(IFERROR(VLOOKUP($A103,'K-NETT'!$A$1:$AF$37898,26,FALSE),VLOOKUP($A103,'K-Wallet'!$A$1:$M$5000,0,FALSE)),"NOT VALID")</f>
        <v>66650</v>
      </c>
      <c r="Z103">
        <f>IFERROR(IFERROR(VLOOKUP($A103,'K-NETT'!$A$1:$AF$37898,30,FALSE),VLOOKUP($A103,'K-Wallet'!$A$1:$M$5000,11,FALSE)),"NOT VALID")</f>
        <v>0</v>
      </c>
      <c r="AA103" s="31">
        <f t="shared" si="3"/>
        <v>0</v>
      </c>
    </row>
    <row r="104" spans="1:27" x14ac:dyDescent="0.25">
      <c r="A104" t="str">
        <f t="shared" si="2"/>
        <v>1758161674</v>
      </c>
      <c r="B104">
        <v>95</v>
      </c>
      <c r="C104">
        <v>1758161674</v>
      </c>
      <c r="D104" t="s">
        <v>42</v>
      </c>
      <c r="E104" t="s">
        <v>43</v>
      </c>
      <c r="F104">
        <v>500650</v>
      </c>
      <c r="G104" s="2">
        <v>44112</v>
      </c>
      <c r="H104" s="3">
        <v>0.86667824074074085</v>
      </c>
      <c r="I104" t="s">
        <v>44</v>
      </c>
      <c r="J104">
        <v>-81956023101</v>
      </c>
      <c r="K104" s="4" t="s">
        <v>101</v>
      </c>
      <c r="N104" t="str">
        <f>IFERROR(IFERROR(VLOOKUP($A104,'K-NETT'!$A$1:$AF$37898,1,FALSE),VLOOKUP($A104,'K-Wallet'!$A$1:$M$5000,1,FALSE)),"NOT VALID")</f>
        <v>1758161674</v>
      </c>
      <c r="O104" t="str">
        <f>IFERROR(IFERROR(VLOOKUP($A104,'K-NETT'!$A$1:$AF$37898,11,FALSE),VLOOKUP($A104,'K-Wallet'!$A$1:$M$5000,0,FALSE)),"NOT VALID")</f>
        <v>CNE2010005406</v>
      </c>
      <c r="P104" t="str">
        <f>IFERROR(IFERROR(VLOOKUP($A104,'K-NETT'!$A$1:$AF$37898,14,FALSE),VLOOKUP($A104,'K-Wallet'!$A$1:$M$5000,8,FALSE)),"NOT VALID")</f>
        <v>IDJRAAA10557</v>
      </c>
      <c r="Q104" t="str">
        <f>IFERROR(IFERROR(VLOOKUP($A104,'K-NETT'!$A$1:$AF$37898,15,FALSE),VLOOKUP($A104,'K-Wallet'!$A$1:$M$5000,9,FALSE)),"NOT VALID")</f>
        <v>RIMA AGUSTIYANING CITRASARI</v>
      </c>
      <c r="R104">
        <f>IFERROR(IFERROR(VLOOKUP($A104,'K-NETT'!$A$1:$AF$37898,16,FALSE),VLOOKUP($A104,'K-Wallet'!$A$1:$M$5000,0,FALSE)),"NOT VALID")</f>
        <v>474000</v>
      </c>
      <c r="S104">
        <f>IFERROR(IFERROR(VLOOKUP($A104,'K-NETT'!$A$1:$AF$37898,17,FALSE),VLOOKUP($A104,'K-Wallet'!$A$1:$M$5000,0,FALSE)),"NOT VALID")</f>
        <v>6650</v>
      </c>
      <c r="T104">
        <f>IFERROR(IFERROR(VLOOKUP($A104,'K-NETT'!$A$1:$AF$37898,18,FALSE),VLOOKUP($A104,'K-Wallet'!$A$1:$M$5000,0,FALSE)),"NOT VALID")</f>
        <v>20000</v>
      </c>
      <c r="U104">
        <f>IFERROR(IFERROR(VLOOKUP($A104,'K-NETT'!$A$1:$AF$37898,19,FALSE),VLOOKUP($A104,'K-Wallet'!$A$1:$M$5000,0,FALSE)),"NOT VALID")</f>
        <v>0</v>
      </c>
      <c r="V104">
        <f>IFERROR(IFERROR(VLOOKUP($A104,'K-NETT'!$A$1:$AF$37898,20,FALSE),VLOOKUP($A104,'K-Wallet'!$A$1:$M$5000,0,FALSE)),"NOT VALID")</f>
        <v>0</v>
      </c>
      <c r="W104">
        <f>IFERROR(IFERROR(VLOOKUP($A104,'K-NETT'!$A$1:$AF$37898,22,FALSE),VLOOKUP($A104,'K-Wallet'!$A$1:$M$5000,0,FALSE)),"NOT VALID")</f>
        <v>0</v>
      </c>
      <c r="X104">
        <f>IFERROR(IFERROR(VLOOKUP($A104,'K-NETT'!$A$1:$AF$37898,23,FALSE),VLOOKUP($A104,'K-Wallet'!$A$1:$M$5000,0,FALSE)),"NOT VALID")</f>
        <v>0</v>
      </c>
      <c r="Y104">
        <f>IFERROR(IFERROR(VLOOKUP($A104,'K-NETT'!$A$1:$AF$37898,26,FALSE),VLOOKUP($A104,'K-Wallet'!$A$1:$M$5000,0,FALSE)),"NOT VALID")</f>
        <v>500650</v>
      </c>
      <c r="Z104">
        <f>IFERROR(IFERROR(VLOOKUP($A104,'K-NETT'!$A$1:$AF$37898,30,FALSE),VLOOKUP($A104,'K-Wallet'!$A$1:$M$5000,11,FALSE)),"NOT VALID")</f>
        <v>0</v>
      </c>
      <c r="AA104" s="31">
        <f t="shared" si="3"/>
        <v>0</v>
      </c>
    </row>
    <row r="105" spans="1:27" x14ac:dyDescent="0.25">
      <c r="A105" t="str">
        <f t="shared" si="2"/>
        <v/>
      </c>
      <c r="F105">
        <f>SUM(F10:F104)</f>
        <v>44690450</v>
      </c>
      <c r="G105" s="2"/>
      <c r="H105" s="3"/>
      <c r="K105" s="4"/>
      <c r="AA105" s="31"/>
    </row>
    <row r="106" spans="1:27" x14ac:dyDescent="0.25">
      <c r="A106" t="str">
        <f t="shared" si="2"/>
        <v>UB TOTAL TRANSAKSI</v>
      </c>
      <c r="B106" t="s">
        <v>1147</v>
      </c>
      <c r="C106" t="s">
        <v>1148</v>
      </c>
      <c r="D106" t="s">
        <v>73</v>
      </c>
      <c r="E106">
        <v>95</v>
      </c>
      <c r="K106" s="4"/>
      <c r="AA106" s="31"/>
    </row>
    <row r="107" spans="1:27" x14ac:dyDescent="0.25">
      <c r="A107" t="str">
        <f t="shared" si="2"/>
        <v>UB TOTAL NILAI TRANSA</v>
      </c>
      <c r="B107" t="s">
        <v>1147</v>
      </c>
      <c r="C107" t="s">
        <v>1149</v>
      </c>
      <c r="D107" t="s">
        <v>75</v>
      </c>
      <c r="E107" t="s">
        <v>76</v>
      </c>
      <c r="F107">
        <v>44690450</v>
      </c>
      <c r="K107" s="4"/>
      <c r="AA107" s="31"/>
    </row>
    <row r="108" spans="1:27" x14ac:dyDescent="0.25">
      <c r="A108" t="str">
        <f t="shared" si="2"/>
        <v/>
      </c>
      <c r="K108" s="4"/>
      <c r="AA108" s="31"/>
    </row>
    <row r="109" spans="1:27" x14ac:dyDescent="0.25">
      <c r="A109" t="str">
        <f t="shared" si="2"/>
        <v>OTAL TRANSAKSI</v>
      </c>
      <c r="B109" t="s">
        <v>1150</v>
      </c>
      <c r="C109" t="s">
        <v>1151</v>
      </c>
      <c r="D109" t="s">
        <v>73</v>
      </c>
      <c r="E109">
        <v>95</v>
      </c>
      <c r="K109" s="4"/>
      <c r="AA109" s="31"/>
    </row>
    <row r="110" spans="1:27" x14ac:dyDescent="0.25">
      <c r="A110" t="str">
        <f t="shared" si="2"/>
        <v>OTAL NILAI TRANSAKSI</v>
      </c>
      <c r="B110" t="s">
        <v>1150</v>
      </c>
      <c r="C110" t="s">
        <v>1152</v>
      </c>
      <c r="D110" t="s">
        <v>79</v>
      </c>
      <c r="E110" t="s">
        <v>76</v>
      </c>
      <c r="F110">
        <v>44690450</v>
      </c>
      <c r="K110" s="4"/>
      <c r="AA110" s="31"/>
    </row>
    <row r="111" spans="1:27" x14ac:dyDescent="0.25">
      <c r="A111" t="str">
        <f t="shared" si="2"/>
        <v/>
      </c>
      <c r="K111" s="4"/>
      <c r="AA111" s="31"/>
    </row>
    <row r="112" spans="1:27" x14ac:dyDescent="0.25">
      <c r="A112" t="str">
        <f t="shared" si="2"/>
        <v/>
      </c>
      <c r="K112" s="4"/>
      <c r="AA112" s="31"/>
    </row>
    <row r="113" spans="1:27" x14ac:dyDescent="0.25">
      <c r="A113" t="str">
        <f t="shared" si="2"/>
        <v/>
      </c>
      <c r="K113" s="4"/>
      <c r="AA113" s="31"/>
    </row>
    <row r="114" spans="1:27" x14ac:dyDescent="0.25">
      <c r="A114" t="str">
        <f t="shared" si="2"/>
        <v/>
      </c>
      <c r="K114" s="4"/>
      <c r="AA114" s="31"/>
    </row>
    <row r="115" spans="1:27" x14ac:dyDescent="0.25">
      <c r="A115" t="str">
        <f t="shared" si="2"/>
        <v/>
      </c>
      <c r="K115" s="4"/>
      <c r="AA115" s="31"/>
    </row>
    <row r="116" spans="1:27" x14ac:dyDescent="0.25">
      <c r="A116" t="str">
        <f t="shared" si="2"/>
        <v/>
      </c>
      <c r="K116" s="4"/>
      <c r="AA116" s="31"/>
    </row>
    <row r="117" spans="1:27" x14ac:dyDescent="0.25">
      <c r="A117" t="str">
        <f t="shared" si="2"/>
        <v/>
      </c>
      <c r="K117" s="4"/>
      <c r="AA117" s="31"/>
    </row>
    <row r="118" spans="1:27" x14ac:dyDescent="0.25">
      <c r="A118" t="str">
        <f t="shared" si="2"/>
        <v/>
      </c>
      <c r="K118" s="4"/>
      <c r="AA118" s="31"/>
    </row>
    <row r="119" spans="1:27" x14ac:dyDescent="0.25">
      <c r="A119" t="str">
        <f t="shared" si="2"/>
        <v/>
      </c>
      <c r="K119" s="4"/>
      <c r="AA119" s="31"/>
    </row>
    <row r="120" spans="1:27" x14ac:dyDescent="0.25">
      <c r="A120" t="str">
        <f t="shared" si="2"/>
        <v/>
      </c>
      <c r="K120" s="4"/>
      <c r="AA120" s="31"/>
    </row>
    <row r="121" spans="1:27" x14ac:dyDescent="0.25">
      <c r="A121" t="str">
        <f t="shared" si="2"/>
        <v/>
      </c>
      <c r="K121" s="4"/>
      <c r="AA121" s="31"/>
    </row>
    <row r="122" spans="1:27" x14ac:dyDescent="0.25">
      <c r="A122" t="str">
        <f t="shared" si="2"/>
        <v/>
      </c>
      <c r="K122" s="4"/>
      <c r="AA122" s="31"/>
    </row>
    <row r="123" spans="1:27" x14ac:dyDescent="0.25">
      <c r="A123" t="str">
        <f t="shared" si="2"/>
        <v/>
      </c>
      <c r="K123" s="4"/>
      <c r="AA123" s="31"/>
    </row>
    <row r="124" spans="1:27" x14ac:dyDescent="0.25">
      <c r="A124" t="str">
        <f t="shared" si="2"/>
        <v/>
      </c>
      <c r="K124" s="4"/>
      <c r="AA124" s="31"/>
    </row>
    <row r="125" spans="1:27" x14ac:dyDescent="0.25">
      <c r="A125" t="str">
        <f t="shared" si="2"/>
        <v/>
      </c>
      <c r="K125" s="4"/>
      <c r="AA125" s="31"/>
    </row>
    <row r="126" spans="1:27" x14ac:dyDescent="0.25">
      <c r="A126" t="str">
        <f t="shared" si="2"/>
        <v/>
      </c>
      <c r="K126" s="4"/>
      <c r="AA126" s="31"/>
    </row>
    <row r="127" spans="1:27" x14ac:dyDescent="0.25">
      <c r="A127" t="str">
        <f t="shared" si="2"/>
        <v/>
      </c>
      <c r="K127" s="4"/>
      <c r="AA127" s="31"/>
    </row>
    <row r="128" spans="1:27" x14ac:dyDescent="0.25">
      <c r="A128" t="str">
        <f t="shared" si="2"/>
        <v/>
      </c>
      <c r="K128" s="4"/>
      <c r="AA128" s="31"/>
    </row>
    <row r="129" spans="1:27" x14ac:dyDescent="0.25">
      <c r="A129" t="str">
        <f t="shared" si="2"/>
        <v/>
      </c>
      <c r="K129" s="4"/>
      <c r="AA129" s="31"/>
    </row>
    <row r="130" spans="1:27" x14ac:dyDescent="0.25">
      <c r="A130" t="str">
        <f t="shared" si="2"/>
        <v/>
      </c>
      <c r="K130" s="4"/>
      <c r="AA130" s="31"/>
    </row>
    <row r="131" spans="1:27" x14ac:dyDescent="0.25">
      <c r="A131" t="str">
        <f t="shared" si="2"/>
        <v/>
      </c>
      <c r="K131" s="4"/>
      <c r="AA131" s="31"/>
    </row>
    <row r="132" spans="1:27" x14ac:dyDescent="0.25">
      <c r="A132" t="str">
        <f t="shared" si="2"/>
        <v/>
      </c>
      <c r="K132" s="4"/>
      <c r="AA132" s="31"/>
    </row>
    <row r="133" spans="1:27" x14ac:dyDescent="0.25">
      <c r="A133" t="str">
        <f t="shared" si="2"/>
        <v/>
      </c>
      <c r="K133" s="4"/>
      <c r="AA133" s="31"/>
    </row>
    <row r="134" spans="1:27" x14ac:dyDescent="0.25">
      <c r="A134" t="str">
        <f t="shared" si="2"/>
        <v/>
      </c>
      <c r="K134" s="4"/>
      <c r="AA134" s="31"/>
    </row>
    <row r="135" spans="1:27" x14ac:dyDescent="0.25">
      <c r="A135" t="str">
        <f t="shared" si="2"/>
        <v/>
      </c>
      <c r="K135" s="4"/>
      <c r="AA135" s="31"/>
    </row>
    <row r="136" spans="1:27" x14ac:dyDescent="0.25">
      <c r="A136" t="str">
        <f t="shared" si="2"/>
        <v/>
      </c>
      <c r="K136" s="4"/>
      <c r="AA136" s="31"/>
    </row>
    <row r="137" spans="1:27" x14ac:dyDescent="0.25">
      <c r="A137" t="str">
        <f t="shared" si="2"/>
        <v/>
      </c>
      <c r="K137" s="4"/>
      <c r="AA137" s="31"/>
    </row>
    <row r="138" spans="1:27" x14ac:dyDescent="0.25">
      <c r="A138" t="str">
        <f t="shared" si="2"/>
        <v/>
      </c>
      <c r="K138" s="4"/>
      <c r="AA138" s="31"/>
    </row>
    <row r="139" spans="1:27" x14ac:dyDescent="0.25">
      <c r="A139" t="str">
        <f t="shared" ref="A139:A202" si="4">+K139&amp;C139</f>
        <v/>
      </c>
      <c r="K139" s="4"/>
      <c r="AA139" s="31"/>
    </row>
    <row r="140" spans="1:27" x14ac:dyDescent="0.25">
      <c r="A140" t="str">
        <f t="shared" si="4"/>
        <v/>
      </c>
      <c r="K140" s="4"/>
      <c r="AA140" s="31"/>
    </row>
    <row r="141" spans="1:27" x14ac:dyDescent="0.25">
      <c r="A141" t="str">
        <f t="shared" si="4"/>
        <v/>
      </c>
      <c r="K141" s="4"/>
      <c r="AA141" s="31"/>
    </row>
    <row r="142" spans="1:27" x14ac:dyDescent="0.25">
      <c r="A142" t="str">
        <f t="shared" si="4"/>
        <v/>
      </c>
      <c r="K142" s="4"/>
      <c r="AA142" s="31"/>
    </row>
    <row r="143" spans="1:27" x14ac:dyDescent="0.25">
      <c r="A143" t="str">
        <f t="shared" si="4"/>
        <v/>
      </c>
      <c r="K143" s="4"/>
      <c r="AA143" s="31"/>
    </row>
    <row r="144" spans="1:27" x14ac:dyDescent="0.25">
      <c r="A144" t="str">
        <f t="shared" si="4"/>
        <v/>
      </c>
      <c r="K144" s="4"/>
      <c r="AA144" s="31"/>
    </row>
    <row r="145" spans="1:27" x14ac:dyDescent="0.25">
      <c r="A145" t="str">
        <f t="shared" si="4"/>
        <v/>
      </c>
      <c r="K145" s="4"/>
      <c r="AA145" s="31"/>
    </row>
    <row r="146" spans="1:27" x14ac:dyDescent="0.25">
      <c r="A146" t="str">
        <f t="shared" si="4"/>
        <v/>
      </c>
      <c r="K146" s="4"/>
      <c r="AA146" s="31"/>
    </row>
    <row r="147" spans="1:27" x14ac:dyDescent="0.25">
      <c r="A147" t="str">
        <f t="shared" si="4"/>
        <v/>
      </c>
      <c r="K147" s="4"/>
      <c r="AA147" s="31"/>
    </row>
    <row r="148" spans="1:27" x14ac:dyDescent="0.25">
      <c r="A148" t="str">
        <f t="shared" si="4"/>
        <v/>
      </c>
      <c r="K148" s="4"/>
      <c r="AA148" s="31"/>
    </row>
    <row r="149" spans="1:27" x14ac:dyDescent="0.25">
      <c r="A149" t="str">
        <f t="shared" si="4"/>
        <v/>
      </c>
      <c r="K149" s="4"/>
      <c r="AA149" s="31"/>
    </row>
    <row r="150" spans="1:27" x14ac:dyDescent="0.25">
      <c r="A150" t="str">
        <f t="shared" si="4"/>
        <v/>
      </c>
      <c r="K150" s="4"/>
      <c r="AA150" s="31"/>
    </row>
    <row r="151" spans="1:27" x14ac:dyDescent="0.25">
      <c r="A151" t="str">
        <f t="shared" si="4"/>
        <v/>
      </c>
      <c r="K151" s="4"/>
      <c r="AA151" s="31"/>
    </row>
    <row r="152" spans="1:27" x14ac:dyDescent="0.25">
      <c r="A152" t="str">
        <f t="shared" si="4"/>
        <v/>
      </c>
      <c r="K152" s="4"/>
      <c r="AA152" s="31"/>
    </row>
    <row r="153" spans="1:27" x14ac:dyDescent="0.25">
      <c r="A153" t="str">
        <f t="shared" si="4"/>
        <v/>
      </c>
      <c r="K153" s="4"/>
      <c r="AA153" s="31"/>
    </row>
    <row r="154" spans="1:27" x14ac:dyDescent="0.25">
      <c r="A154" t="str">
        <f t="shared" si="4"/>
        <v/>
      </c>
      <c r="K154" s="4"/>
      <c r="AA154" s="31"/>
    </row>
    <row r="155" spans="1:27" x14ac:dyDescent="0.25">
      <c r="A155" t="str">
        <f t="shared" si="4"/>
        <v/>
      </c>
      <c r="K155" s="4"/>
      <c r="AA155" s="31"/>
    </row>
    <row r="156" spans="1:27" x14ac:dyDescent="0.25">
      <c r="A156" t="str">
        <f t="shared" si="4"/>
        <v/>
      </c>
      <c r="K156" s="4"/>
      <c r="AA156" s="31"/>
    </row>
    <row r="157" spans="1:27" x14ac:dyDescent="0.25">
      <c r="A157" t="str">
        <f t="shared" si="4"/>
        <v/>
      </c>
      <c r="K157" s="4"/>
      <c r="AA157" s="31"/>
    </row>
    <row r="158" spans="1:27" x14ac:dyDescent="0.25">
      <c r="A158" t="str">
        <f t="shared" si="4"/>
        <v/>
      </c>
      <c r="K158" s="4"/>
      <c r="AA158" s="31"/>
    </row>
    <row r="159" spans="1:27" x14ac:dyDescent="0.25">
      <c r="A159" t="str">
        <f t="shared" si="4"/>
        <v/>
      </c>
      <c r="K159" s="4"/>
      <c r="AA159" s="31"/>
    </row>
    <row r="160" spans="1:27" x14ac:dyDescent="0.25">
      <c r="A160" t="str">
        <f t="shared" si="4"/>
        <v/>
      </c>
      <c r="K160" s="4"/>
      <c r="AA160" s="31"/>
    </row>
    <row r="161" spans="1:27" x14ac:dyDescent="0.25">
      <c r="A161" t="str">
        <f t="shared" si="4"/>
        <v/>
      </c>
      <c r="K161" s="4"/>
      <c r="AA161" s="31"/>
    </row>
    <row r="162" spans="1:27" x14ac:dyDescent="0.25">
      <c r="A162" t="str">
        <f t="shared" si="4"/>
        <v/>
      </c>
      <c r="K162" s="4"/>
      <c r="AA162" s="31"/>
    </row>
    <row r="163" spans="1:27" x14ac:dyDescent="0.25">
      <c r="A163" t="str">
        <f t="shared" si="4"/>
        <v/>
      </c>
      <c r="K163" s="4"/>
      <c r="AA163" s="31"/>
    </row>
    <row r="164" spans="1:27" x14ac:dyDescent="0.25">
      <c r="A164" t="str">
        <f t="shared" si="4"/>
        <v/>
      </c>
      <c r="K164" s="4"/>
      <c r="AA164" s="31"/>
    </row>
    <row r="165" spans="1:27" x14ac:dyDescent="0.25">
      <c r="A165" t="str">
        <f t="shared" si="4"/>
        <v/>
      </c>
      <c r="K165" s="4"/>
      <c r="AA165" s="31"/>
    </row>
    <row r="166" spans="1:27" x14ac:dyDescent="0.25">
      <c r="A166" t="str">
        <f t="shared" si="4"/>
        <v/>
      </c>
      <c r="K166" s="4"/>
      <c r="AA166" s="31"/>
    </row>
    <row r="167" spans="1:27" x14ac:dyDescent="0.25">
      <c r="A167" t="str">
        <f t="shared" si="4"/>
        <v/>
      </c>
      <c r="K167" s="4"/>
      <c r="AA167" s="31"/>
    </row>
    <row r="168" spans="1:27" x14ac:dyDescent="0.25">
      <c r="A168" t="str">
        <f t="shared" si="4"/>
        <v/>
      </c>
      <c r="K168" s="4"/>
      <c r="AA168" s="31"/>
    </row>
    <row r="169" spans="1:27" x14ac:dyDescent="0.25">
      <c r="A169" t="str">
        <f t="shared" si="4"/>
        <v/>
      </c>
      <c r="K169" s="4"/>
      <c r="AA169" s="31"/>
    </row>
    <row r="170" spans="1:27" x14ac:dyDescent="0.25">
      <c r="A170" t="str">
        <f t="shared" si="4"/>
        <v/>
      </c>
      <c r="K170" s="4"/>
      <c r="AA170" s="31"/>
    </row>
    <row r="171" spans="1:27" x14ac:dyDescent="0.25">
      <c r="A171" t="str">
        <f t="shared" si="4"/>
        <v/>
      </c>
      <c r="K171" s="4"/>
      <c r="AA171" s="31"/>
    </row>
    <row r="172" spans="1:27" x14ac:dyDescent="0.25">
      <c r="A172" t="str">
        <f t="shared" si="4"/>
        <v/>
      </c>
      <c r="K172" s="4"/>
      <c r="AA172" s="31"/>
    </row>
    <row r="173" spans="1:27" x14ac:dyDescent="0.25">
      <c r="A173" t="str">
        <f t="shared" si="4"/>
        <v/>
      </c>
      <c r="K173" s="4"/>
      <c r="AA173" s="31"/>
    </row>
    <row r="174" spans="1:27" x14ac:dyDescent="0.25">
      <c r="A174" t="str">
        <f t="shared" si="4"/>
        <v/>
      </c>
      <c r="K174" s="4"/>
      <c r="AA174" s="31"/>
    </row>
    <row r="175" spans="1:27" x14ac:dyDescent="0.25">
      <c r="A175" t="str">
        <f t="shared" si="4"/>
        <v/>
      </c>
      <c r="K175" s="4"/>
      <c r="AA175" s="31"/>
    </row>
    <row r="176" spans="1:27" x14ac:dyDescent="0.25">
      <c r="A176" t="str">
        <f t="shared" si="4"/>
        <v/>
      </c>
      <c r="K176" s="4"/>
      <c r="AA176" s="31"/>
    </row>
    <row r="177" spans="1:27" x14ac:dyDescent="0.25">
      <c r="A177" t="str">
        <f t="shared" si="4"/>
        <v/>
      </c>
      <c r="K177" s="4"/>
      <c r="AA177" s="31"/>
    </row>
    <row r="178" spans="1:27" x14ac:dyDescent="0.25">
      <c r="A178" t="str">
        <f t="shared" si="4"/>
        <v/>
      </c>
      <c r="K178" s="4"/>
      <c r="AA178" s="31"/>
    </row>
    <row r="179" spans="1:27" x14ac:dyDescent="0.25">
      <c r="A179" t="str">
        <f t="shared" si="4"/>
        <v/>
      </c>
      <c r="K179" s="4"/>
      <c r="AA179" s="31"/>
    </row>
    <row r="180" spans="1:27" x14ac:dyDescent="0.25">
      <c r="A180" t="str">
        <f t="shared" si="4"/>
        <v/>
      </c>
      <c r="K180" s="4"/>
      <c r="AA180" s="31"/>
    </row>
    <row r="181" spans="1:27" x14ac:dyDescent="0.25">
      <c r="A181" t="str">
        <f t="shared" si="4"/>
        <v/>
      </c>
      <c r="K181" s="4"/>
      <c r="AA181" s="31"/>
    </row>
    <row r="182" spans="1:27" x14ac:dyDescent="0.25">
      <c r="A182" t="str">
        <f t="shared" si="4"/>
        <v/>
      </c>
      <c r="K182" s="4"/>
      <c r="AA182" s="31"/>
    </row>
    <row r="183" spans="1:27" x14ac:dyDescent="0.25">
      <c r="A183" t="str">
        <f t="shared" si="4"/>
        <v/>
      </c>
      <c r="K183" s="4"/>
      <c r="AA183" s="31"/>
    </row>
    <row r="184" spans="1:27" x14ac:dyDescent="0.25">
      <c r="A184" t="str">
        <f t="shared" si="4"/>
        <v/>
      </c>
      <c r="K184" s="4"/>
      <c r="AA184" s="31"/>
    </row>
    <row r="185" spans="1:27" x14ac:dyDescent="0.25">
      <c r="A185" t="str">
        <f t="shared" si="4"/>
        <v/>
      </c>
      <c r="K185" s="4"/>
      <c r="AA185" s="31"/>
    </row>
    <row r="186" spans="1:27" x14ac:dyDescent="0.25">
      <c r="A186" t="str">
        <f t="shared" si="4"/>
        <v/>
      </c>
      <c r="K186" s="4"/>
      <c r="AA186" s="31"/>
    </row>
    <row r="187" spans="1:27" x14ac:dyDescent="0.25">
      <c r="A187" t="str">
        <f t="shared" si="4"/>
        <v/>
      </c>
      <c r="K187" s="4"/>
      <c r="AA187" s="31"/>
    </row>
    <row r="188" spans="1:27" x14ac:dyDescent="0.25">
      <c r="A188" t="str">
        <f t="shared" si="4"/>
        <v/>
      </c>
      <c r="K188" s="4"/>
      <c r="AA188" s="31"/>
    </row>
    <row r="189" spans="1:27" x14ac:dyDescent="0.25">
      <c r="A189" t="str">
        <f t="shared" si="4"/>
        <v/>
      </c>
      <c r="K189" s="4"/>
      <c r="AA189" s="31"/>
    </row>
    <row r="190" spans="1:27" x14ac:dyDescent="0.25">
      <c r="A190" t="str">
        <f t="shared" si="4"/>
        <v/>
      </c>
      <c r="K190" s="4"/>
      <c r="AA190" s="31"/>
    </row>
    <row r="191" spans="1:27" x14ac:dyDescent="0.25">
      <c r="A191" t="str">
        <f t="shared" si="4"/>
        <v/>
      </c>
      <c r="K191" s="4"/>
      <c r="AA191" s="31"/>
    </row>
    <row r="192" spans="1:27" x14ac:dyDescent="0.25">
      <c r="A192" t="str">
        <f t="shared" si="4"/>
        <v/>
      </c>
      <c r="K192" s="4"/>
      <c r="AA192" s="31"/>
    </row>
    <row r="193" spans="1:27" x14ac:dyDescent="0.25">
      <c r="A193" t="str">
        <f t="shared" si="4"/>
        <v/>
      </c>
      <c r="K193" s="4"/>
      <c r="AA193" s="31"/>
    </row>
    <row r="194" spans="1:27" x14ac:dyDescent="0.25">
      <c r="A194" t="str">
        <f t="shared" si="4"/>
        <v/>
      </c>
      <c r="K194" s="4"/>
      <c r="AA194" s="31"/>
    </row>
    <row r="195" spans="1:27" x14ac:dyDescent="0.25">
      <c r="A195" t="str">
        <f t="shared" si="4"/>
        <v/>
      </c>
      <c r="K195" s="4"/>
      <c r="AA195" s="31"/>
    </row>
    <row r="196" spans="1:27" x14ac:dyDescent="0.25">
      <c r="A196" t="str">
        <f t="shared" si="4"/>
        <v/>
      </c>
      <c r="K196" s="4"/>
      <c r="AA196" s="31"/>
    </row>
    <row r="197" spans="1:27" x14ac:dyDescent="0.25">
      <c r="A197" t="str">
        <f t="shared" si="4"/>
        <v/>
      </c>
      <c r="K197" s="4"/>
      <c r="AA197" s="31"/>
    </row>
    <row r="198" spans="1:27" x14ac:dyDescent="0.25">
      <c r="A198" t="str">
        <f t="shared" si="4"/>
        <v/>
      </c>
      <c r="K198" s="4"/>
      <c r="AA198" s="31"/>
    </row>
    <row r="199" spans="1:27" x14ac:dyDescent="0.25">
      <c r="A199" t="str">
        <f t="shared" si="4"/>
        <v/>
      </c>
      <c r="K199" s="4"/>
      <c r="AA199" s="31"/>
    </row>
    <row r="200" spans="1:27" x14ac:dyDescent="0.25">
      <c r="A200" t="str">
        <f t="shared" si="4"/>
        <v/>
      </c>
      <c r="K200" s="4"/>
      <c r="AA200" s="31"/>
    </row>
    <row r="201" spans="1:27" x14ac:dyDescent="0.25">
      <c r="A201" t="str">
        <f t="shared" si="4"/>
        <v/>
      </c>
      <c r="K201" s="4"/>
      <c r="AA201" s="31"/>
    </row>
    <row r="202" spans="1:27" x14ac:dyDescent="0.25">
      <c r="A202" t="str">
        <f t="shared" si="4"/>
        <v/>
      </c>
      <c r="K202" s="4"/>
      <c r="AA202" s="31"/>
    </row>
    <row r="203" spans="1:27" x14ac:dyDescent="0.25">
      <c r="A203" t="str">
        <f t="shared" ref="A203:A266" si="5">+K203&amp;C203</f>
        <v/>
      </c>
      <c r="K203" s="4"/>
      <c r="AA203" s="31"/>
    </row>
    <row r="204" spans="1:27" x14ac:dyDescent="0.25">
      <c r="A204" t="str">
        <f t="shared" si="5"/>
        <v/>
      </c>
      <c r="K204" s="4"/>
      <c r="AA204" s="31"/>
    </row>
    <row r="205" spans="1:27" x14ac:dyDescent="0.25">
      <c r="A205" t="str">
        <f t="shared" si="5"/>
        <v/>
      </c>
      <c r="K205" s="4"/>
      <c r="AA205" s="31"/>
    </row>
    <row r="206" spans="1:27" x14ac:dyDescent="0.25">
      <c r="A206" t="str">
        <f t="shared" si="5"/>
        <v/>
      </c>
      <c r="K206" s="4"/>
      <c r="AA206" s="31"/>
    </row>
    <row r="207" spans="1:27" x14ac:dyDescent="0.25">
      <c r="A207" t="str">
        <f t="shared" si="5"/>
        <v/>
      </c>
      <c r="K207" s="4"/>
      <c r="AA207" s="31"/>
    </row>
    <row r="208" spans="1:27" x14ac:dyDescent="0.25">
      <c r="A208" t="str">
        <f t="shared" si="5"/>
        <v/>
      </c>
      <c r="K208" s="4"/>
      <c r="AA208" s="31"/>
    </row>
    <row r="209" spans="1:27" x14ac:dyDescent="0.25">
      <c r="A209" t="str">
        <f t="shared" si="5"/>
        <v/>
      </c>
      <c r="K209" s="4"/>
      <c r="AA209" s="31"/>
    </row>
    <row r="210" spans="1:27" x14ac:dyDescent="0.25">
      <c r="A210" t="str">
        <f t="shared" si="5"/>
        <v/>
      </c>
      <c r="K210" s="4"/>
      <c r="AA210" s="31"/>
    </row>
    <row r="211" spans="1:27" x14ac:dyDescent="0.25">
      <c r="A211" t="str">
        <f t="shared" si="5"/>
        <v/>
      </c>
      <c r="K211" s="4"/>
      <c r="AA211" s="31"/>
    </row>
    <row r="212" spans="1:27" x14ac:dyDescent="0.25">
      <c r="A212" t="str">
        <f t="shared" si="5"/>
        <v/>
      </c>
      <c r="K212" s="4"/>
      <c r="AA212" s="31"/>
    </row>
    <row r="213" spans="1:27" x14ac:dyDescent="0.25">
      <c r="A213" t="str">
        <f t="shared" si="5"/>
        <v/>
      </c>
      <c r="K213" s="4"/>
      <c r="AA213" s="31"/>
    </row>
    <row r="214" spans="1:27" x14ac:dyDescent="0.25">
      <c r="A214" t="str">
        <f t="shared" si="5"/>
        <v/>
      </c>
      <c r="K214" s="4"/>
      <c r="AA214" s="31"/>
    </row>
    <row r="215" spans="1:27" x14ac:dyDescent="0.25">
      <c r="A215" t="str">
        <f t="shared" si="5"/>
        <v/>
      </c>
      <c r="K215" s="4"/>
      <c r="AA215" s="31"/>
    </row>
    <row r="216" spans="1:27" x14ac:dyDescent="0.25">
      <c r="A216" t="str">
        <f t="shared" si="5"/>
        <v/>
      </c>
      <c r="K216" s="4"/>
      <c r="AA216" s="31"/>
    </row>
    <row r="217" spans="1:27" x14ac:dyDescent="0.25">
      <c r="A217" t="str">
        <f t="shared" si="5"/>
        <v/>
      </c>
      <c r="K217" s="4"/>
      <c r="AA217" s="31"/>
    </row>
    <row r="218" spans="1:27" x14ac:dyDescent="0.25">
      <c r="A218" t="str">
        <f t="shared" si="5"/>
        <v/>
      </c>
      <c r="K218" s="4"/>
      <c r="AA218" s="31"/>
    </row>
    <row r="219" spans="1:27" x14ac:dyDescent="0.25">
      <c r="A219" t="str">
        <f t="shared" si="5"/>
        <v/>
      </c>
      <c r="K219" s="4"/>
      <c r="AA219" s="31"/>
    </row>
    <row r="220" spans="1:27" x14ac:dyDescent="0.25">
      <c r="A220" t="str">
        <f t="shared" si="5"/>
        <v/>
      </c>
      <c r="K220" s="4"/>
      <c r="AA220" s="31"/>
    </row>
    <row r="221" spans="1:27" x14ac:dyDescent="0.25">
      <c r="A221" t="str">
        <f t="shared" si="5"/>
        <v/>
      </c>
      <c r="K221" s="4"/>
      <c r="AA221" s="31"/>
    </row>
    <row r="222" spans="1:27" x14ac:dyDescent="0.25">
      <c r="A222" t="str">
        <f t="shared" si="5"/>
        <v/>
      </c>
      <c r="K222" s="4"/>
      <c r="AA222" s="31"/>
    </row>
    <row r="223" spans="1:27" x14ac:dyDescent="0.25">
      <c r="A223" t="str">
        <f t="shared" si="5"/>
        <v/>
      </c>
      <c r="K223" s="4"/>
      <c r="AA223" s="31"/>
    </row>
    <row r="224" spans="1:27" x14ac:dyDescent="0.25">
      <c r="A224" t="str">
        <f t="shared" si="5"/>
        <v/>
      </c>
      <c r="K224" s="4"/>
      <c r="AA224" s="31"/>
    </row>
    <row r="225" spans="1:27" x14ac:dyDescent="0.25">
      <c r="A225" t="str">
        <f t="shared" si="5"/>
        <v/>
      </c>
      <c r="K225" s="4"/>
      <c r="AA225" s="31"/>
    </row>
    <row r="226" spans="1:27" x14ac:dyDescent="0.25">
      <c r="A226" t="str">
        <f t="shared" si="5"/>
        <v/>
      </c>
      <c r="K226" s="4"/>
      <c r="AA226" s="31"/>
    </row>
    <row r="227" spans="1:27" x14ac:dyDescent="0.25">
      <c r="A227" t="str">
        <f t="shared" si="5"/>
        <v/>
      </c>
      <c r="K227" s="4"/>
      <c r="AA227" s="31"/>
    </row>
    <row r="228" spans="1:27" x14ac:dyDescent="0.25">
      <c r="A228" t="str">
        <f t="shared" si="5"/>
        <v/>
      </c>
      <c r="K228" s="4"/>
      <c r="AA228" s="31"/>
    </row>
    <row r="229" spans="1:27" x14ac:dyDescent="0.25">
      <c r="A229" t="str">
        <f t="shared" si="5"/>
        <v/>
      </c>
      <c r="K229" s="4"/>
      <c r="AA229" s="31"/>
    </row>
    <row r="230" spans="1:27" x14ac:dyDescent="0.25">
      <c r="A230" t="str">
        <f t="shared" si="5"/>
        <v/>
      </c>
      <c r="K230" s="4"/>
      <c r="AA230" s="31"/>
    </row>
    <row r="231" spans="1:27" x14ac:dyDescent="0.25">
      <c r="A231" t="str">
        <f t="shared" si="5"/>
        <v/>
      </c>
      <c r="K231" s="4"/>
      <c r="AA231" s="31"/>
    </row>
    <row r="232" spans="1:27" x14ac:dyDescent="0.25">
      <c r="A232" t="str">
        <f t="shared" si="5"/>
        <v/>
      </c>
      <c r="K232" s="4"/>
      <c r="AA232" s="31"/>
    </row>
    <row r="233" spans="1:27" x14ac:dyDescent="0.25">
      <c r="A233" t="str">
        <f t="shared" si="5"/>
        <v/>
      </c>
      <c r="K233" s="4"/>
      <c r="AA233" s="31"/>
    </row>
    <row r="234" spans="1:27" x14ac:dyDescent="0.25">
      <c r="A234" t="str">
        <f t="shared" si="5"/>
        <v/>
      </c>
      <c r="K234" s="4"/>
      <c r="AA234" s="31"/>
    </row>
    <row r="235" spans="1:27" x14ac:dyDescent="0.25">
      <c r="A235" t="str">
        <f t="shared" si="5"/>
        <v/>
      </c>
      <c r="K235" s="4"/>
      <c r="AA235" s="31"/>
    </row>
    <row r="236" spans="1:27" x14ac:dyDescent="0.25">
      <c r="A236" t="str">
        <f t="shared" si="5"/>
        <v/>
      </c>
      <c r="K236" s="4"/>
      <c r="AA236" s="31"/>
    </row>
    <row r="237" spans="1:27" x14ac:dyDescent="0.25">
      <c r="A237" t="str">
        <f t="shared" si="5"/>
        <v/>
      </c>
      <c r="K237" s="4"/>
      <c r="AA237" s="31"/>
    </row>
    <row r="238" spans="1:27" x14ac:dyDescent="0.25">
      <c r="A238" t="str">
        <f t="shared" si="5"/>
        <v/>
      </c>
      <c r="K238" s="4"/>
      <c r="AA238" s="31"/>
    </row>
    <row r="239" spans="1:27" x14ac:dyDescent="0.25">
      <c r="A239" t="str">
        <f t="shared" si="5"/>
        <v/>
      </c>
      <c r="K239" s="4"/>
      <c r="AA239" s="31"/>
    </row>
    <row r="240" spans="1:27" x14ac:dyDescent="0.25">
      <c r="A240" t="str">
        <f t="shared" si="5"/>
        <v/>
      </c>
      <c r="K240" s="4"/>
      <c r="AA240" s="31"/>
    </row>
    <row r="241" spans="1:27" x14ac:dyDescent="0.25">
      <c r="A241" t="str">
        <f t="shared" si="5"/>
        <v/>
      </c>
      <c r="K241" s="4"/>
      <c r="AA241" s="31"/>
    </row>
    <row r="242" spans="1:27" x14ac:dyDescent="0.25">
      <c r="A242" t="str">
        <f t="shared" si="5"/>
        <v/>
      </c>
      <c r="K242" s="4"/>
      <c r="AA242" s="31"/>
    </row>
    <row r="243" spans="1:27" x14ac:dyDescent="0.25">
      <c r="A243" t="str">
        <f t="shared" si="5"/>
        <v/>
      </c>
      <c r="K243" s="4"/>
      <c r="AA243" s="31"/>
    </row>
    <row r="244" spans="1:27" x14ac:dyDescent="0.25">
      <c r="A244" t="str">
        <f t="shared" si="5"/>
        <v/>
      </c>
      <c r="K244" s="4"/>
      <c r="AA244" s="31"/>
    </row>
    <row r="245" spans="1:27" x14ac:dyDescent="0.25">
      <c r="A245" t="str">
        <f t="shared" si="5"/>
        <v/>
      </c>
      <c r="K245" s="4"/>
      <c r="AA245" s="31"/>
    </row>
    <row r="246" spans="1:27" x14ac:dyDescent="0.25">
      <c r="A246" t="str">
        <f t="shared" si="5"/>
        <v/>
      </c>
      <c r="K246" s="4"/>
      <c r="AA246" s="31"/>
    </row>
    <row r="247" spans="1:27" x14ac:dyDescent="0.25">
      <c r="A247" t="str">
        <f t="shared" si="5"/>
        <v/>
      </c>
      <c r="K247" s="4"/>
      <c r="AA247" s="31"/>
    </row>
    <row r="248" spans="1:27" x14ac:dyDescent="0.25">
      <c r="A248" t="str">
        <f t="shared" si="5"/>
        <v/>
      </c>
      <c r="K248" s="4"/>
      <c r="AA248" s="31"/>
    </row>
    <row r="249" spans="1:27" x14ac:dyDescent="0.25">
      <c r="A249" t="str">
        <f t="shared" si="5"/>
        <v/>
      </c>
      <c r="K249" s="4"/>
      <c r="AA249" s="31"/>
    </row>
    <row r="250" spans="1:27" x14ac:dyDescent="0.25">
      <c r="A250" t="str">
        <f t="shared" si="5"/>
        <v/>
      </c>
      <c r="K250" s="4"/>
      <c r="AA250" s="31"/>
    </row>
    <row r="251" spans="1:27" x14ac:dyDescent="0.25">
      <c r="A251" t="str">
        <f t="shared" si="5"/>
        <v/>
      </c>
      <c r="K251" s="4"/>
      <c r="AA251" s="31"/>
    </row>
    <row r="252" spans="1:27" x14ac:dyDescent="0.25">
      <c r="A252" t="str">
        <f t="shared" si="5"/>
        <v/>
      </c>
      <c r="K252" s="4"/>
      <c r="AA252" s="31"/>
    </row>
    <row r="253" spans="1:27" x14ac:dyDescent="0.25">
      <c r="A253" t="str">
        <f t="shared" si="5"/>
        <v/>
      </c>
      <c r="K253" s="4"/>
      <c r="AA253" s="31"/>
    </row>
    <row r="254" spans="1:27" x14ac:dyDescent="0.25">
      <c r="A254" t="str">
        <f t="shared" si="5"/>
        <v/>
      </c>
      <c r="K254" s="4"/>
      <c r="AA254" s="31"/>
    </row>
    <row r="255" spans="1:27" x14ac:dyDescent="0.25">
      <c r="A255" t="str">
        <f t="shared" si="5"/>
        <v/>
      </c>
      <c r="K255" s="4"/>
      <c r="AA255" s="31"/>
    </row>
    <row r="256" spans="1:27" x14ac:dyDescent="0.25">
      <c r="A256" t="str">
        <f t="shared" si="5"/>
        <v/>
      </c>
      <c r="K256" s="4"/>
      <c r="AA256" s="31"/>
    </row>
    <row r="257" spans="1:27" x14ac:dyDescent="0.25">
      <c r="A257" t="str">
        <f t="shared" si="5"/>
        <v/>
      </c>
      <c r="K257" s="4"/>
      <c r="AA257" s="31"/>
    </row>
    <row r="258" spans="1:27" x14ac:dyDescent="0.25">
      <c r="A258" t="str">
        <f t="shared" si="5"/>
        <v/>
      </c>
      <c r="K258" s="4"/>
      <c r="AA258" s="31"/>
    </row>
    <row r="259" spans="1:27" x14ac:dyDescent="0.25">
      <c r="A259" t="str">
        <f t="shared" si="5"/>
        <v/>
      </c>
      <c r="K259" s="4"/>
      <c r="AA259" s="31"/>
    </row>
    <row r="260" spans="1:27" x14ac:dyDescent="0.25">
      <c r="A260" t="str">
        <f t="shared" si="5"/>
        <v/>
      </c>
      <c r="K260" s="4"/>
      <c r="AA260" s="31"/>
    </row>
    <row r="261" spans="1:27" x14ac:dyDescent="0.25">
      <c r="A261" t="str">
        <f t="shared" si="5"/>
        <v/>
      </c>
      <c r="K261" s="4"/>
      <c r="AA261" s="31"/>
    </row>
    <row r="262" spans="1:27" x14ac:dyDescent="0.25">
      <c r="A262" t="str">
        <f t="shared" si="5"/>
        <v/>
      </c>
      <c r="K262" s="4"/>
      <c r="AA262" s="31"/>
    </row>
    <row r="263" spans="1:27" x14ac:dyDescent="0.25">
      <c r="A263" t="str">
        <f t="shared" si="5"/>
        <v/>
      </c>
      <c r="K263" s="4"/>
      <c r="AA263" s="31"/>
    </row>
    <row r="264" spans="1:27" x14ac:dyDescent="0.25">
      <c r="A264" t="str">
        <f t="shared" si="5"/>
        <v/>
      </c>
      <c r="K264" s="4"/>
      <c r="AA264" s="31"/>
    </row>
    <row r="265" spans="1:27" x14ac:dyDescent="0.25">
      <c r="A265" t="str">
        <f t="shared" si="5"/>
        <v/>
      </c>
      <c r="K265" s="4"/>
      <c r="AA265" s="31"/>
    </row>
    <row r="266" spans="1:27" x14ac:dyDescent="0.25">
      <c r="A266" t="str">
        <f t="shared" si="5"/>
        <v/>
      </c>
      <c r="K266" s="4"/>
    </row>
    <row r="267" spans="1:27" x14ac:dyDescent="0.25">
      <c r="A267" t="str">
        <f t="shared" ref="A267:A330" si="6">+K267&amp;C267</f>
        <v/>
      </c>
      <c r="K267" s="4"/>
    </row>
    <row r="268" spans="1:27" x14ac:dyDescent="0.25">
      <c r="A268" t="str">
        <f t="shared" si="6"/>
        <v/>
      </c>
      <c r="K268" s="4"/>
    </row>
    <row r="269" spans="1:27" x14ac:dyDescent="0.25">
      <c r="A269" t="str">
        <f t="shared" si="6"/>
        <v/>
      </c>
      <c r="K269" s="4"/>
    </row>
    <row r="270" spans="1:27" x14ac:dyDescent="0.25">
      <c r="A270" t="str">
        <f t="shared" si="6"/>
        <v/>
      </c>
      <c r="K270" s="4"/>
    </row>
    <row r="271" spans="1:27" x14ac:dyDescent="0.25">
      <c r="A271" t="str">
        <f t="shared" si="6"/>
        <v/>
      </c>
      <c r="K271" s="4"/>
    </row>
    <row r="272" spans="1:27" x14ac:dyDescent="0.25">
      <c r="A272" t="str">
        <f t="shared" si="6"/>
        <v/>
      </c>
      <c r="K272" s="4"/>
    </row>
    <row r="273" spans="1:11" x14ac:dyDescent="0.25">
      <c r="A273" t="str">
        <f t="shared" si="6"/>
        <v/>
      </c>
      <c r="K273" s="4"/>
    </row>
    <row r="274" spans="1:11" x14ac:dyDescent="0.25">
      <c r="A274" t="str">
        <f t="shared" si="6"/>
        <v/>
      </c>
      <c r="K274" s="4"/>
    </row>
    <row r="275" spans="1:11" x14ac:dyDescent="0.25">
      <c r="A275" t="str">
        <f t="shared" si="6"/>
        <v/>
      </c>
      <c r="K275" s="4"/>
    </row>
    <row r="276" spans="1:11" x14ac:dyDescent="0.25">
      <c r="A276" t="str">
        <f t="shared" si="6"/>
        <v/>
      </c>
      <c r="K276" s="4"/>
    </row>
    <row r="277" spans="1:11" x14ac:dyDescent="0.25">
      <c r="A277" t="str">
        <f t="shared" si="6"/>
        <v/>
      </c>
      <c r="K277" s="4"/>
    </row>
    <row r="278" spans="1:11" x14ac:dyDescent="0.25">
      <c r="A278" t="str">
        <f t="shared" si="6"/>
        <v/>
      </c>
      <c r="K278" s="4"/>
    </row>
    <row r="279" spans="1:11" x14ac:dyDescent="0.25">
      <c r="A279" t="str">
        <f t="shared" si="6"/>
        <v/>
      </c>
      <c r="K279" s="4"/>
    </row>
    <row r="280" spans="1:11" x14ac:dyDescent="0.25">
      <c r="A280" t="str">
        <f t="shared" si="6"/>
        <v/>
      </c>
      <c r="K280" s="4"/>
    </row>
    <row r="281" spans="1:11" x14ac:dyDescent="0.25">
      <c r="A281" t="str">
        <f t="shared" si="6"/>
        <v/>
      </c>
      <c r="K281" s="4"/>
    </row>
    <row r="282" spans="1:11" x14ac:dyDescent="0.25">
      <c r="A282" t="str">
        <f t="shared" si="6"/>
        <v/>
      </c>
      <c r="K282" s="4"/>
    </row>
    <row r="283" spans="1:11" x14ac:dyDescent="0.25">
      <c r="A283" t="str">
        <f t="shared" si="6"/>
        <v/>
      </c>
      <c r="K283" s="4"/>
    </row>
    <row r="284" spans="1:11" x14ac:dyDescent="0.25">
      <c r="A284" t="str">
        <f t="shared" si="6"/>
        <v/>
      </c>
      <c r="K284" s="4"/>
    </row>
    <row r="285" spans="1:11" x14ac:dyDescent="0.25">
      <c r="A285" t="str">
        <f t="shared" si="6"/>
        <v/>
      </c>
      <c r="K285" s="4"/>
    </row>
    <row r="286" spans="1:11" x14ac:dyDescent="0.25">
      <c r="A286" t="str">
        <f t="shared" si="6"/>
        <v/>
      </c>
      <c r="K286" s="4"/>
    </row>
    <row r="287" spans="1:11" x14ac:dyDescent="0.25">
      <c r="A287" t="str">
        <f t="shared" si="6"/>
        <v/>
      </c>
      <c r="K287" s="4"/>
    </row>
    <row r="288" spans="1:11" x14ac:dyDescent="0.25">
      <c r="A288" t="str">
        <f t="shared" si="6"/>
        <v/>
      </c>
      <c r="K288" s="4"/>
    </row>
    <row r="289" spans="1:11" x14ac:dyDescent="0.25">
      <c r="A289" t="str">
        <f t="shared" si="6"/>
        <v/>
      </c>
      <c r="K289" s="4"/>
    </row>
    <row r="290" spans="1:11" x14ac:dyDescent="0.25">
      <c r="A290" t="str">
        <f t="shared" si="6"/>
        <v/>
      </c>
      <c r="K290" s="4"/>
    </row>
    <row r="291" spans="1:11" x14ac:dyDescent="0.25">
      <c r="A291" t="str">
        <f t="shared" si="6"/>
        <v/>
      </c>
      <c r="K291" s="4"/>
    </row>
    <row r="292" spans="1:11" x14ac:dyDescent="0.25">
      <c r="A292" t="str">
        <f t="shared" si="6"/>
        <v/>
      </c>
      <c r="K292" s="4"/>
    </row>
    <row r="293" spans="1:11" x14ac:dyDescent="0.25">
      <c r="A293" t="str">
        <f t="shared" si="6"/>
        <v/>
      </c>
      <c r="K293" s="4"/>
    </row>
    <row r="294" spans="1:11" x14ac:dyDescent="0.25">
      <c r="A294" t="str">
        <f t="shared" si="6"/>
        <v/>
      </c>
      <c r="K294" s="4"/>
    </row>
    <row r="295" spans="1:11" x14ac:dyDescent="0.25">
      <c r="A295" t="str">
        <f t="shared" si="6"/>
        <v/>
      </c>
      <c r="K295" s="4"/>
    </row>
    <row r="296" spans="1:11" x14ac:dyDescent="0.25">
      <c r="A296" t="str">
        <f t="shared" si="6"/>
        <v/>
      </c>
      <c r="K296" s="4"/>
    </row>
    <row r="297" spans="1:11" x14ac:dyDescent="0.25">
      <c r="A297" t="str">
        <f t="shared" si="6"/>
        <v/>
      </c>
      <c r="K297" s="4"/>
    </row>
    <row r="298" spans="1:11" x14ac:dyDescent="0.25">
      <c r="A298" t="str">
        <f t="shared" si="6"/>
        <v/>
      </c>
      <c r="K298" s="4"/>
    </row>
    <row r="299" spans="1:11" x14ac:dyDescent="0.25">
      <c r="A299" t="str">
        <f t="shared" si="6"/>
        <v/>
      </c>
      <c r="K299" s="4"/>
    </row>
    <row r="300" spans="1:11" x14ac:dyDescent="0.25">
      <c r="A300" t="str">
        <f t="shared" si="6"/>
        <v/>
      </c>
      <c r="K300" s="4"/>
    </row>
    <row r="301" spans="1:11" x14ac:dyDescent="0.25">
      <c r="A301" t="str">
        <f t="shared" si="6"/>
        <v/>
      </c>
      <c r="K301" s="4"/>
    </row>
    <row r="302" spans="1:11" x14ac:dyDescent="0.25">
      <c r="A302" t="str">
        <f t="shared" si="6"/>
        <v/>
      </c>
      <c r="K302" s="4"/>
    </row>
    <row r="303" spans="1:11" x14ac:dyDescent="0.25">
      <c r="A303" t="str">
        <f t="shared" si="6"/>
        <v/>
      </c>
      <c r="K303" s="4"/>
    </row>
    <row r="304" spans="1:11" x14ac:dyDescent="0.25">
      <c r="A304" t="str">
        <f t="shared" si="6"/>
        <v/>
      </c>
      <c r="K304" s="4"/>
    </row>
    <row r="305" spans="1:11" x14ac:dyDescent="0.25">
      <c r="A305" t="str">
        <f t="shared" si="6"/>
        <v/>
      </c>
      <c r="K305" s="4"/>
    </row>
    <row r="306" spans="1:11" x14ac:dyDescent="0.25">
      <c r="A306" t="str">
        <f t="shared" si="6"/>
        <v/>
      </c>
      <c r="K306" s="4"/>
    </row>
    <row r="307" spans="1:11" x14ac:dyDescent="0.25">
      <c r="A307" t="str">
        <f t="shared" si="6"/>
        <v/>
      </c>
      <c r="K307" s="4"/>
    </row>
    <row r="308" spans="1:11" x14ac:dyDescent="0.25">
      <c r="A308" t="str">
        <f t="shared" si="6"/>
        <v/>
      </c>
      <c r="K308" s="4"/>
    </row>
    <row r="309" spans="1:11" x14ac:dyDescent="0.25">
      <c r="A309" t="str">
        <f t="shared" si="6"/>
        <v/>
      </c>
      <c r="K309" s="4"/>
    </row>
    <row r="310" spans="1:11" x14ac:dyDescent="0.25">
      <c r="A310" t="str">
        <f t="shared" si="6"/>
        <v/>
      </c>
      <c r="K310" s="4"/>
    </row>
    <row r="311" spans="1:11" x14ac:dyDescent="0.25">
      <c r="A311" t="str">
        <f t="shared" si="6"/>
        <v/>
      </c>
      <c r="K311" s="4"/>
    </row>
    <row r="312" spans="1:11" x14ac:dyDescent="0.25">
      <c r="A312" t="str">
        <f t="shared" si="6"/>
        <v/>
      </c>
      <c r="K312" s="4"/>
    </row>
    <row r="313" spans="1:11" x14ac:dyDescent="0.25">
      <c r="A313" t="str">
        <f t="shared" si="6"/>
        <v/>
      </c>
      <c r="K313" s="4"/>
    </row>
    <row r="314" spans="1:11" x14ac:dyDescent="0.25">
      <c r="A314" t="str">
        <f t="shared" si="6"/>
        <v/>
      </c>
      <c r="K314" s="4"/>
    </row>
    <row r="315" spans="1:11" x14ac:dyDescent="0.25">
      <c r="A315" t="str">
        <f t="shared" si="6"/>
        <v/>
      </c>
      <c r="K315" s="4"/>
    </row>
    <row r="316" spans="1:11" x14ac:dyDescent="0.25">
      <c r="A316" t="str">
        <f t="shared" si="6"/>
        <v/>
      </c>
      <c r="K316" s="4"/>
    </row>
    <row r="317" spans="1:11" x14ac:dyDescent="0.25">
      <c r="A317" t="str">
        <f t="shared" si="6"/>
        <v/>
      </c>
      <c r="K317" s="4"/>
    </row>
    <row r="318" spans="1:11" x14ac:dyDescent="0.25">
      <c r="A318" t="str">
        <f t="shared" si="6"/>
        <v/>
      </c>
      <c r="K318" s="4"/>
    </row>
    <row r="319" spans="1:11" x14ac:dyDescent="0.25">
      <c r="A319" t="str">
        <f t="shared" si="6"/>
        <v/>
      </c>
      <c r="K319" s="4"/>
    </row>
    <row r="320" spans="1:11" x14ac:dyDescent="0.25">
      <c r="A320" t="str">
        <f t="shared" si="6"/>
        <v/>
      </c>
      <c r="K320" s="4"/>
    </row>
    <row r="321" spans="1:11" x14ac:dyDescent="0.25">
      <c r="A321" t="str">
        <f t="shared" si="6"/>
        <v/>
      </c>
      <c r="K321" s="4"/>
    </row>
    <row r="322" spans="1:11" x14ac:dyDescent="0.25">
      <c r="A322" t="str">
        <f t="shared" si="6"/>
        <v/>
      </c>
      <c r="K322" s="4"/>
    </row>
    <row r="323" spans="1:11" x14ac:dyDescent="0.25">
      <c r="A323" t="str">
        <f t="shared" si="6"/>
        <v/>
      </c>
      <c r="K323" s="4"/>
    </row>
    <row r="324" spans="1:11" x14ac:dyDescent="0.25">
      <c r="A324" t="str">
        <f t="shared" si="6"/>
        <v/>
      </c>
      <c r="K324" s="4"/>
    </row>
    <row r="325" spans="1:11" x14ac:dyDescent="0.25">
      <c r="A325" t="str">
        <f t="shared" si="6"/>
        <v/>
      </c>
      <c r="K325" s="4"/>
    </row>
    <row r="326" spans="1:11" x14ac:dyDescent="0.25">
      <c r="A326" t="str">
        <f t="shared" si="6"/>
        <v/>
      </c>
      <c r="K326" s="4"/>
    </row>
    <row r="327" spans="1:11" x14ac:dyDescent="0.25">
      <c r="A327" t="str">
        <f t="shared" si="6"/>
        <v/>
      </c>
      <c r="K327" s="4"/>
    </row>
    <row r="328" spans="1:11" x14ac:dyDescent="0.25">
      <c r="A328" t="str">
        <f t="shared" si="6"/>
        <v/>
      </c>
      <c r="K328" s="4"/>
    </row>
    <row r="329" spans="1:11" x14ac:dyDescent="0.25">
      <c r="A329" t="str">
        <f t="shared" si="6"/>
        <v/>
      </c>
      <c r="K329" s="4"/>
    </row>
    <row r="330" spans="1:11" x14ac:dyDescent="0.25">
      <c r="A330" t="str">
        <f t="shared" si="6"/>
        <v/>
      </c>
      <c r="K330" s="4"/>
    </row>
    <row r="331" spans="1:11" x14ac:dyDescent="0.25">
      <c r="A331" t="str">
        <f t="shared" ref="A331:A333" si="7">+K331&amp;C331</f>
        <v/>
      </c>
      <c r="K331" s="4"/>
    </row>
    <row r="332" spans="1:11" x14ac:dyDescent="0.25">
      <c r="A332" t="str">
        <f t="shared" si="7"/>
        <v/>
      </c>
      <c r="K332" s="4"/>
    </row>
    <row r="333" spans="1:11" x14ac:dyDescent="0.25">
      <c r="A333" t="str">
        <f t="shared" si="7"/>
        <v/>
      </c>
      <c r="K333" s="4"/>
    </row>
  </sheetData>
  <conditionalFormatting sqref="N10">
    <cfRule type="cellIs" dxfId="467" priority="76" stopIfTrue="1" operator="equal">
      <formula>"not valid"</formula>
    </cfRule>
    <cfRule type="cellIs" dxfId="466" priority="77" stopIfTrue="1" operator="equal">
      <formula>"Topup K-Wallet"</formula>
    </cfRule>
    <cfRule type="cellIs" dxfId="465" priority="78" stopIfTrue="1" operator="equal">
      <formula>"Transaksi"</formula>
    </cfRule>
  </conditionalFormatting>
  <conditionalFormatting sqref="N11:N265">
    <cfRule type="cellIs" dxfId="464" priority="73" stopIfTrue="1" operator="equal">
      <formula>"not valid"</formula>
    </cfRule>
    <cfRule type="cellIs" dxfId="463" priority="74" stopIfTrue="1" operator="equal">
      <formula>"Topup K-Wallet"</formula>
    </cfRule>
    <cfRule type="cellIs" dxfId="462" priority="75" stopIfTrue="1" operator="equal">
      <formula>"Transaksi"</formula>
    </cfRule>
  </conditionalFormatting>
  <conditionalFormatting sqref="O10">
    <cfRule type="cellIs" dxfId="461" priority="70" stopIfTrue="1" operator="equal">
      <formula>"not valid"</formula>
    </cfRule>
    <cfRule type="cellIs" dxfId="460" priority="71" stopIfTrue="1" operator="equal">
      <formula>"Topup K-Wallet"</formula>
    </cfRule>
    <cfRule type="cellIs" dxfId="459" priority="72" stopIfTrue="1" operator="equal">
      <formula>"Transaksi"</formula>
    </cfRule>
  </conditionalFormatting>
  <conditionalFormatting sqref="P10">
    <cfRule type="cellIs" dxfId="458" priority="67" stopIfTrue="1" operator="equal">
      <formula>"not valid"</formula>
    </cfRule>
    <cfRule type="cellIs" dxfId="457" priority="68" stopIfTrue="1" operator="equal">
      <formula>"Topup K-Wallet"</formula>
    </cfRule>
    <cfRule type="cellIs" dxfId="456" priority="69" stopIfTrue="1" operator="equal">
      <formula>"Transaksi"</formula>
    </cfRule>
  </conditionalFormatting>
  <conditionalFormatting sqref="Q10">
    <cfRule type="cellIs" dxfId="455" priority="64" stopIfTrue="1" operator="equal">
      <formula>"not valid"</formula>
    </cfRule>
    <cfRule type="cellIs" dxfId="454" priority="65" stopIfTrue="1" operator="equal">
      <formula>"Topup K-Wallet"</formula>
    </cfRule>
    <cfRule type="cellIs" dxfId="453" priority="66" stopIfTrue="1" operator="equal">
      <formula>"Transaksi"</formula>
    </cfRule>
  </conditionalFormatting>
  <conditionalFormatting sqref="R10">
    <cfRule type="cellIs" dxfId="452" priority="61" stopIfTrue="1" operator="equal">
      <formula>"not valid"</formula>
    </cfRule>
    <cfRule type="cellIs" dxfId="451" priority="62" stopIfTrue="1" operator="equal">
      <formula>"Topup K-Wallet"</formula>
    </cfRule>
    <cfRule type="cellIs" dxfId="450" priority="63" stopIfTrue="1" operator="equal">
      <formula>"Transaksi"</formula>
    </cfRule>
  </conditionalFormatting>
  <conditionalFormatting sqref="S10">
    <cfRule type="cellIs" dxfId="449" priority="58" stopIfTrue="1" operator="equal">
      <formula>"not valid"</formula>
    </cfRule>
    <cfRule type="cellIs" dxfId="448" priority="59" stopIfTrue="1" operator="equal">
      <formula>"Topup K-Wallet"</formula>
    </cfRule>
    <cfRule type="cellIs" dxfId="447" priority="60" stopIfTrue="1" operator="equal">
      <formula>"Transaksi"</formula>
    </cfRule>
  </conditionalFormatting>
  <conditionalFormatting sqref="T10">
    <cfRule type="cellIs" dxfId="446" priority="55" stopIfTrue="1" operator="equal">
      <formula>"not valid"</formula>
    </cfRule>
    <cfRule type="cellIs" dxfId="445" priority="56" stopIfTrue="1" operator="equal">
      <formula>"Topup K-Wallet"</formula>
    </cfRule>
    <cfRule type="cellIs" dxfId="444" priority="57" stopIfTrue="1" operator="equal">
      <formula>"Transaksi"</formula>
    </cfRule>
  </conditionalFormatting>
  <conditionalFormatting sqref="U10">
    <cfRule type="cellIs" dxfId="443" priority="52" stopIfTrue="1" operator="equal">
      <formula>"not valid"</formula>
    </cfRule>
    <cfRule type="cellIs" dxfId="442" priority="53" stopIfTrue="1" operator="equal">
      <formula>"Topup K-Wallet"</formula>
    </cfRule>
    <cfRule type="cellIs" dxfId="441" priority="54" stopIfTrue="1" operator="equal">
      <formula>"Transaksi"</formula>
    </cfRule>
  </conditionalFormatting>
  <conditionalFormatting sqref="V10">
    <cfRule type="cellIs" dxfId="440" priority="49" stopIfTrue="1" operator="equal">
      <formula>"not valid"</formula>
    </cfRule>
    <cfRule type="cellIs" dxfId="439" priority="50" stopIfTrue="1" operator="equal">
      <formula>"Topup K-Wallet"</formula>
    </cfRule>
    <cfRule type="cellIs" dxfId="438" priority="51" stopIfTrue="1" operator="equal">
      <formula>"Transaksi"</formula>
    </cfRule>
  </conditionalFormatting>
  <conditionalFormatting sqref="W10">
    <cfRule type="cellIs" dxfId="437" priority="46" stopIfTrue="1" operator="equal">
      <formula>"not valid"</formula>
    </cfRule>
    <cfRule type="cellIs" dxfId="436" priority="47" stopIfTrue="1" operator="equal">
      <formula>"Topup K-Wallet"</formula>
    </cfRule>
    <cfRule type="cellIs" dxfId="435" priority="48" stopIfTrue="1" operator="equal">
      <formula>"Transaksi"</formula>
    </cfRule>
  </conditionalFormatting>
  <conditionalFormatting sqref="X10">
    <cfRule type="cellIs" dxfId="434" priority="43" stopIfTrue="1" operator="equal">
      <formula>"not valid"</formula>
    </cfRule>
    <cfRule type="cellIs" dxfId="433" priority="44" stopIfTrue="1" operator="equal">
      <formula>"Topup K-Wallet"</formula>
    </cfRule>
    <cfRule type="cellIs" dxfId="432" priority="45" stopIfTrue="1" operator="equal">
      <formula>"Transaksi"</formula>
    </cfRule>
  </conditionalFormatting>
  <conditionalFormatting sqref="Y10">
    <cfRule type="cellIs" dxfId="431" priority="40" stopIfTrue="1" operator="equal">
      <formula>"not valid"</formula>
    </cfRule>
    <cfRule type="cellIs" dxfId="430" priority="41" stopIfTrue="1" operator="equal">
      <formula>"Topup K-Wallet"</formula>
    </cfRule>
    <cfRule type="cellIs" dxfId="429" priority="42" stopIfTrue="1" operator="equal">
      <formula>"Transaksi"</formula>
    </cfRule>
  </conditionalFormatting>
  <conditionalFormatting sqref="Z10">
    <cfRule type="cellIs" dxfId="428" priority="37" stopIfTrue="1" operator="equal">
      <formula>"not valid"</formula>
    </cfRule>
    <cfRule type="cellIs" dxfId="427" priority="38" stopIfTrue="1" operator="equal">
      <formula>"Topup K-Wallet"</formula>
    </cfRule>
    <cfRule type="cellIs" dxfId="426" priority="39" stopIfTrue="1" operator="equal">
      <formula>"Transaksi"</formula>
    </cfRule>
  </conditionalFormatting>
  <conditionalFormatting sqref="O11:O265">
    <cfRule type="cellIs" dxfId="425" priority="34" stopIfTrue="1" operator="equal">
      <formula>"not valid"</formula>
    </cfRule>
    <cfRule type="cellIs" dxfId="424" priority="35" stopIfTrue="1" operator="equal">
      <formula>"Topup K-Wallet"</formula>
    </cfRule>
    <cfRule type="cellIs" dxfId="423" priority="36" stopIfTrue="1" operator="equal">
      <formula>"Transaksi"</formula>
    </cfRule>
  </conditionalFormatting>
  <conditionalFormatting sqref="P11:P265">
    <cfRule type="cellIs" dxfId="422" priority="31" stopIfTrue="1" operator="equal">
      <formula>"not valid"</formula>
    </cfRule>
    <cfRule type="cellIs" dxfId="421" priority="32" stopIfTrue="1" operator="equal">
      <formula>"Topup K-Wallet"</formula>
    </cfRule>
    <cfRule type="cellIs" dxfId="420" priority="33" stopIfTrue="1" operator="equal">
      <formula>"Transaksi"</formula>
    </cfRule>
  </conditionalFormatting>
  <conditionalFormatting sqref="Q11:Q265">
    <cfRule type="cellIs" dxfId="419" priority="28" stopIfTrue="1" operator="equal">
      <formula>"not valid"</formula>
    </cfRule>
    <cfRule type="cellIs" dxfId="418" priority="29" stopIfTrue="1" operator="equal">
      <formula>"Topup K-Wallet"</formula>
    </cfRule>
    <cfRule type="cellIs" dxfId="417" priority="30" stopIfTrue="1" operator="equal">
      <formula>"Transaksi"</formula>
    </cfRule>
  </conditionalFormatting>
  <conditionalFormatting sqref="R11:R265">
    <cfRule type="cellIs" dxfId="416" priority="25" stopIfTrue="1" operator="equal">
      <formula>"not valid"</formula>
    </cfRule>
    <cfRule type="cellIs" dxfId="415" priority="26" stopIfTrue="1" operator="equal">
      <formula>"Topup K-Wallet"</formula>
    </cfRule>
    <cfRule type="cellIs" dxfId="414" priority="27" stopIfTrue="1" operator="equal">
      <formula>"Transaksi"</formula>
    </cfRule>
  </conditionalFormatting>
  <conditionalFormatting sqref="S11:S265">
    <cfRule type="cellIs" dxfId="413" priority="22" stopIfTrue="1" operator="equal">
      <formula>"not valid"</formula>
    </cfRule>
    <cfRule type="cellIs" dxfId="412" priority="23" stopIfTrue="1" operator="equal">
      <formula>"Topup K-Wallet"</formula>
    </cfRule>
    <cfRule type="cellIs" dxfId="411" priority="24" stopIfTrue="1" operator="equal">
      <formula>"Transaksi"</formula>
    </cfRule>
  </conditionalFormatting>
  <conditionalFormatting sqref="T11:T265">
    <cfRule type="cellIs" dxfId="410" priority="19" stopIfTrue="1" operator="equal">
      <formula>"not valid"</formula>
    </cfRule>
    <cfRule type="cellIs" dxfId="409" priority="20" stopIfTrue="1" operator="equal">
      <formula>"Topup K-Wallet"</formula>
    </cfRule>
    <cfRule type="cellIs" dxfId="408" priority="21" stopIfTrue="1" operator="equal">
      <formula>"Transaksi"</formula>
    </cfRule>
  </conditionalFormatting>
  <conditionalFormatting sqref="U11:U265">
    <cfRule type="cellIs" dxfId="407" priority="16" stopIfTrue="1" operator="equal">
      <formula>"not valid"</formula>
    </cfRule>
    <cfRule type="cellIs" dxfId="406" priority="17" stopIfTrue="1" operator="equal">
      <formula>"Topup K-Wallet"</formula>
    </cfRule>
    <cfRule type="cellIs" dxfId="405" priority="18" stopIfTrue="1" operator="equal">
      <formula>"Transaksi"</formula>
    </cfRule>
  </conditionalFormatting>
  <conditionalFormatting sqref="V11:V265">
    <cfRule type="cellIs" dxfId="404" priority="13" stopIfTrue="1" operator="equal">
      <formula>"not valid"</formula>
    </cfRule>
    <cfRule type="cellIs" dxfId="403" priority="14" stopIfTrue="1" operator="equal">
      <formula>"Topup K-Wallet"</formula>
    </cfRule>
    <cfRule type="cellIs" dxfId="402" priority="15" stopIfTrue="1" operator="equal">
      <formula>"Transaksi"</formula>
    </cfRule>
  </conditionalFormatting>
  <conditionalFormatting sqref="W11:W265">
    <cfRule type="cellIs" dxfId="401" priority="10" stopIfTrue="1" operator="equal">
      <formula>"not valid"</formula>
    </cfRule>
    <cfRule type="cellIs" dxfId="400" priority="11" stopIfTrue="1" operator="equal">
      <formula>"Topup K-Wallet"</formula>
    </cfRule>
    <cfRule type="cellIs" dxfId="399" priority="12" stopIfTrue="1" operator="equal">
      <formula>"Transaksi"</formula>
    </cfRule>
  </conditionalFormatting>
  <conditionalFormatting sqref="X11:X265">
    <cfRule type="cellIs" dxfId="398" priority="7" stopIfTrue="1" operator="equal">
      <formula>"not valid"</formula>
    </cfRule>
    <cfRule type="cellIs" dxfId="397" priority="8" stopIfTrue="1" operator="equal">
      <formula>"Topup K-Wallet"</formula>
    </cfRule>
    <cfRule type="cellIs" dxfId="396" priority="9" stopIfTrue="1" operator="equal">
      <formula>"Transaksi"</formula>
    </cfRule>
  </conditionalFormatting>
  <conditionalFormatting sqref="Y11:Y265">
    <cfRule type="cellIs" dxfId="395" priority="4" stopIfTrue="1" operator="equal">
      <formula>"not valid"</formula>
    </cfRule>
    <cfRule type="cellIs" dxfId="394" priority="5" stopIfTrue="1" operator="equal">
      <formula>"Topup K-Wallet"</formula>
    </cfRule>
    <cfRule type="cellIs" dxfId="393" priority="6" stopIfTrue="1" operator="equal">
      <formula>"Transaksi"</formula>
    </cfRule>
  </conditionalFormatting>
  <conditionalFormatting sqref="Z11:Z265">
    <cfRule type="cellIs" dxfId="392" priority="1" stopIfTrue="1" operator="equal">
      <formula>"not valid"</formula>
    </cfRule>
    <cfRule type="cellIs" dxfId="391" priority="2" stopIfTrue="1" operator="equal">
      <formula>"Topup K-Wallet"</formula>
    </cfRule>
    <cfRule type="cellIs" dxfId="390" priority="3" stopIfTrue="1" operator="equal">
      <formula>"Transaksi"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33"/>
  <sheetViews>
    <sheetView topLeftCell="J71" workbookViewId="0">
      <selection activeCell="K88" sqref="K88"/>
    </sheetView>
  </sheetViews>
  <sheetFormatPr defaultRowHeight="15" x14ac:dyDescent="0.25"/>
  <cols>
    <col min="12" max="13" width="0" hidden="1" customWidth="1"/>
  </cols>
  <sheetData>
    <row r="1" spans="1:27" x14ac:dyDescent="0.25">
      <c r="B1" t="s">
        <v>1135</v>
      </c>
      <c r="C1" t="s">
        <v>1136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J1" t="s">
        <v>7</v>
      </c>
      <c r="K1" t="s">
        <v>8</v>
      </c>
    </row>
    <row r="2" spans="1:27" x14ac:dyDescent="0.25">
      <c r="B2" t="s">
        <v>1137</v>
      </c>
      <c r="C2" t="s">
        <v>1138</v>
      </c>
      <c r="F2" t="s">
        <v>11</v>
      </c>
      <c r="G2" t="s">
        <v>12</v>
      </c>
      <c r="J2" t="s">
        <v>13</v>
      </c>
      <c r="K2" t="s">
        <v>17168</v>
      </c>
    </row>
    <row r="3" spans="1:27" x14ac:dyDescent="0.25">
      <c r="B3" t="s">
        <v>1139</v>
      </c>
      <c r="C3" t="s">
        <v>1140</v>
      </c>
      <c r="D3" t="s">
        <v>17</v>
      </c>
      <c r="J3" t="s">
        <v>18</v>
      </c>
      <c r="K3" t="s">
        <v>19</v>
      </c>
    </row>
    <row r="4" spans="1:27" x14ac:dyDescent="0.25">
      <c r="B4" t="s">
        <v>1141</v>
      </c>
      <c r="C4" t="s">
        <v>1142</v>
      </c>
      <c r="D4" t="s">
        <v>22</v>
      </c>
    </row>
    <row r="5" spans="1:27" x14ac:dyDescent="0.25">
      <c r="B5" t="s">
        <v>80</v>
      </c>
      <c r="C5" t="s">
        <v>81</v>
      </c>
      <c r="D5" t="s">
        <v>25</v>
      </c>
      <c r="E5" t="s">
        <v>23</v>
      </c>
      <c r="F5" t="s">
        <v>24</v>
      </c>
      <c r="G5" t="s">
        <v>26</v>
      </c>
      <c r="H5" t="s">
        <v>26</v>
      </c>
      <c r="I5" t="s">
        <v>27</v>
      </c>
      <c r="J5" t="s">
        <v>82</v>
      </c>
      <c r="K5" t="s">
        <v>29</v>
      </c>
    </row>
    <row r="6" spans="1:27" x14ac:dyDescent="0.25">
      <c r="B6" t="s">
        <v>30</v>
      </c>
      <c r="C6" t="s">
        <v>31</v>
      </c>
      <c r="D6" t="s">
        <v>32</v>
      </c>
      <c r="F6" t="s">
        <v>33</v>
      </c>
      <c r="G6" t="s">
        <v>34</v>
      </c>
      <c r="H6" t="s">
        <v>35</v>
      </c>
      <c r="I6" t="s">
        <v>36</v>
      </c>
      <c r="J6" t="s">
        <v>83</v>
      </c>
      <c r="K6" t="s">
        <v>39</v>
      </c>
    </row>
    <row r="7" spans="1:27" x14ac:dyDescent="0.25">
      <c r="B7" t="s">
        <v>80</v>
      </c>
      <c r="C7" t="s">
        <v>81</v>
      </c>
      <c r="D7" t="s">
        <v>25</v>
      </c>
      <c r="E7" t="s">
        <v>23</v>
      </c>
      <c r="F7" t="s">
        <v>24</v>
      </c>
      <c r="G7" t="s">
        <v>26</v>
      </c>
      <c r="H7" t="s">
        <v>26</v>
      </c>
      <c r="I7" t="s">
        <v>27</v>
      </c>
      <c r="J7" t="s">
        <v>82</v>
      </c>
      <c r="K7" t="s">
        <v>29</v>
      </c>
      <c r="P7">
        <v>8</v>
      </c>
      <c r="Q7">
        <v>9</v>
      </c>
      <c r="Z7">
        <v>11</v>
      </c>
    </row>
    <row r="8" spans="1:27" x14ac:dyDescent="0.25">
      <c r="O8">
        <v>11</v>
      </c>
      <c r="P8">
        <v>14</v>
      </c>
      <c r="Q8">
        <v>15</v>
      </c>
      <c r="R8">
        <v>16</v>
      </c>
      <c r="S8">
        <v>17</v>
      </c>
      <c r="T8">
        <v>18</v>
      </c>
      <c r="U8">
        <v>19</v>
      </c>
      <c r="V8">
        <v>20</v>
      </c>
      <c r="W8">
        <v>22</v>
      </c>
      <c r="X8">
        <v>23</v>
      </c>
      <c r="Y8">
        <v>26</v>
      </c>
      <c r="Z8">
        <v>30</v>
      </c>
    </row>
    <row r="9" spans="1:27" x14ac:dyDescent="0.25">
      <c r="B9" t="s">
        <v>1143</v>
      </c>
      <c r="C9" t="s">
        <v>1144</v>
      </c>
      <c r="O9" t="s">
        <v>119</v>
      </c>
      <c r="P9" t="s">
        <v>122</v>
      </c>
      <c r="Q9" t="s">
        <v>123</v>
      </c>
      <c r="R9" t="s">
        <v>124</v>
      </c>
      <c r="S9" t="s">
        <v>125</v>
      </c>
      <c r="T9" t="s">
        <v>126</v>
      </c>
      <c r="U9" t="s">
        <v>127</v>
      </c>
      <c r="V9" t="s">
        <v>128</v>
      </c>
      <c r="W9" t="s">
        <v>130</v>
      </c>
      <c r="X9" t="s">
        <v>131</v>
      </c>
      <c r="Y9" t="s">
        <v>134</v>
      </c>
    </row>
    <row r="10" spans="1:27" x14ac:dyDescent="0.25">
      <c r="A10" t="str">
        <f>+K10&amp;C10</f>
        <v>1073661125</v>
      </c>
      <c r="B10">
        <v>1</v>
      </c>
      <c r="C10">
        <v>1073661125</v>
      </c>
      <c r="D10" t="s">
        <v>42</v>
      </c>
      <c r="E10" t="s">
        <v>43</v>
      </c>
      <c r="F10">
        <v>56650</v>
      </c>
      <c r="G10" s="2">
        <v>44112</v>
      </c>
      <c r="H10" s="3">
        <v>0.88567129629629626</v>
      </c>
      <c r="I10" t="s">
        <v>44</v>
      </c>
      <c r="J10">
        <v>-81961753401</v>
      </c>
      <c r="K10" s="4" t="s">
        <v>101</v>
      </c>
      <c r="N10" t="str">
        <f>IFERROR(IFERROR(VLOOKUP($A10,'K-NETT'!$A$1:$AF$37898,1,FALSE),VLOOKUP($A10,'K-Wallet'!$A$1:$M$5000,1,FALSE)),"NOT VALID")</f>
        <v>1073661125</v>
      </c>
      <c r="O10" t="str">
        <f>IFERROR(IFERROR(VLOOKUP($A10,'K-NETT'!$A$1:$AF$37898,11,FALSE),VLOOKUP($A10,'K-Wallet'!$A$1:$M$5000,0,FALSE)),"NOT VALID")</f>
        <v>MME2010005413</v>
      </c>
      <c r="P10" t="str">
        <f>IFERROR(IFERROR(VLOOKUP($A10,'K-NETT'!$A$1:$AF$37898,14,FALSE),VLOOKUP($A10,'K-Wallet'!$A$1:$M$5000,8,FALSE)),"NOT VALID")</f>
        <v>IDSPCCA02306</v>
      </c>
      <c r="Q10" t="str">
        <f>IFERROR(IFERROR(VLOOKUP($A10,'K-NETT'!$A$1:$AF$37898,15,FALSE),VLOOKUP($A10,'K-Wallet'!$A$1:$M$5000,9,FALSE)),"NOT VALID")</f>
        <v>YAMI</v>
      </c>
      <c r="R10">
        <f>IFERROR(IFERROR(VLOOKUP($A10,'K-NETT'!$A$1:$AF$37898,16,FALSE),VLOOKUP($A10,'K-Wallet'!$A$1:$M$5000,0,FALSE)),"NOT VALID")</f>
        <v>50000</v>
      </c>
      <c r="S10">
        <f>IFERROR(IFERROR(VLOOKUP($A10,'K-NETT'!$A$1:$AF$37898,17,FALSE),VLOOKUP($A10,'K-Wallet'!$A$1:$M$5000,0,FALSE)),"NOT VALID")</f>
        <v>6650</v>
      </c>
      <c r="T10">
        <f>IFERROR(IFERROR(VLOOKUP($A10,'K-NETT'!$A$1:$AF$37898,18,FALSE),VLOOKUP($A10,'K-Wallet'!$A$1:$M$5000,0,FALSE)),"NOT VALID")</f>
        <v>0</v>
      </c>
      <c r="U10">
        <f>IFERROR(IFERROR(VLOOKUP($A10,'K-NETT'!$A$1:$AF$37898,19,FALSE),VLOOKUP($A10,'K-Wallet'!$A$1:$M$5000,0,FALSE)),"NOT VALID")</f>
        <v>0</v>
      </c>
      <c r="V10">
        <f>IFERROR(IFERROR(VLOOKUP($A10,'K-NETT'!$A$1:$AF$37898,20,FALSE),VLOOKUP($A10,'K-Wallet'!$A$1:$M$5000,0,FALSE)),"NOT VALID")</f>
        <v>0</v>
      </c>
      <c r="W10">
        <f>IFERROR(IFERROR(VLOOKUP($A10,'K-NETT'!$A$1:$AF$37898,22,FALSE),VLOOKUP($A10,'K-Wallet'!$A$1:$M$5000,0,FALSE)),"NOT VALID")</f>
        <v>0</v>
      </c>
      <c r="X10">
        <f>IFERROR(IFERROR(VLOOKUP($A10,'K-NETT'!$A$1:$AF$37898,23,FALSE),VLOOKUP($A10,'K-Wallet'!$A$1:$M$5000,0,FALSE)),"NOT VALID")</f>
        <v>0</v>
      </c>
      <c r="Y10">
        <f>IFERROR(IFERROR(VLOOKUP($A10,'K-NETT'!$A$1:$AF$37898,26,FALSE),VLOOKUP($A10,'K-Wallet'!$A$1:$M$5000,0,FALSE)),"NOT VALID")</f>
        <v>56650</v>
      </c>
      <c r="Z10">
        <f>IFERROR(IFERROR(VLOOKUP($A10,'K-NETT'!$A$1:$AF$37898,30,FALSE),VLOOKUP($A10,'K-Wallet'!$A$1:$M$5000,11,FALSE)),"NOT VALID")</f>
        <v>0</v>
      </c>
      <c r="AA10" s="31">
        <f>+F10-Y10</f>
        <v>0</v>
      </c>
    </row>
    <row r="11" spans="1:27" x14ac:dyDescent="0.25">
      <c r="A11" t="str">
        <f t="shared" ref="A11:A74" si="0">+K11&amp;C11</f>
        <v>1402761001</v>
      </c>
      <c r="B11">
        <v>2</v>
      </c>
      <c r="C11">
        <v>1402761001</v>
      </c>
      <c r="D11" t="s">
        <v>42</v>
      </c>
      <c r="E11" t="s">
        <v>43</v>
      </c>
      <c r="F11">
        <v>66650</v>
      </c>
      <c r="G11" s="2">
        <v>44112</v>
      </c>
      <c r="H11" s="3">
        <v>0.8941782407407407</v>
      </c>
      <c r="I11" t="s">
        <v>44</v>
      </c>
      <c r="J11">
        <v>-81964188301</v>
      </c>
      <c r="K11" s="4" t="s">
        <v>101</v>
      </c>
      <c r="N11" t="str">
        <f>IFERROR(IFERROR(VLOOKUP($A11,'K-NETT'!$A$1:$AF$37898,1,FALSE),VLOOKUP($A11,'K-Wallet'!$A$1:$M$5000,1,FALSE)),"NOT VALID")</f>
        <v>1402761001</v>
      </c>
      <c r="O11" t="str">
        <f>IFERROR(IFERROR(VLOOKUP($A11,'K-NETT'!$A$1:$AF$37898,11,FALSE),VLOOKUP($A11,'K-Wallet'!$A$1:$M$5000,0,FALSE)),"NOT VALID")</f>
        <v>MME2010005418</v>
      </c>
      <c r="P11" t="str">
        <f>IFERROR(IFERROR(VLOOKUP($A11,'K-NETT'!$A$1:$AF$37898,14,FALSE),VLOOKUP($A11,'K-Wallet'!$A$1:$M$5000,8,FALSE)),"NOT VALID")</f>
        <v>IDSPAAB43784</v>
      </c>
      <c r="Q11" t="str">
        <f>IFERROR(IFERROR(VLOOKUP($A11,'K-NETT'!$A$1:$AF$37898,15,FALSE),VLOOKUP($A11,'K-Wallet'!$A$1:$M$5000,9,FALSE)),"NOT VALID")</f>
        <v>MEGA AYU</v>
      </c>
      <c r="R11">
        <f>IFERROR(IFERROR(VLOOKUP($A11,'K-NETT'!$A$1:$AF$37898,16,FALSE),VLOOKUP($A11,'K-Wallet'!$A$1:$M$5000,0,FALSE)),"NOT VALID")</f>
        <v>50000</v>
      </c>
      <c r="S11">
        <f>IFERROR(IFERROR(VLOOKUP($A11,'K-NETT'!$A$1:$AF$37898,17,FALSE),VLOOKUP($A11,'K-Wallet'!$A$1:$M$5000,0,FALSE)),"NOT VALID")</f>
        <v>6650</v>
      </c>
      <c r="T11">
        <f>IFERROR(IFERROR(VLOOKUP($A11,'K-NETT'!$A$1:$AF$37898,18,FALSE),VLOOKUP($A11,'K-Wallet'!$A$1:$M$5000,0,FALSE)),"NOT VALID")</f>
        <v>10000</v>
      </c>
      <c r="U11">
        <f>IFERROR(IFERROR(VLOOKUP($A11,'K-NETT'!$A$1:$AF$37898,19,FALSE),VLOOKUP($A11,'K-Wallet'!$A$1:$M$5000,0,FALSE)),"NOT VALID")</f>
        <v>0</v>
      </c>
      <c r="V11">
        <f>IFERROR(IFERROR(VLOOKUP($A11,'K-NETT'!$A$1:$AF$37898,20,FALSE),VLOOKUP($A11,'K-Wallet'!$A$1:$M$5000,0,FALSE)),"NOT VALID")</f>
        <v>0</v>
      </c>
      <c r="W11">
        <f>IFERROR(IFERROR(VLOOKUP($A11,'K-NETT'!$A$1:$AF$37898,22,FALSE),VLOOKUP($A11,'K-Wallet'!$A$1:$M$5000,0,FALSE)),"NOT VALID")</f>
        <v>0</v>
      </c>
      <c r="X11">
        <f>IFERROR(IFERROR(VLOOKUP($A11,'K-NETT'!$A$1:$AF$37898,23,FALSE),VLOOKUP($A11,'K-Wallet'!$A$1:$M$5000,0,FALSE)),"NOT VALID")</f>
        <v>0</v>
      </c>
      <c r="Y11">
        <f>IFERROR(IFERROR(VLOOKUP($A11,'K-NETT'!$A$1:$AF$37898,26,FALSE),VLOOKUP($A11,'K-Wallet'!$A$1:$M$5000,0,FALSE)),"NOT VALID")</f>
        <v>66650</v>
      </c>
      <c r="Z11">
        <f>IFERROR(IFERROR(VLOOKUP($A11,'K-NETT'!$A$1:$AF$37898,30,FALSE),VLOOKUP($A11,'K-Wallet'!$A$1:$M$5000,11,FALSE)),"NOT VALID")</f>
        <v>0</v>
      </c>
      <c r="AA11" s="31">
        <f t="shared" ref="AA11:AA74" si="1">+F11-Y11</f>
        <v>0</v>
      </c>
    </row>
    <row r="12" spans="1:27" x14ac:dyDescent="0.25">
      <c r="A12" t="str">
        <f t="shared" si="0"/>
        <v>1714761575</v>
      </c>
      <c r="B12">
        <v>3</v>
      </c>
      <c r="C12">
        <v>1714761575</v>
      </c>
      <c r="D12" t="s">
        <v>42</v>
      </c>
      <c r="E12" t="s">
        <v>43</v>
      </c>
      <c r="F12">
        <v>64650</v>
      </c>
      <c r="G12" s="2">
        <v>44112</v>
      </c>
      <c r="H12" s="3">
        <v>0.89671296296296299</v>
      </c>
      <c r="I12" t="s">
        <v>44</v>
      </c>
      <c r="J12">
        <v>-81964855701</v>
      </c>
      <c r="K12" s="4" t="s">
        <v>101</v>
      </c>
      <c r="N12" t="str">
        <f>IFERROR(IFERROR(VLOOKUP($A12,'K-NETT'!$A$1:$AF$37898,1,FALSE),VLOOKUP($A12,'K-Wallet'!$A$1:$M$5000,1,FALSE)),"NOT VALID")</f>
        <v>1714761575</v>
      </c>
      <c r="O12" t="str">
        <f>IFERROR(IFERROR(VLOOKUP($A12,'K-NETT'!$A$1:$AF$37898,11,FALSE),VLOOKUP($A12,'K-Wallet'!$A$1:$M$5000,0,FALSE)),"NOT VALID")</f>
        <v>MME2010005419</v>
      </c>
      <c r="P12" t="str">
        <f>IFERROR(IFERROR(VLOOKUP($A12,'K-NETT'!$A$1:$AF$37898,14,FALSE),VLOOKUP($A12,'K-Wallet'!$A$1:$M$5000,8,FALSE)),"NOT VALID")</f>
        <v>IDSPAAB43785</v>
      </c>
      <c r="Q12" t="str">
        <f>IFERROR(IFERROR(VLOOKUP($A12,'K-NETT'!$A$1:$AF$37898,15,FALSE),VLOOKUP($A12,'K-Wallet'!$A$1:$M$5000,9,FALSE)),"NOT VALID")</f>
        <v>MULYANI</v>
      </c>
      <c r="R12">
        <f>IFERROR(IFERROR(VLOOKUP($A12,'K-NETT'!$A$1:$AF$37898,16,FALSE),VLOOKUP($A12,'K-Wallet'!$A$1:$M$5000,0,FALSE)),"NOT VALID")</f>
        <v>50000</v>
      </c>
      <c r="S12">
        <f>IFERROR(IFERROR(VLOOKUP($A12,'K-NETT'!$A$1:$AF$37898,17,FALSE),VLOOKUP($A12,'K-Wallet'!$A$1:$M$5000,0,FALSE)),"NOT VALID")</f>
        <v>6650</v>
      </c>
      <c r="T12">
        <f>IFERROR(IFERROR(VLOOKUP($A12,'K-NETT'!$A$1:$AF$37898,18,FALSE),VLOOKUP($A12,'K-Wallet'!$A$1:$M$5000,0,FALSE)),"NOT VALID")</f>
        <v>8000</v>
      </c>
      <c r="U12">
        <f>IFERROR(IFERROR(VLOOKUP($A12,'K-NETT'!$A$1:$AF$37898,19,FALSE),VLOOKUP($A12,'K-Wallet'!$A$1:$M$5000,0,FALSE)),"NOT VALID")</f>
        <v>0</v>
      </c>
      <c r="V12">
        <f>IFERROR(IFERROR(VLOOKUP($A12,'K-NETT'!$A$1:$AF$37898,20,FALSE),VLOOKUP($A12,'K-Wallet'!$A$1:$M$5000,0,FALSE)),"NOT VALID")</f>
        <v>0</v>
      </c>
      <c r="W12">
        <f>IFERROR(IFERROR(VLOOKUP($A12,'K-NETT'!$A$1:$AF$37898,22,FALSE),VLOOKUP($A12,'K-Wallet'!$A$1:$M$5000,0,FALSE)),"NOT VALID")</f>
        <v>0</v>
      </c>
      <c r="X12">
        <f>IFERROR(IFERROR(VLOOKUP($A12,'K-NETT'!$A$1:$AF$37898,23,FALSE),VLOOKUP($A12,'K-Wallet'!$A$1:$M$5000,0,FALSE)),"NOT VALID")</f>
        <v>0</v>
      </c>
      <c r="Y12">
        <f>IFERROR(IFERROR(VLOOKUP($A12,'K-NETT'!$A$1:$AF$37898,26,FALSE),VLOOKUP($A12,'K-Wallet'!$A$1:$M$5000,0,FALSE)),"NOT VALID")</f>
        <v>64650</v>
      </c>
      <c r="Z12">
        <f>IFERROR(IFERROR(VLOOKUP($A12,'K-NETT'!$A$1:$AF$37898,30,FALSE),VLOOKUP($A12,'K-Wallet'!$A$1:$M$5000,11,FALSE)),"NOT VALID")</f>
        <v>0</v>
      </c>
      <c r="AA12" s="31">
        <f t="shared" si="1"/>
        <v>0</v>
      </c>
    </row>
    <row r="13" spans="1:27" x14ac:dyDescent="0.25">
      <c r="A13" t="str">
        <f t="shared" si="0"/>
        <v>1320861652</v>
      </c>
      <c r="B13">
        <v>4</v>
      </c>
      <c r="C13">
        <v>1320861652</v>
      </c>
      <c r="D13" t="s">
        <v>42</v>
      </c>
      <c r="E13" t="s">
        <v>43</v>
      </c>
      <c r="F13">
        <v>490650</v>
      </c>
      <c r="G13" s="2">
        <v>44112</v>
      </c>
      <c r="H13" s="3">
        <v>0.9107291666666667</v>
      </c>
      <c r="I13" t="s">
        <v>44</v>
      </c>
      <c r="J13">
        <v>-81968466101</v>
      </c>
      <c r="K13" s="4" t="s">
        <v>101</v>
      </c>
      <c r="N13" t="str">
        <f>IFERROR(IFERROR(VLOOKUP($A13,'K-NETT'!$A$1:$AF$37898,1,FALSE),VLOOKUP($A13,'K-Wallet'!$A$1:$M$5000,1,FALSE)),"NOT VALID")</f>
        <v>1320861652</v>
      </c>
      <c r="O13" t="str">
        <f>IFERROR(IFERROR(VLOOKUP($A13,'K-NETT'!$A$1:$AF$37898,11,FALSE),VLOOKUP($A13,'K-Wallet'!$A$1:$M$5000,0,FALSE)),"NOT VALID")</f>
        <v>CNE2010005424</v>
      </c>
      <c r="P13" t="str">
        <f>IFERROR(IFERROR(VLOOKUP($A13,'K-NETT'!$A$1:$AF$37898,14,FALSE),VLOOKUP($A13,'K-Wallet'!$A$1:$M$5000,8,FALSE)),"NOT VALID")</f>
        <v>IDJTAXA06941</v>
      </c>
      <c r="Q13" t="str">
        <f>IFERROR(IFERROR(VLOOKUP($A13,'K-NETT'!$A$1:$AF$37898,15,FALSE),VLOOKUP($A13,'K-Wallet'!$A$1:$M$5000,9,FALSE)),"NOT VALID")</f>
        <v>NURLAELATUL AFIFAH</v>
      </c>
      <c r="R13">
        <f>IFERROR(IFERROR(VLOOKUP($A13,'K-NETT'!$A$1:$AF$37898,16,FALSE),VLOOKUP($A13,'K-Wallet'!$A$1:$M$5000,0,FALSE)),"NOT VALID")</f>
        <v>474000</v>
      </c>
      <c r="S13">
        <f>IFERROR(IFERROR(VLOOKUP($A13,'K-NETT'!$A$1:$AF$37898,17,FALSE),VLOOKUP($A13,'K-Wallet'!$A$1:$M$5000,0,FALSE)),"NOT VALID")</f>
        <v>6650</v>
      </c>
      <c r="T13">
        <f>IFERROR(IFERROR(VLOOKUP($A13,'K-NETT'!$A$1:$AF$37898,18,FALSE),VLOOKUP($A13,'K-Wallet'!$A$1:$M$5000,0,FALSE)),"NOT VALID")</f>
        <v>10000</v>
      </c>
      <c r="U13">
        <f>IFERROR(IFERROR(VLOOKUP($A13,'K-NETT'!$A$1:$AF$37898,19,FALSE),VLOOKUP($A13,'K-Wallet'!$A$1:$M$5000,0,FALSE)),"NOT VALID")</f>
        <v>0</v>
      </c>
      <c r="V13">
        <f>IFERROR(IFERROR(VLOOKUP($A13,'K-NETT'!$A$1:$AF$37898,20,FALSE),VLOOKUP($A13,'K-Wallet'!$A$1:$M$5000,0,FALSE)),"NOT VALID")</f>
        <v>0</v>
      </c>
      <c r="W13">
        <f>IFERROR(IFERROR(VLOOKUP($A13,'K-NETT'!$A$1:$AF$37898,22,FALSE),VLOOKUP($A13,'K-Wallet'!$A$1:$M$5000,0,FALSE)),"NOT VALID")</f>
        <v>0</v>
      </c>
      <c r="X13">
        <f>IFERROR(IFERROR(VLOOKUP($A13,'K-NETT'!$A$1:$AF$37898,23,FALSE),VLOOKUP($A13,'K-Wallet'!$A$1:$M$5000,0,FALSE)),"NOT VALID")</f>
        <v>0</v>
      </c>
      <c r="Y13">
        <f>SUM(R13:X13)</f>
        <v>490650</v>
      </c>
      <c r="Z13">
        <f>IFERROR(IFERROR(VLOOKUP($A13,'K-NETT'!$A$1:$AF$37898,30,FALSE),VLOOKUP($A13,'K-Wallet'!$A$1:$M$5000,11,FALSE)),"NOT VALID")</f>
        <v>0</v>
      </c>
      <c r="AA13" s="31">
        <f t="shared" si="1"/>
        <v>0</v>
      </c>
    </row>
    <row r="14" spans="1:27" x14ac:dyDescent="0.25">
      <c r="A14" t="str">
        <f t="shared" si="0"/>
        <v>1357851031</v>
      </c>
      <c r="B14">
        <v>5</v>
      </c>
      <c r="C14">
        <v>1357851031</v>
      </c>
      <c r="D14" t="s">
        <v>42</v>
      </c>
      <c r="E14" t="s">
        <v>43</v>
      </c>
      <c r="F14">
        <v>56650</v>
      </c>
      <c r="G14" s="2">
        <v>44112</v>
      </c>
      <c r="H14" s="3">
        <v>0.92289351851851853</v>
      </c>
      <c r="I14" t="s">
        <v>44</v>
      </c>
      <c r="J14">
        <v>-81971297601</v>
      </c>
      <c r="K14" s="4" t="s">
        <v>101</v>
      </c>
      <c r="N14" t="str">
        <f>IFERROR(IFERROR(VLOOKUP($A14,'K-NETT'!$A$1:$AF$37898,1,FALSE),VLOOKUP($A14,'K-Wallet'!$A$1:$M$5000,1,FALSE)),"NOT VALID")</f>
        <v>1357851031</v>
      </c>
      <c r="O14" t="str">
        <f>IFERROR(IFERROR(VLOOKUP($A14,'K-NETT'!$A$1:$AF$37898,11,FALSE),VLOOKUP($A14,'K-Wallet'!$A$1:$M$5000,0,FALSE)),"NOT VALID")</f>
        <v>MME2010005425</v>
      </c>
      <c r="P14" t="str">
        <f>IFERROR(IFERROR(VLOOKUP($A14,'K-NETT'!$A$1:$AF$37898,14,FALSE),VLOOKUP($A14,'K-Wallet'!$A$1:$M$5000,8,FALSE)),"NOT VALID")</f>
        <v>IDJHBFA22693</v>
      </c>
      <c r="Q14" t="str">
        <f>IFERROR(IFERROR(VLOOKUP($A14,'K-NETT'!$A$1:$AF$37898,15,FALSE),VLOOKUP($A14,'K-Wallet'!$A$1:$M$5000,9,FALSE)),"NOT VALID")</f>
        <v>ISTIANAH</v>
      </c>
      <c r="R14">
        <f>IFERROR(IFERROR(VLOOKUP($A14,'K-NETT'!$A$1:$AF$37898,16,FALSE),VLOOKUP($A14,'K-Wallet'!$A$1:$M$5000,0,FALSE)),"NOT VALID")</f>
        <v>50000</v>
      </c>
      <c r="S14">
        <f>IFERROR(IFERROR(VLOOKUP($A14,'K-NETT'!$A$1:$AF$37898,17,FALSE),VLOOKUP($A14,'K-Wallet'!$A$1:$M$5000,0,FALSE)),"NOT VALID")</f>
        <v>6650</v>
      </c>
      <c r="T14">
        <f>IFERROR(IFERROR(VLOOKUP($A14,'K-NETT'!$A$1:$AF$37898,18,FALSE),VLOOKUP($A14,'K-Wallet'!$A$1:$M$5000,0,FALSE)),"NOT VALID")</f>
        <v>0</v>
      </c>
      <c r="U14">
        <f>IFERROR(IFERROR(VLOOKUP($A14,'K-NETT'!$A$1:$AF$37898,19,FALSE),VLOOKUP($A14,'K-Wallet'!$A$1:$M$5000,0,FALSE)),"NOT VALID")</f>
        <v>0</v>
      </c>
      <c r="V14">
        <f>IFERROR(IFERROR(VLOOKUP($A14,'K-NETT'!$A$1:$AF$37898,20,FALSE),VLOOKUP($A14,'K-Wallet'!$A$1:$M$5000,0,FALSE)),"NOT VALID")</f>
        <v>0</v>
      </c>
      <c r="W14">
        <f>IFERROR(IFERROR(VLOOKUP($A14,'K-NETT'!$A$1:$AF$37898,22,FALSE),VLOOKUP($A14,'K-Wallet'!$A$1:$M$5000,0,FALSE)),"NOT VALID")</f>
        <v>0</v>
      </c>
      <c r="X14">
        <f>IFERROR(IFERROR(VLOOKUP($A14,'K-NETT'!$A$1:$AF$37898,23,FALSE),VLOOKUP($A14,'K-Wallet'!$A$1:$M$5000,0,FALSE)),"NOT VALID")</f>
        <v>0</v>
      </c>
      <c r="Y14">
        <f>IFERROR(IFERROR(VLOOKUP($A14,'K-NETT'!$A$1:$AF$37898,26,FALSE),VLOOKUP($A14,'K-Wallet'!$A$1:$M$5000,0,FALSE)),"NOT VALID")</f>
        <v>56650</v>
      </c>
      <c r="Z14">
        <f>IFERROR(IFERROR(VLOOKUP($A14,'K-NETT'!$A$1:$AF$37898,30,FALSE),VLOOKUP($A14,'K-Wallet'!$A$1:$M$5000,11,FALSE)),"NOT VALID")</f>
        <v>0</v>
      </c>
      <c r="AA14" s="31">
        <f t="shared" si="1"/>
        <v>0</v>
      </c>
    </row>
    <row r="15" spans="1:27" x14ac:dyDescent="0.25">
      <c r="A15" t="str">
        <f t="shared" si="0"/>
        <v>1860951887</v>
      </c>
      <c r="B15">
        <v>6</v>
      </c>
      <c r="C15">
        <v>1860951887</v>
      </c>
      <c r="D15" t="s">
        <v>42</v>
      </c>
      <c r="E15" t="s">
        <v>43</v>
      </c>
      <c r="F15">
        <v>56650</v>
      </c>
      <c r="G15" s="2">
        <v>44112</v>
      </c>
      <c r="H15" s="3">
        <v>0.92343750000000002</v>
      </c>
      <c r="I15" t="s">
        <v>44</v>
      </c>
      <c r="J15">
        <v>-81971429801</v>
      </c>
      <c r="K15" s="4" t="s">
        <v>101</v>
      </c>
      <c r="N15" t="str">
        <f>IFERROR(IFERROR(VLOOKUP($A15,'K-NETT'!$A$1:$AF$37898,1,FALSE),VLOOKUP($A15,'K-Wallet'!$A$1:$M$5000,1,FALSE)),"NOT VALID")</f>
        <v>1860951887</v>
      </c>
      <c r="O15" t="str">
        <f>IFERROR(IFERROR(VLOOKUP($A15,'K-NETT'!$A$1:$AF$37898,11,FALSE),VLOOKUP($A15,'K-Wallet'!$A$1:$M$5000,0,FALSE)),"NOT VALID")</f>
        <v>MME2010005426</v>
      </c>
      <c r="P15" t="str">
        <f>IFERROR(IFERROR(VLOOKUP($A15,'K-NETT'!$A$1:$AF$37898,14,FALSE),VLOOKUP($A15,'K-Wallet'!$A$1:$M$5000,8,FALSE)),"NOT VALID")</f>
        <v>IDJHBFA22694</v>
      </c>
      <c r="Q15" t="str">
        <f>IFERROR(IFERROR(VLOOKUP($A15,'K-NETT'!$A$1:$AF$37898,15,FALSE),VLOOKUP($A15,'K-Wallet'!$A$1:$M$5000,9,FALSE)),"NOT VALID")</f>
        <v>NANA</v>
      </c>
      <c r="R15">
        <f>IFERROR(IFERROR(VLOOKUP($A15,'K-NETT'!$A$1:$AF$37898,16,FALSE),VLOOKUP($A15,'K-Wallet'!$A$1:$M$5000,0,FALSE)),"NOT VALID")</f>
        <v>50000</v>
      </c>
      <c r="S15">
        <f>IFERROR(IFERROR(VLOOKUP($A15,'K-NETT'!$A$1:$AF$37898,17,FALSE),VLOOKUP($A15,'K-Wallet'!$A$1:$M$5000,0,FALSE)),"NOT VALID")</f>
        <v>6650</v>
      </c>
      <c r="T15">
        <f>IFERROR(IFERROR(VLOOKUP($A15,'K-NETT'!$A$1:$AF$37898,18,FALSE),VLOOKUP($A15,'K-Wallet'!$A$1:$M$5000,0,FALSE)),"NOT VALID")</f>
        <v>0</v>
      </c>
      <c r="U15">
        <f>IFERROR(IFERROR(VLOOKUP($A15,'K-NETT'!$A$1:$AF$37898,19,FALSE),VLOOKUP($A15,'K-Wallet'!$A$1:$M$5000,0,FALSE)),"NOT VALID")</f>
        <v>0</v>
      </c>
      <c r="V15">
        <f>IFERROR(IFERROR(VLOOKUP($A15,'K-NETT'!$A$1:$AF$37898,20,FALSE),VLOOKUP($A15,'K-Wallet'!$A$1:$M$5000,0,FALSE)),"NOT VALID")</f>
        <v>0</v>
      </c>
      <c r="W15">
        <f>IFERROR(IFERROR(VLOOKUP($A15,'K-NETT'!$A$1:$AF$37898,22,FALSE),VLOOKUP($A15,'K-Wallet'!$A$1:$M$5000,0,FALSE)),"NOT VALID")</f>
        <v>0</v>
      </c>
      <c r="X15">
        <f>IFERROR(IFERROR(VLOOKUP($A15,'K-NETT'!$A$1:$AF$37898,23,FALSE),VLOOKUP($A15,'K-Wallet'!$A$1:$M$5000,0,FALSE)),"NOT VALID")</f>
        <v>0</v>
      </c>
      <c r="Y15">
        <f>IFERROR(IFERROR(VLOOKUP($A15,'K-NETT'!$A$1:$AF$37898,26,FALSE),VLOOKUP($A15,'K-Wallet'!$A$1:$M$5000,0,FALSE)),"NOT VALID")</f>
        <v>56650</v>
      </c>
      <c r="Z15">
        <f>IFERROR(IFERROR(VLOOKUP($A15,'K-NETT'!$A$1:$AF$37898,30,FALSE),VLOOKUP($A15,'K-Wallet'!$A$1:$M$5000,11,FALSE)),"NOT VALID")</f>
        <v>0</v>
      </c>
      <c r="AA15" s="31">
        <f t="shared" si="1"/>
        <v>0</v>
      </c>
    </row>
    <row r="16" spans="1:27" x14ac:dyDescent="0.25">
      <c r="A16" t="str">
        <f t="shared" si="0"/>
        <v>1184951658</v>
      </c>
      <c r="B16">
        <v>7</v>
      </c>
      <c r="C16">
        <v>1184951658</v>
      </c>
      <c r="D16" t="s">
        <v>42</v>
      </c>
      <c r="E16" t="s">
        <v>43</v>
      </c>
      <c r="F16">
        <v>56650</v>
      </c>
      <c r="G16" s="2">
        <v>44112</v>
      </c>
      <c r="H16" s="3">
        <v>0.92391203703703706</v>
      </c>
      <c r="I16" t="s">
        <v>44</v>
      </c>
      <c r="J16">
        <v>-81971509501</v>
      </c>
      <c r="K16" s="4" t="s">
        <v>101</v>
      </c>
      <c r="N16" t="str">
        <f>IFERROR(IFERROR(VLOOKUP($A16,'K-NETT'!$A$1:$AF$37898,1,FALSE),VLOOKUP($A16,'K-Wallet'!$A$1:$M$5000,1,FALSE)),"NOT VALID")</f>
        <v>1184951658</v>
      </c>
      <c r="O16" t="str">
        <f>IFERROR(IFERROR(VLOOKUP($A16,'K-NETT'!$A$1:$AF$37898,11,FALSE),VLOOKUP($A16,'K-Wallet'!$A$1:$M$5000,0,FALSE)),"NOT VALID")</f>
        <v>MME2010005427</v>
      </c>
      <c r="P16" t="str">
        <f>IFERROR(IFERROR(VLOOKUP($A16,'K-NETT'!$A$1:$AF$37898,14,FALSE),VLOOKUP($A16,'K-Wallet'!$A$1:$M$5000,8,FALSE)),"NOT VALID")</f>
        <v>IDJHBFA22695</v>
      </c>
      <c r="Q16" t="str">
        <f>IFERROR(IFERROR(VLOOKUP($A16,'K-NETT'!$A$1:$AF$37898,15,FALSE),VLOOKUP($A16,'K-Wallet'!$A$1:$M$5000,9,FALSE)),"NOT VALID")</f>
        <v>UNI BALQIS</v>
      </c>
      <c r="R16">
        <f>IFERROR(IFERROR(VLOOKUP($A16,'K-NETT'!$A$1:$AF$37898,16,FALSE),VLOOKUP($A16,'K-Wallet'!$A$1:$M$5000,0,FALSE)),"NOT VALID")</f>
        <v>50000</v>
      </c>
      <c r="S16">
        <f>IFERROR(IFERROR(VLOOKUP($A16,'K-NETT'!$A$1:$AF$37898,17,FALSE),VLOOKUP($A16,'K-Wallet'!$A$1:$M$5000,0,FALSE)),"NOT VALID")</f>
        <v>6650</v>
      </c>
      <c r="T16">
        <f>IFERROR(IFERROR(VLOOKUP($A16,'K-NETT'!$A$1:$AF$37898,18,FALSE),VLOOKUP($A16,'K-Wallet'!$A$1:$M$5000,0,FALSE)),"NOT VALID")</f>
        <v>0</v>
      </c>
      <c r="U16">
        <f>IFERROR(IFERROR(VLOOKUP($A16,'K-NETT'!$A$1:$AF$37898,19,FALSE),VLOOKUP($A16,'K-Wallet'!$A$1:$M$5000,0,FALSE)),"NOT VALID")</f>
        <v>0</v>
      </c>
      <c r="V16">
        <f>IFERROR(IFERROR(VLOOKUP($A16,'K-NETT'!$A$1:$AF$37898,20,FALSE),VLOOKUP($A16,'K-Wallet'!$A$1:$M$5000,0,FALSE)),"NOT VALID")</f>
        <v>0</v>
      </c>
      <c r="W16">
        <f>IFERROR(IFERROR(VLOOKUP($A16,'K-NETT'!$A$1:$AF$37898,22,FALSE),VLOOKUP($A16,'K-Wallet'!$A$1:$M$5000,0,FALSE)),"NOT VALID")</f>
        <v>0</v>
      </c>
      <c r="X16">
        <f>IFERROR(IFERROR(VLOOKUP($A16,'K-NETT'!$A$1:$AF$37898,23,FALSE),VLOOKUP($A16,'K-Wallet'!$A$1:$M$5000,0,FALSE)),"NOT VALID")</f>
        <v>0</v>
      </c>
      <c r="Y16">
        <f>IFERROR(IFERROR(VLOOKUP($A16,'K-NETT'!$A$1:$AF$37898,26,FALSE),VLOOKUP($A16,'K-Wallet'!$A$1:$M$5000,0,FALSE)),"NOT VALID")</f>
        <v>56650</v>
      </c>
      <c r="Z16">
        <f>IFERROR(IFERROR(VLOOKUP($A16,'K-NETT'!$A$1:$AF$37898,30,FALSE),VLOOKUP($A16,'K-Wallet'!$A$1:$M$5000,11,FALSE)),"NOT VALID")</f>
        <v>0</v>
      </c>
      <c r="AA16" s="31">
        <f t="shared" si="1"/>
        <v>0</v>
      </c>
    </row>
    <row r="17" spans="1:27" x14ac:dyDescent="0.25">
      <c r="A17" t="str">
        <f t="shared" si="0"/>
        <v>1711061054</v>
      </c>
      <c r="B17">
        <v>8</v>
      </c>
      <c r="C17">
        <v>1711061054</v>
      </c>
      <c r="D17" t="s">
        <v>42</v>
      </c>
      <c r="E17" t="s">
        <v>43</v>
      </c>
      <c r="F17">
        <v>56650</v>
      </c>
      <c r="G17" s="2">
        <v>44112</v>
      </c>
      <c r="H17" s="3">
        <v>0.9242824074074073</v>
      </c>
      <c r="I17" t="s">
        <v>44</v>
      </c>
      <c r="J17">
        <v>-81971611101</v>
      </c>
      <c r="K17" s="4" t="s">
        <v>101</v>
      </c>
      <c r="N17" t="str">
        <f>IFERROR(IFERROR(VLOOKUP($A17,'K-NETT'!$A$1:$AF$37898,1,FALSE),VLOOKUP($A17,'K-Wallet'!$A$1:$M$5000,1,FALSE)),"NOT VALID")</f>
        <v>1711061054</v>
      </c>
      <c r="O17" t="str">
        <f>IFERROR(IFERROR(VLOOKUP($A17,'K-NETT'!$A$1:$AF$37898,11,FALSE),VLOOKUP($A17,'K-Wallet'!$A$1:$M$5000,0,FALSE)),"NOT VALID")</f>
        <v>MME2010005428</v>
      </c>
      <c r="P17" t="str">
        <f>IFERROR(IFERROR(VLOOKUP($A17,'K-NETT'!$A$1:$AF$37898,14,FALSE),VLOOKUP($A17,'K-Wallet'!$A$1:$M$5000,8,FALSE)),"NOT VALID")</f>
        <v>IDJHBFA22696</v>
      </c>
      <c r="Q17" t="str">
        <f>IFERROR(IFERROR(VLOOKUP($A17,'K-NETT'!$A$1:$AF$37898,15,FALSE),VLOOKUP($A17,'K-Wallet'!$A$1:$M$5000,9,FALSE)),"NOT VALID")</f>
        <v>ABANG HABIB</v>
      </c>
      <c r="R17">
        <f>IFERROR(IFERROR(VLOOKUP($A17,'K-NETT'!$A$1:$AF$37898,16,FALSE),VLOOKUP($A17,'K-Wallet'!$A$1:$M$5000,0,FALSE)),"NOT VALID")</f>
        <v>50000</v>
      </c>
      <c r="S17">
        <f>IFERROR(IFERROR(VLOOKUP($A17,'K-NETT'!$A$1:$AF$37898,17,FALSE),VLOOKUP($A17,'K-Wallet'!$A$1:$M$5000,0,FALSE)),"NOT VALID")</f>
        <v>6650</v>
      </c>
      <c r="T17">
        <f>IFERROR(IFERROR(VLOOKUP($A17,'K-NETT'!$A$1:$AF$37898,18,FALSE),VLOOKUP($A17,'K-Wallet'!$A$1:$M$5000,0,FALSE)),"NOT VALID")</f>
        <v>0</v>
      </c>
      <c r="U17">
        <f>IFERROR(IFERROR(VLOOKUP($A17,'K-NETT'!$A$1:$AF$37898,19,FALSE),VLOOKUP($A17,'K-Wallet'!$A$1:$M$5000,0,FALSE)),"NOT VALID")</f>
        <v>0</v>
      </c>
      <c r="V17">
        <f>IFERROR(IFERROR(VLOOKUP($A17,'K-NETT'!$A$1:$AF$37898,20,FALSE),VLOOKUP($A17,'K-Wallet'!$A$1:$M$5000,0,FALSE)),"NOT VALID")</f>
        <v>0</v>
      </c>
      <c r="W17">
        <f>IFERROR(IFERROR(VLOOKUP($A17,'K-NETT'!$A$1:$AF$37898,22,FALSE),VLOOKUP($A17,'K-Wallet'!$A$1:$M$5000,0,FALSE)),"NOT VALID")</f>
        <v>0</v>
      </c>
      <c r="X17">
        <f>IFERROR(IFERROR(VLOOKUP($A17,'K-NETT'!$A$1:$AF$37898,23,FALSE),VLOOKUP($A17,'K-Wallet'!$A$1:$M$5000,0,FALSE)),"NOT VALID")</f>
        <v>0</v>
      </c>
      <c r="Y17">
        <f>IFERROR(IFERROR(VLOOKUP($A17,'K-NETT'!$A$1:$AF$37898,26,FALSE),VLOOKUP($A17,'K-Wallet'!$A$1:$M$5000,0,FALSE)),"NOT VALID")</f>
        <v>56650</v>
      </c>
      <c r="Z17">
        <f>IFERROR(IFERROR(VLOOKUP($A17,'K-NETT'!$A$1:$AF$37898,30,FALSE),VLOOKUP($A17,'K-Wallet'!$A$1:$M$5000,11,FALSE)),"NOT VALID")</f>
        <v>0</v>
      </c>
      <c r="AA17" s="31">
        <f t="shared" si="1"/>
        <v>0</v>
      </c>
    </row>
    <row r="18" spans="1:27" x14ac:dyDescent="0.25">
      <c r="A18" t="str">
        <f t="shared" si="0"/>
        <v>1401071570</v>
      </c>
      <c r="B18">
        <v>9</v>
      </c>
      <c r="C18">
        <v>1401071570</v>
      </c>
      <c r="D18" t="s">
        <v>42</v>
      </c>
      <c r="E18" t="s">
        <v>43</v>
      </c>
      <c r="F18">
        <v>1134650</v>
      </c>
      <c r="G18" s="2">
        <v>44112</v>
      </c>
      <c r="H18" s="3">
        <v>0.92829861111111101</v>
      </c>
      <c r="I18" t="s">
        <v>44</v>
      </c>
      <c r="J18">
        <v>-81972419801</v>
      </c>
      <c r="K18" s="4" t="s">
        <v>101</v>
      </c>
      <c r="N18" t="str">
        <f>IFERROR(IFERROR(VLOOKUP($A18,'K-NETT'!$A$1:$AF$37898,1,FALSE),VLOOKUP($A18,'K-Wallet'!$A$1:$M$5000,1,FALSE)),"NOT VALID")</f>
        <v>1401071570</v>
      </c>
      <c r="O18" t="str">
        <f>IFERROR(IFERROR(VLOOKUP($A18,'K-NETT'!$A$1:$AF$37898,11,FALSE),VLOOKUP($A18,'K-Wallet'!$A$1:$M$5000,0,FALSE)),"NOT VALID")</f>
        <v>CNE2010005431</v>
      </c>
      <c r="P18" t="str">
        <f>IFERROR(IFERROR(VLOOKUP($A18,'K-NETT'!$A$1:$AF$37898,14,FALSE),VLOOKUP($A18,'K-Wallet'!$A$1:$M$5000,8,FALSE)),"NOT VALID")</f>
        <v>IDBNAFA12088</v>
      </c>
      <c r="Q18" t="str">
        <f>IFERROR(IFERROR(VLOOKUP($A18,'K-NETT'!$A$1:$AF$37898,15,FALSE),VLOOKUP($A18,'K-Wallet'!$A$1:$M$5000,9,FALSE)),"NOT VALID")</f>
        <v>DESI PURWANTI</v>
      </c>
      <c r="R18">
        <f>IFERROR(IFERROR(VLOOKUP($A18,'K-NETT'!$A$1:$AF$37898,16,FALSE),VLOOKUP($A18,'K-Wallet'!$A$1:$M$5000,0,FALSE)),"NOT VALID")</f>
        <v>1120000</v>
      </c>
      <c r="S18">
        <f>IFERROR(IFERROR(VLOOKUP($A18,'K-NETT'!$A$1:$AF$37898,17,FALSE),VLOOKUP($A18,'K-Wallet'!$A$1:$M$5000,0,FALSE)),"NOT VALID")</f>
        <v>6650</v>
      </c>
      <c r="T18">
        <f>IFERROR(IFERROR(VLOOKUP($A18,'K-NETT'!$A$1:$AF$37898,18,FALSE),VLOOKUP($A18,'K-Wallet'!$A$1:$M$5000,0,FALSE)),"NOT VALID")</f>
        <v>8000</v>
      </c>
      <c r="U18">
        <f>IFERROR(IFERROR(VLOOKUP($A18,'K-NETT'!$A$1:$AF$37898,19,FALSE),VLOOKUP($A18,'K-Wallet'!$A$1:$M$5000,0,FALSE)),"NOT VALID")</f>
        <v>0</v>
      </c>
      <c r="V18">
        <f>IFERROR(IFERROR(VLOOKUP($A18,'K-NETT'!$A$1:$AF$37898,20,FALSE),VLOOKUP($A18,'K-Wallet'!$A$1:$M$5000,0,FALSE)),"NOT VALID")</f>
        <v>0</v>
      </c>
      <c r="W18">
        <f>IFERROR(IFERROR(VLOOKUP($A18,'K-NETT'!$A$1:$AF$37898,22,FALSE),VLOOKUP($A18,'K-Wallet'!$A$1:$M$5000,0,FALSE)),"NOT VALID")</f>
        <v>0</v>
      </c>
      <c r="X18">
        <f>IFERROR(IFERROR(VLOOKUP($A18,'K-NETT'!$A$1:$AF$37898,23,FALSE),VLOOKUP($A18,'K-Wallet'!$A$1:$M$5000,0,FALSE)),"NOT VALID")</f>
        <v>0</v>
      </c>
      <c r="Y18">
        <f>IFERROR(IFERROR(VLOOKUP($A18,'K-NETT'!$A$1:$AF$37898,26,FALSE),VLOOKUP($A18,'K-Wallet'!$A$1:$M$5000,0,FALSE)),"NOT VALID")</f>
        <v>1134650</v>
      </c>
      <c r="Z18">
        <f>IFERROR(IFERROR(VLOOKUP($A18,'K-NETT'!$A$1:$AF$37898,30,FALSE),VLOOKUP($A18,'K-Wallet'!$A$1:$M$5000,11,FALSE)),"NOT VALID")</f>
        <v>0</v>
      </c>
      <c r="AA18" s="31">
        <f t="shared" si="1"/>
        <v>0</v>
      </c>
    </row>
    <row r="19" spans="1:27" x14ac:dyDescent="0.25">
      <c r="A19" t="str">
        <f t="shared" si="0"/>
        <v>1173271714</v>
      </c>
      <c r="B19">
        <v>10</v>
      </c>
      <c r="C19">
        <v>1173271714</v>
      </c>
      <c r="D19" t="s">
        <v>42</v>
      </c>
      <c r="E19" t="s">
        <v>43</v>
      </c>
      <c r="F19">
        <v>65650</v>
      </c>
      <c r="G19" s="2">
        <v>44112</v>
      </c>
      <c r="H19" s="3">
        <v>0.95497685185185188</v>
      </c>
      <c r="I19" t="s">
        <v>44</v>
      </c>
      <c r="J19">
        <v>-81977681201</v>
      </c>
      <c r="K19" s="4" t="s">
        <v>101</v>
      </c>
      <c r="N19" t="str">
        <f>IFERROR(IFERROR(VLOOKUP($A19,'K-NETT'!$A$1:$AF$37898,1,FALSE),VLOOKUP($A19,'K-Wallet'!$A$1:$M$5000,1,FALSE)),"NOT VALID")</f>
        <v>1173271714</v>
      </c>
      <c r="O19" t="str">
        <f>IFERROR(IFERROR(VLOOKUP($A19,'K-NETT'!$A$1:$AF$37898,11,FALSE),VLOOKUP($A19,'K-Wallet'!$A$1:$M$5000,0,FALSE)),"NOT VALID")</f>
        <v>MME2010005442</v>
      </c>
      <c r="P19" t="str">
        <f>IFERROR(IFERROR(VLOOKUP($A19,'K-NETT'!$A$1:$AF$37898,14,FALSE),VLOOKUP($A19,'K-Wallet'!$A$1:$M$5000,8,FALSE)),"NOT VALID")</f>
        <v>IDJRXYA10881</v>
      </c>
      <c r="Q19" t="str">
        <f>IFERROR(IFERROR(VLOOKUP($A19,'K-NETT'!$A$1:$AF$37898,15,FALSE),VLOOKUP($A19,'K-Wallet'!$A$1:$M$5000,9,FALSE)),"NOT VALID")</f>
        <v>SUKUR RUDI HARIANTO</v>
      </c>
      <c r="R19">
        <f>IFERROR(IFERROR(VLOOKUP($A19,'K-NETT'!$A$1:$AF$37898,16,FALSE),VLOOKUP($A19,'K-Wallet'!$A$1:$M$5000,0,FALSE)),"NOT VALID")</f>
        <v>50000</v>
      </c>
      <c r="S19">
        <f>IFERROR(IFERROR(VLOOKUP($A19,'K-NETT'!$A$1:$AF$37898,17,FALSE),VLOOKUP($A19,'K-Wallet'!$A$1:$M$5000,0,FALSE)),"NOT VALID")</f>
        <v>6650</v>
      </c>
      <c r="T19">
        <f>IFERROR(IFERROR(VLOOKUP($A19,'K-NETT'!$A$1:$AF$37898,18,FALSE),VLOOKUP($A19,'K-Wallet'!$A$1:$M$5000,0,FALSE)),"NOT VALID")</f>
        <v>9000</v>
      </c>
      <c r="U19">
        <f>IFERROR(IFERROR(VLOOKUP($A19,'K-NETT'!$A$1:$AF$37898,19,FALSE),VLOOKUP($A19,'K-Wallet'!$A$1:$M$5000,0,FALSE)),"NOT VALID")</f>
        <v>0</v>
      </c>
      <c r="V19">
        <f>IFERROR(IFERROR(VLOOKUP($A19,'K-NETT'!$A$1:$AF$37898,20,FALSE),VLOOKUP($A19,'K-Wallet'!$A$1:$M$5000,0,FALSE)),"NOT VALID")</f>
        <v>0</v>
      </c>
      <c r="W19">
        <f>IFERROR(IFERROR(VLOOKUP($A19,'K-NETT'!$A$1:$AF$37898,22,FALSE),VLOOKUP($A19,'K-Wallet'!$A$1:$M$5000,0,FALSE)),"NOT VALID")</f>
        <v>0</v>
      </c>
      <c r="X19">
        <f>IFERROR(IFERROR(VLOOKUP($A19,'K-NETT'!$A$1:$AF$37898,23,FALSE),VLOOKUP($A19,'K-Wallet'!$A$1:$M$5000,0,FALSE)),"NOT VALID")</f>
        <v>0</v>
      </c>
      <c r="Y19">
        <f>IFERROR(IFERROR(VLOOKUP($A19,'K-NETT'!$A$1:$AF$37898,26,FALSE),VLOOKUP($A19,'K-Wallet'!$A$1:$M$5000,0,FALSE)),"NOT VALID")</f>
        <v>65650</v>
      </c>
      <c r="Z19">
        <f>IFERROR(IFERROR(VLOOKUP($A19,'K-NETT'!$A$1:$AF$37898,30,FALSE),VLOOKUP($A19,'K-Wallet'!$A$1:$M$5000,11,FALSE)),"NOT VALID")</f>
        <v>0</v>
      </c>
      <c r="AA19" s="31">
        <f t="shared" si="1"/>
        <v>0</v>
      </c>
    </row>
    <row r="20" spans="1:27" x14ac:dyDescent="0.25">
      <c r="A20" t="str">
        <f t="shared" si="0"/>
        <v>1122371412</v>
      </c>
      <c r="B20">
        <v>11</v>
      </c>
      <c r="C20">
        <v>1122371412</v>
      </c>
      <c r="D20" t="s">
        <v>42</v>
      </c>
      <c r="E20" t="s">
        <v>43</v>
      </c>
      <c r="F20">
        <v>971650</v>
      </c>
      <c r="G20" s="2">
        <v>44112</v>
      </c>
      <c r="H20" s="3">
        <v>0.96429398148148149</v>
      </c>
      <c r="I20" t="s">
        <v>44</v>
      </c>
      <c r="J20">
        <v>-81979252801</v>
      </c>
      <c r="K20" s="4" t="s">
        <v>101</v>
      </c>
      <c r="N20" t="str">
        <f>IFERROR(IFERROR(VLOOKUP($A20,'K-NETT'!$A$1:$AF$37898,1,FALSE),VLOOKUP($A20,'K-Wallet'!$A$1:$M$5000,1,FALSE)),"NOT VALID")</f>
        <v>1122371412</v>
      </c>
      <c r="O20" t="str">
        <f>IFERROR(IFERROR(VLOOKUP($A20,'K-NETT'!$A$1:$AF$37898,11,FALSE),VLOOKUP($A20,'K-Wallet'!$A$1:$M$5000,0,FALSE)),"NOT VALID")</f>
        <v>CNE2010005443</v>
      </c>
      <c r="P20" t="str">
        <f>IFERROR(IFERROR(VLOOKUP($A20,'K-NETT'!$A$1:$AF$37898,14,FALSE),VLOOKUP($A20,'K-Wallet'!$A$1:$M$5000,8,FALSE)),"NOT VALID")</f>
        <v>IDPABLA02820</v>
      </c>
      <c r="Q20" t="str">
        <f>IFERROR(IFERROR(VLOOKUP($A20,'K-NETT'!$A$1:$AF$37898,15,FALSE),VLOOKUP($A20,'K-Wallet'!$A$1:$M$5000,9,FALSE)),"NOT VALID")</f>
        <v>LUTHFI MACHMUDI</v>
      </c>
      <c r="R20">
        <f>IFERROR(IFERROR(VLOOKUP($A20,'K-NETT'!$A$1:$AF$37898,16,FALSE),VLOOKUP($A20,'K-Wallet'!$A$1:$M$5000,0,FALSE)),"NOT VALID")</f>
        <v>950000</v>
      </c>
      <c r="S20">
        <f>IFERROR(IFERROR(VLOOKUP($A20,'K-NETT'!$A$1:$AF$37898,17,FALSE),VLOOKUP($A20,'K-Wallet'!$A$1:$M$5000,0,FALSE)),"NOT VALID")</f>
        <v>6650</v>
      </c>
      <c r="T20">
        <f>IFERROR(IFERROR(VLOOKUP($A20,'K-NETT'!$A$1:$AF$37898,18,FALSE),VLOOKUP($A20,'K-Wallet'!$A$1:$M$5000,0,FALSE)),"NOT VALID")</f>
        <v>15000</v>
      </c>
      <c r="U20">
        <f>IFERROR(IFERROR(VLOOKUP($A20,'K-NETT'!$A$1:$AF$37898,19,FALSE),VLOOKUP($A20,'K-Wallet'!$A$1:$M$5000,0,FALSE)),"NOT VALID")</f>
        <v>0</v>
      </c>
      <c r="V20">
        <f>IFERROR(IFERROR(VLOOKUP($A20,'K-NETT'!$A$1:$AF$37898,20,FALSE),VLOOKUP($A20,'K-Wallet'!$A$1:$M$5000,0,FALSE)),"NOT VALID")</f>
        <v>0</v>
      </c>
      <c r="W20">
        <f>IFERROR(IFERROR(VLOOKUP($A20,'K-NETT'!$A$1:$AF$37898,22,FALSE),VLOOKUP($A20,'K-Wallet'!$A$1:$M$5000,0,FALSE)),"NOT VALID")</f>
        <v>0</v>
      </c>
      <c r="X20">
        <f>IFERROR(IFERROR(VLOOKUP($A20,'K-NETT'!$A$1:$AF$37898,23,FALSE),VLOOKUP($A20,'K-Wallet'!$A$1:$M$5000,0,FALSE)),"NOT VALID")</f>
        <v>0</v>
      </c>
      <c r="Y20">
        <f>IFERROR(IFERROR(VLOOKUP($A20,'K-NETT'!$A$1:$AF$37898,26,FALSE),VLOOKUP($A20,'K-Wallet'!$A$1:$M$5000,0,FALSE)),"NOT VALID")</f>
        <v>971650</v>
      </c>
      <c r="Z20">
        <f>IFERROR(IFERROR(VLOOKUP($A20,'K-NETT'!$A$1:$AF$37898,30,FALSE),VLOOKUP($A20,'K-Wallet'!$A$1:$M$5000,11,FALSE)),"NOT VALID")</f>
        <v>0</v>
      </c>
      <c r="AA20" s="31">
        <f t="shared" si="1"/>
        <v>0</v>
      </c>
    </row>
    <row r="21" spans="1:27" x14ac:dyDescent="0.25">
      <c r="A21" t="str">
        <f t="shared" si="0"/>
        <v>1014671062</v>
      </c>
      <c r="B21">
        <v>12</v>
      </c>
      <c r="C21">
        <v>1014671062</v>
      </c>
      <c r="D21" t="s">
        <v>42</v>
      </c>
      <c r="E21" t="s">
        <v>43</v>
      </c>
      <c r="F21">
        <v>64650</v>
      </c>
      <c r="G21" s="2">
        <v>44113</v>
      </c>
      <c r="H21" s="3">
        <v>1.5162037037037036E-3</v>
      </c>
      <c r="I21" t="s">
        <v>44</v>
      </c>
      <c r="J21">
        <v>-81984273401</v>
      </c>
      <c r="K21" s="4" t="s">
        <v>101</v>
      </c>
      <c r="N21" t="str">
        <f>IFERROR(IFERROR(VLOOKUP($A21,'K-NETT'!$A$1:$AF$37898,1,FALSE),VLOOKUP($A21,'K-Wallet'!$A$1:$M$5000,1,FALSE)),"NOT VALID")</f>
        <v>1014671062</v>
      </c>
      <c r="O21" t="str">
        <f>IFERROR(IFERROR(VLOOKUP($A21,'K-NETT'!$A$1:$AF$37898,11,FALSE),VLOOKUP($A21,'K-Wallet'!$A$1:$M$5000,0,FALSE)),"NOT VALID")</f>
        <v>MME2010005445</v>
      </c>
      <c r="P21" t="str">
        <f>IFERROR(IFERROR(VLOOKUP($A21,'K-NETT'!$A$1:$AF$37898,14,FALSE),VLOOKUP($A21,'K-Wallet'!$A$1:$M$5000,8,FALSE)),"NOT VALID")</f>
        <v>IDBNAEA11011</v>
      </c>
      <c r="Q21" t="str">
        <f>IFERROR(IFERROR(VLOOKUP($A21,'K-NETT'!$A$1:$AF$37898,15,FALSE),VLOOKUP($A21,'K-Wallet'!$A$1:$M$5000,9,FALSE)),"NOT VALID")</f>
        <v>ROKHMAN</v>
      </c>
      <c r="R21">
        <f>IFERROR(IFERROR(VLOOKUP($A21,'K-NETT'!$A$1:$AF$37898,16,FALSE),VLOOKUP($A21,'K-Wallet'!$A$1:$M$5000,0,FALSE)),"NOT VALID")</f>
        <v>50000</v>
      </c>
      <c r="S21">
        <f>IFERROR(IFERROR(VLOOKUP($A21,'K-NETT'!$A$1:$AF$37898,17,FALSE),VLOOKUP($A21,'K-Wallet'!$A$1:$M$5000,0,FALSE)),"NOT VALID")</f>
        <v>6650</v>
      </c>
      <c r="T21">
        <f>IFERROR(IFERROR(VLOOKUP($A21,'K-NETT'!$A$1:$AF$37898,18,FALSE),VLOOKUP($A21,'K-Wallet'!$A$1:$M$5000,0,FALSE)),"NOT VALID")</f>
        <v>8000</v>
      </c>
      <c r="U21">
        <f>IFERROR(IFERROR(VLOOKUP($A21,'K-NETT'!$A$1:$AF$37898,19,FALSE),VLOOKUP($A21,'K-Wallet'!$A$1:$M$5000,0,FALSE)),"NOT VALID")</f>
        <v>0</v>
      </c>
      <c r="V21">
        <f>IFERROR(IFERROR(VLOOKUP($A21,'K-NETT'!$A$1:$AF$37898,20,FALSE),VLOOKUP($A21,'K-Wallet'!$A$1:$M$5000,0,FALSE)),"NOT VALID")</f>
        <v>0</v>
      </c>
      <c r="W21">
        <f>IFERROR(IFERROR(VLOOKUP($A21,'K-NETT'!$A$1:$AF$37898,22,FALSE),VLOOKUP($A21,'K-Wallet'!$A$1:$M$5000,0,FALSE)),"NOT VALID")</f>
        <v>0</v>
      </c>
      <c r="X21">
        <f>IFERROR(IFERROR(VLOOKUP($A21,'K-NETT'!$A$1:$AF$37898,23,FALSE),VLOOKUP($A21,'K-Wallet'!$A$1:$M$5000,0,FALSE)),"NOT VALID")</f>
        <v>0</v>
      </c>
      <c r="Y21">
        <f>IFERROR(IFERROR(VLOOKUP($A21,'K-NETT'!$A$1:$AF$37898,26,FALSE),VLOOKUP($A21,'K-Wallet'!$A$1:$M$5000,0,FALSE)),"NOT VALID")</f>
        <v>64650</v>
      </c>
      <c r="Z21">
        <f>IFERROR(IFERROR(VLOOKUP($A21,'K-NETT'!$A$1:$AF$37898,30,FALSE),VLOOKUP($A21,'K-Wallet'!$A$1:$M$5000,11,FALSE)),"NOT VALID")</f>
        <v>0</v>
      </c>
      <c r="AA21" s="31">
        <f t="shared" si="1"/>
        <v>0</v>
      </c>
    </row>
    <row r="22" spans="1:27" x14ac:dyDescent="0.25">
      <c r="A22" t="str">
        <f t="shared" si="0"/>
        <v>1810871456</v>
      </c>
      <c r="B22">
        <v>13</v>
      </c>
      <c r="C22">
        <v>1810871456</v>
      </c>
      <c r="D22" t="s">
        <v>42</v>
      </c>
      <c r="E22" t="s">
        <v>43</v>
      </c>
      <c r="F22">
        <v>64650</v>
      </c>
      <c r="G22" s="2">
        <v>44113</v>
      </c>
      <c r="H22" s="3">
        <v>1.9641203703703706E-2</v>
      </c>
      <c r="I22" t="s">
        <v>44</v>
      </c>
      <c r="J22">
        <v>-81986213401</v>
      </c>
      <c r="K22" s="4" t="s">
        <v>101</v>
      </c>
      <c r="N22" t="str">
        <f>IFERROR(IFERROR(VLOOKUP($A22,'K-NETT'!$A$1:$AF$37898,1,FALSE),VLOOKUP($A22,'K-Wallet'!$A$1:$M$5000,1,FALSE)),"NOT VALID")</f>
        <v>1810871456</v>
      </c>
      <c r="O22" t="str">
        <f>IFERROR(IFERROR(VLOOKUP($A22,'K-NETT'!$A$1:$AF$37898,11,FALSE),VLOOKUP($A22,'K-Wallet'!$A$1:$M$5000,0,FALSE)),"NOT VALID")</f>
        <v>MME2010005446</v>
      </c>
      <c r="P22" t="str">
        <f>IFERROR(IFERROR(VLOOKUP($A22,'K-NETT'!$A$1:$AF$37898,14,FALSE),VLOOKUP($A22,'K-Wallet'!$A$1:$M$5000,8,FALSE)),"NOT VALID")</f>
        <v>IDBNAGA08134</v>
      </c>
      <c r="Q22" t="str">
        <f>IFERROR(IFERROR(VLOOKUP($A22,'K-NETT'!$A$1:$AF$37898,15,FALSE),VLOOKUP($A22,'K-Wallet'!$A$1:$M$5000,9,FALSE)),"NOT VALID")</f>
        <v>WARSONOK</v>
      </c>
      <c r="R22">
        <f>IFERROR(IFERROR(VLOOKUP($A22,'K-NETT'!$A$1:$AF$37898,16,FALSE),VLOOKUP($A22,'K-Wallet'!$A$1:$M$5000,0,FALSE)),"NOT VALID")</f>
        <v>50000</v>
      </c>
      <c r="S22">
        <f>IFERROR(IFERROR(VLOOKUP($A22,'K-NETT'!$A$1:$AF$37898,17,FALSE),VLOOKUP($A22,'K-Wallet'!$A$1:$M$5000,0,FALSE)),"NOT VALID")</f>
        <v>6650</v>
      </c>
      <c r="T22">
        <f>IFERROR(IFERROR(VLOOKUP($A22,'K-NETT'!$A$1:$AF$37898,18,FALSE),VLOOKUP($A22,'K-Wallet'!$A$1:$M$5000,0,FALSE)),"NOT VALID")</f>
        <v>8000</v>
      </c>
      <c r="U22">
        <f>IFERROR(IFERROR(VLOOKUP($A22,'K-NETT'!$A$1:$AF$37898,19,FALSE),VLOOKUP($A22,'K-Wallet'!$A$1:$M$5000,0,FALSE)),"NOT VALID")</f>
        <v>0</v>
      </c>
      <c r="V22">
        <f>IFERROR(IFERROR(VLOOKUP($A22,'K-NETT'!$A$1:$AF$37898,20,FALSE),VLOOKUP($A22,'K-Wallet'!$A$1:$M$5000,0,FALSE)),"NOT VALID")</f>
        <v>0</v>
      </c>
      <c r="W22">
        <f>IFERROR(IFERROR(VLOOKUP($A22,'K-NETT'!$A$1:$AF$37898,22,FALSE),VLOOKUP($A22,'K-Wallet'!$A$1:$M$5000,0,FALSE)),"NOT VALID")</f>
        <v>0</v>
      </c>
      <c r="X22">
        <f>IFERROR(IFERROR(VLOOKUP($A22,'K-NETT'!$A$1:$AF$37898,23,FALSE),VLOOKUP($A22,'K-Wallet'!$A$1:$M$5000,0,FALSE)),"NOT VALID")</f>
        <v>0</v>
      </c>
      <c r="Y22">
        <f>IFERROR(IFERROR(VLOOKUP($A22,'K-NETT'!$A$1:$AF$37898,26,FALSE),VLOOKUP($A22,'K-Wallet'!$A$1:$M$5000,0,FALSE)),"NOT VALID")</f>
        <v>64650</v>
      </c>
      <c r="Z22">
        <f>IFERROR(IFERROR(VLOOKUP($A22,'K-NETT'!$A$1:$AF$37898,30,FALSE),VLOOKUP($A22,'K-Wallet'!$A$1:$M$5000,11,FALSE)),"NOT VALID")</f>
        <v>0</v>
      </c>
      <c r="AA22" s="31">
        <f t="shared" si="1"/>
        <v>0</v>
      </c>
    </row>
    <row r="23" spans="1:27" x14ac:dyDescent="0.25">
      <c r="A23" t="str">
        <f t="shared" si="0"/>
        <v>1509681834</v>
      </c>
      <c r="B23">
        <v>14</v>
      </c>
      <c r="C23">
        <v>1509681834</v>
      </c>
      <c r="D23" t="s">
        <v>42</v>
      </c>
      <c r="E23" t="s">
        <v>43</v>
      </c>
      <c r="F23">
        <v>56650</v>
      </c>
      <c r="G23" s="2">
        <v>44113</v>
      </c>
      <c r="H23" s="3">
        <v>0.12300925925925926</v>
      </c>
      <c r="I23" t="s">
        <v>44</v>
      </c>
      <c r="J23">
        <v>-81991816401</v>
      </c>
      <c r="K23" s="4" t="s">
        <v>101</v>
      </c>
      <c r="N23" t="str">
        <f>IFERROR(IFERROR(VLOOKUP($A23,'K-NETT'!$A$1:$AF$37898,1,FALSE),VLOOKUP($A23,'K-Wallet'!$A$1:$M$5000,1,FALSE)),"NOT VALID")</f>
        <v>1509681834</v>
      </c>
      <c r="O23" t="str">
        <f>IFERROR(IFERROR(VLOOKUP($A23,'K-NETT'!$A$1:$AF$37898,11,FALSE),VLOOKUP($A23,'K-Wallet'!$A$1:$M$5000,0,FALSE)),"NOT VALID")</f>
        <v>MME2010005863</v>
      </c>
      <c r="P23" t="str">
        <f>IFERROR(IFERROR(VLOOKUP($A23,'K-NETT'!$A$1:$AF$37898,14,FALSE),VLOOKUP($A23,'K-Wallet'!$A$1:$M$5000,8,FALSE)),"NOT VALID")</f>
        <v>IDJRBBA33326</v>
      </c>
      <c r="Q23" t="str">
        <f>IFERROR(IFERROR(VLOOKUP($A23,'K-NETT'!$A$1:$AF$37898,15,FALSE),VLOOKUP($A23,'K-Wallet'!$A$1:$M$5000,9,FALSE)),"NOT VALID")</f>
        <v>SABARKITA PA</v>
      </c>
      <c r="R23">
        <f>IFERROR(IFERROR(VLOOKUP($A23,'K-NETT'!$A$1:$AF$37898,16,FALSE),VLOOKUP($A23,'K-Wallet'!$A$1:$M$5000,0,FALSE)),"NOT VALID")</f>
        <v>50000</v>
      </c>
      <c r="S23">
        <f>IFERROR(IFERROR(VLOOKUP($A23,'K-NETT'!$A$1:$AF$37898,17,FALSE),VLOOKUP($A23,'K-Wallet'!$A$1:$M$5000,0,FALSE)),"NOT VALID")</f>
        <v>6650</v>
      </c>
      <c r="T23">
        <f>IFERROR(IFERROR(VLOOKUP($A23,'K-NETT'!$A$1:$AF$37898,18,FALSE),VLOOKUP($A23,'K-Wallet'!$A$1:$M$5000,0,FALSE)),"NOT VALID")</f>
        <v>0</v>
      </c>
      <c r="U23">
        <f>IFERROR(IFERROR(VLOOKUP($A23,'K-NETT'!$A$1:$AF$37898,19,FALSE),VLOOKUP($A23,'K-Wallet'!$A$1:$M$5000,0,FALSE)),"NOT VALID")</f>
        <v>0</v>
      </c>
      <c r="V23">
        <f>IFERROR(IFERROR(VLOOKUP($A23,'K-NETT'!$A$1:$AF$37898,20,FALSE),VLOOKUP($A23,'K-Wallet'!$A$1:$M$5000,0,FALSE)),"NOT VALID")</f>
        <v>0</v>
      </c>
      <c r="W23">
        <f>IFERROR(IFERROR(VLOOKUP($A23,'K-NETT'!$A$1:$AF$37898,22,FALSE),VLOOKUP($A23,'K-Wallet'!$A$1:$M$5000,0,FALSE)),"NOT VALID")</f>
        <v>0</v>
      </c>
      <c r="X23">
        <f>IFERROR(IFERROR(VLOOKUP($A23,'K-NETT'!$A$1:$AF$37898,23,FALSE),VLOOKUP($A23,'K-Wallet'!$A$1:$M$5000,0,FALSE)),"NOT VALID")</f>
        <v>0</v>
      </c>
      <c r="Y23">
        <f>IFERROR(IFERROR(VLOOKUP($A23,'K-NETT'!$A$1:$AF$37898,26,FALSE),VLOOKUP($A23,'K-Wallet'!$A$1:$M$5000,0,FALSE)),"NOT VALID")</f>
        <v>56650</v>
      </c>
      <c r="Z23">
        <f>IFERROR(IFERROR(VLOOKUP($A23,'K-NETT'!$A$1:$AF$37898,30,FALSE),VLOOKUP($A23,'K-Wallet'!$A$1:$M$5000,11,FALSE)),"NOT VALID")</f>
        <v>0</v>
      </c>
      <c r="AA23" s="31">
        <f t="shared" si="1"/>
        <v>0</v>
      </c>
    </row>
    <row r="24" spans="1:27" x14ac:dyDescent="0.25">
      <c r="A24" t="str">
        <f t="shared" si="0"/>
        <v>1171781840</v>
      </c>
      <c r="B24">
        <v>15</v>
      </c>
      <c r="C24">
        <v>1171781840</v>
      </c>
      <c r="D24" t="s">
        <v>42</v>
      </c>
      <c r="E24" t="s">
        <v>43</v>
      </c>
      <c r="F24">
        <v>66650</v>
      </c>
      <c r="G24" s="2">
        <v>44113</v>
      </c>
      <c r="H24" s="3">
        <v>0.1257986111111111</v>
      </c>
      <c r="I24" t="s">
        <v>44</v>
      </c>
      <c r="J24">
        <v>-81991905701</v>
      </c>
      <c r="K24" s="4" t="s">
        <v>101</v>
      </c>
      <c r="N24" t="str">
        <f>IFERROR(IFERROR(VLOOKUP($A24,'K-NETT'!$A$1:$AF$37898,1,FALSE),VLOOKUP($A24,'K-Wallet'!$A$1:$M$5000,1,FALSE)),"NOT VALID")</f>
        <v>1171781840</v>
      </c>
      <c r="O24" t="str">
        <f>IFERROR(IFERROR(VLOOKUP($A24,'K-NETT'!$A$1:$AF$37898,11,FALSE),VLOOKUP($A24,'K-Wallet'!$A$1:$M$5000,0,FALSE)),"NOT VALID")</f>
        <v>MME2010005864</v>
      </c>
      <c r="P24" t="str">
        <f>IFERROR(IFERROR(VLOOKUP($A24,'K-NETT'!$A$1:$AF$37898,14,FALSE),VLOOKUP($A24,'K-Wallet'!$A$1:$M$5000,8,FALSE)),"NOT VALID")</f>
        <v>IDSPAAB43790</v>
      </c>
      <c r="Q24" t="str">
        <f>IFERROR(IFERROR(VLOOKUP($A24,'K-NETT'!$A$1:$AF$37898,15,FALSE),VLOOKUP($A24,'K-Wallet'!$A$1:$M$5000,9,FALSE)),"NOT VALID")</f>
        <v>JUWITA</v>
      </c>
      <c r="R24">
        <f>IFERROR(IFERROR(VLOOKUP($A24,'K-NETT'!$A$1:$AF$37898,16,FALSE),VLOOKUP($A24,'K-Wallet'!$A$1:$M$5000,0,FALSE)),"NOT VALID")</f>
        <v>50000</v>
      </c>
      <c r="S24">
        <f>IFERROR(IFERROR(VLOOKUP($A24,'K-NETT'!$A$1:$AF$37898,17,FALSE),VLOOKUP($A24,'K-Wallet'!$A$1:$M$5000,0,FALSE)),"NOT VALID")</f>
        <v>6650</v>
      </c>
      <c r="T24">
        <f>IFERROR(IFERROR(VLOOKUP($A24,'K-NETT'!$A$1:$AF$37898,18,FALSE),VLOOKUP($A24,'K-Wallet'!$A$1:$M$5000,0,FALSE)),"NOT VALID")</f>
        <v>10000</v>
      </c>
      <c r="U24">
        <f>IFERROR(IFERROR(VLOOKUP($A24,'K-NETT'!$A$1:$AF$37898,19,FALSE),VLOOKUP($A24,'K-Wallet'!$A$1:$M$5000,0,FALSE)),"NOT VALID")</f>
        <v>0</v>
      </c>
      <c r="V24">
        <f>IFERROR(IFERROR(VLOOKUP($A24,'K-NETT'!$A$1:$AF$37898,20,FALSE),VLOOKUP($A24,'K-Wallet'!$A$1:$M$5000,0,FALSE)),"NOT VALID")</f>
        <v>0</v>
      </c>
      <c r="W24">
        <f>IFERROR(IFERROR(VLOOKUP($A24,'K-NETT'!$A$1:$AF$37898,22,FALSE),VLOOKUP($A24,'K-Wallet'!$A$1:$M$5000,0,FALSE)),"NOT VALID")</f>
        <v>0</v>
      </c>
      <c r="X24">
        <f>IFERROR(IFERROR(VLOOKUP($A24,'K-NETT'!$A$1:$AF$37898,23,FALSE),VLOOKUP($A24,'K-Wallet'!$A$1:$M$5000,0,FALSE)),"NOT VALID")</f>
        <v>0</v>
      </c>
      <c r="Y24">
        <f>IFERROR(IFERROR(VLOOKUP($A24,'K-NETT'!$A$1:$AF$37898,26,FALSE),VLOOKUP($A24,'K-Wallet'!$A$1:$M$5000,0,FALSE)),"NOT VALID")</f>
        <v>66650</v>
      </c>
      <c r="Z24">
        <f>IFERROR(IFERROR(VLOOKUP($A24,'K-NETT'!$A$1:$AF$37898,30,FALSE),VLOOKUP($A24,'K-Wallet'!$A$1:$M$5000,11,FALSE)),"NOT VALID")</f>
        <v>0</v>
      </c>
      <c r="AA24" s="31">
        <f t="shared" si="1"/>
        <v>0</v>
      </c>
    </row>
    <row r="25" spans="1:27" x14ac:dyDescent="0.25">
      <c r="A25" t="str">
        <f t="shared" si="0"/>
        <v>1113102638</v>
      </c>
      <c r="B25">
        <v>16</v>
      </c>
      <c r="C25">
        <v>1113102638</v>
      </c>
      <c r="D25" t="s">
        <v>42</v>
      </c>
      <c r="E25" t="s">
        <v>43</v>
      </c>
      <c r="F25">
        <v>676650</v>
      </c>
      <c r="G25" s="2">
        <v>44113</v>
      </c>
      <c r="H25" s="3">
        <v>0.28947916666666668</v>
      </c>
      <c r="I25" t="s">
        <v>44</v>
      </c>
      <c r="J25">
        <v>-82002107301</v>
      </c>
      <c r="K25" s="4" t="s">
        <v>101</v>
      </c>
      <c r="N25" t="str">
        <f>IFERROR(IFERROR(VLOOKUP($A25,'K-NETT'!$A$1:$AF$37898,1,FALSE),VLOOKUP($A25,'K-Wallet'!$A$1:$M$5000,1,FALSE)),"NOT VALID")</f>
        <v>1113102638</v>
      </c>
      <c r="O25" t="str">
        <f>IFERROR(IFERROR(VLOOKUP($A25,'K-NETT'!$A$1:$AF$37898,11,FALSE),VLOOKUP($A25,'K-Wallet'!$A$1:$M$5000,0,FALSE)),"NOT VALID")</f>
        <v>CNE2010005874</v>
      </c>
      <c r="P25" t="str">
        <f>IFERROR(IFERROR(VLOOKUP($A25,'K-NETT'!$A$1:$AF$37898,14,FALSE),VLOOKUP($A25,'K-Wallet'!$A$1:$M$5000,8,FALSE)),"NOT VALID")</f>
        <v>IDRUADA20491</v>
      </c>
      <c r="Q25" t="str">
        <f>IFERROR(IFERROR(VLOOKUP($A25,'K-NETT'!$A$1:$AF$37898,15,FALSE),VLOOKUP($A25,'K-Wallet'!$A$1:$M$5000,9,FALSE)),"NOT VALID")</f>
        <v>ZEFA DESTIANA</v>
      </c>
      <c r="R25">
        <f>IFERROR(IFERROR(VLOOKUP($A25,'K-NETT'!$A$1:$AF$37898,16,FALSE),VLOOKUP($A25,'K-Wallet'!$A$1:$M$5000,0,FALSE)),"NOT VALID")</f>
        <v>670000</v>
      </c>
      <c r="S25">
        <f>IFERROR(IFERROR(VLOOKUP($A25,'K-NETT'!$A$1:$AF$37898,17,FALSE),VLOOKUP($A25,'K-Wallet'!$A$1:$M$5000,0,FALSE)),"NOT VALID")</f>
        <v>6650</v>
      </c>
      <c r="T25">
        <f>IFERROR(IFERROR(VLOOKUP($A25,'K-NETT'!$A$1:$AF$37898,18,FALSE),VLOOKUP($A25,'K-Wallet'!$A$1:$M$5000,0,FALSE)),"NOT VALID")</f>
        <v>0</v>
      </c>
      <c r="U25">
        <f>IFERROR(IFERROR(VLOOKUP($A25,'K-NETT'!$A$1:$AF$37898,19,FALSE),VLOOKUP($A25,'K-Wallet'!$A$1:$M$5000,0,FALSE)),"NOT VALID")</f>
        <v>0</v>
      </c>
      <c r="V25">
        <f>IFERROR(IFERROR(VLOOKUP($A25,'K-NETT'!$A$1:$AF$37898,20,FALSE),VLOOKUP($A25,'K-Wallet'!$A$1:$M$5000,0,FALSE)),"NOT VALID")</f>
        <v>0</v>
      </c>
      <c r="W25">
        <f>IFERROR(IFERROR(VLOOKUP($A25,'K-NETT'!$A$1:$AF$37898,22,FALSE),VLOOKUP($A25,'K-Wallet'!$A$1:$M$5000,0,FALSE)),"NOT VALID")</f>
        <v>0</v>
      </c>
      <c r="X25">
        <f>IFERROR(IFERROR(VLOOKUP($A25,'K-NETT'!$A$1:$AF$37898,23,FALSE),VLOOKUP($A25,'K-Wallet'!$A$1:$M$5000,0,FALSE)),"NOT VALID")</f>
        <v>0</v>
      </c>
      <c r="Y25">
        <f>IFERROR(IFERROR(VLOOKUP($A25,'K-NETT'!$A$1:$AF$37898,26,FALSE),VLOOKUP($A25,'K-Wallet'!$A$1:$M$5000,0,FALSE)),"NOT VALID")</f>
        <v>676650</v>
      </c>
      <c r="Z25">
        <f>IFERROR(IFERROR(VLOOKUP($A25,'K-NETT'!$A$1:$AF$37898,30,FALSE),VLOOKUP($A25,'K-Wallet'!$A$1:$M$5000,11,FALSE)),"NOT VALID")</f>
        <v>0</v>
      </c>
      <c r="AA25" s="31">
        <f t="shared" si="1"/>
        <v>0</v>
      </c>
    </row>
    <row r="26" spans="1:27" x14ac:dyDescent="0.25">
      <c r="A26" t="str">
        <f t="shared" si="0"/>
        <v>1274302882</v>
      </c>
      <c r="B26">
        <v>17</v>
      </c>
      <c r="C26">
        <v>1274302882</v>
      </c>
      <c r="D26" t="s">
        <v>42</v>
      </c>
      <c r="E26" t="s">
        <v>43</v>
      </c>
      <c r="F26">
        <v>137650</v>
      </c>
      <c r="G26" s="2">
        <v>44113</v>
      </c>
      <c r="H26" s="3">
        <v>0.31468750000000001</v>
      </c>
      <c r="I26" t="s">
        <v>44</v>
      </c>
      <c r="J26">
        <v>-82006708801</v>
      </c>
      <c r="K26" s="4" t="s">
        <v>101</v>
      </c>
      <c r="N26" t="str">
        <f>IFERROR(IFERROR(VLOOKUP($A26,'K-NETT'!$A$1:$AF$37898,1,FALSE),VLOOKUP($A26,'K-Wallet'!$A$1:$M$5000,1,FALSE)),"NOT VALID")</f>
        <v>1274302882</v>
      </c>
      <c r="O26" t="str">
        <f>IFERROR(IFERROR(VLOOKUP($A26,'K-NETT'!$A$1:$AF$37898,11,FALSE),VLOOKUP($A26,'K-Wallet'!$A$1:$M$5000,0,FALSE)),"NOT VALID")</f>
        <v>CNE2010005882</v>
      </c>
      <c r="P26" t="str">
        <f>IFERROR(IFERROR(VLOOKUP($A26,'K-NETT'!$A$1:$AF$37898,14,FALSE),VLOOKUP($A26,'K-Wallet'!$A$1:$M$5000,8,FALSE)),"NOT VALID")</f>
        <v>IDJRAAA19481</v>
      </c>
      <c r="Q26" t="str">
        <f>IFERROR(IFERROR(VLOOKUP($A26,'K-NETT'!$A$1:$AF$37898,15,FALSE),VLOOKUP($A26,'K-Wallet'!$A$1:$M$5000,9,FALSE)),"NOT VALID")</f>
        <v>AULIA SITI NURANI</v>
      </c>
      <c r="R26">
        <f>IFERROR(IFERROR(VLOOKUP($A26,'K-NETT'!$A$1:$AF$37898,16,FALSE),VLOOKUP($A26,'K-Wallet'!$A$1:$M$5000,0,FALSE)),"NOT VALID")</f>
        <v>122000</v>
      </c>
      <c r="S26">
        <f>IFERROR(IFERROR(VLOOKUP($A26,'K-NETT'!$A$1:$AF$37898,17,FALSE),VLOOKUP($A26,'K-Wallet'!$A$1:$M$5000,0,FALSE)),"NOT VALID")</f>
        <v>6650</v>
      </c>
      <c r="T26">
        <f>IFERROR(IFERROR(VLOOKUP($A26,'K-NETT'!$A$1:$AF$37898,18,FALSE),VLOOKUP($A26,'K-Wallet'!$A$1:$M$5000,0,FALSE)),"NOT VALID")</f>
        <v>9000</v>
      </c>
      <c r="U26">
        <f>IFERROR(IFERROR(VLOOKUP($A26,'K-NETT'!$A$1:$AF$37898,19,FALSE),VLOOKUP($A26,'K-Wallet'!$A$1:$M$5000,0,FALSE)),"NOT VALID")</f>
        <v>0</v>
      </c>
      <c r="V26">
        <f>IFERROR(IFERROR(VLOOKUP($A26,'K-NETT'!$A$1:$AF$37898,20,FALSE),VLOOKUP($A26,'K-Wallet'!$A$1:$M$5000,0,FALSE)),"NOT VALID")</f>
        <v>0</v>
      </c>
      <c r="W26">
        <f>IFERROR(IFERROR(VLOOKUP($A26,'K-NETT'!$A$1:$AF$37898,22,FALSE),VLOOKUP($A26,'K-Wallet'!$A$1:$M$5000,0,FALSE)),"NOT VALID")</f>
        <v>0</v>
      </c>
      <c r="X26">
        <f>IFERROR(IFERROR(VLOOKUP($A26,'K-NETT'!$A$1:$AF$37898,23,FALSE),VLOOKUP($A26,'K-Wallet'!$A$1:$M$5000,0,FALSE)),"NOT VALID")</f>
        <v>0</v>
      </c>
      <c r="Y26">
        <f>IFERROR(IFERROR(VLOOKUP($A26,'K-NETT'!$A$1:$AF$37898,26,FALSE),VLOOKUP($A26,'K-Wallet'!$A$1:$M$5000,0,FALSE)),"NOT VALID")</f>
        <v>137650</v>
      </c>
      <c r="Z26">
        <f>IFERROR(IFERROR(VLOOKUP($A26,'K-NETT'!$A$1:$AF$37898,30,FALSE),VLOOKUP($A26,'K-Wallet'!$A$1:$M$5000,11,FALSE)),"NOT VALID")</f>
        <v>0</v>
      </c>
      <c r="AA26" s="31">
        <f t="shared" si="1"/>
        <v>0</v>
      </c>
    </row>
    <row r="27" spans="1:27" x14ac:dyDescent="0.25">
      <c r="A27" t="str">
        <f t="shared" si="0"/>
        <v>1307702647</v>
      </c>
      <c r="B27">
        <v>18</v>
      </c>
      <c r="C27">
        <v>1307702647</v>
      </c>
      <c r="D27" t="s">
        <v>42</v>
      </c>
      <c r="E27" t="s">
        <v>43</v>
      </c>
      <c r="F27">
        <v>56650</v>
      </c>
      <c r="G27" s="2">
        <v>44113</v>
      </c>
      <c r="H27" s="3">
        <v>0.3629398148148148</v>
      </c>
      <c r="I27" t="s">
        <v>44</v>
      </c>
      <c r="J27">
        <v>-82019337901</v>
      </c>
      <c r="K27" s="4" t="s">
        <v>101</v>
      </c>
      <c r="N27" t="str">
        <f>IFERROR(IFERROR(VLOOKUP($A27,'K-NETT'!$A$1:$AF$37898,1,FALSE),VLOOKUP($A27,'K-Wallet'!$A$1:$M$5000,1,FALSE)),"NOT VALID")</f>
        <v>1307702647</v>
      </c>
      <c r="O27" t="str">
        <f>IFERROR(IFERROR(VLOOKUP($A27,'K-NETT'!$A$1:$AF$37898,11,FALSE),VLOOKUP($A27,'K-Wallet'!$A$1:$M$5000,0,FALSE)),"NOT VALID")</f>
        <v>MME2010005891</v>
      </c>
      <c r="P27" t="str">
        <f>IFERROR(IFERROR(VLOOKUP($A27,'K-NETT'!$A$1:$AF$37898,14,FALSE),VLOOKUP($A27,'K-Wallet'!$A$1:$M$5000,8,FALSE)),"NOT VALID")</f>
        <v>IDJRABA08354</v>
      </c>
      <c r="Q27" t="str">
        <f>IFERROR(IFERROR(VLOOKUP($A27,'K-NETT'!$A$1:$AF$37898,15,FALSE),VLOOKUP($A27,'K-Wallet'!$A$1:$M$5000,9,FALSE)),"NOT VALID")</f>
        <v>HJ ISTININGTYAS</v>
      </c>
      <c r="R27">
        <f>IFERROR(IFERROR(VLOOKUP($A27,'K-NETT'!$A$1:$AF$37898,16,FALSE),VLOOKUP($A27,'K-Wallet'!$A$1:$M$5000,0,FALSE)),"NOT VALID")</f>
        <v>50000</v>
      </c>
      <c r="S27">
        <f>IFERROR(IFERROR(VLOOKUP($A27,'K-NETT'!$A$1:$AF$37898,17,FALSE),VLOOKUP($A27,'K-Wallet'!$A$1:$M$5000,0,FALSE)),"NOT VALID")</f>
        <v>6650</v>
      </c>
      <c r="T27">
        <f>IFERROR(IFERROR(VLOOKUP($A27,'K-NETT'!$A$1:$AF$37898,18,FALSE),VLOOKUP($A27,'K-Wallet'!$A$1:$M$5000,0,FALSE)),"NOT VALID")</f>
        <v>0</v>
      </c>
      <c r="U27">
        <f>IFERROR(IFERROR(VLOOKUP($A27,'K-NETT'!$A$1:$AF$37898,19,FALSE),VLOOKUP($A27,'K-Wallet'!$A$1:$M$5000,0,FALSE)),"NOT VALID")</f>
        <v>0</v>
      </c>
      <c r="V27">
        <f>IFERROR(IFERROR(VLOOKUP($A27,'K-NETT'!$A$1:$AF$37898,20,FALSE),VLOOKUP($A27,'K-Wallet'!$A$1:$M$5000,0,FALSE)),"NOT VALID")</f>
        <v>0</v>
      </c>
      <c r="W27">
        <f>IFERROR(IFERROR(VLOOKUP($A27,'K-NETT'!$A$1:$AF$37898,22,FALSE),VLOOKUP($A27,'K-Wallet'!$A$1:$M$5000,0,FALSE)),"NOT VALID")</f>
        <v>0</v>
      </c>
      <c r="X27">
        <f>IFERROR(IFERROR(VLOOKUP($A27,'K-NETT'!$A$1:$AF$37898,23,FALSE),VLOOKUP($A27,'K-Wallet'!$A$1:$M$5000,0,FALSE)),"NOT VALID")</f>
        <v>0</v>
      </c>
      <c r="Y27">
        <f>IFERROR(IFERROR(VLOOKUP($A27,'K-NETT'!$A$1:$AF$37898,26,FALSE),VLOOKUP($A27,'K-Wallet'!$A$1:$M$5000,0,FALSE)),"NOT VALID")</f>
        <v>56650</v>
      </c>
      <c r="Z27">
        <f>IFERROR(IFERROR(VLOOKUP($A27,'K-NETT'!$A$1:$AF$37898,30,FALSE),VLOOKUP($A27,'K-Wallet'!$A$1:$M$5000,11,FALSE)),"NOT VALID")</f>
        <v>0</v>
      </c>
      <c r="AA27" s="31">
        <f t="shared" si="1"/>
        <v>0</v>
      </c>
    </row>
    <row r="28" spans="1:27" x14ac:dyDescent="0.25">
      <c r="A28" t="str">
        <f t="shared" si="0"/>
        <v>1900802900</v>
      </c>
      <c r="B28">
        <v>19</v>
      </c>
      <c r="C28">
        <v>1900802900</v>
      </c>
      <c r="D28" t="s">
        <v>42</v>
      </c>
      <c r="E28" t="s">
        <v>43</v>
      </c>
      <c r="F28">
        <v>26650</v>
      </c>
      <c r="G28" s="2">
        <v>44113</v>
      </c>
      <c r="H28" s="3">
        <v>0.36835648148148148</v>
      </c>
      <c r="I28" t="s">
        <v>44</v>
      </c>
      <c r="J28">
        <v>-82021003101</v>
      </c>
      <c r="K28" s="4" t="s">
        <v>101</v>
      </c>
      <c r="N28" t="str">
        <f>IFERROR(IFERROR(VLOOKUP($A28,'K-NETT'!$A$1:$AF$37898,1,FALSE),VLOOKUP($A28,'K-Wallet'!$A$1:$M$5000,1,FALSE)),"NOT VALID")</f>
        <v>1900802900</v>
      </c>
      <c r="O28" t="str">
        <f>IFERROR(IFERROR(VLOOKUP($A28,'K-NETT'!$A$1:$AF$37898,11,FALSE),VLOOKUP($A28,'K-Wallet'!$A$1:$M$5000,0,FALSE)),"NOT VALID")</f>
        <v>CNE2010005894</v>
      </c>
      <c r="P28" t="str">
        <f>IFERROR(IFERROR(VLOOKUP($A28,'K-NETT'!$A$1:$AF$37898,14,FALSE),VLOOKUP($A28,'K-Wallet'!$A$1:$M$5000,8,FALSE)),"NOT VALID")</f>
        <v>IDSPAAA91896</v>
      </c>
      <c r="Q28" t="str">
        <f>IFERROR(IFERROR(VLOOKUP($A28,'K-NETT'!$A$1:$AF$37898,15,FALSE),VLOOKUP($A28,'K-Wallet'!$A$1:$M$5000,9,FALSE)),"NOT VALID")</f>
        <v>FAJAR KURNIA</v>
      </c>
      <c r="R28">
        <f>IFERROR(IFERROR(VLOOKUP($A28,'K-NETT'!$A$1:$AF$37898,16,FALSE),VLOOKUP($A28,'K-Wallet'!$A$1:$M$5000,0,FALSE)),"NOT VALID")</f>
        <v>10000</v>
      </c>
      <c r="S28">
        <f>IFERROR(IFERROR(VLOOKUP($A28,'K-NETT'!$A$1:$AF$37898,17,FALSE),VLOOKUP($A28,'K-Wallet'!$A$1:$M$5000,0,FALSE)),"NOT VALID")</f>
        <v>6650</v>
      </c>
      <c r="T28">
        <f>IFERROR(IFERROR(VLOOKUP($A28,'K-NETT'!$A$1:$AF$37898,18,FALSE),VLOOKUP($A28,'K-Wallet'!$A$1:$M$5000,0,FALSE)),"NOT VALID")</f>
        <v>10000</v>
      </c>
      <c r="U28">
        <f>IFERROR(IFERROR(VLOOKUP($A28,'K-NETT'!$A$1:$AF$37898,19,FALSE),VLOOKUP($A28,'K-Wallet'!$A$1:$M$5000,0,FALSE)),"NOT VALID")</f>
        <v>0</v>
      </c>
      <c r="V28">
        <f>IFERROR(IFERROR(VLOOKUP($A28,'K-NETT'!$A$1:$AF$37898,20,FALSE),VLOOKUP($A28,'K-Wallet'!$A$1:$M$5000,0,FALSE)),"NOT VALID")</f>
        <v>0</v>
      </c>
      <c r="W28">
        <f>IFERROR(IFERROR(VLOOKUP($A28,'K-NETT'!$A$1:$AF$37898,22,FALSE),VLOOKUP($A28,'K-Wallet'!$A$1:$M$5000,0,FALSE)),"NOT VALID")</f>
        <v>0</v>
      </c>
      <c r="X28">
        <f>IFERROR(IFERROR(VLOOKUP($A28,'K-NETT'!$A$1:$AF$37898,23,FALSE),VLOOKUP($A28,'K-Wallet'!$A$1:$M$5000,0,FALSE)),"NOT VALID")</f>
        <v>0</v>
      </c>
      <c r="Y28">
        <f>IFERROR(IFERROR(VLOOKUP($A28,'K-NETT'!$A$1:$AF$37898,26,FALSE),VLOOKUP($A28,'K-Wallet'!$A$1:$M$5000,0,FALSE)),"NOT VALID")</f>
        <v>26650</v>
      </c>
      <c r="Z28">
        <f>IFERROR(IFERROR(VLOOKUP($A28,'K-NETT'!$A$1:$AF$37898,30,FALSE),VLOOKUP($A28,'K-Wallet'!$A$1:$M$5000,11,FALSE)),"NOT VALID")</f>
        <v>0</v>
      </c>
      <c r="AA28" s="31">
        <f t="shared" si="1"/>
        <v>0</v>
      </c>
    </row>
    <row r="29" spans="1:27" x14ac:dyDescent="0.25">
      <c r="A29" t="str">
        <f t="shared" si="0"/>
        <v>1196802265</v>
      </c>
      <c r="B29">
        <v>20</v>
      </c>
      <c r="C29">
        <v>1196802265</v>
      </c>
      <c r="D29" t="s">
        <v>42</v>
      </c>
      <c r="E29" t="s">
        <v>43</v>
      </c>
      <c r="F29">
        <v>678650</v>
      </c>
      <c r="G29" s="2">
        <v>44113</v>
      </c>
      <c r="H29" s="3">
        <v>0.37472222222222223</v>
      </c>
      <c r="I29" t="s">
        <v>44</v>
      </c>
      <c r="J29">
        <v>-82023090101</v>
      </c>
      <c r="K29" s="4" t="s">
        <v>101</v>
      </c>
      <c r="N29" t="str">
        <f>IFERROR(IFERROR(VLOOKUP($A29,'K-NETT'!$A$1:$AF$37898,1,FALSE),VLOOKUP($A29,'K-Wallet'!$A$1:$M$5000,1,FALSE)),"NOT VALID")</f>
        <v>1196802265</v>
      </c>
      <c r="O29" t="str">
        <f>IFERROR(IFERROR(VLOOKUP($A29,'K-NETT'!$A$1:$AF$37898,11,FALSE),VLOOKUP($A29,'K-Wallet'!$A$1:$M$5000,0,FALSE)),"NOT VALID")</f>
        <v>CNE2010005897</v>
      </c>
      <c r="P29" t="str">
        <f>IFERROR(IFERROR(VLOOKUP($A29,'K-NETT'!$A$1:$AF$37898,14,FALSE),VLOOKUP($A29,'K-Wallet'!$A$1:$M$5000,8,FALSE)),"NOT VALID")</f>
        <v>IDSPAAB01292</v>
      </c>
      <c r="Q29" t="str">
        <f>IFERROR(IFERROR(VLOOKUP($A29,'K-NETT'!$A$1:$AF$37898,15,FALSE),VLOOKUP($A29,'K-Wallet'!$A$1:$M$5000,9,FALSE)),"NOT VALID")</f>
        <v>ANISA AZIZ</v>
      </c>
      <c r="R29">
        <f>IFERROR(IFERROR(VLOOKUP($A29,'K-NETT'!$A$1:$AF$37898,16,FALSE),VLOOKUP($A29,'K-Wallet'!$A$1:$M$5000,0,FALSE)),"NOT VALID")</f>
        <v>650000</v>
      </c>
      <c r="S29">
        <f>IFERROR(IFERROR(VLOOKUP($A29,'K-NETT'!$A$1:$AF$37898,17,FALSE),VLOOKUP($A29,'K-Wallet'!$A$1:$M$5000,0,FALSE)),"NOT VALID")</f>
        <v>6650</v>
      </c>
      <c r="T29">
        <f>IFERROR(IFERROR(VLOOKUP($A29,'K-NETT'!$A$1:$AF$37898,18,FALSE),VLOOKUP($A29,'K-Wallet'!$A$1:$M$5000,0,FALSE)),"NOT VALID")</f>
        <v>22000</v>
      </c>
      <c r="U29">
        <f>IFERROR(IFERROR(VLOOKUP($A29,'K-NETT'!$A$1:$AF$37898,19,FALSE),VLOOKUP($A29,'K-Wallet'!$A$1:$M$5000,0,FALSE)),"NOT VALID")</f>
        <v>0</v>
      </c>
      <c r="V29">
        <f>IFERROR(IFERROR(VLOOKUP($A29,'K-NETT'!$A$1:$AF$37898,20,FALSE),VLOOKUP($A29,'K-Wallet'!$A$1:$M$5000,0,FALSE)),"NOT VALID")</f>
        <v>0</v>
      </c>
      <c r="W29">
        <f>IFERROR(IFERROR(VLOOKUP($A29,'K-NETT'!$A$1:$AF$37898,22,FALSE),VLOOKUP($A29,'K-Wallet'!$A$1:$M$5000,0,FALSE)),"NOT VALID")</f>
        <v>0</v>
      </c>
      <c r="X29">
        <f>IFERROR(IFERROR(VLOOKUP($A29,'K-NETT'!$A$1:$AF$37898,23,FALSE),VLOOKUP($A29,'K-Wallet'!$A$1:$M$5000,0,FALSE)),"NOT VALID")</f>
        <v>0</v>
      </c>
      <c r="Y29">
        <f>IFERROR(IFERROR(VLOOKUP($A29,'K-NETT'!$A$1:$AF$37898,26,FALSE),VLOOKUP($A29,'K-Wallet'!$A$1:$M$5000,0,FALSE)),"NOT VALID")</f>
        <v>678650</v>
      </c>
      <c r="Z29">
        <f>IFERROR(IFERROR(VLOOKUP($A29,'K-NETT'!$A$1:$AF$37898,30,FALSE),VLOOKUP($A29,'K-Wallet'!$A$1:$M$5000,11,FALSE)),"NOT VALID")</f>
        <v>0</v>
      </c>
      <c r="AA29" s="31">
        <f t="shared" si="1"/>
        <v>0</v>
      </c>
    </row>
    <row r="30" spans="1:27" x14ac:dyDescent="0.25">
      <c r="A30" t="str">
        <f t="shared" si="0"/>
        <v>1238802651</v>
      </c>
      <c r="B30">
        <v>21</v>
      </c>
      <c r="C30">
        <v>1238802651</v>
      </c>
      <c r="D30" t="s">
        <v>42</v>
      </c>
      <c r="E30" t="s">
        <v>43</v>
      </c>
      <c r="F30">
        <v>489650</v>
      </c>
      <c r="G30" s="2">
        <v>44113</v>
      </c>
      <c r="H30" s="3">
        <v>0.37614583333333335</v>
      </c>
      <c r="I30" t="s">
        <v>46</v>
      </c>
      <c r="J30">
        <v>-82023503601</v>
      </c>
      <c r="K30" s="4" t="s">
        <v>101</v>
      </c>
      <c r="N30" t="str">
        <f>IFERROR(IFERROR(VLOOKUP($A30,'K-NETT'!$A$1:$AF$37898,1,FALSE),VLOOKUP($A30,'K-Wallet'!$A$1:$M$5000,1,FALSE)),"NOT VALID")</f>
        <v>1238802651</v>
      </c>
      <c r="O30" t="str">
        <f>IFERROR(IFERROR(VLOOKUP($A30,'K-NETT'!$A$1:$AF$37898,11,FALSE),VLOOKUP($A30,'K-Wallet'!$A$1:$M$5000,0,FALSE)),"NOT VALID")</f>
        <v>CNE2010005898</v>
      </c>
      <c r="P30" t="str">
        <f>IFERROR(IFERROR(VLOOKUP($A30,'K-NETT'!$A$1:$AF$37898,14,FALSE),VLOOKUP($A30,'K-Wallet'!$A$1:$M$5000,8,FALSE)),"NOT VALID")</f>
        <v>IDJKAKA02946</v>
      </c>
      <c r="Q30" t="str">
        <f>IFERROR(IFERROR(VLOOKUP($A30,'K-NETT'!$A$1:$AF$37898,15,FALSE),VLOOKUP($A30,'K-Wallet'!$A$1:$M$5000,9,FALSE)),"NOT VALID")</f>
        <v>YENY HERLIANA</v>
      </c>
      <c r="R30">
        <f>IFERROR(IFERROR(VLOOKUP($A30,'K-NETT'!$A$1:$AF$37898,16,FALSE),VLOOKUP($A30,'K-Wallet'!$A$1:$M$5000,0,FALSE)),"NOT VALID")</f>
        <v>475000</v>
      </c>
      <c r="S30">
        <f>IFERROR(IFERROR(VLOOKUP($A30,'K-NETT'!$A$1:$AF$37898,17,FALSE),VLOOKUP($A30,'K-Wallet'!$A$1:$M$5000,0,FALSE)),"NOT VALID")</f>
        <v>6650</v>
      </c>
      <c r="T30">
        <f>IFERROR(IFERROR(VLOOKUP($A30,'K-NETT'!$A$1:$AF$37898,18,FALSE),VLOOKUP($A30,'K-Wallet'!$A$1:$M$5000,0,FALSE)),"NOT VALID")</f>
        <v>8000</v>
      </c>
      <c r="U30">
        <f>IFERROR(IFERROR(VLOOKUP($A30,'K-NETT'!$A$1:$AF$37898,19,FALSE),VLOOKUP($A30,'K-Wallet'!$A$1:$M$5000,0,FALSE)),"NOT VALID")</f>
        <v>0</v>
      </c>
      <c r="V30">
        <f>IFERROR(IFERROR(VLOOKUP($A30,'K-NETT'!$A$1:$AF$37898,20,FALSE),VLOOKUP($A30,'K-Wallet'!$A$1:$M$5000,0,FALSE)),"NOT VALID")</f>
        <v>0</v>
      </c>
      <c r="W30">
        <f>IFERROR(IFERROR(VLOOKUP($A30,'K-NETT'!$A$1:$AF$37898,22,FALSE),VLOOKUP($A30,'K-Wallet'!$A$1:$M$5000,0,FALSE)),"NOT VALID")</f>
        <v>0</v>
      </c>
      <c r="X30">
        <f>IFERROR(IFERROR(VLOOKUP($A30,'K-NETT'!$A$1:$AF$37898,23,FALSE),VLOOKUP($A30,'K-Wallet'!$A$1:$M$5000,0,FALSE)),"NOT VALID")</f>
        <v>0</v>
      </c>
      <c r="Y30">
        <f>IFERROR(IFERROR(VLOOKUP($A30,'K-NETT'!$A$1:$AF$37898,26,FALSE),VLOOKUP($A30,'K-Wallet'!$A$1:$M$5000,0,FALSE)),"NOT VALID")</f>
        <v>489650</v>
      </c>
      <c r="Z30">
        <f>IFERROR(IFERROR(VLOOKUP($A30,'K-NETT'!$A$1:$AF$37898,30,FALSE),VLOOKUP($A30,'K-Wallet'!$A$1:$M$5000,11,FALSE)),"NOT VALID")</f>
        <v>0</v>
      </c>
      <c r="AA30" s="31">
        <f t="shared" si="1"/>
        <v>0</v>
      </c>
    </row>
    <row r="31" spans="1:27" x14ac:dyDescent="0.25">
      <c r="A31" t="str">
        <f t="shared" si="0"/>
        <v>1937012442</v>
      </c>
      <c r="B31">
        <v>22</v>
      </c>
      <c r="C31">
        <v>1937012442</v>
      </c>
      <c r="D31" t="s">
        <v>42</v>
      </c>
      <c r="E31" t="s">
        <v>43</v>
      </c>
      <c r="F31">
        <v>521650</v>
      </c>
      <c r="G31" s="2">
        <v>44113</v>
      </c>
      <c r="H31" s="3">
        <v>0.39947916666666666</v>
      </c>
      <c r="I31" t="s">
        <v>44</v>
      </c>
      <c r="J31">
        <v>-82031895701</v>
      </c>
      <c r="K31" s="4" t="s">
        <v>101</v>
      </c>
      <c r="N31" t="str">
        <f>IFERROR(IFERROR(VLOOKUP($A31,'K-NETT'!$A$1:$AF$37898,1,FALSE),VLOOKUP($A31,'K-Wallet'!$A$1:$M$5000,1,FALSE)),"NOT VALID")</f>
        <v>1937012442</v>
      </c>
      <c r="O31" t="str">
        <f>IFERROR(IFERROR(VLOOKUP($A31,'K-NETT'!$A$1:$AF$37898,11,FALSE),VLOOKUP($A31,'K-Wallet'!$A$1:$M$5000,0,FALSE)),"NOT VALID")</f>
        <v>CNE2010005903</v>
      </c>
      <c r="P31" t="str">
        <f>IFERROR(IFERROR(VLOOKUP($A31,'K-NETT'!$A$1:$AF$37898,14,FALSE),VLOOKUP($A31,'K-Wallet'!$A$1:$M$5000,8,FALSE)),"NOT VALID")</f>
        <v>EID144911</v>
      </c>
      <c r="Q31" t="str">
        <f>IFERROR(IFERROR(VLOOKUP($A31,'K-NETT'!$A$1:$AF$37898,15,FALSE),VLOOKUP($A31,'K-Wallet'!$A$1:$M$5000,9,FALSE)),"NOT VALID")</f>
        <v>TEGUH IMANTOKO</v>
      </c>
      <c r="R31">
        <f>IFERROR(IFERROR(VLOOKUP($A31,'K-NETT'!$A$1:$AF$37898,16,FALSE),VLOOKUP($A31,'K-Wallet'!$A$1:$M$5000,0,FALSE)),"NOT VALID")</f>
        <v>515000</v>
      </c>
      <c r="S31">
        <f>IFERROR(IFERROR(VLOOKUP($A31,'K-NETT'!$A$1:$AF$37898,17,FALSE),VLOOKUP($A31,'K-Wallet'!$A$1:$M$5000,0,FALSE)),"NOT VALID")</f>
        <v>6650</v>
      </c>
      <c r="T31">
        <f>IFERROR(IFERROR(VLOOKUP($A31,'K-NETT'!$A$1:$AF$37898,18,FALSE),VLOOKUP($A31,'K-Wallet'!$A$1:$M$5000,0,FALSE)),"NOT VALID")</f>
        <v>0</v>
      </c>
      <c r="U31">
        <f>IFERROR(IFERROR(VLOOKUP($A31,'K-NETT'!$A$1:$AF$37898,19,FALSE),VLOOKUP($A31,'K-Wallet'!$A$1:$M$5000,0,FALSE)),"NOT VALID")</f>
        <v>0</v>
      </c>
      <c r="V31">
        <f>IFERROR(IFERROR(VLOOKUP($A31,'K-NETT'!$A$1:$AF$37898,20,FALSE),VLOOKUP($A31,'K-Wallet'!$A$1:$M$5000,0,FALSE)),"NOT VALID")</f>
        <v>0</v>
      </c>
      <c r="W31">
        <f>IFERROR(IFERROR(VLOOKUP($A31,'K-NETT'!$A$1:$AF$37898,22,FALSE),VLOOKUP($A31,'K-Wallet'!$A$1:$M$5000,0,FALSE)),"NOT VALID")</f>
        <v>0</v>
      </c>
      <c r="X31">
        <f>IFERROR(IFERROR(VLOOKUP($A31,'K-NETT'!$A$1:$AF$37898,23,FALSE),VLOOKUP($A31,'K-Wallet'!$A$1:$M$5000,0,FALSE)),"NOT VALID")</f>
        <v>0</v>
      </c>
      <c r="Y31">
        <f>IFERROR(IFERROR(VLOOKUP($A31,'K-NETT'!$A$1:$AF$37898,26,FALSE),VLOOKUP($A31,'K-Wallet'!$A$1:$M$5000,0,FALSE)),"NOT VALID")</f>
        <v>521650</v>
      </c>
      <c r="Z31">
        <f>IFERROR(IFERROR(VLOOKUP($A31,'K-NETT'!$A$1:$AF$37898,30,FALSE),VLOOKUP($A31,'K-Wallet'!$A$1:$M$5000,11,FALSE)),"NOT VALID")</f>
        <v>0</v>
      </c>
      <c r="AA31" s="31">
        <f t="shared" si="1"/>
        <v>0</v>
      </c>
    </row>
    <row r="32" spans="1:27" x14ac:dyDescent="0.25">
      <c r="A32" t="str">
        <f t="shared" si="0"/>
        <v>1006112886</v>
      </c>
      <c r="B32">
        <v>23</v>
      </c>
      <c r="C32">
        <v>1006112886</v>
      </c>
      <c r="D32" t="s">
        <v>42</v>
      </c>
      <c r="E32" t="s">
        <v>43</v>
      </c>
      <c r="F32">
        <v>968650</v>
      </c>
      <c r="G32" s="2">
        <v>44113</v>
      </c>
      <c r="H32" s="3">
        <v>0.40832175925925923</v>
      </c>
      <c r="I32" t="s">
        <v>44</v>
      </c>
      <c r="J32">
        <v>-82035374501</v>
      </c>
      <c r="K32" s="4" t="s">
        <v>101</v>
      </c>
      <c r="N32" t="str">
        <f>IFERROR(IFERROR(VLOOKUP($A32,'K-NETT'!$A$1:$AF$37898,1,FALSE),VLOOKUP($A32,'K-Wallet'!$A$1:$M$5000,1,FALSE)),"NOT VALID")</f>
        <v>1006112886</v>
      </c>
      <c r="O32" t="str">
        <f>IFERROR(IFERROR(VLOOKUP($A32,'K-NETT'!$A$1:$AF$37898,11,FALSE),VLOOKUP($A32,'K-Wallet'!$A$1:$M$5000,0,FALSE)),"NOT VALID")</f>
        <v>CNE2010005907</v>
      </c>
      <c r="P32" t="str">
        <f>IFERROR(IFERROR(VLOOKUP($A32,'K-NETT'!$A$1:$AF$37898,14,FALSE),VLOOKUP($A32,'K-Wallet'!$A$1:$M$5000,8,FALSE)),"NOT VALID")</f>
        <v>IDJTBAA12600</v>
      </c>
      <c r="Q32" t="str">
        <f>IFERROR(IFERROR(VLOOKUP($A32,'K-NETT'!$A$1:$AF$37898,15,FALSE),VLOOKUP($A32,'K-Wallet'!$A$1:$M$5000,9,FALSE)),"NOT VALID")</f>
        <v>RESTIYANI AULIYA</v>
      </c>
      <c r="R32">
        <f>IFERROR(IFERROR(VLOOKUP($A32,'K-NETT'!$A$1:$AF$37898,16,FALSE),VLOOKUP($A32,'K-Wallet'!$A$1:$M$5000,0,FALSE)),"NOT VALID")</f>
        <v>950000</v>
      </c>
      <c r="S32">
        <f>IFERROR(IFERROR(VLOOKUP($A32,'K-NETT'!$A$1:$AF$37898,17,FALSE),VLOOKUP($A32,'K-Wallet'!$A$1:$M$5000,0,FALSE)),"NOT VALID")</f>
        <v>6650</v>
      </c>
      <c r="T32">
        <f>IFERROR(IFERROR(VLOOKUP($A32,'K-NETT'!$A$1:$AF$37898,18,FALSE),VLOOKUP($A32,'K-Wallet'!$A$1:$M$5000,0,FALSE)),"NOT VALID")</f>
        <v>12000</v>
      </c>
      <c r="U32">
        <f>IFERROR(IFERROR(VLOOKUP($A32,'K-NETT'!$A$1:$AF$37898,19,FALSE),VLOOKUP($A32,'K-Wallet'!$A$1:$M$5000,0,FALSE)),"NOT VALID")</f>
        <v>0</v>
      </c>
      <c r="V32">
        <f>IFERROR(IFERROR(VLOOKUP($A32,'K-NETT'!$A$1:$AF$37898,20,FALSE),VLOOKUP($A32,'K-Wallet'!$A$1:$M$5000,0,FALSE)),"NOT VALID")</f>
        <v>0</v>
      </c>
      <c r="W32">
        <f>IFERROR(IFERROR(VLOOKUP($A32,'K-NETT'!$A$1:$AF$37898,22,FALSE),VLOOKUP($A32,'K-Wallet'!$A$1:$M$5000,0,FALSE)),"NOT VALID")</f>
        <v>0</v>
      </c>
      <c r="X32">
        <f>IFERROR(IFERROR(VLOOKUP($A32,'K-NETT'!$A$1:$AF$37898,23,FALSE),VLOOKUP($A32,'K-Wallet'!$A$1:$M$5000,0,FALSE)),"NOT VALID")</f>
        <v>0</v>
      </c>
      <c r="Y32">
        <f>IFERROR(IFERROR(VLOOKUP($A32,'K-NETT'!$A$1:$AF$37898,26,FALSE),VLOOKUP($A32,'K-Wallet'!$A$1:$M$5000,0,FALSE)),"NOT VALID")</f>
        <v>968650</v>
      </c>
      <c r="Z32">
        <f>IFERROR(IFERROR(VLOOKUP($A32,'K-NETT'!$A$1:$AF$37898,30,FALSE),VLOOKUP($A32,'K-Wallet'!$A$1:$M$5000,11,FALSE)),"NOT VALID")</f>
        <v>0</v>
      </c>
      <c r="AA32" s="31">
        <f t="shared" si="1"/>
        <v>0</v>
      </c>
    </row>
    <row r="33" spans="1:27" x14ac:dyDescent="0.25">
      <c r="A33" t="str">
        <f t="shared" si="0"/>
        <v>1106212410</v>
      </c>
      <c r="B33">
        <v>24</v>
      </c>
      <c r="C33">
        <v>1106212410</v>
      </c>
      <c r="D33" t="s">
        <v>42</v>
      </c>
      <c r="E33" t="s">
        <v>43</v>
      </c>
      <c r="F33">
        <v>1043650</v>
      </c>
      <c r="G33" s="2">
        <v>44113</v>
      </c>
      <c r="H33" s="3">
        <v>0.42017361111111112</v>
      </c>
      <c r="I33" t="s">
        <v>44</v>
      </c>
      <c r="J33">
        <v>-82040165501</v>
      </c>
      <c r="K33" s="4" t="s">
        <v>101</v>
      </c>
      <c r="N33" t="str">
        <f>IFERROR(IFERROR(VLOOKUP($A33,'K-NETT'!$A$1:$AF$37898,1,FALSE),VLOOKUP($A33,'K-Wallet'!$A$1:$M$5000,1,FALSE)),"NOT VALID")</f>
        <v>1106212410</v>
      </c>
      <c r="O33" t="str">
        <f>IFERROR(IFERROR(VLOOKUP($A33,'K-NETT'!$A$1:$AF$37898,11,FALSE),VLOOKUP($A33,'K-Wallet'!$A$1:$M$5000,0,FALSE)),"NOT VALID")</f>
        <v>CNE2010005933</v>
      </c>
      <c r="P33" t="str">
        <f>IFERROR(IFERROR(VLOOKUP($A33,'K-NETT'!$A$1:$AF$37898,14,FALSE),VLOOKUP($A33,'K-Wallet'!$A$1:$M$5000,8,FALSE)),"NOT VALID")</f>
        <v>IDKLABA02864</v>
      </c>
      <c r="Q33" t="str">
        <f>IFERROR(IFERROR(VLOOKUP($A33,'K-NETT'!$A$1:$AF$37898,15,FALSE),VLOOKUP($A33,'K-Wallet'!$A$1:$M$5000,9,FALSE)),"NOT VALID")</f>
        <v>MUSTAFA</v>
      </c>
      <c r="R33">
        <f>IFERROR(IFERROR(VLOOKUP($A33,'K-NETT'!$A$1:$AF$37898,16,FALSE),VLOOKUP($A33,'K-Wallet'!$A$1:$M$5000,0,FALSE)),"NOT VALID")</f>
        <v>1019000</v>
      </c>
      <c r="S33">
        <f>IFERROR(IFERROR(VLOOKUP($A33,'K-NETT'!$A$1:$AF$37898,17,FALSE),VLOOKUP($A33,'K-Wallet'!$A$1:$M$5000,0,FALSE)),"NOT VALID")</f>
        <v>6650</v>
      </c>
      <c r="T33">
        <f>IFERROR(IFERROR(VLOOKUP($A33,'K-NETT'!$A$1:$AF$37898,18,FALSE),VLOOKUP($A33,'K-Wallet'!$A$1:$M$5000,0,FALSE)),"NOT VALID")</f>
        <v>18000</v>
      </c>
      <c r="U33">
        <f>IFERROR(IFERROR(VLOOKUP($A33,'K-NETT'!$A$1:$AF$37898,19,FALSE),VLOOKUP($A33,'K-Wallet'!$A$1:$M$5000,0,FALSE)),"NOT VALID")</f>
        <v>0</v>
      </c>
      <c r="V33">
        <f>IFERROR(IFERROR(VLOOKUP($A33,'K-NETT'!$A$1:$AF$37898,20,FALSE),VLOOKUP($A33,'K-Wallet'!$A$1:$M$5000,0,FALSE)),"NOT VALID")</f>
        <v>0</v>
      </c>
      <c r="W33">
        <f>IFERROR(IFERROR(VLOOKUP($A33,'K-NETT'!$A$1:$AF$37898,22,FALSE),VLOOKUP($A33,'K-Wallet'!$A$1:$M$5000,0,FALSE)),"NOT VALID")</f>
        <v>0</v>
      </c>
      <c r="X33">
        <f>IFERROR(IFERROR(VLOOKUP($A33,'K-NETT'!$A$1:$AF$37898,23,FALSE),VLOOKUP($A33,'K-Wallet'!$A$1:$M$5000,0,FALSE)),"NOT VALID")</f>
        <v>0</v>
      </c>
      <c r="Y33">
        <f>IFERROR(IFERROR(VLOOKUP($A33,'K-NETT'!$A$1:$AF$37898,26,FALSE),VLOOKUP($A33,'K-Wallet'!$A$1:$M$5000,0,FALSE)),"NOT VALID")</f>
        <v>1043650</v>
      </c>
      <c r="Z33">
        <f>IFERROR(IFERROR(VLOOKUP($A33,'K-NETT'!$A$1:$AF$37898,30,FALSE),VLOOKUP($A33,'K-Wallet'!$A$1:$M$5000,11,FALSE)),"NOT VALID")</f>
        <v>0</v>
      </c>
      <c r="AA33" s="31">
        <f t="shared" si="1"/>
        <v>0</v>
      </c>
    </row>
    <row r="34" spans="1:27" x14ac:dyDescent="0.25">
      <c r="A34" t="str">
        <f t="shared" si="0"/>
        <v>1142412317</v>
      </c>
      <c r="B34">
        <v>25</v>
      </c>
      <c r="C34">
        <v>1142412317</v>
      </c>
      <c r="D34" t="s">
        <v>42</v>
      </c>
      <c r="E34" t="s">
        <v>43</v>
      </c>
      <c r="F34">
        <v>263650</v>
      </c>
      <c r="G34" s="2">
        <v>44113</v>
      </c>
      <c r="H34" s="3">
        <v>0.43899305555555551</v>
      </c>
      <c r="I34" t="s">
        <v>44</v>
      </c>
      <c r="J34">
        <v>-82048442801</v>
      </c>
      <c r="K34" s="4" t="s">
        <v>101</v>
      </c>
      <c r="N34" t="str">
        <f>IFERROR(IFERROR(VLOOKUP($A34,'K-NETT'!$A$1:$AF$37898,1,FALSE),VLOOKUP($A34,'K-Wallet'!$A$1:$M$5000,1,FALSE)),"NOT VALID")</f>
        <v>1142412317</v>
      </c>
      <c r="O34" t="str">
        <f>IFERROR(IFERROR(VLOOKUP($A34,'K-NETT'!$A$1:$AF$37898,11,FALSE),VLOOKUP($A34,'K-Wallet'!$A$1:$M$5000,0,FALSE)),"NOT VALID")</f>
        <v>CNE2010005943</v>
      </c>
      <c r="P34" t="str">
        <f>IFERROR(IFERROR(VLOOKUP($A34,'K-NETT'!$A$1:$AF$37898,14,FALSE),VLOOKUP($A34,'K-Wallet'!$A$1:$M$5000,8,FALSE)),"NOT VALID")</f>
        <v>IDJRXYA07043</v>
      </c>
      <c r="Q34" t="str">
        <f>IFERROR(IFERROR(VLOOKUP($A34,'K-NETT'!$A$1:$AF$37898,15,FALSE),VLOOKUP($A34,'K-Wallet'!$A$1:$M$5000,9,FALSE)),"NOT VALID")</f>
        <v>ALVIANA DEWI INSANI</v>
      </c>
      <c r="R34">
        <f>IFERROR(IFERROR(VLOOKUP($A34,'K-NETT'!$A$1:$AF$37898,16,FALSE),VLOOKUP($A34,'K-Wallet'!$A$1:$M$5000,0,FALSE)),"NOT VALID")</f>
        <v>240000</v>
      </c>
      <c r="S34">
        <f>IFERROR(IFERROR(VLOOKUP($A34,'K-NETT'!$A$1:$AF$37898,17,FALSE),VLOOKUP($A34,'K-Wallet'!$A$1:$M$5000,0,FALSE)),"NOT VALID")</f>
        <v>6650</v>
      </c>
      <c r="T34">
        <f>IFERROR(IFERROR(VLOOKUP($A34,'K-NETT'!$A$1:$AF$37898,18,FALSE),VLOOKUP($A34,'K-Wallet'!$A$1:$M$5000,0,FALSE)),"NOT VALID")</f>
        <v>17000</v>
      </c>
      <c r="U34">
        <f>IFERROR(IFERROR(VLOOKUP($A34,'K-NETT'!$A$1:$AF$37898,19,FALSE),VLOOKUP($A34,'K-Wallet'!$A$1:$M$5000,0,FALSE)),"NOT VALID")</f>
        <v>0</v>
      </c>
      <c r="V34">
        <f>IFERROR(IFERROR(VLOOKUP($A34,'K-NETT'!$A$1:$AF$37898,20,FALSE),VLOOKUP($A34,'K-Wallet'!$A$1:$M$5000,0,FALSE)),"NOT VALID")</f>
        <v>0</v>
      </c>
      <c r="W34">
        <f>IFERROR(IFERROR(VLOOKUP($A34,'K-NETT'!$A$1:$AF$37898,22,FALSE),VLOOKUP($A34,'K-Wallet'!$A$1:$M$5000,0,FALSE)),"NOT VALID")</f>
        <v>0</v>
      </c>
      <c r="X34">
        <f>IFERROR(IFERROR(VLOOKUP($A34,'K-NETT'!$A$1:$AF$37898,23,FALSE),VLOOKUP($A34,'K-Wallet'!$A$1:$M$5000,0,FALSE)),"NOT VALID")</f>
        <v>0</v>
      </c>
      <c r="Y34">
        <f>IFERROR(IFERROR(VLOOKUP($A34,'K-NETT'!$A$1:$AF$37898,26,FALSE),VLOOKUP($A34,'K-Wallet'!$A$1:$M$5000,0,FALSE)),"NOT VALID")</f>
        <v>263650</v>
      </c>
      <c r="Z34">
        <f>IFERROR(IFERROR(VLOOKUP($A34,'K-NETT'!$A$1:$AF$37898,30,FALSE),VLOOKUP($A34,'K-Wallet'!$A$1:$M$5000,11,FALSE)),"NOT VALID")</f>
        <v>0</v>
      </c>
      <c r="AA34" s="31">
        <f t="shared" si="1"/>
        <v>0</v>
      </c>
    </row>
    <row r="35" spans="1:27" x14ac:dyDescent="0.25">
      <c r="A35" t="str">
        <f t="shared" si="0"/>
        <v>1651412983</v>
      </c>
      <c r="B35">
        <v>26</v>
      </c>
      <c r="C35">
        <v>1651412983</v>
      </c>
      <c r="D35" t="s">
        <v>42</v>
      </c>
      <c r="E35" t="s">
        <v>43</v>
      </c>
      <c r="F35">
        <v>596650</v>
      </c>
      <c r="G35" s="2">
        <v>44113</v>
      </c>
      <c r="H35" s="3">
        <v>0.43908564814814816</v>
      </c>
      <c r="I35" t="s">
        <v>44</v>
      </c>
      <c r="J35">
        <v>-82048281501</v>
      </c>
      <c r="K35" s="4" t="s">
        <v>101</v>
      </c>
      <c r="N35" t="str">
        <f>IFERROR(IFERROR(VLOOKUP($A35,'K-NETT'!$A$1:$AF$37898,1,FALSE),VLOOKUP($A35,'K-Wallet'!$A$1:$M$5000,1,FALSE)),"NOT VALID")</f>
        <v>1651412983</v>
      </c>
      <c r="O35" t="str">
        <f>IFERROR(IFERROR(VLOOKUP($A35,'K-NETT'!$A$1:$AF$37898,11,FALSE),VLOOKUP($A35,'K-Wallet'!$A$1:$M$5000,0,FALSE)),"NOT VALID")</f>
        <v>CNE2010005944</v>
      </c>
      <c r="P35" t="str">
        <f>IFERROR(IFERROR(VLOOKUP($A35,'K-NETT'!$A$1:$AF$37898,14,FALSE),VLOOKUP($A35,'K-Wallet'!$A$1:$M$5000,8,FALSE)),"NOT VALID")</f>
        <v>EID041536</v>
      </c>
      <c r="Q35" t="str">
        <f>IFERROR(IFERROR(VLOOKUP($A35,'K-NETT'!$A$1:$AF$37898,15,FALSE),VLOOKUP($A35,'K-Wallet'!$A$1:$M$5000,9,FALSE)),"NOT VALID")</f>
        <v>KARLIN ALATOMESIR</v>
      </c>
      <c r="R35">
        <f>IFERROR(IFERROR(VLOOKUP($A35,'K-NETT'!$A$1:$AF$37898,16,FALSE),VLOOKUP($A35,'K-Wallet'!$A$1:$M$5000,0,FALSE)),"NOT VALID")</f>
        <v>590000</v>
      </c>
      <c r="S35">
        <f>IFERROR(IFERROR(VLOOKUP($A35,'K-NETT'!$A$1:$AF$37898,17,FALSE),VLOOKUP($A35,'K-Wallet'!$A$1:$M$5000,0,FALSE)),"NOT VALID")</f>
        <v>6650</v>
      </c>
      <c r="T35">
        <f>IFERROR(IFERROR(VLOOKUP($A35,'K-NETT'!$A$1:$AF$37898,18,FALSE),VLOOKUP($A35,'K-Wallet'!$A$1:$M$5000,0,FALSE)),"NOT VALID")</f>
        <v>0</v>
      </c>
      <c r="U35">
        <f>IFERROR(IFERROR(VLOOKUP($A35,'K-NETT'!$A$1:$AF$37898,19,FALSE),VLOOKUP($A35,'K-Wallet'!$A$1:$M$5000,0,FALSE)),"NOT VALID")</f>
        <v>0</v>
      </c>
      <c r="V35">
        <f>IFERROR(IFERROR(VLOOKUP($A35,'K-NETT'!$A$1:$AF$37898,20,FALSE),VLOOKUP($A35,'K-Wallet'!$A$1:$M$5000,0,FALSE)),"NOT VALID")</f>
        <v>0</v>
      </c>
      <c r="W35">
        <f>IFERROR(IFERROR(VLOOKUP($A35,'K-NETT'!$A$1:$AF$37898,22,FALSE),VLOOKUP($A35,'K-Wallet'!$A$1:$M$5000,0,FALSE)),"NOT VALID")</f>
        <v>0</v>
      </c>
      <c r="X35">
        <f>IFERROR(IFERROR(VLOOKUP($A35,'K-NETT'!$A$1:$AF$37898,23,FALSE),VLOOKUP($A35,'K-Wallet'!$A$1:$M$5000,0,FALSE)),"NOT VALID")</f>
        <v>0</v>
      </c>
      <c r="Y35">
        <f>IFERROR(IFERROR(VLOOKUP($A35,'K-NETT'!$A$1:$AF$37898,26,FALSE),VLOOKUP($A35,'K-Wallet'!$A$1:$M$5000,0,FALSE)),"NOT VALID")</f>
        <v>596650</v>
      </c>
      <c r="Z35">
        <f>IFERROR(IFERROR(VLOOKUP($A35,'K-NETT'!$A$1:$AF$37898,30,FALSE),VLOOKUP($A35,'K-Wallet'!$A$1:$M$5000,11,FALSE)),"NOT VALID")</f>
        <v>0</v>
      </c>
      <c r="AA35" s="31">
        <f t="shared" si="1"/>
        <v>0</v>
      </c>
    </row>
    <row r="36" spans="1:27" x14ac:dyDescent="0.25">
      <c r="A36" t="str">
        <f t="shared" si="0"/>
        <v>1203312452</v>
      </c>
      <c r="B36">
        <v>27</v>
      </c>
      <c r="C36">
        <v>1203312452</v>
      </c>
      <c r="D36" t="s">
        <v>42</v>
      </c>
      <c r="E36" t="s">
        <v>43</v>
      </c>
      <c r="F36">
        <v>56650</v>
      </c>
      <c r="G36" s="2">
        <v>44113</v>
      </c>
      <c r="H36" s="3">
        <v>0.43943287037037032</v>
      </c>
      <c r="I36" t="s">
        <v>44</v>
      </c>
      <c r="J36">
        <v>-82048607101</v>
      </c>
      <c r="K36" s="4" t="s">
        <v>101</v>
      </c>
      <c r="N36" t="str">
        <f>IFERROR(IFERROR(VLOOKUP($A36,'K-NETT'!$A$1:$AF$37898,1,FALSE),VLOOKUP($A36,'K-Wallet'!$A$1:$M$5000,1,FALSE)),"NOT VALID")</f>
        <v>1203312452</v>
      </c>
      <c r="O36" t="str">
        <f>IFERROR(IFERROR(VLOOKUP($A36,'K-NETT'!$A$1:$AF$37898,11,FALSE),VLOOKUP($A36,'K-Wallet'!$A$1:$M$5000,0,FALSE)),"NOT VALID")</f>
        <v>MME2010005945</v>
      </c>
      <c r="P36" t="str">
        <f>IFERROR(IFERROR(VLOOKUP($A36,'K-NETT'!$A$1:$AF$37898,14,FALSE),VLOOKUP($A36,'K-Wallet'!$A$1:$M$5000,8,FALSE)),"NOT VALID")</f>
        <v>IDNTAAA17749</v>
      </c>
      <c r="Q36" t="str">
        <f>IFERROR(IFERROR(VLOOKUP($A36,'K-NETT'!$A$1:$AF$37898,15,FALSE),VLOOKUP($A36,'K-Wallet'!$A$1:$M$5000,9,FALSE)),"NOT VALID")</f>
        <v>JAHRI</v>
      </c>
      <c r="R36">
        <f>IFERROR(IFERROR(VLOOKUP($A36,'K-NETT'!$A$1:$AF$37898,16,FALSE),VLOOKUP($A36,'K-Wallet'!$A$1:$M$5000,0,FALSE)),"NOT VALID")</f>
        <v>50000</v>
      </c>
      <c r="S36">
        <f>IFERROR(IFERROR(VLOOKUP($A36,'K-NETT'!$A$1:$AF$37898,17,FALSE),VLOOKUP($A36,'K-Wallet'!$A$1:$M$5000,0,FALSE)),"NOT VALID")</f>
        <v>6650</v>
      </c>
      <c r="T36">
        <f>IFERROR(IFERROR(VLOOKUP($A36,'K-NETT'!$A$1:$AF$37898,18,FALSE),VLOOKUP($A36,'K-Wallet'!$A$1:$M$5000,0,FALSE)),"NOT VALID")</f>
        <v>0</v>
      </c>
      <c r="U36">
        <f>IFERROR(IFERROR(VLOOKUP($A36,'K-NETT'!$A$1:$AF$37898,19,FALSE),VLOOKUP($A36,'K-Wallet'!$A$1:$M$5000,0,FALSE)),"NOT VALID")</f>
        <v>0</v>
      </c>
      <c r="V36">
        <f>IFERROR(IFERROR(VLOOKUP($A36,'K-NETT'!$A$1:$AF$37898,20,FALSE),VLOOKUP($A36,'K-Wallet'!$A$1:$M$5000,0,FALSE)),"NOT VALID")</f>
        <v>0</v>
      </c>
      <c r="W36">
        <f>IFERROR(IFERROR(VLOOKUP($A36,'K-NETT'!$A$1:$AF$37898,22,FALSE),VLOOKUP($A36,'K-Wallet'!$A$1:$M$5000,0,FALSE)),"NOT VALID")</f>
        <v>0</v>
      </c>
      <c r="X36">
        <f>IFERROR(IFERROR(VLOOKUP($A36,'K-NETT'!$A$1:$AF$37898,23,FALSE),VLOOKUP($A36,'K-Wallet'!$A$1:$M$5000,0,FALSE)),"NOT VALID")</f>
        <v>0</v>
      </c>
      <c r="Y36">
        <f>IFERROR(IFERROR(VLOOKUP($A36,'K-NETT'!$A$1:$AF$37898,26,FALSE),VLOOKUP($A36,'K-Wallet'!$A$1:$M$5000,0,FALSE)),"NOT VALID")</f>
        <v>56650</v>
      </c>
      <c r="Z36">
        <f>IFERROR(IFERROR(VLOOKUP($A36,'K-NETT'!$A$1:$AF$37898,30,FALSE),VLOOKUP($A36,'K-Wallet'!$A$1:$M$5000,11,FALSE)),"NOT VALID")</f>
        <v>0</v>
      </c>
      <c r="AA36" s="31">
        <f t="shared" si="1"/>
        <v>0</v>
      </c>
    </row>
    <row r="37" spans="1:27" x14ac:dyDescent="0.25">
      <c r="A37" t="str">
        <f t="shared" si="0"/>
        <v>1166412843</v>
      </c>
      <c r="B37">
        <v>28</v>
      </c>
      <c r="C37">
        <v>1166412843</v>
      </c>
      <c r="D37" t="s">
        <v>42</v>
      </c>
      <c r="E37" t="s">
        <v>43</v>
      </c>
      <c r="F37">
        <v>487650</v>
      </c>
      <c r="G37" s="2">
        <v>44113</v>
      </c>
      <c r="H37" s="3">
        <v>0.44353009259259263</v>
      </c>
      <c r="I37" t="s">
        <v>44</v>
      </c>
      <c r="J37">
        <v>-82050421501</v>
      </c>
      <c r="K37" s="4" t="s">
        <v>101</v>
      </c>
      <c r="N37" t="str">
        <f>IFERROR(IFERROR(VLOOKUP($A37,'K-NETT'!$A$1:$AF$37898,1,FALSE),VLOOKUP($A37,'K-Wallet'!$A$1:$M$5000,1,FALSE)),"NOT VALID")</f>
        <v>1166412843</v>
      </c>
      <c r="O37" t="str">
        <f>IFERROR(IFERROR(VLOOKUP($A37,'K-NETT'!$A$1:$AF$37898,11,FALSE),VLOOKUP($A37,'K-Wallet'!$A$1:$M$5000,0,FALSE)),"NOT VALID")</f>
        <v>CNE2010005948</v>
      </c>
      <c r="P37" t="str">
        <f>IFERROR(IFERROR(VLOOKUP($A37,'K-NETT'!$A$1:$AF$37898,14,FALSE),VLOOKUP($A37,'K-Wallet'!$A$1:$M$5000,8,FALSE)),"NOT VALID")</f>
        <v>IDSPACA10173</v>
      </c>
      <c r="Q37" t="str">
        <f>IFERROR(IFERROR(VLOOKUP($A37,'K-NETT'!$A$1:$AF$37898,15,FALSE),VLOOKUP($A37,'K-Wallet'!$A$1:$M$5000,9,FALSE)),"NOT VALID")</f>
        <v>DINAH SAKINAH ISMAIL</v>
      </c>
      <c r="R37">
        <f>IFERROR(IFERROR(VLOOKUP($A37,'K-NETT'!$A$1:$AF$37898,16,FALSE),VLOOKUP($A37,'K-Wallet'!$A$1:$M$5000,0,FALSE)),"NOT VALID")</f>
        <v>474000</v>
      </c>
      <c r="S37">
        <f>IFERROR(IFERROR(VLOOKUP($A37,'K-NETT'!$A$1:$AF$37898,17,FALSE),VLOOKUP($A37,'K-Wallet'!$A$1:$M$5000,0,FALSE)),"NOT VALID")</f>
        <v>6650</v>
      </c>
      <c r="T37">
        <f>IFERROR(IFERROR(VLOOKUP($A37,'K-NETT'!$A$1:$AF$37898,18,FALSE),VLOOKUP($A37,'K-Wallet'!$A$1:$M$5000,0,FALSE)),"NOT VALID")</f>
        <v>7000</v>
      </c>
      <c r="U37">
        <f>IFERROR(IFERROR(VLOOKUP($A37,'K-NETT'!$A$1:$AF$37898,19,FALSE),VLOOKUP($A37,'K-Wallet'!$A$1:$M$5000,0,FALSE)),"NOT VALID")</f>
        <v>0</v>
      </c>
      <c r="V37">
        <f>IFERROR(IFERROR(VLOOKUP($A37,'K-NETT'!$A$1:$AF$37898,20,FALSE),VLOOKUP($A37,'K-Wallet'!$A$1:$M$5000,0,FALSE)),"NOT VALID")</f>
        <v>0</v>
      </c>
      <c r="W37">
        <f>IFERROR(IFERROR(VLOOKUP($A37,'K-NETT'!$A$1:$AF$37898,22,FALSE),VLOOKUP($A37,'K-Wallet'!$A$1:$M$5000,0,FALSE)),"NOT VALID")</f>
        <v>0</v>
      </c>
      <c r="X37">
        <f>IFERROR(IFERROR(VLOOKUP($A37,'K-NETT'!$A$1:$AF$37898,23,FALSE),VLOOKUP($A37,'K-Wallet'!$A$1:$M$5000,0,FALSE)),"NOT VALID")</f>
        <v>0</v>
      </c>
      <c r="Y37">
        <f>IFERROR(IFERROR(VLOOKUP($A37,'K-NETT'!$A$1:$AF$37898,26,FALSE),VLOOKUP($A37,'K-Wallet'!$A$1:$M$5000,0,FALSE)),"NOT VALID")</f>
        <v>487650</v>
      </c>
      <c r="Z37">
        <f>IFERROR(IFERROR(VLOOKUP($A37,'K-NETT'!$A$1:$AF$37898,30,FALSE),VLOOKUP($A37,'K-Wallet'!$A$1:$M$5000,11,FALSE)),"NOT VALID")</f>
        <v>0</v>
      </c>
      <c r="AA37" s="31">
        <f t="shared" si="1"/>
        <v>0</v>
      </c>
    </row>
    <row r="38" spans="1:27" x14ac:dyDescent="0.25">
      <c r="A38" t="str">
        <f t="shared" si="0"/>
        <v>1458012809</v>
      </c>
      <c r="B38">
        <v>29</v>
      </c>
      <c r="C38">
        <v>1458012809</v>
      </c>
      <c r="D38" t="s">
        <v>42</v>
      </c>
      <c r="E38" t="s">
        <v>43</v>
      </c>
      <c r="F38">
        <v>143650</v>
      </c>
      <c r="G38" s="2">
        <v>44113</v>
      </c>
      <c r="H38" s="3">
        <v>0.49952546296296302</v>
      </c>
      <c r="I38" t="s">
        <v>46</v>
      </c>
      <c r="J38">
        <v>-82076137501</v>
      </c>
      <c r="K38" s="4" t="s">
        <v>101</v>
      </c>
      <c r="N38" t="str">
        <f>IFERROR(IFERROR(VLOOKUP($A38,'K-NETT'!$A$1:$AF$37898,1,FALSE),VLOOKUP($A38,'K-Wallet'!$A$1:$M$5000,1,FALSE)),"NOT VALID")</f>
        <v>1458012809</v>
      </c>
      <c r="O38" t="str">
        <f>IFERROR(IFERROR(VLOOKUP($A38,'K-NETT'!$A$1:$AF$37898,11,FALSE),VLOOKUP($A38,'K-Wallet'!$A$1:$M$5000,0,FALSE)),"NOT VALID")</f>
        <v>CNE2010005972</v>
      </c>
      <c r="P38" t="str">
        <f>IFERROR(IFERROR(VLOOKUP($A38,'K-NETT'!$A$1:$AF$37898,14,FALSE),VLOOKUP($A38,'K-Wallet'!$A$1:$M$5000,8,FALSE)),"NOT VALID")</f>
        <v>IDSPAAB08321</v>
      </c>
      <c r="Q38" t="str">
        <f>IFERROR(IFERROR(VLOOKUP($A38,'K-NETT'!$A$1:$AF$37898,15,FALSE),VLOOKUP($A38,'K-Wallet'!$A$1:$M$5000,9,FALSE)),"NOT VALID")</f>
        <v>RIRIN ROCHMAWATI</v>
      </c>
      <c r="R38">
        <f>IFERROR(IFERROR(VLOOKUP($A38,'K-NETT'!$A$1:$AF$37898,16,FALSE),VLOOKUP($A38,'K-Wallet'!$A$1:$M$5000,0,FALSE)),"NOT VALID")</f>
        <v>127000</v>
      </c>
      <c r="S38">
        <f>IFERROR(IFERROR(VLOOKUP($A38,'K-NETT'!$A$1:$AF$37898,17,FALSE),VLOOKUP($A38,'K-Wallet'!$A$1:$M$5000,0,FALSE)),"NOT VALID")</f>
        <v>6650</v>
      </c>
      <c r="T38">
        <f>IFERROR(IFERROR(VLOOKUP($A38,'K-NETT'!$A$1:$AF$37898,18,FALSE),VLOOKUP($A38,'K-Wallet'!$A$1:$M$5000,0,FALSE)),"NOT VALID")</f>
        <v>10000</v>
      </c>
      <c r="U38">
        <f>IFERROR(IFERROR(VLOOKUP($A38,'K-NETT'!$A$1:$AF$37898,19,FALSE),VLOOKUP($A38,'K-Wallet'!$A$1:$M$5000,0,FALSE)),"NOT VALID")</f>
        <v>0</v>
      </c>
      <c r="V38">
        <f>IFERROR(IFERROR(VLOOKUP($A38,'K-NETT'!$A$1:$AF$37898,20,FALSE),VLOOKUP($A38,'K-Wallet'!$A$1:$M$5000,0,FALSE)),"NOT VALID")</f>
        <v>0</v>
      </c>
      <c r="W38">
        <f>IFERROR(IFERROR(VLOOKUP($A38,'K-NETT'!$A$1:$AF$37898,22,FALSE),VLOOKUP($A38,'K-Wallet'!$A$1:$M$5000,0,FALSE)),"NOT VALID")</f>
        <v>0</v>
      </c>
      <c r="X38">
        <f>IFERROR(IFERROR(VLOOKUP($A38,'K-NETT'!$A$1:$AF$37898,23,FALSE),VLOOKUP($A38,'K-Wallet'!$A$1:$M$5000,0,FALSE)),"NOT VALID")</f>
        <v>0</v>
      </c>
      <c r="Y38">
        <f>IFERROR(IFERROR(VLOOKUP($A38,'K-NETT'!$A$1:$AF$37898,26,FALSE),VLOOKUP($A38,'K-Wallet'!$A$1:$M$5000,0,FALSE)),"NOT VALID")</f>
        <v>143650</v>
      </c>
      <c r="Z38">
        <f>IFERROR(IFERROR(VLOOKUP($A38,'K-NETT'!$A$1:$AF$37898,30,FALSE),VLOOKUP($A38,'K-Wallet'!$A$1:$M$5000,11,FALSE)),"NOT VALID")</f>
        <v>0</v>
      </c>
      <c r="AA38" s="31">
        <f t="shared" si="1"/>
        <v>0</v>
      </c>
    </row>
    <row r="39" spans="1:27" x14ac:dyDescent="0.25">
      <c r="A39" t="str">
        <f t="shared" si="0"/>
        <v>1767912700</v>
      </c>
      <c r="B39">
        <v>30</v>
      </c>
      <c r="C39">
        <v>1767912700</v>
      </c>
      <c r="D39" t="s">
        <v>42</v>
      </c>
      <c r="E39" t="s">
        <v>43</v>
      </c>
      <c r="F39">
        <v>238650</v>
      </c>
      <c r="G39" s="2">
        <v>44113</v>
      </c>
      <c r="H39" s="3">
        <v>0.5028125</v>
      </c>
      <c r="I39" t="s">
        <v>44</v>
      </c>
      <c r="J39">
        <v>-82077619001</v>
      </c>
      <c r="K39" s="4" t="s">
        <v>101</v>
      </c>
      <c r="N39" t="str">
        <f>IFERROR(IFERROR(VLOOKUP($A39,'K-NETT'!$A$1:$AF$37898,1,FALSE),VLOOKUP($A39,'K-Wallet'!$A$1:$M$5000,1,FALSE)),"NOT VALID")</f>
        <v>1767912700</v>
      </c>
      <c r="O39" t="str">
        <f>IFERROR(IFERROR(VLOOKUP($A39,'K-NETT'!$A$1:$AF$37898,11,FALSE),VLOOKUP($A39,'K-Wallet'!$A$1:$M$5000,0,FALSE)),"NOT VALID")</f>
        <v>CNE2010005975</v>
      </c>
      <c r="P39" t="str">
        <f>IFERROR(IFERROR(VLOOKUP($A39,'K-NETT'!$A$1:$AF$37898,14,FALSE),VLOOKUP($A39,'K-Wallet'!$A$1:$M$5000,8,FALSE)),"NOT VALID")</f>
        <v>IDNTAOA00529</v>
      </c>
      <c r="Q39" t="str">
        <f>IFERROR(IFERROR(VLOOKUP($A39,'K-NETT'!$A$1:$AF$37898,15,FALSE),VLOOKUP($A39,'K-Wallet'!$A$1:$M$5000,9,FALSE)),"NOT VALID")</f>
        <v>BAMBANG DEDI SUPRAPTO AMD KEP</v>
      </c>
      <c r="R39">
        <f>IFERROR(IFERROR(VLOOKUP($A39,'K-NETT'!$A$1:$AF$37898,16,FALSE),VLOOKUP($A39,'K-Wallet'!$A$1:$M$5000,0,FALSE)),"NOT VALID")</f>
        <v>210000</v>
      </c>
      <c r="S39">
        <f>IFERROR(IFERROR(VLOOKUP($A39,'K-NETT'!$A$1:$AF$37898,17,FALSE),VLOOKUP($A39,'K-Wallet'!$A$1:$M$5000,0,FALSE)),"NOT VALID")</f>
        <v>6650</v>
      </c>
      <c r="T39">
        <f>IFERROR(IFERROR(VLOOKUP($A39,'K-NETT'!$A$1:$AF$37898,18,FALSE),VLOOKUP($A39,'K-Wallet'!$A$1:$M$5000,0,FALSE)),"NOT VALID")</f>
        <v>22000</v>
      </c>
      <c r="U39">
        <f>IFERROR(IFERROR(VLOOKUP($A39,'K-NETT'!$A$1:$AF$37898,19,FALSE),VLOOKUP($A39,'K-Wallet'!$A$1:$M$5000,0,FALSE)),"NOT VALID")</f>
        <v>0</v>
      </c>
      <c r="V39">
        <f>IFERROR(IFERROR(VLOOKUP($A39,'K-NETT'!$A$1:$AF$37898,20,FALSE),VLOOKUP($A39,'K-Wallet'!$A$1:$M$5000,0,FALSE)),"NOT VALID")</f>
        <v>0</v>
      </c>
      <c r="W39">
        <f>IFERROR(IFERROR(VLOOKUP($A39,'K-NETT'!$A$1:$AF$37898,22,FALSE),VLOOKUP($A39,'K-Wallet'!$A$1:$M$5000,0,FALSE)),"NOT VALID")</f>
        <v>0</v>
      </c>
      <c r="X39">
        <f>IFERROR(IFERROR(VLOOKUP($A39,'K-NETT'!$A$1:$AF$37898,23,FALSE),VLOOKUP($A39,'K-Wallet'!$A$1:$M$5000,0,FALSE)),"NOT VALID")</f>
        <v>0</v>
      </c>
      <c r="Y39">
        <f>IFERROR(IFERROR(VLOOKUP($A39,'K-NETT'!$A$1:$AF$37898,26,FALSE),VLOOKUP($A39,'K-Wallet'!$A$1:$M$5000,0,FALSE)),"NOT VALID")</f>
        <v>238650</v>
      </c>
      <c r="Z39">
        <f>IFERROR(IFERROR(VLOOKUP($A39,'K-NETT'!$A$1:$AF$37898,30,FALSE),VLOOKUP($A39,'K-Wallet'!$A$1:$M$5000,11,FALSE)),"NOT VALID")</f>
        <v>0</v>
      </c>
      <c r="AA39" s="31">
        <f t="shared" si="1"/>
        <v>0</v>
      </c>
    </row>
    <row r="40" spans="1:27" x14ac:dyDescent="0.25">
      <c r="A40" t="str">
        <f t="shared" si="0"/>
        <v>1119612592</v>
      </c>
      <c r="B40">
        <v>31</v>
      </c>
      <c r="C40">
        <v>1119612592</v>
      </c>
      <c r="D40" t="s">
        <v>42</v>
      </c>
      <c r="E40" t="s">
        <v>43</v>
      </c>
      <c r="F40">
        <v>64650</v>
      </c>
      <c r="G40" s="2">
        <v>44113</v>
      </c>
      <c r="H40" s="3">
        <v>0.50864583333333335</v>
      </c>
      <c r="I40" t="s">
        <v>44</v>
      </c>
      <c r="J40">
        <v>-82079925701</v>
      </c>
      <c r="K40" s="4" t="s">
        <v>101</v>
      </c>
      <c r="N40" t="str">
        <f>IFERROR(IFERROR(VLOOKUP($A40,'K-NETT'!$A$1:$AF$37898,1,FALSE),VLOOKUP($A40,'K-Wallet'!$A$1:$M$5000,1,FALSE)),"NOT VALID")</f>
        <v>1119612592</v>
      </c>
      <c r="O40" t="str">
        <f>IFERROR(IFERROR(VLOOKUP($A40,'K-NETT'!$A$1:$AF$37898,11,FALSE),VLOOKUP($A40,'K-Wallet'!$A$1:$M$5000,0,FALSE)),"NOT VALID")</f>
        <v>MME2010005978</v>
      </c>
      <c r="P40" t="str">
        <f>IFERROR(IFERROR(VLOOKUP($A40,'K-NETT'!$A$1:$AF$37898,14,FALSE),VLOOKUP($A40,'K-Wallet'!$A$1:$M$5000,8,FALSE)),"NOT VALID")</f>
        <v>IDPABLA10539</v>
      </c>
      <c r="Q40" t="str">
        <f>IFERROR(IFERROR(VLOOKUP($A40,'K-NETT'!$A$1:$AF$37898,15,FALSE),VLOOKUP($A40,'K-Wallet'!$A$1:$M$5000,9,FALSE)),"NOT VALID")</f>
        <v>CHUTTAWATI</v>
      </c>
      <c r="R40">
        <f>IFERROR(IFERROR(VLOOKUP($A40,'K-NETT'!$A$1:$AF$37898,16,FALSE),VLOOKUP($A40,'K-Wallet'!$A$1:$M$5000,0,FALSE)),"NOT VALID")</f>
        <v>50000</v>
      </c>
      <c r="S40">
        <f>IFERROR(IFERROR(VLOOKUP($A40,'K-NETT'!$A$1:$AF$37898,17,FALSE),VLOOKUP($A40,'K-Wallet'!$A$1:$M$5000,0,FALSE)),"NOT VALID")</f>
        <v>6650</v>
      </c>
      <c r="T40">
        <f>IFERROR(IFERROR(VLOOKUP($A40,'K-NETT'!$A$1:$AF$37898,18,FALSE),VLOOKUP($A40,'K-Wallet'!$A$1:$M$5000,0,FALSE)),"NOT VALID")</f>
        <v>8000</v>
      </c>
      <c r="U40">
        <f>IFERROR(IFERROR(VLOOKUP($A40,'K-NETT'!$A$1:$AF$37898,19,FALSE),VLOOKUP($A40,'K-Wallet'!$A$1:$M$5000,0,FALSE)),"NOT VALID")</f>
        <v>0</v>
      </c>
      <c r="V40">
        <f>IFERROR(IFERROR(VLOOKUP($A40,'K-NETT'!$A$1:$AF$37898,20,FALSE),VLOOKUP($A40,'K-Wallet'!$A$1:$M$5000,0,FALSE)),"NOT VALID")</f>
        <v>0</v>
      </c>
      <c r="W40">
        <f>IFERROR(IFERROR(VLOOKUP($A40,'K-NETT'!$A$1:$AF$37898,22,FALSE),VLOOKUP($A40,'K-Wallet'!$A$1:$M$5000,0,FALSE)),"NOT VALID")</f>
        <v>0</v>
      </c>
      <c r="X40">
        <f>IFERROR(IFERROR(VLOOKUP($A40,'K-NETT'!$A$1:$AF$37898,23,FALSE),VLOOKUP($A40,'K-Wallet'!$A$1:$M$5000,0,FALSE)),"NOT VALID")</f>
        <v>0</v>
      </c>
      <c r="Y40">
        <f>IFERROR(IFERROR(VLOOKUP($A40,'K-NETT'!$A$1:$AF$37898,26,FALSE),VLOOKUP($A40,'K-Wallet'!$A$1:$M$5000,0,FALSE)),"NOT VALID")</f>
        <v>64650</v>
      </c>
      <c r="Z40">
        <f>IFERROR(IFERROR(VLOOKUP($A40,'K-NETT'!$A$1:$AF$37898,30,FALSE),VLOOKUP($A40,'K-Wallet'!$A$1:$M$5000,11,FALSE)),"NOT VALID")</f>
        <v>0</v>
      </c>
      <c r="AA40" s="31">
        <f t="shared" si="1"/>
        <v>0</v>
      </c>
    </row>
    <row r="41" spans="1:27" x14ac:dyDescent="0.25">
      <c r="A41" t="str">
        <f t="shared" si="0"/>
        <v>1632122974</v>
      </c>
      <c r="B41">
        <v>32</v>
      </c>
      <c r="C41">
        <v>1632122974</v>
      </c>
      <c r="D41" t="s">
        <v>42</v>
      </c>
      <c r="E41" t="s">
        <v>43</v>
      </c>
      <c r="F41">
        <v>336650</v>
      </c>
      <c r="G41" s="2">
        <v>44113</v>
      </c>
      <c r="H41" s="3">
        <v>0.52170138888888895</v>
      </c>
      <c r="I41" t="s">
        <v>46</v>
      </c>
      <c r="J41">
        <v>-82085550001</v>
      </c>
      <c r="K41" s="4" t="s">
        <v>101</v>
      </c>
      <c r="N41" t="str">
        <f>IFERROR(IFERROR(VLOOKUP($A41,'K-NETT'!$A$1:$AF$37898,1,FALSE),VLOOKUP($A41,'K-Wallet'!$A$1:$M$5000,1,FALSE)),"NOT VALID")</f>
        <v>1632122974</v>
      </c>
      <c r="O41" t="str">
        <f>IFERROR(IFERROR(VLOOKUP($A41,'K-NETT'!$A$1:$AF$37898,11,FALSE),VLOOKUP($A41,'K-Wallet'!$A$1:$M$5000,0,FALSE)),"NOT VALID")</f>
        <v>CNE2010005984</v>
      </c>
      <c r="P41" t="str">
        <f>IFERROR(IFERROR(VLOOKUP($A41,'K-NETT'!$A$1:$AF$37898,14,FALSE),VLOOKUP($A41,'K-Wallet'!$A$1:$M$5000,8,FALSE)),"NOT VALID")</f>
        <v>IDSPAAA98197</v>
      </c>
      <c r="Q41" t="str">
        <f>IFERROR(IFERROR(VLOOKUP($A41,'K-NETT'!$A$1:$AF$37898,15,FALSE),VLOOKUP($A41,'K-Wallet'!$A$1:$M$5000,9,FALSE)),"NOT VALID")</f>
        <v>IIS SUMARTINI</v>
      </c>
      <c r="R41">
        <f>IFERROR(IFERROR(VLOOKUP($A41,'K-NETT'!$A$1:$AF$37898,16,FALSE),VLOOKUP($A41,'K-Wallet'!$A$1:$M$5000,0,FALSE)),"NOT VALID")</f>
        <v>312000</v>
      </c>
      <c r="S41">
        <f>IFERROR(IFERROR(VLOOKUP($A41,'K-NETT'!$A$1:$AF$37898,17,FALSE),VLOOKUP($A41,'K-Wallet'!$A$1:$M$5000,0,FALSE)),"NOT VALID")</f>
        <v>6650</v>
      </c>
      <c r="T41">
        <f>IFERROR(IFERROR(VLOOKUP($A41,'K-NETT'!$A$1:$AF$37898,18,FALSE),VLOOKUP($A41,'K-Wallet'!$A$1:$M$5000,0,FALSE)),"NOT VALID")</f>
        <v>18000</v>
      </c>
      <c r="U41">
        <f>IFERROR(IFERROR(VLOOKUP($A41,'K-NETT'!$A$1:$AF$37898,19,FALSE),VLOOKUP($A41,'K-Wallet'!$A$1:$M$5000,0,FALSE)),"NOT VALID")</f>
        <v>0</v>
      </c>
      <c r="V41">
        <f>IFERROR(IFERROR(VLOOKUP($A41,'K-NETT'!$A$1:$AF$37898,20,FALSE),VLOOKUP($A41,'K-Wallet'!$A$1:$M$5000,0,FALSE)),"NOT VALID")</f>
        <v>0</v>
      </c>
      <c r="W41">
        <f>IFERROR(IFERROR(VLOOKUP($A41,'K-NETT'!$A$1:$AF$37898,22,FALSE),VLOOKUP($A41,'K-Wallet'!$A$1:$M$5000,0,FALSE)),"NOT VALID")</f>
        <v>0</v>
      </c>
      <c r="X41">
        <f>IFERROR(IFERROR(VLOOKUP($A41,'K-NETT'!$A$1:$AF$37898,23,FALSE),VLOOKUP($A41,'K-Wallet'!$A$1:$M$5000,0,FALSE)),"NOT VALID")</f>
        <v>0</v>
      </c>
      <c r="Y41">
        <f>IFERROR(IFERROR(VLOOKUP($A41,'K-NETT'!$A$1:$AF$37898,26,FALSE),VLOOKUP($A41,'K-Wallet'!$A$1:$M$5000,0,FALSE)),"NOT VALID")</f>
        <v>336650</v>
      </c>
      <c r="Z41">
        <f>IFERROR(IFERROR(VLOOKUP($A41,'K-NETT'!$A$1:$AF$37898,30,FALSE),VLOOKUP($A41,'K-Wallet'!$A$1:$M$5000,11,FALSE)),"NOT VALID")</f>
        <v>0</v>
      </c>
      <c r="AA41" s="31">
        <f t="shared" si="1"/>
        <v>0</v>
      </c>
    </row>
    <row r="42" spans="1:27" x14ac:dyDescent="0.25">
      <c r="A42" t="str">
        <f t="shared" si="0"/>
        <v>1151122988</v>
      </c>
      <c r="B42">
        <v>33</v>
      </c>
      <c r="C42">
        <v>1151122988</v>
      </c>
      <c r="D42" t="s">
        <v>42</v>
      </c>
      <c r="E42" t="s">
        <v>43</v>
      </c>
      <c r="F42">
        <v>76650</v>
      </c>
      <c r="G42" s="2">
        <v>44113</v>
      </c>
      <c r="H42" s="3">
        <v>0.52521990740740743</v>
      </c>
      <c r="I42" t="s">
        <v>44</v>
      </c>
      <c r="J42">
        <v>-82087641901</v>
      </c>
      <c r="K42" s="4" t="s">
        <v>101</v>
      </c>
      <c r="N42" t="str">
        <f>IFERROR(IFERROR(VLOOKUP($A42,'K-NETT'!$A$1:$AF$37898,1,FALSE),VLOOKUP($A42,'K-Wallet'!$A$1:$M$5000,1,FALSE)),"NOT VALID")</f>
        <v>1151122988</v>
      </c>
      <c r="O42" t="str">
        <f>IFERROR(IFERROR(VLOOKUP($A42,'K-NETT'!$A$1:$AF$37898,11,FALSE),VLOOKUP($A42,'K-Wallet'!$A$1:$M$5000,0,FALSE)),"NOT VALID")</f>
        <v>MME2010005985</v>
      </c>
      <c r="P42" t="str">
        <f>IFERROR(IFERROR(VLOOKUP($A42,'K-NETT'!$A$1:$AF$37898,14,FALSE),VLOOKUP($A42,'K-Wallet'!$A$1:$M$5000,8,FALSE)),"NOT VALID")</f>
        <v>IDJTAAA08322</v>
      </c>
      <c r="Q42" t="str">
        <f>IFERROR(IFERROR(VLOOKUP($A42,'K-NETT'!$A$1:$AF$37898,15,FALSE),VLOOKUP($A42,'K-Wallet'!$A$1:$M$5000,9,FALSE)),"NOT VALID")</f>
        <v>SITI NUR AISYAH</v>
      </c>
      <c r="R42">
        <f>IFERROR(IFERROR(VLOOKUP($A42,'K-NETT'!$A$1:$AF$37898,16,FALSE),VLOOKUP($A42,'K-Wallet'!$A$1:$M$5000,0,FALSE)),"NOT VALID")</f>
        <v>50000</v>
      </c>
      <c r="S42">
        <f>IFERROR(IFERROR(VLOOKUP($A42,'K-NETT'!$A$1:$AF$37898,17,FALSE),VLOOKUP($A42,'K-Wallet'!$A$1:$M$5000,0,FALSE)),"NOT VALID")</f>
        <v>6650</v>
      </c>
      <c r="T42">
        <f>IFERROR(IFERROR(VLOOKUP($A42,'K-NETT'!$A$1:$AF$37898,18,FALSE),VLOOKUP($A42,'K-Wallet'!$A$1:$M$5000,0,FALSE)),"NOT VALID")</f>
        <v>20000</v>
      </c>
      <c r="U42">
        <f>IFERROR(IFERROR(VLOOKUP($A42,'K-NETT'!$A$1:$AF$37898,19,FALSE),VLOOKUP($A42,'K-Wallet'!$A$1:$M$5000,0,FALSE)),"NOT VALID")</f>
        <v>0</v>
      </c>
      <c r="V42">
        <f>IFERROR(IFERROR(VLOOKUP($A42,'K-NETT'!$A$1:$AF$37898,20,FALSE),VLOOKUP($A42,'K-Wallet'!$A$1:$M$5000,0,FALSE)),"NOT VALID")</f>
        <v>0</v>
      </c>
      <c r="W42">
        <f>IFERROR(IFERROR(VLOOKUP($A42,'K-NETT'!$A$1:$AF$37898,22,FALSE),VLOOKUP($A42,'K-Wallet'!$A$1:$M$5000,0,FALSE)),"NOT VALID")</f>
        <v>0</v>
      </c>
      <c r="X42">
        <f>IFERROR(IFERROR(VLOOKUP($A42,'K-NETT'!$A$1:$AF$37898,23,FALSE),VLOOKUP($A42,'K-Wallet'!$A$1:$M$5000,0,FALSE)),"NOT VALID")</f>
        <v>0</v>
      </c>
      <c r="Y42">
        <f>IFERROR(IFERROR(VLOOKUP($A42,'K-NETT'!$A$1:$AF$37898,26,FALSE),VLOOKUP($A42,'K-Wallet'!$A$1:$M$5000,0,FALSE)),"NOT VALID")</f>
        <v>76650</v>
      </c>
      <c r="Z42">
        <f>IFERROR(IFERROR(VLOOKUP($A42,'K-NETT'!$A$1:$AF$37898,30,FALSE),VLOOKUP($A42,'K-Wallet'!$A$1:$M$5000,11,FALSE)),"NOT VALID")</f>
        <v>0</v>
      </c>
      <c r="AA42" s="31">
        <f t="shared" si="1"/>
        <v>0</v>
      </c>
    </row>
    <row r="43" spans="1:27" x14ac:dyDescent="0.25">
      <c r="A43" t="str">
        <f t="shared" si="0"/>
        <v>1360222492</v>
      </c>
      <c r="B43">
        <v>34</v>
      </c>
      <c r="C43">
        <v>1360222492</v>
      </c>
      <c r="D43" t="s">
        <v>42</v>
      </c>
      <c r="E43" t="s">
        <v>43</v>
      </c>
      <c r="F43">
        <v>911650</v>
      </c>
      <c r="G43" s="2">
        <v>44113</v>
      </c>
      <c r="H43" s="3">
        <v>0.52986111111111112</v>
      </c>
      <c r="I43" t="s">
        <v>44</v>
      </c>
      <c r="J43">
        <v>-82089834301</v>
      </c>
      <c r="K43" s="4" t="s">
        <v>101</v>
      </c>
      <c r="N43" t="str">
        <f>IFERROR(IFERROR(VLOOKUP($A43,'K-NETT'!$A$1:$AF$37898,1,FALSE),VLOOKUP($A43,'K-Wallet'!$A$1:$M$5000,1,FALSE)),"NOT VALID")</f>
        <v>1360222492</v>
      </c>
      <c r="O43" t="str">
        <f>IFERROR(IFERROR(VLOOKUP($A43,'K-NETT'!$A$1:$AF$37898,11,FALSE),VLOOKUP($A43,'K-Wallet'!$A$1:$M$5000,0,FALSE)),"NOT VALID")</f>
        <v>CNE2010005990</v>
      </c>
      <c r="P43" t="str">
        <f>IFERROR(IFERROR(VLOOKUP($A43,'K-NETT'!$A$1:$AF$37898,14,FALSE),VLOOKUP($A43,'K-Wallet'!$A$1:$M$5000,8,FALSE)),"NOT VALID")</f>
        <v>IDJHBFA21779</v>
      </c>
      <c r="Q43" t="str">
        <f>IFERROR(IFERROR(VLOOKUP($A43,'K-NETT'!$A$1:$AF$37898,15,FALSE),VLOOKUP($A43,'K-Wallet'!$A$1:$M$5000,9,FALSE)),"NOT VALID")</f>
        <v>MUGIYATI</v>
      </c>
      <c r="R43">
        <f>IFERROR(IFERROR(VLOOKUP($A43,'K-NETT'!$A$1:$AF$37898,16,FALSE),VLOOKUP($A43,'K-Wallet'!$A$1:$M$5000,0,FALSE)),"NOT VALID")</f>
        <v>885000</v>
      </c>
      <c r="S43">
        <f>IFERROR(IFERROR(VLOOKUP($A43,'K-NETT'!$A$1:$AF$37898,17,FALSE),VLOOKUP($A43,'K-Wallet'!$A$1:$M$5000,0,FALSE)),"NOT VALID")</f>
        <v>6650</v>
      </c>
      <c r="T43">
        <f>IFERROR(IFERROR(VLOOKUP($A43,'K-NETT'!$A$1:$AF$37898,18,FALSE),VLOOKUP($A43,'K-Wallet'!$A$1:$M$5000,0,FALSE)),"NOT VALID")</f>
        <v>20000</v>
      </c>
      <c r="U43">
        <f>IFERROR(IFERROR(VLOOKUP($A43,'K-NETT'!$A$1:$AF$37898,19,FALSE),VLOOKUP($A43,'K-Wallet'!$A$1:$M$5000,0,FALSE)),"NOT VALID")</f>
        <v>0</v>
      </c>
      <c r="V43">
        <f>IFERROR(IFERROR(VLOOKUP($A43,'K-NETT'!$A$1:$AF$37898,20,FALSE),VLOOKUP($A43,'K-Wallet'!$A$1:$M$5000,0,FALSE)),"NOT VALID")</f>
        <v>0</v>
      </c>
      <c r="W43">
        <f>IFERROR(IFERROR(VLOOKUP($A43,'K-NETT'!$A$1:$AF$37898,22,FALSE),VLOOKUP($A43,'K-Wallet'!$A$1:$M$5000,0,FALSE)),"NOT VALID")</f>
        <v>0</v>
      </c>
      <c r="X43">
        <f>IFERROR(IFERROR(VLOOKUP($A43,'K-NETT'!$A$1:$AF$37898,23,FALSE),VLOOKUP($A43,'K-Wallet'!$A$1:$M$5000,0,FALSE)),"NOT VALID")</f>
        <v>0</v>
      </c>
      <c r="Y43">
        <f>IFERROR(IFERROR(VLOOKUP($A43,'K-NETT'!$A$1:$AF$37898,26,FALSE),VLOOKUP($A43,'K-Wallet'!$A$1:$M$5000,0,FALSE)),"NOT VALID")</f>
        <v>911650</v>
      </c>
      <c r="Z43">
        <f>IFERROR(IFERROR(VLOOKUP($A43,'K-NETT'!$A$1:$AF$37898,30,FALSE),VLOOKUP($A43,'K-Wallet'!$A$1:$M$5000,11,FALSE)),"NOT VALID")</f>
        <v>0</v>
      </c>
      <c r="AA43" s="31">
        <f t="shared" si="1"/>
        <v>0</v>
      </c>
    </row>
    <row r="44" spans="1:27" x14ac:dyDescent="0.25">
      <c r="A44" t="str">
        <f t="shared" si="0"/>
        <v>1505222788</v>
      </c>
      <c r="B44">
        <v>35</v>
      </c>
      <c r="C44">
        <v>1505222788</v>
      </c>
      <c r="D44" t="s">
        <v>42</v>
      </c>
      <c r="E44" t="s">
        <v>43</v>
      </c>
      <c r="F44">
        <v>1586650</v>
      </c>
      <c r="G44" s="2">
        <v>44113</v>
      </c>
      <c r="H44" s="3">
        <v>0.53528935185185189</v>
      </c>
      <c r="I44" t="s">
        <v>44</v>
      </c>
      <c r="J44">
        <v>-82092338101</v>
      </c>
      <c r="K44" s="4" t="s">
        <v>101</v>
      </c>
      <c r="N44" t="str">
        <f>IFERROR(IFERROR(VLOOKUP($A44,'K-NETT'!$A$1:$AF$37898,1,FALSE),VLOOKUP($A44,'K-Wallet'!$A$1:$M$5000,1,FALSE)),"NOT VALID")</f>
        <v>1505222788</v>
      </c>
      <c r="O44" t="str">
        <f>IFERROR(IFERROR(VLOOKUP($A44,'K-NETT'!$A$1:$AF$37898,11,FALSE),VLOOKUP($A44,'K-Wallet'!$A$1:$M$5000,0,FALSE)),"NOT VALID")</f>
        <v>CNE2010005993</v>
      </c>
      <c r="P44" t="str">
        <f>IFERROR(IFERROR(VLOOKUP($A44,'K-NETT'!$A$1:$AF$37898,14,FALSE),VLOOKUP($A44,'K-Wallet'!$A$1:$M$5000,8,FALSE)),"NOT VALID")</f>
        <v>IDSPAAB36063</v>
      </c>
      <c r="Q44" t="str">
        <f>IFERROR(IFERROR(VLOOKUP($A44,'K-NETT'!$A$1:$AF$37898,15,FALSE),VLOOKUP($A44,'K-Wallet'!$A$1:$M$5000,9,FALSE)),"NOT VALID")</f>
        <v>YANTI MELIYANTI</v>
      </c>
      <c r="R44">
        <f>IFERROR(IFERROR(VLOOKUP($A44,'K-NETT'!$A$1:$AF$37898,16,FALSE),VLOOKUP($A44,'K-Wallet'!$A$1:$M$5000,0,FALSE)),"NOT VALID")</f>
        <v>1570000</v>
      </c>
      <c r="S44">
        <f>IFERROR(IFERROR(VLOOKUP($A44,'K-NETT'!$A$1:$AF$37898,17,FALSE),VLOOKUP($A44,'K-Wallet'!$A$1:$M$5000,0,FALSE)),"NOT VALID")</f>
        <v>6650</v>
      </c>
      <c r="T44">
        <f>IFERROR(IFERROR(VLOOKUP($A44,'K-NETT'!$A$1:$AF$37898,18,FALSE),VLOOKUP($A44,'K-Wallet'!$A$1:$M$5000,0,FALSE)),"NOT VALID")</f>
        <v>10000</v>
      </c>
      <c r="U44">
        <f>IFERROR(IFERROR(VLOOKUP($A44,'K-NETT'!$A$1:$AF$37898,19,FALSE),VLOOKUP($A44,'K-Wallet'!$A$1:$M$5000,0,FALSE)),"NOT VALID")</f>
        <v>0</v>
      </c>
      <c r="V44">
        <f>IFERROR(IFERROR(VLOOKUP($A44,'K-NETT'!$A$1:$AF$37898,20,FALSE),VLOOKUP($A44,'K-Wallet'!$A$1:$M$5000,0,FALSE)),"NOT VALID")</f>
        <v>0</v>
      </c>
      <c r="W44">
        <f>IFERROR(IFERROR(VLOOKUP($A44,'K-NETT'!$A$1:$AF$37898,22,FALSE),VLOOKUP($A44,'K-Wallet'!$A$1:$M$5000,0,FALSE)),"NOT VALID")</f>
        <v>0</v>
      </c>
      <c r="X44">
        <f>IFERROR(IFERROR(VLOOKUP($A44,'K-NETT'!$A$1:$AF$37898,23,FALSE),VLOOKUP($A44,'K-Wallet'!$A$1:$M$5000,0,FALSE)),"NOT VALID")</f>
        <v>0</v>
      </c>
      <c r="Y44">
        <f>IFERROR(IFERROR(VLOOKUP($A44,'K-NETT'!$A$1:$AF$37898,26,FALSE),VLOOKUP($A44,'K-Wallet'!$A$1:$M$5000,0,FALSE)),"NOT VALID")</f>
        <v>1586650</v>
      </c>
      <c r="Z44">
        <f>IFERROR(IFERROR(VLOOKUP($A44,'K-NETT'!$A$1:$AF$37898,30,FALSE),VLOOKUP($A44,'K-Wallet'!$A$1:$M$5000,11,FALSE)),"NOT VALID")</f>
        <v>0</v>
      </c>
      <c r="AA44" s="31">
        <f t="shared" si="1"/>
        <v>0</v>
      </c>
    </row>
    <row r="45" spans="1:27" x14ac:dyDescent="0.25">
      <c r="A45" t="str">
        <f t="shared" si="0"/>
        <v>1356222574</v>
      </c>
      <c r="B45">
        <v>36</v>
      </c>
      <c r="C45">
        <v>1356222574</v>
      </c>
      <c r="D45" t="s">
        <v>42</v>
      </c>
      <c r="E45" t="s">
        <v>43</v>
      </c>
      <c r="F45">
        <v>641650</v>
      </c>
      <c r="G45" s="2">
        <v>44113</v>
      </c>
      <c r="H45" s="3">
        <v>0.53634259259259254</v>
      </c>
      <c r="I45" t="s">
        <v>44</v>
      </c>
      <c r="J45">
        <v>-82092906201</v>
      </c>
      <c r="K45" s="4" t="s">
        <v>101</v>
      </c>
      <c r="N45" t="str">
        <f>IFERROR(IFERROR(VLOOKUP($A45,'K-NETT'!$A$1:$AF$37898,1,FALSE),VLOOKUP($A45,'K-Wallet'!$A$1:$M$5000,1,FALSE)),"NOT VALID")</f>
        <v>1356222574</v>
      </c>
      <c r="O45" t="str">
        <f>IFERROR(IFERROR(VLOOKUP($A45,'K-NETT'!$A$1:$AF$37898,11,FALSE),VLOOKUP($A45,'K-Wallet'!$A$1:$M$5000,0,FALSE)),"NOT VALID")</f>
        <v>CNE2010005994</v>
      </c>
      <c r="P45" t="str">
        <f>IFERROR(IFERROR(VLOOKUP($A45,'K-NETT'!$A$1:$AF$37898,14,FALSE),VLOOKUP($A45,'K-Wallet'!$A$1:$M$5000,8,FALSE)),"NOT VALID")</f>
        <v>IDJHAAA01834</v>
      </c>
      <c r="Q45" t="str">
        <f>IFERROR(IFERROR(VLOOKUP($A45,'K-NETT'!$A$1:$AF$37898,15,FALSE),VLOOKUP($A45,'K-Wallet'!$A$1:$M$5000,9,FALSE)),"NOT VALID")</f>
        <v>PUNGKY ASTRIANI</v>
      </c>
      <c r="R45">
        <f>IFERROR(IFERROR(VLOOKUP($A45,'K-NETT'!$A$1:$AF$37898,16,FALSE),VLOOKUP($A45,'K-Wallet'!$A$1:$M$5000,0,FALSE)),"NOT VALID")</f>
        <v>620000</v>
      </c>
      <c r="S45">
        <f>IFERROR(IFERROR(VLOOKUP($A45,'K-NETT'!$A$1:$AF$37898,17,FALSE),VLOOKUP($A45,'K-Wallet'!$A$1:$M$5000,0,FALSE)),"NOT VALID")</f>
        <v>6650</v>
      </c>
      <c r="T45">
        <f>IFERROR(IFERROR(VLOOKUP($A45,'K-NETT'!$A$1:$AF$37898,18,FALSE),VLOOKUP($A45,'K-Wallet'!$A$1:$M$5000,0,FALSE)),"NOT VALID")</f>
        <v>15000</v>
      </c>
      <c r="U45">
        <f>IFERROR(IFERROR(VLOOKUP($A45,'K-NETT'!$A$1:$AF$37898,19,FALSE),VLOOKUP($A45,'K-Wallet'!$A$1:$M$5000,0,FALSE)),"NOT VALID")</f>
        <v>0</v>
      </c>
      <c r="V45">
        <f>IFERROR(IFERROR(VLOOKUP($A45,'K-NETT'!$A$1:$AF$37898,20,FALSE),VLOOKUP($A45,'K-Wallet'!$A$1:$M$5000,0,FALSE)),"NOT VALID")</f>
        <v>0</v>
      </c>
      <c r="W45">
        <f>IFERROR(IFERROR(VLOOKUP($A45,'K-NETT'!$A$1:$AF$37898,22,FALSE),VLOOKUP($A45,'K-Wallet'!$A$1:$M$5000,0,FALSE)),"NOT VALID")</f>
        <v>0</v>
      </c>
      <c r="X45">
        <f>IFERROR(IFERROR(VLOOKUP($A45,'K-NETT'!$A$1:$AF$37898,23,FALSE),VLOOKUP($A45,'K-Wallet'!$A$1:$M$5000,0,FALSE)),"NOT VALID")</f>
        <v>0</v>
      </c>
      <c r="Y45">
        <f>IFERROR(IFERROR(VLOOKUP($A45,'K-NETT'!$A$1:$AF$37898,26,FALSE),VLOOKUP($A45,'K-Wallet'!$A$1:$M$5000,0,FALSE)),"NOT VALID")</f>
        <v>641650</v>
      </c>
      <c r="Z45">
        <f>IFERROR(IFERROR(VLOOKUP($A45,'K-NETT'!$A$1:$AF$37898,30,FALSE),VLOOKUP($A45,'K-Wallet'!$A$1:$M$5000,11,FALSE)),"NOT VALID")</f>
        <v>0</v>
      </c>
      <c r="AA45" s="31">
        <f t="shared" si="1"/>
        <v>0</v>
      </c>
    </row>
    <row r="46" spans="1:27" x14ac:dyDescent="0.25">
      <c r="A46" t="str">
        <f t="shared" si="0"/>
        <v>100637453</v>
      </c>
      <c r="B46">
        <v>37</v>
      </c>
      <c r="C46">
        <v>100637453</v>
      </c>
      <c r="D46" t="s">
        <v>594</v>
      </c>
      <c r="E46" t="s">
        <v>43</v>
      </c>
      <c r="F46">
        <v>2000000</v>
      </c>
      <c r="G46" s="2">
        <v>44113</v>
      </c>
      <c r="H46" s="3">
        <v>0.54027777777777775</v>
      </c>
      <c r="I46" t="s">
        <v>44</v>
      </c>
      <c r="J46">
        <v>-82094723201</v>
      </c>
      <c r="K46" s="4" t="s">
        <v>101</v>
      </c>
      <c r="N46" t="str">
        <f>IFERROR(IFERROR(VLOOKUP($A46,'K-NETT'!$A$1:$AF$37898,1,FALSE),VLOOKUP($A46,'K-Wallet'!$A$1:$M$5000,1,FALSE)),"NOT VALID")</f>
        <v>NOT VALID</v>
      </c>
      <c r="O46" t="str">
        <f>IFERROR(IFERROR(VLOOKUP($A46,'K-NETT'!$A$1:$AF$37898,11,FALSE),VLOOKUP($A46,'K-Wallet'!$A$1:$M$5000,0,FALSE)),"NOT VALID")</f>
        <v>NOT VALID</v>
      </c>
      <c r="P46" t="str">
        <f>IFERROR(IFERROR(VLOOKUP($A46,'K-NETT'!$A$1:$AF$37898,14,FALSE),VLOOKUP($A46,'K-Wallet'!$A$1:$M$5000,8,FALSE)),"NOT VALID")</f>
        <v>NOT VALID</v>
      </c>
      <c r="Q46" t="str">
        <f>IFERROR(IFERROR(VLOOKUP($A46,'K-NETT'!$A$1:$AF$37898,15,FALSE),VLOOKUP($A46,'K-Wallet'!$A$1:$M$5000,9,FALSE)),"NOT VALID")</f>
        <v>NOT VALID</v>
      </c>
      <c r="R46" t="str">
        <f>IFERROR(IFERROR(VLOOKUP($A46,'K-NETT'!$A$1:$AF$37898,16,FALSE),VLOOKUP($A46,'K-Wallet'!$A$1:$M$5000,0,FALSE)),"NOT VALID")</f>
        <v>NOT VALID</v>
      </c>
      <c r="S46" t="str">
        <f>IFERROR(IFERROR(VLOOKUP($A46,'K-NETT'!$A$1:$AF$37898,17,FALSE),VLOOKUP($A46,'K-Wallet'!$A$1:$M$5000,0,FALSE)),"NOT VALID")</f>
        <v>NOT VALID</v>
      </c>
      <c r="T46" t="str">
        <f>IFERROR(IFERROR(VLOOKUP($A46,'K-NETT'!$A$1:$AF$37898,18,FALSE),VLOOKUP($A46,'K-Wallet'!$A$1:$M$5000,0,FALSE)),"NOT VALID")</f>
        <v>NOT VALID</v>
      </c>
      <c r="U46" t="str">
        <f>IFERROR(IFERROR(VLOOKUP($A46,'K-NETT'!$A$1:$AF$37898,19,FALSE),VLOOKUP($A46,'K-Wallet'!$A$1:$M$5000,0,FALSE)),"NOT VALID")</f>
        <v>NOT VALID</v>
      </c>
      <c r="V46" t="str">
        <f>IFERROR(IFERROR(VLOOKUP($A46,'K-NETT'!$A$1:$AF$37898,20,FALSE),VLOOKUP($A46,'K-Wallet'!$A$1:$M$5000,0,FALSE)),"NOT VALID")</f>
        <v>NOT VALID</v>
      </c>
      <c r="W46" t="str">
        <f>IFERROR(IFERROR(VLOOKUP($A46,'K-NETT'!$A$1:$AF$37898,22,FALSE),VLOOKUP($A46,'K-Wallet'!$A$1:$M$5000,0,FALSE)),"NOT VALID")</f>
        <v>NOT VALID</v>
      </c>
      <c r="X46" t="str">
        <f>IFERROR(IFERROR(VLOOKUP($A46,'K-NETT'!$A$1:$AF$37898,23,FALSE),VLOOKUP($A46,'K-Wallet'!$A$1:$M$5000,0,FALSE)),"NOT VALID")</f>
        <v>NOT VALID</v>
      </c>
      <c r="Y46" t="str">
        <f>IFERROR(IFERROR(VLOOKUP($A46,'K-NETT'!$A$1:$AF$37898,26,FALSE),VLOOKUP($A46,'K-Wallet'!$A$1:$M$5000,0,FALSE)),"NOT VALID")</f>
        <v>NOT VALID</v>
      </c>
      <c r="Z46" t="str">
        <f>IFERROR(IFERROR(VLOOKUP($A46,'K-NETT'!$A$1:$AF$37898,30,FALSE),VLOOKUP($A46,'K-Wallet'!$A$1:$M$5000,11,FALSE)),"NOT VALID")</f>
        <v>NOT VALID</v>
      </c>
      <c r="AA46" s="31" t="e">
        <f t="shared" si="1"/>
        <v>#VALUE!</v>
      </c>
    </row>
    <row r="47" spans="1:27" x14ac:dyDescent="0.25">
      <c r="A47" t="str">
        <f t="shared" si="0"/>
        <v>1481322538</v>
      </c>
      <c r="B47">
        <v>38</v>
      </c>
      <c r="C47">
        <v>1481322538</v>
      </c>
      <c r="D47" t="s">
        <v>42</v>
      </c>
      <c r="E47" t="s">
        <v>43</v>
      </c>
      <c r="F47">
        <v>488650</v>
      </c>
      <c r="G47" s="2">
        <v>44113</v>
      </c>
      <c r="H47" s="3">
        <v>0.55937500000000007</v>
      </c>
      <c r="I47" t="s">
        <v>44</v>
      </c>
      <c r="J47">
        <v>-82103695501</v>
      </c>
      <c r="K47" s="4" t="s">
        <v>101</v>
      </c>
      <c r="N47" t="str">
        <f>IFERROR(IFERROR(VLOOKUP($A47,'K-NETT'!$A$1:$AF$37898,1,FALSE),VLOOKUP($A47,'K-Wallet'!$A$1:$M$5000,1,FALSE)),"NOT VALID")</f>
        <v>1481322538</v>
      </c>
      <c r="O47" t="str">
        <f>IFERROR(IFERROR(VLOOKUP($A47,'K-NETT'!$A$1:$AF$37898,11,FALSE),VLOOKUP($A47,'K-Wallet'!$A$1:$M$5000,0,FALSE)),"NOT VALID")</f>
        <v>CNE2010006004</v>
      </c>
      <c r="P47" t="str">
        <f>IFERROR(IFERROR(VLOOKUP($A47,'K-NETT'!$A$1:$AF$37898,14,FALSE),VLOOKUP($A47,'K-Wallet'!$A$1:$M$5000,8,FALSE)),"NOT VALID")</f>
        <v>IDSPAAB30271</v>
      </c>
      <c r="Q47" t="str">
        <f>IFERROR(IFERROR(VLOOKUP($A47,'K-NETT'!$A$1:$AF$37898,15,FALSE),VLOOKUP($A47,'K-Wallet'!$A$1:$M$5000,9,FALSE)),"NOT VALID")</f>
        <v>DIAN SETIAWATI</v>
      </c>
      <c r="R47">
        <f>IFERROR(IFERROR(VLOOKUP($A47,'K-NETT'!$A$1:$AF$37898,16,FALSE),VLOOKUP($A47,'K-Wallet'!$A$1:$M$5000,0,FALSE)),"NOT VALID")</f>
        <v>474000</v>
      </c>
      <c r="S47">
        <f>IFERROR(IFERROR(VLOOKUP($A47,'K-NETT'!$A$1:$AF$37898,17,FALSE),VLOOKUP($A47,'K-Wallet'!$A$1:$M$5000,0,FALSE)),"NOT VALID")</f>
        <v>6650</v>
      </c>
      <c r="T47">
        <f>IFERROR(IFERROR(VLOOKUP($A47,'K-NETT'!$A$1:$AF$37898,18,FALSE),VLOOKUP($A47,'K-Wallet'!$A$1:$M$5000,0,FALSE)),"NOT VALID")</f>
        <v>8000</v>
      </c>
      <c r="U47">
        <f>IFERROR(IFERROR(VLOOKUP($A47,'K-NETT'!$A$1:$AF$37898,19,FALSE),VLOOKUP($A47,'K-Wallet'!$A$1:$M$5000,0,FALSE)),"NOT VALID")</f>
        <v>0</v>
      </c>
      <c r="V47">
        <f>IFERROR(IFERROR(VLOOKUP($A47,'K-NETT'!$A$1:$AF$37898,20,FALSE),VLOOKUP($A47,'K-Wallet'!$A$1:$M$5000,0,FALSE)),"NOT VALID")</f>
        <v>0</v>
      </c>
      <c r="W47">
        <f>IFERROR(IFERROR(VLOOKUP($A47,'K-NETT'!$A$1:$AF$37898,22,FALSE),VLOOKUP($A47,'K-Wallet'!$A$1:$M$5000,0,FALSE)),"NOT VALID")</f>
        <v>0</v>
      </c>
      <c r="X47">
        <f>IFERROR(IFERROR(VLOOKUP($A47,'K-NETT'!$A$1:$AF$37898,23,FALSE),VLOOKUP($A47,'K-Wallet'!$A$1:$M$5000,0,FALSE)),"NOT VALID")</f>
        <v>0</v>
      </c>
      <c r="Y47">
        <f>IFERROR(IFERROR(VLOOKUP($A47,'K-NETT'!$A$1:$AF$37898,26,FALSE),VLOOKUP($A47,'K-Wallet'!$A$1:$M$5000,0,FALSE)),"NOT VALID")</f>
        <v>488650</v>
      </c>
      <c r="Z47">
        <f>IFERROR(IFERROR(VLOOKUP($A47,'K-NETT'!$A$1:$AF$37898,30,FALSE),VLOOKUP($A47,'K-Wallet'!$A$1:$M$5000,11,FALSE)),"NOT VALID")</f>
        <v>0</v>
      </c>
      <c r="AA47" s="31">
        <f t="shared" si="1"/>
        <v>0</v>
      </c>
    </row>
    <row r="48" spans="1:27" x14ac:dyDescent="0.25">
      <c r="A48" t="str">
        <f t="shared" si="0"/>
        <v>118718238</v>
      </c>
      <c r="B48">
        <v>39</v>
      </c>
      <c r="C48">
        <v>118718238</v>
      </c>
      <c r="D48" t="s">
        <v>1129</v>
      </c>
      <c r="E48" t="s">
        <v>43</v>
      </c>
      <c r="F48">
        <v>1070000</v>
      </c>
      <c r="G48" s="2">
        <v>44113</v>
      </c>
      <c r="H48" s="3">
        <v>0.55969907407407404</v>
      </c>
      <c r="I48" t="s">
        <v>17151</v>
      </c>
      <c r="J48">
        <v>-82103785501</v>
      </c>
      <c r="K48" s="4" t="s">
        <v>101</v>
      </c>
      <c r="N48" t="str">
        <f>IFERROR(IFERROR(VLOOKUP($A48,'K-NETT'!$A$1:$AF$37898,1,FALSE),VLOOKUP($A48,'K-Wallet'!$A$1:$M$5000,1,FALSE)),"NOT VALID")</f>
        <v>118718238</v>
      </c>
      <c r="O48" t="str">
        <f>IFERROR(IFERROR(VLOOKUP($A48,'K-NETT'!$A$1:$AF$37898,11,FALSE),VLOOKUP($A48,'K-Wallet'!$A$1:$M$5000,0,FALSE)),"NOT VALID")</f>
        <v>NOT VALID</v>
      </c>
      <c r="P48" t="str">
        <f>IFERROR(IFERROR(VLOOKUP($A48,'K-NETT'!$A$1:$AF$37898,14,FALSE),VLOOKUP($A48,'K-Wallet'!$A$1:$M$5000,8,FALSE)),"NOT VALID")</f>
        <v>IDSAID002663</v>
      </c>
      <c r="Q48" t="str">
        <f>IFERROR(IFERROR(VLOOKUP($A48,'K-NETT'!$A$1:$AF$37898,15,FALSE),VLOOKUP($A48,'K-Wallet'!$A$1:$M$5000,9,FALSE)),"NOT VALID")</f>
        <v>M JAMALUDDIN AL AFGHANI</v>
      </c>
      <c r="R48" t="str">
        <f>IFERROR(IFERROR(VLOOKUP($A48,'K-NETT'!$A$1:$AF$37898,16,FALSE),VLOOKUP($A48,'K-Wallet'!$A$1:$M$5000,0,FALSE)),"NOT VALID")</f>
        <v>NOT VALID</v>
      </c>
      <c r="S48" t="str">
        <f>IFERROR(IFERROR(VLOOKUP($A48,'K-NETT'!$A$1:$AF$37898,17,FALSE),VLOOKUP($A48,'K-Wallet'!$A$1:$M$5000,0,FALSE)),"NOT VALID")</f>
        <v>NOT VALID</v>
      </c>
      <c r="T48" t="str">
        <f>IFERROR(IFERROR(VLOOKUP($A48,'K-NETT'!$A$1:$AF$37898,18,FALSE),VLOOKUP($A48,'K-Wallet'!$A$1:$M$5000,0,FALSE)),"NOT VALID")</f>
        <v>NOT VALID</v>
      </c>
      <c r="U48" t="str">
        <f>IFERROR(IFERROR(VLOOKUP($A48,'K-NETT'!$A$1:$AF$37898,19,FALSE),VLOOKUP($A48,'K-Wallet'!$A$1:$M$5000,0,FALSE)),"NOT VALID")</f>
        <v>NOT VALID</v>
      </c>
      <c r="V48" t="str">
        <f>IFERROR(IFERROR(VLOOKUP($A48,'K-NETT'!$A$1:$AF$37898,20,FALSE),VLOOKUP($A48,'K-Wallet'!$A$1:$M$5000,0,FALSE)),"NOT VALID")</f>
        <v>NOT VALID</v>
      </c>
      <c r="W48" t="str">
        <f>IFERROR(IFERROR(VLOOKUP($A48,'K-NETT'!$A$1:$AF$37898,22,FALSE),VLOOKUP($A48,'K-Wallet'!$A$1:$M$5000,0,FALSE)),"NOT VALID")</f>
        <v>NOT VALID</v>
      </c>
      <c r="X48" t="str">
        <f>IFERROR(IFERROR(VLOOKUP($A48,'K-NETT'!$A$1:$AF$37898,23,FALSE),VLOOKUP($A48,'K-Wallet'!$A$1:$M$5000,0,FALSE)),"NOT VALID")</f>
        <v>NOT VALID</v>
      </c>
      <c r="Y48" t="str">
        <f>IFERROR(IFERROR(VLOOKUP($A48,'K-NETT'!$A$1:$AF$37898,26,FALSE),VLOOKUP($A48,'K-Wallet'!$A$1:$M$5000,0,FALSE)),"NOT VALID")</f>
        <v>NOT VALID</v>
      </c>
      <c r="Z48" t="str">
        <f>IFERROR(IFERROR(VLOOKUP($A48,'K-NETT'!$A$1:$AF$37898,30,FALSE),VLOOKUP($A48,'K-Wallet'!$A$1:$M$5000,11,FALSE)),"NOT VALID")</f>
        <v xml:space="preserve"> TOP UP K-WALLET</v>
      </c>
      <c r="AA48" s="31" t="e">
        <f t="shared" si="1"/>
        <v>#VALUE!</v>
      </c>
    </row>
    <row r="49" spans="1:27" x14ac:dyDescent="0.25">
      <c r="A49" t="str">
        <f t="shared" si="0"/>
        <v>1539522076</v>
      </c>
      <c r="B49">
        <v>40</v>
      </c>
      <c r="C49">
        <v>1539522076</v>
      </c>
      <c r="D49" t="s">
        <v>42</v>
      </c>
      <c r="E49" t="s">
        <v>43</v>
      </c>
      <c r="F49">
        <v>956650</v>
      </c>
      <c r="G49" s="2">
        <v>44113</v>
      </c>
      <c r="H49" s="3">
        <v>0.5750925925925926</v>
      </c>
      <c r="I49" t="s">
        <v>44</v>
      </c>
      <c r="J49">
        <v>-82110628401</v>
      </c>
      <c r="K49" s="4" t="s">
        <v>101</v>
      </c>
      <c r="N49" t="str">
        <f>IFERROR(IFERROR(VLOOKUP($A49,'K-NETT'!$A$1:$AF$37898,1,FALSE),VLOOKUP($A49,'K-Wallet'!$A$1:$M$5000,1,FALSE)),"NOT VALID")</f>
        <v>1539522076</v>
      </c>
      <c r="O49" t="str">
        <f>IFERROR(IFERROR(VLOOKUP($A49,'K-NETT'!$A$1:$AF$37898,11,FALSE),VLOOKUP($A49,'K-Wallet'!$A$1:$M$5000,0,FALSE)),"NOT VALID")</f>
        <v>CNE2010006010</v>
      </c>
      <c r="P49" t="str">
        <f>IFERROR(IFERROR(VLOOKUP($A49,'K-NETT'!$A$1:$AF$37898,14,FALSE),VLOOKUP($A49,'K-Wallet'!$A$1:$M$5000,8,FALSE)),"NOT VALID")</f>
        <v>EID743120</v>
      </c>
      <c r="Q49" t="str">
        <f>IFERROR(IFERROR(VLOOKUP($A49,'K-NETT'!$A$1:$AF$37898,15,FALSE),VLOOKUP($A49,'K-Wallet'!$A$1:$M$5000,9,FALSE)),"NOT VALID")</f>
        <v>ARIN TRI WIDYANINGSIH</v>
      </c>
      <c r="R49">
        <f>IFERROR(IFERROR(VLOOKUP($A49,'K-NETT'!$A$1:$AF$37898,16,FALSE),VLOOKUP($A49,'K-Wallet'!$A$1:$M$5000,0,FALSE)),"NOT VALID")</f>
        <v>950000</v>
      </c>
      <c r="S49">
        <f>IFERROR(IFERROR(VLOOKUP($A49,'K-NETT'!$A$1:$AF$37898,17,FALSE),VLOOKUP($A49,'K-Wallet'!$A$1:$M$5000,0,FALSE)),"NOT VALID")</f>
        <v>6650</v>
      </c>
      <c r="T49">
        <f>IFERROR(IFERROR(VLOOKUP($A49,'K-NETT'!$A$1:$AF$37898,18,FALSE),VLOOKUP($A49,'K-Wallet'!$A$1:$M$5000,0,FALSE)),"NOT VALID")</f>
        <v>0</v>
      </c>
      <c r="U49">
        <f>IFERROR(IFERROR(VLOOKUP($A49,'K-NETT'!$A$1:$AF$37898,19,FALSE),VLOOKUP($A49,'K-Wallet'!$A$1:$M$5000,0,FALSE)),"NOT VALID")</f>
        <v>0</v>
      </c>
      <c r="V49">
        <f>IFERROR(IFERROR(VLOOKUP($A49,'K-NETT'!$A$1:$AF$37898,20,FALSE),VLOOKUP($A49,'K-Wallet'!$A$1:$M$5000,0,FALSE)),"NOT VALID")</f>
        <v>0</v>
      </c>
      <c r="W49">
        <f>IFERROR(IFERROR(VLOOKUP($A49,'K-NETT'!$A$1:$AF$37898,22,FALSE),VLOOKUP($A49,'K-Wallet'!$A$1:$M$5000,0,FALSE)),"NOT VALID")</f>
        <v>0</v>
      </c>
      <c r="X49">
        <f>IFERROR(IFERROR(VLOOKUP($A49,'K-NETT'!$A$1:$AF$37898,23,FALSE),VLOOKUP($A49,'K-Wallet'!$A$1:$M$5000,0,FALSE)),"NOT VALID")</f>
        <v>0</v>
      </c>
      <c r="Y49">
        <f>IFERROR(IFERROR(VLOOKUP($A49,'K-NETT'!$A$1:$AF$37898,26,FALSE),VLOOKUP($A49,'K-Wallet'!$A$1:$M$5000,0,FALSE)),"NOT VALID")</f>
        <v>956650</v>
      </c>
      <c r="Z49">
        <f>IFERROR(IFERROR(VLOOKUP($A49,'K-NETT'!$A$1:$AF$37898,30,FALSE),VLOOKUP($A49,'K-Wallet'!$A$1:$M$5000,11,FALSE)),"NOT VALID")</f>
        <v>0</v>
      </c>
      <c r="AA49" s="31">
        <f t="shared" si="1"/>
        <v>0</v>
      </c>
    </row>
    <row r="50" spans="1:27" x14ac:dyDescent="0.25">
      <c r="A50" t="str">
        <f t="shared" si="0"/>
        <v>1547812118</v>
      </c>
      <c r="B50">
        <v>41</v>
      </c>
      <c r="C50">
        <v>1547812118</v>
      </c>
      <c r="D50" t="s">
        <v>42</v>
      </c>
      <c r="E50" t="s">
        <v>43</v>
      </c>
      <c r="F50">
        <v>648650</v>
      </c>
      <c r="G50" s="2">
        <v>44113</v>
      </c>
      <c r="H50" s="3">
        <v>0.58269675925925923</v>
      </c>
      <c r="I50" t="s">
        <v>46</v>
      </c>
      <c r="J50">
        <v>-82113709701</v>
      </c>
      <c r="K50" s="4" t="s">
        <v>101</v>
      </c>
      <c r="N50" t="str">
        <f>IFERROR(IFERROR(VLOOKUP($A50,'K-NETT'!$A$1:$AF$37898,1,FALSE),VLOOKUP($A50,'K-Wallet'!$A$1:$M$5000,1,FALSE)),"NOT VALID")</f>
        <v>1547812118</v>
      </c>
      <c r="O50" t="str">
        <f>IFERROR(IFERROR(VLOOKUP($A50,'K-NETT'!$A$1:$AF$37898,11,FALSE),VLOOKUP($A50,'K-Wallet'!$A$1:$M$5000,0,FALSE)),"NOT VALID")</f>
        <v>CNE2010006015</v>
      </c>
      <c r="P50" t="str">
        <f>IFERROR(IFERROR(VLOOKUP($A50,'K-NETT'!$A$1:$AF$37898,14,FALSE),VLOOKUP($A50,'K-Wallet'!$A$1:$M$5000,8,FALSE)),"NOT VALID")</f>
        <v>IDBNAEA10073</v>
      </c>
      <c r="Q50" t="str">
        <f>IFERROR(IFERROR(VLOOKUP($A50,'K-NETT'!$A$1:$AF$37898,15,FALSE),VLOOKUP($A50,'K-Wallet'!$A$1:$M$5000,9,FALSE)),"NOT VALID")</f>
        <v>IIS NURSYAMSIAH</v>
      </c>
      <c r="R50">
        <f>IFERROR(IFERROR(VLOOKUP($A50,'K-NETT'!$A$1:$AF$37898,16,FALSE),VLOOKUP($A50,'K-Wallet'!$A$1:$M$5000,0,FALSE)),"NOT VALID")</f>
        <v>620000</v>
      </c>
      <c r="S50">
        <f>IFERROR(IFERROR(VLOOKUP($A50,'K-NETT'!$A$1:$AF$37898,17,FALSE),VLOOKUP($A50,'K-Wallet'!$A$1:$M$5000,0,FALSE)),"NOT VALID")</f>
        <v>6650</v>
      </c>
      <c r="T50">
        <f>IFERROR(IFERROR(VLOOKUP($A50,'K-NETT'!$A$1:$AF$37898,18,FALSE),VLOOKUP($A50,'K-Wallet'!$A$1:$M$5000,0,FALSE)),"NOT VALID")</f>
        <v>22000</v>
      </c>
      <c r="U50">
        <f>IFERROR(IFERROR(VLOOKUP($A50,'K-NETT'!$A$1:$AF$37898,19,FALSE),VLOOKUP($A50,'K-Wallet'!$A$1:$M$5000,0,FALSE)),"NOT VALID")</f>
        <v>0</v>
      </c>
      <c r="V50">
        <f>IFERROR(IFERROR(VLOOKUP($A50,'K-NETT'!$A$1:$AF$37898,20,FALSE),VLOOKUP($A50,'K-Wallet'!$A$1:$M$5000,0,FALSE)),"NOT VALID")</f>
        <v>0</v>
      </c>
      <c r="W50">
        <f>IFERROR(IFERROR(VLOOKUP($A50,'K-NETT'!$A$1:$AF$37898,22,FALSE),VLOOKUP($A50,'K-Wallet'!$A$1:$M$5000,0,FALSE)),"NOT VALID")</f>
        <v>0</v>
      </c>
      <c r="X50">
        <f>IFERROR(IFERROR(VLOOKUP($A50,'K-NETT'!$A$1:$AF$37898,23,FALSE),VLOOKUP($A50,'K-Wallet'!$A$1:$M$5000,0,FALSE)),"NOT VALID")</f>
        <v>0</v>
      </c>
      <c r="Y50">
        <f>IFERROR(IFERROR(VLOOKUP($A50,'K-NETT'!$A$1:$AF$37898,26,FALSE),VLOOKUP($A50,'K-Wallet'!$A$1:$M$5000,0,FALSE)),"NOT VALID")</f>
        <v>648650</v>
      </c>
      <c r="Z50">
        <f>IFERROR(IFERROR(VLOOKUP($A50,'K-NETT'!$A$1:$AF$37898,30,FALSE),VLOOKUP($A50,'K-Wallet'!$A$1:$M$5000,11,FALSE)),"NOT VALID")</f>
        <v>0</v>
      </c>
      <c r="AA50" s="31">
        <f t="shared" si="1"/>
        <v>0</v>
      </c>
    </row>
    <row r="51" spans="1:27" x14ac:dyDescent="0.25">
      <c r="A51" t="str">
        <f t="shared" si="0"/>
        <v>1500722571</v>
      </c>
      <c r="B51">
        <v>42</v>
      </c>
      <c r="C51">
        <v>1500722571</v>
      </c>
      <c r="D51" t="s">
        <v>42</v>
      </c>
      <c r="E51" t="s">
        <v>43</v>
      </c>
      <c r="F51">
        <v>1114650</v>
      </c>
      <c r="G51" s="2">
        <v>44113</v>
      </c>
      <c r="H51" s="3">
        <v>0.58679398148148143</v>
      </c>
      <c r="I51" t="s">
        <v>44</v>
      </c>
      <c r="J51">
        <v>-82115517301</v>
      </c>
      <c r="K51" s="4" t="s">
        <v>101</v>
      </c>
      <c r="N51" t="str">
        <f>IFERROR(IFERROR(VLOOKUP($A51,'K-NETT'!$A$1:$AF$37898,1,FALSE),VLOOKUP($A51,'K-Wallet'!$A$1:$M$5000,1,FALSE)),"NOT VALID")</f>
        <v>1500722571</v>
      </c>
      <c r="O51" t="str">
        <f>IFERROR(IFERROR(VLOOKUP($A51,'K-NETT'!$A$1:$AF$37898,11,FALSE),VLOOKUP($A51,'K-Wallet'!$A$1:$M$5000,0,FALSE)),"NOT VALID")</f>
        <v>CNE2010006017</v>
      </c>
      <c r="P51" t="str">
        <f>IFERROR(IFERROR(VLOOKUP($A51,'K-NETT'!$A$1:$AF$37898,14,FALSE),VLOOKUP($A51,'K-Wallet'!$A$1:$M$5000,8,FALSE)),"NOT VALID")</f>
        <v>IDPABOA00327</v>
      </c>
      <c r="Q51" t="str">
        <f>IFERROR(IFERROR(VLOOKUP($A51,'K-NETT'!$A$1:$AF$37898,15,FALSE),VLOOKUP($A51,'K-Wallet'!$A$1:$M$5000,9,FALSE)),"NOT VALID")</f>
        <v>NUR ABDILLAH FAQIH</v>
      </c>
      <c r="R51">
        <f>IFERROR(IFERROR(VLOOKUP($A51,'K-NETT'!$A$1:$AF$37898,16,FALSE),VLOOKUP($A51,'K-Wallet'!$A$1:$M$5000,0,FALSE)),"NOT VALID")</f>
        <v>1050000</v>
      </c>
      <c r="S51">
        <f>IFERROR(IFERROR(VLOOKUP($A51,'K-NETT'!$A$1:$AF$37898,17,FALSE),VLOOKUP($A51,'K-Wallet'!$A$1:$M$5000,0,FALSE)),"NOT VALID")</f>
        <v>6650</v>
      </c>
      <c r="T51">
        <f>IFERROR(IFERROR(VLOOKUP($A51,'K-NETT'!$A$1:$AF$37898,18,FALSE),VLOOKUP($A51,'K-Wallet'!$A$1:$M$5000,0,FALSE)),"NOT VALID")</f>
        <v>58000</v>
      </c>
      <c r="U51">
        <f>IFERROR(IFERROR(VLOOKUP($A51,'K-NETT'!$A$1:$AF$37898,19,FALSE),VLOOKUP($A51,'K-Wallet'!$A$1:$M$5000,0,FALSE)),"NOT VALID")</f>
        <v>0</v>
      </c>
      <c r="V51">
        <f>IFERROR(IFERROR(VLOOKUP($A51,'K-NETT'!$A$1:$AF$37898,20,FALSE),VLOOKUP($A51,'K-Wallet'!$A$1:$M$5000,0,FALSE)),"NOT VALID")</f>
        <v>0</v>
      </c>
      <c r="W51">
        <f>IFERROR(IFERROR(VLOOKUP($A51,'K-NETT'!$A$1:$AF$37898,22,FALSE),VLOOKUP($A51,'K-Wallet'!$A$1:$M$5000,0,FALSE)),"NOT VALID")</f>
        <v>0</v>
      </c>
      <c r="X51">
        <f>IFERROR(IFERROR(VLOOKUP($A51,'K-NETT'!$A$1:$AF$37898,23,FALSE),VLOOKUP($A51,'K-Wallet'!$A$1:$M$5000,0,FALSE)),"NOT VALID")</f>
        <v>0</v>
      </c>
      <c r="Y51">
        <f>IFERROR(IFERROR(VLOOKUP($A51,'K-NETT'!$A$1:$AF$37898,26,FALSE),VLOOKUP($A51,'K-Wallet'!$A$1:$M$5000,0,FALSE)),"NOT VALID")</f>
        <v>1114650</v>
      </c>
      <c r="Z51">
        <f>IFERROR(IFERROR(VLOOKUP($A51,'K-NETT'!$A$1:$AF$37898,30,FALSE),VLOOKUP($A51,'K-Wallet'!$A$1:$M$5000,11,FALSE)),"NOT VALID")</f>
        <v>0</v>
      </c>
      <c r="AA51" s="31">
        <f t="shared" si="1"/>
        <v>0</v>
      </c>
    </row>
    <row r="52" spans="1:27" x14ac:dyDescent="0.25">
      <c r="A52" t="str">
        <f t="shared" si="0"/>
        <v>1959622442</v>
      </c>
      <c r="B52">
        <v>43</v>
      </c>
      <c r="C52">
        <v>1959622442</v>
      </c>
      <c r="D52" t="s">
        <v>42</v>
      </c>
      <c r="E52" t="s">
        <v>43</v>
      </c>
      <c r="F52">
        <v>480650</v>
      </c>
      <c r="G52" s="2">
        <v>44113</v>
      </c>
      <c r="H52" s="3">
        <v>0.58809027777777778</v>
      </c>
      <c r="I52" t="s">
        <v>44</v>
      </c>
      <c r="J52">
        <v>-82116179101</v>
      </c>
      <c r="K52" s="4" t="s">
        <v>101</v>
      </c>
      <c r="N52" t="str">
        <f>IFERROR(IFERROR(VLOOKUP($A52,'K-NETT'!$A$1:$AF$37898,1,FALSE),VLOOKUP($A52,'K-Wallet'!$A$1:$M$5000,1,FALSE)),"NOT VALID")</f>
        <v>1959622442</v>
      </c>
      <c r="O52" t="str">
        <f>IFERROR(IFERROR(VLOOKUP($A52,'K-NETT'!$A$1:$AF$37898,11,FALSE),VLOOKUP($A52,'K-Wallet'!$A$1:$M$5000,0,FALSE)),"NOT VALID")</f>
        <v>CNE2010006018</v>
      </c>
      <c r="P52" t="str">
        <f>IFERROR(IFERROR(VLOOKUP($A52,'K-NETT'!$A$1:$AF$37898,14,FALSE),VLOOKUP($A52,'K-Wallet'!$A$1:$M$5000,8,FALSE)),"NOT VALID")</f>
        <v>IDBNAJA07588</v>
      </c>
      <c r="Q52" t="str">
        <f>IFERROR(IFERROR(VLOOKUP($A52,'K-NETT'!$A$1:$AF$37898,15,FALSE),VLOOKUP($A52,'K-Wallet'!$A$1:$M$5000,9,FALSE)),"NOT VALID")</f>
        <v>NINA HERMINA, S.SOS</v>
      </c>
      <c r="R52">
        <f>IFERROR(IFERROR(VLOOKUP($A52,'K-NETT'!$A$1:$AF$37898,16,FALSE),VLOOKUP($A52,'K-Wallet'!$A$1:$M$5000,0,FALSE)),"NOT VALID")</f>
        <v>474000</v>
      </c>
      <c r="S52">
        <f>IFERROR(IFERROR(VLOOKUP($A52,'K-NETT'!$A$1:$AF$37898,17,FALSE),VLOOKUP($A52,'K-Wallet'!$A$1:$M$5000,0,FALSE)),"NOT VALID")</f>
        <v>6650</v>
      </c>
      <c r="T52">
        <f>IFERROR(IFERROR(VLOOKUP($A52,'K-NETT'!$A$1:$AF$37898,18,FALSE),VLOOKUP($A52,'K-Wallet'!$A$1:$M$5000,0,FALSE)),"NOT VALID")</f>
        <v>0</v>
      </c>
      <c r="U52">
        <f>IFERROR(IFERROR(VLOOKUP($A52,'K-NETT'!$A$1:$AF$37898,19,FALSE),VLOOKUP($A52,'K-Wallet'!$A$1:$M$5000,0,FALSE)),"NOT VALID")</f>
        <v>0</v>
      </c>
      <c r="V52">
        <f>IFERROR(IFERROR(VLOOKUP($A52,'K-NETT'!$A$1:$AF$37898,20,FALSE),VLOOKUP($A52,'K-Wallet'!$A$1:$M$5000,0,FALSE)),"NOT VALID")</f>
        <v>0</v>
      </c>
      <c r="W52">
        <f>IFERROR(IFERROR(VLOOKUP($A52,'K-NETT'!$A$1:$AF$37898,22,FALSE),VLOOKUP($A52,'K-Wallet'!$A$1:$M$5000,0,FALSE)),"NOT VALID")</f>
        <v>0</v>
      </c>
      <c r="X52">
        <f>IFERROR(IFERROR(VLOOKUP($A52,'K-NETT'!$A$1:$AF$37898,23,FALSE),VLOOKUP($A52,'K-Wallet'!$A$1:$M$5000,0,FALSE)),"NOT VALID")</f>
        <v>0</v>
      </c>
      <c r="Y52">
        <f>IFERROR(IFERROR(VLOOKUP($A52,'K-NETT'!$A$1:$AF$37898,26,FALSE),VLOOKUP($A52,'K-Wallet'!$A$1:$M$5000,0,FALSE)),"NOT VALID")</f>
        <v>480650</v>
      </c>
      <c r="Z52">
        <f>IFERROR(IFERROR(VLOOKUP($A52,'K-NETT'!$A$1:$AF$37898,30,FALSE),VLOOKUP($A52,'K-Wallet'!$A$1:$M$5000,11,FALSE)),"NOT VALID")</f>
        <v>0</v>
      </c>
      <c r="AA52" s="31">
        <f t="shared" si="1"/>
        <v>0</v>
      </c>
    </row>
    <row r="53" spans="1:27" x14ac:dyDescent="0.25">
      <c r="A53" t="str">
        <f t="shared" si="0"/>
        <v>1434722735</v>
      </c>
      <c r="B53">
        <v>44</v>
      </c>
      <c r="C53">
        <v>1434722735</v>
      </c>
      <c r="D53" t="s">
        <v>42</v>
      </c>
      <c r="E53" t="s">
        <v>43</v>
      </c>
      <c r="F53">
        <v>142650</v>
      </c>
      <c r="G53" s="2">
        <v>44113</v>
      </c>
      <c r="H53" s="3">
        <v>0.59151620370370372</v>
      </c>
      <c r="I53" t="s">
        <v>44</v>
      </c>
      <c r="J53">
        <v>-82117620901</v>
      </c>
      <c r="K53" s="4" t="s">
        <v>101</v>
      </c>
      <c r="N53" t="str">
        <f>IFERROR(IFERROR(VLOOKUP($A53,'K-NETT'!$A$1:$AF$37898,1,FALSE),VLOOKUP($A53,'K-Wallet'!$A$1:$M$5000,1,FALSE)),"NOT VALID")</f>
        <v>1434722735</v>
      </c>
      <c r="O53" t="str">
        <f>IFERROR(IFERROR(VLOOKUP($A53,'K-NETT'!$A$1:$AF$37898,11,FALSE),VLOOKUP($A53,'K-Wallet'!$A$1:$M$5000,0,FALSE)),"NOT VALID")</f>
        <v>CNE2010006021</v>
      </c>
      <c r="P53" t="str">
        <f>IFERROR(IFERROR(VLOOKUP($A53,'K-NETT'!$A$1:$AF$37898,14,FALSE),VLOOKUP($A53,'K-Wallet'!$A$1:$M$5000,8,FALSE)),"NOT VALID")</f>
        <v>IDNTAOA05837</v>
      </c>
      <c r="Q53" t="str">
        <f>IFERROR(IFERROR(VLOOKUP($A53,'K-NETT'!$A$1:$AF$37898,15,FALSE),VLOOKUP($A53,'K-Wallet'!$A$1:$M$5000,9,FALSE)),"NOT VALID")</f>
        <v>SAMSUL FALAH</v>
      </c>
      <c r="R53">
        <f>IFERROR(IFERROR(VLOOKUP($A53,'K-NETT'!$A$1:$AF$37898,16,FALSE),VLOOKUP($A53,'K-Wallet'!$A$1:$M$5000,0,FALSE)),"NOT VALID")</f>
        <v>105000</v>
      </c>
      <c r="S53">
        <f>IFERROR(IFERROR(VLOOKUP($A53,'K-NETT'!$A$1:$AF$37898,17,FALSE),VLOOKUP($A53,'K-Wallet'!$A$1:$M$5000,0,FALSE)),"NOT VALID")</f>
        <v>6650</v>
      </c>
      <c r="T53">
        <f>IFERROR(IFERROR(VLOOKUP($A53,'K-NETT'!$A$1:$AF$37898,18,FALSE),VLOOKUP($A53,'K-Wallet'!$A$1:$M$5000,0,FALSE)),"NOT VALID")</f>
        <v>31000</v>
      </c>
      <c r="U53">
        <f>IFERROR(IFERROR(VLOOKUP($A53,'K-NETT'!$A$1:$AF$37898,19,FALSE),VLOOKUP($A53,'K-Wallet'!$A$1:$M$5000,0,FALSE)),"NOT VALID")</f>
        <v>0</v>
      </c>
      <c r="V53">
        <f>IFERROR(IFERROR(VLOOKUP($A53,'K-NETT'!$A$1:$AF$37898,20,FALSE),VLOOKUP($A53,'K-Wallet'!$A$1:$M$5000,0,FALSE)),"NOT VALID")</f>
        <v>0</v>
      </c>
      <c r="W53">
        <f>IFERROR(IFERROR(VLOOKUP($A53,'K-NETT'!$A$1:$AF$37898,22,FALSE),VLOOKUP($A53,'K-Wallet'!$A$1:$M$5000,0,FALSE)),"NOT VALID")</f>
        <v>0</v>
      </c>
      <c r="X53">
        <f>IFERROR(IFERROR(VLOOKUP($A53,'K-NETT'!$A$1:$AF$37898,23,FALSE),VLOOKUP($A53,'K-Wallet'!$A$1:$M$5000,0,FALSE)),"NOT VALID")</f>
        <v>0</v>
      </c>
      <c r="Y53">
        <f>IFERROR(IFERROR(VLOOKUP($A53,'K-NETT'!$A$1:$AF$37898,26,FALSE),VLOOKUP($A53,'K-Wallet'!$A$1:$M$5000,0,FALSE)),"NOT VALID")</f>
        <v>142650</v>
      </c>
      <c r="Z53">
        <f>IFERROR(IFERROR(VLOOKUP($A53,'K-NETT'!$A$1:$AF$37898,30,FALSE),VLOOKUP($A53,'K-Wallet'!$A$1:$M$5000,11,FALSE)),"NOT VALID")</f>
        <v>0</v>
      </c>
      <c r="AA53" s="31">
        <f t="shared" si="1"/>
        <v>0</v>
      </c>
    </row>
    <row r="54" spans="1:27" x14ac:dyDescent="0.25">
      <c r="A54" t="str">
        <f t="shared" si="0"/>
        <v>1143422932</v>
      </c>
      <c r="B54">
        <v>45</v>
      </c>
      <c r="C54">
        <v>1143422932</v>
      </c>
      <c r="D54" t="s">
        <v>42</v>
      </c>
      <c r="E54" t="s">
        <v>43</v>
      </c>
      <c r="F54">
        <v>452650</v>
      </c>
      <c r="G54" s="2">
        <v>44113</v>
      </c>
      <c r="H54" s="3">
        <v>0.59299768518518514</v>
      </c>
      <c r="I54" t="s">
        <v>44</v>
      </c>
      <c r="J54">
        <v>-82118316101</v>
      </c>
      <c r="K54" s="4" t="s">
        <v>101</v>
      </c>
      <c r="N54" t="str">
        <f>IFERROR(IFERROR(VLOOKUP($A54,'K-NETT'!$A$1:$AF$37898,1,FALSE),VLOOKUP($A54,'K-Wallet'!$A$1:$M$5000,1,FALSE)),"NOT VALID")</f>
        <v>1143422932</v>
      </c>
      <c r="O54" t="str">
        <f>IFERROR(IFERROR(VLOOKUP($A54,'K-NETT'!$A$1:$AF$37898,11,FALSE),VLOOKUP($A54,'K-Wallet'!$A$1:$M$5000,0,FALSE)),"NOT VALID")</f>
        <v>CNE2010006023</v>
      </c>
      <c r="P54" t="str">
        <f>IFERROR(IFERROR(VLOOKUP($A54,'K-NETT'!$A$1:$AF$37898,14,FALSE),VLOOKUP($A54,'K-Wallet'!$A$1:$M$5000,8,FALSE)),"NOT VALID")</f>
        <v>IDSACKA03972</v>
      </c>
      <c r="Q54" t="str">
        <f>IFERROR(IFERROR(VLOOKUP($A54,'K-NETT'!$A$1:$AF$37898,15,FALSE),VLOOKUP($A54,'K-Wallet'!$A$1:$M$5000,9,FALSE)),"NOT VALID")</f>
        <v>NILA FEBPRIMA</v>
      </c>
      <c r="R54">
        <f>IFERROR(IFERROR(VLOOKUP($A54,'K-NETT'!$A$1:$AF$37898,16,FALSE),VLOOKUP($A54,'K-Wallet'!$A$1:$M$5000,0,FALSE)),"NOT VALID")</f>
        <v>420000</v>
      </c>
      <c r="S54">
        <f>IFERROR(IFERROR(VLOOKUP($A54,'K-NETT'!$A$1:$AF$37898,17,FALSE),VLOOKUP($A54,'K-Wallet'!$A$1:$M$5000,0,FALSE)),"NOT VALID")</f>
        <v>6650</v>
      </c>
      <c r="T54">
        <f>IFERROR(IFERROR(VLOOKUP($A54,'K-NETT'!$A$1:$AF$37898,18,FALSE),VLOOKUP($A54,'K-Wallet'!$A$1:$M$5000,0,FALSE)),"NOT VALID")</f>
        <v>26000</v>
      </c>
      <c r="U54">
        <f>IFERROR(IFERROR(VLOOKUP($A54,'K-NETT'!$A$1:$AF$37898,19,FALSE),VLOOKUP($A54,'K-Wallet'!$A$1:$M$5000,0,FALSE)),"NOT VALID")</f>
        <v>0</v>
      </c>
      <c r="V54">
        <f>IFERROR(IFERROR(VLOOKUP($A54,'K-NETT'!$A$1:$AF$37898,20,FALSE),VLOOKUP($A54,'K-Wallet'!$A$1:$M$5000,0,FALSE)),"NOT VALID")</f>
        <v>0</v>
      </c>
      <c r="W54">
        <f>IFERROR(IFERROR(VLOOKUP($A54,'K-NETT'!$A$1:$AF$37898,22,FALSE),VLOOKUP($A54,'K-Wallet'!$A$1:$M$5000,0,FALSE)),"NOT VALID")</f>
        <v>0</v>
      </c>
      <c r="X54">
        <f>IFERROR(IFERROR(VLOOKUP($A54,'K-NETT'!$A$1:$AF$37898,23,FALSE),VLOOKUP($A54,'K-Wallet'!$A$1:$M$5000,0,FALSE)),"NOT VALID")</f>
        <v>0</v>
      </c>
      <c r="Y54">
        <f>IFERROR(IFERROR(VLOOKUP($A54,'K-NETT'!$A$1:$AF$37898,26,FALSE),VLOOKUP($A54,'K-Wallet'!$A$1:$M$5000,0,FALSE)),"NOT VALID")</f>
        <v>452650</v>
      </c>
      <c r="Z54">
        <f>IFERROR(IFERROR(VLOOKUP($A54,'K-NETT'!$A$1:$AF$37898,30,FALSE),VLOOKUP($A54,'K-Wallet'!$A$1:$M$5000,11,FALSE)),"NOT VALID")</f>
        <v>0</v>
      </c>
      <c r="AA54" s="31">
        <f t="shared" si="1"/>
        <v>0</v>
      </c>
    </row>
    <row r="55" spans="1:27" x14ac:dyDescent="0.25">
      <c r="A55" t="str">
        <f t="shared" si="0"/>
        <v>1708422828</v>
      </c>
      <c r="B55">
        <v>46</v>
      </c>
      <c r="C55">
        <v>1708422828</v>
      </c>
      <c r="D55" t="s">
        <v>42</v>
      </c>
      <c r="E55" t="s">
        <v>43</v>
      </c>
      <c r="F55">
        <v>896650</v>
      </c>
      <c r="G55" s="2">
        <v>44113</v>
      </c>
      <c r="H55" s="3">
        <v>0.59547453703703701</v>
      </c>
      <c r="I55" t="s">
        <v>87</v>
      </c>
      <c r="J55">
        <v>-82119281401</v>
      </c>
      <c r="K55" s="4" t="s">
        <v>101</v>
      </c>
      <c r="N55" t="str">
        <f>IFERROR(IFERROR(VLOOKUP($A55,'K-NETT'!$A$1:$AF$37898,1,FALSE),VLOOKUP($A55,'K-Wallet'!$A$1:$M$5000,1,FALSE)),"NOT VALID")</f>
        <v>1708422828</v>
      </c>
      <c r="O55" t="str">
        <f>IFERROR(IFERROR(VLOOKUP($A55,'K-NETT'!$A$1:$AF$37898,11,FALSE),VLOOKUP($A55,'K-Wallet'!$A$1:$M$5000,0,FALSE)),"NOT VALID")</f>
        <v>CNE2010006026</v>
      </c>
      <c r="P55" t="str">
        <f>IFERROR(IFERROR(VLOOKUP($A55,'K-NETT'!$A$1:$AF$37898,14,FALSE),VLOOKUP($A55,'K-Wallet'!$A$1:$M$5000,8,FALSE)),"NOT VALID")</f>
        <v>IDPABLA09459</v>
      </c>
      <c r="Q55" t="str">
        <f>IFERROR(IFERROR(VLOOKUP($A55,'K-NETT'!$A$1:$AF$37898,15,FALSE),VLOOKUP($A55,'K-Wallet'!$A$1:$M$5000,9,FALSE)),"NOT VALID")</f>
        <v>DENI EKO WAHYUDI</v>
      </c>
      <c r="R55">
        <f>IFERROR(IFERROR(VLOOKUP($A55,'K-NETT'!$A$1:$AF$37898,16,FALSE),VLOOKUP($A55,'K-Wallet'!$A$1:$M$5000,0,FALSE)),"NOT VALID")</f>
        <v>890000</v>
      </c>
      <c r="S55">
        <f>IFERROR(IFERROR(VLOOKUP($A55,'K-NETT'!$A$1:$AF$37898,17,FALSE),VLOOKUP($A55,'K-Wallet'!$A$1:$M$5000,0,FALSE)),"NOT VALID")</f>
        <v>6650</v>
      </c>
      <c r="T55">
        <f>IFERROR(IFERROR(VLOOKUP($A55,'K-NETT'!$A$1:$AF$37898,18,FALSE),VLOOKUP($A55,'K-Wallet'!$A$1:$M$5000,0,FALSE)),"NOT VALID")</f>
        <v>0</v>
      </c>
      <c r="U55">
        <f>IFERROR(IFERROR(VLOOKUP($A55,'K-NETT'!$A$1:$AF$37898,19,FALSE),VLOOKUP($A55,'K-Wallet'!$A$1:$M$5000,0,FALSE)),"NOT VALID")</f>
        <v>0</v>
      </c>
      <c r="V55">
        <f>IFERROR(IFERROR(VLOOKUP($A55,'K-NETT'!$A$1:$AF$37898,20,FALSE),VLOOKUP($A55,'K-Wallet'!$A$1:$M$5000,0,FALSE)),"NOT VALID")</f>
        <v>0</v>
      </c>
      <c r="W55">
        <f>IFERROR(IFERROR(VLOOKUP($A55,'K-NETT'!$A$1:$AF$37898,22,FALSE),VLOOKUP($A55,'K-Wallet'!$A$1:$M$5000,0,FALSE)),"NOT VALID")</f>
        <v>0</v>
      </c>
      <c r="X55">
        <f>IFERROR(IFERROR(VLOOKUP($A55,'K-NETT'!$A$1:$AF$37898,23,FALSE),VLOOKUP($A55,'K-Wallet'!$A$1:$M$5000,0,FALSE)),"NOT VALID")</f>
        <v>0</v>
      </c>
      <c r="Y55">
        <f>IFERROR(IFERROR(VLOOKUP($A55,'K-NETT'!$A$1:$AF$37898,26,FALSE),VLOOKUP($A55,'K-Wallet'!$A$1:$M$5000,0,FALSE)),"NOT VALID")</f>
        <v>896650</v>
      </c>
      <c r="Z55">
        <f>IFERROR(IFERROR(VLOOKUP($A55,'K-NETT'!$A$1:$AF$37898,30,FALSE),VLOOKUP($A55,'K-Wallet'!$A$1:$M$5000,11,FALSE)),"NOT VALID")</f>
        <v>0</v>
      </c>
      <c r="AA55" s="31">
        <f t="shared" si="1"/>
        <v>0</v>
      </c>
    </row>
    <row r="56" spans="1:27" x14ac:dyDescent="0.25">
      <c r="A56" t="str">
        <f t="shared" si="0"/>
        <v>1390822963</v>
      </c>
      <c r="B56">
        <v>47</v>
      </c>
      <c r="C56">
        <v>1390822963</v>
      </c>
      <c r="D56" t="s">
        <v>42</v>
      </c>
      <c r="E56" t="s">
        <v>43</v>
      </c>
      <c r="F56">
        <v>56650</v>
      </c>
      <c r="G56" s="2">
        <v>44113</v>
      </c>
      <c r="H56" s="3">
        <v>0.59953703703703709</v>
      </c>
      <c r="I56" t="s">
        <v>46</v>
      </c>
      <c r="J56">
        <v>-82120959901</v>
      </c>
      <c r="K56" s="4" t="s">
        <v>101</v>
      </c>
      <c r="N56" t="str">
        <f>IFERROR(IFERROR(VLOOKUP($A56,'K-NETT'!$A$1:$AF$37898,1,FALSE),VLOOKUP($A56,'K-Wallet'!$A$1:$M$5000,1,FALSE)),"NOT VALID")</f>
        <v>1390822963</v>
      </c>
      <c r="O56" t="str">
        <f>IFERROR(IFERROR(VLOOKUP($A56,'K-NETT'!$A$1:$AF$37898,11,FALSE),VLOOKUP($A56,'K-Wallet'!$A$1:$M$5000,0,FALSE)),"NOT VALID")</f>
        <v>MME2010006027</v>
      </c>
      <c r="P56" t="str">
        <f>IFERROR(IFERROR(VLOOKUP($A56,'K-NETT'!$A$1:$AF$37898,14,FALSE),VLOOKUP($A56,'K-Wallet'!$A$1:$M$5000,8,FALSE)),"NOT VALID")</f>
        <v>IDRUAAA09795</v>
      </c>
      <c r="Q56" t="str">
        <f>IFERROR(IFERROR(VLOOKUP($A56,'K-NETT'!$A$1:$AF$37898,15,FALSE),VLOOKUP($A56,'K-Wallet'!$A$1:$M$5000,9,FALSE)),"NOT VALID")</f>
        <v>NINDA FERDAWATY</v>
      </c>
      <c r="R56">
        <f>IFERROR(IFERROR(VLOOKUP($A56,'K-NETT'!$A$1:$AF$37898,16,FALSE),VLOOKUP($A56,'K-Wallet'!$A$1:$M$5000,0,FALSE)),"NOT VALID")</f>
        <v>50000</v>
      </c>
      <c r="S56">
        <f>IFERROR(IFERROR(VLOOKUP($A56,'K-NETT'!$A$1:$AF$37898,17,FALSE),VLOOKUP($A56,'K-Wallet'!$A$1:$M$5000,0,FALSE)),"NOT VALID")</f>
        <v>6650</v>
      </c>
      <c r="T56">
        <f>IFERROR(IFERROR(VLOOKUP($A56,'K-NETT'!$A$1:$AF$37898,18,FALSE),VLOOKUP($A56,'K-Wallet'!$A$1:$M$5000,0,FALSE)),"NOT VALID")</f>
        <v>0</v>
      </c>
      <c r="U56">
        <f>IFERROR(IFERROR(VLOOKUP($A56,'K-NETT'!$A$1:$AF$37898,19,FALSE),VLOOKUP($A56,'K-Wallet'!$A$1:$M$5000,0,FALSE)),"NOT VALID")</f>
        <v>0</v>
      </c>
      <c r="V56">
        <f>IFERROR(IFERROR(VLOOKUP($A56,'K-NETT'!$A$1:$AF$37898,20,FALSE),VLOOKUP($A56,'K-Wallet'!$A$1:$M$5000,0,FALSE)),"NOT VALID")</f>
        <v>0</v>
      </c>
      <c r="W56">
        <f>IFERROR(IFERROR(VLOOKUP($A56,'K-NETT'!$A$1:$AF$37898,22,FALSE),VLOOKUP($A56,'K-Wallet'!$A$1:$M$5000,0,FALSE)),"NOT VALID")</f>
        <v>0</v>
      </c>
      <c r="X56">
        <f>IFERROR(IFERROR(VLOOKUP($A56,'K-NETT'!$A$1:$AF$37898,23,FALSE),VLOOKUP($A56,'K-Wallet'!$A$1:$M$5000,0,FALSE)),"NOT VALID")</f>
        <v>0</v>
      </c>
      <c r="Y56">
        <f>IFERROR(IFERROR(VLOOKUP($A56,'K-NETT'!$A$1:$AF$37898,26,FALSE),VLOOKUP($A56,'K-Wallet'!$A$1:$M$5000,0,FALSE)),"NOT VALID")</f>
        <v>56650</v>
      </c>
      <c r="Z56">
        <f>IFERROR(IFERROR(VLOOKUP($A56,'K-NETT'!$A$1:$AF$37898,30,FALSE),VLOOKUP($A56,'K-Wallet'!$A$1:$M$5000,11,FALSE)),"NOT VALID")</f>
        <v>0</v>
      </c>
      <c r="AA56" s="31">
        <f t="shared" si="1"/>
        <v>0</v>
      </c>
    </row>
    <row r="57" spans="1:27" x14ac:dyDescent="0.25">
      <c r="A57" t="str">
        <f t="shared" si="0"/>
        <v>1445822415</v>
      </c>
      <c r="B57">
        <v>48</v>
      </c>
      <c r="C57">
        <v>1445822415</v>
      </c>
      <c r="D57" t="s">
        <v>42</v>
      </c>
      <c r="E57" t="s">
        <v>43</v>
      </c>
      <c r="F57">
        <v>56650</v>
      </c>
      <c r="G57" s="2">
        <v>44113</v>
      </c>
      <c r="H57" s="3">
        <v>0.60474537037037035</v>
      </c>
      <c r="I57" t="s">
        <v>46</v>
      </c>
      <c r="J57">
        <v>-82123133001</v>
      </c>
      <c r="K57" s="4" t="s">
        <v>101</v>
      </c>
      <c r="N57" t="str">
        <f>IFERROR(IFERROR(VLOOKUP($A57,'K-NETT'!$A$1:$AF$37898,1,FALSE),VLOOKUP($A57,'K-Wallet'!$A$1:$M$5000,1,FALSE)),"NOT VALID")</f>
        <v>1445822415</v>
      </c>
      <c r="O57" t="str">
        <f>IFERROR(IFERROR(VLOOKUP($A57,'K-NETT'!$A$1:$AF$37898,11,FALSE),VLOOKUP($A57,'K-Wallet'!$A$1:$M$5000,0,FALSE)),"NOT VALID")</f>
        <v>MME2010006030</v>
      </c>
      <c r="P57" t="str">
        <f>IFERROR(IFERROR(VLOOKUP($A57,'K-NETT'!$A$1:$AF$37898,14,FALSE),VLOOKUP($A57,'K-Wallet'!$A$1:$M$5000,8,FALSE)),"NOT VALID")</f>
        <v>IDRUAAA09796</v>
      </c>
      <c r="Q57" t="str">
        <f>IFERROR(IFERROR(VLOOKUP($A57,'K-NETT'!$A$1:$AF$37898,15,FALSE),VLOOKUP($A57,'K-Wallet'!$A$1:$M$5000,9,FALSE)),"NOT VALID")</f>
        <v>WIWIT WIDIASTUTIK</v>
      </c>
      <c r="R57">
        <f>IFERROR(IFERROR(VLOOKUP($A57,'K-NETT'!$A$1:$AF$37898,16,FALSE),VLOOKUP($A57,'K-Wallet'!$A$1:$M$5000,0,FALSE)),"NOT VALID")</f>
        <v>50000</v>
      </c>
      <c r="S57">
        <f>IFERROR(IFERROR(VLOOKUP($A57,'K-NETT'!$A$1:$AF$37898,17,FALSE),VLOOKUP($A57,'K-Wallet'!$A$1:$M$5000,0,FALSE)),"NOT VALID")</f>
        <v>6650</v>
      </c>
      <c r="T57">
        <f>IFERROR(IFERROR(VLOOKUP($A57,'K-NETT'!$A$1:$AF$37898,18,FALSE),VLOOKUP($A57,'K-Wallet'!$A$1:$M$5000,0,FALSE)),"NOT VALID")</f>
        <v>0</v>
      </c>
      <c r="U57">
        <f>IFERROR(IFERROR(VLOOKUP($A57,'K-NETT'!$A$1:$AF$37898,19,FALSE),VLOOKUP($A57,'K-Wallet'!$A$1:$M$5000,0,FALSE)),"NOT VALID")</f>
        <v>0</v>
      </c>
      <c r="V57">
        <f>IFERROR(IFERROR(VLOOKUP($A57,'K-NETT'!$A$1:$AF$37898,20,FALSE),VLOOKUP($A57,'K-Wallet'!$A$1:$M$5000,0,FALSE)),"NOT VALID")</f>
        <v>0</v>
      </c>
      <c r="W57">
        <f>IFERROR(IFERROR(VLOOKUP($A57,'K-NETT'!$A$1:$AF$37898,22,FALSE),VLOOKUP($A57,'K-Wallet'!$A$1:$M$5000,0,FALSE)),"NOT VALID")</f>
        <v>0</v>
      </c>
      <c r="X57">
        <f>IFERROR(IFERROR(VLOOKUP($A57,'K-NETT'!$A$1:$AF$37898,23,FALSE),VLOOKUP($A57,'K-Wallet'!$A$1:$M$5000,0,FALSE)),"NOT VALID")</f>
        <v>0</v>
      </c>
      <c r="Y57">
        <f>IFERROR(IFERROR(VLOOKUP($A57,'K-NETT'!$A$1:$AF$37898,26,FALSE),VLOOKUP($A57,'K-Wallet'!$A$1:$M$5000,0,FALSE)),"NOT VALID")</f>
        <v>56650</v>
      </c>
      <c r="Z57">
        <f>IFERROR(IFERROR(VLOOKUP($A57,'K-NETT'!$A$1:$AF$37898,30,FALSE),VLOOKUP($A57,'K-Wallet'!$A$1:$M$5000,11,FALSE)),"NOT VALID")</f>
        <v>0</v>
      </c>
      <c r="AA57" s="31">
        <f t="shared" si="1"/>
        <v>0</v>
      </c>
    </row>
    <row r="58" spans="1:27" x14ac:dyDescent="0.25">
      <c r="A58" t="str">
        <f t="shared" si="0"/>
        <v>1976412173</v>
      </c>
      <c r="B58">
        <v>49</v>
      </c>
      <c r="C58">
        <v>1976412173</v>
      </c>
      <c r="D58" t="s">
        <v>42</v>
      </c>
      <c r="E58" t="s">
        <v>43</v>
      </c>
      <c r="F58">
        <v>975650</v>
      </c>
      <c r="G58" s="2">
        <v>44113</v>
      </c>
      <c r="H58" s="3">
        <v>0.60534722222222215</v>
      </c>
      <c r="I58" t="s">
        <v>17169</v>
      </c>
      <c r="J58">
        <v>-82123425501</v>
      </c>
      <c r="K58" s="4" t="s">
        <v>101</v>
      </c>
      <c r="N58" t="str">
        <f>IFERROR(IFERROR(VLOOKUP($A58,'K-NETT'!$A$1:$AF$37898,1,FALSE),VLOOKUP($A58,'K-Wallet'!$A$1:$M$5000,1,FALSE)),"NOT VALID")</f>
        <v>1976412173</v>
      </c>
      <c r="O58" t="str">
        <f>IFERROR(IFERROR(VLOOKUP($A58,'K-NETT'!$A$1:$AF$37898,11,FALSE),VLOOKUP($A58,'K-Wallet'!$A$1:$M$5000,0,FALSE)),"NOT VALID")</f>
        <v>CNE2010006031</v>
      </c>
      <c r="P58" t="str">
        <f>IFERROR(IFERROR(VLOOKUP($A58,'K-NETT'!$A$1:$AF$37898,14,FALSE),VLOOKUP($A58,'K-Wallet'!$A$1:$M$5000,8,FALSE)),"NOT VALID")</f>
        <v>IDSPAAB28443</v>
      </c>
      <c r="Q58" t="str">
        <f>IFERROR(IFERROR(VLOOKUP($A58,'K-NETT'!$A$1:$AF$37898,15,FALSE),VLOOKUP($A58,'K-Wallet'!$A$1:$M$5000,9,FALSE)),"NOT VALID")</f>
        <v>SUHARTI</v>
      </c>
      <c r="R58">
        <f>IFERROR(IFERROR(VLOOKUP($A58,'K-NETT'!$A$1:$AF$37898,16,FALSE),VLOOKUP($A58,'K-Wallet'!$A$1:$M$5000,0,FALSE)),"NOT VALID")</f>
        <v>950000</v>
      </c>
      <c r="S58">
        <f>IFERROR(IFERROR(VLOOKUP($A58,'K-NETT'!$A$1:$AF$37898,17,FALSE),VLOOKUP($A58,'K-Wallet'!$A$1:$M$5000,0,FALSE)),"NOT VALID")</f>
        <v>6650</v>
      </c>
      <c r="T58">
        <f>IFERROR(IFERROR(VLOOKUP($A58,'K-NETT'!$A$1:$AF$37898,18,FALSE),VLOOKUP($A58,'K-Wallet'!$A$1:$M$5000,0,FALSE)),"NOT VALID")</f>
        <v>19000</v>
      </c>
      <c r="U58">
        <f>IFERROR(IFERROR(VLOOKUP($A58,'K-NETT'!$A$1:$AF$37898,19,FALSE),VLOOKUP($A58,'K-Wallet'!$A$1:$M$5000,0,FALSE)),"NOT VALID")</f>
        <v>0</v>
      </c>
      <c r="V58">
        <f>IFERROR(IFERROR(VLOOKUP($A58,'K-NETT'!$A$1:$AF$37898,20,FALSE),VLOOKUP($A58,'K-Wallet'!$A$1:$M$5000,0,FALSE)),"NOT VALID")</f>
        <v>0</v>
      </c>
      <c r="W58">
        <f>IFERROR(IFERROR(VLOOKUP($A58,'K-NETT'!$A$1:$AF$37898,22,FALSE),VLOOKUP($A58,'K-Wallet'!$A$1:$M$5000,0,FALSE)),"NOT VALID")</f>
        <v>0</v>
      </c>
      <c r="X58">
        <f>IFERROR(IFERROR(VLOOKUP($A58,'K-NETT'!$A$1:$AF$37898,23,FALSE),VLOOKUP($A58,'K-Wallet'!$A$1:$M$5000,0,FALSE)),"NOT VALID")</f>
        <v>0</v>
      </c>
      <c r="Y58">
        <f>IFERROR(IFERROR(VLOOKUP($A58,'K-NETT'!$A$1:$AF$37898,26,FALSE),VLOOKUP($A58,'K-Wallet'!$A$1:$M$5000,0,FALSE)),"NOT VALID")</f>
        <v>975650</v>
      </c>
      <c r="Z58">
        <f>IFERROR(IFERROR(VLOOKUP($A58,'K-NETT'!$A$1:$AF$37898,30,FALSE),VLOOKUP($A58,'K-Wallet'!$A$1:$M$5000,11,FALSE)),"NOT VALID")</f>
        <v>0</v>
      </c>
      <c r="AA58" s="31">
        <f t="shared" si="1"/>
        <v>0</v>
      </c>
    </row>
    <row r="59" spans="1:27" x14ac:dyDescent="0.25">
      <c r="A59" t="str">
        <f t="shared" si="0"/>
        <v>1950922487</v>
      </c>
      <c r="B59">
        <v>50</v>
      </c>
      <c r="C59">
        <v>1950922487</v>
      </c>
      <c r="D59" t="s">
        <v>42</v>
      </c>
      <c r="E59" t="s">
        <v>43</v>
      </c>
      <c r="F59">
        <v>966650</v>
      </c>
      <c r="G59" s="2">
        <v>44113</v>
      </c>
      <c r="H59" s="3">
        <v>0.6103587962962963</v>
      </c>
      <c r="I59" t="s">
        <v>44</v>
      </c>
      <c r="J59">
        <v>-82125520301</v>
      </c>
      <c r="K59" s="4" t="s">
        <v>101</v>
      </c>
      <c r="N59" t="str">
        <f>IFERROR(IFERROR(VLOOKUP($A59,'K-NETT'!$A$1:$AF$37898,1,FALSE),VLOOKUP($A59,'K-Wallet'!$A$1:$M$5000,1,FALSE)),"NOT VALID")</f>
        <v>1950922487</v>
      </c>
      <c r="O59" t="str">
        <f>IFERROR(IFERROR(VLOOKUP($A59,'K-NETT'!$A$1:$AF$37898,11,FALSE),VLOOKUP($A59,'K-Wallet'!$A$1:$M$5000,0,FALSE)),"NOT VALID")</f>
        <v>CNE2010006032</v>
      </c>
      <c r="P59" t="str">
        <f>IFERROR(IFERROR(VLOOKUP($A59,'K-NETT'!$A$1:$AF$37898,14,FALSE),VLOOKUP($A59,'K-Wallet'!$A$1:$M$5000,8,FALSE)),"NOT VALID")</f>
        <v>IDBNAFA12083</v>
      </c>
      <c r="Q59" t="str">
        <f>IFERROR(IFERROR(VLOOKUP($A59,'K-NETT'!$A$1:$AF$37898,15,FALSE),VLOOKUP($A59,'K-Wallet'!$A$1:$M$5000,9,FALSE)),"NOT VALID")</f>
        <v>EYAL NURHAYATI</v>
      </c>
      <c r="R59">
        <f>IFERROR(IFERROR(VLOOKUP($A59,'K-NETT'!$A$1:$AF$37898,16,FALSE),VLOOKUP($A59,'K-Wallet'!$A$1:$M$5000,0,FALSE)),"NOT VALID")</f>
        <v>950000</v>
      </c>
      <c r="S59">
        <f>IFERROR(IFERROR(VLOOKUP($A59,'K-NETT'!$A$1:$AF$37898,17,FALSE),VLOOKUP($A59,'K-Wallet'!$A$1:$M$5000,0,FALSE)),"NOT VALID")</f>
        <v>6650</v>
      </c>
      <c r="T59">
        <f>IFERROR(IFERROR(VLOOKUP($A59,'K-NETT'!$A$1:$AF$37898,18,FALSE),VLOOKUP($A59,'K-Wallet'!$A$1:$M$5000,0,FALSE)),"NOT VALID")</f>
        <v>10000</v>
      </c>
      <c r="U59">
        <f>IFERROR(IFERROR(VLOOKUP($A59,'K-NETT'!$A$1:$AF$37898,19,FALSE),VLOOKUP($A59,'K-Wallet'!$A$1:$M$5000,0,FALSE)),"NOT VALID")</f>
        <v>0</v>
      </c>
      <c r="V59">
        <f>IFERROR(IFERROR(VLOOKUP($A59,'K-NETT'!$A$1:$AF$37898,20,FALSE),VLOOKUP($A59,'K-Wallet'!$A$1:$M$5000,0,FALSE)),"NOT VALID")</f>
        <v>0</v>
      </c>
      <c r="W59">
        <f>IFERROR(IFERROR(VLOOKUP($A59,'K-NETT'!$A$1:$AF$37898,22,FALSE),VLOOKUP($A59,'K-Wallet'!$A$1:$M$5000,0,FALSE)),"NOT VALID")</f>
        <v>0</v>
      </c>
      <c r="X59">
        <f>IFERROR(IFERROR(VLOOKUP($A59,'K-NETT'!$A$1:$AF$37898,23,FALSE),VLOOKUP($A59,'K-Wallet'!$A$1:$M$5000,0,FALSE)),"NOT VALID")</f>
        <v>0</v>
      </c>
      <c r="Y59">
        <f>IFERROR(IFERROR(VLOOKUP($A59,'K-NETT'!$A$1:$AF$37898,26,FALSE),VLOOKUP($A59,'K-Wallet'!$A$1:$M$5000,0,FALSE)),"NOT VALID")</f>
        <v>966650</v>
      </c>
      <c r="Z59">
        <f>IFERROR(IFERROR(VLOOKUP($A59,'K-NETT'!$A$1:$AF$37898,30,FALSE),VLOOKUP($A59,'K-Wallet'!$A$1:$M$5000,11,FALSE)),"NOT VALID")</f>
        <v>0</v>
      </c>
      <c r="AA59" s="31">
        <f t="shared" si="1"/>
        <v>0</v>
      </c>
    </row>
    <row r="60" spans="1:27" x14ac:dyDescent="0.25">
      <c r="A60" t="str">
        <f t="shared" si="0"/>
        <v>1810922086</v>
      </c>
      <c r="B60">
        <v>51</v>
      </c>
      <c r="C60">
        <v>1810922086</v>
      </c>
      <c r="D60" t="s">
        <v>42</v>
      </c>
      <c r="E60" t="s">
        <v>43</v>
      </c>
      <c r="F60">
        <v>56650</v>
      </c>
      <c r="G60" s="2">
        <v>44113</v>
      </c>
      <c r="H60" s="3">
        <v>0.61209490740740746</v>
      </c>
      <c r="I60" t="s">
        <v>44</v>
      </c>
      <c r="J60">
        <v>-82126158701</v>
      </c>
      <c r="K60" s="4" t="s">
        <v>101</v>
      </c>
      <c r="N60" t="str">
        <f>IFERROR(IFERROR(VLOOKUP($A60,'K-NETT'!$A$1:$AF$37898,1,FALSE),VLOOKUP($A60,'K-Wallet'!$A$1:$M$5000,1,FALSE)),"NOT VALID")</f>
        <v>1810922086</v>
      </c>
      <c r="O60" t="str">
        <f>IFERROR(IFERROR(VLOOKUP($A60,'K-NETT'!$A$1:$AF$37898,11,FALSE),VLOOKUP($A60,'K-Wallet'!$A$1:$M$5000,0,FALSE)),"NOT VALID")</f>
        <v>MME2010006035</v>
      </c>
      <c r="P60" t="str">
        <f>IFERROR(IFERROR(VLOOKUP($A60,'K-NETT'!$A$1:$AF$37898,14,FALSE),VLOOKUP($A60,'K-Wallet'!$A$1:$M$5000,8,FALSE)),"NOT VALID")</f>
        <v>IDJTBAA17454</v>
      </c>
      <c r="Q60" t="str">
        <f>IFERROR(IFERROR(VLOOKUP($A60,'K-NETT'!$A$1:$AF$37898,15,FALSE),VLOOKUP($A60,'K-Wallet'!$A$1:$M$5000,9,FALSE)),"NOT VALID")</f>
        <v>SITI LAELASARI</v>
      </c>
      <c r="R60">
        <f>IFERROR(IFERROR(VLOOKUP($A60,'K-NETT'!$A$1:$AF$37898,16,FALSE),VLOOKUP($A60,'K-Wallet'!$A$1:$M$5000,0,FALSE)),"NOT VALID")</f>
        <v>50000</v>
      </c>
      <c r="S60">
        <f>IFERROR(IFERROR(VLOOKUP($A60,'K-NETT'!$A$1:$AF$37898,17,FALSE),VLOOKUP($A60,'K-Wallet'!$A$1:$M$5000,0,FALSE)),"NOT VALID")</f>
        <v>6650</v>
      </c>
      <c r="T60">
        <f>IFERROR(IFERROR(VLOOKUP($A60,'K-NETT'!$A$1:$AF$37898,18,FALSE),VLOOKUP($A60,'K-Wallet'!$A$1:$M$5000,0,FALSE)),"NOT VALID")</f>
        <v>0</v>
      </c>
      <c r="U60">
        <f>IFERROR(IFERROR(VLOOKUP($A60,'K-NETT'!$A$1:$AF$37898,19,FALSE),VLOOKUP($A60,'K-Wallet'!$A$1:$M$5000,0,FALSE)),"NOT VALID")</f>
        <v>0</v>
      </c>
      <c r="V60">
        <f>IFERROR(IFERROR(VLOOKUP($A60,'K-NETT'!$A$1:$AF$37898,20,FALSE),VLOOKUP($A60,'K-Wallet'!$A$1:$M$5000,0,FALSE)),"NOT VALID")</f>
        <v>0</v>
      </c>
      <c r="W60">
        <f>IFERROR(IFERROR(VLOOKUP($A60,'K-NETT'!$A$1:$AF$37898,22,FALSE),VLOOKUP($A60,'K-Wallet'!$A$1:$M$5000,0,FALSE)),"NOT VALID")</f>
        <v>0</v>
      </c>
      <c r="X60">
        <f>IFERROR(IFERROR(VLOOKUP($A60,'K-NETT'!$A$1:$AF$37898,23,FALSE),VLOOKUP($A60,'K-Wallet'!$A$1:$M$5000,0,FALSE)),"NOT VALID")</f>
        <v>0</v>
      </c>
      <c r="Y60">
        <f>IFERROR(IFERROR(VLOOKUP($A60,'K-NETT'!$A$1:$AF$37898,26,FALSE),VLOOKUP($A60,'K-Wallet'!$A$1:$M$5000,0,FALSE)),"NOT VALID")</f>
        <v>56650</v>
      </c>
      <c r="Z60">
        <f>IFERROR(IFERROR(VLOOKUP($A60,'K-NETT'!$A$1:$AF$37898,30,FALSE),VLOOKUP($A60,'K-Wallet'!$A$1:$M$5000,11,FALSE)),"NOT VALID")</f>
        <v>0</v>
      </c>
      <c r="AA60" s="31">
        <f t="shared" si="1"/>
        <v>0</v>
      </c>
    </row>
    <row r="61" spans="1:27" x14ac:dyDescent="0.25">
      <c r="A61" t="str">
        <f t="shared" si="0"/>
        <v>152796397</v>
      </c>
      <c r="B61">
        <v>52</v>
      </c>
      <c r="C61">
        <v>152796397</v>
      </c>
      <c r="D61" t="s">
        <v>987</v>
      </c>
      <c r="E61" t="s">
        <v>43</v>
      </c>
      <c r="F61">
        <v>520000</v>
      </c>
      <c r="G61" s="2">
        <v>44113</v>
      </c>
      <c r="H61" s="3">
        <v>0.61211805555555554</v>
      </c>
      <c r="I61" t="s">
        <v>44</v>
      </c>
      <c r="J61">
        <v>-82126278801</v>
      </c>
      <c r="K61" s="4" t="s">
        <v>101</v>
      </c>
      <c r="N61" t="str">
        <f>IFERROR(IFERROR(VLOOKUP($A61,'K-NETT'!$A$1:$AF$37898,1,FALSE),VLOOKUP($A61,'K-Wallet'!$A$1:$M$5000,1,FALSE)),"NOT VALID")</f>
        <v>152796397</v>
      </c>
      <c r="O61" t="str">
        <f>IFERROR(IFERROR(VLOOKUP($A61,'K-NETT'!$A$1:$AF$37898,11,FALSE),VLOOKUP($A61,'K-Wallet'!$A$1:$M$5000,0,FALSE)),"NOT VALID")</f>
        <v>NOT VALID</v>
      </c>
      <c r="P61" t="str">
        <f>IFERROR(IFERROR(VLOOKUP($A61,'K-NETT'!$A$1:$AF$37898,14,FALSE),VLOOKUP($A61,'K-Wallet'!$A$1:$M$5000,8,FALSE)),"NOT VALID")</f>
        <v>IDSPAAA96351</v>
      </c>
      <c r="Q61" t="str">
        <f>IFERROR(IFERROR(VLOOKUP($A61,'K-NETT'!$A$1:$AF$37898,15,FALSE),VLOOKUP($A61,'K-Wallet'!$A$1:$M$5000,9,FALSE)),"NOT VALID")</f>
        <v>DONNYSTEVENMASSIE</v>
      </c>
      <c r="R61" t="str">
        <f>IFERROR(IFERROR(VLOOKUP($A61,'K-NETT'!$A$1:$AF$37898,16,FALSE),VLOOKUP($A61,'K-Wallet'!$A$1:$M$5000,0,FALSE)),"NOT VALID")</f>
        <v>NOT VALID</v>
      </c>
      <c r="S61" t="str">
        <f>IFERROR(IFERROR(VLOOKUP($A61,'K-NETT'!$A$1:$AF$37898,17,FALSE),VLOOKUP($A61,'K-Wallet'!$A$1:$M$5000,0,FALSE)),"NOT VALID")</f>
        <v>NOT VALID</v>
      </c>
      <c r="T61" t="str">
        <f>IFERROR(IFERROR(VLOOKUP($A61,'K-NETT'!$A$1:$AF$37898,18,FALSE),VLOOKUP($A61,'K-Wallet'!$A$1:$M$5000,0,FALSE)),"NOT VALID")</f>
        <v>NOT VALID</v>
      </c>
      <c r="U61" t="str">
        <f>IFERROR(IFERROR(VLOOKUP($A61,'K-NETT'!$A$1:$AF$37898,19,FALSE),VLOOKUP($A61,'K-Wallet'!$A$1:$M$5000,0,FALSE)),"NOT VALID")</f>
        <v>NOT VALID</v>
      </c>
      <c r="V61" t="str">
        <f>IFERROR(IFERROR(VLOOKUP($A61,'K-NETT'!$A$1:$AF$37898,20,FALSE),VLOOKUP($A61,'K-Wallet'!$A$1:$M$5000,0,FALSE)),"NOT VALID")</f>
        <v>NOT VALID</v>
      </c>
      <c r="W61" t="str">
        <f>IFERROR(IFERROR(VLOOKUP($A61,'K-NETT'!$A$1:$AF$37898,22,FALSE),VLOOKUP($A61,'K-Wallet'!$A$1:$M$5000,0,FALSE)),"NOT VALID")</f>
        <v>NOT VALID</v>
      </c>
      <c r="X61" t="str">
        <f>IFERROR(IFERROR(VLOOKUP($A61,'K-NETT'!$A$1:$AF$37898,23,FALSE),VLOOKUP($A61,'K-Wallet'!$A$1:$M$5000,0,FALSE)),"NOT VALID")</f>
        <v>NOT VALID</v>
      </c>
      <c r="Y61" t="str">
        <f>IFERROR(IFERROR(VLOOKUP($A61,'K-NETT'!$A$1:$AF$37898,26,FALSE),VLOOKUP($A61,'K-Wallet'!$A$1:$M$5000,0,FALSE)),"NOT VALID")</f>
        <v>NOT VALID</v>
      </c>
      <c r="Z61" t="str">
        <f>IFERROR(IFERROR(VLOOKUP($A61,'K-NETT'!$A$1:$AF$37898,30,FALSE),VLOOKUP($A61,'K-Wallet'!$A$1:$M$5000,11,FALSE)),"NOT VALID")</f>
        <v xml:space="preserve"> TOP UP K-WALLET</v>
      </c>
      <c r="AA61" s="31" t="e">
        <f t="shared" si="1"/>
        <v>#VALUE!</v>
      </c>
    </row>
    <row r="62" spans="1:27" x14ac:dyDescent="0.25">
      <c r="A62" t="str">
        <f t="shared" si="0"/>
        <v>152796397</v>
      </c>
      <c r="B62">
        <v>53</v>
      </c>
      <c r="C62">
        <v>152796397</v>
      </c>
      <c r="D62" t="s">
        <v>987</v>
      </c>
      <c r="E62" t="s">
        <v>43</v>
      </c>
      <c r="F62">
        <v>50000</v>
      </c>
      <c r="G62" s="2">
        <v>44113</v>
      </c>
      <c r="H62" s="3">
        <v>0.61495370370370372</v>
      </c>
      <c r="I62" t="s">
        <v>44</v>
      </c>
      <c r="J62">
        <v>-82127468901</v>
      </c>
      <c r="K62" s="4" t="s">
        <v>101</v>
      </c>
      <c r="N62" t="str">
        <f>IFERROR(IFERROR(VLOOKUP($A62,'K-NETT'!$A$1:$AF$37898,1,FALSE),VLOOKUP($A62,'K-Wallet'!$A$1:$M$5000,1,FALSE)),"NOT VALID")</f>
        <v>152796397</v>
      </c>
      <c r="O62" t="str">
        <f>IFERROR(IFERROR(VLOOKUP($A62,'K-NETT'!$A$1:$AF$37898,11,FALSE),VLOOKUP($A62,'K-Wallet'!$A$1:$M$5000,0,FALSE)),"NOT VALID")</f>
        <v>NOT VALID</v>
      </c>
      <c r="P62" t="str">
        <f>IFERROR(IFERROR(VLOOKUP($A62,'K-NETT'!$A$1:$AF$37898,14,FALSE),VLOOKUP($A62,'K-Wallet'!$A$1:$M$5000,8,FALSE)),"NOT VALID")</f>
        <v>IDSPAAA96351</v>
      </c>
      <c r="Q62" t="str">
        <f>IFERROR(IFERROR(VLOOKUP($A62,'K-NETT'!$A$1:$AF$37898,15,FALSE),VLOOKUP($A62,'K-Wallet'!$A$1:$M$5000,9,FALSE)),"NOT VALID")</f>
        <v>DONNYSTEVENMASSIE</v>
      </c>
      <c r="R62" t="str">
        <f>IFERROR(IFERROR(VLOOKUP($A62,'K-NETT'!$A$1:$AF$37898,16,FALSE),VLOOKUP($A62,'K-Wallet'!$A$1:$M$5000,0,FALSE)),"NOT VALID")</f>
        <v>NOT VALID</v>
      </c>
      <c r="S62" t="str">
        <f>IFERROR(IFERROR(VLOOKUP($A62,'K-NETT'!$A$1:$AF$37898,17,FALSE),VLOOKUP($A62,'K-Wallet'!$A$1:$M$5000,0,FALSE)),"NOT VALID")</f>
        <v>NOT VALID</v>
      </c>
      <c r="T62" t="str">
        <f>IFERROR(IFERROR(VLOOKUP($A62,'K-NETT'!$A$1:$AF$37898,18,FALSE),VLOOKUP($A62,'K-Wallet'!$A$1:$M$5000,0,FALSE)),"NOT VALID")</f>
        <v>NOT VALID</v>
      </c>
      <c r="U62" t="str">
        <f>IFERROR(IFERROR(VLOOKUP($A62,'K-NETT'!$A$1:$AF$37898,19,FALSE),VLOOKUP($A62,'K-Wallet'!$A$1:$M$5000,0,FALSE)),"NOT VALID")</f>
        <v>NOT VALID</v>
      </c>
      <c r="V62" t="str">
        <f>IFERROR(IFERROR(VLOOKUP($A62,'K-NETT'!$A$1:$AF$37898,20,FALSE),VLOOKUP($A62,'K-Wallet'!$A$1:$M$5000,0,FALSE)),"NOT VALID")</f>
        <v>NOT VALID</v>
      </c>
      <c r="W62" t="str">
        <f>IFERROR(IFERROR(VLOOKUP($A62,'K-NETT'!$A$1:$AF$37898,22,FALSE),VLOOKUP($A62,'K-Wallet'!$A$1:$M$5000,0,FALSE)),"NOT VALID")</f>
        <v>NOT VALID</v>
      </c>
      <c r="X62" t="str">
        <f>IFERROR(IFERROR(VLOOKUP($A62,'K-NETT'!$A$1:$AF$37898,23,FALSE),VLOOKUP($A62,'K-Wallet'!$A$1:$M$5000,0,FALSE)),"NOT VALID")</f>
        <v>NOT VALID</v>
      </c>
      <c r="Y62" t="str">
        <f>IFERROR(IFERROR(VLOOKUP($A62,'K-NETT'!$A$1:$AF$37898,26,FALSE),VLOOKUP($A62,'K-Wallet'!$A$1:$M$5000,0,FALSE)),"NOT VALID")</f>
        <v>NOT VALID</v>
      </c>
      <c r="Z62" t="str">
        <f>IFERROR(IFERROR(VLOOKUP($A62,'K-NETT'!$A$1:$AF$37898,30,FALSE),VLOOKUP($A62,'K-Wallet'!$A$1:$M$5000,11,FALSE)),"NOT VALID")</f>
        <v xml:space="preserve"> TOP UP K-WALLET</v>
      </c>
      <c r="AA62" s="31" t="e">
        <f t="shared" si="1"/>
        <v>#VALUE!</v>
      </c>
    </row>
    <row r="63" spans="1:27" x14ac:dyDescent="0.25">
      <c r="A63" t="str">
        <f t="shared" si="0"/>
        <v>1408612702</v>
      </c>
      <c r="B63">
        <v>54</v>
      </c>
      <c r="C63">
        <v>1408612702</v>
      </c>
      <c r="D63" t="s">
        <v>42</v>
      </c>
      <c r="E63" t="s">
        <v>43</v>
      </c>
      <c r="F63">
        <v>1216650</v>
      </c>
      <c r="G63" s="2">
        <v>44113</v>
      </c>
      <c r="H63" s="3">
        <v>0.61689814814814814</v>
      </c>
      <c r="I63" t="s">
        <v>17141</v>
      </c>
      <c r="J63">
        <v>-82128214101</v>
      </c>
      <c r="K63" s="4" t="s">
        <v>101</v>
      </c>
      <c r="N63" t="str">
        <f>IFERROR(IFERROR(VLOOKUP($A63,'K-NETT'!$A$1:$AF$37898,1,FALSE),VLOOKUP($A63,'K-Wallet'!$A$1:$M$5000,1,FALSE)),"NOT VALID")</f>
        <v>1408612702</v>
      </c>
      <c r="O63" t="str">
        <f>IFERROR(IFERROR(VLOOKUP($A63,'K-NETT'!$A$1:$AF$37898,11,FALSE),VLOOKUP($A63,'K-Wallet'!$A$1:$M$5000,0,FALSE)),"NOT VALID")</f>
        <v>CNE2010006041</v>
      </c>
      <c r="P63" t="str">
        <f>IFERROR(IFERROR(VLOOKUP($A63,'K-NETT'!$A$1:$AF$37898,14,FALSE),VLOOKUP($A63,'K-Wallet'!$A$1:$M$5000,8,FALSE)),"NOT VALID")</f>
        <v>IDSPAAB43629</v>
      </c>
      <c r="Q63" t="str">
        <f>IFERROR(IFERROR(VLOOKUP($A63,'K-NETT'!$A$1:$AF$37898,15,FALSE),VLOOKUP($A63,'K-Wallet'!$A$1:$M$5000,9,FALSE)),"NOT VALID")</f>
        <v>ADE MANAH SARI</v>
      </c>
      <c r="R63">
        <f>IFERROR(IFERROR(VLOOKUP($A63,'K-NETT'!$A$1:$AF$37898,16,FALSE),VLOOKUP($A63,'K-Wallet'!$A$1:$M$5000,0,FALSE)),"NOT VALID")</f>
        <v>1200000</v>
      </c>
      <c r="S63">
        <f>IFERROR(IFERROR(VLOOKUP($A63,'K-NETT'!$A$1:$AF$37898,17,FALSE),VLOOKUP($A63,'K-Wallet'!$A$1:$M$5000,0,FALSE)),"NOT VALID")</f>
        <v>6650</v>
      </c>
      <c r="T63">
        <f>IFERROR(IFERROR(VLOOKUP($A63,'K-NETT'!$A$1:$AF$37898,18,FALSE),VLOOKUP($A63,'K-Wallet'!$A$1:$M$5000,0,FALSE)),"NOT VALID")</f>
        <v>10000</v>
      </c>
      <c r="U63">
        <f>IFERROR(IFERROR(VLOOKUP($A63,'K-NETT'!$A$1:$AF$37898,19,FALSE),VLOOKUP($A63,'K-Wallet'!$A$1:$M$5000,0,FALSE)),"NOT VALID")</f>
        <v>0</v>
      </c>
      <c r="V63">
        <f>IFERROR(IFERROR(VLOOKUP($A63,'K-NETT'!$A$1:$AF$37898,20,FALSE),VLOOKUP($A63,'K-Wallet'!$A$1:$M$5000,0,FALSE)),"NOT VALID")</f>
        <v>0</v>
      </c>
      <c r="W63">
        <f>IFERROR(IFERROR(VLOOKUP($A63,'K-NETT'!$A$1:$AF$37898,22,FALSE),VLOOKUP($A63,'K-Wallet'!$A$1:$M$5000,0,FALSE)),"NOT VALID")</f>
        <v>0</v>
      </c>
      <c r="X63">
        <f>IFERROR(IFERROR(VLOOKUP($A63,'K-NETT'!$A$1:$AF$37898,23,FALSE),VLOOKUP($A63,'K-Wallet'!$A$1:$M$5000,0,FALSE)),"NOT VALID")</f>
        <v>0</v>
      </c>
      <c r="Y63">
        <f>IFERROR(IFERROR(VLOOKUP($A63,'K-NETT'!$A$1:$AF$37898,26,FALSE),VLOOKUP($A63,'K-Wallet'!$A$1:$M$5000,0,FALSE)),"NOT VALID")</f>
        <v>1216650</v>
      </c>
      <c r="Z63">
        <f>IFERROR(IFERROR(VLOOKUP($A63,'K-NETT'!$A$1:$AF$37898,30,FALSE),VLOOKUP($A63,'K-Wallet'!$A$1:$M$5000,11,FALSE)),"NOT VALID")</f>
        <v>0</v>
      </c>
      <c r="AA63" s="31">
        <f t="shared" si="1"/>
        <v>0</v>
      </c>
    </row>
    <row r="64" spans="1:27" x14ac:dyDescent="0.25">
      <c r="A64" t="str">
        <f t="shared" si="0"/>
        <v>1446922595</v>
      </c>
      <c r="B64">
        <v>55</v>
      </c>
      <c r="C64">
        <v>1446922595</v>
      </c>
      <c r="D64" t="s">
        <v>42</v>
      </c>
      <c r="E64" t="s">
        <v>43</v>
      </c>
      <c r="F64">
        <v>1216650</v>
      </c>
      <c r="G64" s="2">
        <v>44113</v>
      </c>
      <c r="H64" s="3">
        <v>0.6174074074074074</v>
      </c>
      <c r="I64" t="s">
        <v>44</v>
      </c>
      <c r="J64">
        <v>-82128423901</v>
      </c>
      <c r="K64" s="4" t="s">
        <v>101</v>
      </c>
      <c r="N64" t="str">
        <f>IFERROR(IFERROR(VLOOKUP($A64,'K-NETT'!$A$1:$AF$37898,1,FALSE),VLOOKUP($A64,'K-Wallet'!$A$1:$M$5000,1,FALSE)),"NOT VALID")</f>
        <v>1446922595</v>
      </c>
      <c r="O64" t="str">
        <f>IFERROR(IFERROR(VLOOKUP($A64,'K-NETT'!$A$1:$AF$37898,11,FALSE),VLOOKUP($A64,'K-Wallet'!$A$1:$M$5000,0,FALSE)),"NOT VALID")</f>
        <v>CNE2010006042</v>
      </c>
      <c r="P64" t="str">
        <f>IFERROR(IFERROR(VLOOKUP($A64,'K-NETT'!$A$1:$AF$37898,14,FALSE),VLOOKUP($A64,'K-Wallet'!$A$1:$M$5000,8,FALSE)),"NOT VALID")</f>
        <v>IDBNALA01180</v>
      </c>
      <c r="Q64" t="str">
        <f>IFERROR(IFERROR(VLOOKUP($A64,'K-NETT'!$A$1:$AF$37898,15,FALSE),VLOOKUP($A64,'K-Wallet'!$A$1:$M$5000,9,FALSE)),"NOT VALID")</f>
        <v>ADI WARISTIYO</v>
      </c>
      <c r="R64">
        <f>IFERROR(IFERROR(VLOOKUP($A64,'K-NETT'!$A$1:$AF$37898,16,FALSE),VLOOKUP($A64,'K-Wallet'!$A$1:$M$5000,0,FALSE)),"NOT VALID")</f>
        <v>1155000</v>
      </c>
      <c r="S64">
        <f>IFERROR(IFERROR(VLOOKUP($A64,'K-NETT'!$A$1:$AF$37898,17,FALSE),VLOOKUP($A64,'K-Wallet'!$A$1:$M$5000,0,FALSE)),"NOT VALID")</f>
        <v>6650</v>
      </c>
      <c r="T64">
        <f>IFERROR(IFERROR(VLOOKUP($A64,'K-NETT'!$A$1:$AF$37898,18,FALSE),VLOOKUP($A64,'K-Wallet'!$A$1:$M$5000,0,FALSE)),"NOT VALID")</f>
        <v>55000</v>
      </c>
      <c r="U64">
        <f>IFERROR(IFERROR(VLOOKUP($A64,'K-NETT'!$A$1:$AF$37898,19,FALSE),VLOOKUP($A64,'K-Wallet'!$A$1:$M$5000,0,FALSE)),"NOT VALID")</f>
        <v>0</v>
      </c>
      <c r="V64">
        <f>IFERROR(IFERROR(VLOOKUP($A64,'K-NETT'!$A$1:$AF$37898,20,FALSE),VLOOKUP($A64,'K-Wallet'!$A$1:$M$5000,0,FALSE)),"NOT VALID")</f>
        <v>0</v>
      </c>
      <c r="W64">
        <f>IFERROR(IFERROR(VLOOKUP($A64,'K-NETT'!$A$1:$AF$37898,22,FALSE),VLOOKUP($A64,'K-Wallet'!$A$1:$M$5000,0,FALSE)),"NOT VALID")</f>
        <v>0</v>
      </c>
      <c r="X64">
        <f>IFERROR(IFERROR(VLOOKUP($A64,'K-NETT'!$A$1:$AF$37898,23,FALSE),VLOOKUP($A64,'K-Wallet'!$A$1:$M$5000,0,FALSE)),"NOT VALID")</f>
        <v>0</v>
      </c>
      <c r="Y64">
        <f>IFERROR(IFERROR(VLOOKUP($A64,'K-NETT'!$A$1:$AF$37898,26,FALSE),VLOOKUP($A64,'K-Wallet'!$A$1:$M$5000,0,FALSE)),"NOT VALID")</f>
        <v>1216650</v>
      </c>
      <c r="Z64">
        <f>IFERROR(IFERROR(VLOOKUP($A64,'K-NETT'!$A$1:$AF$37898,30,FALSE),VLOOKUP($A64,'K-Wallet'!$A$1:$M$5000,11,FALSE)),"NOT VALID")</f>
        <v>0</v>
      </c>
      <c r="AA64" s="31">
        <f t="shared" si="1"/>
        <v>0</v>
      </c>
    </row>
    <row r="65" spans="1:27" x14ac:dyDescent="0.25">
      <c r="A65" t="str">
        <f t="shared" si="0"/>
        <v>118718238</v>
      </c>
      <c r="B65">
        <v>56</v>
      </c>
      <c r="C65">
        <v>118718238</v>
      </c>
      <c r="D65" t="s">
        <v>1129</v>
      </c>
      <c r="E65" t="s">
        <v>43</v>
      </c>
      <c r="F65">
        <v>50000</v>
      </c>
      <c r="G65" s="2">
        <v>44113</v>
      </c>
      <c r="H65" s="3">
        <v>0.62563657407407403</v>
      </c>
      <c r="I65" t="s">
        <v>17151</v>
      </c>
      <c r="J65">
        <v>-82131819901</v>
      </c>
      <c r="K65" s="4" t="s">
        <v>101</v>
      </c>
      <c r="N65" t="str">
        <f>IFERROR(IFERROR(VLOOKUP($A65,'K-NETT'!$A$1:$AF$37898,1,FALSE),VLOOKUP($A65,'K-Wallet'!$A$1:$M$5000,1,FALSE)),"NOT VALID")</f>
        <v>118718238</v>
      </c>
      <c r="O65" t="str">
        <f>IFERROR(IFERROR(VLOOKUP($A65,'K-NETT'!$A$1:$AF$37898,11,FALSE),VLOOKUP($A65,'K-Wallet'!$A$1:$M$5000,0,FALSE)),"NOT VALID")</f>
        <v>NOT VALID</v>
      </c>
      <c r="P65" t="str">
        <f>IFERROR(IFERROR(VLOOKUP($A65,'K-NETT'!$A$1:$AF$37898,14,FALSE),VLOOKUP($A65,'K-Wallet'!$A$1:$M$5000,8,FALSE)),"NOT VALID")</f>
        <v>IDSAID002663</v>
      </c>
      <c r="Q65" t="str">
        <f>IFERROR(IFERROR(VLOOKUP($A65,'K-NETT'!$A$1:$AF$37898,15,FALSE),VLOOKUP($A65,'K-Wallet'!$A$1:$M$5000,9,FALSE)),"NOT VALID")</f>
        <v>M JAMALUDDIN AL AFGHANI</v>
      </c>
      <c r="R65" t="str">
        <f>IFERROR(IFERROR(VLOOKUP($A65,'K-NETT'!$A$1:$AF$37898,16,FALSE),VLOOKUP($A65,'K-Wallet'!$A$1:$M$5000,0,FALSE)),"NOT VALID")</f>
        <v>NOT VALID</v>
      </c>
      <c r="S65" t="str">
        <f>IFERROR(IFERROR(VLOOKUP($A65,'K-NETT'!$A$1:$AF$37898,17,FALSE),VLOOKUP($A65,'K-Wallet'!$A$1:$M$5000,0,FALSE)),"NOT VALID")</f>
        <v>NOT VALID</v>
      </c>
      <c r="T65" t="str">
        <f>IFERROR(IFERROR(VLOOKUP($A65,'K-NETT'!$A$1:$AF$37898,18,FALSE),VLOOKUP($A65,'K-Wallet'!$A$1:$M$5000,0,FALSE)),"NOT VALID")</f>
        <v>NOT VALID</v>
      </c>
      <c r="U65" t="str">
        <f>IFERROR(IFERROR(VLOOKUP($A65,'K-NETT'!$A$1:$AF$37898,19,FALSE),VLOOKUP($A65,'K-Wallet'!$A$1:$M$5000,0,FALSE)),"NOT VALID")</f>
        <v>NOT VALID</v>
      </c>
      <c r="V65" t="str">
        <f>IFERROR(IFERROR(VLOOKUP($A65,'K-NETT'!$A$1:$AF$37898,20,FALSE),VLOOKUP($A65,'K-Wallet'!$A$1:$M$5000,0,FALSE)),"NOT VALID")</f>
        <v>NOT VALID</v>
      </c>
      <c r="W65" t="str">
        <f>IFERROR(IFERROR(VLOOKUP($A65,'K-NETT'!$A$1:$AF$37898,22,FALSE),VLOOKUP($A65,'K-Wallet'!$A$1:$M$5000,0,FALSE)),"NOT VALID")</f>
        <v>NOT VALID</v>
      </c>
      <c r="X65" t="str">
        <f>IFERROR(IFERROR(VLOOKUP($A65,'K-NETT'!$A$1:$AF$37898,23,FALSE),VLOOKUP($A65,'K-Wallet'!$A$1:$M$5000,0,FALSE)),"NOT VALID")</f>
        <v>NOT VALID</v>
      </c>
      <c r="Y65" t="str">
        <f>IFERROR(IFERROR(VLOOKUP($A65,'K-NETT'!$A$1:$AF$37898,26,FALSE),VLOOKUP($A65,'K-Wallet'!$A$1:$M$5000,0,FALSE)),"NOT VALID")</f>
        <v>NOT VALID</v>
      </c>
      <c r="Z65" t="str">
        <f>IFERROR(IFERROR(VLOOKUP($A65,'K-NETT'!$A$1:$AF$37898,30,FALSE),VLOOKUP($A65,'K-Wallet'!$A$1:$M$5000,11,FALSE)),"NOT VALID")</f>
        <v xml:space="preserve"> TOP UP K-WALLET</v>
      </c>
      <c r="AA65" s="31" t="e">
        <f t="shared" si="1"/>
        <v>#VALUE!</v>
      </c>
    </row>
    <row r="66" spans="1:27" x14ac:dyDescent="0.25">
      <c r="A66" t="str">
        <f t="shared" si="0"/>
        <v>1830132146</v>
      </c>
      <c r="B66">
        <v>57</v>
      </c>
      <c r="C66">
        <v>1830132146</v>
      </c>
      <c r="D66" t="s">
        <v>42</v>
      </c>
      <c r="E66" t="s">
        <v>43</v>
      </c>
      <c r="F66">
        <v>166650</v>
      </c>
      <c r="G66" s="2">
        <v>44113</v>
      </c>
      <c r="H66" s="3">
        <v>0.64156250000000004</v>
      </c>
      <c r="I66" t="s">
        <v>17170</v>
      </c>
      <c r="J66">
        <v>-82138112501</v>
      </c>
      <c r="K66" s="4" t="s">
        <v>101</v>
      </c>
      <c r="N66" t="str">
        <f>IFERROR(IFERROR(VLOOKUP($A66,'K-NETT'!$A$1:$AF$37898,1,FALSE),VLOOKUP($A66,'K-Wallet'!$A$1:$M$5000,1,FALSE)),"NOT VALID")</f>
        <v>1830132146</v>
      </c>
      <c r="O66" t="str">
        <f>IFERROR(IFERROR(VLOOKUP($A66,'K-NETT'!$A$1:$AF$37898,11,FALSE),VLOOKUP($A66,'K-Wallet'!$A$1:$M$5000,0,FALSE)),"NOT VALID")</f>
        <v>CNE2010006052</v>
      </c>
      <c r="P66" t="str">
        <f>IFERROR(IFERROR(VLOOKUP($A66,'K-NETT'!$A$1:$AF$37898,14,FALSE),VLOOKUP($A66,'K-Wallet'!$A$1:$M$5000,8,FALSE)),"NOT VALID")</f>
        <v>IDSPAAB08458</v>
      </c>
      <c r="Q66" t="str">
        <f>IFERROR(IFERROR(VLOOKUP($A66,'K-NETT'!$A$1:$AF$37898,15,FALSE),VLOOKUP($A66,'K-Wallet'!$A$1:$M$5000,9,FALSE)),"NOT VALID")</f>
        <v>RENDI S. WAHYUDI</v>
      </c>
      <c r="R66">
        <f>IFERROR(IFERROR(VLOOKUP($A66,'K-NETT'!$A$1:$AF$37898,16,FALSE),VLOOKUP($A66,'K-Wallet'!$A$1:$M$5000,0,FALSE)),"NOT VALID")</f>
        <v>150000</v>
      </c>
      <c r="S66">
        <f>IFERROR(IFERROR(VLOOKUP($A66,'K-NETT'!$A$1:$AF$37898,17,FALSE),VLOOKUP($A66,'K-Wallet'!$A$1:$M$5000,0,FALSE)),"NOT VALID")</f>
        <v>6650</v>
      </c>
      <c r="T66">
        <f>IFERROR(IFERROR(VLOOKUP($A66,'K-NETT'!$A$1:$AF$37898,18,FALSE),VLOOKUP($A66,'K-Wallet'!$A$1:$M$5000,0,FALSE)),"NOT VALID")</f>
        <v>10000</v>
      </c>
      <c r="U66">
        <f>IFERROR(IFERROR(VLOOKUP($A66,'K-NETT'!$A$1:$AF$37898,19,FALSE),VLOOKUP($A66,'K-Wallet'!$A$1:$M$5000,0,FALSE)),"NOT VALID")</f>
        <v>0</v>
      </c>
      <c r="V66">
        <f>IFERROR(IFERROR(VLOOKUP($A66,'K-NETT'!$A$1:$AF$37898,20,FALSE),VLOOKUP($A66,'K-Wallet'!$A$1:$M$5000,0,FALSE)),"NOT VALID")</f>
        <v>0</v>
      </c>
      <c r="W66">
        <f>IFERROR(IFERROR(VLOOKUP($A66,'K-NETT'!$A$1:$AF$37898,22,FALSE),VLOOKUP($A66,'K-Wallet'!$A$1:$M$5000,0,FALSE)),"NOT VALID")</f>
        <v>0</v>
      </c>
      <c r="X66">
        <f>IFERROR(IFERROR(VLOOKUP($A66,'K-NETT'!$A$1:$AF$37898,23,FALSE),VLOOKUP($A66,'K-Wallet'!$A$1:$M$5000,0,FALSE)),"NOT VALID")</f>
        <v>0</v>
      </c>
      <c r="Y66">
        <f>IFERROR(IFERROR(VLOOKUP($A66,'K-NETT'!$A$1:$AF$37898,26,FALSE),VLOOKUP($A66,'K-Wallet'!$A$1:$M$5000,0,FALSE)),"NOT VALID")</f>
        <v>166650</v>
      </c>
      <c r="Z66">
        <f>IFERROR(IFERROR(VLOOKUP($A66,'K-NETT'!$A$1:$AF$37898,30,FALSE),VLOOKUP($A66,'K-Wallet'!$A$1:$M$5000,11,FALSE)),"NOT VALID")</f>
        <v>0</v>
      </c>
      <c r="AA66" s="31">
        <f t="shared" si="1"/>
        <v>0</v>
      </c>
    </row>
    <row r="67" spans="1:27" x14ac:dyDescent="0.25">
      <c r="A67" t="str">
        <f t="shared" si="0"/>
        <v>1600232266</v>
      </c>
      <c r="B67">
        <v>58</v>
      </c>
      <c r="C67">
        <v>1600232266</v>
      </c>
      <c r="D67" t="s">
        <v>42</v>
      </c>
      <c r="E67" t="s">
        <v>43</v>
      </c>
      <c r="F67">
        <v>1016650</v>
      </c>
      <c r="G67" s="2">
        <v>44113</v>
      </c>
      <c r="H67" s="3">
        <v>0.64467592592592593</v>
      </c>
      <c r="I67" t="s">
        <v>44</v>
      </c>
      <c r="J67">
        <v>-82139248401</v>
      </c>
      <c r="K67" s="4" t="s">
        <v>101</v>
      </c>
      <c r="N67" t="str">
        <f>IFERROR(IFERROR(VLOOKUP($A67,'K-NETT'!$A$1:$AF$37898,1,FALSE),VLOOKUP($A67,'K-Wallet'!$A$1:$M$5000,1,FALSE)),"NOT VALID")</f>
        <v>1600232266</v>
      </c>
      <c r="O67" t="str">
        <f>IFERROR(IFERROR(VLOOKUP($A67,'K-NETT'!$A$1:$AF$37898,11,FALSE),VLOOKUP($A67,'K-Wallet'!$A$1:$M$5000,0,FALSE)),"NOT VALID")</f>
        <v>CNE2010006055</v>
      </c>
      <c r="P67" t="str">
        <f>IFERROR(IFERROR(VLOOKUP($A67,'K-NETT'!$A$1:$AF$37898,14,FALSE),VLOOKUP($A67,'K-Wallet'!$A$1:$M$5000,8,FALSE)),"NOT VALID")</f>
        <v>IDJRAAA16160</v>
      </c>
      <c r="Q67" t="str">
        <f>IFERROR(IFERROR(VLOOKUP($A67,'K-NETT'!$A$1:$AF$37898,15,FALSE),VLOOKUP($A67,'K-Wallet'!$A$1:$M$5000,9,FALSE)),"NOT VALID")</f>
        <v>SRI INAYATI</v>
      </c>
      <c r="R67">
        <f>IFERROR(IFERROR(VLOOKUP($A67,'K-NETT'!$A$1:$AF$37898,16,FALSE),VLOOKUP($A67,'K-Wallet'!$A$1:$M$5000,0,FALSE)),"NOT VALID")</f>
        <v>990000</v>
      </c>
      <c r="S67">
        <f>IFERROR(IFERROR(VLOOKUP($A67,'K-NETT'!$A$1:$AF$37898,17,FALSE),VLOOKUP($A67,'K-Wallet'!$A$1:$M$5000,0,FALSE)),"NOT VALID")</f>
        <v>6650</v>
      </c>
      <c r="T67">
        <f>IFERROR(IFERROR(VLOOKUP($A67,'K-NETT'!$A$1:$AF$37898,18,FALSE),VLOOKUP($A67,'K-Wallet'!$A$1:$M$5000,0,FALSE)),"NOT VALID")</f>
        <v>20000</v>
      </c>
      <c r="U67">
        <f>IFERROR(IFERROR(VLOOKUP($A67,'K-NETT'!$A$1:$AF$37898,19,FALSE),VLOOKUP($A67,'K-Wallet'!$A$1:$M$5000,0,FALSE)),"NOT VALID")</f>
        <v>0</v>
      </c>
      <c r="V67">
        <f>IFERROR(IFERROR(VLOOKUP($A67,'K-NETT'!$A$1:$AF$37898,20,FALSE),VLOOKUP($A67,'K-Wallet'!$A$1:$M$5000,0,FALSE)),"NOT VALID")</f>
        <v>0</v>
      </c>
      <c r="W67">
        <f>IFERROR(IFERROR(VLOOKUP($A67,'K-NETT'!$A$1:$AF$37898,22,FALSE),VLOOKUP($A67,'K-Wallet'!$A$1:$M$5000,0,FALSE)),"NOT VALID")</f>
        <v>0</v>
      </c>
      <c r="X67">
        <f>IFERROR(IFERROR(VLOOKUP($A67,'K-NETT'!$A$1:$AF$37898,23,FALSE),VLOOKUP($A67,'K-Wallet'!$A$1:$M$5000,0,FALSE)),"NOT VALID")</f>
        <v>0</v>
      </c>
      <c r="Y67">
        <f>IFERROR(IFERROR(VLOOKUP($A67,'K-NETT'!$A$1:$AF$37898,26,FALSE),VLOOKUP($A67,'K-Wallet'!$A$1:$M$5000,0,FALSE)),"NOT VALID")</f>
        <v>1016650</v>
      </c>
      <c r="Z67">
        <f>IFERROR(IFERROR(VLOOKUP($A67,'K-NETT'!$A$1:$AF$37898,30,FALSE),VLOOKUP($A67,'K-Wallet'!$A$1:$M$5000,11,FALSE)),"NOT VALID")</f>
        <v>0</v>
      </c>
      <c r="AA67" s="31">
        <f t="shared" si="1"/>
        <v>0</v>
      </c>
    </row>
    <row r="68" spans="1:27" x14ac:dyDescent="0.25">
      <c r="A68" t="str">
        <f t="shared" si="0"/>
        <v>1692532707</v>
      </c>
      <c r="B68">
        <v>59</v>
      </c>
      <c r="C68">
        <v>1692532707</v>
      </c>
      <c r="D68" t="s">
        <v>42</v>
      </c>
      <c r="E68" t="s">
        <v>43</v>
      </c>
      <c r="F68">
        <v>56650</v>
      </c>
      <c r="G68" s="2">
        <v>44113</v>
      </c>
      <c r="H68" s="3">
        <v>0.68333333333333324</v>
      </c>
      <c r="I68" t="s">
        <v>44</v>
      </c>
      <c r="J68">
        <v>-82154102001</v>
      </c>
      <c r="K68" s="4" t="s">
        <v>101</v>
      </c>
      <c r="N68" t="str">
        <f>IFERROR(IFERROR(VLOOKUP($A68,'K-NETT'!$A$1:$AF$37898,1,FALSE),VLOOKUP($A68,'K-Wallet'!$A$1:$M$5000,1,FALSE)),"NOT VALID")</f>
        <v>1692532707</v>
      </c>
      <c r="O68" t="str">
        <f>IFERROR(IFERROR(VLOOKUP($A68,'K-NETT'!$A$1:$AF$37898,11,FALSE),VLOOKUP($A68,'K-Wallet'!$A$1:$M$5000,0,FALSE)),"NOT VALID")</f>
        <v>MME2010006067</v>
      </c>
      <c r="P68" t="str">
        <f>IFERROR(IFERROR(VLOOKUP($A68,'K-NETT'!$A$1:$AF$37898,14,FALSE),VLOOKUP($A68,'K-Wallet'!$A$1:$M$5000,8,FALSE)),"NOT VALID")</f>
        <v>IDSPCCA02310</v>
      </c>
      <c r="Q68" t="str">
        <f>IFERROR(IFERROR(VLOOKUP($A68,'K-NETT'!$A$1:$AF$37898,15,FALSE),VLOOKUP($A68,'K-Wallet'!$A$1:$M$5000,9,FALSE)),"NOT VALID")</f>
        <v>YARAH</v>
      </c>
      <c r="R68">
        <f>IFERROR(IFERROR(VLOOKUP($A68,'K-NETT'!$A$1:$AF$37898,16,FALSE),VLOOKUP($A68,'K-Wallet'!$A$1:$M$5000,0,FALSE)),"NOT VALID")</f>
        <v>50000</v>
      </c>
      <c r="S68">
        <f>IFERROR(IFERROR(VLOOKUP($A68,'K-NETT'!$A$1:$AF$37898,17,FALSE),VLOOKUP($A68,'K-Wallet'!$A$1:$M$5000,0,FALSE)),"NOT VALID")</f>
        <v>6650</v>
      </c>
      <c r="T68">
        <f>IFERROR(IFERROR(VLOOKUP($A68,'K-NETT'!$A$1:$AF$37898,18,FALSE),VLOOKUP($A68,'K-Wallet'!$A$1:$M$5000,0,FALSE)),"NOT VALID")</f>
        <v>0</v>
      </c>
      <c r="U68">
        <f>IFERROR(IFERROR(VLOOKUP($A68,'K-NETT'!$A$1:$AF$37898,19,FALSE),VLOOKUP($A68,'K-Wallet'!$A$1:$M$5000,0,FALSE)),"NOT VALID")</f>
        <v>0</v>
      </c>
      <c r="V68">
        <f>IFERROR(IFERROR(VLOOKUP($A68,'K-NETT'!$A$1:$AF$37898,20,FALSE),VLOOKUP($A68,'K-Wallet'!$A$1:$M$5000,0,FALSE)),"NOT VALID")</f>
        <v>0</v>
      </c>
      <c r="W68">
        <f>IFERROR(IFERROR(VLOOKUP($A68,'K-NETT'!$A$1:$AF$37898,22,FALSE),VLOOKUP($A68,'K-Wallet'!$A$1:$M$5000,0,FALSE)),"NOT VALID")</f>
        <v>0</v>
      </c>
      <c r="X68">
        <f>IFERROR(IFERROR(VLOOKUP($A68,'K-NETT'!$A$1:$AF$37898,23,FALSE),VLOOKUP($A68,'K-Wallet'!$A$1:$M$5000,0,FALSE)),"NOT VALID")</f>
        <v>0</v>
      </c>
      <c r="Y68">
        <f>IFERROR(IFERROR(VLOOKUP($A68,'K-NETT'!$A$1:$AF$37898,26,FALSE),VLOOKUP($A68,'K-Wallet'!$A$1:$M$5000,0,FALSE)),"NOT VALID")</f>
        <v>56650</v>
      </c>
      <c r="Z68">
        <f>IFERROR(IFERROR(VLOOKUP($A68,'K-NETT'!$A$1:$AF$37898,30,FALSE),VLOOKUP($A68,'K-Wallet'!$A$1:$M$5000,11,FALSE)),"NOT VALID")</f>
        <v>0</v>
      </c>
      <c r="AA68" s="31">
        <f t="shared" si="1"/>
        <v>0</v>
      </c>
    </row>
    <row r="69" spans="1:27" x14ac:dyDescent="0.25">
      <c r="A69" t="str">
        <f t="shared" si="0"/>
        <v>1485632097</v>
      </c>
      <c r="B69">
        <v>60</v>
      </c>
      <c r="C69">
        <v>1485632097</v>
      </c>
      <c r="D69" t="s">
        <v>42</v>
      </c>
      <c r="E69" t="s">
        <v>43</v>
      </c>
      <c r="F69">
        <v>856650</v>
      </c>
      <c r="G69" s="2">
        <v>44113</v>
      </c>
      <c r="H69" s="3">
        <v>0.69770833333333337</v>
      </c>
      <c r="I69" t="s">
        <v>44</v>
      </c>
      <c r="J69">
        <v>-82159633101</v>
      </c>
      <c r="K69" s="4" t="s">
        <v>101</v>
      </c>
      <c r="N69" t="str">
        <f>IFERROR(IFERROR(VLOOKUP($A69,'K-NETT'!$A$1:$AF$37898,1,FALSE),VLOOKUP($A69,'K-Wallet'!$A$1:$M$5000,1,FALSE)),"NOT VALID")</f>
        <v>1485632097</v>
      </c>
      <c r="O69" t="str">
        <f>IFERROR(IFERROR(VLOOKUP($A69,'K-NETT'!$A$1:$AF$37898,11,FALSE),VLOOKUP($A69,'K-Wallet'!$A$1:$M$5000,0,FALSE)),"NOT VALID")</f>
        <v>CNE2010006073</v>
      </c>
      <c r="P69" t="str">
        <f>IFERROR(IFERROR(VLOOKUP($A69,'K-NETT'!$A$1:$AF$37898,14,FALSE),VLOOKUP($A69,'K-Wallet'!$A$1:$M$5000,8,FALSE)),"NOT VALID")</f>
        <v>IDSABRA01706</v>
      </c>
      <c r="Q69" t="str">
        <f>IFERROR(IFERROR(VLOOKUP($A69,'K-NETT'!$A$1:$AF$37898,15,FALSE),VLOOKUP($A69,'K-Wallet'!$A$1:$M$5000,9,FALSE)),"NOT VALID")</f>
        <v>NURMINA</v>
      </c>
      <c r="R69">
        <f>IFERROR(IFERROR(VLOOKUP($A69,'K-NETT'!$A$1:$AF$37898,16,FALSE),VLOOKUP($A69,'K-Wallet'!$A$1:$M$5000,0,FALSE)),"NOT VALID")</f>
        <v>850000</v>
      </c>
      <c r="S69">
        <f>IFERROR(IFERROR(VLOOKUP($A69,'K-NETT'!$A$1:$AF$37898,17,FALSE),VLOOKUP($A69,'K-Wallet'!$A$1:$M$5000,0,FALSE)),"NOT VALID")</f>
        <v>6650</v>
      </c>
      <c r="T69">
        <f>IFERROR(IFERROR(VLOOKUP($A69,'K-NETT'!$A$1:$AF$37898,18,FALSE),VLOOKUP($A69,'K-Wallet'!$A$1:$M$5000,0,FALSE)),"NOT VALID")</f>
        <v>0</v>
      </c>
      <c r="U69">
        <f>IFERROR(IFERROR(VLOOKUP($A69,'K-NETT'!$A$1:$AF$37898,19,FALSE),VLOOKUP($A69,'K-Wallet'!$A$1:$M$5000,0,FALSE)),"NOT VALID")</f>
        <v>0</v>
      </c>
      <c r="V69">
        <f>IFERROR(IFERROR(VLOOKUP($A69,'K-NETT'!$A$1:$AF$37898,20,FALSE),VLOOKUP($A69,'K-Wallet'!$A$1:$M$5000,0,FALSE)),"NOT VALID")</f>
        <v>0</v>
      </c>
      <c r="W69">
        <f>IFERROR(IFERROR(VLOOKUP($A69,'K-NETT'!$A$1:$AF$37898,22,FALSE),VLOOKUP($A69,'K-Wallet'!$A$1:$M$5000,0,FALSE)),"NOT VALID")</f>
        <v>0</v>
      </c>
      <c r="X69">
        <f>IFERROR(IFERROR(VLOOKUP($A69,'K-NETT'!$A$1:$AF$37898,23,FALSE),VLOOKUP($A69,'K-Wallet'!$A$1:$M$5000,0,FALSE)),"NOT VALID")</f>
        <v>0</v>
      </c>
      <c r="Y69">
        <f>IFERROR(IFERROR(VLOOKUP($A69,'K-NETT'!$A$1:$AF$37898,26,FALSE),VLOOKUP($A69,'K-Wallet'!$A$1:$M$5000,0,FALSE)),"NOT VALID")</f>
        <v>856650</v>
      </c>
      <c r="Z69">
        <f>IFERROR(IFERROR(VLOOKUP($A69,'K-NETT'!$A$1:$AF$37898,30,FALSE),VLOOKUP($A69,'K-Wallet'!$A$1:$M$5000,11,FALSE)),"NOT VALID")</f>
        <v>0</v>
      </c>
      <c r="AA69" s="31">
        <f t="shared" si="1"/>
        <v>0</v>
      </c>
    </row>
    <row r="70" spans="1:27" x14ac:dyDescent="0.25">
      <c r="A70" t="str">
        <f t="shared" si="0"/>
        <v>1948632984</v>
      </c>
      <c r="B70">
        <v>61</v>
      </c>
      <c r="C70">
        <v>1948632984</v>
      </c>
      <c r="D70" t="s">
        <v>42</v>
      </c>
      <c r="E70" t="s">
        <v>43</v>
      </c>
      <c r="F70">
        <v>164650</v>
      </c>
      <c r="G70" s="2">
        <v>44113</v>
      </c>
      <c r="H70" s="3">
        <v>0.70087962962962969</v>
      </c>
      <c r="I70" t="s">
        <v>44</v>
      </c>
      <c r="J70">
        <v>-82160803901</v>
      </c>
      <c r="K70" s="4" t="s">
        <v>101</v>
      </c>
      <c r="N70" t="str">
        <f>IFERROR(IFERROR(VLOOKUP($A70,'K-NETT'!$A$1:$AF$37898,1,FALSE),VLOOKUP($A70,'K-Wallet'!$A$1:$M$5000,1,FALSE)),"NOT VALID")</f>
        <v>1948632984</v>
      </c>
      <c r="O70" t="str">
        <f>IFERROR(IFERROR(VLOOKUP($A70,'K-NETT'!$A$1:$AF$37898,11,FALSE),VLOOKUP($A70,'K-Wallet'!$A$1:$M$5000,0,FALSE)),"NOT VALID")</f>
        <v>CNE2010006076</v>
      </c>
      <c r="P70" t="str">
        <f>IFERROR(IFERROR(VLOOKUP($A70,'K-NETT'!$A$1:$AF$37898,14,FALSE),VLOOKUP($A70,'K-Wallet'!$A$1:$M$5000,8,FALSE)),"NOT VALID")</f>
        <v>IDSPAAB31823</v>
      </c>
      <c r="Q70" t="str">
        <f>IFERROR(IFERROR(VLOOKUP($A70,'K-NETT'!$A$1:$AF$37898,15,FALSE),VLOOKUP($A70,'K-Wallet'!$A$1:$M$5000,9,FALSE)),"NOT VALID")</f>
        <v>SUSI SULASTRI</v>
      </c>
      <c r="R70">
        <f>IFERROR(IFERROR(VLOOKUP($A70,'K-NETT'!$A$1:$AF$37898,16,FALSE),VLOOKUP($A70,'K-Wallet'!$A$1:$M$5000,0,FALSE)),"NOT VALID")</f>
        <v>150000</v>
      </c>
      <c r="S70">
        <f>IFERROR(IFERROR(VLOOKUP($A70,'K-NETT'!$A$1:$AF$37898,17,FALSE),VLOOKUP($A70,'K-Wallet'!$A$1:$M$5000,0,FALSE)),"NOT VALID")</f>
        <v>6650</v>
      </c>
      <c r="T70">
        <f>IFERROR(IFERROR(VLOOKUP($A70,'K-NETT'!$A$1:$AF$37898,18,FALSE),VLOOKUP($A70,'K-Wallet'!$A$1:$M$5000,0,FALSE)),"NOT VALID")</f>
        <v>8000</v>
      </c>
      <c r="U70">
        <f>IFERROR(IFERROR(VLOOKUP($A70,'K-NETT'!$A$1:$AF$37898,19,FALSE),VLOOKUP($A70,'K-Wallet'!$A$1:$M$5000,0,FALSE)),"NOT VALID")</f>
        <v>0</v>
      </c>
      <c r="V70">
        <f>IFERROR(IFERROR(VLOOKUP($A70,'K-NETT'!$A$1:$AF$37898,20,FALSE),VLOOKUP($A70,'K-Wallet'!$A$1:$M$5000,0,FALSE)),"NOT VALID")</f>
        <v>0</v>
      </c>
      <c r="W70">
        <f>IFERROR(IFERROR(VLOOKUP($A70,'K-NETT'!$A$1:$AF$37898,22,FALSE),VLOOKUP($A70,'K-Wallet'!$A$1:$M$5000,0,FALSE)),"NOT VALID")</f>
        <v>0</v>
      </c>
      <c r="X70">
        <f>IFERROR(IFERROR(VLOOKUP($A70,'K-NETT'!$A$1:$AF$37898,23,FALSE),VLOOKUP($A70,'K-Wallet'!$A$1:$M$5000,0,FALSE)),"NOT VALID")</f>
        <v>0</v>
      </c>
      <c r="Y70">
        <f>IFERROR(IFERROR(VLOOKUP($A70,'K-NETT'!$A$1:$AF$37898,26,FALSE),VLOOKUP($A70,'K-Wallet'!$A$1:$M$5000,0,FALSE)),"NOT VALID")</f>
        <v>164650</v>
      </c>
      <c r="Z70">
        <f>IFERROR(IFERROR(VLOOKUP($A70,'K-NETT'!$A$1:$AF$37898,30,FALSE),VLOOKUP($A70,'K-Wallet'!$A$1:$M$5000,11,FALSE)),"NOT VALID")</f>
        <v>0</v>
      </c>
      <c r="AA70" s="31">
        <f t="shared" si="1"/>
        <v>0</v>
      </c>
    </row>
    <row r="71" spans="1:27" x14ac:dyDescent="0.25">
      <c r="A71" t="str">
        <f t="shared" si="0"/>
        <v>1459632052</v>
      </c>
      <c r="B71">
        <v>62</v>
      </c>
      <c r="C71">
        <v>1459632052</v>
      </c>
      <c r="D71" t="s">
        <v>42</v>
      </c>
      <c r="E71" t="s">
        <v>43</v>
      </c>
      <c r="F71">
        <v>56650</v>
      </c>
      <c r="G71" s="2">
        <v>44113</v>
      </c>
      <c r="H71" s="3">
        <v>0.70138888888888884</v>
      </c>
      <c r="I71" t="s">
        <v>44</v>
      </c>
      <c r="J71">
        <v>-82161019701</v>
      </c>
      <c r="K71" s="4" t="s">
        <v>101</v>
      </c>
      <c r="N71" t="str">
        <f>IFERROR(IFERROR(VLOOKUP($A71,'K-NETT'!$A$1:$AF$37898,1,FALSE),VLOOKUP($A71,'K-Wallet'!$A$1:$M$5000,1,FALSE)),"NOT VALID")</f>
        <v>1459632052</v>
      </c>
      <c r="O71" t="str">
        <f>IFERROR(IFERROR(VLOOKUP($A71,'K-NETT'!$A$1:$AF$37898,11,FALSE),VLOOKUP($A71,'K-Wallet'!$A$1:$M$5000,0,FALSE)),"NOT VALID")</f>
        <v>MME2010006077</v>
      </c>
      <c r="P71" t="str">
        <f>IFERROR(IFERROR(VLOOKUP($A71,'K-NETT'!$A$1:$AF$37898,14,FALSE),VLOOKUP($A71,'K-Wallet'!$A$1:$M$5000,8,FALSE)),"NOT VALID")</f>
        <v>IDBNAJA08258</v>
      </c>
      <c r="Q71" t="str">
        <f>IFERROR(IFERROR(VLOOKUP($A71,'K-NETT'!$A$1:$AF$37898,15,FALSE),VLOOKUP($A71,'K-Wallet'!$A$1:$M$5000,9,FALSE)),"NOT VALID")</f>
        <v>ARFIYANTI</v>
      </c>
      <c r="R71">
        <f>IFERROR(IFERROR(VLOOKUP($A71,'K-NETT'!$A$1:$AF$37898,16,FALSE),VLOOKUP($A71,'K-Wallet'!$A$1:$M$5000,0,FALSE)),"NOT VALID")</f>
        <v>50000</v>
      </c>
      <c r="S71">
        <f>IFERROR(IFERROR(VLOOKUP($A71,'K-NETT'!$A$1:$AF$37898,17,FALSE),VLOOKUP($A71,'K-Wallet'!$A$1:$M$5000,0,FALSE)),"NOT VALID")</f>
        <v>6650</v>
      </c>
      <c r="T71">
        <f>IFERROR(IFERROR(VLOOKUP($A71,'K-NETT'!$A$1:$AF$37898,18,FALSE),VLOOKUP($A71,'K-Wallet'!$A$1:$M$5000,0,FALSE)),"NOT VALID")</f>
        <v>0</v>
      </c>
      <c r="U71">
        <f>IFERROR(IFERROR(VLOOKUP($A71,'K-NETT'!$A$1:$AF$37898,19,FALSE),VLOOKUP($A71,'K-Wallet'!$A$1:$M$5000,0,FALSE)),"NOT VALID")</f>
        <v>0</v>
      </c>
      <c r="V71">
        <f>IFERROR(IFERROR(VLOOKUP($A71,'K-NETT'!$A$1:$AF$37898,20,FALSE),VLOOKUP($A71,'K-Wallet'!$A$1:$M$5000,0,FALSE)),"NOT VALID")</f>
        <v>0</v>
      </c>
      <c r="W71">
        <f>IFERROR(IFERROR(VLOOKUP($A71,'K-NETT'!$A$1:$AF$37898,22,FALSE),VLOOKUP($A71,'K-Wallet'!$A$1:$M$5000,0,FALSE)),"NOT VALID")</f>
        <v>0</v>
      </c>
      <c r="X71">
        <f>IFERROR(IFERROR(VLOOKUP($A71,'K-NETT'!$A$1:$AF$37898,23,FALSE),VLOOKUP($A71,'K-Wallet'!$A$1:$M$5000,0,FALSE)),"NOT VALID")</f>
        <v>0</v>
      </c>
      <c r="Y71">
        <f>IFERROR(IFERROR(VLOOKUP($A71,'K-NETT'!$A$1:$AF$37898,26,FALSE),VLOOKUP($A71,'K-Wallet'!$A$1:$M$5000,0,FALSE)),"NOT VALID")</f>
        <v>56650</v>
      </c>
      <c r="Z71">
        <f>IFERROR(IFERROR(VLOOKUP($A71,'K-NETT'!$A$1:$AF$37898,30,FALSE),VLOOKUP($A71,'K-Wallet'!$A$1:$M$5000,11,FALSE)),"NOT VALID")</f>
        <v>0</v>
      </c>
      <c r="AA71" s="31">
        <f t="shared" si="1"/>
        <v>0</v>
      </c>
    </row>
    <row r="72" spans="1:27" x14ac:dyDescent="0.25">
      <c r="A72" t="str">
        <f t="shared" si="0"/>
        <v>214664922</v>
      </c>
      <c r="B72">
        <v>63</v>
      </c>
      <c r="C72">
        <v>214664922</v>
      </c>
      <c r="D72" t="s">
        <v>17171</v>
      </c>
      <c r="E72" t="s">
        <v>43</v>
      </c>
      <c r="F72">
        <v>150000</v>
      </c>
      <c r="G72" s="2">
        <v>44113</v>
      </c>
      <c r="H72" s="3">
        <v>0.71708333333333341</v>
      </c>
      <c r="I72" t="s">
        <v>44</v>
      </c>
      <c r="J72">
        <v>-82166981201</v>
      </c>
      <c r="K72" s="4" t="s">
        <v>101</v>
      </c>
      <c r="N72" t="str">
        <f>IFERROR(IFERROR(VLOOKUP($A72,'K-NETT'!$A$1:$AF$37898,1,FALSE),VLOOKUP($A72,'K-Wallet'!$A$1:$M$5000,1,FALSE)),"NOT VALID")</f>
        <v>NOT VALID</v>
      </c>
      <c r="O72" t="str">
        <f>IFERROR(IFERROR(VLOOKUP($A72,'K-NETT'!$A$1:$AF$37898,11,FALSE),VLOOKUP($A72,'K-Wallet'!$A$1:$M$5000,0,FALSE)),"NOT VALID")</f>
        <v>NOT VALID</v>
      </c>
      <c r="P72" t="str">
        <f>IFERROR(IFERROR(VLOOKUP($A72,'K-NETT'!$A$1:$AF$37898,14,FALSE),VLOOKUP($A72,'K-Wallet'!$A$1:$M$5000,8,FALSE)),"NOT VALID")</f>
        <v>NOT VALID</v>
      </c>
      <c r="Q72" t="str">
        <f>IFERROR(IFERROR(VLOOKUP($A72,'K-NETT'!$A$1:$AF$37898,15,FALSE),VLOOKUP($A72,'K-Wallet'!$A$1:$M$5000,9,FALSE)),"NOT VALID")</f>
        <v>NOT VALID</v>
      </c>
      <c r="R72" t="str">
        <f>IFERROR(IFERROR(VLOOKUP($A72,'K-NETT'!$A$1:$AF$37898,16,FALSE),VLOOKUP($A72,'K-Wallet'!$A$1:$M$5000,0,FALSE)),"NOT VALID")</f>
        <v>NOT VALID</v>
      </c>
      <c r="S72" t="str">
        <f>IFERROR(IFERROR(VLOOKUP($A72,'K-NETT'!$A$1:$AF$37898,17,FALSE),VLOOKUP($A72,'K-Wallet'!$A$1:$M$5000,0,FALSE)),"NOT VALID")</f>
        <v>NOT VALID</v>
      </c>
      <c r="T72" t="str">
        <f>IFERROR(IFERROR(VLOOKUP($A72,'K-NETT'!$A$1:$AF$37898,18,FALSE),VLOOKUP($A72,'K-Wallet'!$A$1:$M$5000,0,FALSE)),"NOT VALID")</f>
        <v>NOT VALID</v>
      </c>
      <c r="U72" t="str">
        <f>IFERROR(IFERROR(VLOOKUP($A72,'K-NETT'!$A$1:$AF$37898,19,FALSE),VLOOKUP($A72,'K-Wallet'!$A$1:$M$5000,0,FALSE)),"NOT VALID")</f>
        <v>NOT VALID</v>
      </c>
      <c r="V72" t="str">
        <f>IFERROR(IFERROR(VLOOKUP($A72,'K-NETT'!$A$1:$AF$37898,20,FALSE),VLOOKUP($A72,'K-Wallet'!$A$1:$M$5000,0,FALSE)),"NOT VALID")</f>
        <v>NOT VALID</v>
      </c>
      <c r="W72" t="str">
        <f>IFERROR(IFERROR(VLOOKUP($A72,'K-NETT'!$A$1:$AF$37898,22,FALSE),VLOOKUP($A72,'K-Wallet'!$A$1:$M$5000,0,FALSE)),"NOT VALID")</f>
        <v>NOT VALID</v>
      </c>
      <c r="X72" t="str">
        <f>IFERROR(IFERROR(VLOOKUP($A72,'K-NETT'!$A$1:$AF$37898,23,FALSE),VLOOKUP($A72,'K-Wallet'!$A$1:$M$5000,0,FALSE)),"NOT VALID")</f>
        <v>NOT VALID</v>
      </c>
      <c r="Y72" t="str">
        <f>IFERROR(IFERROR(VLOOKUP($A72,'K-NETT'!$A$1:$AF$37898,26,FALSE),VLOOKUP($A72,'K-Wallet'!$A$1:$M$5000,0,FALSE)),"NOT VALID")</f>
        <v>NOT VALID</v>
      </c>
      <c r="Z72" t="str">
        <f>IFERROR(IFERROR(VLOOKUP($A72,'K-NETT'!$A$1:$AF$37898,30,FALSE),VLOOKUP($A72,'K-Wallet'!$A$1:$M$5000,11,FALSE)),"NOT VALID")</f>
        <v>NOT VALID</v>
      </c>
      <c r="AA72" s="31" t="e">
        <f t="shared" si="1"/>
        <v>#VALUE!</v>
      </c>
    </row>
    <row r="73" spans="1:27" x14ac:dyDescent="0.25">
      <c r="A73" t="str">
        <f t="shared" si="0"/>
        <v>1745832626</v>
      </c>
      <c r="B73">
        <v>64</v>
      </c>
      <c r="C73">
        <v>1745832626</v>
      </c>
      <c r="D73" t="s">
        <v>42</v>
      </c>
      <c r="E73" t="s">
        <v>43</v>
      </c>
      <c r="F73">
        <v>496650</v>
      </c>
      <c r="G73" s="2">
        <v>44113</v>
      </c>
      <c r="H73" s="3">
        <v>0.7200347222222222</v>
      </c>
      <c r="I73" t="s">
        <v>44</v>
      </c>
      <c r="J73">
        <v>-82168154201</v>
      </c>
      <c r="K73" s="4" t="s">
        <v>101</v>
      </c>
      <c r="N73" t="str">
        <f>IFERROR(IFERROR(VLOOKUP($A73,'K-NETT'!$A$1:$AF$37898,1,FALSE),VLOOKUP($A73,'K-Wallet'!$A$1:$M$5000,1,FALSE)),"NOT VALID")</f>
        <v>1745832626</v>
      </c>
      <c r="O73" t="str">
        <f>IFERROR(IFERROR(VLOOKUP($A73,'K-NETT'!$A$1:$AF$37898,11,FALSE),VLOOKUP($A73,'K-Wallet'!$A$1:$M$5000,0,FALSE)),"NOT VALID")</f>
        <v>CNE2010006082</v>
      </c>
      <c r="P73" t="str">
        <f>IFERROR(IFERROR(VLOOKUP($A73,'K-NETT'!$A$1:$AF$37898,14,FALSE),VLOOKUP($A73,'K-Wallet'!$A$1:$M$5000,8,FALSE)),"NOT VALID")</f>
        <v>IDJTADA10170</v>
      </c>
      <c r="Q73" t="str">
        <f>IFERROR(IFERROR(VLOOKUP($A73,'K-NETT'!$A$1:$AF$37898,15,FALSE),VLOOKUP($A73,'K-Wallet'!$A$1:$M$5000,9,FALSE)),"NOT VALID")</f>
        <v>EHA JULAIHA</v>
      </c>
      <c r="R73">
        <f>IFERROR(IFERROR(VLOOKUP($A73,'K-NETT'!$A$1:$AF$37898,16,FALSE),VLOOKUP($A73,'K-Wallet'!$A$1:$M$5000,0,FALSE)),"NOT VALID")</f>
        <v>474000</v>
      </c>
      <c r="S73">
        <f>IFERROR(IFERROR(VLOOKUP($A73,'K-NETT'!$A$1:$AF$37898,17,FALSE),VLOOKUP($A73,'K-Wallet'!$A$1:$M$5000,0,FALSE)),"NOT VALID")</f>
        <v>6650</v>
      </c>
      <c r="T73">
        <f>IFERROR(IFERROR(VLOOKUP($A73,'K-NETT'!$A$1:$AF$37898,18,FALSE),VLOOKUP($A73,'K-Wallet'!$A$1:$M$5000,0,FALSE)),"NOT VALID")</f>
        <v>16000</v>
      </c>
      <c r="U73">
        <f>IFERROR(IFERROR(VLOOKUP($A73,'K-NETT'!$A$1:$AF$37898,19,FALSE),VLOOKUP($A73,'K-Wallet'!$A$1:$M$5000,0,FALSE)),"NOT VALID")</f>
        <v>0</v>
      </c>
      <c r="V73">
        <f>IFERROR(IFERROR(VLOOKUP($A73,'K-NETT'!$A$1:$AF$37898,20,FALSE),VLOOKUP($A73,'K-Wallet'!$A$1:$M$5000,0,FALSE)),"NOT VALID")</f>
        <v>0</v>
      </c>
      <c r="W73">
        <f>IFERROR(IFERROR(VLOOKUP($A73,'K-NETT'!$A$1:$AF$37898,22,FALSE),VLOOKUP($A73,'K-Wallet'!$A$1:$M$5000,0,FALSE)),"NOT VALID")</f>
        <v>0</v>
      </c>
      <c r="X73">
        <f>IFERROR(IFERROR(VLOOKUP($A73,'K-NETT'!$A$1:$AF$37898,23,FALSE),VLOOKUP($A73,'K-Wallet'!$A$1:$M$5000,0,FALSE)),"NOT VALID")</f>
        <v>0</v>
      </c>
      <c r="Y73">
        <f>IFERROR(IFERROR(VLOOKUP($A73,'K-NETT'!$A$1:$AF$37898,26,FALSE),VLOOKUP($A73,'K-Wallet'!$A$1:$M$5000,0,FALSE)),"NOT VALID")</f>
        <v>496650</v>
      </c>
      <c r="Z73">
        <f>IFERROR(IFERROR(VLOOKUP($A73,'K-NETT'!$A$1:$AF$37898,30,FALSE),VLOOKUP($A73,'K-Wallet'!$A$1:$M$5000,11,FALSE)),"NOT VALID")</f>
        <v>0</v>
      </c>
      <c r="AA73" s="31">
        <f t="shared" si="1"/>
        <v>0</v>
      </c>
    </row>
    <row r="74" spans="1:27" x14ac:dyDescent="0.25">
      <c r="A74" t="str">
        <f t="shared" si="0"/>
        <v>214664922</v>
      </c>
      <c r="B74">
        <v>65</v>
      </c>
      <c r="C74">
        <v>214664922</v>
      </c>
      <c r="D74" t="s">
        <v>17171</v>
      </c>
      <c r="E74" t="s">
        <v>43</v>
      </c>
      <c r="F74">
        <v>62500</v>
      </c>
      <c r="G74" s="2">
        <v>44113</v>
      </c>
      <c r="H74" s="3">
        <v>0.72868055555555555</v>
      </c>
      <c r="I74" t="s">
        <v>44</v>
      </c>
      <c r="J74">
        <v>-82171470501</v>
      </c>
      <c r="K74" s="4" t="s">
        <v>101</v>
      </c>
      <c r="N74" t="str">
        <f>IFERROR(IFERROR(VLOOKUP($A74,'K-NETT'!$A$1:$AF$37898,1,FALSE),VLOOKUP($A74,'K-Wallet'!$A$1:$M$5000,1,FALSE)),"NOT VALID")</f>
        <v>NOT VALID</v>
      </c>
      <c r="O74" t="str">
        <f>IFERROR(IFERROR(VLOOKUP($A74,'K-NETT'!$A$1:$AF$37898,11,FALSE),VLOOKUP($A74,'K-Wallet'!$A$1:$M$5000,0,FALSE)),"NOT VALID")</f>
        <v>NOT VALID</v>
      </c>
      <c r="P74" t="str">
        <f>IFERROR(IFERROR(VLOOKUP($A74,'K-NETT'!$A$1:$AF$37898,14,FALSE),VLOOKUP($A74,'K-Wallet'!$A$1:$M$5000,8,FALSE)),"NOT VALID")</f>
        <v>NOT VALID</v>
      </c>
      <c r="Q74" t="str">
        <f>IFERROR(IFERROR(VLOOKUP($A74,'K-NETT'!$A$1:$AF$37898,15,FALSE),VLOOKUP($A74,'K-Wallet'!$A$1:$M$5000,9,FALSE)),"NOT VALID")</f>
        <v>NOT VALID</v>
      </c>
      <c r="R74" t="str">
        <f>IFERROR(IFERROR(VLOOKUP($A74,'K-NETT'!$A$1:$AF$37898,16,FALSE),VLOOKUP($A74,'K-Wallet'!$A$1:$M$5000,0,FALSE)),"NOT VALID")</f>
        <v>NOT VALID</v>
      </c>
      <c r="S74" t="str">
        <f>IFERROR(IFERROR(VLOOKUP($A74,'K-NETT'!$A$1:$AF$37898,17,FALSE),VLOOKUP($A74,'K-Wallet'!$A$1:$M$5000,0,FALSE)),"NOT VALID")</f>
        <v>NOT VALID</v>
      </c>
      <c r="T74" t="str">
        <f>IFERROR(IFERROR(VLOOKUP($A74,'K-NETT'!$A$1:$AF$37898,18,FALSE),VLOOKUP($A74,'K-Wallet'!$A$1:$M$5000,0,FALSE)),"NOT VALID")</f>
        <v>NOT VALID</v>
      </c>
      <c r="U74" t="str">
        <f>IFERROR(IFERROR(VLOOKUP($A74,'K-NETT'!$A$1:$AF$37898,19,FALSE),VLOOKUP($A74,'K-Wallet'!$A$1:$M$5000,0,FALSE)),"NOT VALID")</f>
        <v>NOT VALID</v>
      </c>
      <c r="V74" t="str">
        <f>IFERROR(IFERROR(VLOOKUP($A74,'K-NETT'!$A$1:$AF$37898,20,FALSE),VLOOKUP($A74,'K-Wallet'!$A$1:$M$5000,0,FALSE)),"NOT VALID")</f>
        <v>NOT VALID</v>
      </c>
      <c r="W74" t="str">
        <f>IFERROR(IFERROR(VLOOKUP($A74,'K-NETT'!$A$1:$AF$37898,22,FALSE),VLOOKUP($A74,'K-Wallet'!$A$1:$M$5000,0,FALSE)),"NOT VALID")</f>
        <v>NOT VALID</v>
      </c>
      <c r="X74" t="str">
        <f>IFERROR(IFERROR(VLOOKUP($A74,'K-NETT'!$A$1:$AF$37898,23,FALSE),VLOOKUP($A74,'K-Wallet'!$A$1:$M$5000,0,FALSE)),"NOT VALID")</f>
        <v>NOT VALID</v>
      </c>
      <c r="Y74" t="str">
        <f>IFERROR(IFERROR(VLOOKUP($A74,'K-NETT'!$A$1:$AF$37898,26,FALSE),VLOOKUP($A74,'K-Wallet'!$A$1:$M$5000,0,FALSE)),"NOT VALID")</f>
        <v>NOT VALID</v>
      </c>
      <c r="Z74" t="str">
        <f>IFERROR(IFERROR(VLOOKUP($A74,'K-NETT'!$A$1:$AF$37898,30,FALSE),VLOOKUP($A74,'K-Wallet'!$A$1:$M$5000,11,FALSE)),"NOT VALID")</f>
        <v>NOT VALID</v>
      </c>
      <c r="AA74" s="31" t="e">
        <f t="shared" si="1"/>
        <v>#VALUE!</v>
      </c>
    </row>
    <row r="75" spans="1:27" x14ac:dyDescent="0.25">
      <c r="A75" t="str">
        <f t="shared" ref="A75:A138" si="2">+K75&amp;C75</f>
        <v>1198932353</v>
      </c>
      <c r="B75">
        <v>66</v>
      </c>
      <c r="C75">
        <v>1198932353</v>
      </c>
      <c r="D75" t="s">
        <v>42</v>
      </c>
      <c r="E75" t="s">
        <v>43</v>
      </c>
      <c r="F75">
        <v>56650</v>
      </c>
      <c r="G75" s="2">
        <v>44113</v>
      </c>
      <c r="H75" s="3">
        <v>0.73553240740740744</v>
      </c>
      <c r="I75" t="s">
        <v>44</v>
      </c>
      <c r="J75">
        <v>-82174180101</v>
      </c>
      <c r="K75" s="4" t="s">
        <v>101</v>
      </c>
      <c r="N75" t="str">
        <f>IFERROR(IFERROR(VLOOKUP($A75,'K-NETT'!$A$1:$AF$37898,1,FALSE),VLOOKUP($A75,'K-Wallet'!$A$1:$M$5000,1,FALSE)),"NOT VALID")</f>
        <v>1198932353</v>
      </c>
      <c r="O75" t="str">
        <f>IFERROR(IFERROR(VLOOKUP($A75,'K-NETT'!$A$1:$AF$37898,11,FALSE),VLOOKUP($A75,'K-Wallet'!$A$1:$M$5000,0,FALSE)),"NOT VALID")</f>
        <v>MME2010006087</v>
      </c>
      <c r="P75" t="str">
        <f>IFERROR(IFERROR(VLOOKUP($A75,'K-NETT'!$A$1:$AF$37898,14,FALSE),VLOOKUP($A75,'K-Wallet'!$A$1:$M$5000,8,FALSE)),"NOT VALID")</f>
        <v>IDJHAMA10422</v>
      </c>
      <c r="Q75" t="str">
        <f>IFERROR(IFERROR(VLOOKUP($A75,'K-NETT'!$A$1:$AF$37898,15,FALSE),VLOOKUP($A75,'K-Wallet'!$A$1:$M$5000,9,FALSE)),"NOT VALID")</f>
        <v>SUYANTO</v>
      </c>
      <c r="R75">
        <f>IFERROR(IFERROR(VLOOKUP($A75,'K-NETT'!$A$1:$AF$37898,16,FALSE),VLOOKUP($A75,'K-Wallet'!$A$1:$M$5000,0,FALSE)),"NOT VALID")</f>
        <v>50000</v>
      </c>
      <c r="S75">
        <f>IFERROR(IFERROR(VLOOKUP($A75,'K-NETT'!$A$1:$AF$37898,17,FALSE),VLOOKUP($A75,'K-Wallet'!$A$1:$M$5000,0,FALSE)),"NOT VALID")</f>
        <v>6650</v>
      </c>
      <c r="T75">
        <f>IFERROR(IFERROR(VLOOKUP($A75,'K-NETT'!$A$1:$AF$37898,18,FALSE),VLOOKUP($A75,'K-Wallet'!$A$1:$M$5000,0,FALSE)),"NOT VALID")</f>
        <v>0</v>
      </c>
      <c r="U75">
        <f>IFERROR(IFERROR(VLOOKUP($A75,'K-NETT'!$A$1:$AF$37898,19,FALSE),VLOOKUP($A75,'K-Wallet'!$A$1:$M$5000,0,FALSE)),"NOT VALID")</f>
        <v>0</v>
      </c>
      <c r="V75">
        <f>IFERROR(IFERROR(VLOOKUP($A75,'K-NETT'!$A$1:$AF$37898,20,FALSE),VLOOKUP($A75,'K-Wallet'!$A$1:$M$5000,0,FALSE)),"NOT VALID")</f>
        <v>0</v>
      </c>
      <c r="W75">
        <f>IFERROR(IFERROR(VLOOKUP($A75,'K-NETT'!$A$1:$AF$37898,22,FALSE),VLOOKUP($A75,'K-Wallet'!$A$1:$M$5000,0,FALSE)),"NOT VALID")</f>
        <v>0</v>
      </c>
      <c r="X75">
        <f>IFERROR(IFERROR(VLOOKUP($A75,'K-NETT'!$A$1:$AF$37898,23,FALSE),VLOOKUP($A75,'K-Wallet'!$A$1:$M$5000,0,FALSE)),"NOT VALID")</f>
        <v>0</v>
      </c>
      <c r="Y75">
        <f>IFERROR(IFERROR(VLOOKUP($A75,'K-NETT'!$A$1:$AF$37898,26,FALSE),VLOOKUP($A75,'K-Wallet'!$A$1:$M$5000,0,FALSE)),"NOT VALID")</f>
        <v>56650</v>
      </c>
      <c r="Z75">
        <f>IFERROR(IFERROR(VLOOKUP($A75,'K-NETT'!$A$1:$AF$37898,30,FALSE),VLOOKUP($A75,'K-Wallet'!$A$1:$M$5000,11,FALSE)),"NOT VALID")</f>
        <v>0</v>
      </c>
      <c r="AA75" s="31">
        <f t="shared" ref="AA75:AA138" si="3">+F75-Y75</f>
        <v>0</v>
      </c>
    </row>
    <row r="76" spans="1:27" x14ac:dyDescent="0.25">
      <c r="A76" t="str">
        <f t="shared" si="2"/>
        <v>1311042104</v>
      </c>
      <c r="B76">
        <v>67</v>
      </c>
      <c r="C76">
        <v>1311042104</v>
      </c>
      <c r="D76" t="s">
        <v>42</v>
      </c>
      <c r="E76" t="s">
        <v>43</v>
      </c>
      <c r="F76">
        <v>636650</v>
      </c>
      <c r="G76" s="2">
        <v>44113</v>
      </c>
      <c r="H76" s="3">
        <v>0.73930555555555555</v>
      </c>
      <c r="I76" t="s">
        <v>44</v>
      </c>
      <c r="J76">
        <v>-82175603801</v>
      </c>
      <c r="K76" s="4" t="s">
        <v>101</v>
      </c>
      <c r="N76" t="str">
        <f>IFERROR(IFERROR(VLOOKUP($A76,'K-NETT'!$A$1:$AF$37898,1,FALSE),VLOOKUP($A76,'K-Wallet'!$A$1:$M$5000,1,FALSE)),"NOT VALID")</f>
        <v>1311042104</v>
      </c>
      <c r="O76" t="str">
        <f>IFERROR(IFERROR(VLOOKUP($A76,'K-NETT'!$A$1:$AF$37898,11,FALSE),VLOOKUP($A76,'K-Wallet'!$A$1:$M$5000,0,FALSE)),"NOT VALID")</f>
        <v>CNE2010006088</v>
      </c>
      <c r="P76" t="str">
        <f>IFERROR(IFERROR(VLOOKUP($A76,'K-NETT'!$A$1:$AF$37898,14,FALSE),VLOOKUP($A76,'K-Wallet'!$A$1:$M$5000,8,FALSE)),"NOT VALID")</f>
        <v>IDSPAAB39519</v>
      </c>
      <c r="Q76" t="str">
        <f>IFERROR(IFERROR(VLOOKUP($A76,'K-NETT'!$A$1:$AF$37898,15,FALSE),VLOOKUP($A76,'K-Wallet'!$A$1:$M$5000,9,FALSE)),"NOT VALID")</f>
        <v>RAYDA LAILIA PUTRI</v>
      </c>
      <c r="R76">
        <f>IFERROR(IFERROR(VLOOKUP($A76,'K-NETT'!$A$1:$AF$37898,16,FALSE),VLOOKUP($A76,'K-Wallet'!$A$1:$M$5000,0,FALSE)),"NOT VALID")</f>
        <v>620000</v>
      </c>
      <c r="S76">
        <f>IFERROR(IFERROR(VLOOKUP($A76,'K-NETT'!$A$1:$AF$37898,17,FALSE),VLOOKUP($A76,'K-Wallet'!$A$1:$M$5000,0,FALSE)),"NOT VALID")</f>
        <v>6650</v>
      </c>
      <c r="T76">
        <f>IFERROR(IFERROR(VLOOKUP($A76,'K-NETT'!$A$1:$AF$37898,18,FALSE),VLOOKUP($A76,'K-Wallet'!$A$1:$M$5000,0,FALSE)),"NOT VALID")</f>
        <v>10000</v>
      </c>
      <c r="U76">
        <f>IFERROR(IFERROR(VLOOKUP($A76,'K-NETT'!$A$1:$AF$37898,19,FALSE),VLOOKUP($A76,'K-Wallet'!$A$1:$M$5000,0,FALSE)),"NOT VALID")</f>
        <v>0</v>
      </c>
      <c r="V76">
        <f>IFERROR(IFERROR(VLOOKUP($A76,'K-NETT'!$A$1:$AF$37898,20,FALSE),VLOOKUP($A76,'K-Wallet'!$A$1:$M$5000,0,FALSE)),"NOT VALID")</f>
        <v>0</v>
      </c>
      <c r="W76">
        <f>IFERROR(IFERROR(VLOOKUP($A76,'K-NETT'!$A$1:$AF$37898,22,FALSE),VLOOKUP($A76,'K-Wallet'!$A$1:$M$5000,0,FALSE)),"NOT VALID")</f>
        <v>0</v>
      </c>
      <c r="X76">
        <f>IFERROR(IFERROR(VLOOKUP($A76,'K-NETT'!$A$1:$AF$37898,23,FALSE),VLOOKUP($A76,'K-Wallet'!$A$1:$M$5000,0,FALSE)),"NOT VALID")</f>
        <v>0</v>
      </c>
      <c r="Y76">
        <f>IFERROR(IFERROR(VLOOKUP($A76,'K-NETT'!$A$1:$AF$37898,26,FALSE),VLOOKUP($A76,'K-Wallet'!$A$1:$M$5000,0,FALSE)),"NOT VALID")</f>
        <v>636650</v>
      </c>
      <c r="Z76">
        <f>IFERROR(IFERROR(VLOOKUP($A76,'K-NETT'!$A$1:$AF$37898,30,FALSE),VLOOKUP($A76,'K-Wallet'!$A$1:$M$5000,11,FALSE)),"NOT VALID")</f>
        <v>0</v>
      </c>
      <c r="AA76" s="31">
        <f t="shared" si="3"/>
        <v>0</v>
      </c>
    </row>
    <row r="77" spans="1:27" x14ac:dyDescent="0.25">
      <c r="A77" t="str">
        <f t="shared" si="2"/>
        <v>1251142757</v>
      </c>
      <c r="B77">
        <v>68</v>
      </c>
      <c r="C77">
        <v>1251142757</v>
      </c>
      <c r="D77" t="s">
        <v>42</v>
      </c>
      <c r="E77" t="s">
        <v>43</v>
      </c>
      <c r="F77">
        <v>490650</v>
      </c>
      <c r="G77" s="2">
        <v>44113</v>
      </c>
      <c r="H77" s="3">
        <v>0.75089120370370377</v>
      </c>
      <c r="I77" t="s">
        <v>44</v>
      </c>
      <c r="J77">
        <v>-82180131301</v>
      </c>
      <c r="K77" s="4" t="s">
        <v>101</v>
      </c>
      <c r="N77" t="str">
        <f>IFERROR(IFERROR(VLOOKUP($A77,'K-NETT'!$A$1:$AF$37898,1,FALSE),VLOOKUP($A77,'K-Wallet'!$A$1:$M$5000,1,FALSE)),"NOT VALID")</f>
        <v>1251142757</v>
      </c>
      <c r="O77" t="str">
        <f>IFERROR(IFERROR(VLOOKUP($A77,'K-NETT'!$A$1:$AF$37898,11,FALSE),VLOOKUP($A77,'K-Wallet'!$A$1:$M$5000,0,FALSE)),"NOT VALID")</f>
        <v>CNE2010006092</v>
      </c>
      <c r="P77" t="str">
        <f>IFERROR(IFERROR(VLOOKUP($A77,'K-NETT'!$A$1:$AF$37898,14,FALSE),VLOOKUP($A77,'K-Wallet'!$A$1:$M$5000,8,FALSE)),"NOT VALID")</f>
        <v>IDSPAAB32016</v>
      </c>
      <c r="Q77" t="str">
        <f>IFERROR(IFERROR(VLOOKUP($A77,'K-NETT'!$A$1:$AF$37898,15,FALSE),VLOOKUP($A77,'K-Wallet'!$A$1:$M$5000,9,FALSE)),"NOT VALID")</f>
        <v>DIAN RAHMAWATI</v>
      </c>
      <c r="R77">
        <f>IFERROR(IFERROR(VLOOKUP($A77,'K-NETT'!$A$1:$AF$37898,16,FALSE),VLOOKUP($A77,'K-Wallet'!$A$1:$M$5000,0,FALSE)),"NOT VALID")</f>
        <v>474000</v>
      </c>
      <c r="S77">
        <f>IFERROR(IFERROR(VLOOKUP($A77,'K-NETT'!$A$1:$AF$37898,17,FALSE),VLOOKUP($A77,'K-Wallet'!$A$1:$M$5000,0,FALSE)),"NOT VALID")</f>
        <v>6650</v>
      </c>
      <c r="T77">
        <f>IFERROR(IFERROR(VLOOKUP($A77,'K-NETT'!$A$1:$AF$37898,18,FALSE),VLOOKUP($A77,'K-Wallet'!$A$1:$M$5000,0,FALSE)),"NOT VALID")</f>
        <v>10000</v>
      </c>
      <c r="U77">
        <f>IFERROR(IFERROR(VLOOKUP($A77,'K-NETT'!$A$1:$AF$37898,19,FALSE),VLOOKUP($A77,'K-Wallet'!$A$1:$M$5000,0,FALSE)),"NOT VALID")</f>
        <v>0</v>
      </c>
      <c r="V77">
        <f>IFERROR(IFERROR(VLOOKUP($A77,'K-NETT'!$A$1:$AF$37898,20,FALSE),VLOOKUP($A77,'K-Wallet'!$A$1:$M$5000,0,FALSE)),"NOT VALID")</f>
        <v>0</v>
      </c>
      <c r="W77">
        <f>IFERROR(IFERROR(VLOOKUP($A77,'K-NETT'!$A$1:$AF$37898,22,FALSE),VLOOKUP($A77,'K-Wallet'!$A$1:$M$5000,0,FALSE)),"NOT VALID")</f>
        <v>0</v>
      </c>
      <c r="X77">
        <f>IFERROR(IFERROR(VLOOKUP($A77,'K-NETT'!$A$1:$AF$37898,23,FALSE),VLOOKUP($A77,'K-Wallet'!$A$1:$M$5000,0,FALSE)),"NOT VALID")</f>
        <v>0</v>
      </c>
      <c r="Y77">
        <f>IFERROR(IFERROR(VLOOKUP($A77,'K-NETT'!$A$1:$AF$37898,26,FALSE),VLOOKUP($A77,'K-Wallet'!$A$1:$M$5000,0,FALSE)),"NOT VALID")</f>
        <v>490650</v>
      </c>
      <c r="Z77">
        <f>IFERROR(IFERROR(VLOOKUP($A77,'K-NETT'!$A$1:$AF$37898,30,FALSE),VLOOKUP($A77,'K-Wallet'!$A$1:$M$5000,11,FALSE)),"NOT VALID")</f>
        <v>0</v>
      </c>
      <c r="AA77" s="31">
        <f t="shared" si="3"/>
        <v>0</v>
      </c>
    </row>
    <row r="78" spans="1:27" x14ac:dyDescent="0.25">
      <c r="A78" t="str">
        <f t="shared" si="2"/>
        <v>1611442701</v>
      </c>
      <c r="B78">
        <v>69</v>
      </c>
      <c r="C78">
        <v>1611442701</v>
      </c>
      <c r="D78" t="s">
        <v>42</v>
      </c>
      <c r="E78" t="s">
        <v>43</v>
      </c>
      <c r="F78">
        <v>636650</v>
      </c>
      <c r="G78" s="2">
        <v>44113</v>
      </c>
      <c r="H78" s="3">
        <v>0.78456018518518522</v>
      </c>
      <c r="I78" t="s">
        <v>44</v>
      </c>
      <c r="J78">
        <v>-82194215301</v>
      </c>
      <c r="K78" s="4" t="s">
        <v>101</v>
      </c>
      <c r="N78" t="str">
        <f>IFERROR(IFERROR(VLOOKUP($A78,'K-NETT'!$A$1:$AF$37898,1,FALSE),VLOOKUP($A78,'K-Wallet'!$A$1:$M$5000,1,FALSE)),"NOT VALID")</f>
        <v>1611442701</v>
      </c>
      <c r="O78" t="str">
        <f>IFERROR(IFERROR(VLOOKUP($A78,'K-NETT'!$A$1:$AF$37898,11,FALSE),VLOOKUP($A78,'K-Wallet'!$A$1:$M$5000,0,FALSE)),"NOT VALID")</f>
        <v>CNE2010006099</v>
      </c>
      <c r="P78" t="str">
        <f>IFERROR(IFERROR(VLOOKUP($A78,'K-NETT'!$A$1:$AF$37898,14,FALSE),VLOOKUP($A78,'K-Wallet'!$A$1:$M$5000,8,FALSE)),"NOT VALID")</f>
        <v>IDSPAAB40226</v>
      </c>
      <c r="Q78" t="str">
        <f>IFERROR(IFERROR(VLOOKUP($A78,'K-NETT'!$A$1:$AF$37898,15,FALSE),VLOOKUP($A78,'K-Wallet'!$A$1:$M$5000,9,FALSE)),"NOT VALID")</f>
        <v>NURUL HIKMAH</v>
      </c>
      <c r="R78">
        <f>IFERROR(IFERROR(VLOOKUP($A78,'K-NETT'!$A$1:$AF$37898,16,FALSE),VLOOKUP($A78,'K-Wallet'!$A$1:$M$5000,0,FALSE)),"NOT VALID")</f>
        <v>620000</v>
      </c>
      <c r="S78">
        <f>IFERROR(IFERROR(VLOOKUP($A78,'K-NETT'!$A$1:$AF$37898,17,FALSE),VLOOKUP($A78,'K-Wallet'!$A$1:$M$5000,0,FALSE)),"NOT VALID")</f>
        <v>6650</v>
      </c>
      <c r="T78">
        <f>IFERROR(IFERROR(VLOOKUP($A78,'K-NETT'!$A$1:$AF$37898,18,FALSE),VLOOKUP($A78,'K-Wallet'!$A$1:$M$5000,0,FALSE)),"NOT VALID")</f>
        <v>10000</v>
      </c>
      <c r="U78">
        <f>IFERROR(IFERROR(VLOOKUP($A78,'K-NETT'!$A$1:$AF$37898,19,FALSE),VLOOKUP($A78,'K-Wallet'!$A$1:$M$5000,0,FALSE)),"NOT VALID")</f>
        <v>0</v>
      </c>
      <c r="V78">
        <f>IFERROR(IFERROR(VLOOKUP($A78,'K-NETT'!$A$1:$AF$37898,20,FALSE),VLOOKUP($A78,'K-Wallet'!$A$1:$M$5000,0,FALSE)),"NOT VALID")</f>
        <v>0</v>
      </c>
      <c r="W78">
        <f>IFERROR(IFERROR(VLOOKUP($A78,'K-NETT'!$A$1:$AF$37898,22,FALSE),VLOOKUP($A78,'K-Wallet'!$A$1:$M$5000,0,FALSE)),"NOT VALID")</f>
        <v>0</v>
      </c>
      <c r="X78">
        <f>IFERROR(IFERROR(VLOOKUP($A78,'K-NETT'!$A$1:$AF$37898,23,FALSE),VLOOKUP($A78,'K-Wallet'!$A$1:$M$5000,0,FALSE)),"NOT VALID")</f>
        <v>0</v>
      </c>
      <c r="Y78">
        <f>IFERROR(IFERROR(VLOOKUP($A78,'K-NETT'!$A$1:$AF$37898,26,FALSE),VLOOKUP($A78,'K-Wallet'!$A$1:$M$5000,0,FALSE)),"NOT VALID")</f>
        <v>636650</v>
      </c>
      <c r="Z78">
        <f>IFERROR(IFERROR(VLOOKUP($A78,'K-NETT'!$A$1:$AF$37898,30,FALSE),VLOOKUP($A78,'K-Wallet'!$A$1:$M$5000,11,FALSE)),"NOT VALID")</f>
        <v>0</v>
      </c>
      <c r="AA78" s="31">
        <f t="shared" si="3"/>
        <v>0</v>
      </c>
    </row>
    <row r="79" spans="1:27" x14ac:dyDescent="0.25">
      <c r="A79" t="str">
        <f t="shared" si="2"/>
        <v>1708342881</v>
      </c>
      <c r="B79">
        <v>70</v>
      </c>
      <c r="C79">
        <v>1708342881</v>
      </c>
      <c r="D79" t="s">
        <v>42</v>
      </c>
      <c r="E79" t="s">
        <v>43</v>
      </c>
      <c r="F79">
        <v>56650</v>
      </c>
      <c r="G79" s="2">
        <v>44113</v>
      </c>
      <c r="H79" s="3">
        <v>0.79583333333333339</v>
      </c>
      <c r="I79" t="s">
        <v>17172</v>
      </c>
      <c r="J79">
        <v>-82199077301</v>
      </c>
      <c r="K79" s="4" t="s">
        <v>101</v>
      </c>
      <c r="N79" t="str">
        <f>IFERROR(IFERROR(VLOOKUP($A79,'K-NETT'!$A$1:$AF$37898,1,FALSE),VLOOKUP($A79,'K-Wallet'!$A$1:$M$5000,1,FALSE)),"NOT VALID")</f>
        <v>1708342881</v>
      </c>
      <c r="O79" t="str">
        <f>IFERROR(IFERROR(VLOOKUP($A79,'K-NETT'!$A$1:$AF$37898,11,FALSE),VLOOKUP($A79,'K-Wallet'!$A$1:$M$5000,0,FALSE)),"NOT VALID")</f>
        <v>MME2010006104</v>
      </c>
      <c r="P79" t="str">
        <f>IFERROR(IFERROR(VLOOKUP($A79,'K-NETT'!$A$1:$AF$37898,14,FALSE),VLOOKUP($A79,'K-Wallet'!$A$1:$M$5000,8,FALSE)),"NOT VALID")</f>
        <v>IDJHARA14892</v>
      </c>
      <c r="Q79" t="str">
        <f>IFERROR(IFERROR(VLOOKUP($A79,'K-NETT'!$A$1:$AF$37898,15,FALSE),VLOOKUP($A79,'K-Wallet'!$A$1:$M$5000,9,FALSE)),"NOT VALID")</f>
        <v>EVI RUMARISTIN</v>
      </c>
      <c r="R79">
        <f>IFERROR(IFERROR(VLOOKUP($A79,'K-NETT'!$A$1:$AF$37898,16,FALSE),VLOOKUP($A79,'K-Wallet'!$A$1:$M$5000,0,FALSE)),"NOT VALID")</f>
        <v>50000</v>
      </c>
      <c r="S79">
        <f>IFERROR(IFERROR(VLOOKUP($A79,'K-NETT'!$A$1:$AF$37898,17,FALSE),VLOOKUP($A79,'K-Wallet'!$A$1:$M$5000,0,FALSE)),"NOT VALID")</f>
        <v>6650</v>
      </c>
      <c r="T79">
        <f>IFERROR(IFERROR(VLOOKUP($A79,'K-NETT'!$A$1:$AF$37898,18,FALSE),VLOOKUP($A79,'K-Wallet'!$A$1:$M$5000,0,FALSE)),"NOT VALID")</f>
        <v>0</v>
      </c>
      <c r="U79">
        <f>IFERROR(IFERROR(VLOOKUP($A79,'K-NETT'!$A$1:$AF$37898,19,FALSE),VLOOKUP($A79,'K-Wallet'!$A$1:$M$5000,0,FALSE)),"NOT VALID")</f>
        <v>0</v>
      </c>
      <c r="V79">
        <f>IFERROR(IFERROR(VLOOKUP($A79,'K-NETT'!$A$1:$AF$37898,20,FALSE),VLOOKUP($A79,'K-Wallet'!$A$1:$M$5000,0,FALSE)),"NOT VALID")</f>
        <v>0</v>
      </c>
      <c r="W79">
        <f>IFERROR(IFERROR(VLOOKUP($A79,'K-NETT'!$A$1:$AF$37898,22,FALSE),VLOOKUP($A79,'K-Wallet'!$A$1:$M$5000,0,FALSE)),"NOT VALID")</f>
        <v>0</v>
      </c>
      <c r="X79">
        <f>IFERROR(IFERROR(VLOOKUP($A79,'K-NETT'!$A$1:$AF$37898,23,FALSE),VLOOKUP($A79,'K-Wallet'!$A$1:$M$5000,0,FALSE)),"NOT VALID")</f>
        <v>0</v>
      </c>
      <c r="Y79">
        <f>IFERROR(IFERROR(VLOOKUP($A79,'K-NETT'!$A$1:$AF$37898,26,FALSE),VLOOKUP($A79,'K-Wallet'!$A$1:$M$5000,0,FALSE)),"NOT VALID")</f>
        <v>56650</v>
      </c>
      <c r="Z79">
        <f>IFERROR(IFERROR(VLOOKUP($A79,'K-NETT'!$A$1:$AF$37898,30,FALSE),VLOOKUP($A79,'K-Wallet'!$A$1:$M$5000,11,FALSE)),"NOT VALID")</f>
        <v>0</v>
      </c>
      <c r="AA79" s="31">
        <f t="shared" si="3"/>
        <v>0</v>
      </c>
    </row>
    <row r="80" spans="1:27" x14ac:dyDescent="0.25">
      <c r="A80" t="str">
        <f t="shared" si="2"/>
        <v>1310642247</v>
      </c>
      <c r="B80">
        <v>71</v>
      </c>
      <c r="C80">
        <v>1310642247</v>
      </c>
      <c r="D80" t="s">
        <v>42</v>
      </c>
      <c r="E80" t="s">
        <v>43</v>
      </c>
      <c r="F80">
        <v>166650</v>
      </c>
      <c r="G80" s="2">
        <v>44113</v>
      </c>
      <c r="H80" s="3">
        <v>0.80673611111111121</v>
      </c>
      <c r="I80" t="s">
        <v>44</v>
      </c>
      <c r="J80">
        <v>-82203647901</v>
      </c>
      <c r="K80" s="4" t="s">
        <v>101</v>
      </c>
      <c r="N80" t="str">
        <f>IFERROR(IFERROR(VLOOKUP($A80,'K-NETT'!$A$1:$AF$37898,1,FALSE),VLOOKUP($A80,'K-Wallet'!$A$1:$M$5000,1,FALSE)),"NOT VALID")</f>
        <v>1310642247</v>
      </c>
      <c r="O80" t="str">
        <f>IFERROR(IFERROR(VLOOKUP($A80,'K-NETT'!$A$1:$AF$37898,11,FALSE),VLOOKUP($A80,'K-Wallet'!$A$1:$M$5000,0,FALSE)),"NOT VALID")</f>
        <v>CNE2010006109</v>
      </c>
      <c r="P80" t="str">
        <f>IFERROR(IFERROR(VLOOKUP($A80,'K-NETT'!$A$1:$AF$37898,14,FALSE),VLOOKUP($A80,'K-Wallet'!$A$1:$M$5000,8,FALSE)),"NOT VALID")</f>
        <v>IDSPAAA07902</v>
      </c>
      <c r="Q80" t="str">
        <f>IFERROR(IFERROR(VLOOKUP($A80,'K-NETT'!$A$1:$AF$37898,15,FALSE),VLOOKUP($A80,'K-Wallet'!$A$1:$M$5000,9,FALSE)),"NOT VALID")</f>
        <v>AAN ROHAENI</v>
      </c>
      <c r="R80">
        <f>IFERROR(IFERROR(VLOOKUP($A80,'K-NETT'!$A$1:$AF$37898,16,FALSE),VLOOKUP($A80,'K-Wallet'!$A$1:$M$5000,0,FALSE)),"NOT VALID")</f>
        <v>150000</v>
      </c>
      <c r="S80">
        <f>IFERROR(IFERROR(VLOOKUP($A80,'K-NETT'!$A$1:$AF$37898,17,FALSE),VLOOKUP($A80,'K-Wallet'!$A$1:$M$5000,0,FALSE)),"NOT VALID")</f>
        <v>6650</v>
      </c>
      <c r="T80">
        <f>IFERROR(IFERROR(VLOOKUP($A80,'K-NETT'!$A$1:$AF$37898,18,FALSE),VLOOKUP($A80,'K-Wallet'!$A$1:$M$5000,0,FALSE)),"NOT VALID")</f>
        <v>10000</v>
      </c>
      <c r="U80">
        <f>IFERROR(IFERROR(VLOOKUP($A80,'K-NETT'!$A$1:$AF$37898,19,FALSE),VLOOKUP($A80,'K-Wallet'!$A$1:$M$5000,0,FALSE)),"NOT VALID")</f>
        <v>0</v>
      </c>
      <c r="V80">
        <f>IFERROR(IFERROR(VLOOKUP($A80,'K-NETT'!$A$1:$AF$37898,20,FALSE),VLOOKUP($A80,'K-Wallet'!$A$1:$M$5000,0,FALSE)),"NOT VALID")</f>
        <v>0</v>
      </c>
      <c r="W80">
        <f>IFERROR(IFERROR(VLOOKUP($A80,'K-NETT'!$A$1:$AF$37898,22,FALSE),VLOOKUP($A80,'K-Wallet'!$A$1:$M$5000,0,FALSE)),"NOT VALID")</f>
        <v>0</v>
      </c>
      <c r="X80">
        <f>IFERROR(IFERROR(VLOOKUP($A80,'K-NETT'!$A$1:$AF$37898,23,FALSE),VLOOKUP($A80,'K-Wallet'!$A$1:$M$5000,0,FALSE)),"NOT VALID")</f>
        <v>0</v>
      </c>
      <c r="Y80">
        <f>IFERROR(IFERROR(VLOOKUP($A80,'K-NETT'!$A$1:$AF$37898,26,FALSE),VLOOKUP($A80,'K-Wallet'!$A$1:$M$5000,0,FALSE)),"NOT VALID")</f>
        <v>166650</v>
      </c>
      <c r="Z80">
        <f>IFERROR(IFERROR(VLOOKUP($A80,'K-NETT'!$A$1:$AF$37898,30,FALSE),VLOOKUP($A80,'K-Wallet'!$A$1:$M$5000,11,FALSE)),"NOT VALID")</f>
        <v>0</v>
      </c>
      <c r="AA80" s="31">
        <f t="shared" si="3"/>
        <v>0</v>
      </c>
    </row>
    <row r="81" spans="1:27" x14ac:dyDescent="0.25">
      <c r="A81" t="str">
        <f t="shared" si="2"/>
        <v>117660324</v>
      </c>
      <c r="B81">
        <v>72</v>
      </c>
      <c r="C81">
        <v>117660324</v>
      </c>
      <c r="D81" t="s">
        <v>1158</v>
      </c>
      <c r="E81" t="s">
        <v>43</v>
      </c>
      <c r="F81">
        <v>156500</v>
      </c>
      <c r="G81" s="2">
        <v>44113</v>
      </c>
      <c r="H81" s="3">
        <v>0.82459490740740737</v>
      </c>
      <c r="I81" t="s">
        <v>44</v>
      </c>
      <c r="J81">
        <v>-82211054701</v>
      </c>
      <c r="K81" s="4" t="s">
        <v>101</v>
      </c>
      <c r="N81" t="str">
        <f>IFERROR(IFERROR(VLOOKUP($A81,'K-NETT'!$A$1:$AF$37898,1,FALSE),VLOOKUP($A81,'K-Wallet'!$A$1:$M$5000,1,FALSE)),"NOT VALID")</f>
        <v>117660324</v>
      </c>
      <c r="O81" t="str">
        <f>IFERROR(IFERROR(VLOOKUP($A81,'K-NETT'!$A$1:$AF$37898,11,FALSE),VLOOKUP($A81,'K-Wallet'!$A$1:$M$5000,0,FALSE)),"NOT VALID")</f>
        <v>NOT VALID</v>
      </c>
      <c r="P81" t="str">
        <f>IFERROR(IFERROR(VLOOKUP($A81,'K-NETT'!$A$1:$AF$37898,14,FALSE),VLOOKUP($A81,'K-Wallet'!$A$1:$M$5000,8,FALSE)),"NOT VALID")</f>
        <v>EID572488</v>
      </c>
      <c r="Q81" t="str">
        <f>IFERROR(IFERROR(VLOOKUP($A81,'K-NETT'!$A$1:$AF$37898,15,FALSE),VLOOKUP($A81,'K-Wallet'!$A$1:$M$5000,9,FALSE)),"NOT VALID")</f>
        <v>MUHAZRIBUTARBUTAR</v>
      </c>
      <c r="R81" t="str">
        <f>IFERROR(IFERROR(VLOOKUP($A81,'K-NETT'!$A$1:$AF$37898,16,FALSE),VLOOKUP($A81,'K-Wallet'!$A$1:$M$5000,0,FALSE)),"NOT VALID")</f>
        <v>NOT VALID</v>
      </c>
      <c r="S81" t="str">
        <f>IFERROR(IFERROR(VLOOKUP($A81,'K-NETT'!$A$1:$AF$37898,17,FALSE),VLOOKUP($A81,'K-Wallet'!$A$1:$M$5000,0,FALSE)),"NOT VALID")</f>
        <v>NOT VALID</v>
      </c>
      <c r="T81" t="str">
        <f>IFERROR(IFERROR(VLOOKUP($A81,'K-NETT'!$A$1:$AF$37898,18,FALSE),VLOOKUP($A81,'K-Wallet'!$A$1:$M$5000,0,FALSE)),"NOT VALID")</f>
        <v>NOT VALID</v>
      </c>
      <c r="U81" t="str">
        <f>IFERROR(IFERROR(VLOOKUP($A81,'K-NETT'!$A$1:$AF$37898,19,FALSE),VLOOKUP($A81,'K-Wallet'!$A$1:$M$5000,0,FALSE)),"NOT VALID")</f>
        <v>NOT VALID</v>
      </c>
      <c r="V81" t="str">
        <f>IFERROR(IFERROR(VLOOKUP($A81,'K-NETT'!$A$1:$AF$37898,20,FALSE),VLOOKUP($A81,'K-Wallet'!$A$1:$M$5000,0,FALSE)),"NOT VALID")</f>
        <v>NOT VALID</v>
      </c>
      <c r="W81" t="str">
        <f>IFERROR(IFERROR(VLOOKUP($A81,'K-NETT'!$A$1:$AF$37898,22,FALSE),VLOOKUP($A81,'K-Wallet'!$A$1:$M$5000,0,FALSE)),"NOT VALID")</f>
        <v>NOT VALID</v>
      </c>
      <c r="X81" t="str">
        <f>IFERROR(IFERROR(VLOOKUP($A81,'K-NETT'!$A$1:$AF$37898,23,FALSE),VLOOKUP($A81,'K-Wallet'!$A$1:$M$5000,0,FALSE)),"NOT VALID")</f>
        <v>NOT VALID</v>
      </c>
      <c r="Y81" t="str">
        <f>IFERROR(IFERROR(VLOOKUP($A81,'K-NETT'!$A$1:$AF$37898,26,FALSE),VLOOKUP($A81,'K-Wallet'!$A$1:$M$5000,0,FALSE)),"NOT VALID")</f>
        <v>NOT VALID</v>
      </c>
      <c r="Z81" t="str">
        <f>IFERROR(IFERROR(VLOOKUP($A81,'K-NETT'!$A$1:$AF$37898,30,FALSE),VLOOKUP($A81,'K-Wallet'!$A$1:$M$5000,11,FALSE)),"NOT VALID")</f>
        <v xml:space="preserve"> TOP UP K-WALLET</v>
      </c>
      <c r="AA81" s="31" t="e">
        <f t="shared" si="3"/>
        <v>#VALUE!</v>
      </c>
    </row>
    <row r="82" spans="1:27" x14ac:dyDescent="0.25">
      <c r="A82" t="str">
        <f t="shared" si="2"/>
        <v>1146842268</v>
      </c>
      <c r="B82">
        <v>73</v>
      </c>
      <c r="C82">
        <v>1146842268</v>
      </c>
      <c r="D82" t="s">
        <v>42</v>
      </c>
      <c r="E82" t="s">
        <v>43</v>
      </c>
      <c r="F82">
        <v>1729650</v>
      </c>
      <c r="G82" s="2">
        <v>44113</v>
      </c>
      <c r="H82" s="3">
        <v>0.84185185185185185</v>
      </c>
      <c r="I82" t="s">
        <v>46</v>
      </c>
      <c r="J82">
        <v>-82217887601</v>
      </c>
      <c r="K82" s="4" t="s">
        <v>101</v>
      </c>
      <c r="N82" t="str">
        <f>IFERROR(IFERROR(VLOOKUP($A82,'K-NETT'!$A$1:$AF$37898,1,FALSE),VLOOKUP($A82,'K-Wallet'!$A$1:$M$5000,1,FALSE)),"NOT VALID")</f>
        <v>1146842268</v>
      </c>
      <c r="O82" t="str">
        <f>IFERROR(IFERROR(VLOOKUP($A82,'K-NETT'!$A$1:$AF$37898,11,FALSE),VLOOKUP($A82,'K-Wallet'!$A$1:$M$5000,0,FALSE)),"NOT VALID")</f>
        <v>CNE2010006120</v>
      </c>
      <c r="P82" t="str">
        <f>IFERROR(IFERROR(VLOOKUP($A82,'K-NETT'!$A$1:$AF$37898,14,FALSE),VLOOKUP($A82,'K-Wallet'!$A$1:$M$5000,8,FALSE)),"NOT VALID")</f>
        <v>IDJRBFA11006</v>
      </c>
      <c r="Q82" t="str">
        <f>IFERROR(IFERROR(VLOOKUP($A82,'K-NETT'!$A$1:$AF$37898,15,FALSE),VLOOKUP($A82,'K-Wallet'!$A$1:$M$5000,9,FALSE)),"NOT VALID")</f>
        <v>LENI YULIS SUSANTI</v>
      </c>
      <c r="R82">
        <f>IFERROR(IFERROR(VLOOKUP($A82,'K-NETT'!$A$1:$AF$37898,16,FALSE),VLOOKUP($A82,'K-Wallet'!$A$1:$M$5000,0,FALSE)),"NOT VALID")</f>
        <v>1711000</v>
      </c>
      <c r="S82">
        <f>IFERROR(IFERROR(VLOOKUP($A82,'K-NETT'!$A$1:$AF$37898,17,FALSE),VLOOKUP($A82,'K-Wallet'!$A$1:$M$5000,0,FALSE)),"NOT VALID")</f>
        <v>6650</v>
      </c>
      <c r="T82">
        <f>IFERROR(IFERROR(VLOOKUP($A82,'K-NETT'!$A$1:$AF$37898,18,FALSE),VLOOKUP($A82,'K-Wallet'!$A$1:$M$5000,0,FALSE)),"NOT VALID")</f>
        <v>12000</v>
      </c>
      <c r="U82">
        <f>IFERROR(IFERROR(VLOOKUP($A82,'K-NETT'!$A$1:$AF$37898,19,FALSE),VLOOKUP($A82,'K-Wallet'!$A$1:$M$5000,0,FALSE)),"NOT VALID")</f>
        <v>0</v>
      </c>
      <c r="V82">
        <f>IFERROR(IFERROR(VLOOKUP($A82,'K-NETT'!$A$1:$AF$37898,20,FALSE),VLOOKUP($A82,'K-Wallet'!$A$1:$M$5000,0,FALSE)),"NOT VALID")</f>
        <v>0</v>
      </c>
      <c r="W82">
        <f>IFERROR(IFERROR(VLOOKUP($A82,'K-NETT'!$A$1:$AF$37898,22,FALSE),VLOOKUP($A82,'K-Wallet'!$A$1:$M$5000,0,FALSE)),"NOT VALID")</f>
        <v>0</v>
      </c>
      <c r="X82">
        <f>IFERROR(IFERROR(VLOOKUP($A82,'K-NETT'!$A$1:$AF$37898,23,FALSE),VLOOKUP($A82,'K-Wallet'!$A$1:$M$5000,0,FALSE)),"NOT VALID")</f>
        <v>0</v>
      </c>
      <c r="Y82">
        <f>IFERROR(IFERROR(VLOOKUP($A82,'K-NETT'!$A$1:$AF$37898,26,FALSE),VLOOKUP($A82,'K-Wallet'!$A$1:$M$5000,0,FALSE)),"NOT VALID")</f>
        <v>1729650</v>
      </c>
      <c r="Z82">
        <f>IFERROR(IFERROR(VLOOKUP($A82,'K-NETT'!$A$1:$AF$37898,30,FALSE),VLOOKUP($A82,'K-Wallet'!$A$1:$M$5000,11,FALSE)),"NOT VALID")</f>
        <v>0</v>
      </c>
      <c r="AA82" s="31">
        <f t="shared" si="3"/>
        <v>0</v>
      </c>
    </row>
    <row r="83" spans="1:27" x14ac:dyDescent="0.25">
      <c r="A83" t="str">
        <f t="shared" si="2"/>
        <v>1161942380</v>
      </c>
      <c r="B83">
        <v>74</v>
      </c>
      <c r="C83">
        <v>1161942380</v>
      </c>
      <c r="D83" t="s">
        <v>42</v>
      </c>
      <c r="E83" t="s">
        <v>43</v>
      </c>
      <c r="F83">
        <v>634650</v>
      </c>
      <c r="G83" s="2">
        <v>44113</v>
      </c>
      <c r="H83" s="3">
        <v>0.84300925925925929</v>
      </c>
      <c r="I83" t="s">
        <v>44</v>
      </c>
      <c r="J83">
        <v>-82218364601</v>
      </c>
      <c r="K83" s="4" t="s">
        <v>101</v>
      </c>
      <c r="N83" t="str">
        <f>IFERROR(IFERROR(VLOOKUP($A83,'K-NETT'!$A$1:$AF$37898,1,FALSE),VLOOKUP($A83,'K-Wallet'!$A$1:$M$5000,1,FALSE)),"NOT VALID")</f>
        <v>1161942380</v>
      </c>
      <c r="O83" t="str">
        <f>IFERROR(IFERROR(VLOOKUP($A83,'K-NETT'!$A$1:$AF$37898,11,FALSE),VLOOKUP($A83,'K-Wallet'!$A$1:$M$5000,0,FALSE)),"NOT VALID")</f>
        <v>CNE2010006121</v>
      </c>
      <c r="P83" t="str">
        <f>IFERROR(IFERROR(VLOOKUP($A83,'K-NETT'!$A$1:$AF$37898,14,FALSE),VLOOKUP($A83,'K-Wallet'!$A$1:$M$5000,8,FALSE)),"NOT VALID")</f>
        <v>IDBNALA03527</v>
      </c>
      <c r="Q83" t="str">
        <f>IFERROR(IFERROR(VLOOKUP($A83,'K-NETT'!$A$1:$AF$37898,15,FALSE),VLOOKUP($A83,'K-Wallet'!$A$1:$M$5000,9,FALSE)),"NOT VALID")</f>
        <v>LUSIA SEPTIANA</v>
      </c>
      <c r="R83">
        <f>IFERROR(IFERROR(VLOOKUP($A83,'K-NETT'!$A$1:$AF$37898,16,FALSE),VLOOKUP($A83,'K-Wallet'!$A$1:$M$5000,0,FALSE)),"NOT VALID")</f>
        <v>620000</v>
      </c>
      <c r="S83">
        <f>IFERROR(IFERROR(VLOOKUP($A83,'K-NETT'!$A$1:$AF$37898,17,FALSE),VLOOKUP($A83,'K-Wallet'!$A$1:$M$5000,0,FALSE)),"NOT VALID")</f>
        <v>6650</v>
      </c>
      <c r="T83">
        <f>IFERROR(IFERROR(VLOOKUP($A83,'K-NETT'!$A$1:$AF$37898,18,FALSE),VLOOKUP($A83,'K-Wallet'!$A$1:$M$5000,0,FALSE)),"NOT VALID")</f>
        <v>8000</v>
      </c>
      <c r="U83">
        <f>IFERROR(IFERROR(VLOOKUP($A83,'K-NETT'!$A$1:$AF$37898,19,FALSE),VLOOKUP($A83,'K-Wallet'!$A$1:$M$5000,0,FALSE)),"NOT VALID")</f>
        <v>0</v>
      </c>
      <c r="V83">
        <f>IFERROR(IFERROR(VLOOKUP($A83,'K-NETT'!$A$1:$AF$37898,20,FALSE),VLOOKUP($A83,'K-Wallet'!$A$1:$M$5000,0,FALSE)),"NOT VALID")</f>
        <v>0</v>
      </c>
      <c r="W83">
        <f>IFERROR(IFERROR(VLOOKUP($A83,'K-NETT'!$A$1:$AF$37898,22,FALSE),VLOOKUP($A83,'K-Wallet'!$A$1:$M$5000,0,FALSE)),"NOT VALID")</f>
        <v>0</v>
      </c>
      <c r="X83">
        <f>IFERROR(IFERROR(VLOOKUP($A83,'K-NETT'!$A$1:$AF$37898,23,FALSE),VLOOKUP($A83,'K-Wallet'!$A$1:$M$5000,0,FALSE)),"NOT VALID")</f>
        <v>0</v>
      </c>
      <c r="Y83">
        <f>IFERROR(IFERROR(VLOOKUP($A83,'K-NETT'!$A$1:$AF$37898,26,FALSE),VLOOKUP($A83,'K-Wallet'!$A$1:$M$5000,0,FALSE)),"NOT VALID")</f>
        <v>634650</v>
      </c>
      <c r="Z83">
        <f>IFERROR(IFERROR(VLOOKUP($A83,'K-NETT'!$A$1:$AF$37898,30,FALSE),VLOOKUP($A83,'K-Wallet'!$A$1:$M$5000,11,FALSE)),"NOT VALID")</f>
        <v>0</v>
      </c>
      <c r="AA83" s="31">
        <f t="shared" si="3"/>
        <v>0</v>
      </c>
    </row>
    <row r="84" spans="1:27" x14ac:dyDescent="0.25">
      <c r="A84" t="str">
        <f t="shared" si="2"/>
        <v>1776942810</v>
      </c>
      <c r="B84">
        <v>75</v>
      </c>
      <c r="C84">
        <v>1776942810</v>
      </c>
      <c r="D84" t="s">
        <v>42</v>
      </c>
      <c r="E84" t="s">
        <v>43</v>
      </c>
      <c r="F84">
        <v>490650</v>
      </c>
      <c r="G84" s="2">
        <v>44113</v>
      </c>
      <c r="H84" s="3">
        <v>0.85164351851851849</v>
      </c>
      <c r="I84" t="s">
        <v>46</v>
      </c>
      <c r="J84">
        <v>-82221742501</v>
      </c>
      <c r="K84" s="4" t="s">
        <v>101</v>
      </c>
      <c r="N84" t="str">
        <f>IFERROR(IFERROR(VLOOKUP($A84,'K-NETT'!$A$1:$AF$37898,1,FALSE),VLOOKUP($A84,'K-Wallet'!$A$1:$M$5000,1,FALSE)),"NOT VALID")</f>
        <v>1776942810</v>
      </c>
      <c r="O84" t="str">
        <f>IFERROR(IFERROR(VLOOKUP($A84,'K-NETT'!$A$1:$AF$37898,11,FALSE),VLOOKUP($A84,'K-Wallet'!$A$1:$M$5000,0,FALSE)),"NOT VALID")</f>
        <v>CNE2010006125</v>
      </c>
      <c r="P84" t="str">
        <f>IFERROR(IFERROR(VLOOKUP($A84,'K-NETT'!$A$1:$AF$37898,14,FALSE),VLOOKUP($A84,'K-Wallet'!$A$1:$M$5000,8,FALSE)),"NOT VALID")</f>
        <v>IDJTBWA06382</v>
      </c>
      <c r="Q84" t="str">
        <f>IFERROR(IFERROR(VLOOKUP($A84,'K-NETT'!$A$1:$AF$37898,15,FALSE),VLOOKUP($A84,'K-Wallet'!$A$1:$M$5000,9,FALSE)),"NOT VALID")</f>
        <v>SRI HASTUTI</v>
      </c>
      <c r="R84">
        <f>IFERROR(IFERROR(VLOOKUP($A84,'K-NETT'!$A$1:$AF$37898,16,FALSE),VLOOKUP($A84,'K-Wallet'!$A$1:$M$5000,0,FALSE)),"NOT VALID")</f>
        <v>474000</v>
      </c>
      <c r="S84">
        <f>IFERROR(IFERROR(VLOOKUP($A84,'K-NETT'!$A$1:$AF$37898,17,FALSE),VLOOKUP($A84,'K-Wallet'!$A$1:$M$5000,0,FALSE)),"NOT VALID")</f>
        <v>6650</v>
      </c>
      <c r="T84">
        <f>IFERROR(IFERROR(VLOOKUP($A84,'K-NETT'!$A$1:$AF$37898,18,FALSE),VLOOKUP($A84,'K-Wallet'!$A$1:$M$5000,0,FALSE)),"NOT VALID")</f>
        <v>10000</v>
      </c>
      <c r="U84">
        <f>IFERROR(IFERROR(VLOOKUP($A84,'K-NETT'!$A$1:$AF$37898,19,FALSE),VLOOKUP($A84,'K-Wallet'!$A$1:$M$5000,0,FALSE)),"NOT VALID")</f>
        <v>0</v>
      </c>
      <c r="V84">
        <f>IFERROR(IFERROR(VLOOKUP($A84,'K-NETT'!$A$1:$AF$37898,20,FALSE),VLOOKUP($A84,'K-Wallet'!$A$1:$M$5000,0,FALSE)),"NOT VALID")</f>
        <v>0</v>
      </c>
      <c r="W84">
        <f>IFERROR(IFERROR(VLOOKUP($A84,'K-NETT'!$A$1:$AF$37898,22,FALSE),VLOOKUP($A84,'K-Wallet'!$A$1:$M$5000,0,FALSE)),"NOT VALID")</f>
        <v>0</v>
      </c>
      <c r="X84">
        <f>IFERROR(IFERROR(VLOOKUP($A84,'K-NETT'!$A$1:$AF$37898,23,FALSE),VLOOKUP($A84,'K-Wallet'!$A$1:$M$5000,0,FALSE)),"NOT VALID")</f>
        <v>0</v>
      </c>
      <c r="Y84">
        <f>IFERROR(IFERROR(VLOOKUP($A84,'K-NETT'!$A$1:$AF$37898,26,FALSE),VLOOKUP($A84,'K-Wallet'!$A$1:$M$5000,0,FALSE)),"NOT VALID")</f>
        <v>490650</v>
      </c>
      <c r="Z84">
        <f>IFERROR(IFERROR(VLOOKUP($A84,'K-NETT'!$A$1:$AF$37898,30,FALSE),VLOOKUP($A84,'K-Wallet'!$A$1:$M$5000,11,FALSE)),"NOT VALID")</f>
        <v>0</v>
      </c>
      <c r="AA84" s="31">
        <f t="shared" si="3"/>
        <v>0</v>
      </c>
    </row>
    <row r="85" spans="1:27" x14ac:dyDescent="0.25">
      <c r="A85" t="str">
        <f t="shared" si="2"/>
        <v>1162052151</v>
      </c>
      <c r="B85">
        <v>76</v>
      </c>
      <c r="C85">
        <v>1162052151</v>
      </c>
      <c r="D85" t="s">
        <v>42</v>
      </c>
      <c r="E85" t="s">
        <v>43</v>
      </c>
      <c r="F85">
        <v>56650</v>
      </c>
      <c r="G85" s="2">
        <v>44113</v>
      </c>
      <c r="H85" s="3">
        <v>0.85753472222222227</v>
      </c>
      <c r="I85" t="s">
        <v>44</v>
      </c>
      <c r="J85">
        <v>-82224036901</v>
      </c>
      <c r="K85" s="4" t="s">
        <v>101</v>
      </c>
      <c r="N85" t="str">
        <f>IFERROR(IFERROR(VLOOKUP($A85,'K-NETT'!$A$1:$AF$37898,1,FALSE),VLOOKUP($A85,'K-Wallet'!$A$1:$M$5000,1,FALSE)),"NOT VALID")</f>
        <v>1162052151</v>
      </c>
      <c r="O85" t="str">
        <f>IFERROR(IFERROR(VLOOKUP($A85,'K-NETT'!$A$1:$AF$37898,11,FALSE),VLOOKUP($A85,'K-Wallet'!$A$1:$M$5000,0,FALSE)),"NOT VALID")</f>
        <v>MME2010006128</v>
      </c>
      <c r="P85" t="str">
        <f>IFERROR(IFERROR(VLOOKUP($A85,'K-NETT'!$A$1:$AF$37898,14,FALSE),VLOOKUP($A85,'K-Wallet'!$A$1:$M$5000,8,FALSE)),"NOT VALID")</f>
        <v>IDBIAHA06333</v>
      </c>
      <c r="Q85" t="str">
        <f>IFERROR(IFERROR(VLOOKUP($A85,'K-NETT'!$A$1:$AF$37898,15,FALSE),VLOOKUP($A85,'K-Wallet'!$A$1:$M$5000,9,FALSE)),"NOT VALID")</f>
        <v>ANAK AGUNG WAHYU PRADNYANDARI</v>
      </c>
      <c r="R85">
        <f>IFERROR(IFERROR(VLOOKUP($A85,'K-NETT'!$A$1:$AF$37898,16,FALSE),VLOOKUP($A85,'K-Wallet'!$A$1:$M$5000,0,FALSE)),"NOT VALID")</f>
        <v>50000</v>
      </c>
      <c r="S85">
        <f>IFERROR(IFERROR(VLOOKUP($A85,'K-NETT'!$A$1:$AF$37898,17,FALSE),VLOOKUP($A85,'K-Wallet'!$A$1:$M$5000,0,FALSE)),"NOT VALID")</f>
        <v>6650</v>
      </c>
      <c r="T85">
        <f>IFERROR(IFERROR(VLOOKUP($A85,'K-NETT'!$A$1:$AF$37898,18,FALSE),VLOOKUP($A85,'K-Wallet'!$A$1:$M$5000,0,FALSE)),"NOT VALID")</f>
        <v>0</v>
      </c>
      <c r="U85">
        <f>IFERROR(IFERROR(VLOOKUP($A85,'K-NETT'!$A$1:$AF$37898,19,FALSE),VLOOKUP($A85,'K-Wallet'!$A$1:$M$5000,0,FALSE)),"NOT VALID")</f>
        <v>0</v>
      </c>
      <c r="V85">
        <f>IFERROR(IFERROR(VLOOKUP($A85,'K-NETT'!$A$1:$AF$37898,20,FALSE),VLOOKUP($A85,'K-Wallet'!$A$1:$M$5000,0,FALSE)),"NOT VALID")</f>
        <v>0</v>
      </c>
      <c r="W85">
        <f>IFERROR(IFERROR(VLOOKUP($A85,'K-NETT'!$A$1:$AF$37898,22,FALSE),VLOOKUP($A85,'K-Wallet'!$A$1:$M$5000,0,FALSE)),"NOT VALID")</f>
        <v>0</v>
      </c>
      <c r="X85">
        <f>IFERROR(IFERROR(VLOOKUP($A85,'K-NETT'!$A$1:$AF$37898,23,FALSE),VLOOKUP($A85,'K-Wallet'!$A$1:$M$5000,0,FALSE)),"NOT VALID")</f>
        <v>0</v>
      </c>
      <c r="Y85">
        <f>IFERROR(IFERROR(VLOOKUP($A85,'K-NETT'!$A$1:$AF$37898,26,FALSE),VLOOKUP($A85,'K-Wallet'!$A$1:$M$5000,0,FALSE)),"NOT VALID")</f>
        <v>56650</v>
      </c>
      <c r="Z85">
        <f>IFERROR(IFERROR(VLOOKUP($A85,'K-NETT'!$A$1:$AF$37898,30,FALSE),VLOOKUP($A85,'K-Wallet'!$A$1:$M$5000,11,FALSE)),"NOT VALID")</f>
        <v>0</v>
      </c>
      <c r="AA85" s="31">
        <f t="shared" si="3"/>
        <v>0</v>
      </c>
    </row>
    <row r="86" spans="1:27" x14ac:dyDescent="0.25">
      <c r="A86" t="str">
        <f t="shared" si="2"/>
        <v>1514052566</v>
      </c>
      <c r="B86">
        <v>77</v>
      </c>
      <c r="C86">
        <v>1514052566</v>
      </c>
      <c r="D86" t="s">
        <v>42</v>
      </c>
      <c r="E86" t="s">
        <v>43</v>
      </c>
      <c r="F86">
        <v>634650</v>
      </c>
      <c r="G86" s="2">
        <v>44113</v>
      </c>
      <c r="H86" s="3">
        <v>0.85858796296296302</v>
      </c>
      <c r="I86" t="s">
        <v>44</v>
      </c>
      <c r="J86">
        <v>-82224304701</v>
      </c>
      <c r="K86" s="4" t="s">
        <v>101</v>
      </c>
      <c r="N86" t="str">
        <f>IFERROR(IFERROR(VLOOKUP($A86,'K-NETT'!$A$1:$AF$37898,1,FALSE),VLOOKUP($A86,'K-Wallet'!$A$1:$M$5000,1,FALSE)),"NOT VALID")</f>
        <v>1514052566</v>
      </c>
      <c r="O86" t="str">
        <f>IFERROR(IFERROR(VLOOKUP($A86,'K-NETT'!$A$1:$AF$37898,11,FALSE),VLOOKUP($A86,'K-Wallet'!$A$1:$M$5000,0,FALSE)),"NOT VALID")</f>
        <v>CNE2010006129</v>
      </c>
      <c r="P86" t="str">
        <f>IFERROR(IFERROR(VLOOKUP($A86,'K-NETT'!$A$1:$AF$37898,14,FALSE),VLOOKUP($A86,'K-Wallet'!$A$1:$M$5000,8,FALSE)),"NOT VALID")</f>
        <v>IDSPAAB36966</v>
      </c>
      <c r="Q86" t="str">
        <f>IFERROR(IFERROR(VLOOKUP($A86,'K-NETT'!$A$1:$AF$37898,15,FALSE),VLOOKUP($A86,'K-Wallet'!$A$1:$M$5000,9,FALSE)),"NOT VALID")</f>
        <v>FITRIA USWATUN K</v>
      </c>
      <c r="R86">
        <f>IFERROR(IFERROR(VLOOKUP($A86,'K-NETT'!$A$1:$AF$37898,16,FALSE),VLOOKUP($A86,'K-Wallet'!$A$1:$M$5000,0,FALSE)),"NOT VALID")</f>
        <v>620000</v>
      </c>
      <c r="S86">
        <f>IFERROR(IFERROR(VLOOKUP($A86,'K-NETT'!$A$1:$AF$37898,17,FALSE),VLOOKUP($A86,'K-Wallet'!$A$1:$M$5000,0,FALSE)),"NOT VALID")</f>
        <v>6650</v>
      </c>
      <c r="T86">
        <f>IFERROR(IFERROR(VLOOKUP($A86,'K-NETT'!$A$1:$AF$37898,18,FALSE),VLOOKUP($A86,'K-Wallet'!$A$1:$M$5000,0,FALSE)),"NOT VALID")</f>
        <v>8000</v>
      </c>
      <c r="U86">
        <f>IFERROR(IFERROR(VLOOKUP($A86,'K-NETT'!$A$1:$AF$37898,19,FALSE),VLOOKUP($A86,'K-Wallet'!$A$1:$M$5000,0,FALSE)),"NOT VALID")</f>
        <v>0</v>
      </c>
      <c r="V86">
        <f>IFERROR(IFERROR(VLOOKUP($A86,'K-NETT'!$A$1:$AF$37898,20,FALSE),VLOOKUP($A86,'K-Wallet'!$A$1:$M$5000,0,FALSE)),"NOT VALID")</f>
        <v>0</v>
      </c>
      <c r="W86">
        <f>IFERROR(IFERROR(VLOOKUP($A86,'K-NETT'!$A$1:$AF$37898,22,FALSE),VLOOKUP($A86,'K-Wallet'!$A$1:$M$5000,0,FALSE)),"NOT VALID")</f>
        <v>0</v>
      </c>
      <c r="X86">
        <f>IFERROR(IFERROR(VLOOKUP($A86,'K-NETT'!$A$1:$AF$37898,23,FALSE),VLOOKUP($A86,'K-Wallet'!$A$1:$M$5000,0,FALSE)),"NOT VALID")</f>
        <v>0</v>
      </c>
      <c r="Y86">
        <f>IFERROR(IFERROR(VLOOKUP($A86,'K-NETT'!$A$1:$AF$37898,26,FALSE),VLOOKUP($A86,'K-Wallet'!$A$1:$M$5000,0,FALSE)),"NOT VALID")</f>
        <v>634650</v>
      </c>
      <c r="Z86">
        <f>IFERROR(IFERROR(VLOOKUP($A86,'K-NETT'!$A$1:$AF$37898,30,FALSE),VLOOKUP($A86,'K-Wallet'!$A$1:$M$5000,11,FALSE)),"NOT VALID")</f>
        <v>0</v>
      </c>
      <c r="AA86" s="31">
        <f t="shared" si="3"/>
        <v>0</v>
      </c>
    </row>
    <row r="87" spans="1:27" x14ac:dyDescent="0.25">
      <c r="A87" t="str">
        <f t="shared" si="2"/>
        <v>1902252370</v>
      </c>
      <c r="B87">
        <v>78</v>
      </c>
      <c r="C87">
        <v>1902252370</v>
      </c>
      <c r="D87" t="s">
        <v>42</v>
      </c>
      <c r="E87" t="s">
        <v>43</v>
      </c>
      <c r="F87">
        <v>56650</v>
      </c>
      <c r="G87" s="2">
        <v>44113</v>
      </c>
      <c r="H87" s="3">
        <v>0.87899305555555562</v>
      </c>
      <c r="I87" t="s">
        <v>44</v>
      </c>
      <c r="J87">
        <v>-82231621401</v>
      </c>
      <c r="K87" s="4" t="s">
        <v>101</v>
      </c>
      <c r="N87" t="str">
        <f>IFERROR(IFERROR(VLOOKUP($A87,'K-NETT'!$A$1:$AF$37898,1,FALSE),VLOOKUP($A87,'K-Wallet'!$A$1:$M$5000,1,FALSE)),"NOT VALID")</f>
        <v>1902252370</v>
      </c>
      <c r="O87" t="str">
        <f>IFERROR(IFERROR(VLOOKUP($A87,'K-NETT'!$A$1:$AF$37898,11,FALSE),VLOOKUP($A87,'K-Wallet'!$A$1:$M$5000,0,FALSE)),"NOT VALID")</f>
        <v>MME2010006135</v>
      </c>
      <c r="P87" t="str">
        <f>IFERROR(IFERROR(VLOOKUP($A87,'K-NETT'!$A$1:$AF$37898,14,FALSE),VLOOKUP($A87,'K-Wallet'!$A$1:$M$5000,8,FALSE)),"NOT VALID")</f>
        <v>IDBNAEA11012</v>
      </c>
      <c r="Q87" t="str">
        <f>IFERROR(IFERROR(VLOOKUP($A87,'K-NETT'!$A$1:$AF$37898,15,FALSE),VLOOKUP($A87,'K-Wallet'!$A$1:$M$5000,9,FALSE)),"NOT VALID")</f>
        <v>ISHAQ</v>
      </c>
      <c r="R87">
        <f>IFERROR(IFERROR(VLOOKUP($A87,'K-NETT'!$A$1:$AF$37898,16,FALSE),VLOOKUP($A87,'K-Wallet'!$A$1:$M$5000,0,FALSE)),"NOT VALID")</f>
        <v>50000</v>
      </c>
      <c r="S87">
        <f>IFERROR(IFERROR(VLOOKUP($A87,'K-NETT'!$A$1:$AF$37898,17,FALSE),VLOOKUP($A87,'K-Wallet'!$A$1:$M$5000,0,FALSE)),"NOT VALID")</f>
        <v>6650</v>
      </c>
      <c r="T87">
        <f>IFERROR(IFERROR(VLOOKUP($A87,'K-NETT'!$A$1:$AF$37898,18,FALSE),VLOOKUP($A87,'K-Wallet'!$A$1:$M$5000,0,FALSE)),"NOT VALID")</f>
        <v>0</v>
      </c>
      <c r="U87">
        <f>IFERROR(IFERROR(VLOOKUP($A87,'K-NETT'!$A$1:$AF$37898,19,FALSE),VLOOKUP($A87,'K-Wallet'!$A$1:$M$5000,0,FALSE)),"NOT VALID")</f>
        <v>0</v>
      </c>
      <c r="V87">
        <f>IFERROR(IFERROR(VLOOKUP($A87,'K-NETT'!$A$1:$AF$37898,20,FALSE),VLOOKUP($A87,'K-Wallet'!$A$1:$M$5000,0,FALSE)),"NOT VALID")</f>
        <v>0</v>
      </c>
      <c r="W87">
        <f>IFERROR(IFERROR(VLOOKUP($A87,'K-NETT'!$A$1:$AF$37898,22,FALSE),VLOOKUP($A87,'K-Wallet'!$A$1:$M$5000,0,FALSE)),"NOT VALID")</f>
        <v>0</v>
      </c>
      <c r="X87">
        <f>IFERROR(IFERROR(VLOOKUP($A87,'K-NETT'!$A$1:$AF$37898,23,FALSE),VLOOKUP($A87,'K-Wallet'!$A$1:$M$5000,0,FALSE)),"NOT VALID")</f>
        <v>0</v>
      </c>
      <c r="Y87">
        <f>IFERROR(IFERROR(VLOOKUP($A87,'K-NETT'!$A$1:$AF$37898,26,FALSE),VLOOKUP($A87,'K-Wallet'!$A$1:$M$5000,0,FALSE)),"NOT VALID")</f>
        <v>56650</v>
      </c>
      <c r="Z87">
        <f>IFERROR(IFERROR(VLOOKUP($A87,'K-NETT'!$A$1:$AF$37898,30,FALSE),VLOOKUP($A87,'K-Wallet'!$A$1:$M$5000,11,FALSE)),"NOT VALID")</f>
        <v>0</v>
      </c>
      <c r="AA87" s="31">
        <f t="shared" si="3"/>
        <v>0</v>
      </c>
    </row>
    <row r="88" spans="1:27" x14ac:dyDescent="0.25">
      <c r="A88" t="str">
        <f t="shared" si="2"/>
        <v/>
      </c>
      <c r="F88">
        <f>SUM(F10:F87)</f>
        <v>35581500</v>
      </c>
      <c r="G88" s="2"/>
      <c r="H88" s="3"/>
      <c r="K88" s="4"/>
      <c r="AA88" s="31"/>
    </row>
    <row r="89" spans="1:27" x14ac:dyDescent="0.25">
      <c r="A89" t="str">
        <f t="shared" si="2"/>
        <v>UB TOTAL TRANSAKSI</v>
      </c>
      <c r="B89" t="s">
        <v>1147</v>
      </c>
      <c r="C89" t="s">
        <v>1148</v>
      </c>
      <c r="D89" t="s">
        <v>73</v>
      </c>
      <c r="E89">
        <v>78</v>
      </c>
      <c r="K89" s="4"/>
      <c r="AA89" s="31"/>
    </row>
    <row r="90" spans="1:27" x14ac:dyDescent="0.25">
      <c r="A90" t="str">
        <f t="shared" si="2"/>
        <v>UB TOTAL NILAI TRANSA</v>
      </c>
      <c r="B90" t="s">
        <v>1147</v>
      </c>
      <c r="C90" t="s">
        <v>1149</v>
      </c>
      <c r="D90" t="s">
        <v>75</v>
      </c>
      <c r="E90" t="s">
        <v>76</v>
      </c>
      <c r="F90">
        <v>35581500</v>
      </c>
      <c r="K90" s="4"/>
      <c r="AA90" s="31"/>
    </row>
    <row r="91" spans="1:27" x14ac:dyDescent="0.25">
      <c r="A91" t="str">
        <f t="shared" si="2"/>
        <v/>
      </c>
      <c r="K91" s="4"/>
      <c r="AA91" s="31"/>
    </row>
    <row r="92" spans="1:27" x14ac:dyDescent="0.25">
      <c r="A92" t="str">
        <f t="shared" si="2"/>
        <v>OTAL TRANSAKSI</v>
      </c>
      <c r="B92" t="s">
        <v>1150</v>
      </c>
      <c r="C92" t="s">
        <v>1151</v>
      </c>
      <c r="D92" t="s">
        <v>73</v>
      </c>
      <c r="E92">
        <v>78</v>
      </c>
      <c r="K92" s="4"/>
      <c r="AA92" s="31"/>
    </row>
    <row r="93" spans="1:27" x14ac:dyDescent="0.25">
      <c r="A93" t="str">
        <f t="shared" si="2"/>
        <v>OTAL NILAI TRANSAKSI</v>
      </c>
      <c r="B93" t="s">
        <v>1150</v>
      </c>
      <c r="C93" t="s">
        <v>1152</v>
      </c>
      <c r="D93" t="s">
        <v>79</v>
      </c>
      <c r="E93" t="s">
        <v>76</v>
      </c>
      <c r="F93">
        <v>35581500</v>
      </c>
      <c r="K93" s="4"/>
      <c r="AA93" s="31"/>
    </row>
    <row r="94" spans="1:27" x14ac:dyDescent="0.25">
      <c r="A94" t="str">
        <f t="shared" si="2"/>
        <v/>
      </c>
      <c r="K94" s="4"/>
      <c r="AA94" s="31"/>
    </row>
    <row r="95" spans="1:27" x14ac:dyDescent="0.25">
      <c r="A95" t="str">
        <f t="shared" si="2"/>
        <v/>
      </c>
      <c r="K95" s="4"/>
      <c r="AA95" s="31"/>
    </row>
    <row r="96" spans="1:27" x14ac:dyDescent="0.25">
      <c r="A96" t="str">
        <f t="shared" si="2"/>
        <v/>
      </c>
      <c r="K96" s="4"/>
      <c r="AA96" s="31"/>
    </row>
    <row r="97" spans="1:27" x14ac:dyDescent="0.25">
      <c r="A97" t="str">
        <f t="shared" si="2"/>
        <v/>
      </c>
      <c r="K97" s="4"/>
      <c r="AA97" s="31"/>
    </row>
    <row r="98" spans="1:27" x14ac:dyDescent="0.25">
      <c r="A98" t="str">
        <f t="shared" si="2"/>
        <v/>
      </c>
      <c r="K98" s="4"/>
      <c r="AA98" s="31"/>
    </row>
    <row r="99" spans="1:27" x14ac:dyDescent="0.25">
      <c r="A99" t="str">
        <f t="shared" si="2"/>
        <v/>
      </c>
      <c r="K99" s="4"/>
      <c r="AA99" s="31"/>
    </row>
    <row r="100" spans="1:27" x14ac:dyDescent="0.25">
      <c r="A100" t="str">
        <f t="shared" si="2"/>
        <v/>
      </c>
      <c r="K100" s="4"/>
      <c r="AA100" s="31"/>
    </row>
    <row r="101" spans="1:27" x14ac:dyDescent="0.25">
      <c r="A101" t="str">
        <f t="shared" si="2"/>
        <v/>
      </c>
      <c r="K101" s="4"/>
      <c r="AA101" s="31"/>
    </row>
    <row r="102" spans="1:27" x14ac:dyDescent="0.25">
      <c r="A102" t="str">
        <f t="shared" si="2"/>
        <v/>
      </c>
      <c r="K102" s="4"/>
      <c r="AA102" s="31"/>
    </row>
    <row r="103" spans="1:27" x14ac:dyDescent="0.25">
      <c r="A103" t="str">
        <f t="shared" si="2"/>
        <v/>
      </c>
      <c r="K103" s="4"/>
      <c r="AA103" s="31"/>
    </row>
    <row r="104" spans="1:27" x14ac:dyDescent="0.25">
      <c r="A104" t="str">
        <f t="shared" si="2"/>
        <v/>
      </c>
      <c r="K104" s="4"/>
      <c r="AA104" s="31"/>
    </row>
    <row r="105" spans="1:27" x14ac:dyDescent="0.25">
      <c r="A105" t="str">
        <f t="shared" si="2"/>
        <v/>
      </c>
      <c r="K105" s="4"/>
      <c r="AA105" s="31"/>
    </row>
    <row r="106" spans="1:27" x14ac:dyDescent="0.25">
      <c r="A106" t="str">
        <f t="shared" si="2"/>
        <v/>
      </c>
      <c r="K106" s="4"/>
      <c r="AA106" s="31"/>
    </row>
    <row r="107" spans="1:27" x14ac:dyDescent="0.25">
      <c r="A107" t="str">
        <f t="shared" si="2"/>
        <v/>
      </c>
      <c r="K107" s="4"/>
      <c r="AA107" s="31"/>
    </row>
    <row r="108" spans="1:27" x14ac:dyDescent="0.25">
      <c r="A108" t="str">
        <f t="shared" si="2"/>
        <v/>
      </c>
      <c r="K108" s="4"/>
      <c r="AA108" s="31"/>
    </row>
    <row r="109" spans="1:27" x14ac:dyDescent="0.25">
      <c r="A109" t="str">
        <f t="shared" si="2"/>
        <v/>
      </c>
      <c r="K109" s="4"/>
      <c r="AA109" s="31"/>
    </row>
    <row r="110" spans="1:27" x14ac:dyDescent="0.25">
      <c r="A110" t="str">
        <f t="shared" si="2"/>
        <v/>
      </c>
      <c r="K110" s="4"/>
      <c r="AA110" s="31"/>
    </row>
    <row r="111" spans="1:27" x14ac:dyDescent="0.25">
      <c r="A111" t="str">
        <f t="shared" si="2"/>
        <v/>
      </c>
      <c r="K111" s="4"/>
      <c r="AA111" s="31"/>
    </row>
    <row r="112" spans="1:27" x14ac:dyDescent="0.25">
      <c r="A112" t="str">
        <f t="shared" si="2"/>
        <v/>
      </c>
      <c r="K112" s="4"/>
      <c r="AA112" s="31"/>
    </row>
    <row r="113" spans="1:27" x14ac:dyDescent="0.25">
      <c r="A113" t="str">
        <f t="shared" si="2"/>
        <v/>
      </c>
      <c r="K113" s="4"/>
      <c r="AA113" s="31"/>
    </row>
    <row r="114" spans="1:27" x14ac:dyDescent="0.25">
      <c r="A114" t="str">
        <f t="shared" si="2"/>
        <v/>
      </c>
      <c r="K114" s="4"/>
      <c r="AA114" s="31"/>
    </row>
    <row r="115" spans="1:27" x14ac:dyDescent="0.25">
      <c r="A115" t="str">
        <f t="shared" si="2"/>
        <v/>
      </c>
      <c r="K115" s="4"/>
      <c r="AA115" s="31"/>
    </row>
    <row r="116" spans="1:27" x14ac:dyDescent="0.25">
      <c r="A116" t="str">
        <f t="shared" si="2"/>
        <v/>
      </c>
      <c r="K116" s="4"/>
      <c r="AA116" s="31"/>
    </row>
    <row r="117" spans="1:27" x14ac:dyDescent="0.25">
      <c r="A117" t="str">
        <f t="shared" si="2"/>
        <v/>
      </c>
      <c r="K117" s="4"/>
      <c r="AA117" s="31"/>
    </row>
    <row r="118" spans="1:27" x14ac:dyDescent="0.25">
      <c r="A118" t="str">
        <f t="shared" si="2"/>
        <v/>
      </c>
      <c r="K118" s="4"/>
      <c r="AA118" s="31"/>
    </row>
    <row r="119" spans="1:27" x14ac:dyDescent="0.25">
      <c r="A119" t="str">
        <f t="shared" si="2"/>
        <v/>
      </c>
      <c r="K119" s="4"/>
      <c r="AA119" s="31"/>
    </row>
    <row r="120" spans="1:27" x14ac:dyDescent="0.25">
      <c r="A120" t="str">
        <f t="shared" si="2"/>
        <v/>
      </c>
      <c r="K120" s="4"/>
      <c r="AA120" s="31"/>
    </row>
    <row r="121" spans="1:27" x14ac:dyDescent="0.25">
      <c r="A121" t="str">
        <f t="shared" si="2"/>
        <v/>
      </c>
      <c r="K121" s="4"/>
      <c r="AA121" s="31"/>
    </row>
    <row r="122" spans="1:27" x14ac:dyDescent="0.25">
      <c r="A122" t="str">
        <f t="shared" si="2"/>
        <v/>
      </c>
      <c r="K122" s="4"/>
      <c r="AA122" s="31"/>
    </row>
    <row r="123" spans="1:27" x14ac:dyDescent="0.25">
      <c r="A123" t="str">
        <f t="shared" si="2"/>
        <v/>
      </c>
      <c r="K123" s="4"/>
      <c r="AA123" s="31"/>
    </row>
    <row r="124" spans="1:27" x14ac:dyDescent="0.25">
      <c r="A124" t="str">
        <f t="shared" si="2"/>
        <v/>
      </c>
      <c r="K124" s="4"/>
      <c r="AA124" s="31"/>
    </row>
    <row r="125" spans="1:27" x14ac:dyDescent="0.25">
      <c r="A125" t="str">
        <f t="shared" si="2"/>
        <v/>
      </c>
      <c r="K125" s="4"/>
      <c r="AA125" s="31"/>
    </row>
    <row r="126" spans="1:27" x14ac:dyDescent="0.25">
      <c r="A126" t="str">
        <f t="shared" si="2"/>
        <v/>
      </c>
      <c r="K126" s="4"/>
      <c r="AA126" s="31"/>
    </row>
    <row r="127" spans="1:27" x14ac:dyDescent="0.25">
      <c r="A127" t="str">
        <f t="shared" si="2"/>
        <v/>
      </c>
      <c r="K127" s="4"/>
      <c r="AA127" s="31"/>
    </row>
    <row r="128" spans="1:27" x14ac:dyDescent="0.25">
      <c r="A128" t="str">
        <f t="shared" si="2"/>
        <v/>
      </c>
      <c r="K128" s="4"/>
      <c r="AA128" s="31"/>
    </row>
    <row r="129" spans="1:27" x14ac:dyDescent="0.25">
      <c r="A129" t="str">
        <f t="shared" si="2"/>
        <v/>
      </c>
      <c r="K129" s="4"/>
      <c r="AA129" s="31"/>
    </row>
    <row r="130" spans="1:27" x14ac:dyDescent="0.25">
      <c r="A130" t="str">
        <f t="shared" si="2"/>
        <v/>
      </c>
      <c r="K130" s="4"/>
      <c r="AA130" s="31"/>
    </row>
    <row r="131" spans="1:27" x14ac:dyDescent="0.25">
      <c r="A131" t="str">
        <f t="shared" si="2"/>
        <v/>
      </c>
      <c r="K131" s="4"/>
      <c r="AA131" s="31"/>
    </row>
    <row r="132" spans="1:27" x14ac:dyDescent="0.25">
      <c r="A132" t="str">
        <f t="shared" si="2"/>
        <v/>
      </c>
      <c r="K132" s="4"/>
      <c r="AA132" s="31"/>
    </row>
    <row r="133" spans="1:27" x14ac:dyDescent="0.25">
      <c r="A133" t="str">
        <f t="shared" si="2"/>
        <v/>
      </c>
      <c r="K133" s="4"/>
      <c r="AA133" s="31"/>
    </row>
    <row r="134" spans="1:27" x14ac:dyDescent="0.25">
      <c r="A134" t="str">
        <f t="shared" si="2"/>
        <v/>
      </c>
      <c r="K134" s="4"/>
      <c r="AA134" s="31"/>
    </row>
    <row r="135" spans="1:27" x14ac:dyDescent="0.25">
      <c r="A135" t="str">
        <f t="shared" si="2"/>
        <v/>
      </c>
      <c r="K135" s="4"/>
      <c r="AA135" s="31"/>
    </row>
    <row r="136" spans="1:27" x14ac:dyDescent="0.25">
      <c r="A136" t="str">
        <f t="shared" si="2"/>
        <v/>
      </c>
      <c r="K136" s="4"/>
      <c r="AA136" s="31"/>
    </row>
    <row r="137" spans="1:27" x14ac:dyDescent="0.25">
      <c r="A137" t="str">
        <f t="shared" si="2"/>
        <v/>
      </c>
      <c r="K137" s="4"/>
      <c r="AA137" s="31"/>
    </row>
    <row r="138" spans="1:27" x14ac:dyDescent="0.25">
      <c r="A138" t="str">
        <f t="shared" si="2"/>
        <v/>
      </c>
      <c r="K138" s="4"/>
      <c r="AA138" s="31"/>
    </row>
    <row r="139" spans="1:27" x14ac:dyDescent="0.25">
      <c r="A139" t="str">
        <f t="shared" ref="A139:A202" si="4">+K139&amp;C139</f>
        <v/>
      </c>
      <c r="K139" s="4"/>
      <c r="AA139" s="31"/>
    </row>
    <row r="140" spans="1:27" x14ac:dyDescent="0.25">
      <c r="A140" t="str">
        <f t="shared" si="4"/>
        <v/>
      </c>
      <c r="K140" s="4"/>
      <c r="AA140" s="31"/>
    </row>
    <row r="141" spans="1:27" x14ac:dyDescent="0.25">
      <c r="A141" t="str">
        <f t="shared" si="4"/>
        <v/>
      </c>
      <c r="K141" s="4"/>
      <c r="AA141" s="31"/>
    </row>
    <row r="142" spans="1:27" x14ac:dyDescent="0.25">
      <c r="A142" t="str">
        <f t="shared" si="4"/>
        <v/>
      </c>
      <c r="K142" s="4"/>
      <c r="AA142" s="31"/>
    </row>
    <row r="143" spans="1:27" x14ac:dyDescent="0.25">
      <c r="A143" t="str">
        <f t="shared" si="4"/>
        <v/>
      </c>
      <c r="K143" s="4"/>
      <c r="AA143" s="31"/>
    </row>
    <row r="144" spans="1:27" x14ac:dyDescent="0.25">
      <c r="A144" t="str">
        <f t="shared" si="4"/>
        <v/>
      </c>
      <c r="K144" s="4"/>
      <c r="AA144" s="31"/>
    </row>
    <row r="145" spans="1:27" x14ac:dyDescent="0.25">
      <c r="A145" t="str">
        <f t="shared" si="4"/>
        <v/>
      </c>
      <c r="K145" s="4"/>
      <c r="AA145" s="31"/>
    </row>
    <row r="146" spans="1:27" x14ac:dyDescent="0.25">
      <c r="A146" t="str">
        <f t="shared" si="4"/>
        <v/>
      </c>
      <c r="K146" s="4"/>
      <c r="AA146" s="31"/>
    </row>
    <row r="147" spans="1:27" x14ac:dyDescent="0.25">
      <c r="A147" t="str">
        <f t="shared" si="4"/>
        <v/>
      </c>
      <c r="K147" s="4"/>
      <c r="AA147" s="31"/>
    </row>
    <row r="148" spans="1:27" x14ac:dyDescent="0.25">
      <c r="A148" t="str">
        <f t="shared" si="4"/>
        <v/>
      </c>
      <c r="K148" s="4"/>
      <c r="AA148" s="31"/>
    </row>
    <row r="149" spans="1:27" x14ac:dyDescent="0.25">
      <c r="A149" t="str">
        <f t="shared" si="4"/>
        <v/>
      </c>
      <c r="K149" s="4"/>
      <c r="AA149" s="31"/>
    </row>
    <row r="150" spans="1:27" x14ac:dyDescent="0.25">
      <c r="A150" t="str">
        <f t="shared" si="4"/>
        <v/>
      </c>
      <c r="K150" s="4"/>
      <c r="AA150" s="31"/>
    </row>
    <row r="151" spans="1:27" x14ac:dyDescent="0.25">
      <c r="A151" t="str">
        <f t="shared" si="4"/>
        <v/>
      </c>
      <c r="K151" s="4"/>
      <c r="AA151" s="31"/>
    </row>
    <row r="152" spans="1:27" x14ac:dyDescent="0.25">
      <c r="A152" t="str">
        <f t="shared" si="4"/>
        <v/>
      </c>
      <c r="K152" s="4"/>
      <c r="AA152" s="31"/>
    </row>
    <row r="153" spans="1:27" x14ac:dyDescent="0.25">
      <c r="A153" t="str">
        <f t="shared" si="4"/>
        <v/>
      </c>
      <c r="K153" s="4"/>
      <c r="AA153" s="31"/>
    </row>
    <row r="154" spans="1:27" x14ac:dyDescent="0.25">
      <c r="A154" t="str">
        <f t="shared" si="4"/>
        <v/>
      </c>
      <c r="K154" s="4"/>
      <c r="AA154" s="31"/>
    </row>
    <row r="155" spans="1:27" x14ac:dyDescent="0.25">
      <c r="A155" t="str">
        <f t="shared" si="4"/>
        <v/>
      </c>
      <c r="K155" s="4"/>
      <c r="AA155" s="31"/>
    </row>
    <row r="156" spans="1:27" x14ac:dyDescent="0.25">
      <c r="A156" t="str">
        <f t="shared" si="4"/>
        <v/>
      </c>
      <c r="K156" s="4"/>
      <c r="AA156" s="31"/>
    </row>
    <row r="157" spans="1:27" x14ac:dyDescent="0.25">
      <c r="A157" t="str">
        <f t="shared" si="4"/>
        <v/>
      </c>
      <c r="K157" s="4"/>
      <c r="AA157" s="31"/>
    </row>
    <row r="158" spans="1:27" x14ac:dyDescent="0.25">
      <c r="A158" t="str">
        <f t="shared" si="4"/>
        <v/>
      </c>
      <c r="K158" s="4"/>
      <c r="AA158" s="31"/>
    </row>
    <row r="159" spans="1:27" x14ac:dyDescent="0.25">
      <c r="A159" t="str">
        <f t="shared" si="4"/>
        <v/>
      </c>
      <c r="K159" s="4"/>
      <c r="AA159" s="31"/>
    </row>
    <row r="160" spans="1:27" x14ac:dyDescent="0.25">
      <c r="A160" t="str">
        <f t="shared" si="4"/>
        <v/>
      </c>
      <c r="K160" s="4"/>
      <c r="AA160" s="31"/>
    </row>
    <row r="161" spans="1:27" x14ac:dyDescent="0.25">
      <c r="A161" t="str">
        <f t="shared" si="4"/>
        <v/>
      </c>
      <c r="K161" s="4"/>
      <c r="AA161" s="31"/>
    </row>
    <row r="162" spans="1:27" x14ac:dyDescent="0.25">
      <c r="A162" t="str">
        <f t="shared" si="4"/>
        <v/>
      </c>
      <c r="K162" s="4"/>
      <c r="AA162" s="31"/>
    </row>
    <row r="163" spans="1:27" x14ac:dyDescent="0.25">
      <c r="A163" t="str">
        <f t="shared" si="4"/>
        <v/>
      </c>
      <c r="K163" s="4"/>
      <c r="AA163" s="31"/>
    </row>
    <row r="164" spans="1:27" x14ac:dyDescent="0.25">
      <c r="A164" t="str">
        <f t="shared" si="4"/>
        <v/>
      </c>
      <c r="K164" s="4"/>
      <c r="AA164" s="31"/>
    </row>
    <row r="165" spans="1:27" x14ac:dyDescent="0.25">
      <c r="A165" t="str">
        <f t="shared" si="4"/>
        <v/>
      </c>
      <c r="K165" s="4"/>
      <c r="AA165" s="31"/>
    </row>
    <row r="166" spans="1:27" x14ac:dyDescent="0.25">
      <c r="A166" t="str">
        <f t="shared" si="4"/>
        <v/>
      </c>
      <c r="K166" s="4"/>
      <c r="AA166" s="31"/>
    </row>
    <row r="167" spans="1:27" x14ac:dyDescent="0.25">
      <c r="A167" t="str">
        <f t="shared" si="4"/>
        <v/>
      </c>
      <c r="K167" s="4"/>
      <c r="AA167" s="31"/>
    </row>
    <row r="168" spans="1:27" x14ac:dyDescent="0.25">
      <c r="A168" t="str">
        <f t="shared" si="4"/>
        <v/>
      </c>
      <c r="K168" s="4"/>
      <c r="AA168" s="31"/>
    </row>
    <row r="169" spans="1:27" x14ac:dyDescent="0.25">
      <c r="A169" t="str">
        <f t="shared" si="4"/>
        <v/>
      </c>
      <c r="K169" s="4"/>
      <c r="AA169" s="31"/>
    </row>
    <row r="170" spans="1:27" x14ac:dyDescent="0.25">
      <c r="A170" t="str">
        <f t="shared" si="4"/>
        <v/>
      </c>
      <c r="K170" s="4"/>
      <c r="AA170" s="31"/>
    </row>
    <row r="171" spans="1:27" x14ac:dyDescent="0.25">
      <c r="A171" t="str">
        <f t="shared" si="4"/>
        <v/>
      </c>
      <c r="K171" s="4"/>
      <c r="AA171" s="31"/>
    </row>
    <row r="172" spans="1:27" x14ac:dyDescent="0.25">
      <c r="A172" t="str">
        <f t="shared" si="4"/>
        <v/>
      </c>
      <c r="K172" s="4"/>
      <c r="AA172" s="31"/>
    </row>
    <row r="173" spans="1:27" x14ac:dyDescent="0.25">
      <c r="A173" t="str">
        <f t="shared" si="4"/>
        <v/>
      </c>
      <c r="K173" s="4"/>
      <c r="AA173" s="31"/>
    </row>
    <row r="174" spans="1:27" x14ac:dyDescent="0.25">
      <c r="A174" t="str">
        <f t="shared" si="4"/>
        <v/>
      </c>
      <c r="K174" s="4"/>
      <c r="AA174" s="31"/>
    </row>
    <row r="175" spans="1:27" x14ac:dyDescent="0.25">
      <c r="A175" t="str">
        <f t="shared" si="4"/>
        <v/>
      </c>
      <c r="K175" s="4"/>
      <c r="AA175" s="31"/>
    </row>
    <row r="176" spans="1:27" x14ac:dyDescent="0.25">
      <c r="A176" t="str">
        <f t="shared" si="4"/>
        <v/>
      </c>
      <c r="K176" s="4"/>
      <c r="AA176" s="31"/>
    </row>
    <row r="177" spans="1:27" x14ac:dyDescent="0.25">
      <c r="A177" t="str">
        <f t="shared" si="4"/>
        <v/>
      </c>
      <c r="K177" s="4"/>
      <c r="AA177" s="31"/>
    </row>
    <row r="178" spans="1:27" x14ac:dyDescent="0.25">
      <c r="A178" t="str">
        <f t="shared" si="4"/>
        <v/>
      </c>
      <c r="K178" s="4"/>
      <c r="AA178" s="31"/>
    </row>
    <row r="179" spans="1:27" x14ac:dyDescent="0.25">
      <c r="A179" t="str">
        <f t="shared" si="4"/>
        <v/>
      </c>
      <c r="K179" s="4"/>
      <c r="AA179" s="31"/>
    </row>
    <row r="180" spans="1:27" x14ac:dyDescent="0.25">
      <c r="A180" t="str">
        <f t="shared" si="4"/>
        <v/>
      </c>
      <c r="K180" s="4"/>
      <c r="AA180" s="31"/>
    </row>
    <row r="181" spans="1:27" x14ac:dyDescent="0.25">
      <c r="A181" t="str">
        <f t="shared" si="4"/>
        <v/>
      </c>
      <c r="K181" s="4"/>
      <c r="AA181" s="31"/>
    </row>
    <row r="182" spans="1:27" x14ac:dyDescent="0.25">
      <c r="A182" t="str">
        <f t="shared" si="4"/>
        <v/>
      </c>
      <c r="K182" s="4"/>
      <c r="AA182" s="31"/>
    </row>
    <row r="183" spans="1:27" x14ac:dyDescent="0.25">
      <c r="A183" t="str">
        <f t="shared" si="4"/>
        <v/>
      </c>
      <c r="K183" s="4"/>
      <c r="AA183" s="31"/>
    </row>
    <row r="184" spans="1:27" x14ac:dyDescent="0.25">
      <c r="A184" t="str">
        <f t="shared" si="4"/>
        <v/>
      </c>
      <c r="K184" s="4"/>
      <c r="AA184" s="31"/>
    </row>
    <row r="185" spans="1:27" x14ac:dyDescent="0.25">
      <c r="A185" t="str">
        <f t="shared" si="4"/>
        <v/>
      </c>
      <c r="K185" s="4"/>
      <c r="AA185" s="31"/>
    </row>
    <row r="186" spans="1:27" x14ac:dyDescent="0.25">
      <c r="A186" t="str">
        <f t="shared" si="4"/>
        <v/>
      </c>
      <c r="K186" s="4"/>
      <c r="AA186" s="31"/>
    </row>
    <row r="187" spans="1:27" x14ac:dyDescent="0.25">
      <c r="A187" t="str">
        <f t="shared" si="4"/>
        <v/>
      </c>
      <c r="K187" s="4"/>
      <c r="AA187" s="31"/>
    </row>
    <row r="188" spans="1:27" x14ac:dyDescent="0.25">
      <c r="A188" t="str">
        <f t="shared" si="4"/>
        <v/>
      </c>
      <c r="K188" s="4"/>
      <c r="AA188" s="31"/>
    </row>
    <row r="189" spans="1:27" x14ac:dyDescent="0.25">
      <c r="A189" t="str">
        <f t="shared" si="4"/>
        <v/>
      </c>
      <c r="K189" s="4"/>
      <c r="AA189" s="31"/>
    </row>
    <row r="190" spans="1:27" x14ac:dyDescent="0.25">
      <c r="A190" t="str">
        <f t="shared" si="4"/>
        <v/>
      </c>
      <c r="K190" s="4"/>
      <c r="AA190" s="31"/>
    </row>
    <row r="191" spans="1:27" x14ac:dyDescent="0.25">
      <c r="A191" t="str">
        <f t="shared" si="4"/>
        <v/>
      </c>
      <c r="K191" s="4"/>
      <c r="AA191" s="31"/>
    </row>
    <row r="192" spans="1:27" x14ac:dyDescent="0.25">
      <c r="A192" t="str">
        <f t="shared" si="4"/>
        <v/>
      </c>
      <c r="K192" s="4"/>
      <c r="AA192" s="31"/>
    </row>
    <row r="193" spans="1:27" x14ac:dyDescent="0.25">
      <c r="A193" t="str">
        <f t="shared" si="4"/>
        <v/>
      </c>
      <c r="K193" s="4"/>
      <c r="AA193" s="31"/>
    </row>
    <row r="194" spans="1:27" x14ac:dyDescent="0.25">
      <c r="A194" t="str">
        <f t="shared" si="4"/>
        <v/>
      </c>
      <c r="K194" s="4"/>
      <c r="AA194" s="31"/>
    </row>
    <row r="195" spans="1:27" x14ac:dyDescent="0.25">
      <c r="A195" t="str">
        <f t="shared" si="4"/>
        <v/>
      </c>
      <c r="K195" s="4"/>
      <c r="AA195" s="31"/>
    </row>
    <row r="196" spans="1:27" x14ac:dyDescent="0.25">
      <c r="A196" t="str">
        <f t="shared" si="4"/>
        <v/>
      </c>
      <c r="K196" s="4"/>
      <c r="AA196" s="31"/>
    </row>
    <row r="197" spans="1:27" x14ac:dyDescent="0.25">
      <c r="A197" t="str">
        <f t="shared" si="4"/>
        <v/>
      </c>
      <c r="K197" s="4"/>
      <c r="AA197" s="31"/>
    </row>
    <row r="198" spans="1:27" x14ac:dyDescent="0.25">
      <c r="A198" t="str">
        <f t="shared" si="4"/>
        <v/>
      </c>
      <c r="K198" s="4"/>
      <c r="AA198" s="31"/>
    </row>
    <row r="199" spans="1:27" x14ac:dyDescent="0.25">
      <c r="A199" t="str">
        <f t="shared" si="4"/>
        <v/>
      </c>
      <c r="K199" s="4"/>
      <c r="AA199" s="31"/>
    </row>
    <row r="200" spans="1:27" x14ac:dyDescent="0.25">
      <c r="A200" t="str">
        <f t="shared" si="4"/>
        <v/>
      </c>
      <c r="K200" s="4"/>
      <c r="AA200" s="31"/>
    </row>
    <row r="201" spans="1:27" x14ac:dyDescent="0.25">
      <c r="A201" t="str">
        <f t="shared" si="4"/>
        <v/>
      </c>
      <c r="K201" s="4"/>
      <c r="AA201" s="31"/>
    </row>
    <row r="202" spans="1:27" x14ac:dyDescent="0.25">
      <c r="A202" t="str">
        <f t="shared" si="4"/>
        <v/>
      </c>
      <c r="K202" s="4"/>
      <c r="AA202" s="31"/>
    </row>
    <row r="203" spans="1:27" x14ac:dyDescent="0.25">
      <c r="A203" t="str">
        <f t="shared" ref="A203:A266" si="5">+K203&amp;C203</f>
        <v/>
      </c>
      <c r="K203" s="4"/>
      <c r="AA203" s="31"/>
    </row>
    <row r="204" spans="1:27" x14ac:dyDescent="0.25">
      <c r="A204" t="str">
        <f t="shared" si="5"/>
        <v/>
      </c>
      <c r="K204" s="4"/>
      <c r="AA204" s="31"/>
    </row>
    <row r="205" spans="1:27" x14ac:dyDescent="0.25">
      <c r="A205" t="str">
        <f t="shared" si="5"/>
        <v/>
      </c>
      <c r="K205" s="4"/>
      <c r="AA205" s="31"/>
    </row>
    <row r="206" spans="1:27" x14ac:dyDescent="0.25">
      <c r="A206" t="str">
        <f t="shared" si="5"/>
        <v/>
      </c>
      <c r="K206" s="4"/>
      <c r="AA206" s="31"/>
    </row>
    <row r="207" spans="1:27" x14ac:dyDescent="0.25">
      <c r="A207" t="str">
        <f t="shared" si="5"/>
        <v/>
      </c>
      <c r="K207" s="4"/>
      <c r="AA207" s="31"/>
    </row>
    <row r="208" spans="1:27" x14ac:dyDescent="0.25">
      <c r="A208" t="str">
        <f t="shared" si="5"/>
        <v/>
      </c>
      <c r="K208" s="4"/>
      <c r="AA208" s="31"/>
    </row>
    <row r="209" spans="1:27" x14ac:dyDescent="0.25">
      <c r="A209" t="str">
        <f t="shared" si="5"/>
        <v/>
      </c>
      <c r="K209" s="4"/>
      <c r="AA209" s="31"/>
    </row>
    <row r="210" spans="1:27" x14ac:dyDescent="0.25">
      <c r="A210" t="str">
        <f t="shared" si="5"/>
        <v/>
      </c>
      <c r="K210" s="4"/>
      <c r="AA210" s="31"/>
    </row>
    <row r="211" spans="1:27" x14ac:dyDescent="0.25">
      <c r="A211" t="str">
        <f t="shared" si="5"/>
        <v/>
      </c>
      <c r="K211" s="4"/>
      <c r="AA211" s="31"/>
    </row>
    <row r="212" spans="1:27" x14ac:dyDescent="0.25">
      <c r="A212" t="str">
        <f t="shared" si="5"/>
        <v/>
      </c>
      <c r="K212" s="4"/>
      <c r="AA212" s="31"/>
    </row>
    <row r="213" spans="1:27" x14ac:dyDescent="0.25">
      <c r="A213" t="str">
        <f t="shared" si="5"/>
        <v/>
      </c>
      <c r="K213" s="4"/>
      <c r="AA213" s="31"/>
    </row>
    <row r="214" spans="1:27" x14ac:dyDescent="0.25">
      <c r="A214" t="str">
        <f t="shared" si="5"/>
        <v/>
      </c>
      <c r="K214" s="4"/>
      <c r="AA214" s="31"/>
    </row>
    <row r="215" spans="1:27" x14ac:dyDescent="0.25">
      <c r="A215" t="str">
        <f t="shared" si="5"/>
        <v/>
      </c>
      <c r="K215" s="4"/>
      <c r="AA215" s="31"/>
    </row>
    <row r="216" spans="1:27" x14ac:dyDescent="0.25">
      <c r="A216" t="str">
        <f t="shared" si="5"/>
        <v/>
      </c>
      <c r="K216" s="4"/>
      <c r="AA216" s="31"/>
    </row>
    <row r="217" spans="1:27" x14ac:dyDescent="0.25">
      <c r="A217" t="str">
        <f t="shared" si="5"/>
        <v/>
      </c>
      <c r="K217" s="4"/>
      <c r="AA217" s="31"/>
    </row>
    <row r="218" spans="1:27" x14ac:dyDescent="0.25">
      <c r="A218" t="str">
        <f t="shared" si="5"/>
        <v/>
      </c>
      <c r="K218" s="4"/>
      <c r="AA218" s="31"/>
    </row>
    <row r="219" spans="1:27" x14ac:dyDescent="0.25">
      <c r="A219" t="str">
        <f t="shared" si="5"/>
        <v/>
      </c>
      <c r="K219" s="4"/>
      <c r="AA219" s="31"/>
    </row>
    <row r="220" spans="1:27" x14ac:dyDescent="0.25">
      <c r="A220" t="str">
        <f t="shared" si="5"/>
        <v/>
      </c>
      <c r="K220" s="4"/>
      <c r="AA220" s="31"/>
    </row>
    <row r="221" spans="1:27" x14ac:dyDescent="0.25">
      <c r="A221" t="str">
        <f t="shared" si="5"/>
        <v/>
      </c>
      <c r="K221" s="4"/>
      <c r="AA221" s="31"/>
    </row>
    <row r="222" spans="1:27" x14ac:dyDescent="0.25">
      <c r="A222" t="str">
        <f t="shared" si="5"/>
        <v/>
      </c>
      <c r="K222" s="4"/>
      <c r="AA222" s="31"/>
    </row>
    <row r="223" spans="1:27" x14ac:dyDescent="0.25">
      <c r="A223" t="str">
        <f t="shared" si="5"/>
        <v/>
      </c>
      <c r="K223" s="4"/>
      <c r="AA223" s="31"/>
    </row>
    <row r="224" spans="1:27" x14ac:dyDescent="0.25">
      <c r="A224" t="str">
        <f t="shared" si="5"/>
        <v/>
      </c>
      <c r="K224" s="4"/>
      <c r="AA224" s="31"/>
    </row>
    <row r="225" spans="1:27" x14ac:dyDescent="0.25">
      <c r="A225" t="str">
        <f t="shared" si="5"/>
        <v/>
      </c>
      <c r="K225" s="4"/>
      <c r="AA225" s="31"/>
    </row>
    <row r="226" spans="1:27" x14ac:dyDescent="0.25">
      <c r="A226" t="str">
        <f t="shared" si="5"/>
        <v/>
      </c>
      <c r="K226" s="4"/>
      <c r="AA226" s="31"/>
    </row>
    <row r="227" spans="1:27" x14ac:dyDescent="0.25">
      <c r="A227" t="str">
        <f t="shared" si="5"/>
        <v/>
      </c>
      <c r="K227" s="4"/>
      <c r="AA227" s="31"/>
    </row>
    <row r="228" spans="1:27" x14ac:dyDescent="0.25">
      <c r="A228" t="str">
        <f t="shared" si="5"/>
        <v/>
      </c>
      <c r="K228" s="4"/>
      <c r="AA228" s="31"/>
    </row>
    <row r="229" spans="1:27" x14ac:dyDescent="0.25">
      <c r="A229" t="str">
        <f t="shared" si="5"/>
        <v/>
      </c>
      <c r="K229" s="4"/>
      <c r="AA229" s="31"/>
    </row>
    <row r="230" spans="1:27" x14ac:dyDescent="0.25">
      <c r="A230" t="str">
        <f t="shared" si="5"/>
        <v/>
      </c>
      <c r="K230" s="4"/>
      <c r="AA230" s="31"/>
    </row>
    <row r="231" spans="1:27" x14ac:dyDescent="0.25">
      <c r="A231" t="str">
        <f t="shared" si="5"/>
        <v/>
      </c>
      <c r="K231" s="4"/>
      <c r="AA231" s="31"/>
    </row>
    <row r="232" spans="1:27" x14ac:dyDescent="0.25">
      <c r="A232" t="str">
        <f t="shared" si="5"/>
        <v/>
      </c>
      <c r="K232" s="4"/>
      <c r="AA232" s="31"/>
    </row>
    <row r="233" spans="1:27" x14ac:dyDescent="0.25">
      <c r="A233" t="str">
        <f t="shared" si="5"/>
        <v/>
      </c>
      <c r="K233" s="4"/>
      <c r="AA233" s="31"/>
    </row>
    <row r="234" spans="1:27" x14ac:dyDescent="0.25">
      <c r="A234" t="str">
        <f t="shared" si="5"/>
        <v/>
      </c>
      <c r="K234" s="4"/>
      <c r="AA234" s="31"/>
    </row>
    <row r="235" spans="1:27" x14ac:dyDescent="0.25">
      <c r="A235" t="str">
        <f t="shared" si="5"/>
        <v/>
      </c>
      <c r="K235" s="4"/>
      <c r="AA235" s="31"/>
    </row>
    <row r="236" spans="1:27" x14ac:dyDescent="0.25">
      <c r="A236" t="str">
        <f t="shared" si="5"/>
        <v/>
      </c>
      <c r="K236" s="4"/>
      <c r="AA236" s="31"/>
    </row>
    <row r="237" spans="1:27" x14ac:dyDescent="0.25">
      <c r="A237" t="str">
        <f t="shared" si="5"/>
        <v/>
      </c>
      <c r="K237" s="4"/>
      <c r="AA237" s="31"/>
    </row>
    <row r="238" spans="1:27" x14ac:dyDescent="0.25">
      <c r="A238" t="str">
        <f t="shared" si="5"/>
        <v/>
      </c>
      <c r="K238" s="4"/>
      <c r="AA238" s="31"/>
    </row>
    <row r="239" spans="1:27" x14ac:dyDescent="0.25">
      <c r="A239" t="str">
        <f t="shared" si="5"/>
        <v/>
      </c>
      <c r="K239" s="4"/>
      <c r="AA239" s="31"/>
    </row>
    <row r="240" spans="1:27" x14ac:dyDescent="0.25">
      <c r="A240" t="str">
        <f t="shared" si="5"/>
        <v/>
      </c>
      <c r="K240" s="4"/>
      <c r="AA240" s="31"/>
    </row>
    <row r="241" spans="1:27" x14ac:dyDescent="0.25">
      <c r="A241" t="str">
        <f t="shared" si="5"/>
        <v/>
      </c>
      <c r="K241" s="4"/>
      <c r="AA241" s="31"/>
    </row>
    <row r="242" spans="1:27" x14ac:dyDescent="0.25">
      <c r="A242" t="str">
        <f t="shared" si="5"/>
        <v/>
      </c>
      <c r="K242" s="4"/>
      <c r="AA242" s="31"/>
    </row>
    <row r="243" spans="1:27" x14ac:dyDescent="0.25">
      <c r="A243" t="str">
        <f t="shared" si="5"/>
        <v/>
      </c>
      <c r="K243" s="4"/>
      <c r="AA243" s="31"/>
    </row>
    <row r="244" spans="1:27" x14ac:dyDescent="0.25">
      <c r="A244" t="str">
        <f t="shared" si="5"/>
        <v/>
      </c>
      <c r="K244" s="4"/>
      <c r="AA244" s="31"/>
    </row>
    <row r="245" spans="1:27" x14ac:dyDescent="0.25">
      <c r="A245" t="str">
        <f t="shared" si="5"/>
        <v/>
      </c>
      <c r="K245" s="4"/>
      <c r="AA245" s="31"/>
    </row>
    <row r="246" spans="1:27" x14ac:dyDescent="0.25">
      <c r="A246" t="str">
        <f t="shared" si="5"/>
        <v/>
      </c>
      <c r="K246" s="4"/>
      <c r="AA246" s="31"/>
    </row>
    <row r="247" spans="1:27" x14ac:dyDescent="0.25">
      <c r="A247" t="str">
        <f t="shared" si="5"/>
        <v/>
      </c>
      <c r="K247" s="4"/>
      <c r="AA247" s="31"/>
    </row>
    <row r="248" spans="1:27" x14ac:dyDescent="0.25">
      <c r="A248" t="str">
        <f t="shared" si="5"/>
        <v/>
      </c>
      <c r="K248" s="4"/>
      <c r="AA248" s="31"/>
    </row>
    <row r="249" spans="1:27" x14ac:dyDescent="0.25">
      <c r="A249" t="str">
        <f t="shared" si="5"/>
        <v/>
      </c>
      <c r="K249" s="4"/>
      <c r="AA249" s="31"/>
    </row>
    <row r="250" spans="1:27" x14ac:dyDescent="0.25">
      <c r="A250" t="str">
        <f t="shared" si="5"/>
        <v/>
      </c>
      <c r="K250" s="4"/>
      <c r="AA250" s="31"/>
    </row>
    <row r="251" spans="1:27" x14ac:dyDescent="0.25">
      <c r="A251" t="str">
        <f t="shared" si="5"/>
        <v/>
      </c>
      <c r="K251" s="4"/>
      <c r="AA251" s="31"/>
    </row>
    <row r="252" spans="1:27" x14ac:dyDescent="0.25">
      <c r="A252" t="str">
        <f t="shared" si="5"/>
        <v/>
      </c>
      <c r="K252" s="4"/>
      <c r="AA252" s="31"/>
    </row>
    <row r="253" spans="1:27" x14ac:dyDescent="0.25">
      <c r="A253" t="str">
        <f t="shared" si="5"/>
        <v/>
      </c>
      <c r="K253" s="4"/>
      <c r="AA253" s="31"/>
    </row>
    <row r="254" spans="1:27" x14ac:dyDescent="0.25">
      <c r="A254" t="str">
        <f t="shared" si="5"/>
        <v/>
      </c>
      <c r="K254" s="4"/>
      <c r="AA254" s="31"/>
    </row>
    <row r="255" spans="1:27" x14ac:dyDescent="0.25">
      <c r="A255" t="str">
        <f t="shared" si="5"/>
        <v/>
      </c>
      <c r="K255" s="4"/>
      <c r="AA255" s="31"/>
    </row>
    <row r="256" spans="1:27" x14ac:dyDescent="0.25">
      <c r="A256" t="str">
        <f t="shared" si="5"/>
        <v/>
      </c>
      <c r="K256" s="4"/>
      <c r="AA256" s="31"/>
    </row>
    <row r="257" spans="1:27" x14ac:dyDescent="0.25">
      <c r="A257" t="str">
        <f t="shared" si="5"/>
        <v/>
      </c>
      <c r="K257" s="4"/>
      <c r="AA257" s="31"/>
    </row>
    <row r="258" spans="1:27" x14ac:dyDescent="0.25">
      <c r="A258" t="str">
        <f t="shared" si="5"/>
        <v/>
      </c>
      <c r="K258" s="4"/>
      <c r="AA258" s="31"/>
    </row>
    <row r="259" spans="1:27" x14ac:dyDescent="0.25">
      <c r="A259" t="str">
        <f t="shared" si="5"/>
        <v/>
      </c>
      <c r="K259" s="4"/>
      <c r="AA259" s="31"/>
    </row>
    <row r="260" spans="1:27" x14ac:dyDescent="0.25">
      <c r="A260" t="str">
        <f t="shared" si="5"/>
        <v/>
      </c>
      <c r="K260" s="4"/>
      <c r="AA260" s="31"/>
    </row>
    <row r="261" spans="1:27" x14ac:dyDescent="0.25">
      <c r="A261" t="str">
        <f t="shared" si="5"/>
        <v/>
      </c>
      <c r="K261" s="4"/>
      <c r="AA261" s="31"/>
    </row>
    <row r="262" spans="1:27" x14ac:dyDescent="0.25">
      <c r="A262" t="str">
        <f t="shared" si="5"/>
        <v/>
      </c>
      <c r="K262" s="4"/>
      <c r="AA262" s="31"/>
    </row>
    <row r="263" spans="1:27" x14ac:dyDescent="0.25">
      <c r="A263" t="str">
        <f t="shared" si="5"/>
        <v/>
      </c>
      <c r="K263" s="4"/>
      <c r="AA263" s="31"/>
    </row>
    <row r="264" spans="1:27" x14ac:dyDescent="0.25">
      <c r="A264" t="str">
        <f t="shared" si="5"/>
        <v/>
      </c>
      <c r="K264" s="4"/>
      <c r="AA264" s="31"/>
    </row>
    <row r="265" spans="1:27" x14ac:dyDescent="0.25">
      <c r="A265" t="str">
        <f t="shared" si="5"/>
        <v/>
      </c>
      <c r="K265" s="4"/>
      <c r="AA265" s="31"/>
    </row>
    <row r="266" spans="1:27" x14ac:dyDescent="0.25">
      <c r="A266" t="str">
        <f t="shared" si="5"/>
        <v/>
      </c>
      <c r="K266" s="4"/>
    </row>
    <row r="267" spans="1:27" x14ac:dyDescent="0.25">
      <c r="A267" t="str">
        <f t="shared" ref="A267:A330" si="6">+K267&amp;C267</f>
        <v/>
      </c>
      <c r="K267" s="4"/>
    </row>
    <row r="268" spans="1:27" x14ac:dyDescent="0.25">
      <c r="A268" t="str">
        <f t="shared" si="6"/>
        <v/>
      </c>
      <c r="K268" s="4"/>
    </row>
    <row r="269" spans="1:27" x14ac:dyDescent="0.25">
      <c r="A269" t="str">
        <f t="shared" si="6"/>
        <v/>
      </c>
      <c r="K269" s="4"/>
    </row>
    <row r="270" spans="1:27" x14ac:dyDescent="0.25">
      <c r="A270" t="str">
        <f t="shared" si="6"/>
        <v/>
      </c>
      <c r="K270" s="4"/>
    </row>
    <row r="271" spans="1:27" x14ac:dyDescent="0.25">
      <c r="A271" t="str">
        <f t="shared" si="6"/>
        <v/>
      </c>
      <c r="K271" s="4"/>
    </row>
    <row r="272" spans="1:27" x14ac:dyDescent="0.25">
      <c r="A272" t="str">
        <f t="shared" si="6"/>
        <v/>
      </c>
      <c r="K272" s="4"/>
    </row>
    <row r="273" spans="1:11" x14ac:dyDescent="0.25">
      <c r="A273" t="str">
        <f t="shared" si="6"/>
        <v/>
      </c>
      <c r="K273" s="4"/>
    </row>
    <row r="274" spans="1:11" x14ac:dyDescent="0.25">
      <c r="A274" t="str">
        <f t="shared" si="6"/>
        <v/>
      </c>
      <c r="K274" s="4"/>
    </row>
    <row r="275" spans="1:11" x14ac:dyDescent="0.25">
      <c r="A275" t="str">
        <f t="shared" si="6"/>
        <v/>
      </c>
      <c r="K275" s="4"/>
    </row>
    <row r="276" spans="1:11" x14ac:dyDescent="0.25">
      <c r="A276" t="str">
        <f t="shared" si="6"/>
        <v/>
      </c>
      <c r="K276" s="4"/>
    </row>
    <row r="277" spans="1:11" x14ac:dyDescent="0.25">
      <c r="A277" t="str">
        <f t="shared" si="6"/>
        <v/>
      </c>
      <c r="K277" s="4"/>
    </row>
    <row r="278" spans="1:11" x14ac:dyDescent="0.25">
      <c r="A278" t="str">
        <f t="shared" si="6"/>
        <v/>
      </c>
      <c r="K278" s="4"/>
    </row>
    <row r="279" spans="1:11" x14ac:dyDescent="0.25">
      <c r="A279" t="str">
        <f t="shared" si="6"/>
        <v/>
      </c>
      <c r="K279" s="4"/>
    </row>
    <row r="280" spans="1:11" x14ac:dyDescent="0.25">
      <c r="A280" t="str">
        <f t="shared" si="6"/>
        <v/>
      </c>
      <c r="K280" s="4"/>
    </row>
    <row r="281" spans="1:11" x14ac:dyDescent="0.25">
      <c r="A281" t="str">
        <f t="shared" si="6"/>
        <v/>
      </c>
      <c r="K281" s="4"/>
    </row>
    <row r="282" spans="1:11" x14ac:dyDescent="0.25">
      <c r="A282" t="str">
        <f t="shared" si="6"/>
        <v/>
      </c>
      <c r="K282" s="4"/>
    </row>
    <row r="283" spans="1:11" x14ac:dyDescent="0.25">
      <c r="A283" t="str">
        <f t="shared" si="6"/>
        <v/>
      </c>
      <c r="K283" s="4"/>
    </row>
    <row r="284" spans="1:11" x14ac:dyDescent="0.25">
      <c r="A284" t="str">
        <f t="shared" si="6"/>
        <v/>
      </c>
      <c r="K284" s="4"/>
    </row>
    <row r="285" spans="1:11" x14ac:dyDescent="0.25">
      <c r="A285" t="str">
        <f t="shared" si="6"/>
        <v/>
      </c>
      <c r="K285" s="4"/>
    </row>
    <row r="286" spans="1:11" x14ac:dyDescent="0.25">
      <c r="A286" t="str">
        <f t="shared" si="6"/>
        <v/>
      </c>
      <c r="K286" s="4"/>
    </row>
    <row r="287" spans="1:11" x14ac:dyDescent="0.25">
      <c r="A287" t="str">
        <f t="shared" si="6"/>
        <v/>
      </c>
      <c r="K287" s="4"/>
    </row>
    <row r="288" spans="1:11" x14ac:dyDescent="0.25">
      <c r="A288" t="str">
        <f t="shared" si="6"/>
        <v/>
      </c>
      <c r="K288" s="4"/>
    </row>
    <row r="289" spans="1:11" x14ac:dyDescent="0.25">
      <c r="A289" t="str">
        <f t="shared" si="6"/>
        <v/>
      </c>
      <c r="K289" s="4"/>
    </row>
    <row r="290" spans="1:11" x14ac:dyDescent="0.25">
      <c r="A290" t="str">
        <f t="shared" si="6"/>
        <v/>
      </c>
      <c r="K290" s="4"/>
    </row>
    <row r="291" spans="1:11" x14ac:dyDescent="0.25">
      <c r="A291" t="str">
        <f t="shared" si="6"/>
        <v/>
      </c>
      <c r="K291" s="4"/>
    </row>
    <row r="292" spans="1:11" x14ac:dyDescent="0.25">
      <c r="A292" t="str">
        <f t="shared" si="6"/>
        <v/>
      </c>
      <c r="K292" s="4"/>
    </row>
    <row r="293" spans="1:11" x14ac:dyDescent="0.25">
      <c r="A293" t="str">
        <f t="shared" si="6"/>
        <v/>
      </c>
      <c r="K293" s="4"/>
    </row>
    <row r="294" spans="1:11" x14ac:dyDescent="0.25">
      <c r="A294" t="str">
        <f t="shared" si="6"/>
        <v/>
      </c>
      <c r="K294" s="4"/>
    </row>
    <row r="295" spans="1:11" x14ac:dyDescent="0.25">
      <c r="A295" t="str">
        <f t="shared" si="6"/>
        <v/>
      </c>
      <c r="K295" s="4"/>
    </row>
    <row r="296" spans="1:11" x14ac:dyDescent="0.25">
      <c r="A296" t="str">
        <f t="shared" si="6"/>
        <v/>
      </c>
      <c r="K296" s="4"/>
    </row>
    <row r="297" spans="1:11" x14ac:dyDescent="0.25">
      <c r="A297" t="str">
        <f t="shared" si="6"/>
        <v/>
      </c>
      <c r="K297" s="4"/>
    </row>
    <row r="298" spans="1:11" x14ac:dyDescent="0.25">
      <c r="A298" t="str">
        <f t="shared" si="6"/>
        <v/>
      </c>
      <c r="K298" s="4"/>
    </row>
    <row r="299" spans="1:11" x14ac:dyDescent="0.25">
      <c r="A299" t="str">
        <f t="shared" si="6"/>
        <v/>
      </c>
      <c r="K299" s="4"/>
    </row>
    <row r="300" spans="1:11" x14ac:dyDescent="0.25">
      <c r="A300" t="str">
        <f t="shared" si="6"/>
        <v/>
      </c>
      <c r="K300" s="4"/>
    </row>
    <row r="301" spans="1:11" x14ac:dyDescent="0.25">
      <c r="A301" t="str">
        <f t="shared" si="6"/>
        <v/>
      </c>
      <c r="K301" s="4"/>
    </row>
    <row r="302" spans="1:11" x14ac:dyDescent="0.25">
      <c r="A302" t="str">
        <f t="shared" si="6"/>
        <v/>
      </c>
      <c r="K302" s="4"/>
    </row>
    <row r="303" spans="1:11" x14ac:dyDescent="0.25">
      <c r="A303" t="str">
        <f t="shared" si="6"/>
        <v/>
      </c>
      <c r="K303" s="4"/>
    </row>
    <row r="304" spans="1:11" x14ac:dyDescent="0.25">
      <c r="A304" t="str">
        <f t="shared" si="6"/>
        <v/>
      </c>
      <c r="K304" s="4"/>
    </row>
    <row r="305" spans="1:11" x14ac:dyDescent="0.25">
      <c r="A305" t="str">
        <f t="shared" si="6"/>
        <v/>
      </c>
      <c r="K305" s="4"/>
    </row>
    <row r="306" spans="1:11" x14ac:dyDescent="0.25">
      <c r="A306" t="str">
        <f t="shared" si="6"/>
        <v/>
      </c>
      <c r="K306" s="4"/>
    </row>
    <row r="307" spans="1:11" x14ac:dyDescent="0.25">
      <c r="A307" t="str">
        <f t="shared" si="6"/>
        <v/>
      </c>
      <c r="K307" s="4"/>
    </row>
    <row r="308" spans="1:11" x14ac:dyDescent="0.25">
      <c r="A308" t="str">
        <f t="shared" si="6"/>
        <v/>
      </c>
      <c r="K308" s="4"/>
    </row>
    <row r="309" spans="1:11" x14ac:dyDescent="0.25">
      <c r="A309" t="str">
        <f t="shared" si="6"/>
        <v/>
      </c>
      <c r="K309" s="4"/>
    </row>
    <row r="310" spans="1:11" x14ac:dyDescent="0.25">
      <c r="A310" t="str">
        <f t="shared" si="6"/>
        <v/>
      </c>
      <c r="K310" s="4"/>
    </row>
    <row r="311" spans="1:11" x14ac:dyDescent="0.25">
      <c r="A311" t="str">
        <f t="shared" si="6"/>
        <v/>
      </c>
      <c r="K311" s="4"/>
    </row>
    <row r="312" spans="1:11" x14ac:dyDescent="0.25">
      <c r="A312" t="str">
        <f t="shared" si="6"/>
        <v/>
      </c>
      <c r="K312" s="4"/>
    </row>
    <row r="313" spans="1:11" x14ac:dyDescent="0.25">
      <c r="A313" t="str">
        <f t="shared" si="6"/>
        <v/>
      </c>
      <c r="K313" s="4"/>
    </row>
    <row r="314" spans="1:11" x14ac:dyDescent="0.25">
      <c r="A314" t="str">
        <f t="shared" si="6"/>
        <v/>
      </c>
      <c r="K314" s="4"/>
    </row>
    <row r="315" spans="1:11" x14ac:dyDescent="0.25">
      <c r="A315" t="str">
        <f t="shared" si="6"/>
        <v/>
      </c>
      <c r="K315" s="4"/>
    </row>
    <row r="316" spans="1:11" x14ac:dyDescent="0.25">
      <c r="A316" t="str">
        <f t="shared" si="6"/>
        <v/>
      </c>
      <c r="K316" s="4"/>
    </row>
    <row r="317" spans="1:11" x14ac:dyDescent="0.25">
      <c r="A317" t="str">
        <f t="shared" si="6"/>
        <v/>
      </c>
      <c r="K317" s="4"/>
    </row>
    <row r="318" spans="1:11" x14ac:dyDescent="0.25">
      <c r="A318" t="str">
        <f t="shared" si="6"/>
        <v/>
      </c>
      <c r="K318" s="4"/>
    </row>
    <row r="319" spans="1:11" x14ac:dyDescent="0.25">
      <c r="A319" t="str">
        <f t="shared" si="6"/>
        <v/>
      </c>
      <c r="K319" s="4"/>
    </row>
    <row r="320" spans="1:11" x14ac:dyDescent="0.25">
      <c r="A320" t="str">
        <f t="shared" si="6"/>
        <v/>
      </c>
      <c r="K320" s="4"/>
    </row>
    <row r="321" spans="1:11" x14ac:dyDescent="0.25">
      <c r="A321" t="str">
        <f t="shared" si="6"/>
        <v/>
      </c>
      <c r="K321" s="4"/>
    </row>
    <row r="322" spans="1:11" x14ac:dyDescent="0.25">
      <c r="A322" t="str">
        <f t="shared" si="6"/>
        <v/>
      </c>
      <c r="K322" s="4"/>
    </row>
    <row r="323" spans="1:11" x14ac:dyDescent="0.25">
      <c r="A323" t="str">
        <f t="shared" si="6"/>
        <v/>
      </c>
      <c r="K323" s="4"/>
    </row>
    <row r="324" spans="1:11" x14ac:dyDescent="0.25">
      <c r="A324" t="str">
        <f t="shared" si="6"/>
        <v/>
      </c>
      <c r="K324" s="4"/>
    </row>
    <row r="325" spans="1:11" x14ac:dyDescent="0.25">
      <c r="A325" t="str">
        <f t="shared" si="6"/>
        <v/>
      </c>
      <c r="K325" s="4"/>
    </row>
    <row r="326" spans="1:11" x14ac:dyDescent="0.25">
      <c r="A326" t="str">
        <f t="shared" si="6"/>
        <v/>
      </c>
      <c r="K326" s="4"/>
    </row>
    <row r="327" spans="1:11" x14ac:dyDescent="0.25">
      <c r="A327" t="str">
        <f t="shared" si="6"/>
        <v/>
      </c>
      <c r="K327" s="4"/>
    </row>
    <row r="328" spans="1:11" x14ac:dyDescent="0.25">
      <c r="A328" t="str">
        <f t="shared" si="6"/>
        <v/>
      </c>
      <c r="K328" s="4"/>
    </row>
    <row r="329" spans="1:11" x14ac:dyDescent="0.25">
      <c r="A329" t="str">
        <f t="shared" si="6"/>
        <v/>
      </c>
      <c r="K329" s="4"/>
    </row>
    <row r="330" spans="1:11" x14ac:dyDescent="0.25">
      <c r="A330" t="str">
        <f t="shared" si="6"/>
        <v/>
      </c>
      <c r="K330" s="4"/>
    </row>
    <row r="331" spans="1:11" x14ac:dyDescent="0.25">
      <c r="A331" t="str">
        <f t="shared" ref="A331:A333" si="7">+K331&amp;C331</f>
        <v/>
      </c>
      <c r="K331" s="4"/>
    </row>
    <row r="332" spans="1:11" x14ac:dyDescent="0.25">
      <c r="A332" t="str">
        <f t="shared" si="7"/>
        <v/>
      </c>
      <c r="K332" s="4"/>
    </row>
    <row r="333" spans="1:11" x14ac:dyDescent="0.25">
      <c r="A333" t="str">
        <f t="shared" si="7"/>
        <v/>
      </c>
      <c r="K333" s="4"/>
    </row>
  </sheetData>
  <conditionalFormatting sqref="N10">
    <cfRule type="cellIs" dxfId="389" priority="76" stopIfTrue="1" operator="equal">
      <formula>"not valid"</formula>
    </cfRule>
    <cfRule type="cellIs" dxfId="388" priority="77" stopIfTrue="1" operator="equal">
      <formula>"Topup K-Wallet"</formula>
    </cfRule>
    <cfRule type="cellIs" dxfId="387" priority="78" stopIfTrue="1" operator="equal">
      <formula>"Transaksi"</formula>
    </cfRule>
  </conditionalFormatting>
  <conditionalFormatting sqref="N11:N265">
    <cfRule type="cellIs" dxfId="386" priority="73" stopIfTrue="1" operator="equal">
      <formula>"not valid"</formula>
    </cfRule>
    <cfRule type="cellIs" dxfId="385" priority="74" stopIfTrue="1" operator="equal">
      <formula>"Topup K-Wallet"</formula>
    </cfRule>
    <cfRule type="cellIs" dxfId="384" priority="75" stopIfTrue="1" operator="equal">
      <formula>"Transaksi"</formula>
    </cfRule>
  </conditionalFormatting>
  <conditionalFormatting sqref="O10">
    <cfRule type="cellIs" dxfId="383" priority="70" stopIfTrue="1" operator="equal">
      <formula>"not valid"</formula>
    </cfRule>
    <cfRule type="cellIs" dxfId="382" priority="71" stopIfTrue="1" operator="equal">
      <formula>"Topup K-Wallet"</formula>
    </cfRule>
    <cfRule type="cellIs" dxfId="381" priority="72" stopIfTrue="1" operator="equal">
      <formula>"Transaksi"</formula>
    </cfRule>
  </conditionalFormatting>
  <conditionalFormatting sqref="P10">
    <cfRule type="cellIs" dxfId="380" priority="67" stopIfTrue="1" operator="equal">
      <formula>"not valid"</formula>
    </cfRule>
    <cfRule type="cellIs" dxfId="379" priority="68" stopIfTrue="1" operator="equal">
      <formula>"Topup K-Wallet"</formula>
    </cfRule>
    <cfRule type="cellIs" dxfId="378" priority="69" stopIfTrue="1" operator="equal">
      <formula>"Transaksi"</formula>
    </cfRule>
  </conditionalFormatting>
  <conditionalFormatting sqref="Q10">
    <cfRule type="cellIs" dxfId="377" priority="64" stopIfTrue="1" operator="equal">
      <formula>"not valid"</formula>
    </cfRule>
    <cfRule type="cellIs" dxfId="376" priority="65" stopIfTrue="1" operator="equal">
      <formula>"Topup K-Wallet"</formula>
    </cfRule>
    <cfRule type="cellIs" dxfId="375" priority="66" stopIfTrue="1" operator="equal">
      <formula>"Transaksi"</formula>
    </cfRule>
  </conditionalFormatting>
  <conditionalFormatting sqref="R10">
    <cfRule type="cellIs" dxfId="374" priority="61" stopIfTrue="1" operator="equal">
      <formula>"not valid"</formula>
    </cfRule>
    <cfRule type="cellIs" dxfId="373" priority="62" stopIfTrue="1" operator="equal">
      <formula>"Topup K-Wallet"</formula>
    </cfRule>
    <cfRule type="cellIs" dxfId="372" priority="63" stopIfTrue="1" operator="equal">
      <formula>"Transaksi"</formula>
    </cfRule>
  </conditionalFormatting>
  <conditionalFormatting sqref="S10">
    <cfRule type="cellIs" dxfId="371" priority="58" stopIfTrue="1" operator="equal">
      <formula>"not valid"</formula>
    </cfRule>
    <cfRule type="cellIs" dxfId="370" priority="59" stopIfTrue="1" operator="equal">
      <formula>"Topup K-Wallet"</formula>
    </cfRule>
    <cfRule type="cellIs" dxfId="369" priority="60" stopIfTrue="1" operator="equal">
      <formula>"Transaksi"</formula>
    </cfRule>
  </conditionalFormatting>
  <conditionalFormatting sqref="T10">
    <cfRule type="cellIs" dxfId="368" priority="55" stopIfTrue="1" operator="equal">
      <formula>"not valid"</formula>
    </cfRule>
    <cfRule type="cellIs" dxfId="367" priority="56" stopIfTrue="1" operator="equal">
      <formula>"Topup K-Wallet"</formula>
    </cfRule>
    <cfRule type="cellIs" dxfId="366" priority="57" stopIfTrue="1" operator="equal">
      <formula>"Transaksi"</formula>
    </cfRule>
  </conditionalFormatting>
  <conditionalFormatting sqref="U10">
    <cfRule type="cellIs" dxfId="365" priority="52" stopIfTrue="1" operator="equal">
      <formula>"not valid"</formula>
    </cfRule>
    <cfRule type="cellIs" dxfId="364" priority="53" stopIfTrue="1" operator="equal">
      <formula>"Topup K-Wallet"</formula>
    </cfRule>
    <cfRule type="cellIs" dxfId="363" priority="54" stopIfTrue="1" operator="equal">
      <formula>"Transaksi"</formula>
    </cfRule>
  </conditionalFormatting>
  <conditionalFormatting sqref="V10">
    <cfRule type="cellIs" dxfId="362" priority="49" stopIfTrue="1" operator="equal">
      <formula>"not valid"</formula>
    </cfRule>
    <cfRule type="cellIs" dxfId="361" priority="50" stopIfTrue="1" operator="equal">
      <formula>"Topup K-Wallet"</formula>
    </cfRule>
    <cfRule type="cellIs" dxfId="360" priority="51" stopIfTrue="1" operator="equal">
      <formula>"Transaksi"</formula>
    </cfRule>
  </conditionalFormatting>
  <conditionalFormatting sqref="W10">
    <cfRule type="cellIs" dxfId="359" priority="46" stopIfTrue="1" operator="equal">
      <formula>"not valid"</formula>
    </cfRule>
    <cfRule type="cellIs" dxfId="358" priority="47" stopIfTrue="1" operator="equal">
      <formula>"Topup K-Wallet"</formula>
    </cfRule>
    <cfRule type="cellIs" dxfId="357" priority="48" stopIfTrue="1" operator="equal">
      <formula>"Transaksi"</formula>
    </cfRule>
  </conditionalFormatting>
  <conditionalFormatting sqref="X10">
    <cfRule type="cellIs" dxfId="356" priority="43" stopIfTrue="1" operator="equal">
      <formula>"not valid"</formula>
    </cfRule>
    <cfRule type="cellIs" dxfId="355" priority="44" stopIfTrue="1" operator="equal">
      <formula>"Topup K-Wallet"</formula>
    </cfRule>
    <cfRule type="cellIs" dxfId="354" priority="45" stopIfTrue="1" operator="equal">
      <formula>"Transaksi"</formula>
    </cfRule>
  </conditionalFormatting>
  <conditionalFormatting sqref="Y10">
    <cfRule type="cellIs" dxfId="353" priority="40" stopIfTrue="1" operator="equal">
      <formula>"not valid"</formula>
    </cfRule>
    <cfRule type="cellIs" dxfId="352" priority="41" stopIfTrue="1" operator="equal">
      <formula>"Topup K-Wallet"</formula>
    </cfRule>
    <cfRule type="cellIs" dxfId="351" priority="42" stopIfTrue="1" operator="equal">
      <formula>"Transaksi"</formula>
    </cfRule>
  </conditionalFormatting>
  <conditionalFormatting sqref="Z10">
    <cfRule type="cellIs" dxfId="350" priority="37" stopIfTrue="1" operator="equal">
      <formula>"not valid"</formula>
    </cfRule>
    <cfRule type="cellIs" dxfId="349" priority="38" stopIfTrue="1" operator="equal">
      <formula>"Topup K-Wallet"</formula>
    </cfRule>
    <cfRule type="cellIs" dxfId="348" priority="39" stopIfTrue="1" operator="equal">
      <formula>"Transaksi"</formula>
    </cfRule>
  </conditionalFormatting>
  <conditionalFormatting sqref="O11:O265">
    <cfRule type="cellIs" dxfId="347" priority="34" stopIfTrue="1" operator="equal">
      <formula>"not valid"</formula>
    </cfRule>
    <cfRule type="cellIs" dxfId="346" priority="35" stopIfTrue="1" operator="equal">
      <formula>"Topup K-Wallet"</formula>
    </cfRule>
    <cfRule type="cellIs" dxfId="345" priority="36" stopIfTrue="1" operator="equal">
      <formula>"Transaksi"</formula>
    </cfRule>
  </conditionalFormatting>
  <conditionalFormatting sqref="P11:P265">
    <cfRule type="cellIs" dxfId="344" priority="31" stopIfTrue="1" operator="equal">
      <formula>"not valid"</formula>
    </cfRule>
    <cfRule type="cellIs" dxfId="343" priority="32" stopIfTrue="1" operator="equal">
      <formula>"Topup K-Wallet"</formula>
    </cfRule>
    <cfRule type="cellIs" dxfId="342" priority="33" stopIfTrue="1" operator="equal">
      <formula>"Transaksi"</formula>
    </cfRule>
  </conditionalFormatting>
  <conditionalFormatting sqref="Q11:Q265">
    <cfRule type="cellIs" dxfId="341" priority="28" stopIfTrue="1" operator="equal">
      <formula>"not valid"</formula>
    </cfRule>
    <cfRule type="cellIs" dxfId="340" priority="29" stopIfTrue="1" operator="equal">
      <formula>"Topup K-Wallet"</formula>
    </cfRule>
    <cfRule type="cellIs" dxfId="339" priority="30" stopIfTrue="1" operator="equal">
      <formula>"Transaksi"</formula>
    </cfRule>
  </conditionalFormatting>
  <conditionalFormatting sqref="R11:R265">
    <cfRule type="cellIs" dxfId="338" priority="25" stopIfTrue="1" operator="equal">
      <formula>"not valid"</formula>
    </cfRule>
    <cfRule type="cellIs" dxfId="337" priority="26" stopIfTrue="1" operator="equal">
      <formula>"Topup K-Wallet"</formula>
    </cfRule>
    <cfRule type="cellIs" dxfId="336" priority="27" stopIfTrue="1" operator="equal">
      <formula>"Transaksi"</formula>
    </cfRule>
  </conditionalFormatting>
  <conditionalFormatting sqref="S11:S265">
    <cfRule type="cellIs" dxfId="335" priority="22" stopIfTrue="1" operator="equal">
      <formula>"not valid"</formula>
    </cfRule>
    <cfRule type="cellIs" dxfId="334" priority="23" stopIfTrue="1" operator="equal">
      <formula>"Topup K-Wallet"</formula>
    </cfRule>
    <cfRule type="cellIs" dxfId="333" priority="24" stopIfTrue="1" operator="equal">
      <formula>"Transaksi"</formula>
    </cfRule>
  </conditionalFormatting>
  <conditionalFormatting sqref="T11:T265">
    <cfRule type="cellIs" dxfId="332" priority="19" stopIfTrue="1" operator="equal">
      <formula>"not valid"</formula>
    </cfRule>
    <cfRule type="cellIs" dxfId="331" priority="20" stopIfTrue="1" operator="equal">
      <formula>"Topup K-Wallet"</formula>
    </cfRule>
    <cfRule type="cellIs" dxfId="330" priority="21" stopIfTrue="1" operator="equal">
      <formula>"Transaksi"</formula>
    </cfRule>
  </conditionalFormatting>
  <conditionalFormatting sqref="U11:U265">
    <cfRule type="cellIs" dxfId="329" priority="16" stopIfTrue="1" operator="equal">
      <formula>"not valid"</formula>
    </cfRule>
    <cfRule type="cellIs" dxfId="328" priority="17" stopIfTrue="1" operator="equal">
      <formula>"Topup K-Wallet"</formula>
    </cfRule>
    <cfRule type="cellIs" dxfId="327" priority="18" stopIfTrue="1" operator="equal">
      <formula>"Transaksi"</formula>
    </cfRule>
  </conditionalFormatting>
  <conditionalFormatting sqref="V11:V265">
    <cfRule type="cellIs" dxfId="326" priority="13" stopIfTrue="1" operator="equal">
      <formula>"not valid"</formula>
    </cfRule>
    <cfRule type="cellIs" dxfId="325" priority="14" stopIfTrue="1" operator="equal">
      <formula>"Topup K-Wallet"</formula>
    </cfRule>
    <cfRule type="cellIs" dxfId="324" priority="15" stopIfTrue="1" operator="equal">
      <formula>"Transaksi"</formula>
    </cfRule>
  </conditionalFormatting>
  <conditionalFormatting sqref="W11:W265">
    <cfRule type="cellIs" dxfId="323" priority="10" stopIfTrue="1" operator="equal">
      <formula>"not valid"</formula>
    </cfRule>
    <cfRule type="cellIs" dxfId="322" priority="11" stopIfTrue="1" operator="equal">
      <formula>"Topup K-Wallet"</formula>
    </cfRule>
    <cfRule type="cellIs" dxfId="321" priority="12" stopIfTrue="1" operator="equal">
      <formula>"Transaksi"</formula>
    </cfRule>
  </conditionalFormatting>
  <conditionalFormatting sqref="X11:X265">
    <cfRule type="cellIs" dxfId="320" priority="7" stopIfTrue="1" operator="equal">
      <formula>"not valid"</formula>
    </cfRule>
    <cfRule type="cellIs" dxfId="319" priority="8" stopIfTrue="1" operator="equal">
      <formula>"Topup K-Wallet"</formula>
    </cfRule>
    <cfRule type="cellIs" dxfId="318" priority="9" stopIfTrue="1" operator="equal">
      <formula>"Transaksi"</formula>
    </cfRule>
  </conditionalFormatting>
  <conditionalFormatting sqref="Y11:Y265">
    <cfRule type="cellIs" dxfId="317" priority="4" stopIfTrue="1" operator="equal">
      <formula>"not valid"</formula>
    </cfRule>
    <cfRule type="cellIs" dxfId="316" priority="5" stopIfTrue="1" operator="equal">
      <formula>"Topup K-Wallet"</formula>
    </cfRule>
    <cfRule type="cellIs" dxfId="315" priority="6" stopIfTrue="1" operator="equal">
      <formula>"Transaksi"</formula>
    </cfRule>
  </conditionalFormatting>
  <conditionalFormatting sqref="Z11:Z265">
    <cfRule type="cellIs" dxfId="314" priority="1" stopIfTrue="1" operator="equal">
      <formula>"not valid"</formula>
    </cfRule>
    <cfRule type="cellIs" dxfId="313" priority="2" stopIfTrue="1" operator="equal">
      <formula>"Topup K-Wallet"</formula>
    </cfRule>
    <cfRule type="cellIs" dxfId="312" priority="3" stopIfTrue="1" operator="equal">
      <formula>"Transaksi"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33"/>
  <sheetViews>
    <sheetView tabSelected="1" topLeftCell="C141" workbookViewId="0">
      <selection activeCell="K146" sqref="K146"/>
    </sheetView>
  </sheetViews>
  <sheetFormatPr defaultRowHeight="15" x14ac:dyDescent="0.25"/>
  <cols>
    <col min="6" max="6" width="10" bestFit="1" customWidth="1"/>
    <col min="12" max="13" width="0" hidden="1" customWidth="1"/>
  </cols>
  <sheetData>
    <row r="1" spans="1:27" x14ac:dyDescent="0.25">
      <c r="B1" t="s">
        <v>1135</v>
      </c>
      <c r="C1" t="s">
        <v>1136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J1" t="s">
        <v>7</v>
      </c>
      <c r="K1" t="s">
        <v>8</v>
      </c>
    </row>
    <row r="2" spans="1:27" x14ac:dyDescent="0.25">
      <c r="B2" t="s">
        <v>1137</v>
      </c>
      <c r="C2" t="s">
        <v>1138</v>
      </c>
      <c r="F2" t="s">
        <v>11</v>
      </c>
      <c r="G2" t="s">
        <v>12</v>
      </c>
      <c r="J2" t="s">
        <v>13</v>
      </c>
      <c r="K2" t="s">
        <v>17173</v>
      </c>
    </row>
    <row r="3" spans="1:27" x14ac:dyDescent="0.25">
      <c r="B3" t="s">
        <v>1139</v>
      </c>
      <c r="C3" t="s">
        <v>1140</v>
      </c>
      <c r="D3" t="s">
        <v>17</v>
      </c>
      <c r="J3" t="s">
        <v>18</v>
      </c>
      <c r="K3" t="s">
        <v>19</v>
      </c>
    </row>
    <row r="4" spans="1:27" x14ac:dyDescent="0.25">
      <c r="B4" t="s">
        <v>1141</v>
      </c>
      <c r="C4" t="s">
        <v>1142</v>
      </c>
      <c r="D4" t="s">
        <v>22</v>
      </c>
    </row>
    <row r="5" spans="1:27" x14ac:dyDescent="0.25">
      <c r="B5" t="s">
        <v>80</v>
      </c>
      <c r="C5" t="s">
        <v>81</v>
      </c>
      <c r="D5" t="s">
        <v>25</v>
      </c>
      <c r="E5" t="s">
        <v>23</v>
      </c>
      <c r="F5" t="s">
        <v>24</v>
      </c>
      <c r="G5" t="s">
        <v>26</v>
      </c>
      <c r="H5" t="s">
        <v>26</v>
      </c>
      <c r="I5" t="s">
        <v>27</v>
      </c>
      <c r="J5" t="s">
        <v>82</v>
      </c>
      <c r="K5" t="s">
        <v>29</v>
      </c>
    </row>
    <row r="6" spans="1:27" x14ac:dyDescent="0.25">
      <c r="B6" t="s">
        <v>30</v>
      </c>
      <c r="C6" t="s">
        <v>31</v>
      </c>
      <c r="D6" t="s">
        <v>32</v>
      </c>
      <c r="F6" t="s">
        <v>33</v>
      </c>
      <c r="G6" t="s">
        <v>34</v>
      </c>
      <c r="H6" t="s">
        <v>35</v>
      </c>
      <c r="I6" t="s">
        <v>36</v>
      </c>
      <c r="J6" t="s">
        <v>83</v>
      </c>
      <c r="K6" t="s">
        <v>39</v>
      </c>
    </row>
    <row r="7" spans="1:27" x14ac:dyDescent="0.25">
      <c r="B7" t="s">
        <v>80</v>
      </c>
      <c r="C7" t="s">
        <v>81</v>
      </c>
      <c r="D7" t="s">
        <v>25</v>
      </c>
      <c r="E7" t="s">
        <v>23</v>
      </c>
      <c r="F7" t="s">
        <v>24</v>
      </c>
      <c r="G7" t="s">
        <v>26</v>
      </c>
      <c r="H7" t="s">
        <v>26</v>
      </c>
      <c r="I7" t="s">
        <v>27</v>
      </c>
      <c r="J7" t="s">
        <v>82</v>
      </c>
      <c r="K7" t="s">
        <v>29</v>
      </c>
      <c r="P7">
        <v>8</v>
      </c>
      <c r="Q7">
        <v>9</v>
      </c>
      <c r="Z7">
        <v>11</v>
      </c>
    </row>
    <row r="8" spans="1:27" x14ac:dyDescent="0.25">
      <c r="O8">
        <v>11</v>
      </c>
      <c r="P8">
        <v>14</v>
      </c>
      <c r="Q8">
        <v>15</v>
      </c>
      <c r="R8">
        <v>16</v>
      </c>
      <c r="S8">
        <v>17</v>
      </c>
      <c r="T8">
        <v>18</v>
      </c>
      <c r="U8">
        <v>19</v>
      </c>
      <c r="V8">
        <v>20</v>
      </c>
      <c r="W8">
        <v>22</v>
      </c>
      <c r="X8">
        <v>23</v>
      </c>
      <c r="Y8">
        <v>26</v>
      </c>
      <c r="Z8">
        <v>30</v>
      </c>
    </row>
    <row r="9" spans="1:27" x14ac:dyDescent="0.25">
      <c r="B9" t="s">
        <v>1143</v>
      </c>
      <c r="C9" t="s">
        <v>1144</v>
      </c>
      <c r="O9" t="s">
        <v>119</v>
      </c>
      <c r="P9" t="s">
        <v>122</v>
      </c>
      <c r="Q9" t="s">
        <v>123</v>
      </c>
      <c r="R9" t="s">
        <v>124</v>
      </c>
      <c r="S9" t="s">
        <v>125</v>
      </c>
      <c r="T9" t="s">
        <v>126</v>
      </c>
      <c r="U9" t="s">
        <v>127</v>
      </c>
      <c r="V9" t="s">
        <v>128</v>
      </c>
      <c r="W9" t="s">
        <v>130</v>
      </c>
      <c r="X9" t="s">
        <v>131</v>
      </c>
      <c r="Y9" t="s">
        <v>134</v>
      </c>
    </row>
    <row r="10" spans="1:27" x14ac:dyDescent="0.25">
      <c r="A10" t="str">
        <f>+K10&amp;C10</f>
        <v>1327252602</v>
      </c>
      <c r="B10">
        <v>1</v>
      </c>
      <c r="C10">
        <v>1327252602</v>
      </c>
      <c r="D10" t="s">
        <v>42</v>
      </c>
      <c r="E10" t="s">
        <v>43</v>
      </c>
      <c r="F10">
        <v>66650</v>
      </c>
      <c r="G10" s="2">
        <v>44113</v>
      </c>
      <c r="H10" s="3">
        <v>0.88427083333333334</v>
      </c>
      <c r="I10" t="s">
        <v>44</v>
      </c>
      <c r="J10">
        <v>-82233346001</v>
      </c>
      <c r="K10" s="4" t="s">
        <v>101</v>
      </c>
      <c r="N10" t="str">
        <f>IFERROR(IFERROR(VLOOKUP($A10,'K-NETT'!$A$1:$AF$37898,1,FALSE),VLOOKUP($A10,'K-Wallet'!$A$1:$M$5000,1,FALSE)),"NOT VALID")</f>
        <v>1327252602</v>
      </c>
      <c r="O10" t="str">
        <f>IFERROR(IFERROR(VLOOKUP($A10,'K-NETT'!$A$1:$AF$37898,11,FALSE),VLOOKUP($A10,'K-Wallet'!$A$1:$M$5000,0,FALSE)),"NOT VALID")</f>
        <v>MME2010006136</v>
      </c>
      <c r="P10" t="str">
        <f>IFERROR(IFERROR(VLOOKUP($A10,'K-NETT'!$A$1:$AF$37898,14,FALSE),VLOOKUP($A10,'K-Wallet'!$A$1:$M$5000,8,FALSE)),"NOT VALID")</f>
        <v>IDJTBWA06501</v>
      </c>
      <c r="Q10" t="str">
        <f>IFERROR(IFERROR(VLOOKUP($A10,'K-NETT'!$A$1:$AF$37898,15,FALSE),VLOOKUP($A10,'K-Wallet'!$A$1:$M$5000,9,FALSE)),"NOT VALID")</f>
        <v>TRISYA PRISTIAWATI</v>
      </c>
      <c r="R10">
        <f>IFERROR(IFERROR(VLOOKUP($A10,'K-NETT'!$A$1:$AF$37898,16,FALSE),VLOOKUP($A10,'K-Wallet'!$A$1:$M$5000,0,FALSE)),"NOT VALID")</f>
        <v>50000</v>
      </c>
      <c r="S10">
        <f>IFERROR(IFERROR(VLOOKUP($A10,'K-NETT'!$A$1:$AF$37898,17,FALSE),VLOOKUP($A10,'K-Wallet'!$A$1:$M$5000,0,FALSE)),"NOT VALID")</f>
        <v>6650</v>
      </c>
      <c r="T10">
        <f>IFERROR(IFERROR(VLOOKUP($A10,'K-NETT'!$A$1:$AF$37898,18,FALSE),VLOOKUP($A10,'K-Wallet'!$A$1:$M$5000,0,FALSE)),"NOT VALID")</f>
        <v>10000</v>
      </c>
      <c r="U10">
        <f>IFERROR(IFERROR(VLOOKUP($A10,'K-NETT'!$A$1:$AF$37898,19,FALSE),VLOOKUP($A10,'K-Wallet'!$A$1:$M$5000,0,FALSE)),"NOT VALID")</f>
        <v>0</v>
      </c>
      <c r="V10">
        <f>IFERROR(IFERROR(VLOOKUP($A10,'K-NETT'!$A$1:$AF$37898,20,FALSE),VLOOKUP($A10,'K-Wallet'!$A$1:$M$5000,0,FALSE)),"NOT VALID")</f>
        <v>0</v>
      </c>
      <c r="W10">
        <f>IFERROR(IFERROR(VLOOKUP($A10,'K-NETT'!$A$1:$AF$37898,22,FALSE),VLOOKUP($A10,'K-Wallet'!$A$1:$M$5000,0,FALSE)),"NOT VALID")</f>
        <v>0</v>
      </c>
      <c r="X10">
        <f>IFERROR(IFERROR(VLOOKUP($A10,'K-NETT'!$A$1:$AF$37898,23,FALSE),VLOOKUP($A10,'K-Wallet'!$A$1:$M$5000,0,FALSE)),"NOT VALID")</f>
        <v>0</v>
      </c>
      <c r="Y10">
        <f>IFERROR(IFERROR(VLOOKUP($A10,'K-NETT'!$A$1:$AF$37898,26,FALSE),VLOOKUP($A10,'K-Wallet'!$A$1:$M$5000,0,FALSE)),"NOT VALID")</f>
        <v>66650</v>
      </c>
      <c r="Z10">
        <f>IFERROR(IFERROR(VLOOKUP($A10,'K-NETT'!$A$1:$AF$37898,30,FALSE),VLOOKUP($A10,'K-Wallet'!$A$1:$M$5000,11,FALSE)),"NOT VALID")</f>
        <v>0</v>
      </c>
      <c r="AA10" s="31">
        <f>+F10-Y10</f>
        <v>0</v>
      </c>
    </row>
    <row r="11" spans="1:27" x14ac:dyDescent="0.25">
      <c r="A11" t="str">
        <f t="shared" ref="A11:A74" si="0">+K11&amp;C11</f>
        <v>1370452696</v>
      </c>
      <c r="B11">
        <v>2</v>
      </c>
      <c r="C11">
        <v>1370452696</v>
      </c>
      <c r="D11" t="s">
        <v>42</v>
      </c>
      <c r="E11" t="s">
        <v>43</v>
      </c>
      <c r="F11">
        <v>649650</v>
      </c>
      <c r="G11" s="2">
        <v>44113</v>
      </c>
      <c r="H11" s="3">
        <v>0.90427083333333336</v>
      </c>
      <c r="I11" t="s">
        <v>44</v>
      </c>
      <c r="J11">
        <v>-82239809001</v>
      </c>
      <c r="K11" s="4" t="s">
        <v>101</v>
      </c>
      <c r="N11" t="str">
        <f>IFERROR(IFERROR(VLOOKUP($A11,'K-NETT'!$A$1:$AF$37898,1,FALSE),VLOOKUP($A11,'K-Wallet'!$A$1:$M$5000,1,FALSE)),"NOT VALID")</f>
        <v>1370452696</v>
      </c>
      <c r="O11" t="str">
        <f>IFERROR(IFERROR(VLOOKUP($A11,'K-NETT'!$A$1:$AF$37898,11,FALSE),VLOOKUP($A11,'K-Wallet'!$A$1:$M$5000,0,FALSE)),"NOT VALID")</f>
        <v>CNE2010006140</v>
      </c>
      <c r="P11" t="str">
        <f>IFERROR(IFERROR(VLOOKUP($A11,'K-NETT'!$A$1:$AF$37898,14,FALSE),VLOOKUP($A11,'K-Wallet'!$A$1:$M$5000,8,FALSE)),"NOT VALID")</f>
        <v>IDSPAAB24912</v>
      </c>
      <c r="Q11" t="str">
        <f>IFERROR(IFERROR(VLOOKUP($A11,'K-NETT'!$A$1:$AF$37898,15,FALSE),VLOOKUP($A11,'K-Wallet'!$A$1:$M$5000,9,FALSE)),"NOT VALID")</f>
        <v>LUKI NURHABIBAH</v>
      </c>
      <c r="R11">
        <f>IFERROR(IFERROR(VLOOKUP($A11,'K-NETT'!$A$1:$AF$37898,16,FALSE),VLOOKUP($A11,'K-Wallet'!$A$1:$M$5000,0,FALSE)),"NOT VALID")</f>
        <v>620000</v>
      </c>
      <c r="S11">
        <f>IFERROR(IFERROR(VLOOKUP($A11,'K-NETT'!$A$1:$AF$37898,17,FALSE),VLOOKUP($A11,'K-Wallet'!$A$1:$M$5000,0,FALSE)),"NOT VALID")</f>
        <v>6650</v>
      </c>
      <c r="T11">
        <f>IFERROR(IFERROR(VLOOKUP($A11,'K-NETT'!$A$1:$AF$37898,18,FALSE),VLOOKUP($A11,'K-Wallet'!$A$1:$M$5000,0,FALSE)),"NOT VALID")</f>
        <v>23000</v>
      </c>
      <c r="U11">
        <f>IFERROR(IFERROR(VLOOKUP($A11,'K-NETT'!$A$1:$AF$37898,19,FALSE),VLOOKUP($A11,'K-Wallet'!$A$1:$M$5000,0,FALSE)),"NOT VALID")</f>
        <v>0</v>
      </c>
      <c r="V11">
        <f>IFERROR(IFERROR(VLOOKUP($A11,'K-NETT'!$A$1:$AF$37898,20,FALSE),VLOOKUP($A11,'K-Wallet'!$A$1:$M$5000,0,FALSE)),"NOT VALID")</f>
        <v>0</v>
      </c>
      <c r="W11">
        <f>IFERROR(IFERROR(VLOOKUP($A11,'K-NETT'!$A$1:$AF$37898,22,FALSE),VLOOKUP($A11,'K-Wallet'!$A$1:$M$5000,0,FALSE)),"NOT VALID")</f>
        <v>0</v>
      </c>
      <c r="X11">
        <f>IFERROR(IFERROR(VLOOKUP($A11,'K-NETT'!$A$1:$AF$37898,23,FALSE),VLOOKUP($A11,'K-Wallet'!$A$1:$M$5000,0,FALSE)),"NOT VALID")</f>
        <v>0</v>
      </c>
      <c r="Y11">
        <f>IFERROR(IFERROR(VLOOKUP($A11,'K-NETT'!$A$1:$AF$37898,26,FALSE),VLOOKUP($A11,'K-Wallet'!$A$1:$M$5000,0,FALSE)),"NOT VALID")</f>
        <v>649650</v>
      </c>
      <c r="Z11">
        <f>IFERROR(IFERROR(VLOOKUP($A11,'K-NETT'!$A$1:$AF$37898,30,FALSE),VLOOKUP($A11,'K-Wallet'!$A$1:$M$5000,11,FALSE)),"NOT VALID")</f>
        <v>0</v>
      </c>
      <c r="AA11" s="31">
        <f t="shared" ref="AA11:AA74" si="1">+F11-Y11</f>
        <v>0</v>
      </c>
    </row>
    <row r="12" spans="1:27" x14ac:dyDescent="0.25">
      <c r="A12" t="str">
        <f t="shared" si="0"/>
        <v>1999552074</v>
      </c>
      <c r="B12">
        <v>3</v>
      </c>
      <c r="C12">
        <v>1999552074</v>
      </c>
      <c r="D12" t="s">
        <v>42</v>
      </c>
      <c r="E12" t="s">
        <v>43</v>
      </c>
      <c r="F12">
        <v>631650</v>
      </c>
      <c r="G12" s="2">
        <v>44113</v>
      </c>
      <c r="H12" s="3">
        <v>0.92291666666666661</v>
      </c>
      <c r="I12" t="s">
        <v>44</v>
      </c>
      <c r="J12">
        <v>-82245294701</v>
      </c>
      <c r="K12" s="4" t="s">
        <v>101</v>
      </c>
      <c r="N12" t="str">
        <f>IFERROR(IFERROR(VLOOKUP($A12,'K-NETT'!$A$1:$AF$37898,1,FALSE),VLOOKUP($A12,'K-Wallet'!$A$1:$M$5000,1,FALSE)),"NOT VALID")</f>
        <v>1999552074</v>
      </c>
      <c r="O12" t="str">
        <f>IFERROR(IFERROR(VLOOKUP($A12,'K-NETT'!$A$1:$AF$37898,11,FALSE),VLOOKUP($A12,'K-Wallet'!$A$1:$M$5000,0,FALSE)),"NOT VALID")</f>
        <v>CNE2010006141</v>
      </c>
      <c r="P12" t="str">
        <f>IFERROR(IFERROR(VLOOKUP($A12,'K-NETT'!$A$1:$AF$37898,14,FALSE),VLOOKUP($A12,'K-Wallet'!$A$1:$M$5000,8,FALSE)),"NOT VALID")</f>
        <v>IDJHAKA03166</v>
      </c>
      <c r="Q12" t="str">
        <f>IFERROR(IFERROR(VLOOKUP($A12,'K-NETT'!$A$1:$AF$37898,15,FALSE),VLOOKUP($A12,'K-Wallet'!$A$1:$M$5000,9,FALSE)),"NOT VALID")</f>
        <v>DEBBY FITRIANI SEPTI ASTUTI</v>
      </c>
      <c r="R12">
        <f>IFERROR(IFERROR(VLOOKUP($A12,'K-NETT'!$A$1:$AF$37898,16,FALSE),VLOOKUP($A12,'K-Wallet'!$A$1:$M$5000,0,FALSE)),"NOT VALID")</f>
        <v>625000</v>
      </c>
      <c r="S12">
        <f>IFERROR(IFERROR(VLOOKUP($A12,'K-NETT'!$A$1:$AF$37898,17,FALSE),VLOOKUP($A12,'K-Wallet'!$A$1:$M$5000,0,FALSE)),"NOT VALID")</f>
        <v>6650</v>
      </c>
      <c r="T12">
        <f>IFERROR(IFERROR(VLOOKUP($A12,'K-NETT'!$A$1:$AF$37898,18,FALSE),VLOOKUP($A12,'K-Wallet'!$A$1:$M$5000,0,FALSE)),"NOT VALID")</f>
        <v>0</v>
      </c>
      <c r="U12">
        <f>IFERROR(IFERROR(VLOOKUP($A12,'K-NETT'!$A$1:$AF$37898,19,FALSE),VLOOKUP($A12,'K-Wallet'!$A$1:$M$5000,0,FALSE)),"NOT VALID")</f>
        <v>0</v>
      </c>
      <c r="V12">
        <f>IFERROR(IFERROR(VLOOKUP($A12,'K-NETT'!$A$1:$AF$37898,20,FALSE),VLOOKUP($A12,'K-Wallet'!$A$1:$M$5000,0,FALSE)),"NOT VALID")</f>
        <v>0</v>
      </c>
      <c r="W12">
        <f>IFERROR(IFERROR(VLOOKUP($A12,'K-NETT'!$A$1:$AF$37898,22,FALSE),VLOOKUP($A12,'K-Wallet'!$A$1:$M$5000,0,FALSE)),"NOT VALID")</f>
        <v>0</v>
      </c>
      <c r="X12">
        <f>IFERROR(IFERROR(VLOOKUP($A12,'K-NETT'!$A$1:$AF$37898,23,FALSE),VLOOKUP($A12,'K-Wallet'!$A$1:$M$5000,0,FALSE)),"NOT VALID")</f>
        <v>0</v>
      </c>
      <c r="Y12">
        <f>IFERROR(IFERROR(VLOOKUP($A12,'K-NETT'!$A$1:$AF$37898,26,FALSE),VLOOKUP($A12,'K-Wallet'!$A$1:$M$5000,0,FALSE)),"NOT VALID")</f>
        <v>631650</v>
      </c>
      <c r="Z12">
        <f>IFERROR(IFERROR(VLOOKUP($A12,'K-NETT'!$A$1:$AF$37898,30,FALSE),VLOOKUP($A12,'K-Wallet'!$A$1:$M$5000,11,FALSE)),"NOT VALID")</f>
        <v>0</v>
      </c>
      <c r="AA12" s="31">
        <f t="shared" si="1"/>
        <v>0</v>
      </c>
    </row>
    <row r="13" spans="1:27" x14ac:dyDescent="0.25">
      <c r="A13" t="str">
        <f t="shared" si="0"/>
        <v>118775626</v>
      </c>
      <c r="B13">
        <v>4</v>
      </c>
      <c r="C13">
        <v>118775626</v>
      </c>
      <c r="D13" t="s">
        <v>98</v>
      </c>
      <c r="E13" t="s">
        <v>43</v>
      </c>
      <c r="F13">
        <v>540000</v>
      </c>
      <c r="G13" s="2">
        <v>44113</v>
      </c>
      <c r="H13" s="3">
        <v>0.96619212962962964</v>
      </c>
      <c r="I13" t="s">
        <v>44</v>
      </c>
      <c r="J13">
        <v>-82256100401</v>
      </c>
      <c r="K13" s="4" t="s">
        <v>101</v>
      </c>
      <c r="N13" t="str">
        <f>IFERROR(IFERROR(VLOOKUP($A13,'K-NETT'!$A$1:$AF$37898,1,FALSE),VLOOKUP($A13,'K-Wallet'!$A$1:$M$5000,1,FALSE)),"NOT VALID")</f>
        <v>118775626</v>
      </c>
      <c r="O13" t="str">
        <f>IFERROR(IFERROR(VLOOKUP($A13,'K-NETT'!$A$1:$AF$37898,11,FALSE),VLOOKUP($A13,'K-Wallet'!$A$1:$M$5000,0,FALSE)),"NOT VALID")</f>
        <v>NOT VALID</v>
      </c>
      <c r="P13" t="str">
        <f>IFERROR(IFERROR(VLOOKUP($A13,'K-NETT'!$A$1:$AF$37898,14,FALSE),VLOOKUP($A13,'K-Wallet'!$A$1:$M$5000,8,FALSE)),"NOT VALID")</f>
        <v>IDSAID011910</v>
      </c>
      <c r="Q13" t="str">
        <f>IFERROR(IFERROR(VLOOKUP($A13,'K-NETT'!$A$1:$AF$37898,15,FALSE),VLOOKUP($A13,'K-Wallet'!$A$1:$M$5000,9,FALSE)),"NOT VALID")</f>
        <v>HARISNASUTION</v>
      </c>
      <c r="R13" t="str">
        <f>IFERROR(IFERROR(VLOOKUP($A13,'K-NETT'!$A$1:$AF$37898,16,FALSE),VLOOKUP($A13,'K-Wallet'!$A$1:$M$5000,0,FALSE)),"NOT VALID")</f>
        <v>NOT VALID</v>
      </c>
      <c r="S13" t="str">
        <f>IFERROR(IFERROR(VLOOKUP($A13,'K-NETT'!$A$1:$AF$37898,17,FALSE),VLOOKUP($A13,'K-Wallet'!$A$1:$M$5000,0,FALSE)),"NOT VALID")</f>
        <v>NOT VALID</v>
      </c>
      <c r="T13" t="str">
        <f>IFERROR(IFERROR(VLOOKUP($A13,'K-NETT'!$A$1:$AF$37898,18,FALSE),VLOOKUP($A13,'K-Wallet'!$A$1:$M$5000,0,FALSE)),"NOT VALID")</f>
        <v>NOT VALID</v>
      </c>
      <c r="U13" t="str">
        <f>IFERROR(IFERROR(VLOOKUP($A13,'K-NETT'!$A$1:$AF$37898,19,FALSE),VLOOKUP($A13,'K-Wallet'!$A$1:$M$5000,0,FALSE)),"NOT VALID")</f>
        <v>NOT VALID</v>
      </c>
      <c r="V13" t="str">
        <f>IFERROR(IFERROR(VLOOKUP($A13,'K-NETT'!$A$1:$AF$37898,20,FALSE),VLOOKUP($A13,'K-Wallet'!$A$1:$M$5000,0,FALSE)),"NOT VALID")</f>
        <v>NOT VALID</v>
      </c>
      <c r="W13" t="str">
        <f>IFERROR(IFERROR(VLOOKUP($A13,'K-NETT'!$A$1:$AF$37898,22,FALSE),VLOOKUP($A13,'K-Wallet'!$A$1:$M$5000,0,FALSE)),"NOT VALID")</f>
        <v>NOT VALID</v>
      </c>
      <c r="X13" t="str">
        <f>IFERROR(IFERROR(VLOOKUP($A13,'K-NETT'!$A$1:$AF$37898,23,FALSE),VLOOKUP($A13,'K-Wallet'!$A$1:$M$5000,0,FALSE)),"NOT VALID")</f>
        <v>NOT VALID</v>
      </c>
      <c r="Y13">
        <f>SUM(R13:X13)</f>
        <v>0</v>
      </c>
      <c r="Z13" t="str">
        <f>IFERROR(IFERROR(VLOOKUP($A13,'K-NETT'!$A$1:$AF$37898,30,FALSE),VLOOKUP($A13,'K-Wallet'!$A$1:$M$5000,11,FALSE)),"NOT VALID")</f>
        <v xml:space="preserve"> TOP UP K-WALLET</v>
      </c>
      <c r="AA13" s="31">
        <f t="shared" si="1"/>
        <v>540000</v>
      </c>
    </row>
    <row r="14" spans="1:27" x14ac:dyDescent="0.25">
      <c r="A14" t="str">
        <f t="shared" si="0"/>
        <v>1934062287</v>
      </c>
      <c r="B14">
        <v>5</v>
      </c>
      <c r="C14">
        <v>1934062287</v>
      </c>
      <c r="D14" t="s">
        <v>42</v>
      </c>
      <c r="E14" t="s">
        <v>43</v>
      </c>
      <c r="F14">
        <v>1966650</v>
      </c>
      <c r="G14" s="2">
        <v>44113</v>
      </c>
      <c r="H14" s="3">
        <v>0.97510416666666666</v>
      </c>
      <c r="I14" t="s">
        <v>44</v>
      </c>
      <c r="J14">
        <v>-82258105701</v>
      </c>
      <c r="K14" s="4" t="s">
        <v>101</v>
      </c>
      <c r="N14" t="str">
        <f>IFERROR(IFERROR(VLOOKUP($A14,'K-NETT'!$A$1:$AF$37898,1,FALSE),VLOOKUP($A14,'K-Wallet'!$A$1:$M$5000,1,FALSE)),"NOT VALID")</f>
        <v>1934062287</v>
      </c>
      <c r="O14" t="str">
        <f>IFERROR(IFERROR(VLOOKUP($A14,'K-NETT'!$A$1:$AF$37898,11,FALSE),VLOOKUP($A14,'K-Wallet'!$A$1:$M$5000,0,FALSE)),"NOT VALID")</f>
        <v>CNE2010006147</v>
      </c>
      <c r="P14" t="str">
        <f>IFERROR(IFERROR(VLOOKUP($A14,'K-NETT'!$A$1:$AF$37898,14,FALSE),VLOOKUP($A14,'K-Wallet'!$A$1:$M$5000,8,FALSE)),"NOT VALID")</f>
        <v>IDJTATA01912</v>
      </c>
      <c r="Q14" t="str">
        <f>IFERROR(IFERROR(VLOOKUP($A14,'K-NETT'!$A$1:$AF$37898,15,FALSE),VLOOKUP($A14,'K-Wallet'!$A$1:$M$5000,9,FALSE)),"NOT VALID")</f>
        <v>RENNY L Y LYUW</v>
      </c>
      <c r="R14">
        <f>IFERROR(IFERROR(VLOOKUP($A14,'K-NETT'!$A$1:$AF$37898,16,FALSE),VLOOKUP($A14,'K-Wallet'!$A$1:$M$5000,0,FALSE)),"NOT VALID")</f>
        <v>1920000</v>
      </c>
      <c r="S14">
        <f>IFERROR(IFERROR(VLOOKUP($A14,'K-NETT'!$A$1:$AF$37898,17,FALSE),VLOOKUP($A14,'K-Wallet'!$A$1:$M$5000,0,FALSE)),"NOT VALID")</f>
        <v>6650</v>
      </c>
      <c r="T14">
        <f>IFERROR(IFERROR(VLOOKUP($A14,'K-NETT'!$A$1:$AF$37898,18,FALSE),VLOOKUP($A14,'K-Wallet'!$A$1:$M$5000,0,FALSE)),"NOT VALID")</f>
        <v>40000</v>
      </c>
      <c r="U14">
        <f>IFERROR(IFERROR(VLOOKUP($A14,'K-NETT'!$A$1:$AF$37898,19,FALSE),VLOOKUP($A14,'K-Wallet'!$A$1:$M$5000,0,FALSE)),"NOT VALID")</f>
        <v>0</v>
      </c>
      <c r="V14">
        <f>IFERROR(IFERROR(VLOOKUP($A14,'K-NETT'!$A$1:$AF$37898,20,FALSE),VLOOKUP($A14,'K-Wallet'!$A$1:$M$5000,0,FALSE)),"NOT VALID")</f>
        <v>0</v>
      </c>
      <c r="W14">
        <f>IFERROR(IFERROR(VLOOKUP($A14,'K-NETT'!$A$1:$AF$37898,22,FALSE),VLOOKUP($A14,'K-Wallet'!$A$1:$M$5000,0,FALSE)),"NOT VALID")</f>
        <v>0</v>
      </c>
      <c r="X14">
        <f>IFERROR(IFERROR(VLOOKUP($A14,'K-NETT'!$A$1:$AF$37898,23,FALSE),VLOOKUP($A14,'K-Wallet'!$A$1:$M$5000,0,FALSE)),"NOT VALID")</f>
        <v>0</v>
      </c>
      <c r="Y14">
        <f>IFERROR(IFERROR(VLOOKUP($A14,'K-NETT'!$A$1:$AF$37898,26,FALSE),VLOOKUP($A14,'K-Wallet'!$A$1:$M$5000,0,FALSE)),"NOT VALID")</f>
        <v>1966650</v>
      </c>
      <c r="Z14">
        <f>IFERROR(IFERROR(VLOOKUP($A14,'K-NETT'!$A$1:$AF$37898,30,FALSE),VLOOKUP($A14,'K-Wallet'!$A$1:$M$5000,11,FALSE)),"NOT VALID")</f>
        <v>0</v>
      </c>
      <c r="AA14" s="31">
        <f t="shared" si="1"/>
        <v>0</v>
      </c>
    </row>
    <row r="15" spans="1:27" x14ac:dyDescent="0.25">
      <c r="A15" t="str">
        <f t="shared" si="0"/>
        <v>109603910</v>
      </c>
      <c r="B15">
        <v>6</v>
      </c>
      <c r="C15">
        <v>109603910</v>
      </c>
      <c r="D15" t="s">
        <v>1155</v>
      </c>
      <c r="E15" t="s">
        <v>43</v>
      </c>
      <c r="F15">
        <v>110000</v>
      </c>
      <c r="G15" s="2">
        <v>44114</v>
      </c>
      <c r="H15" s="3">
        <v>0.14487268518518517</v>
      </c>
      <c r="I15" t="s">
        <v>44</v>
      </c>
      <c r="J15">
        <v>-82290111801</v>
      </c>
      <c r="K15" s="4" t="s">
        <v>101</v>
      </c>
      <c r="N15" t="str">
        <f>IFERROR(IFERROR(VLOOKUP($A15,'K-NETT'!$A$1:$AF$37898,1,FALSE),VLOOKUP($A15,'K-Wallet'!$A$1:$M$5000,1,FALSE)),"NOT VALID")</f>
        <v>109603910</v>
      </c>
      <c r="O15" t="str">
        <f>IFERROR(IFERROR(VLOOKUP($A15,'K-NETT'!$A$1:$AF$37898,11,FALSE),VLOOKUP($A15,'K-Wallet'!$A$1:$M$5000,0,FALSE)),"NOT VALID")</f>
        <v>NOT VALID</v>
      </c>
      <c r="P15" t="str">
        <f>IFERROR(IFERROR(VLOOKUP($A15,'K-NETT'!$A$1:$AF$37898,14,FALSE),VLOOKUP($A15,'K-Wallet'!$A$1:$M$5000,8,FALSE)),"NOT VALID")</f>
        <v>IDJRYZA00051</v>
      </c>
      <c r="Q15" t="str">
        <f>IFERROR(IFERROR(VLOOKUP($A15,'K-NETT'!$A$1:$AF$37898,15,FALSE),VLOOKUP($A15,'K-Wallet'!$A$1:$M$5000,9,FALSE)),"NOT VALID")</f>
        <v>MARATUSSHOLIHAHSANTININGRUM</v>
      </c>
      <c r="R15" t="str">
        <f>IFERROR(IFERROR(VLOOKUP($A15,'K-NETT'!$A$1:$AF$37898,16,FALSE),VLOOKUP($A15,'K-Wallet'!$A$1:$M$5000,0,FALSE)),"NOT VALID")</f>
        <v>NOT VALID</v>
      </c>
      <c r="S15" t="str">
        <f>IFERROR(IFERROR(VLOOKUP($A15,'K-NETT'!$A$1:$AF$37898,17,FALSE),VLOOKUP($A15,'K-Wallet'!$A$1:$M$5000,0,FALSE)),"NOT VALID")</f>
        <v>NOT VALID</v>
      </c>
      <c r="T15" t="str">
        <f>IFERROR(IFERROR(VLOOKUP($A15,'K-NETT'!$A$1:$AF$37898,18,FALSE),VLOOKUP($A15,'K-Wallet'!$A$1:$M$5000,0,FALSE)),"NOT VALID")</f>
        <v>NOT VALID</v>
      </c>
      <c r="U15" t="str">
        <f>IFERROR(IFERROR(VLOOKUP($A15,'K-NETT'!$A$1:$AF$37898,19,FALSE),VLOOKUP($A15,'K-Wallet'!$A$1:$M$5000,0,FALSE)),"NOT VALID")</f>
        <v>NOT VALID</v>
      </c>
      <c r="V15" t="str">
        <f>IFERROR(IFERROR(VLOOKUP($A15,'K-NETT'!$A$1:$AF$37898,20,FALSE),VLOOKUP($A15,'K-Wallet'!$A$1:$M$5000,0,FALSE)),"NOT VALID")</f>
        <v>NOT VALID</v>
      </c>
      <c r="W15" t="str">
        <f>IFERROR(IFERROR(VLOOKUP($A15,'K-NETT'!$A$1:$AF$37898,22,FALSE),VLOOKUP($A15,'K-Wallet'!$A$1:$M$5000,0,FALSE)),"NOT VALID")</f>
        <v>NOT VALID</v>
      </c>
      <c r="X15" t="str">
        <f>IFERROR(IFERROR(VLOOKUP($A15,'K-NETT'!$A$1:$AF$37898,23,FALSE),VLOOKUP($A15,'K-Wallet'!$A$1:$M$5000,0,FALSE)),"NOT VALID")</f>
        <v>NOT VALID</v>
      </c>
      <c r="Y15" t="str">
        <f>IFERROR(IFERROR(VLOOKUP($A15,'K-NETT'!$A$1:$AF$37898,26,FALSE),VLOOKUP($A15,'K-Wallet'!$A$1:$M$5000,0,FALSE)),"NOT VALID")</f>
        <v>NOT VALID</v>
      </c>
      <c r="Z15" t="str">
        <f>IFERROR(IFERROR(VLOOKUP($A15,'K-NETT'!$A$1:$AF$37898,30,FALSE),VLOOKUP($A15,'K-Wallet'!$A$1:$M$5000,11,FALSE)),"NOT VALID")</f>
        <v xml:space="preserve"> TOP UP K-WALLET</v>
      </c>
      <c r="AA15" s="31" t="e">
        <f t="shared" si="1"/>
        <v>#VALUE!</v>
      </c>
    </row>
    <row r="16" spans="1:27" x14ac:dyDescent="0.25">
      <c r="A16" t="str">
        <f t="shared" si="0"/>
        <v>1384572269</v>
      </c>
      <c r="B16">
        <v>7</v>
      </c>
      <c r="C16">
        <v>1384572269</v>
      </c>
      <c r="D16" t="s">
        <v>42</v>
      </c>
      <c r="E16" t="s">
        <v>43</v>
      </c>
      <c r="F16">
        <v>63650</v>
      </c>
      <c r="G16" s="2">
        <v>44114</v>
      </c>
      <c r="H16" s="3">
        <v>0.14723379629629629</v>
      </c>
      <c r="I16" t="s">
        <v>44</v>
      </c>
      <c r="J16">
        <v>-82290233901</v>
      </c>
      <c r="K16" s="4" t="s">
        <v>101</v>
      </c>
      <c r="N16" t="str">
        <f>IFERROR(IFERROR(VLOOKUP($A16,'K-NETT'!$A$1:$AF$37898,1,FALSE),VLOOKUP($A16,'K-Wallet'!$A$1:$M$5000,1,FALSE)),"NOT VALID")</f>
        <v>1384572269</v>
      </c>
      <c r="O16" t="str">
        <f>IFERROR(IFERROR(VLOOKUP($A16,'K-NETT'!$A$1:$AF$37898,11,FALSE),VLOOKUP($A16,'K-Wallet'!$A$1:$M$5000,0,FALSE)),"NOT VALID")</f>
        <v>MME2010006540</v>
      </c>
      <c r="P16" t="str">
        <f>IFERROR(IFERROR(VLOOKUP($A16,'K-NETT'!$A$1:$AF$37898,14,FALSE),VLOOKUP($A16,'K-Wallet'!$A$1:$M$5000,8,FALSE)),"NOT VALID")</f>
        <v>IDJRXYA10888</v>
      </c>
      <c r="Q16" t="str">
        <f>IFERROR(IFERROR(VLOOKUP($A16,'K-NETT'!$A$1:$AF$37898,15,FALSE),VLOOKUP($A16,'K-Wallet'!$A$1:$M$5000,9,FALSE)),"NOT VALID")</f>
        <v>ALFIATUS SYAADAH</v>
      </c>
      <c r="R16">
        <f>IFERROR(IFERROR(VLOOKUP($A16,'K-NETT'!$A$1:$AF$37898,16,FALSE),VLOOKUP($A16,'K-Wallet'!$A$1:$M$5000,0,FALSE)),"NOT VALID")</f>
        <v>50000</v>
      </c>
      <c r="S16">
        <f>IFERROR(IFERROR(VLOOKUP($A16,'K-NETT'!$A$1:$AF$37898,17,FALSE),VLOOKUP($A16,'K-Wallet'!$A$1:$M$5000,0,FALSE)),"NOT VALID")</f>
        <v>6650</v>
      </c>
      <c r="T16">
        <f>IFERROR(IFERROR(VLOOKUP($A16,'K-NETT'!$A$1:$AF$37898,18,FALSE),VLOOKUP($A16,'K-Wallet'!$A$1:$M$5000,0,FALSE)),"NOT VALID")</f>
        <v>7000</v>
      </c>
      <c r="U16">
        <f>IFERROR(IFERROR(VLOOKUP($A16,'K-NETT'!$A$1:$AF$37898,19,FALSE),VLOOKUP($A16,'K-Wallet'!$A$1:$M$5000,0,FALSE)),"NOT VALID")</f>
        <v>0</v>
      </c>
      <c r="V16">
        <f>IFERROR(IFERROR(VLOOKUP($A16,'K-NETT'!$A$1:$AF$37898,20,FALSE),VLOOKUP($A16,'K-Wallet'!$A$1:$M$5000,0,FALSE)),"NOT VALID")</f>
        <v>0</v>
      </c>
      <c r="W16">
        <f>IFERROR(IFERROR(VLOOKUP($A16,'K-NETT'!$A$1:$AF$37898,22,FALSE),VLOOKUP($A16,'K-Wallet'!$A$1:$M$5000,0,FALSE)),"NOT VALID")</f>
        <v>0</v>
      </c>
      <c r="X16">
        <f>IFERROR(IFERROR(VLOOKUP($A16,'K-NETT'!$A$1:$AF$37898,23,FALSE),VLOOKUP($A16,'K-Wallet'!$A$1:$M$5000,0,FALSE)),"NOT VALID")</f>
        <v>0</v>
      </c>
      <c r="Y16">
        <f>IFERROR(IFERROR(VLOOKUP($A16,'K-NETT'!$A$1:$AF$37898,26,FALSE),VLOOKUP($A16,'K-Wallet'!$A$1:$M$5000,0,FALSE)),"NOT VALID")</f>
        <v>63650</v>
      </c>
      <c r="Z16">
        <f>IFERROR(IFERROR(VLOOKUP($A16,'K-NETT'!$A$1:$AF$37898,30,FALSE),VLOOKUP($A16,'K-Wallet'!$A$1:$M$5000,11,FALSE)),"NOT VALID")</f>
        <v>0</v>
      </c>
      <c r="AA16" s="31">
        <f t="shared" si="1"/>
        <v>0</v>
      </c>
    </row>
    <row r="17" spans="1:27" x14ac:dyDescent="0.25">
      <c r="A17" t="str">
        <f t="shared" si="0"/>
        <v>117525907</v>
      </c>
      <c r="B17">
        <v>8</v>
      </c>
      <c r="C17">
        <v>117525907</v>
      </c>
      <c r="D17" t="s">
        <v>84</v>
      </c>
      <c r="E17" t="s">
        <v>43</v>
      </c>
      <c r="F17">
        <v>5000000</v>
      </c>
      <c r="G17" s="2">
        <v>44114</v>
      </c>
      <c r="H17" s="3">
        <v>0.1927777777777778</v>
      </c>
      <c r="I17" t="s">
        <v>44</v>
      </c>
      <c r="J17">
        <v>-82292468901</v>
      </c>
      <c r="K17" s="4" t="s">
        <v>101</v>
      </c>
      <c r="N17" t="str">
        <f>IFERROR(IFERROR(VLOOKUP($A17,'K-NETT'!$A$1:$AF$37898,1,FALSE),VLOOKUP($A17,'K-Wallet'!$A$1:$M$5000,1,FALSE)),"NOT VALID")</f>
        <v>117525907</v>
      </c>
      <c r="O17" t="str">
        <f>IFERROR(IFERROR(VLOOKUP($A17,'K-NETT'!$A$1:$AF$37898,11,FALSE),VLOOKUP($A17,'K-Wallet'!$A$1:$M$5000,0,FALSE)),"NOT VALID")</f>
        <v>NOT VALID</v>
      </c>
      <c r="P17" t="str">
        <f>IFERROR(IFERROR(VLOOKUP($A17,'K-NETT'!$A$1:$AF$37898,14,FALSE),VLOOKUP($A17,'K-Wallet'!$A$1:$M$5000,8,FALSE)),"NOT VALID")</f>
        <v>EID463810</v>
      </c>
      <c r="Q17" t="str">
        <f>IFERROR(IFERROR(VLOOKUP($A17,'K-NETT'!$A$1:$AF$37898,15,FALSE),VLOOKUP($A17,'K-Wallet'!$A$1:$M$5000,9,FALSE)),"NOT VALID")</f>
        <v>MUNAWIR SE</v>
      </c>
      <c r="R17" t="str">
        <f>IFERROR(IFERROR(VLOOKUP($A17,'K-NETT'!$A$1:$AF$37898,16,FALSE),VLOOKUP($A17,'K-Wallet'!$A$1:$M$5000,0,FALSE)),"NOT VALID")</f>
        <v>NOT VALID</v>
      </c>
      <c r="S17" t="str">
        <f>IFERROR(IFERROR(VLOOKUP($A17,'K-NETT'!$A$1:$AF$37898,17,FALSE),VLOOKUP($A17,'K-Wallet'!$A$1:$M$5000,0,FALSE)),"NOT VALID")</f>
        <v>NOT VALID</v>
      </c>
      <c r="T17" t="str">
        <f>IFERROR(IFERROR(VLOOKUP($A17,'K-NETT'!$A$1:$AF$37898,18,FALSE),VLOOKUP($A17,'K-Wallet'!$A$1:$M$5000,0,FALSE)),"NOT VALID")</f>
        <v>NOT VALID</v>
      </c>
      <c r="U17" t="str">
        <f>IFERROR(IFERROR(VLOOKUP($A17,'K-NETT'!$A$1:$AF$37898,19,FALSE),VLOOKUP($A17,'K-Wallet'!$A$1:$M$5000,0,FALSE)),"NOT VALID")</f>
        <v>NOT VALID</v>
      </c>
      <c r="V17" t="str">
        <f>IFERROR(IFERROR(VLOOKUP($A17,'K-NETT'!$A$1:$AF$37898,20,FALSE),VLOOKUP($A17,'K-Wallet'!$A$1:$M$5000,0,FALSE)),"NOT VALID")</f>
        <v>NOT VALID</v>
      </c>
      <c r="W17" t="str">
        <f>IFERROR(IFERROR(VLOOKUP($A17,'K-NETT'!$A$1:$AF$37898,22,FALSE),VLOOKUP($A17,'K-Wallet'!$A$1:$M$5000,0,FALSE)),"NOT VALID")</f>
        <v>NOT VALID</v>
      </c>
      <c r="X17" t="str">
        <f>IFERROR(IFERROR(VLOOKUP($A17,'K-NETT'!$A$1:$AF$37898,23,FALSE),VLOOKUP($A17,'K-Wallet'!$A$1:$M$5000,0,FALSE)),"NOT VALID")</f>
        <v>NOT VALID</v>
      </c>
      <c r="Y17" t="str">
        <f>IFERROR(IFERROR(VLOOKUP($A17,'K-NETT'!$A$1:$AF$37898,26,FALSE),VLOOKUP($A17,'K-Wallet'!$A$1:$M$5000,0,FALSE)),"NOT VALID")</f>
        <v>NOT VALID</v>
      </c>
      <c r="Z17" t="str">
        <f>IFERROR(IFERROR(VLOOKUP($A17,'K-NETT'!$A$1:$AF$37898,30,FALSE),VLOOKUP($A17,'K-Wallet'!$A$1:$M$5000,11,FALSE)),"NOT VALID")</f>
        <v xml:space="preserve"> TOP UP K-WALLET</v>
      </c>
      <c r="AA17" s="31" t="e">
        <f t="shared" si="1"/>
        <v>#VALUE!</v>
      </c>
    </row>
    <row r="18" spans="1:27" x14ac:dyDescent="0.25">
      <c r="A18" t="str">
        <f t="shared" si="0"/>
        <v>1830782788</v>
      </c>
      <c r="B18">
        <v>9</v>
      </c>
      <c r="C18">
        <v>1830782788</v>
      </c>
      <c r="D18" t="s">
        <v>42</v>
      </c>
      <c r="E18" t="s">
        <v>43</v>
      </c>
      <c r="F18">
        <v>634650</v>
      </c>
      <c r="G18" s="2">
        <v>44114</v>
      </c>
      <c r="H18" s="3">
        <v>0.28657407407407409</v>
      </c>
      <c r="I18" t="s">
        <v>44</v>
      </c>
      <c r="J18">
        <v>-82305825001</v>
      </c>
      <c r="K18" s="4" t="s">
        <v>101</v>
      </c>
      <c r="N18" t="str">
        <f>IFERROR(IFERROR(VLOOKUP($A18,'K-NETT'!$A$1:$AF$37898,1,FALSE),VLOOKUP($A18,'K-Wallet'!$A$1:$M$5000,1,FALSE)),"NOT VALID")</f>
        <v>1830782788</v>
      </c>
      <c r="O18" t="str">
        <f>IFERROR(IFERROR(VLOOKUP($A18,'K-NETT'!$A$1:$AF$37898,11,FALSE),VLOOKUP($A18,'K-Wallet'!$A$1:$M$5000,0,FALSE)),"NOT VALID")</f>
        <v>CNE2010006550</v>
      </c>
      <c r="P18" t="str">
        <f>IFERROR(IFERROR(VLOOKUP($A18,'K-NETT'!$A$1:$AF$37898,14,FALSE),VLOOKUP($A18,'K-Wallet'!$A$1:$M$5000,8,FALSE)),"NOT VALID")</f>
        <v>IDJRANA00825</v>
      </c>
      <c r="Q18" t="str">
        <f>IFERROR(IFERROR(VLOOKUP($A18,'K-NETT'!$A$1:$AF$37898,15,FALSE),VLOOKUP($A18,'K-Wallet'!$A$1:$M$5000,9,FALSE)),"NOT VALID")</f>
        <v>WINARDI</v>
      </c>
      <c r="R18">
        <f>IFERROR(IFERROR(VLOOKUP($A18,'K-NETT'!$A$1:$AF$37898,16,FALSE),VLOOKUP($A18,'K-Wallet'!$A$1:$M$5000,0,FALSE)),"NOT VALID")</f>
        <v>620000</v>
      </c>
      <c r="S18">
        <f>IFERROR(IFERROR(VLOOKUP($A18,'K-NETT'!$A$1:$AF$37898,17,FALSE),VLOOKUP($A18,'K-Wallet'!$A$1:$M$5000,0,FALSE)),"NOT VALID")</f>
        <v>6650</v>
      </c>
      <c r="T18">
        <f>IFERROR(IFERROR(VLOOKUP($A18,'K-NETT'!$A$1:$AF$37898,18,FALSE),VLOOKUP($A18,'K-Wallet'!$A$1:$M$5000,0,FALSE)),"NOT VALID")</f>
        <v>8000</v>
      </c>
      <c r="U18">
        <f>IFERROR(IFERROR(VLOOKUP($A18,'K-NETT'!$A$1:$AF$37898,19,FALSE),VLOOKUP($A18,'K-Wallet'!$A$1:$M$5000,0,FALSE)),"NOT VALID")</f>
        <v>0</v>
      </c>
      <c r="V18">
        <f>IFERROR(IFERROR(VLOOKUP($A18,'K-NETT'!$A$1:$AF$37898,20,FALSE),VLOOKUP($A18,'K-Wallet'!$A$1:$M$5000,0,FALSE)),"NOT VALID")</f>
        <v>0</v>
      </c>
      <c r="W18">
        <f>IFERROR(IFERROR(VLOOKUP($A18,'K-NETT'!$A$1:$AF$37898,22,FALSE),VLOOKUP($A18,'K-Wallet'!$A$1:$M$5000,0,FALSE)),"NOT VALID")</f>
        <v>0</v>
      </c>
      <c r="X18">
        <f>IFERROR(IFERROR(VLOOKUP($A18,'K-NETT'!$A$1:$AF$37898,23,FALSE),VLOOKUP($A18,'K-Wallet'!$A$1:$M$5000,0,FALSE)),"NOT VALID")</f>
        <v>0</v>
      </c>
      <c r="Y18">
        <f>IFERROR(IFERROR(VLOOKUP($A18,'K-NETT'!$A$1:$AF$37898,26,FALSE),VLOOKUP($A18,'K-Wallet'!$A$1:$M$5000,0,FALSE)),"NOT VALID")</f>
        <v>634650</v>
      </c>
      <c r="Z18">
        <f>IFERROR(IFERROR(VLOOKUP($A18,'K-NETT'!$A$1:$AF$37898,30,FALSE),VLOOKUP($A18,'K-Wallet'!$A$1:$M$5000,11,FALSE)),"NOT VALID")</f>
        <v>0</v>
      </c>
      <c r="AA18" s="31">
        <f t="shared" si="1"/>
        <v>0</v>
      </c>
    </row>
    <row r="19" spans="1:27" x14ac:dyDescent="0.25">
      <c r="A19" t="str">
        <f t="shared" si="0"/>
        <v>1538782314</v>
      </c>
      <c r="B19">
        <v>10</v>
      </c>
      <c r="C19">
        <v>1538782314</v>
      </c>
      <c r="D19" t="s">
        <v>42</v>
      </c>
      <c r="E19" t="s">
        <v>43</v>
      </c>
      <c r="F19">
        <v>1705650</v>
      </c>
      <c r="G19" s="2">
        <v>44114</v>
      </c>
      <c r="H19" s="3">
        <v>0.29116898148148146</v>
      </c>
      <c r="I19" t="s">
        <v>44</v>
      </c>
      <c r="J19">
        <v>-82306801001</v>
      </c>
      <c r="K19" s="4" t="s">
        <v>101</v>
      </c>
      <c r="N19" t="str">
        <f>IFERROR(IFERROR(VLOOKUP($A19,'K-NETT'!$A$1:$AF$37898,1,FALSE),VLOOKUP($A19,'K-Wallet'!$A$1:$M$5000,1,FALSE)),"NOT VALID")</f>
        <v>1538782314</v>
      </c>
      <c r="O19" t="str">
        <f>IFERROR(IFERROR(VLOOKUP($A19,'K-NETT'!$A$1:$AF$37898,11,FALSE),VLOOKUP($A19,'K-Wallet'!$A$1:$M$5000,0,FALSE)),"NOT VALID")</f>
        <v>CNE2010006553</v>
      </c>
      <c r="P19" t="str">
        <f>IFERROR(IFERROR(VLOOKUP($A19,'K-NETT'!$A$1:$AF$37898,14,FALSE),VLOOKUP($A19,'K-Wallet'!$A$1:$M$5000,8,FALSE)),"NOT VALID")</f>
        <v>IDJTID008317</v>
      </c>
      <c r="Q19" t="str">
        <f>IFERROR(IFERROR(VLOOKUP($A19,'K-NETT'!$A$1:$AF$37898,15,FALSE),VLOOKUP($A19,'K-Wallet'!$A$1:$M$5000,9,FALSE)),"NOT VALID")</f>
        <v>MUHAMMAD ALAM FIRMANSYAH</v>
      </c>
      <c r="R19">
        <f>IFERROR(IFERROR(VLOOKUP($A19,'K-NETT'!$A$1:$AF$37898,16,FALSE),VLOOKUP($A19,'K-Wallet'!$A$1:$M$5000,0,FALSE)),"NOT VALID")</f>
        <v>1689000</v>
      </c>
      <c r="S19">
        <f>IFERROR(IFERROR(VLOOKUP($A19,'K-NETT'!$A$1:$AF$37898,17,FALSE),VLOOKUP($A19,'K-Wallet'!$A$1:$M$5000,0,FALSE)),"NOT VALID")</f>
        <v>6650</v>
      </c>
      <c r="T19">
        <f>IFERROR(IFERROR(VLOOKUP($A19,'K-NETT'!$A$1:$AF$37898,18,FALSE),VLOOKUP($A19,'K-Wallet'!$A$1:$M$5000,0,FALSE)),"NOT VALID")</f>
        <v>10000</v>
      </c>
      <c r="U19">
        <f>IFERROR(IFERROR(VLOOKUP($A19,'K-NETT'!$A$1:$AF$37898,19,FALSE),VLOOKUP($A19,'K-Wallet'!$A$1:$M$5000,0,FALSE)),"NOT VALID")</f>
        <v>0</v>
      </c>
      <c r="V19">
        <f>IFERROR(IFERROR(VLOOKUP($A19,'K-NETT'!$A$1:$AF$37898,20,FALSE),VLOOKUP($A19,'K-Wallet'!$A$1:$M$5000,0,FALSE)),"NOT VALID")</f>
        <v>0</v>
      </c>
      <c r="W19">
        <f>IFERROR(IFERROR(VLOOKUP($A19,'K-NETT'!$A$1:$AF$37898,22,FALSE),VLOOKUP($A19,'K-Wallet'!$A$1:$M$5000,0,FALSE)),"NOT VALID")</f>
        <v>0</v>
      </c>
      <c r="X19">
        <f>IFERROR(IFERROR(VLOOKUP($A19,'K-NETT'!$A$1:$AF$37898,23,FALSE),VLOOKUP($A19,'K-Wallet'!$A$1:$M$5000,0,FALSE)),"NOT VALID")</f>
        <v>0</v>
      </c>
      <c r="Y19">
        <f>IFERROR(IFERROR(VLOOKUP($A19,'K-NETT'!$A$1:$AF$37898,26,FALSE),VLOOKUP($A19,'K-Wallet'!$A$1:$M$5000,0,FALSE)),"NOT VALID")</f>
        <v>1705650</v>
      </c>
      <c r="Z19">
        <f>IFERROR(IFERROR(VLOOKUP($A19,'K-NETT'!$A$1:$AF$37898,30,FALSE),VLOOKUP($A19,'K-Wallet'!$A$1:$M$5000,11,FALSE)),"NOT VALID")</f>
        <v>0</v>
      </c>
      <c r="AA19" s="31">
        <f t="shared" si="1"/>
        <v>0</v>
      </c>
    </row>
    <row r="20" spans="1:27" x14ac:dyDescent="0.25">
      <c r="A20" t="str">
        <f t="shared" si="0"/>
        <v>1293882677</v>
      </c>
      <c r="B20">
        <v>11</v>
      </c>
      <c r="C20">
        <v>1293882677</v>
      </c>
      <c r="D20" t="s">
        <v>42</v>
      </c>
      <c r="E20" t="s">
        <v>43</v>
      </c>
      <c r="F20">
        <v>176650</v>
      </c>
      <c r="G20" s="2">
        <v>44114</v>
      </c>
      <c r="H20" s="3">
        <v>0.29728009259259258</v>
      </c>
      <c r="I20" t="s">
        <v>44</v>
      </c>
      <c r="J20">
        <v>-82308330301</v>
      </c>
      <c r="K20" s="4" t="s">
        <v>101</v>
      </c>
      <c r="N20" t="str">
        <f>IFERROR(IFERROR(VLOOKUP($A20,'K-NETT'!$A$1:$AF$37898,1,FALSE),VLOOKUP($A20,'K-Wallet'!$A$1:$M$5000,1,FALSE)),"NOT VALID")</f>
        <v>1293882677</v>
      </c>
      <c r="O20" t="str">
        <f>IFERROR(IFERROR(VLOOKUP($A20,'K-NETT'!$A$1:$AF$37898,11,FALSE),VLOOKUP($A20,'K-Wallet'!$A$1:$M$5000,0,FALSE)),"NOT VALID")</f>
        <v>CNE2010006556</v>
      </c>
      <c r="P20" t="str">
        <f>IFERROR(IFERROR(VLOOKUP($A20,'K-NETT'!$A$1:$AF$37898,14,FALSE),VLOOKUP($A20,'K-Wallet'!$A$1:$M$5000,8,FALSE)),"NOT VALID")</f>
        <v>IDJTID008317</v>
      </c>
      <c r="Q20" t="str">
        <f>IFERROR(IFERROR(VLOOKUP($A20,'K-NETT'!$A$1:$AF$37898,15,FALSE),VLOOKUP($A20,'K-Wallet'!$A$1:$M$5000,9,FALSE)),"NOT VALID")</f>
        <v>MUHAMMAD ALAM FIRMANSYAH</v>
      </c>
      <c r="R20">
        <f>IFERROR(IFERROR(VLOOKUP($A20,'K-NETT'!$A$1:$AF$37898,16,FALSE),VLOOKUP($A20,'K-Wallet'!$A$1:$M$5000,0,FALSE)),"NOT VALID")</f>
        <v>160000</v>
      </c>
      <c r="S20">
        <f>IFERROR(IFERROR(VLOOKUP($A20,'K-NETT'!$A$1:$AF$37898,17,FALSE),VLOOKUP($A20,'K-Wallet'!$A$1:$M$5000,0,FALSE)),"NOT VALID")</f>
        <v>6650</v>
      </c>
      <c r="T20">
        <f>IFERROR(IFERROR(VLOOKUP($A20,'K-NETT'!$A$1:$AF$37898,18,FALSE),VLOOKUP($A20,'K-Wallet'!$A$1:$M$5000,0,FALSE)),"NOT VALID")</f>
        <v>10000</v>
      </c>
      <c r="U20">
        <f>IFERROR(IFERROR(VLOOKUP($A20,'K-NETT'!$A$1:$AF$37898,19,FALSE),VLOOKUP($A20,'K-Wallet'!$A$1:$M$5000,0,FALSE)),"NOT VALID")</f>
        <v>0</v>
      </c>
      <c r="V20">
        <f>IFERROR(IFERROR(VLOOKUP($A20,'K-NETT'!$A$1:$AF$37898,20,FALSE),VLOOKUP($A20,'K-Wallet'!$A$1:$M$5000,0,FALSE)),"NOT VALID")</f>
        <v>0</v>
      </c>
      <c r="W20">
        <f>IFERROR(IFERROR(VLOOKUP($A20,'K-NETT'!$A$1:$AF$37898,22,FALSE),VLOOKUP($A20,'K-Wallet'!$A$1:$M$5000,0,FALSE)),"NOT VALID")</f>
        <v>0</v>
      </c>
      <c r="X20">
        <f>IFERROR(IFERROR(VLOOKUP($A20,'K-NETT'!$A$1:$AF$37898,23,FALSE),VLOOKUP($A20,'K-Wallet'!$A$1:$M$5000,0,FALSE)),"NOT VALID")</f>
        <v>0</v>
      </c>
      <c r="Y20">
        <f>IFERROR(IFERROR(VLOOKUP($A20,'K-NETT'!$A$1:$AF$37898,26,FALSE),VLOOKUP($A20,'K-Wallet'!$A$1:$M$5000,0,FALSE)),"NOT VALID")</f>
        <v>176650</v>
      </c>
      <c r="Z20">
        <f>IFERROR(IFERROR(VLOOKUP($A20,'K-NETT'!$A$1:$AF$37898,30,FALSE),VLOOKUP($A20,'K-Wallet'!$A$1:$M$5000,11,FALSE)),"NOT VALID")</f>
        <v>0</v>
      </c>
      <c r="AA20" s="31">
        <f t="shared" si="1"/>
        <v>0</v>
      </c>
    </row>
    <row r="21" spans="1:27" x14ac:dyDescent="0.25">
      <c r="A21" t="str">
        <f t="shared" si="0"/>
        <v>1743092764</v>
      </c>
      <c r="B21">
        <v>12</v>
      </c>
      <c r="C21">
        <v>1743092764</v>
      </c>
      <c r="D21" t="s">
        <v>42</v>
      </c>
      <c r="E21" t="s">
        <v>43</v>
      </c>
      <c r="F21">
        <v>966650</v>
      </c>
      <c r="G21" s="2">
        <v>44114</v>
      </c>
      <c r="H21" s="3">
        <v>0.32299768518518518</v>
      </c>
      <c r="I21" t="s">
        <v>44</v>
      </c>
      <c r="J21">
        <v>-82315522501</v>
      </c>
      <c r="K21" s="4" t="s">
        <v>101</v>
      </c>
      <c r="N21" t="str">
        <f>IFERROR(IFERROR(VLOOKUP($A21,'K-NETT'!$A$1:$AF$37898,1,FALSE),VLOOKUP($A21,'K-Wallet'!$A$1:$M$5000,1,FALSE)),"NOT VALID")</f>
        <v>1743092764</v>
      </c>
      <c r="O21" t="str">
        <f>IFERROR(IFERROR(VLOOKUP($A21,'K-NETT'!$A$1:$AF$37898,11,FALSE),VLOOKUP($A21,'K-Wallet'!$A$1:$M$5000,0,FALSE)),"NOT VALID")</f>
        <v>CNE2010006565</v>
      </c>
      <c r="P21" t="str">
        <f>IFERROR(IFERROR(VLOOKUP($A21,'K-NETT'!$A$1:$AF$37898,14,FALSE),VLOOKUP($A21,'K-Wallet'!$A$1:$M$5000,8,FALSE)),"NOT VALID")</f>
        <v>IDJRAZA05846</v>
      </c>
      <c r="Q21" t="str">
        <f>IFERROR(IFERROR(VLOOKUP($A21,'K-NETT'!$A$1:$AF$37898,15,FALSE),VLOOKUP($A21,'K-Wallet'!$A$1:$M$5000,9,FALSE)),"NOT VALID")</f>
        <v>PUNGKI MURDANI</v>
      </c>
      <c r="R21">
        <f>IFERROR(IFERROR(VLOOKUP($A21,'K-NETT'!$A$1:$AF$37898,16,FALSE),VLOOKUP($A21,'K-Wallet'!$A$1:$M$5000,0,FALSE)),"NOT VALID")</f>
        <v>948000</v>
      </c>
      <c r="S21">
        <f>IFERROR(IFERROR(VLOOKUP($A21,'K-NETT'!$A$1:$AF$37898,17,FALSE),VLOOKUP($A21,'K-Wallet'!$A$1:$M$5000,0,FALSE)),"NOT VALID")</f>
        <v>6650</v>
      </c>
      <c r="T21">
        <f>IFERROR(IFERROR(VLOOKUP($A21,'K-NETT'!$A$1:$AF$37898,18,FALSE),VLOOKUP($A21,'K-Wallet'!$A$1:$M$5000,0,FALSE)),"NOT VALID")</f>
        <v>12000</v>
      </c>
      <c r="U21">
        <f>IFERROR(IFERROR(VLOOKUP($A21,'K-NETT'!$A$1:$AF$37898,19,FALSE),VLOOKUP($A21,'K-Wallet'!$A$1:$M$5000,0,FALSE)),"NOT VALID")</f>
        <v>0</v>
      </c>
      <c r="V21">
        <f>IFERROR(IFERROR(VLOOKUP($A21,'K-NETT'!$A$1:$AF$37898,20,FALSE),VLOOKUP($A21,'K-Wallet'!$A$1:$M$5000,0,FALSE)),"NOT VALID")</f>
        <v>0</v>
      </c>
      <c r="W21">
        <f>IFERROR(IFERROR(VLOOKUP($A21,'K-NETT'!$A$1:$AF$37898,22,FALSE),VLOOKUP($A21,'K-Wallet'!$A$1:$M$5000,0,FALSE)),"NOT VALID")</f>
        <v>0</v>
      </c>
      <c r="X21">
        <f>IFERROR(IFERROR(VLOOKUP($A21,'K-NETT'!$A$1:$AF$37898,23,FALSE),VLOOKUP($A21,'K-Wallet'!$A$1:$M$5000,0,FALSE)),"NOT VALID")</f>
        <v>0</v>
      </c>
      <c r="Y21">
        <f>IFERROR(IFERROR(VLOOKUP($A21,'K-NETT'!$A$1:$AF$37898,26,FALSE),VLOOKUP($A21,'K-Wallet'!$A$1:$M$5000,0,FALSE)),"NOT VALID")</f>
        <v>966650</v>
      </c>
      <c r="Z21">
        <f>IFERROR(IFERROR(VLOOKUP($A21,'K-NETT'!$A$1:$AF$37898,30,FALSE),VLOOKUP($A21,'K-Wallet'!$A$1:$M$5000,11,FALSE)),"NOT VALID")</f>
        <v>0</v>
      </c>
      <c r="AA21" s="31">
        <f t="shared" si="1"/>
        <v>0</v>
      </c>
    </row>
    <row r="22" spans="1:27" x14ac:dyDescent="0.25">
      <c r="A22" t="str">
        <f t="shared" si="0"/>
        <v>1632192122</v>
      </c>
      <c r="B22">
        <v>13</v>
      </c>
      <c r="C22">
        <v>1632192122</v>
      </c>
      <c r="D22" t="s">
        <v>42</v>
      </c>
      <c r="E22" t="s">
        <v>43</v>
      </c>
      <c r="F22">
        <v>78650</v>
      </c>
      <c r="G22" s="2">
        <v>44114</v>
      </c>
      <c r="H22" s="3">
        <v>0.33332175925925928</v>
      </c>
      <c r="I22" t="s">
        <v>44</v>
      </c>
      <c r="J22">
        <v>-82318427901</v>
      </c>
      <c r="K22" s="4" t="s">
        <v>101</v>
      </c>
      <c r="N22" t="str">
        <f>IFERROR(IFERROR(VLOOKUP($A22,'K-NETT'!$A$1:$AF$37898,1,FALSE),VLOOKUP($A22,'K-Wallet'!$A$1:$M$5000,1,FALSE)),"NOT VALID")</f>
        <v>1632192122</v>
      </c>
      <c r="O22" t="str">
        <f>IFERROR(IFERROR(VLOOKUP($A22,'K-NETT'!$A$1:$AF$37898,11,FALSE),VLOOKUP($A22,'K-Wallet'!$A$1:$M$5000,0,FALSE)),"NOT VALID")</f>
        <v>MME2010006567</v>
      </c>
      <c r="P22" t="str">
        <f>IFERROR(IFERROR(VLOOKUP($A22,'K-NETT'!$A$1:$AF$37898,14,FALSE),VLOOKUP($A22,'K-Wallet'!$A$1:$M$5000,8,FALSE)),"NOT VALID")</f>
        <v>IDPABLA10569</v>
      </c>
      <c r="Q22" t="str">
        <f>IFERROR(IFERROR(VLOOKUP($A22,'K-NETT'!$A$1:$AF$37898,15,FALSE),VLOOKUP($A22,'K-Wallet'!$A$1:$M$5000,9,FALSE)),"NOT VALID")</f>
        <v>ITA WAHYUNINGSIH</v>
      </c>
      <c r="R22">
        <f>IFERROR(IFERROR(VLOOKUP($A22,'K-NETT'!$A$1:$AF$37898,16,FALSE),VLOOKUP($A22,'K-Wallet'!$A$1:$M$5000,0,FALSE)),"NOT VALID")</f>
        <v>50000</v>
      </c>
      <c r="S22">
        <f>IFERROR(IFERROR(VLOOKUP($A22,'K-NETT'!$A$1:$AF$37898,17,FALSE),VLOOKUP($A22,'K-Wallet'!$A$1:$M$5000,0,FALSE)),"NOT VALID")</f>
        <v>6650</v>
      </c>
      <c r="T22">
        <f>IFERROR(IFERROR(VLOOKUP($A22,'K-NETT'!$A$1:$AF$37898,18,FALSE),VLOOKUP($A22,'K-Wallet'!$A$1:$M$5000,0,FALSE)),"NOT VALID")</f>
        <v>22000</v>
      </c>
      <c r="U22">
        <f>IFERROR(IFERROR(VLOOKUP($A22,'K-NETT'!$A$1:$AF$37898,19,FALSE),VLOOKUP($A22,'K-Wallet'!$A$1:$M$5000,0,FALSE)),"NOT VALID")</f>
        <v>0</v>
      </c>
      <c r="V22">
        <f>IFERROR(IFERROR(VLOOKUP($A22,'K-NETT'!$A$1:$AF$37898,20,FALSE),VLOOKUP($A22,'K-Wallet'!$A$1:$M$5000,0,FALSE)),"NOT VALID")</f>
        <v>0</v>
      </c>
      <c r="W22">
        <f>IFERROR(IFERROR(VLOOKUP($A22,'K-NETT'!$A$1:$AF$37898,22,FALSE),VLOOKUP($A22,'K-Wallet'!$A$1:$M$5000,0,FALSE)),"NOT VALID")</f>
        <v>0</v>
      </c>
      <c r="X22">
        <f>IFERROR(IFERROR(VLOOKUP($A22,'K-NETT'!$A$1:$AF$37898,23,FALSE),VLOOKUP($A22,'K-Wallet'!$A$1:$M$5000,0,FALSE)),"NOT VALID")</f>
        <v>0</v>
      </c>
      <c r="Y22">
        <f>IFERROR(IFERROR(VLOOKUP($A22,'K-NETT'!$A$1:$AF$37898,26,FALSE),VLOOKUP($A22,'K-Wallet'!$A$1:$M$5000,0,FALSE)),"NOT VALID")</f>
        <v>78650</v>
      </c>
      <c r="Z22">
        <f>IFERROR(IFERROR(VLOOKUP($A22,'K-NETT'!$A$1:$AF$37898,30,FALSE),VLOOKUP($A22,'K-Wallet'!$A$1:$M$5000,11,FALSE)),"NOT VALID")</f>
        <v>0</v>
      </c>
      <c r="AA22" s="31">
        <f t="shared" si="1"/>
        <v>0</v>
      </c>
    </row>
    <row r="23" spans="1:27" x14ac:dyDescent="0.25">
      <c r="A23" t="str">
        <f t="shared" si="0"/>
        <v>1958892059</v>
      </c>
      <c r="B23">
        <v>14</v>
      </c>
      <c r="C23">
        <v>1958892059</v>
      </c>
      <c r="D23" t="s">
        <v>42</v>
      </c>
      <c r="E23" t="s">
        <v>43</v>
      </c>
      <c r="F23">
        <v>1016650</v>
      </c>
      <c r="G23" s="2">
        <v>44114</v>
      </c>
      <c r="H23" s="3">
        <v>0.41835648148148147</v>
      </c>
      <c r="I23" t="s">
        <v>44</v>
      </c>
      <c r="J23">
        <v>-82355397201</v>
      </c>
      <c r="K23" s="4" t="s">
        <v>101</v>
      </c>
      <c r="N23" t="str">
        <f>IFERROR(IFERROR(VLOOKUP($A23,'K-NETT'!$A$1:$AF$37898,1,FALSE),VLOOKUP($A23,'K-Wallet'!$A$1:$M$5000,1,FALSE)),"NOT VALID")</f>
        <v>1958892059</v>
      </c>
      <c r="O23" t="str">
        <f>IFERROR(IFERROR(VLOOKUP($A23,'K-NETT'!$A$1:$AF$37898,11,FALSE),VLOOKUP($A23,'K-Wallet'!$A$1:$M$5000,0,FALSE)),"NOT VALID")</f>
        <v>CNE2010006606</v>
      </c>
      <c r="P23" t="str">
        <f>IFERROR(IFERROR(VLOOKUP($A23,'K-NETT'!$A$1:$AF$37898,14,FALSE),VLOOKUP($A23,'K-Wallet'!$A$1:$M$5000,8,FALSE)),"NOT VALID")</f>
        <v>IDSPAAB38249</v>
      </c>
      <c r="Q23" t="str">
        <f>IFERROR(IFERROR(VLOOKUP($A23,'K-NETT'!$A$1:$AF$37898,15,FALSE),VLOOKUP($A23,'K-Wallet'!$A$1:$M$5000,9,FALSE)),"NOT VALID")</f>
        <v>ELISABETH L</v>
      </c>
      <c r="R23">
        <f>IFERROR(IFERROR(VLOOKUP($A23,'K-NETT'!$A$1:$AF$37898,16,FALSE),VLOOKUP($A23,'K-Wallet'!$A$1:$M$5000,0,FALSE)),"NOT VALID")</f>
        <v>1000000</v>
      </c>
      <c r="S23">
        <f>IFERROR(IFERROR(VLOOKUP($A23,'K-NETT'!$A$1:$AF$37898,17,FALSE),VLOOKUP($A23,'K-Wallet'!$A$1:$M$5000,0,FALSE)),"NOT VALID")</f>
        <v>6650</v>
      </c>
      <c r="T23">
        <f>IFERROR(IFERROR(VLOOKUP($A23,'K-NETT'!$A$1:$AF$37898,18,FALSE),VLOOKUP($A23,'K-Wallet'!$A$1:$M$5000,0,FALSE)),"NOT VALID")</f>
        <v>10000</v>
      </c>
      <c r="U23">
        <f>IFERROR(IFERROR(VLOOKUP($A23,'K-NETT'!$A$1:$AF$37898,19,FALSE),VLOOKUP($A23,'K-Wallet'!$A$1:$M$5000,0,FALSE)),"NOT VALID")</f>
        <v>0</v>
      </c>
      <c r="V23">
        <f>IFERROR(IFERROR(VLOOKUP($A23,'K-NETT'!$A$1:$AF$37898,20,FALSE),VLOOKUP($A23,'K-Wallet'!$A$1:$M$5000,0,FALSE)),"NOT VALID")</f>
        <v>0</v>
      </c>
      <c r="W23">
        <f>IFERROR(IFERROR(VLOOKUP($A23,'K-NETT'!$A$1:$AF$37898,22,FALSE),VLOOKUP($A23,'K-Wallet'!$A$1:$M$5000,0,FALSE)),"NOT VALID")</f>
        <v>0</v>
      </c>
      <c r="X23">
        <f>IFERROR(IFERROR(VLOOKUP($A23,'K-NETT'!$A$1:$AF$37898,23,FALSE),VLOOKUP($A23,'K-Wallet'!$A$1:$M$5000,0,FALSE)),"NOT VALID")</f>
        <v>0</v>
      </c>
      <c r="Y23">
        <f>IFERROR(IFERROR(VLOOKUP($A23,'K-NETT'!$A$1:$AF$37898,26,FALSE),VLOOKUP($A23,'K-Wallet'!$A$1:$M$5000,0,FALSE)),"NOT VALID")</f>
        <v>1016650</v>
      </c>
      <c r="Z23">
        <f>IFERROR(IFERROR(VLOOKUP($A23,'K-NETT'!$A$1:$AF$37898,30,FALSE),VLOOKUP($A23,'K-Wallet'!$A$1:$M$5000,11,FALSE)),"NOT VALID")</f>
        <v>0</v>
      </c>
      <c r="AA23" s="31">
        <f t="shared" si="1"/>
        <v>0</v>
      </c>
    </row>
    <row r="24" spans="1:27" x14ac:dyDescent="0.25">
      <c r="A24" t="str">
        <f t="shared" si="0"/>
        <v>1329892162</v>
      </c>
      <c r="B24">
        <v>15</v>
      </c>
      <c r="C24">
        <v>1329892162</v>
      </c>
      <c r="D24" t="s">
        <v>42</v>
      </c>
      <c r="E24" t="s">
        <v>43</v>
      </c>
      <c r="F24">
        <v>56650</v>
      </c>
      <c r="G24" s="2">
        <v>44114</v>
      </c>
      <c r="H24" s="3">
        <v>0.419375</v>
      </c>
      <c r="I24" t="s">
        <v>44</v>
      </c>
      <c r="J24">
        <v>-82355986301</v>
      </c>
      <c r="K24" s="4" t="s">
        <v>101</v>
      </c>
      <c r="N24" t="str">
        <f>IFERROR(IFERROR(VLOOKUP($A24,'K-NETT'!$A$1:$AF$37898,1,FALSE),VLOOKUP($A24,'K-Wallet'!$A$1:$M$5000,1,FALSE)),"NOT VALID")</f>
        <v>1329892162</v>
      </c>
      <c r="O24" t="str">
        <f>IFERROR(IFERROR(VLOOKUP($A24,'K-NETT'!$A$1:$AF$37898,11,FALSE),VLOOKUP($A24,'K-Wallet'!$A$1:$M$5000,0,FALSE)),"NOT VALID")</f>
        <v>MME2010006608</v>
      </c>
      <c r="P24" t="str">
        <f>IFERROR(IFERROR(VLOOKUP($A24,'K-NETT'!$A$1:$AF$37898,14,FALSE),VLOOKUP($A24,'K-Wallet'!$A$1:$M$5000,8,FALSE)),"NOT VALID")</f>
        <v>IDJTBAA17455</v>
      </c>
      <c r="Q24" t="str">
        <f>IFERROR(IFERROR(VLOOKUP($A24,'K-NETT'!$A$1:$AF$37898,15,FALSE),VLOOKUP($A24,'K-Wallet'!$A$1:$M$5000,9,FALSE)),"NOT VALID")</f>
        <v>PUTRI MAIDA SAGALA</v>
      </c>
      <c r="R24">
        <f>IFERROR(IFERROR(VLOOKUP($A24,'K-NETT'!$A$1:$AF$37898,16,FALSE),VLOOKUP($A24,'K-Wallet'!$A$1:$M$5000,0,FALSE)),"NOT VALID")</f>
        <v>50000</v>
      </c>
      <c r="S24">
        <f>IFERROR(IFERROR(VLOOKUP($A24,'K-NETT'!$A$1:$AF$37898,17,FALSE),VLOOKUP($A24,'K-Wallet'!$A$1:$M$5000,0,FALSE)),"NOT VALID")</f>
        <v>6650</v>
      </c>
      <c r="T24">
        <f>IFERROR(IFERROR(VLOOKUP($A24,'K-NETT'!$A$1:$AF$37898,18,FALSE),VLOOKUP($A24,'K-Wallet'!$A$1:$M$5000,0,FALSE)),"NOT VALID")</f>
        <v>0</v>
      </c>
      <c r="U24">
        <f>IFERROR(IFERROR(VLOOKUP($A24,'K-NETT'!$A$1:$AF$37898,19,FALSE),VLOOKUP($A24,'K-Wallet'!$A$1:$M$5000,0,FALSE)),"NOT VALID")</f>
        <v>0</v>
      </c>
      <c r="V24">
        <f>IFERROR(IFERROR(VLOOKUP($A24,'K-NETT'!$A$1:$AF$37898,20,FALSE),VLOOKUP($A24,'K-Wallet'!$A$1:$M$5000,0,FALSE)),"NOT VALID")</f>
        <v>0</v>
      </c>
      <c r="W24">
        <f>IFERROR(IFERROR(VLOOKUP($A24,'K-NETT'!$A$1:$AF$37898,22,FALSE),VLOOKUP($A24,'K-Wallet'!$A$1:$M$5000,0,FALSE)),"NOT VALID")</f>
        <v>0</v>
      </c>
      <c r="X24">
        <f>IFERROR(IFERROR(VLOOKUP($A24,'K-NETT'!$A$1:$AF$37898,23,FALSE),VLOOKUP($A24,'K-Wallet'!$A$1:$M$5000,0,FALSE)),"NOT VALID")</f>
        <v>0</v>
      </c>
      <c r="Y24">
        <f>IFERROR(IFERROR(VLOOKUP($A24,'K-NETT'!$A$1:$AF$37898,26,FALSE),VLOOKUP($A24,'K-Wallet'!$A$1:$M$5000,0,FALSE)),"NOT VALID")</f>
        <v>56650</v>
      </c>
      <c r="Z24">
        <f>IFERROR(IFERROR(VLOOKUP($A24,'K-NETT'!$A$1:$AF$37898,30,FALSE),VLOOKUP($A24,'K-Wallet'!$A$1:$M$5000,11,FALSE)),"NOT VALID")</f>
        <v>0</v>
      </c>
      <c r="AA24" s="31">
        <f t="shared" si="1"/>
        <v>0</v>
      </c>
    </row>
    <row r="25" spans="1:27" x14ac:dyDescent="0.25">
      <c r="A25" t="str">
        <f t="shared" si="0"/>
        <v>1220003966</v>
      </c>
      <c r="B25">
        <v>16</v>
      </c>
      <c r="C25">
        <v>1220003966</v>
      </c>
      <c r="D25" t="s">
        <v>42</v>
      </c>
      <c r="E25" t="s">
        <v>43</v>
      </c>
      <c r="F25">
        <v>480650</v>
      </c>
      <c r="G25" s="2">
        <v>44114</v>
      </c>
      <c r="H25" s="3">
        <v>0.43599537037037034</v>
      </c>
      <c r="I25" t="s">
        <v>44</v>
      </c>
      <c r="J25">
        <v>-82365090501</v>
      </c>
      <c r="K25" s="4" t="s">
        <v>101</v>
      </c>
      <c r="N25" t="str">
        <f>IFERROR(IFERROR(VLOOKUP($A25,'K-NETT'!$A$1:$AF$37898,1,FALSE),VLOOKUP($A25,'K-Wallet'!$A$1:$M$5000,1,FALSE)),"NOT VALID")</f>
        <v>1220003966</v>
      </c>
      <c r="O25" t="str">
        <f>IFERROR(IFERROR(VLOOKUP($A25,'K-NETT'!$A$1:$AF$37898,11,FALSE),VLOOKUP($A25,'K-Wallet'!$A$1:$M$5000,0,FALSE)),"NOT VALID")</f>
        <v>CNE2010006614</v>
      </c>
      <c r="P25" t="str">
        <f>IFERROR(IFERROR(VLOOKUP($A25,'K-NETT'!$A$1:$AF$37898,14,FALSE),VLOOKUP($A25,'K-Wallet'!$A$1:$M$5000,8,FALSE)),"NOT VALID")</f>
        <v>IDKLID000142</v>
      </c>
      <c r="Q25" t="str">
        <f>IFERROR(IFERROR(VLOOKUP($A25,'K-NETT'!$A$1:$AF$37898,15,FALSE),VLOOKUP($A25,'K-Wallet'!$A$1:$M$5000,9,FALSE)),"NOT VALID")</f>
        <v>ARIF SETIAWAN</v>
      </c>
      <c r="R25">
        <f>IFERROR(IFERROR(VLOOKUP($A25,'K-NETT'!$A$1:$AF$37898,16,FALSE),VLOOKUP($A25,'K-Wallet'!$A$1:$M$5000,0,FALSE)),"NOT VALID")</f>
        <v>474000</v>
      </c>
      <c r="S25">
        <f>IFERROR(IFERROR(VLOOKUP($A25,'K-NETT'!$A$1:$AF$37898,17,FALSE),VLOOKUP($A25,'K-Wallet'!$A$1:$M$5000,0,FALSE)),"NOT VALID")</f>
        <v>6650</v>
      </c>
      <c r="T25">
        <f>IFERROR(IFERROR(VLOOKUP($A25,'K-NETT'!$A$1:$AF$37898,18,FALSE),VLOOKUP($A25,'K-Wallet'!$A$1:$M$5000,0,FALSE)),"NOT VALID")</f>
        <v>0</v>
      </c>
      <c r="U25">
        <f>IFERROR(IFERROR(VLOOKUP($A25,'K-NETT'!$A$1:$AF$37898,19,FALSE),VLOOKUP($A25,'K-Wallet'!$A$1:$M$5000,0,FALSE)),"NOT VALID")</f>
        <v>0</v>
      </c>
      <c r="V25">
        <f>IFERROR(IFERROR(VLOOKUP($A25,'K-NETT'!$A$1:$AF$37898,20,FALSE),VLOOKUP($A25,'K-Wallet'!$A$1:$M$5000,0,FALSE)),"NOT VALID")</f>
        <v>0</v>
      </c>
      <c r="W25">
        <f>IFERROR(IFERROR(VLOOKUP($A25,'K-NETT'!$A$1:$AF$37898,22,FALSE),VLOOKUP($A25,'K-Wallet'!$A$1:$M$5000,0,FALSE)),"NOT VALID")</f>
        <v>0</v>
      </c>
      <c r="X25">
        <f>IFERROR(IFERROR(VLOOKUP($A25,'K-NETT'!$A$1:$AF$37898,23,FALSE),VLOOKUP($A25,'K-Wallet'!$A$1:$M$5000,0,FALSE)),"NOT VALID")</f>
        <v>0</v>
      </c>
      <c r="Y25">
        <f>IFERROR(IFERROR(VLOOKUP($A25,'K-NETT'!$A$1:$AF$37898,26,FALSE),VLOOKUP($A25,'K-Wallet'!$A$1:$M$5000,0,FALSE)),"NOT VALID")</f>
        <v>480650</v>
      </c>
      <c r="Z25">
        <f>IFERROR(IFERROR(VLOOKUP($A25,'K-NETT'!$A$1:$AF$37898,30,FALSE),VLOOKUP($A25,'K-Wallet'!$A$1:$M$5000,11,FALSE)),"NOT VALID")</f>
        <v>0</v>
      </c>
      <c r="AA25" s="31">
        <f t="shared" si="1"/>
        <v>0</v>
      </c>
    </row>
    <row r="26" spans="1:27" x14ac:dyDescent="0.25">
      <c r="A26" t="str">
        <f t="shared" si="0"/>
        <v>1362203895</v>
      </c>
      <c r="B26">
        <v>17</v>
      </c>
      <c r="C26">
        <v>1362203895</v>
      </c>
      <c r="D26" t="s">
        <v>42</v>
      </c>
      <c r="E26" t="s">
        <v>43</v>
      </c>
      <c r="F26">
        <v>137650</v>
      </c>
      <c r="G26" s="2">
        <v>44114</v>
      </c>
      <c r="H26" s="3">
        <v>0.45756944444444447</v>
      </c>
      <c r="I26" t="s">
        <v>44</v>
      </c>
      <c r="J26">
        <v>-82376886901</v>
      </c>
      <c r="K26" s="4" t="s">
        <v>101</v>
      </c>
      <c r="N26" t="str">
        <f>IFERROR(IFERROR(VLOOKUP($A26,'K-NETT'!$A$1:$AF$37898,1,FALSE),VLOOKUP($A26,'K-Wallet'!$A$1:$M$5000,1,FALSE)),"NOT VALID")</f>
        <v>1362203895</v>
      </c>
      <c r="O26" t="str">
        <f>IFERROR(IFERROR(VLOOKUP($A26,'K-NETT'!$A$1:$AF$37898,11,FALSE),VLOOKUP($A26,'K-Wallet'!$A$1:$M$5000,0,FALSE)),"NOT VALID")</f>
        <v>CNE2010006624</v>
      </c>
      <c r="P26" t="str">
        <f>IFERROR(IFERROR(VLOOKUP($A26,'K-NETT'!$A$1:$AF$37898,14,FALSE),VLOOKUP($A26,'K-Wallet'!$A$1:$M$5000,8,FALSE)),"NOT VALID")</f>
        <v>IDNTAOA00529</v>
      </c>
      <c r="Q26" t="str">
        <f>IFERROR(IFERROR(VLOOKUP($A26,'K-NETT'!$A$1:$AF$37898,15,FALSE),VLOOKUP($A26,'K-Wallet'!$A$1:$M$5000,9,FALSE)),"NOT VALID")</f>
        <v>BAMBANG DEDI SUPRAPTO AMD KEP</v>
      </c>
      <c r="R26">
        <f>IFERROR(IFERROR(VLOOKUP($A26,'K-NETT'!$A$1:$AF$37898,16,FALSE),VLOOKUP($A26,'K-Wallet'!$A$1:$M$5000,0,FALSE)),"NOT VALID")</f>
        <v>105000</v>
      </c>
      <c r="S26">
        <f>IFERROR(IFERROR(VLOOKUP($A26,'K-NETT'!$A$1:$AF$37898,17,FALSE),VLOOKUP($A26,'K-Wallet'!$A$1:$M$5000,0,FALSE)),"NOT VALID")</f>
        <v>6650</v>
      </c>
      <c r="T26">
        <f>IFERROR(IFERROR(VLOOKUP($A26,'K-NETT'!$A$1:$AF$37898,18,FALSE),VLOOKUP($A26,'K-Wallet'!$A$1:$M$5000,0,FALSE)),"NOT VALID")</f>
        <v>26000</v>
      </c>
      <c r="U26">
        <f>IFERROR(IFERROR(VLOOKUP($A26,'K-NETT'!$A$1:$AF$37898,19,FALSE),VLOOKUP($A26,'K-Wallet'!$A$1:$M$5000,0,FALSE)),"NOT VALID")</f>
        <v>0</v>
      </c>
      <c r="V26">
        <f>IFERROR(IFERROR(VLOOKUP($A26,'K-NETT'!$A$1:$AF$37898,20,FALSE),VLOOKUP($A26,'K-Wallet'!$A$1:$M$5000,0,FALSE)),"NOT VALID")</f>
        <v>0</v>
      </c>
      <c r="W26">
        <f>IFERROR(IFERROR(VLOOKUP($A26,'K-NETT'!$A$1:$AF$37898,22,FALSE),VLOOKUP($A26,'K-Wallet'!$A$1:$M$5000,0,FALSE)),"NOT VALID")</f>
        <v>0</v>
      </c>
      <c r="X26">
        <f>IFERROR(IFERROR(VLOOKUP($A26,'K-NETT'!$A$1:$AF$37898,23,FALSE),VLOOKUP($A26,'K-Wallet'!$A$1:$M$5000,0,FALSE)),"NOT VALID")</f>
        <v>0</v>
      </c>
      <c r="Y26">
        <f>IFERROR(IFERROR(VLOOKUP($A26,'K-NETT'!$A$1:$AF$37898,26,FALSE),VLOOKUP($A26,'K-Wallet'!$A$1:$M$5000,0,FALSE)),"NOT VALID")</f>
        <v>137650</v>
      </c>
      <c r="Z26">
        <f>IFERROR(IFERROR(VLOOKUP($A26,'K-NETT'!$A$1:$AF$37898,30,FALSE),VLOOKUP($A26,'K-Wallet'!$A$1:$M$5000,11,FALSE)),"NOT VALID")</f>
        <v>0</v>
      </c>
      <c r="AA26" s="31">
        <f t="shared" si="1"/>
        <v>0</v>
      </c>
    </row>
    <row r="27" spans="1:27" x14ac:dyDescent="0.25">
      <c r="A27" t="str">
        <f t="shared" si="0"/>
        <v>1763503832</v>
      </c>
      <c r="B27">
        <v>18</v>
      </c>
      <c r="C27">
        <v>1763503832</v>
      </c>
      <c r="D27" t="s">
        <v>42</v>
      </c>
      <c r="E27" t="s">
        <v>43</v>
      </c>
      <c r="F27">
        <v>56650</v>
      </c>
      <c r="G27" s="2">
        <v>44114</v>
      </c>
      <c r="H27" s="3">
        <v>0.4950694444444444</v>
      </c>
      <c r="I27" t="s">
        <v>44</v>
      </c>
      <c r="J27">
        <v>-82398575801</v>
      </c>
      <c r="K27" s="4" t="s">
        <v>101</v>
      </c>
      <c r="N27" t="str">
        <f>IFERROR(IFERROR(VLOOKUP($A27,'K-NETT'!$A$1:$AF$37898,1,FALSE),VLOOKUP($A27,'K-Wallet'!$A$1:$M$5000,1,FALSE)),"NOT VALID")</f>
        <v>1763503832</v>
      </c>
      <c r="O27" t="str">
        <f>IFERROR(IFERROR(VLOOKUP($A27,'K-NETT'!$A$1:$AF$37898,11,FALSE),VLOOKUP($A27,'K-Wallet'!$A$1:$M$5000,0,FALSE)),"NOT VALID")</f>
        <v>MME2010006636</v>
      </c>
      <c r="P27" t="str">
        <f>IFERROR(IFERROR(VLOOKUP($A27,'K-NETT'!$A$1:$AF$37898,14,FALSE),VLOOKUP($A27,'K-Wallet'!$A$1:$M$5000,8,FALSE)),"NOT VALID")</f>
        <v>IDJRBFA13700</v>
      </c>
      <c r="Q27" t="str">
        <f>IFERROR(IFERROR(VLOOKUP($A27,'K-NETT'!$A$1:$AF$37898,15,FALSE),VLOOKUP($A27,'K-Wallet'!$A$1:$M$5000,9,FALSE)),"NOT VALID")</f>
        <v>IKA YUNI KURNIAWAN</v>
      </c>
      <c r="R27">
        <f>IFERROR(IFERROR(VLOOKUP($A27,'K-NETT'!$A$1:$AF$37898,16,FALSE),VLOOKUP($A27,'K-Wallet'!$A$1:$M$5000,0,FALSE)),"NOT VALID")</f>
        <v>50000</v>
      </c>
      <c r="S27">
        <f>IFERROR(IFERROR(VLOOKUP($A27,'K-NETT'!$A$1:$AF$37898,17,FALSE),VLOOKUP($A27,'K-Wallet'!$A$1:$M$5000,0,FALSE)),"NOT VALID")</f>
        <v>6650</v>
      </c>
      <c r="T27">
        <f>IFERROR(IFERROR(VLOOKUP($A27,'K-NETT'!$A$1:$AF$37898,18,FALSE),VLOOKUP($A27,'K-Wallet'!$A$1:$M$5000,0,FALSE)),"NOT VALID")</f>
        <v>0</v>
      </c>
      <c r="U27">
        <f>IFERROR(IFERROR(VLOOKUP($A27,'K-NETT'!$A$1:$AF$37898,19,FALSE),VLOOKUP($A27,'K-Wallet'!$A$1:$M$5000,0,FALSE)),"NOT VALID")</f>
        <v>0</v>
      </c>
      <c r="V27">
        <f>IFERROR(IFERROR(VLOOKUP($A27,'K-NETT'!$A$1:$AF$37898,20,FALSE),VLOOKUP($A27,'K-Wallet'!$A$1:$M$5000,0,FALSE)),"NOT VALID")</f>
        <v>0</v>
      </c>
      <c r="W27">
        <f>IFERROR(IFERROR(VLOOKUP($A27,'K-NETT'!$A$1:$AF$37898,22,FALSE),VLOOKUP($A27,'K-Wallet'!$A$1:$M$5000,0,FALSE)),"NOT VALID")</f>
        <v>0</v>
      </c>
      <c r="X27">
        <f>IFERROR(IFERROR(VLOOKUP($A27,'K-NETT'!$A$1:$AF$37898,23,FALSE),VLOOKUP($A27,'K-Wallet'!$A$1:$M$5000,0,FALSE)),"NOT VALID")</f>
        <v>0</v>
      </c>
      <c r="Y27">
        <f>IFERROR(IFERROR(VLOOKUP($A27,'K-NETT'!$A$1:$AF$37898,26,FALSE),VLOOKUP($A27,'K-Wallet'!$A$1:$M$5000,0,FALSE)),"NOT VALID")</f>
        <v>56650</v>
      </c>
      <c r="Z27">
        <f>IFERROR(IFERROR(VLOOKUP($A27,'K-NETT'!$A$1:$AF$37898,30,FALSE),VLOOKUP($A27,'K-Wallet'!$A$1:$M$5000,11,FALSE)),"NOT VALID")</f>
        <v>0</v>
      </c>
      <c r="AA27" s="31">
        <f t="shared" si="1"/>
        <v>0</v>
      </c>
    </row>
    <row r="28" spans="1:27" x14ac:dyDescent="0.25">
      <c r="A28" t="str">
        <f t="shared" si="0"/>
        <v>1288603671</v>
      </c>
      <c r="B28">
        <v>19</v>
      </c>
      <c r="C28">
        <v>1288603671</v>
      </c>
      <c r="D28" t="s">
        <v>42</v>
      </c>
      <c r="E28" t="s">
        <v>43</v>
      </c>
      <c r="F28">
        <v>988650</v>
      </c>
      <c r="G28" s="2">
        <v>44114</v>
      </c>
      <c r="H28" s="3">
        <v>0.51129629629629625</v>
      </c>
      <c r="I28" t="s">
        <v>44</v>
      </c>
      <c r="J28">
        <v>-82408133901</v>
      </c>
      <c r="K28" s="4" t="s">
        <v>101</v>
      </c>
      <c r="N28" t="str">
        <f>IFERROR(IFERROR(VLOOKUP($A28,'K-NETT'!$A$1:$AF$37898,1,FALSE),VLOOKUP($A28,'K-Wallet'!$A$1:$M$5000,1,FALSE)),"NOT VALID")</f>
        <v>1288603671</v>
      </c>
      <c r="O28" t="str">
        <f>IFERROR(IFERROR(VLOOKUP($A28,'K-NETT'!$A$1:$AF$37898,11,FALSE),VLOOKUP($A28,'K-Wallet'!$A$1:$M$5000,0,FALSE)),"NOT VALID")</f>
        <v>CNE2010006642</v>
      </c>
      <c r="P28" t="str">
        <f>IFERROR(IFERROR(VLOOKUP($A28,'K-NETT'!$A$1:$AF$37898,14,FALSE),VLOOKUP($A28,'K-Wallet'!$A$1:$M$5000,8,FALSE)),"NOT VALID")</f>
        <v>IDKLABA02864</v>
      </c>
      <c r="Q28" t="str">
        <f>IFERROR(IFERROR(VLOOKUP($A28,'K-NETT'!$A$1:$AF$37898,15,FALSE),VLOOKUP($A28,'K-Wallet'!$A$1:$M$5000,9,FALSE)),"NOT VALID")</f>
        <v>MUSTAFA</v>
      </c>
      <c r="R28">
        <f>IFERROR(IFERROR(VLOOKUP($A28,'K-NETT'!$A$1:$AF$37898,16,FALSE),VLOOKUP($A28,'K-Wallet'!$A$1:$M$5000,0,FALSE)),"NOT VALID")</f>
        <v>960000</v>
      </c>
      <c r="S28">
        <f>IFERROR(IFERROR(VLOOKUP($A28,'K-NETT'!$A$1:$AF$37898,17,FALSE),VLOOKUP($A28,'K-Wallet'!$A$1:$M$5000,0,FALSE)),"NOT VALID")</f>
        <v>6650</v>
      </c>
      <c r="T28">
        <f>IFERROR(IFERROR(VLOOKUP($A28,'K-NETT'!$A$1:$AF$37898,18,FALSE),VLOOKUP($A28,'K-Wallet'!$A$1:$M$5000,0,FALSE)),"NOT VALID")</f>
        <v>22000</v>
      </c>
      <c r="U28">
        <f>IFERROR(IFERROR(VLOOKUP($A28,'K-NETT'!$A$1:$AF$37898,19,FALSE),VLOOKUP($A28,'K-Wallet'!$A$1:$M$5000,0,FALSE)),"NOT VALID")</f>
        <v>0</v>
      </c>
      <c r="V28">
        <f>IFERROR(IFERROR(VLOOKUP($A28,'K-NETT'!$A$1:$AF$37898,20,FALSE),VLOOKUP($A28,'K-Wallet'!$A$1:$M$5000,0,FALSE)),"NOT VALID")</f>
        <v>0</v>
      </c>
      <c r="W28">
        <f>IFERROR(IFERROR(VLOOKUP($A28,'K-NETT'!$A$1:$AF$37898,22,FALSE),VLOOKUP($A28,'K-Wallet'!$A$1:$M$5000,0,FALSE)),"NOT VALID")</f>
        <v>0</v>
      </c>
      <c r="X28">
        <f>IFERROR(IFERROR(VLOOKUP($A28,'K-NETT'!$A$1:$AF$37898,23,FALSE),VLOOKUP($A28,'K-Wallet'!$A$1:$M$5000,0,FALSE)),"NOT VALID")</f>
        <v>0</v>
      </c>
      <c r="Y28">
        <f>IFERROR(IFERROR(VLOOKUP($A28,'K-NETT'!$A$1:$AF$37898,26,FALSE),VLOOKUP($A28,'K-Wallet'!$A$1:$M$5000,0,FALSE)),"NOT VALID")</f>
        <v>988650</v>
      </c>
      <c r="Z28">
        <f>IFERROR(IFERROR(VLOOKUP($A28,'K-NETT'!$A$1:$AF$37898,30,FALSE),VLOOKUP($A28,'K-Wallet'!$A$1:$M$5000,11,FALSE)),"NOT VALID")</f>
        <v>0</v>
      </c>
      <c r="AA28" s="31">
        <f t="shared" si="1"/>
        <v>0</v>
      </c>
    </row>
    <row r="29" spans="1:27" x14ac:dyDescent="0.25">
      <c r="A29" t="str">
        <f t="shared" si="0"/>
        <v>1758703753</v>
      </c>
      <c r="B29">
        <v>20</v>
      </c>
      <c r="C29">
        <v>1758703753</v>
      </c>
      <c r="D29" t="s">
        <v>42</v>
      </c>
      <c r="E29" t="s">
        <v>43</v>
      </c>
      <c r="F29">
        <v>894650</v>
      </c>
      <c r="G29" s="2">
        <v>44114</v>
      </c>
      <c r="H29" s="3">
        <v>0.5250231481481481</v>
      </c>
      <c r="I29" t="s">
        <v>44</v>
      </c>
      <c r="J29">
        <v>-82415844101</v>
      </c>
      <c r="K29" s="4" t="s">
        <v>101</v>
      </c>
      <c r="N29" t="str">
        <f>IFERROR(IFERROR(VLOOKUP($A29,'K-NETT'!$A$1:$AF$37898,1,FALSE),VLOOKUP($A29,'K-Wallet'!$A$1:$M$5000,1,FALSE)),"NOT VALID")</f>
        <v>1758703753</v>
      </c>
      <c r="O29" t="str">
        <f>IFERROR(IFERROR(VLOOKUP($A29,'K-NETT'!$A$1:$AF$37898,11,FALSE),VLOOKUP($A29,'K-Wallet'!$A$1:$M$5000,0,FALSE)),"NOT VALID")</f>
        <v>CNE2010006644</v>
      </c>
      <c r="P29" t="str">
        <f>IFERROR(IFERROR(VLOOKUP($A29,'K-NETT'!$A$1:$AF$37898,14,FALSE),VLOOKUP($A29,'K-Wallet'!$A$1:$M$5000,8,FALSE)),"NOT VALID")</f>
        <v>IDPABLA09321</v>
      </c>
      <c r="Q29" t="str">
        <f>IFERROR(IFERROR(VLOOKUP($A29,'K-NETT'!$A$1:$AF$37898,15,FALSE),VLOOKUP($A29,'K-Wallet'!$A$1:$M$5000,9,FALSE)),"NOT VALID")</f>
        <v>ENDANG GIJAH R</v>
      </c>
      <c r="R29">
        <f>IFERROR(IFERROR(VLOOKUP($A29,'K-NETT'!$A$1:$AF$37898,16,FALSE),VLOOKUP($A29,'K-Wallet'!$A$1:$M$5000,0,FALSE)),"NOT VALID")</f>
        <v>850000</v>
      </c>
      <c r="S29">
        <f>IFERROR(IFERROR(VLOOKUP($A29,'K-NETT'!$A$1:$AF$37898,17,FALSE),VLOOKUP($A29,'K-Wallet'!$A$1:$M$5000,0,FALSE)),"NOT VALID")</f>
        <v>6650</v>
      </c>
      <c r="T29">
        <f>IFERROR(IFERROR(VLOOKUP($A29,'K-NETT'!$A$1:$AF$37898,18,FALSE),VLOOKUP($A29,'K-Wallet'!$A$1:$M$5000,0,FALSE)),"NOT VALID")</f>
        <v>38000</v>
      </c>
      <c r="U29">
        <f>IFERROR(IFERROR(VLOOKUP($A29,'K-NETT'!$A$1:$AF$37898,19,FALSE),VLOOKUP($A29,'K-Wallet'!$A$1:$M$5000,0,FALSE)),"NOT VALID")</f>
        <v>0</v>
      </c>
      <c r="V29">
        <f>IFERROR(IFERROR(VLOOKUP($A29,'K-NETT'!$A$1:$AF$37898,20,FALSE),VLOOKUP($A29,'K-Wallet'!$A$1:$M$5000,0,FALSE)),"NOT VALID")</f>
        <v>0</v>
      </c>
      <c r="W29">
        <f>IFERROR(IFERROR(VLOOKUP($A29,'K-NETT'!$A$1:$AF$37898,22,FALSE),VLOOKUP($A29,'K-Wallet'!$A$1:$M$5000,0,FALSE)),"NOT VALID")</f>
        <v>0</v>
      </c>
      <c r="X29">
        <f>IFERROR(IFERROR(VLOOKUP($A29,'K-NETT'!$A$1:$AF$37898,23,FALSE),VLOOKUP($A29,'K-Wallet'!$A$1:$M$5000,0,FALSE)),"NOT VALID")</f>
        <v>0</v>
      </c>
      <c r="Y29">
        <f>IFERROR(IFERROR(VLOOKUP($A29,'K-NETT'!$A$1:$AF$37898,26,FALSE),VLOOKUP($A29,'K-Wallet'!$A$1:$M$5000,0,FALSE)),"NOT VALID")</f>
        <v>894650</v>
      </c>
      <c r="Z29">
        <f>IFERROR(IFERROR(VLOOKUP($A29,'K-NETT'!$A$1:$AF$37898,30,FALSE),VLOOKUP($A29,'K-Wallet'!$A$1:$M$5000,11,FALSE)),"NOT VALID")</f>
        <v>0</v>
      </c>
      <c r="AA29" s="31">
        <f t="shared" si="1"/>
        <v>0</v>
      </c>
    </row>
    <row r="30" spans="1:27" x14ac:dyDescent="0.25">
      <c r="A30" t="str">
        <f t="shared" si="0"/>
        <v>1042703356</v>
      </c>
      <c r="B30">
        <v>21</v>
      </c>
      <c r="C30">
        <v>1042703356</v>
      </c>
      <c r="D30" t="s">
        <v>42</v>
      </c>
      <c r="E30" t="s">
        <v>43</v>
      </c>
      <c r="F30">
        <v>56650</v>
      </c>
      <c r="G30" s="2">
        <v>44114</v>
      </c>
      <c r="H30" s="3">
        <v>0.52849537037037042</v>
      </c>
      <c r="I30" t="s">
        <v>44</v>
      </c>
      <c r="J30">
        <v>-82417979201</v>
      </c>
      <c r="K30" s="4" t="s">
        <v>101</v>
      </c>
      <c r="N30" t="str">
        <f>IFERROR(IFERROR(VLOOKUP($A30,'K-NETT'!$A$1:$AF$37898,1,FALSE),VLOOKUP($A30,'K-Wallet'!$A$1:$M$5000,1,FALSE)),"NOT VALID")</f>
        <v>1042703356</v>
      </c>
      <c r="O30" t="str">
        <f>IFERROR(IFERROR(VLOOKUP($A30,'K-NETT'!$A$1:$AF$37898,11,FALSE),VLOOKUP($A30,'K-Wallet'!$A$1:$M$5000,0,FALSE)),"NOT VALID")</f>
        <v>MME2010006646</v>
      </c>
      <c r="P30" t="str">
        <f>IFERROR(IFERROR(VLOOKUP($A30,'K-NETT'!$A$1:$AF$37898,14,FALSE),VLOOKUP($A30,'K-Wallet'!$A$1:$M$5000,8,FALSE)),"NOT VALID")</f>
        <v>IDJRBFA13701</v>
      </c>
      <c r="Q30" t="str">
        <f>IFERROR(IFERROR(VLOOKUP($A30,'K-NETT'!$A$1:$AF$37898,15,FALSE),VLOOKUP($A30,'K-Wallet'!$A$1:$M$5000,9,FALSE)),"NOT VALID")</f>
        <v>RITA MERIANI</v>
      </c>
      <c r="R30">
        <f>IFERROR(IFERROR(VLOOKUP($A30,'K-NETT'!$A$1:$AF$37898,16,FALSE),VLOOKUP($A30,'K-Wallet'!$A$1:$M$5000,0,FALSE)),"NOT VALID")</f>
        <v>50000</v>
      </c>
      <c r="S30">
        <f>IFERROR(IFERROR(VLOOKUP($A30,'K-NETT'!$A$1:$AF$37898,17,FALSE),VLOOKUP($A30,'K-Wallet'!$A$1:$M$5000,0,FALSE)),"NOT VALID")</f>
        <v>6650</v>
      </c>
      <c r="T30">
        <f>IFERROR(IFERROR(VLOOKUP($A30,'K-NETT'!$A$1:$AF$37898,18,FALSE),VLOOKUP($A30,'K-Wallet'!$A$1:$M$5000,0,FALSE)),"NOT VALID")</f>
        <v>0</v>
      </c>
      <c r="U30">
        <f>IFERROR(IFERROR(VLOOKUP($A30,'K-NETT'!$A$1:$AF$37898,19,FALSE),VLOOKUP($A30,'K-Wallet'!$A$1:$M$5000,0,FALSE)),"NOT VALID")</f>
        <v>0</v>
      </c>
      <c r="V30">
        <f>IFERROR(IFERROR(VLOOKUP($A30,'K-NETT'!$A$1:$AF$37898,20,FALSE),VLOOKUP($A30,'K-Wallet'!$A$1:$M$5000,0,FALSE)),"NOT VALID")</f>
        <v>0</v>
      </c>
      <c r="W30">
        <f>IFERROR(IFERROR(VLOOKUP($A30,'K-NETT'!$A$1:$AF$37898,22,FALSE),VLOOKUP($A30,'K-Wallet'!$A$1:$M$5000,0,FALSE)),"NOT VALID")</f>
        <v>0</v>
      </c>
      <c r="X30">
        <f>IFERROR(IFERROR(VLOOKUP($A30,'K-NETT'!$A$1:$AF$37898,23,FALSE),VLOOKUP($A30,'K-Wallet'!$A$1:$M$5000,0,FALSE)),"NOT VALID")</f>
        <v>0</v>
      </c>
      <c r="Y30">
        <f>IFERROR(IFERROR(VLOOKUP($A30,'K-NETT'!$A$1:$AF$37898,26,FALSE),VLOOKUP($A30,'K-Wallet'!$A$1:$M$5000,0,FALSE)),"NOT VALID")</f>
        <v>56650</v>
      </c>
      <c r="Z30">
        <f>IFERROR(IFERROR(VLOOKUP($A30,'K-NETT'!$A$1:$AF$37898,30,FALSE),VLOOKUP($A30,'K-Wallet'!$A$1:$M$5000,11,FALSE)),"NOT VALID")</f>
        <v>0</v>
      </c>
      <c r="AA30" s="31">
        <f t="shared" si="1"/>
        <v>0</v>
      </c>
    </row>
    <row r="31" spans="1:27" x14ac:dyDescent="0.25">
      <c r="A31" t="str">
        <f t="shared" si="0"/>
        <v>1664803704</v>
      </c>
      <c r="B31">
        <v>22</v>
      </c>
      <c r="C31">
        <v>1664803704</v>
      </c>
      <c r="D31" t="s">
        <v>42</v>
      </c>
      <c r="E31" t="s">
        <v>43</v>
      </c>
      <c r="F31">
        <v>637650</v>
      </c>
      <c r="G31" s="2">
        <v>44114</v>
      </c>
      <c r="H31" s="3">
        <v>0.52979166666666666</v>
      </c>
      <c r="I31" t="s">
        <v>44</v>
      </c>
      <c r="J31">
        <v>-82418723601</v>
      </c>
      <c r="K31" s="4" t="s">
        <v>101</v>
      </c>
      <c r="N31" t="str">
        <f>IFERROR(IFERROR(VLOOKUP($A31,'K-NETT'!$A$1:$AF$37898,1,FALSE),VLOOKUP($A31,'K-Wallet'!$A$1:$M$5000,1,FALSE)),"NOT VALID")</f>
        <v>1664803704</v>
      </c>
      <c r="O31" t="str">
        <f>IFERROR(IFERROR(VLOOKUP($A31,'K-NETT'!$A$1:$AF$37898,11,FALSE),VLOOKUP($A31,'K-Wallet'!$A$1:$M$5000,0,FALSE)),"NOT VALID")</f>
        <v>CNE2010006647</v>
      </c>
      <c r="P31" t="str">
        <f>IFERROR(IFERROR(VLOOKUP($A31,'K-NETT'!$A$1:$AF$37898,14,FALSE),VLOOKUP($A31,'K-Wallet'!$A$1:$M$5000,8,FALSE)),"NOT VALID")</f>
        <v>IDPABOA01214</v>
      </c>
      <c r="Q31" t="str">
        <f>IFERROR(IFERROR(VLOOKUP($A31,'K-NETT'!$A$1:$AF$37898,15,FALSE),VLOOKUP($A31,'K-Wallet'!$A$1:$M$5000,9,FALSE)),"NOT VALID")</f>
        <v>WIWIT SAPTANINGRUM</v>
      </c>
      <c r="R31">
        <f>IFERROR(IFERROR(VLOOKUP($A31,'K-NETT'!$A$1:$AF$37898,16,FALSE),VLOOKUP($A31,'K-Wallet'!$A$1:$M$5000,0,FALSE)),"NOT VALID")</f>
        <v>620000</v>
      </c>
      <c r="S31">
        <f>IFERROR(IFERROR(VLOOKUP($A31,'K-NETT'!$A$1:$AF$37898,17,FALSE),VLOOKUP($A31,'K-Wallet'!$A$1:$M$5000,0,FALSE)),"NOT VALID")</f>
        <v>6650</v>
      </c>
      <c r="T31">
        <f>IFERROR(IFERROR(VLOOKUP($A31,'K-NETT'!$A$1:$AF$37898,18,FALSE),VLOOKUP($A31,'K-Wallet'!$A$1:$M$5000,0,FALSE)),"NOT VALID")</f>
        <v>11000</v>
      </c>
      <c r="U31">
        <f>IFERROR(IFERROR(VLOOKUP($A31,'K-NETT'!$A$1:$AF$37898,19,FALSE),VLOOKUP($A31,'K-Wallet'!$A$1:$M$5000,0,FALSE)),"NOT VALID")</f>
        <v>0</v>
      </c>
      <c r="V31">
        <f>IFERROR(IFERROR(VLOOKUP($A31,'K-NETT'!$A$1:$AF$37898,20,FALSE),VLOOKUP($A31,'K-Wallet'!$A$1:$M$5000,0,FALSE)),"NOT VALID")</f>
        <v>0</v>
      </c>
      <c r="W31">
        <f>IFERROR(IFERROR(VLOOKUP($A31,'K-NETT'!$A$1:$AF$37898,22,FALSE),VLOOKUP($A31,'K-Wallet'!$A$1:$M$5000,0,FALSE)),"NOT VALID")</f>
        <v>0</v>
      </c>
      <c r="X31">
        <f>IFERROR(IFERROR(VLOOKUP($A31,'K-NETT'!$A$1:$AF$37898,23,FALSE),VLOOKUP($A31,'K-Wallet'!$A$1:$M$5000,0,FALSE)),"NOT VALID")</f>
        <v>0</v>
      </c>
      <c r="Y31">
        <f>IFERROR(IFERROR(VLOOKUP($A31,'K-NETT'!$A$1:$AF$37898,26,FALSE),VLOOKUP($A31,'K-Wallet'!$A$1:$M$5000,0,FALSE)),"NOT VALID")</f>
        <v>637650</v>
      </c>
      <c r="Z31">
        <f>IFERROR(IFERROR(VLOOKUP($A31,'K-NETT'!$A$1:$AF$37898,30,FALSE),VLOOKUP($A31,'K-Wallet'!$A$1:$M$5000,11,FALSE)),"NOT VALID")</f>
        <v>0</v>
      </c>
      <c r="AA31" s="31">
        <f t="shared" si="1"/>
        <v>0</v>
      </c>
    </row>
    <row r="32" spans="1:27" x14ac:dyDescent="0.25">
      <c r="A32" t="str">
        <f t="shared" si="0"/>
        <v>1953903437</v>
      </c>
      <c r="B32">
        <v>23</v>
      </c>
      <c r="C32">
        <v>1953903437</v>
      </c>
      <c r="D32" t="s">
        <v>42</v>
      </c>
      <c r="E32" t="s">
        <v>43</v>
      </c>
      <c r="F32">
        <v>56650</v>
      </c>
      <c r="G32" s="2">
        <v>44114</v>
      </c>
      <c r="H32" s="3">
        <v>0.54032407407407412</v>
      </c>
      <c r="I32" t="s">
        <v>44</v>
      </c>
      <c r="J32">
        <v>-82424483101</v>
      </c>
      <c r="K32" s="4" t="s">
        <v>101</v>
      </c>
      <c r="N32" t="str">
        <f>IFERROR(IFERROR(VLOOKUP($A32,'K-NETT'!$A$1:$AF$37898,1,FALSE),VLOOKUP($A32,'K-Wallet'!$A$1:$M$5000,1,FALSE)),"NOT VALID")</f>
        <v>1953903437</v>
      </c>
      <c r="O32" t="str">
        <f>IFERROR(IFERROR(VLOOKUP($A32,'K-NETT'!$A$1:$AF$37898,11,FALSE),VLOOKUP($A32,'K-Wallet'!$A$1:$M$5000,0,FALSE)),"NOT VALID")</f>
        <v>MME2010006650</v>
      </c>
      <c r="P32" t="str">
        <f>IFERROR(IFERROR(VLOOKUP($A32,'K-NETT'!$A$1:$AF$37898,14,FALSE),VLOOKUP($A32,'K-Wallet'!$A$1:$M$5000,8,FALSE)),"NOT VALID")</f>
        <v>IDSPAAB43810</v>
      </c>
      <c r="Q32" t="str">
        <f>IFERROR(IFERROR(VLOOKUP($A32,'K-NETT'!$A$1:$AF$37898,15,FALSE),VLOOKUP($A32,'K-Wallet'!$A$1:$M$5000,9,FALSE)),"NOT VALID")</f>
        <v>SITI NURHIDAYAH</v>
      </c>
      <c r="R32">
        <f>IFERROR(IFERROR(VLOOKUP($A32,'K-NETT'!$A$1:$AF$37898,16,FALSE),VLOOKUP($A32,'K-Wallet'!$A$1:$M$5000,0,FALSE)),"NOT VALID")</f>
        <v>50000</v>
      </c>
      <c r="S32">
        <f>IFERROR(IFERROR(VLOOKUP($A32,'K-NETT'!$A$1:$AF$37898,17,FALSE),VLOOKUP($A32,'K-Wallet'!$A$1:$M$5000,0,FALSE)),"NOT VALID")</f>
        <v>6650</v>
      </c>
      <c r="T32">
        <f>IFERROR(IFERROR(VLOOKUP($A32,'K-NETT'!$A$1:$AF$37898,18,FALSE),VLOOKUP($A32,'K-Wallet'!$A$1:$M$5000,0,FALSE)),"NOT VALID")</f>
        <v>0</v>
      </c>
      <c r="U32">
        <f>IFERROR(IFERROR(VLOOKUP($A32,'K-NETT'!$A$1:$AF$37898,19,FALSE),VLOOKUP($A32,'K-Wallet'!$A$1:$M$5000,0,FALSE)),"NOT VALID")</f>
        <v>0</v>
      </c>
      <c r="V32">
        <f>IFERROR(IFERROR(VLOOKUP($A32,'K-NETT'!$A$1:$AF$37898,20,FALSE),VLOOKUP($A32,'K-Wallet'!$A$1:$M$5000,0,FALSE)),"NOT VALID")</f>
        <v>0</v>
      </c>
      <c r="W32">
        <f>IFERROR(IFERROR(VLOOKUP($A32,'K-NETT'!$A$1:$AF$37898,22,FALSE),VLOOKUP($A32,'K-Wallet'!$A$1:$M$5000,0,FALSE)),"NOT VALID")</f>
        <v>0</v>
      </c>
      <c r="X32">
        <f>IFERROR(IFERROR(VLOOKUP($A32,'K-NETT'!$A$1:$AF$37898,23,FALSE),VLOOKUP($A32,'K-Wallet'!$A$1:$M$5000,0,FALSE)),"NOT VALID")</f>
        <v>0</v>
      </c>
      <c r="Y32">
        <f>IFERROR(IFERROR(VLOOKUP($A32,'K-NETT'!$A$1:$AF$37898,26,FALSE),VLOOKUP($A32,'K-Wallet'!$A$1:$M$5000,0,FALSE)),"NOT VALID")</f>
        <v>56650</v>
      </c>
      <c r="Z32">
        <f>IFERROR(IFERROR(VLOOKUP($A32,'K-NETT'!$A$1:$AF$37898,30,FALSE),VLOOKUP($A32,'K-Wallet'!$A$1:$M$5000,11,FALSE)),"NOT VALID")</f>
        <v>0</v>
      </c>
      <c r="AA32" s="31">
        <f t="shared" si="1"/>
        <v>0</v>
      </c>
    </row>
    <row r="33" spans="1:27" x14ac:dyDescent="0.25">
      <c r="A33" t="str">
        <f t="shared" si="0"/>
        <v>1584313313</v>
      </c>
      <c r="B33">
        <v>24</v>
      </c>
      <c r="C33">
        <v>1584313313</v>
      </c>
      <c r="D33" t="s">
        <v>42</v>
      </c>
      <c r="E33" t="s">
        <v>43</v>
      </c>
      <c r="F33">
        <v>64650</v>
      </c>
      <c r="G33" s="2">
        <v>44114</v>
      </c>
      <c r="H33" s="3">
        <v>0.5872222222222222</v>
      </c>
      <c r="I33" t="s">
        <v>44</v>
      </c>
      <c r="J33">
        <v>-82450364101</v>
      </c>
      <c r="K33" s="4" t="s">
        <v>101</v>
      </c>
      <c r="N33" t="str">
        <f>IFERROR(IFERROR(VLOOKUP($A33,'K-NETT'!$A$1:$AF$37898,1,FALSE),VLOOKUP($A33,'K-Wallet'!$A$1:$M$5000,1,FALSE)),"NOT VALID")</f>
        <v>1584313313</v>
      </c>
      <c r="O33" t="str">
        <f>IFERROR(IFERROR(VLOOKUP($A33,'K-NETT'!$A$1:$AF$37898,11,FALSE),VLOOKUP($A33,'K-Wallet'!$A$1:$M$5000,0,FALSE)),"NOT VALID")</f>
        <v>MME2010006667</v>
      </c>
      <c r="P33" t="str">
        <f>IFERROR(IFERROR(VLOOKUP($A33,'K-NETT'!$A$1:$AF$37898,14,FALSE),VLOOKUP($A33,'K-Wallet'!$A$1:$M$5000,8,FALSE)),"NOT VALID")</f>
        <v>IDSPAAB43815</v>
      </c>
      <c r="Q33" t="str">
        <f>IFERROR(IFERROR(VLOOKUP($A33,'K-NETT'!$A$1:$AF$37898,15,FALSE),VLOOKUP($A33,'K-Wallet'!$A$1:$M$5000,9,FALSE)),"NOT VALID")</f>
        <v>MAULANA HASANUDIN</v>
      </c>
      <c r="R33">
        <f>IFERROR(IFERROR(VLOOKUP($A33,'K-NETT'!$A$1:$AF$37898,16,FALSE),VLOOKUP($A33,'K-Wallet'!$A$1:$M$5000,0,FALSE)),"NOT VALID")</f>
        <v>50000</v>
      </c>
      <c r="S33">
        <f>IFERROR(IFERROR(VLOOKUP($A33,'K-NETT'!$A$1:$AF$37898,17,FALSE),VLOOKUP($A33,'K-Wallet'!$A$1:$M$5000,0,FALSE)),"NOT VALID")</f>
        <v>6650</v>
      </c>
      <c r="T33">
        <f>IFERROR(IFERROR(VLOOKUP($A33,'K-NETT'!$A$1:$AF$37898,18,FALSE),VLOOKUP($A33,'K-Wallet'!$A$1:$M$5000,0,FALSE)),"NOT VALID")</f>
        <v>8000</v>
      </c>
      <c r="U33">
        <f>IFERROR(IFERROR(VLOOKUP($A33,'K-NETT'!$A$1:$AF$37898,19,FALSE),VLOOKUP($A33,'K-Wallet'!$A$1:$M$5000,0,FALSE)),"NOT VALID")</f>
        <v>0</v>
      </c>
      <c r="V33">
        <f>IFERROR(IFERROR(VLOOKUP($A33,'K-NETT'!$A$1:$AF$37898,20,FALSE),VLOOKUP($A33,'K-Wallet'!$A$1:$M$5000,0,FALSE)),"NOT VALID")</f>
        <v>0</v>
      </c>
      <c r="W33">
        <f>IFERROR(IFERROR(VLOOKUP($A33,'K-NETT'!$A$1:$AF$37898,22,FALSE),VLOOKUP($A33,'K-Wallet'!$A$1:$M$5000,0,FALSE)),"NOT VALID")</f>
        <v>0</v>
      </c>
      <c r="X33">
        <f>IFERROR(IFERROR(VLOOKUP($A33,'K-NETT'!$A$1:$AF$37898,23,FALSE),VLOOKUP($A33,'K-Wallet'!$A$1:$M$5000,0,FALSE)),"NOT VALID")</f>
        <v>0</v>
      </c>
      <c r="Y33">
        <f>IFERROR(IFERROR(VLOOKUP($A33,'K-NETT'!$A$1:$AF$37898,26,FALSE),VLOOKUP($A33,'K-Wallet'!$A$1:$M$5000,0,FALSE)),"NOT VALID")</f>
        <v>64650</v>
      </c>
      <c r="Z33">
        <f>IFERROR(IFERROR(VLOOKUP($A33,'K-NETT'!$A$1:$AF$37898,30,FALSE),VLOOKUP($A33,'K-Wallet'!$A$1:$M$5000,11,FALSE)),"NOT VALID")</f>
        <v>0</v>
      </c>
      <c r="AA33" s="31">
        <f t="shared" si="1"/>
        <v>0</v>
      </c>
    </row>
    <row r="34" spans="1:27" x14ac:dyDescent="0.25">
      <c r="A34" t="str">
        <f t="shared" si="0"/>
        <v>1820513003</v>
      </c>
      <c r="B34">
        <v>25</v>
      </c>
      <c r="C34">
        <v>1820513003</v>
      </c>
      <c r="D34" t="s">
        <v>42</v>
      </c>
      <c r="E34" t="s">
        <v>43</v>
      </c>
      <c r="F34">
        <v>490650</v>
      </c>
      <c r="G34" s="2">
        <v>44114</v>
      </c>
      <c r="H34" s="3">
        <v>0.60568287037037039</v>
      </c>
      <c r="I34" t="s">
        <v>44</v>
      </c>
      <c r="J34">
        <v>-82460480801</v>
      </c>
      <c r="K34" s="4" t="s">
        <v>101</v>
      </c>
      <c r="N34" t="str">
        <f>IFERROR(IFERROR(VLOOKUP($A34,'K-NETT'!$A$1:$AF$37898,1,FALSE),VLOOKUP($A34,'K-Wallet'!$A$1:$M$5000,1,FALSE)),"NOT VALID")</f>
        <v>1820513003</v>
      </c>
      <c r="O34" t="str">
        <f>IFERROR(IFERROR(VLOOKUP($A34,'K-NETT'!$A$1:$AF$37898,11,FALSE),VLOOKUP($A34,'K-Wallet'!$A$1:$M$5000,0,FALSE)),"NOT VALID")</f>
        <v>CNE2010006671</v>
      </c>
      <c r="P34" t="str">
        <f>IFERROR(IFERROR(VLOOKUP($A34,'K-NETT'!$A$1:$AF$37898,14,FALSE),VLOOKUP($A34,'K-Wallet'!$A$1:$M$5000,8,FALSE)),"NOT VALID")</f>
        <v>IDSPAAB39914</v>
      </c>
      <c r="Q34" t="str">
        <f>IFERROR(IFERROR(VLOOKUP($A34,'K-NETT'!$A$1:$AF$37898,15,FALSE),VLOOKUP($A34,'K-Wallet'!$A$1:$M$5000,9,FALSE)),"NOT VALID")</f>
        <v>ANISA LUTFIAH</v>
      </c>
      <c r="R34">
        <f>IFERROR(IFERROR(VLOOKUP($A34,'K-NETT'!$A$1:$AF$37898,16,FALSE),VLOOKUP($A34,'K-Wallet'!$A$1:$M$5000,0,FALSE)),"NOT VALID")</f>
        <v>474000</v>
      </c>
      <c r="S34">
        <f>IFERROR(IFERROR(VLOOKUP($A34,'K-NETT'!$A$1:$AF$37898,17,FALSE),VLOOKUP($A34,'K-Wallet'!$A$1:$M$5000,0,FALSE)),"NOT VALID")</f>
        <v>6650</v>
      </c>
      <c r="T34">
        <f>IFERROR(IFERROR(VLOOKUP($A34,'K-NETT'!$A$1:$AF$37898,18,FALSE),VLOOKUP($A34,'K-Wallet'!$A$1:$M$5000,0,FALSE)),"NOT VALID")</f>
        <v>10000</v>
      </c>
      <c r="U34">
        <f>IFERROR(IFERROR(VLOOKUP($A34,'K-NETT'!$A$1:$AF$37898,19,FALSE),VLOOKUP($A34,'K-Wallet'!$A$1:$M$5000,0,FALSE)),"NOT VALID")</f>
        <v>0</v>
      </c>
      <c r="V34">
        <f>IFERROR(IFERROR(VLOOKUP($A34,'K-NETT'!$A$1:$AF$37898,20,FALSE),VLOOKUP($A34,'K-Wallet'!$A$1:$M$5000,0,FALSE)),"NOT VALID")</f>
        <v>0</v>
      </c>
      <c r="W34">
        <f>IFERROR(IFERROR(VLOOKUP($A34,'K-NETT'!$A$1:$AF$37898,22,FALSE),VLOOKUP($A34,'K-Wallet'!$A$1:$M$5000,0,FALSE)),"NOT VALID")</f>
        <v>0</v>
      </c>
      <c r="X34">
        <f>IFERROR(IFERROR(VLOOKUP($A34,'K-NETT'!$A$1:$AF$37898,23,FALSE),VLOOKUP($A34,'K-Wallet'!$A$1:$M$5000,0,FALSE)),"NOT VALID")</f>
        <v>0</v>
      </c>
      <c r="Y34">
        <f>IFERROR(IFERROR(VLOOKUP($A34,'K-NETT'!$A$1:$AF$37898,26,FALSE),VLOOKUP($A34,'K-Wallet'!$A$1:$M$5000,0,FALSE)),"NOT VALID")</f>
        <v>490650</v>
      </c>
      <c r="Z34">
        <f>IFERROR(IFERROR(VLOOKUP($A34,'K-NETT'!$A$1:$AF$37898,30,FALSE),VLOOKUP($A34,'K-Wallet'!$A$1:$M$5000,11,FALSE)),"NOT VALID")</f>
        <v>0</v>
      </c>
      <c r="AA34" s="31">
        <f t="shared" si="1"/>
        <v>0</v>
      </c>
    </row>
    <row r="35" spans="1:27" x14ac:dyDescent="0.25">
      <c r="A35" t="str">
        <f t="shared" si="0"/>
        <v>1864713591</v>
      </c>
      <c r="B35">
        <v>26</v>
      </c>
      <c r="C35">
        <v>1864713591</v>
      </c>
      <c r="D35" t="s">
        <v>42</v>
      </c>
      <c r="E35" t="s">
        <v>43</v>
      </c>
      <c r="F35">
        <v>976650</v>
      </c>
      <c r="G35" s="2">
        <v>44114</v>
      </c>
      <c r="H35" s="3">
        <v>0.63331018518518511</v>
      </c>
      <c r="I35" t="s">
        <v>44</v>
      </c>
      <c r="J35">
        <v>-82474375901</v>
      </c>
      <c r="K35" s="4" t="s">
        <v>101</v>
      </c>
      <c r="N35" t="str">
        <f>IFERROR(IFERROR(VLOOKUP($A35,'K-NETT'!$A$1:$AF$37898,1,FALSE),VLOOKUP($A35,'K-Wallet'!$A$1:$M$5000,1,FALSE)),"NOT VALID")</f>
        <v>1864713591</v>
      </c>
      <c r="O35" t="str">
        <f>IFERROR(IFERROR(VLOOKUP($A35,'K-NETT'!$A$1:$AF$37898,11,FALSE),VLOOKUP($A35,'K-Wallet'!$A$1:$M$5000,0,FALSE)),"NOT VALID")</f>
        <v>CNE2010006676</v>
      </c>
      <c r="P35" t="str">
        <f>IFERROR(IFERROR(VLOOKUP($A35,'K-NETT'!$A$1:$AF$37898,14,FALSE),VLOOKUP($A35,'K-Wallet'!$A$1:$M$5000,8,FALSE)),"NOT VALID")</f>
        <v>IDJTADA07266</v>
      </c>
      <c r="Q35" t="str">
        <f>IFERROR(IFERROR(VLOOKUP($A35,'K-NETT'!$A$1:$AF$37898,15,FALSE),VLOOKUP($A35,'K-Wallet'!$A$1:$M$5000,9,FALSE)),"NOT VALID")</f>
        <v>YUYUN WAHYUNI</v>
      </c>
      <c r="R35">
        <f>IFERROR(IFERROR(VLOOKUP($A35,'K-NETT'!$A$1:$AF$37898,16,FALSE),VLOOKUP($A35,'K-Wallet'!$A$1:$M$5000,0,FALSE)),"NOT VALID")</f>
        <v>950000</v>
      </c>
      <c r="S35">
        <f>IFERROR(IFERROR(VLOOKUP($A35,'K-NETT'!$A$1:$AF$37898,17,FALSE),VLOOKUP($A35,'K-Wallet'!$A$1:$M$5000,0,FALSE)),"NOT VALID")</f>
        <v>6650</v>
      </c>
      <c r="T35">
        <f>IFERROR(IFERROR(VLOOKUP($A35,'K-NETT'!$A$1:$AF$37898,18,FALSE),VLOOKUP($A35,'K-Wallet'!$A$1:$M$5000,0,FALSE)),"NOT VALID")</f>
        <v>20000</v>
      </c>
      <c r="U35">
        <f>IFERROR(IFERROR(VLOOKUP($A35,'K-NETT'!$A$1:$AF$37898,19,FALSE),VLOOKUP($A35,'K-Wallet'!$A$1:$M$5000,0,FALSE)),"NOT VALID")</f>
        <v>0</v>
      </c>
      <c r="V35">
        <f>IFERROR(IFERROR(VLOOKUP($A35,'K-NETT'!$A$1:$AF$37898,20,FALSE),VLOOKUP($A35,'K-Wallet'!$A$1:$M$5000,0,FALSE)),"NOT VALID")</f>
        <v>0</v>
      </c>
      <c r="W35">
        <f>IFERROR(IFERROR(VLOOKUP($A35,'K-NETT'!$A$1:$AF$37898,22,FALSE),VLOOKUP($A35,'K-Wallet'!$A$1:$M$5000,0,FALSE)),"NOT VALID")</f>
        <v>0</v>
      </c>
      <c r="X35">
        <f>IFERROR(IFERROR(VLOOKUP($A35,'K-NETT'!$A$1:$AF$37898,23,FALSE),VLOOKUP($A35,'K-Wallet'!$A$1:$M$5000,0,FALSE)),"NOT VALID")</f>
        <v>0</v>
      </c>
      <c r="Y35">
        <f>IFERROR(IFERROR(VLOOKUP($A35,'K-NETT'!$A$1:$AF$37898,26,FALSE),VLOOKUP($A35,'K-Wallet'!$A$1:$M$5000,0,FALSE)),"NOT VALID")</f>
        <v>976650</v>
      </c>
      <c r="Z35">
        <f>IFERROR(IFERROR(VLOOKUP($A35,'K-NETT'!$A$1:$AF$37898,30,FALSE),VLOOKUP($A35,'K-Wallet'!$A$1:$M$5000,11,FALSE)),"NOT VALID")</f>
        <v>0</v>
      </c>
      <c r="AA35" s="31">
        <f t="shared" si="1"/>
        <v>0</v>
      </c>
    </row>
    <row r="36" spans="1:27" x14ac:dyDescent="0.25">
      <c r="A36" t="str">
        <f t="shared" si="0"/>
        <v>1342713559</v>
      </c>
      <c r="B36">
        <v>27</v>
      </c>
      <c r="C36">
        <v>1342713559</v>
      </c>
      <c r="D36" t="s">
        <v>42</v>
      </c>
      <c r="E36" t="s">
        <v>43</v>
      </c>
      <c r="F36">
        <v>490650</v>
      </c>
      <c r="G36" s="2">
        <v>44114</v>
      </c>
      <c r="H36" s="3">
        <v>0.63398148148148148</v>
      </c>
      <c r="I36" t="s">
        <v>44</v>
      </c>
      <c r="J36">
        <v>-82474658601</v>
      </c>
      <c r="K36" s="4" t="s">
        <v>101</v>
      </c>
      <c r="N36" t="str">
        <f>IFERROR(IFERROR(VLOOKUP($A36,'K-NETT'!$A$1:$AF$37898,1,FALSE),VLOOKUP($A36,'K-Wallet'!$A$1:$M$5000,1,FALSE)),"NOT VALID")</f>
        <v>1342713559</v>
      </c>
      <c r="O36" t="str">
        <f>IFERROR(IFERROR(VLOOKUP($A36,'K-NETT'!$A$1:$AF$37898,11,FALSE),VLOOKUP($A36,'K-Wallet'!$A$1:$M$5000,0,FALSE)),"NOT VALID")</f>
        <v>CNE2010006677</v>
      </c>
      <c r="P36" t="str">
        <f>IFERROR(IFERROR(VLOOKUP($A36,'K-NETT'!$A$1:$AF$37898,14,FALSE),VLOOKUP($A36,'K-Wallet'!$A$1:$M$5000,8,FALSE)),"NOT VALID")</f>
        <v>IDJTAXA06189</v>
      </c>
      <c r="Q36" t="str">
        <f>IFERROR(IFERROR(VLOOKUP($A36,'K-NETT'!$A$1:$AF$37898,15,FALSE),VLOOKUP($A36,'K-Wallet'!$A$1:$M$5000,9,FALSE)),"NOT VALID")</f>
        <v>AGUS MUCHODAR H</v>
      </c>
      <c r="R36">
        <f>IFERROR(IFERROR(VLOOKUP($A36,'K-NETT'!$A$1:$AF$37898,16,FALSE),VLOOKUP($A36,'K-Wallet'!$A$1:$M$5000,0,FALSE)),"NOT VALID")</f>
        <v>474000</v>
      </c>
      <c r="S36">
        <f>IFERROR(IFERROR(VLOOKUP($A36,'K-NETT'!$A$1:$AF$37898,17,FALSE),VLOOKUP($A36,'K-Wallet'!$A$1:$M$5000,0,FALSE)),"NOT VALID")</f>
        <v>6650</v>
      </c>
      <c r="T36">
        <f>IFERROR(IFERROR(VLOOKUP($A36,'K-NETT'!$A$1:$AF$37898,18,FALSE),VLOOKUP($A36,'K-Wallet'!$A$1:$M$5000,0,FALSE)),"NOT VALID")</f>
        <v>10000</v>
      </c>
      <c r="U36">
        <f>IFERROR(IFERROR(VLOOKUP($A36,'K-NETT'!$A$1:$AF$37898,19,FALSE),VLOOKUP($A36,'K-Wallet'!$A$1:$M$5000,0,FALSE)),"NOT VALID")</f>
        <v>0</v>
      </c>
      <c r="V36">
        <f>IFERROR(IFERROR(VLOOKUP($A36,'K-NETT'!$A$1:$AF$37898,20,FALSE),VLOOKUP($A36,'K-Wallet'!$A$1:$M$5000,0,FALSE)),"NOT VALID")</f>
        <v>0</v>
      </c>
      <c r="W36">
        <f>IFERROR(IFERROR(VLOOKUP($A36,'K-NETT'!$A$1:$AF$37898,22,FALSE),VLOOKUP($A36,'K-Wallet'!$A$1:$M$5000,0,FALSE)),"NOT VALID")</f>
        <v>0</v>
      </c>
      <c r="X36">
        <f>IFERROR(IFERROR(VLOOKUP($A36,'K-NETT'!$A$1:$AF$37898,23,FALSE),VLOOKUP($A36,'K-Wallet'!$A$1:$M$5000,0,FALSE)),"NOT VALID")</f>
        <v>0</v>
      </c>
      <c r="Y36">
        <f>IFERROR(IFERROR(VLOOKUP($A36,'K-NETT'!$A$1:$AF$37898,26,FALSE),VLOOKUP($A36,'K-Wallet'!$A$1:$M$5000,0,FALSE)),"NOT VALID")</f>
        <v>490650</v>
      </c>
      <c r="Z36">
        <f>IFERROR(IFERROR(VLOOKUP($A36,'K-NETT'!$A$1:$AF$37898,30,FALSE),VLOOKUP($A36,'K-Wallet'!$A$1:$M$5000,11,FALSE)),"NOT VALID")</f>
        <v>0</v>
      </c>
      <c r="AA36" s="31">
        <f t="shared" si="1"/>
        <v>0</v>
      </c>
    </row>
    <row r="37" spans="1:27" x14ac:dyDescent="0.25">
      <c r="A37" t="str">
        <f t="shared" si="0"/>
        <v>1912913352</v>
      </c>
      <c r="B37">
        <v>28</v>
      </c>
      <c r="C37">
        <v>1912913352</v>
      </c>
      <c r="D37" t="s">
        <v>42</v>
      </c>
      <c r="E37" t="s">
        <v>43</v>
      </c>
      <c r="F37">
        <v>490650</v>
      </c>
      <c r="G37" s="2">
        <v>44114</v>
      </c>
      <c r="H37" s="3">
        <v>0.65377314814814813</v>
      </c>
      <c r="I37" t="s">
        <v>44</v>
      </c>
      <c r="J37">
        <v>-82484241101</v>
      </c>
      <c r="K37" s="4" t="s">
        <v>101</v>
      </c>
      <c r="N37" t="str">
        <f>IFERROR(IFERROR(VLOOKUP($A37,'K-NETT'!$A$1:$AF$37898,1,FALSE),VLOOKUP($A37,'K-Wallet'!$A$1:$M$5000,1,FALSE)),"NOT VALID")</f>
        <v>1912913352</v>
      </c>
      <c r="O37" t="str">
        <f>IFERROR(IFERROR(VLOOKUP($A37,'K-NETT'!$A$1:$AF$37898,11,FALSE),VLOOKUP($A37,'K-Wallet'!$A$1:$M$5000,0,FALSE)),"NOT VALID")</f>
        <v>CNE2010006684</v>
      </c>
      <c r="P37" t="str">
        <f>IFERROR(IFERROR(VLOOKUP($A37,'K-NETT'!$A$1:$AF$37898,14,FALSE),VLOOKUP($A37,'K-Wallet'!$A$1:$M$5000,8,FALSE)),"NOT VALID")</f>
        <v>IDJTBAA12303</v>
      </c>
      <c r="Q37" t="str">
        <f>IFERROR(IFERROR(VLOOKUP($A37,'K-NETT'!$A$1:$AF$37898,15,FALSE),VLOOKUP($A37,'K-Wallet'!$A$1:$M$5000,9,FALSE)),"NOT VALID")</f>
        <v>SUMI SUSMIATI</v>
      </c>
      <c r="R37">
        <f>IFERROR(IFERROR(VLOOKUP($A37,'K-NETT'!$A$1:$AF$37898,16,FALSE),VLOOKUP($A37,'K-Wallet'!$A$1:$M$5000,0,FALSE)),"NOT VALID")</f>
        <v>474000</v>
      </c>
      <c r="S37">
        <f>IFERROR(IFERROR(VLOOKUP($A37,'K-NETT'!$A$1:$AF$37898,17,FALSE),VLOOKUP($A37,'K-Wallet'!$A$1:$M$5000,0,FALSE)),"NOT VALID")</f>
        <v>6650</v>
      </c>
      <c r="T37">
        <f>IFERROR(IFERROR(VLOOKUP($A37,'K-NETT'!$A$1:$AF$37898,18,FALSE),VLOOKUP($A37,'K-Wallet'!$A$1:$M$5000,0,FALSE)),"NOT VALID")</f>
        <v>10000</v>
      </c>
      <c r="U37">
        <f>IFERROR(IFERROR(VLOOKUP($A37,'K-NETT'!$A$1:$AF$37898,19,FALSE),VLOOKUP($A37,'K-Wallet'!$A$1:$M$5000,0,FALSE)),"NOT VALID")</f>
        <v>0</v>
      </c>
      <c r="V37">
        <f>IFERROR(IFERROR(VLOOKUP($A37,'K-NETT'!$A$1:$AF$37898,20,FALSE),VLOOKUP($A37,'K-Wallet'!$A$1:$M$5000,0,FALSE)),"NOT VALID")</f>
        <v>0</v>
      </c>
      <c r="W37">
        <f>IFERROR(IFERROR(VLOOKUP($A37,'K-NETT'!$A$1:$AF$37898,22,FALSE),VLOOKUP($A37,'K-Wallet'!$A$1:$M$5000,0,FALSE)),"NOT VALID")</f>
        <v>0</v>
      </c>
      <c r="X37">
        <f>IFERROR(IFERROR(VLOOKUP($A37,'K-NETT'!$A$1:$AF$37898,23,FALSE),VLOOKUP($A37,'K-Wallet'!$A$1:$M$5000,0,FALSE)),"NOT VALID")</f>
        <v>0</v>
      </c>
      <c r="Y37">
        <f>IFERROR(IFERROR(VLOOKUP($A37,'K-NETT'!$A$1:$AF$37898,26,FALSE),VLOOKUP($A37,'K-Wallet'!$A$1:$M$5000,0,FALSE)),"NOT VALID")</f>
        <v>490650</v>
      </c>
      <c r="Z37">
        <f>IFERROR(IFERROR(VLOOKUP($A37,'K-NETT'!$A$1:$AF$37898,30,FALSE),VLOOKUP($A37,'K-Wallet'!$A$1:$M$5000,11,FALSE)),"NOT VALID")</f>
        <v>0</v>
      </c>
      <c r="AA37" s="31">
        <f t="shared" si="1"/>
        <v>0</v>
      </c>
    </row>
    <row r="38" spans="1:27" x14ac:dyDescent="0.25">
      <c r="A38" t="str">
        <f t="shared" si="0"/>
        <v>1634113261</v>
      </c>
      <c r="B38">
        <v>29</v>
      </c>
      <c r="C38">
        <v>1634113261</v>
      </c>
      <c r="D38" t="s">
        <v>42</v>
      </c>
      <c r="E38" t="s">
        <v>43</v>
      </c>
      <c r="F38">
        <v>246650</v>
      </c>
      <c r="G38" s="2">
        <v>44114</v>
      </c>
      <c r="H38" s="3">
        <v>0.66752314814814817</v>
      </c>
      <c r="I38" t="s">
        <v>17174</v>
      </c>
      <c r="J38">
        <v>-82490798701</v>
      </c>
      <c r="K38" s="4" t="s">
        <v>101</v>
      </c>
      <c r="N38" t="str">
        <f>IFERROR(IFERROR(VLOOKUP($A38,'K-NETT'!$A$1:$AF$37898,1,FALSE),VLOOKUP($A38,'K-Wallet'!$A$1:$M$5000,1,FALSE)),"NOT VALID")</f>
        <v>1634113261</v>
      </c>
      <c r="O38" t="str">
        <f>IFERROR(IFERROR(VLOOKUP($A38,'K-NETT'!$A$1:$AF$37898,11,FALSE),VLOOKUP($A38,'K-Wallet'!$A$1:$M$5000,0,FALSE)),"NOT VALID")</f>
        <v>CNE2010006689</v>
      </c>
      <c r="P38" t="str">
        <f>IFERROR(IFERROR(VLOOKUP($A38,'K-NETT'!$A$1:$AF$37898,14,FALSE),VLOOKUP($A38,'K-Wallet'!$A$1:$M$5000,8,FALSE)),"NOT VALID")</f>
        <v>EID1034653</v>
      </c>
      <c r="Q38" t="str">
        <f>IFERROR(IFERROR(VLOOKUP($A38,'K-NETT'!$A$1:$AF$37898,15,FALSE),VLOOKUP($A38,'K-Wallet'!$A$1:$M$5000,9,FALSE)),"NOT VALID")</f>
        <v>HIDAYAT ILAHI</v>
      </c>
      <c r="R38">
        <f>IFERROR(IFERROR(VLOOKUP($A38,'K-NETT'!$A$1:$AF$37898,16,FALSE),VLOOKUP($A38,'K-Wallet'!$A$1:$M$5000,0,FALSE)),"NOT VALID")</f>
        <v>240000</v>
      </c>
      <c r="S38">
        <f>IFERROR(IFERROR(VLOOKUP($A38,'K-NETT'!$A$1:$AF$37898,17,FALSE),VLOOKUP($A38,'K-Wallet'!$A$1:$M$5000,0,FALSE)),"NOT VALID")</f>
        <v>6650</v>
      </c>
      <c r="T38">
        <f>IFERROR(IFERROR(VLOOKUP($A38,'K-NETT'!$A$1:$AF$37898,18,FALSE),VLOOKUP($A38,'K-Wallet'!$A$1:$M$5000,0,FALSE)),"NOT VALID")</f>
        <v>0</v>
      </c>
      <c r="U38">
        <f>IFERROR(IFERROR(VLOOKUP($A38,'K-NETT'!$A$1:$AF$37898,19,FALSE),VLOOKUP($A38,'K-Wallet'!$A$1:$M$5000,0,FALSE)),"NOT VALID")</f>
        <v>0</v>
      </c>
      <c r="V38">
        <f>IFERROR(IFERROR(VLOOKUP($A38,'K-NETT'!$A$1:$AF$37898,20,FALSE),VLOOKUP($A38,'K-Wallet'!$A$1:$M$5000,0,FALSE)),"NOT VALID")</f>
        <v>0</v>
      </c>
      <c r="W38">
        <f>IFERROR(IFERROR(VLOOKUP($A38,'K-NETT'!$A$1:$AF$37898,22,FALSE),VLOOKUP($A38,'K-Wallet'!$A$1:$M$5000,0,FALSE)),"NOT VALID")</f>
        <v>0</v>
      </c>
      <c r="X38">
        <f>IFERROR(IFERROR(VLOOKUP($A38,'K-NETT'!$A$1:$AF$37898,23,FALSE),VLOOKUP($A38,'K-Wallet'!$A$1:$M$5000,0,FALSE)),"NOT VALID")</f>
        <v>0</v>
      </c>
      <c r="Y38">
        <f>IFERROR(IFERROR(VLOOKUP($A38,'K-NETT'!$A$1:$AF$37898,26,FALSE),VLOOKUP($A38,'K-Wallet'!$A$1:$M$5000,0,FALSE)),"NOT VALID")</f>
        <v>246650</v>
      </c>
      <c r="Z38">
        <f>IFERROR(IFERROR(VLOOKUP($A38,'K-NETT'!$A$1:$AF$37898,30,FALSE),VLOOKUP($A38,'K-Wallet'!$A$1:$M$5000,11,FALSE)),"NOT VALID")</f>
        <v>0</v>
      </c>
      <c r="AA38" s="31">
        <f t="shared" si="1"/>
        <v>0</v>
      </c>
    </row>
    <row r="39" spans="1:27" x14ac:dyDescent="0.25">
      <c r="A39" t="str">
        <f t="shared" si="0"/>
        <v>1853023974</v>
      </c>
      <c r="B39">
        <v>30</v>
      </c>
      <c r="C39">
        <v>1853023974</v>
      </c>
      <c r="D39" t="s">
        <v>42</v>
      </c>
      <c r="E39" t="s">
        <v>43</v>
      </c>
      <c r="F39">
        <v>1038650</v>
      </c>
      <c r="G39" s="2">
        <v>44114</v>
      </c>
      <c r="H39" s="3">
        <v>0.66804398148148147</v>
      </c>
      <c r="I39" t="s">
        <v>44</v>
      </c>
      <c r="J39">
        <v>-82490916301</v>
      </c>
      <c r="K39" s="4" t="s">
        <v>101</v>
      </c>
      <c r="N39" t="str">
        <f>IFERROR(IFERROR(VLOOKUP($A39,'K-NETT'!$A$1:$AF$37898,1,FALSE),VLOOKUP($A39,'K-Wallet'!$A$1:$M$5000,1,FALSE)),"NOT VALID")</f>
        <v>1853023974</v>
      </c>
      <c r="O39" t="str">
        <f>IFERROR(IFERROR(VLOOKUP($A39,'K-NETT'!$A$1:$AF$37898,11,FALSE),VLOOKUP($A39,'K-Wallet'!$A$1:$M$5000,0,FALSE)),"NOT VALID")</f>
        <v>CNE2010006690</v>
      </c>
      <c r="P39" t="str">
        <f>IFERROR(IFERROR(VLOOKUP($A39,'K-NETT'!$A$1:$AF$37898,14,FALSE),VLOOKUP($A39,'K-Wallet'!$A$1:$M$5000,8,FALSE)),"NOT VALID")</f>
        <v>IDJHBFA12902</v>
      </c>
      <c r="Q39" t="str">
        <f>IFERROR(IFERROR(VLOOKUP($A39,'K-NETT'!$A$1:$AF$37898,15,FALSE),VLOOKUP($A39,'K-Wallet'!$A$1:$M$5000,9,FALSE)),"NOT VALID")</f>
        <v>JON LAZUARDI AKMAL S AG</v>
      </c>
      <c r="R39">
        <f>IFERROR(IFERROR(VLOOKUP($A39,'K-NETT'!$A$1:$AF$37898,16,FALSE),VLOOKUP($A39,'K-Wallet'!$A$1:$M$5000,0,FALSE)),"NOT VALID")</f>
        <v>988000</v>
      </c>
      <c r="S39">
        <f>IFERROR(IFERROR(VLOOKUP($A39,'K-NETT'!$A$1:$AF$37898,17,FALSE),VLOOKUP($A39,'K-Wallet'!$A$1:$M$5000,0,FALSE)),"NOT VALID")</f>
        <v>6650</v>
      </c>
      <c r="T39">
        <f>IFERROR(IFERROR(VLOOKUP($A39,'K-NETT'!$A$1:$AF$37898,18,FALSE),VLOOKUP($A39,'K-Wallet'!$A$1:$M$5000,0,FALSE)),"NOT VALID")</f>
        <v>44000</v>
      </c>
      <c r="U39">
        <f>IFERROR(IFERROR(VLOOKUP($A39,'K-NETT'!$A$1:$AF$37898,19,FALSE),VLOOKUP($A39,'K-Wallet'!$A$1:$M$5000,0,FALSE)),"NOT VALID")</f>
        <v>0</v>
      </c>
      <c r="V39">
        <f>IFERROR(IFERROR(VLOOKUP($A39,'K-NETT'!$A$1:$AF$37898,20,FALSE),VLOOKUP($A39,'K-Wallet'!$A$1:$M$5000,0,FALSE)),"NOT VALID")</f>
        <v>0</v>
      </c>
      <c r="W39">
        <f>IFERROR(IFERROR(VLOOKUP($A39,'K-NETT'!$A$1:$AF$37898,22,FALSE),VLOOKUP($A39,'K-Wallet'!$A$1:$M$5000,0,FALSE)),"NOT VALID")</f>
        <v>0</v>
      </c>
      <c r="X39">
        <f>IFERROR(IFERROR(VLOOKUP($A39,'K-NETT'!$A$1:$AF$37898,23,FALSE),VLOOKUP($A39,'K-Wallet'!$A$1:$M$5000,0,FALSE)),"NOT VALID")</f>
        <v>0</v>
      </c>
      <c r="Y39">
        <f>IFERROR(IFERROR(VLOOKUP($A39,'K-NETT'!$A$1:$AF$37898,26,FALSE),VLOOKUP($A39,'K-Wallet'!$A$1:$M$5000,0,FALSE)),"NOT VALID")</f>
        <v>1038650</v>
      </c>
      <c r="Z39">
        <f>IFERROR(IFERROR(VLOOKUP($A39,'K-NETT'!$A$1:$AF$37898,30,FALSE),VLOOKUP($A39,'K-Wallet'!$A$1:$M$5000,11,FALSE)),"NOT VALID")</f>
        <v>0</v>
      </c>
      <c r="AA39" s="31">
        <f t="shared" si="1"/>
        <v>0</v>
      </c>
    </row>
    <row r="40" spans="1:27" x14ac:dyDescent="0.25">
      <c r="A40" t="str">
        <f t="shared" si="0"/>
        <v>1058023865</v>
      </c>
      <c r="B40">
        <v>31</v>
      </c>
      <c r="C40">
        <v>1058023865</v>
      </c>
      <c r="D40" t="s">
        <v>42</v>
      </c>
      <c r="E40" t="s">
        <v>43</v>
      </c>
      <c r="F40">
        <v>1478650</v>
      </c>
      <c r="G40" s="2">
        <v>44114</v>
      </c>
      <c r="H40" s="3">
        <v>0.67509259259259258</v>
      </c>
      <c r="I40" t="s">
        <v>44</v>
      </c>
      <c r="J40">
        <v>-82494391101</v>
      </c>
      <c r="K40" s="4" t="s">
        <v>101</v>
      </c>
      <c r="N40" t="str">
        <f>IFERROR(IFERROR(VLOOKUP($A40,'K-NETT'!$A$1:$AF$37898,1,FALSE),VLOOKUP($A40,'K-Wallet'!$A$1:$M$5000,1,FALSE)),"NOT VALID")</f>
        <v>1058023865</v>
      </c>
      <c r="O40" t="str">
        <f>IFERROR(IFERROR(VLOOKUP($A40,'K-NETT'!$A$1:$AF$37898,11,FALSE),VLOOKUP($A40,'K-Wallet'!$A$1:$M$5000,0,FALSE)),"NOT VALID")</f>
        <v>CNE2010006691</v>
      </c>
      <c r="P40" t="str">
        <f>IFERROR(IFERROR(VLOOKUP($A40,'K-NETT'!$A$1:$AF$37898,14,FALSE),VLOOKUP($A40,'K-Wallet'!$A$1:$M$5000,8,FALSE)),"NOT VALID")</f>
        <v>IDJTAXA07080</v>
      </c>
      <c r="Q40" t="str">
        <f>IFERROR(IFERROR(VLOOKUP($A40,'K-NETT'!$A$1:$AF$37898,15,FALSE),VLOOKUP($A40,'K-Wallet'!$A$1:$M$5000,9,FALSE)),"NOT VALID")</f>
        <v>NENAH MARDIAH</v>
      </c>
      <c r="R40">
        <f>IFERROR(IFERROR(VLOOKUP($A40,'K-NETT'!$A$1:$AF$37898,16,FALSE),VLOOKUP($A40,'K-Wallet'!$A$1:$M$5000,0,FALSE)),"NOT VALID")</f>
        <v>1462000</v>
      </c>
      <c r="S40">
        <f>IFERROR(IFERROR(VLOOKUP($A40,'K-NETT'!$A$1:$AF$37898,17,FALSE),VLOOKUP($A40,'K-Wallet'!$A$1:$M$5000,0,FALSE)),"NOT VALID")</f>
        <v>6650</v>
      </c>
      <c r="T40">
        <f>IFERROR(IFERROR(VLOOKUP($A40,'K-NETT'!$A$1:$AF$37898,18,FALSE),VLOOKUP($A40,'K-Wallet'!$A$1:$M$5000,0,FALSE)),"NOT VALID")</f>
        <v>10000</v>
      </c>
      <c r="U40">
        <f>IFERROR(IFERROR(VLOOKUP($A40,'K-NETT'!$A$1:$AF$37898,19,FALSE),VLOOKUP($A40,'K-Wallet'!$A$1:$M$5000,0,FALSE)),"NOT VALID")</f>
        <v>0</v>
      </c>
      <c r="V40">
        <f>IFERROR(IFERROR(VLOOKUP($A40,'K-NETT'!$A$1:$AF$37898,20,FALSE),VLOOKUP($A40,'K-Wallet'!$A$1:$M$5000,0,FALSE)),"NOT VALID")</f>
        <v>0</v>
      </c>
      <c r="W40">
        <f>IFERROR(IFERROR(VLOOKUP($A40,'K-NETT'!$A$1:$AF$37898,22,FALSE),VLOOKUP($A40,'K-Wallet'!$A$1:$M$5000,0,FALSE)),"NOT VALID")</f>
        <v>0</v>
      </c>
      <c r="X40">
        <f>IFERROR(IFERROR(VLOOKUP($A40,'K-NETT'!$A$1:$AF$37898,23,FALSE),VLOOKUP($A40,'K-Wallet'!$A$1:$M$5000,0,FALSE)),"NOT VALID")</f>
        <v>0</v>
      </c>
      <c r="Y40">
        <f>IFERROR(IFERROR(VLOOKUP($A40,'K-NETT'!$A$1:$AF$37898,26,FALSE),VLOOKUP($A40,'K-Wallet'!$A$1:$M$5000,0,FALSE)),"NOT VALID")</f>
        <v>1478650</v>
      </c>
      <c r="Z40">
        <f>IFERROR(IFERROR(VLOOKUP($A40,'K-NETT'!$A$1:$AF$37898,30,FALSE),VLOOKUP($A40,'K-Wallet'!$A$1:$M$5000,11,FALSE)),"NOT VALID")</f>
        <v>0</v>
      </c>
      <c r="AA40" s="31">
        <f t="shared" si="1"/>
        <v>0</v>
      </c>
    </row>
    <row r="41" spans="1:27" x14ac:dyDescent="0.25">
      <c r="A41" t="str">
        <f t="shared" si="0"/>
        <v>1050123435</v>
      </c>
      <c r="B41">
        <v>32</v>
      </c>
      <c r="C41">
        <v>1050123435</v>
      </c>
      <c r="D41" t="s">
        <v>42</v>
      </c>
      <c r="E41" t="s">
        <v>43</v>
      </c>
      <c r="F41">
        <v>1897650</v>
      </c>
      <c r="G41" s="2">
        <v>44114</v>
      </c>
      <c r="H41" s="3">
        <v>0.67716435185185186</v>
      </c>
      <c r="I41" t="s">
        <v>44</v>
      </c>
      <c r="J41">
        <v>-82495369601</v>
      </c>
      <c r="K41" s="4" t="s">
        <v>101</v>
      </c>
      <c r="N41" t="str">
        <f>IFERROR(IFERROR(VLOOKUP($A41,'K-NETT'!$A$1:$AF$37898,1,FALSE),VLOOKUP($A41,'K-Wallet'!$A$1:$M$5000,1,FALSE)),"NOT VALID")</f>
        <v>1050123435</v>
      </c>
      <c r="O41" t="str">
        <f>IFERROR(IFERROR(VLOOKUP($A41,'K-NETT'!$A$1:$AF$37898,11,FALSE),VLOOKUP($A41,'K-Wallet'!$A$1:$M$5000,0,FALSE)),"NOT VALID")</f>
        <v>CNE2010006693</v>
      </c>
      <c r="P41" t="str">
        <f>IFERROR(IFERROR(VLOOKUP($A41,'K-NETT'!$A$1:$AF$37898,14,FALSE),VLOOKUP($A41,'K-Wallet'!$A$1:$M$5000,8,FALSE)),"NOT VALID")</f>
        <v>IDJTADA07280</v>
      </c>
      <c r="Q41" t="str">
        <f>IFERROR(IFERROR(VLOOKUP($A41,'K-NETT'!$A$1:$AF$37898,15,FALSE),VLOOKUP($A41,'K-Wallet'!$A$1:$M$5000,9,FALSE)),"NOT VALID")</f>
        <v>IZZATUL AFIFAH</v>
      </c>
      <c r="R41">
        <f>IFERROR(IFERROR(VLOOKUP($A41,'K-NETT'!$A$1:$AF$37898,16,FALSE),VLOOKUP($A41,'K-Wallet'!$A$1:$M$5000,0,FALSE)),"NOT VALID")</f>
        <v>1860000</v>
      </c>
      <c r="S41">
        <f>IFERROR(IFERROR(VLOOKUP($A41,'K-NETT'!$A$1:$AF$37898,17,FALSE),VLOOKUP($A41,'K-Wallet'!$A$1:$M$5000,0,FALSE)),"NOT VALID")</f>
        <v>6650</v>
      </c>
      <c r="T41">
        <f>IFERROR(IFERROR(VLOOKUP($A41,'K-NETT'!$A$1:$AF$37898,18,FALSE),VLOOKUP($A41,'K-Wallet'!$A$1:$M$5000,0,FALSE)),"NOT VALID")</f>
        <v>31000</v>
      </c>
      <c r="U41">
        <f>IFERROR(IFERROR(VLOOKUP($A41,'K-NETT'!$A$1:$AF$37898,19,FALSE),VLOOKUP($A41,'K-Wallet'!$A$1:$M$5000,0,FALSE)),"NOT VALID")</f>
        <v>0</v>
      </c>
      <c r="V41">
        <f>IFERROR(IFERROR(VLOOKUP($A41,'K-NETT'!$A$1:$AF$37898,20,FALSE),VLOOKUP($A41,'K-Wallet'!$A$1:$M$5000,0,FALSE)),"NOT VALID")</f>
        <v>0</v>
      </c>
      <c r="W41">
        <f>IFERROR(IFERROR(VLOOKUP($A41,'K-NETT'!$A$1:$AF$37898,22,FALSE),VLOOKUP($A41,'K-Wallet'!$A$1:$M$5000,0,FALSE)),"NOT VALID")</f>
        <v>0</v>
      </c>
      <c r="X41">
        <f>IFERROR(IFERROR(VLOOKUP($A41,'K-NETT'!$A$1:$AF$37898,23,FALSE),VLOOKUP($A41,'K-Wallet'!$A$1:$M$5000,0,FALSE)),"NOT VALID")</f>
        <v>0</v>
      </c>
      <c r="Y41">
        <f>IFERROR(IFERROR(VLOOKUP($A41,'K-NETT'!$A$1:$AF$37898,26,FALSE),VLOOKUP($A41,'K-Wallet'!$A$1:$M$5000,0,FALSE)),"NOT VALID")</f>
        <v>1897650</v>
      </c>
      <c r="Z41">
        <f>IFERROR(IFERROR(VLOOKUP($A41,'K-NETT'!$A$1:$AF$37898,30,FALSE),VLOOKUP($A41,'K-Wallet'!$A$1:$M$5000,11,FALSE)),"NOT VALID")</f>
        <v>0</v>
      </c>
      <c r="AA41" s="31">
        <f t="shared" si="1"/>
        <v>0</v>
      </c>
    </row>
    <row r="42" spans="1:27" x14ac:dyDescent="0.25">
      <c r="A42" t="str">
        <f t="shared" si="0"/>
        <v>1593223488</v>
      </c>
      <c r="B42">
        <v>33</v>
      </c>
      <c r="C42">
        <v>1593223488</v>
      </c>
      <c r="D42" t="s">
        <v>42</v>
      </c>
      <c r="E42" t="s">
        <v>43</v>
      </c>
      <c r="F42">
        <v>255650</v>
      </c>
      <c r="G42" s="2">
        <v>44114</v>
      </c>
      <c r="H42" s="3">
        <v>0.69087962962962957</v>
      </c>
      <c r="I42" t="s">
        <v>44</v>
      </c>
      <c r="J42">
        <v>-82501895501</v>
      </c>
      <c r="K42" s="4" t="s">
        <v>101</v>
      </c>
      <c r="N42" t="str">
        <f>IFERROR(IFERROR(VLOOKUP($A42,'K-NETT'!$A$1:$AF$37898,1,FALSE),VLOOKUP($A42,'K-Wallet'!$A$1:$M$5000,1,FALSE)),"NOT VALID")</f>
        <v>1593223488</v>
      </c>
      <c r="O42" t="str">
        <f>IFERROR(IFERROR(VLOOKUP($A42,'K-NETT'!$A$1:$AF$37898,11,FALSE),VLOOKUP($A42,'K-Wallet'!$A$1:$M$5000,0,FALSE)),"NOT VALID")</f>
        <v>CNE2010006695</v>
      </c>
      <c r="P42" t="str">
        <f>IFERROR(IFERROR(VLOOKUP($A42,'K-NETT'!$A$1:$AF$37898,14,FALSE),VLOOKUP($A42,'K-Wallet'!$A$1:$M$5000,8,FALSE)),"NOT VALID")</f>
        <v>IDNTAOA00529</v>
      </c>
      <c r="Q42" t="str">
        <f>IFERROR(IFERROR(VLOOKUP($A42,'K-NETT'!$A$1:$AF$37898,15,FALSE),VLOOKUP($A42,'K-Wallet'!$A$1:$M$5000,9,FALSE)),"NOT VALID")</f>
        <v>BAMBANG DEDI SUPRAPTO AMD KEP</v>
      </c>
      <c r="R42">
        <f>IFERROR(IFERROR(VLOOKUP($A42,'K-NETT'!$A$1:$AF$37898,16,FALSE),VLOOKUP($A42,'K-Wallet'!$A$1:$M$5000,0,FALSE)),"NOT VALID")</f>
        <v>210000</v>
      </c>
      <c r="S42">
        <f>IFERROR(IFERROR(VLOOKUP($A42,'K-NETT'!$A$1:$AF$37898,17,FALSE),VLOOKUP($A42,'K-Wallet'!$A$1:$M$5000,0,FALSE)),"NOT VALID")</f>
        <v>6650</v>
      </c>
      <c r="T42">
        <f>IFERROR(IFERROR(VLOOKUP($A42,'K-NETT'!$A$1:$AF$37898,18,FALSE),VLOOKUP($A42,'K-Wallet'!$A$1:$M$5000,0,FALSE)),"NOT VALID")</f>
        <v>39000</v>
      </c>
      <c r="U42">
        <f>IFERROR(IFERROR(VLOOKUP($A42,'K-NETT'!$A$1:$AF$37898,19,FALSE),VLOOKUP($A42,'K-Wallet'!$A$1:$M$5000,0,FALSE)),"NOT VALID")</f>
        <v>0</v>
      </c>
      <c r="V42">
        <f>IFERROR(IFERROR(VLOOKUP($A42,'K-NETT'!$A$1:$AF$37898,20,FALSE),VLOOKUP($A42,'K-Wallet'!$A$1:$M$5000,0,FALSE)),"NOT VALID")</f>
        <v>0</v>
      </c>
      <c r="W42">
        <f>IFERROR(IFERROR(VLOOKUP($A42,'K-NETT'!$A$1:$AF$37898,22,FALSE),VLOOKUP($A42,'K-Wallet'!$A$1:$M$5000,0,FALSE)),"NOT VALID")</f>
        <v>0</v>
      </c>
      <c r="X42">
        <f>IFERROR(IFERROR(VLOOKUP($A42,'K-NETT'!$A$1:$AF$37898,23,FALSE),VLOOKUP($A42,'K-Wallet'!$A$1:$M$5000,0,FALSE)),"NOT VALID")</f>
        <v>0</v>
      </c>
      <c r="Y42">
        <f>IFERROR(IFERROR(VLOOKUP($A42,'K-NETT'!$A$1:$AF$37898,26,FALSE),VLOOKUP($A42,'K-Wallet'!$A$1:$M$5000,0,FALSE)),"NOT VALID")</f>
        <v>255650</v>
      </c>
      <c r="Z42">
        <f>IFERROR(IFERROR(VLOOKUP($A42,'K-NETT'!$A$1:$AF$37898,30,FALSE),VLOOKUP($A42,'K-Wallet'!$A$1:$M$5000,11,FALSE)),"NOT VALID")</f>
        <v>0</v>
      </c>
      <c r="AA42" s="31">
        <f t="shared" si="1"/>
        <v>0</v>
      </c>
    </row>
    <row r="43" spans="1:27" x14ac:dyDescent="0.25">
      <c r="A43" t="str">
        <f t="shared" si="0"/>
        <v>1617223243</v>
      </c>
      <c r="B43">
        <v>34</v>
      </c>
      <c r="C43">
        <v>1617223243</v>
      </c>
      <c r="D43" t="s">
        <v>42</v>
      </c>
      <c r="E43" t="s">
        <v>43</v>
      </c>
      <c r="F43">
        <v>676650</v>
      </c>
      <c r="G43" s="2">
        <v>44114</v>
      </c>
      <c r="H43" s="3">
        <v>0.69444444444444453</v>
      </c>
      <c r="I43" t="s">
        <v>44</v>
      </c>
      <c r="J43">
        <v>-82503599301</v>
      </c>
      <c r="K43" s="4" t="s">
        <v>101</v>
      </c>
      <c r="N43" t="str">
        <f>IFERROR(IFERROR(VLOOKUP($A43,'K-NETT'!$A$1:$AF$37898,1,FALSE),VLOOKUP($A43,'K-Wallet'!$A$1:$M$5000,1,FALSE)),"NOT VALID")</f>
        <v>1617223243</v>
      </c>
      <c r="O43" t="str">
        <f>IFERROR(IFERROR(VLOOKUP($A43,'K-NETT'!$A$1:$AF$37898,11,FALSE),VLOOKUP($A43,'K-Wallet'!$A$1:$M$5000,0,FALSE)),"NOT VALID")</f>
        <v>CNE2010006699</v>
      </c>
      <c r="P43" t="str">
        <f>IFERROR(IFERROR(VLOOKUP($A43,'K-NETT'!$A$1:$AF$37898,14,FALSE),VLOOKUP($A43,'K-Wallet'!$A$1:$M$5000,8,FALSE)),"NOT VALID")</f>
        <v>IDJTID000748AT</v>
      </c>
      <c r="Q43" t="str">
        <f>IFERROR(IFERROR(VLOOKUP($A43,'K-NETT'!$A$1:$AF$37898,15,FALSE),VLOOKUP($A43,'K-Wallet'!$A$1:$M$5000,9,FALSE)),"NOT VALID")</f>
        <v>YULIE FITIRIANI</v>
      </c>
      <c r="R43">
        <f>IFERROR(IFERROR(VLOOKUP($A43,'K-NETT'!$A$1:$AF$37898,16,FALSE),VLOOKUP($A43,'K-Wallet'!$A$1:$M$5000,0,FALSE)),"NOT VALID")</f>
        <v>670000</v>
      </c>
      <c r="S43">
        <f>IFERROR(IFERROR(VLOOKUP($A43,'K-NETT'!$A$1:$AF$37898,17,FALSE),VLOOKUP($A43,'K-Wallet'!$A$1:$M$5000,0,FALSE)),"NOT VALID")</f>
        <v>6650</v>
      </c>
      <c r="T43">
        <f>IFERROR(IFERROR(VLOOKUP($A43,'K-NETT'!$A$1:$AF$37898,18,FALSE),VLOOKUP($A43,'K-Wallet'!$A$1:$M$5000,0,FALSE)),"NOT VALID")</f>
        <v>0</v>
      </c>
      <c r="U43">
        <f>IFERROR(IFERROR(VLOOKUP($A43,'K-NETT'!$A$1:$AF$37898,19,FALSE),VLOOKUP($A43,'K-Wallet'!$A$1:$M$5000,0,FALSE)),"NOT VALID")</f>
        <v>0</v>
      </c>
      <c r="V43">
        <f>IFERROR(IFERROR(VLOOKUP($A43,'K-NETT'!$A$1:$AF$37898,20,FALSE),VLOOKUP($A43,'K-Wallet'!$A$1:$M$5000,0,FALSE)),"NOT VALID")</f>
        <v>0</v>
      </c>
      <c r="W43">
        <f>IFERROR(IFERROR(VLOOKUP($A43,'K-NETT'!$A$1:$AF$37898,22,FALSE),VLOOKUP($A43,'K-Wallet'!$A$1:$M$5000,0,FALSE)),"NOT VALID")</f>
        <v>0</v>
      </c>
      <c r="X43">
        <f>IFERROR(IFERROR(VLOOKUP($A43,'K-NETT'!$A$1:$AF$37898,23,FALSE),VLOOKUP($A43,'K-Wallet'!$A$1:$M$5000,0,FALSE)),"NOT VALID")</f>
        <v>0</v>
      </c>
      <c r="Y43">
        <f>IFERROR(IFERROR(VLOOKUP($A43,'K-NETT'!$A$1:$AF$37898,26,FALSE),VLOOKUP($A43,'K-Wallet'!$A$1:$M$5000,0,FALSE)),"NOT VALID")</f>
        <v>676650</v>
      </c>
      <c r="Z43">
        <f>IFERROR(IFERROR(VLOOKUP($A43,'K-NETT'!$A$1:$AF$37898,30,FALSE),VLOOKUP($A43,'K-Wallet'!$A$1:$M$5000,11,FALSE)),"NOT VALID")</f>
        <v>0</v>
      </c>
      <c r="AA43" s="31">
        <f t="shared" si="1"/>
        <v>0</v>
      </c>
    </row>
    <row r="44" spans="1:27" x14ac:dyDescent="0.25">
      <c r="A44" t="str">
        <f t="shared" si="0"/>
        <v>1858423599</v>
      </c>
      <c r="B44">
        <v>35</v>
      </c>
      <c r="C44">
        <v>1858423599</v>
      </c>
      <c r="D44" t="s">
        <v>42</v>
      </c>
      <c r="E44" t="s">
        <v>43</v>
      </c>
      <c r="F44">
        <v>657650</v>
      </c>
      <c r="G44" s="2">
        <v>44114</v>
      </c>
      <c r="H44" s="3">
        <v>0.71885416666666668</v>
      </c>
      <c r="I44" t="s">
        <v>44</v>
      </c>
      <c r="J44">
        <v>-82515190401</v>
      </c>
      <c r="K44" s="4" t="s">
        <v>101</v>
      </c>
      <c r="N44" t="str">
        <f>IFERROR(IFERROR(VLOOKUP($A44,'K-NETT'!$A$1:$AF$37898,1,FALSE),VLOOKUP($A44,'K-Wallet'!$A$1:$M$5000,1,FALSE)),"NOT VALID")</f>
        <v>1858423599</v>
      </c>
      <c r="O44" t="str">
        <f>IFERROR(IFERROR(VLOOKUP($A44,'K-NETT'!$A$1:$AF$37898,11,FALSE),VLOOKUP($A44,'K-Wallet'!$A$1:$M$5000,0,FALSE)),"NOT VALID")</f>
        <v>CNE2010006704</v>
      </c>
      <c r="P44" t="str">
        <f>IFERROR(IFERROR(VLOOKUP($A44,'K-NETT'!$A$1:$AF$37898,14,FALSE),VLOOKUP($A44,'K-Wallet'!$A$1:$M$5000,8,FALSE)),"NOT VALID")</f>
        <v>IDSPAAB42316</v>
      </c>
      <c r="Q44" t="str">
        <f>IFERROR(IFERROR(VLOOKUP($A44,'K-NETT'!$A$1:$AF$37898,15,FALSE),VLOOKUP($A44,'K-Wallet'!$A$1:$M$5000,9,FALSE)),"NOT VALID")</f>
        <v>EVA KUMALA CHANDRA KIRANA</v>
      </c>
      <c r="R44">
        <f>IFERROR(IFERROR(VLOOKUP($A44,'K-NETT'!$A$1:$AF$37898,16,FALSE),VLOOKUP($A44,'K-Wallet'!$A$1:$M$5000,0,FALSE)),"NOT VALID")</f>
        <v>620000</v>
      </c>
      <c r="S44">
        <f>IFERROR(IFERROR(VLOOKUP($A44,'K-NETT'!$A$1:$AF$37898,17,FALSE),VLOOKUP($A44,'K-Wallet'!$A$1:$M$5000,0,FALSE)),"NOT VALID")</f>
        <v>6650</v>
      </c>
      <c r="T44">
        <f>IFERROR(IFERROR(VLOOKUP($A44,'K-NETT'!$A$1:$AF$37898,18,FALSE),VLOOKUP($A44,'K-Wallet'!$A$1:$M$5000,0,FALSE)),"NOT VALID")</f>
        <v>31000</v>
      </c>
      <c r="U44">
        <f>IFERROR(IFERROR(VLOOKUP($A44,'K-NETT'!$A$1:$AF$37898,19,FALSE),VLOOKUP($A44,'K-Wallet'!$A$1:$M$5000,0,FALSE)),"NOT VALID")</f>
        <v>0</v>
      </c>
      <c r="V44">
        <f>IFERROR(IFERROR(VLOOKUP($A44,'K-NETT'!$A$1:$AF$37898,20,FALSE),VLOOKUP($A44,'K-Wallet'!$A$1:$M$5000,0,FALSE)),"NOT VALID")</f>
        <v>0</v>
      </c>
      <c r="W44">
        <f>IFERROR(IFERROR(VLOOKUP($A44,'K-NETT'!$A$1:$AF$37898,22,FALSE),VLOOKUP($A44,'K-Wallet'!$A$1:$M$5000,0,FALSE)),"NOT VALID")</f>
        <v>0</v>
      </c>
      <c r="X44">
        <f>IFERROR(IFERROR(VLOOKUP($A44,'K-NETT'!$A$1:$AF$37898,23,FALSE),VLOOKUP($A44,'K-Wallet'!$A$1:$M$5000,0,FALSE)),"NOT VALID")</f>
        <v>0</v>
      </c>
      <c r="Y44">
        <f>IFERROR(IFERROR(VLOOKUP($A44,'K-NETT'!$A$1:$AF$37898,26,FALSE),VLOOKUP($A44,'K-Wallet'!$A$1:$M$5000,0,FALSE)),"NOT VALID")</f>
        <v>657650</v>
      </c>
      <c r="Z44">
        <f>IFERROR(IFERROR(VLOOKUP($A44,'K-NETT'!$A$1:$AF$37898,30,FALSE),VLOOKUP($A44,'K-Wallet'!$A$1:$M$5000,11,FALSE)),"NOT VALID")</f>
        <v>0</v>
      </c>
      <c r="AA44" s="31">
        <f t="shared" si="1"/>
        <v>0</v>
      </c>
    </row>
    <row r="45" spans="1:27" x14ac:dyDescent="0.25">
      <c r="A45" t="str">
        <f t="shared" si="0"/>
        <v>1220623663</v>
      </c>
      <c r="B45">
        <v>36</v>
      </c>
      <c r="C45">
        <v>1220623663</v>
      </c>
      <c r="D45" t="s">
        <v>42</v>
      </c>
      <c r="E45" t="s">
        <v>43</v>
      </c>
      <c r="F45">
        <v>56650</v>
      </c>
      <c r="G45" s="2">
        <v>44114</v>
      </c>
      <c r="H45" s="3">
        <v>0.73371527777777779</v>
      </c>
      <c r="I45" t="s">
        <v>44</v>
      </c>
      <c r="J45">
        <v>-82522136301</v>
      </c>
      <c r="K45" s="4" t="s">
        <v>101</v>
      </c>
      <c r="N45" t="str">
        <f>IFERROR(IFERROR(VLOOKUP($A45,'K-NETT'!$A$1:$AF$37898,1,FALSE),VLOOKUP($A45,'K-Wallet'!$A$1:$M$5000,1,FALSE)),"NOT VALID")</f>
        <v>1220623663</v>
      </c>
      <c r="O45" t="str">
        <f>IFERROR(IFERROR(VLOOKUP($A45,'K-NETT'!$A$1:$AF$37898,11,FALSE),VLOOKUP($A45,'K-Wallet'!$A$1:$M$5000,0,FALSE)),"NOT VALID")</f>
        <v>MME2010006705</v>
      </c>
      <c r="P45" t="str">
        <f>IFERROR(IFERROR(VLOOKUP($A45,'K-NETT'!$A$1:$AF$37898,14,FALSE),VLOOKUP($A45,'K-Wallet'!$A$1:$M$5000,8,FALSE)),"NOT VALID")</f>
        <v>IDJHAMA10425</v>
      </c>
      <c r="Q45" t="str">
        <f>IFERROR(IFERROR(VLOOKUP($A45,'K-NETT'!$A$1:$AF$37898,15,FALSE),VLOOKUP($A45,'K-Wallet'!$A$1:$M$5000,9,FALSE)),"NOT VALID")</f>
        <v>M SURURI</v>
      </c>
      <c r="R45">
        <f>IFERROR(IFERROR(VLOOKUP($A45,'K-NETT'!$A$1:$AF$37898,16,FALSE),VLOOKUP($A45,'K-Wallet'!$A$1:$M$5000,0,FALSE)),"NOT VALID")</f>
        <v>50000</v>
      </c>
      <c r="S45">
        <f>IFERROR(IFERROR(VLOOKUP($A45,'K-NETT'!$A$1:$AF$37898,17,FALSE),VLOOKUP($A45,'K-Wallet'!$A$1:$M$5000,0,FALSE)),"NOT VALID")</f>
        <v>6650</v>
      </c>
      <c r="T45">
        <f>IFERROR(IFERROR(VLOOKUP($A45,'K-NETT'!$A$1:$AF$37898,18,FALSE),VLOOKUP($A45,'K-Wallet'!$A$1:$M$5000,0,FALSE)),"NOT VALID")</f>
        <v>0</v>
      </c>
      <c r="U45">
        <f>IFERROR(IFERROR(VLOOKUP($A45,'K-NETT'!$A$1:$AF$37898,19,FALSE),VLOOKUP($A45,'K-Wallet'!$A$1:$M$5000,0,FALSE)),"NOT VALID")</f>
        <v>0</v>
      </c>
      <c r="V45">
        <f>IFERROR(IFERROR(VLOOKUP($A45,'K-NETT'!$A$1:$AF$37898,20,FALSE),VLOOKUP($A45,'K-Wallet'!$A$1:$M$5000,0,FALSE)),"NOT VALID")</f>
        <v>0</v>
      </c>
      <c r="W45">
        <f>IFERROR(IFERROR(VLOOKUP($A45,'K-NETT'!$A$1:$AF$37898,22,FALSE),VLOOKUP($A45,'K-Wallet'!$A$1:$M$5000,0,FALSE)),"NOT VALID")</f>
        <v>0</v>
      </c>
      <c r="X45">
        <f>IFERROR(IFERROR(VLOOKUP($A45,'K-NETT'!$A$1:$AF$37898,23,FALSE),VLOOKUP($A45,'K-Wallet'!$A$1:$M$5000,0,FALSE)),"NOT VALID")</f>
        <v>0</v>
      </c>
      <c r="Y45">
        <f>IFERROR(IFERROR(VLOOKUP($A45,'K-NETT'!$A$1:$AF$37898,26,FALSE),VLOOKUP($A45,'K-Wallet'!$A$1:$M$5000,0,FALSE)),"NOT VALID")</f>
        <v>56650</v>
      </c>
      <c r="Z45">
        <f>IFERROR(IFERROR(VLOOKUP($A45,'K-NETT'!$A$1:$AF$37898,30,FALSE),VLOOKUP($A45,'K-Wallet'!$A$1:$M$5000,11,FALSE)),"NOT VALID")</f>
        <v>0</v>
      </c>
      <c r="AA45" s="31">
        <f t="shared" si="1"/>
        <v>0</v>
      </c>
    </row>
    <row r="46" spans="1:27" x14ac:dyDescent="0.25">
      <c r="A46" t="str">
        <f t="shared" si="0"/>
        <v>1031723009</v>
      </c>
      <c r="B46">
        <v>37</v>
      </c>
      <c r="C46">
        <v>1031723009</v>
      </c>
      <c r="D46" t="s">
        <v>42</v>
      </c>
      <c r="E46" t="s">
        <v>43</v>
      </c>
      <c r="F46">
        <v>54650</v>
      </c>
      <c r="G46" s="2">
        <v>44114</v>
      </c>
      <c r="H46" s="3">
        <v>0.74511574074074083</v>
      </c>
      <c r="I46" t="s">
        <v>44</v>
      </c>
      <c r="J46">
        <v>-82527797801</v>
      </c>
      <c r="K46" s="4" t="s">
        <v>101</v>
      </c>
      <c r="N46" t="str">
        <f>IFERROR(IFERROR(VLOOKUP($A46,'K-NETT'!$A$1:$AF$37898,1,FALSE),VLOOKUP($A46,'K-Wallet'!$A$1:$M$5000,1,FALSE)),"NOT VALID")</f>
        <v>1031723009</v>
      </c>
      <c r="O46" t="str">
        <f>IFERROR(IFERROR(VLOOKUP($A46,'K-NETT'!$A$1:$AF$37898,11,FALSE),VLOOKUP($A46,'K-Wallet'!$A$1:$M$5000,0,FALSE)),"NOT VALID")</f>
        <v>CNE2010006712</v>
      </c>
      <c r="P46" t="str">
        <f>IFERROR(IFERROR(VLOOKUP($A46,'K-NETT'!$A$1:$AF$37898,14,FALSE),VLOOKUP($A46,'K-Wallet'!$A$1:$M$5000,8,FALSE)),"NOT VALID")</f>
        <v>IDSPAAB11401</v>
      </c>
      <c r="Q46" t="str">
        <f>IFERROR(IFERROR(VLOOKUP($A46,'K-NETT'!$A$1:$AF$37898,15,FALSE),VLOOKUP($A46,'K-Wallet'!$A$1:$M$5000,9,FALSE)),"NOT VALID")</f>
        <v>SITI JULAEHA</v>
      </c>
      <c r="R46">
        <f>IFERROR(IFERROR(VLOOKUP($A46,'K-NETT'!$A$1:$AF$37898,16,FALSE),VLOOKUP($A46,'K-Wallet'!$A$1:$M$5000,0,FALSE)),"NOT VALID")</f>
        <v>38000</v>
      </c>
      <c r="S46">
        <f>IFERROR(IFERROR(VLOOKUP($A46,'K-NETT'!$A$1:$AF$37898,17,FALSE),VLOOKUP($A46,'K-Wallet'!$A$1:$M$5000,0,FALSE)),"NOT VALID")</f>
        <v>6650</v>
      </c>
      <c r="T46">
        <f>IFERROR(IFERROR(VLOOKUP($A46,'K-NETT'!$A$1:$AF$37898,18,FALSE),VLOOKUP($A46,'K-Wallet'!$A$1:$M$5000,0,FALSE)),"NOT VALID")</f>
        <v>10000</v>
      </c>
      <c r="U46">
        <f>IFERROR(IFERROR(VLOOKUP($A46,'K-NETT'!$A$1:$AF$37898,19,FALSE),VLOOKUP($A46,'K-Wallet'!$A$1:$M$5000,0,FALSE)),"NOT VALID")</f>
        <v>0</v>
      </c>
      <c r="V46">
        <f>IFERROR(IFERROR(VLOOKUP($A46,'K-NETT'!$A$1:$AF$37898,20,FALSE),VLOOKUP($A46,'K-Wallet'!$A$1:$M$5000,0,FALSE)),"NOT VALID")</f>
        <v>0</v>
      </c>
      <c r="W46">
        <f>IFERROR(IFERROR(VLOOKUP($A46,'K-NETT'!$A$1:$AF$37898,22,FALSE),VLOOKUP($A46,'K-Wallet'!$A$1:$M$5000,0,FALSE)),"NOT VALID")</f>
        <v>0</v>
      </c>
      <c r="X46">
        <f>IFERROR(IFERROR(VLOOKUP($A46,'K-NETT'!$A$1:$AF$37898,23,FALSE),VLOOKUP($A46,'K-Wallet'!$A$1:$M$5000,0,FALSE)),"NOT VALID")</f>
        <v>0</v>
      </c>
      <c r="Y46">
        <f>IFERROR(IFERROR(VLOOKUP($A46,'K-NETT'!$A$1:$AF$37898,26,FALSE),VLOOKUP($A46,'K-Wallet'!$A$1:$M$5000,0,FALSE)),"NOT VALID")</f>
        <v>54650</v>
      </c>
      <c r="Z46">
        <f>IFERROR(IFERROR(VLOOKUP($A46,'K-NETT'!$A$1:$AF$37898,30,FALSE),VLOOKUP($A46,'K-Wallet'!$A$1:$M$5000,11,FALSE)),"NOT VALID")</f>
        <v>0</v>
      </c>
      <c r="AA46" s="31">
        <f t="shared" si="1"/>
        <v>0</v>
      </c>
    </row>
    <row r="47" spans="1:27" x14ac:dyDescent="0.25">
      <c r="A47" t="str">
        <f t="shared" si="0"/>
        <v>1893033646</v>
      </c>
      <c r="B47">
        <v>38</v>
      </c>
      <c r="C47">
        <v>1893033646</v>
      </c>
      <c r="D47" t="s">
        <v>42</v>
      </c>
      <c r="E47" t="s">
        <v>43</v>
      </c>
      <c r="F47">
        <v>1576650</v>
      </c>
      <c r="G47" s="2">
        <v>44114</v>
      </c>
      <c r="H47" s="3">
        <v>0.78484953703703697</v>
      </c>
      <c r="I47" t="s">
        <v>46</v>
      </c>
      <c r="J47">
        <v>-82548308501</v>
      </c>
      <c r="K47" s="4" t="s">
        <v>101</v>
      </c>
      <c r="N47" t="str">
        <f>IFERROR(IFERROR(VLOOKUP($A47,'K-NETT'!$A$1:$AF$37898,1,FALSE),VLOOKUP($A47,'K-Wallet'!$A$1:$M$5000,1,FALSE)),"NOT VALID")</f>
        <v>1893033646</v>
      </c>
      <c r="O47" t="str">
        <f>IFERROR(IFERROR(VLOOKUP($A47,'K-NETT'!$A$1:$AF$37898,11,FALSE),VLOOKUP($A47,'K-Wallet'!$A$1:$M$5000,0,FALSE)),"NOT VALID")</f>
        <v>CNE2010006718</v>
      </c>
      <c r="P47" t="str">
        <f>IFERROR(IFERROR(VLOOKUP($A47,'K-NETT'!$A$1:$AF$37898,14,FALSE),VLOOKUP($A47,'K-Wallet'!$A$1:$M$5000,8,FALSE)),"NOT VALID")</f>
        <v>IDSAID001016</v>
      </c>
      <c r="Q47" t="str">
        <f>IFERROR(IFERROR(VLOOKUP($A47,'K-NETT'!$A$1:$AF$37898,15,FALSE),VLOOKUP($A47,'K-Wallet'!$A$1:$M$5000,9,FALSE)),"NOT VALID")</f>
        <v>HENDRA SURYA DINATA</v>
      </c>
      <c r="R47">
        <f>IFERROR(IFERROR(VLOOKUP($A47,'K-NETT'!$A$1:$AF$37898,16,FALSE),VLOOKUP($A47,'K-Wallet'!$A$1:$M$5000,0,FALSE)),"NOT VALID")</f>
        <v>1548000</v>
      </c>
      <c r="S47">
        <f>IFERROR(IFERROR(VLOOKUP($A47,'K-NETT'!$A$1:$AF$37898,17,FALSE),VLOOKUP($A47,'K-Wallet'!$A$1:$M$5000,0,FALSE)),"NOT VALID")</f>
        <v>6650</v>
      </c>
      <c r="T47">
        <f>IFERROR(IFERROR(VLOOKUP($A47,'K-NETT'!$A$1:$AF$37898,18,FALSE),VLOOKUP($A47,'K-Wallet'!$A$1:$M$5000,0,FALSE)),"NOT VALID")</f>
        <v>22000</v>
      </c>
      <c r="U47">
        <f>IFERROR(IFERROR(VLOOKUP($A47,'K-NETT'!$A$1:$AF$37898,19,FALSE),VLOOKUP($A47,'K-Wallet'!$A$1:$M$5000,0,FALSE)),"NOT VALID")</f>
        <v>0</v>
      </c>
      <c r="V47">
        <f>IFERROR(IFERROR(VLOOKUP($A47,'K-NETT'!$A$1:$AF$37898,20,FALSE),VLOOKUP($A47,'K-Wallet'!$A$1:$M$5000,0,FALSE)),"NOT VALID")</f>
        <v>0</v>
      </c>
      <c r="W47">
        <f>IFERROR(IFERROR(VLOOKUP($A47,'K-NETT'!$A$1:$AF$37898,22,FALSE),VLOOKUP($A47,'K-Wallet'!$A$1:$M$5000,0,FALSE)),"NOT VALID")</f>
        <v>0</v>
      </c>
      <c r="X47">
        <f>IFERROR(IFERROR(VLOOKUP($A47,'K-NETT'!$A$1:$AF$37898,23,FALSE),VLOOKUP($A47,'K-Wallet'!$A$1:$M$5000,0,FALSE)),"NOT VALID")</f>
        <v>0</v>
      </c>
      <c r="Y47">
        <f>IFERROR(IFERROR(VLOOKUP($A47,'K-NETT'!$A$1:$AF$37898,26,FALSE),VLOOKUP($A47,'K-Wallet'!$A$1:$M$5000,0,FALSE)),"NOT VALID")</f>
        <v>1576650</v>
      </c>
      <c r="Z47">
        <f>IFERROR(IFERROR(VLOOKUP($A47,'K-NETT'!$A$1:$AF$37898,30,FALSE),VLOOKUP($A47,'K-Wallet'!$A$1:$M$5000,11,FALSE)),"NOT VALID")</f>
        <v>0</v>
      </c>
      <c r="AA47" s="31">
        <f t="shared" si="1"/>
        <v>0</v>
      </c>
    </row>
    <row r="48" spans="1:27" x14ac:dyDescent="0.25">
      <c r="A48" t="str">
        <f t="shared" si="0"/>
        <v>1543133303</v>
      </c>
      <c r="B48">
        <v>39</v>
      </c>
      <c r="C48">
        <v>1543133303</v>
      </c>
      <c r="D48" t="s">
        <v>42</v>
      </c>
      <c r="E48" t="s">
        <v>43</v>
      </c>
      <c r="F48">
        <v>966650</v>
      </c>
      <c r="G48" s="2">
        <v>44114</v>
      </c>
      <c r="H48" s="3">
        <v>0.79364583333333327</v>
      </c>
      <c r="I48" t="s">
        <v>44</v>
      </c>
      <c r="J48">
        <v>-82553436701</v>
      </c>
      <c r="K48" s="4" t="s">
        <v>101</v>
      </c>
      <c r="N48" t="str">
        <f>IFERROR(IFERROR(VLOOKUP($A48,'K-NETT'!$A$1:$AF$37898,1,FALSE),VLOOKUP($A48,'K-Wallet'!$A$1:$M$5000,1,FALSE)),"NOT VALID")</f>
        <v>1543133303</v>
      </c>
      <c r="O48" t="str">
        <f>IFERROR(IFERROR(VLOOKUP($A48,'K-NETT'!$A$1:$AF$37898,11,FALSE),VLOOKUP($A48,'K-Wallet'!$A$1:$M$5000,0,FALSE)),"NOT VALID")</f>
        <v>CNE2010006721</v>
      </c>
      <c r="P48" t="str">
        <f>IFERROR(IFERROR(VLOOKUP($A48,'K-NETT'!$A$1:$AF$37898,14,FALSE),VLOOKUP($A48,'K-Wallet'!$A$1:$M$5000,8,FALSE)),"NOT VALID")</f>
        <v>IDJTADA10170</v>
      </c>
      <c r="Q48" t="str">
        <f>IFERROR(IFERROR(VLOOKUP($A48,'K-NETT'!$A$1:$AF$37898,15,FALSE),VLOOKUP($A48,'K-Wallet'!$A$1:$M$5000,9,FALSE)),"NOT VALID")</f>
        <v>EHA JULAIHA</v>
      </c>
      <c r="R48">
        <f>IFERROR(IFERROR(VLOOKUP($A48,'K-NETT'!$A$1:$AF$37898,16,FALSE),VLOOKUP($A48,'K-Wallet'!$A$1:$M$5000,0,FALSE)),"NOT VALID")</f>
        <v>950000</v>
      </c>
      <c r="S48">
        <f>IFERROR(IFERROR(VLOOKUP($A48,'K-NETT'!$A$1:$AF$37898,17,FALSE),VLOOKUP($A48,'K-Wallet'!$A$1:$M$5000,0,FALSE)),"NOT VALID")</f>
        <v>6650</v>
      </c>
      <c r="T48">
        <f>IFERROR(IFERROR(VLOOKUP($A48,'K-NETT'!$A$1:$AF$37898,18,FALSE),VLOOKUP($A48,'K-Wallet'!$A$1:$M$5000,0,FALSE)),"NOT VALID")</f>
        <v>10000</v>
      </c>
      <c r="U48">
        <f>IFERROR(IFERROR(VLOOKUP($A48,'K-NETT'!$A$1:$AF$37898,19,FALSE),VLOOKUP($A48,'K-Wallet'!$A$1:$M$5000,0,FALSE)),"NOT VALID")</f>
        <v>0</v>
      </c>
      <c r="V48">
        <f>IFERROR(IFERROR(VLOOKUP($A48,'K-NETT'!$A$1:$AF$37898,20,FALSE),VLOOKUP($A48,'K-Wallet'!$A$1:$M$5000,0,FALSE)),"NOT VALID")</f>
        <v>0</v>
      </c>
      <c r="W48">
        <f>IFERROR(IFERROR(VLOOKUP($A48,'K-NETT'!$A$1:$AF$37898,22,FALSE),VLOOKUP($A48,'K-Wallet'!$A$1:$M$5000,0,FALSE)),"NOT VALID")</f>
        <v>0</v>
      </c>
      <c r="X48">
        <f>IFERROR(IFERROR(VLOOKUP($A48,'K-NETT'!$A$1:$AF$37898,23,FALSE),VLOOKUP($A48,'K-Wallet'!$A$1:$M$5000,0,FALSE)),"NOT VALID")</f>
        <v>0</v>
      </c>
      <c r="Y48">
        <f>IFERROR(IFERROR(VLOOKUP($A48,'K-NETT'!$A$1:$AF$37898,26,FALSE),VLOOKUP($A48,'K-Wallet'!$A$1:$M$5000,0,FALSE)),"NOT VALID")</f>
        <v>966650</v>
      </c>
      <c r="Z48">
        <f>IFERROR(IFERROR(VLOOKUP($A48,'K-NETT'!$A$1:$AF$37898,30,FALSE),VLOOKUP($A48,'K-Wallet'!$A$1:$M$5000,11,FALSE)),"NOT VALID")</f>
        <v>0</v>
      </c>
      <c r="AA48" s="31">
        <f t="shared" si="1"/>
        <v>0</v>
      </c>
    </row>
    <row r="49" spans="1:27" x14ac:dyDescent="0.25">
      <c r="A49" t="str">
        <f t="shared" si="0"/>
        <v>1278333500</v>
      </c>
      <c r="B49">
        <v>40</v>
      </c>
      <c r="C49">
        <v>1278333500</v>
      </c>
      <c r="D49" t="s">
        <v>42</v>
      </c>
      <c r="E49" t="s">
        <v>43</v>
      </c>
      <c r="F49">
        <v>878650</v>
      </c>
      <c r="G49" s="2">
        <v>44114</v>
      </c>
      <c r="H49" s="3">
        <v>0.83535879629629628</v>
      </c>
      <c r="I49" t="s">
        <v>46</v>
      </c>
      <c r="J49">
        <v>-82574152301</v>
      </c>
      <c r="K49" s="4" t="s">
        <v>101</v>
      </c>
      <c r="N49" t="str">
        <f>IFERROR(IFERROR(VLOOKUP($A49,'K-NETT'!$A$1:$AF$37898,1,FALSE),VLOOKUP($A49,'K-Wallet'!$A$1:$M$5000,1,FALSE)),"NOT VALID")</f>
        <v>1278333500</v>
      </c>
      <c r="O49" t="str">
        <f>IFERROR(IFERROR(VLOOKUP($A49,'K-NETT'!$A$1:$AF$37898,11,FALSE),VLOOKUP($A49,'K-Wallet'!$A$1:$M$5000,0,FALSE)),"NOT VALID")</f>
        <v>CNE2010006728</v>
      </c>
      <c r="P49" t="str">
        <f>IFERROR(IFERROR(VLOOKUP($A49,'K-NETT'!$A$1:$AF$37898,14,FALSE),VLOOKUP($A49,'K-Wallet'!$A$1:$M$5000,8,FALSE)),"NOT VALID")</f>
        <v>IDSAID001016</v>
      </c>
      <c r="Q49" t="str">
        <f>IFERROR(IFERROR(VLOOKUP($A49,'K-NETT'!$A$1:$AF$37898,15,FALSE),VLOOKUP($A49,'K-Wallet'!$A$1:$M$5000,9,FALSE)),"NOT VALID")</f>
        <v>HENDRA SURYA DINATA</v>
      </c>
      <c r="R49">
        <f>IFERROR(IFERROR(VLOOKUP($A49,'K-NETT'!$A$1:$AF$37898,16,FALSE),VLOOKUP($A49,'K-Wallet'!$A$1:$M$5000,0,FALSE)),"NOT VALID")</f>
        <v>850000</v>
      </c>
      <c r="S49">
        <f>IFERROR(IFERROR(VLOOKUP($A49,'K-NETT'!$A$1:$AF$37898,17,FALSE),VLOOKUP($A49,'K-Wallet'!$A$1:$M$5000,0,FALSE)),"NOT VALID")</f>
        <v>6650</v>
      </c>
      <c r="T49">
        <f>IFERROR(IFERROR(VLOOKUP($A49,'K-NETT'!$A$1:$AF$37898,18,FALSE),VLOOKUP($A49,'K-Wallet'!$A$1:$M$5000,0,FALSE)),"NOT VALID")</f>
        <v>22000</v>
      </c>
      <c r="U49">
        <f>IFERROR(IFERROR(VLOOKUP($A49,'K-NETT'!$A$1:$AF$37898,19,FALSE),VLOOKUP($A49,'K-Wallet'!$A$1:$M$5000,0,FALSE)),"NOT VALID")</f>
        <v>0</v>
      </c>
      <c r="V49">
        <f>IFERROR(IFERROR(VLOOKUP($A49,'K-NETT'!$A$1:$AF$37898,20,FALSE),VLOOKUP($A49,'K-Wallet'!$A$1:$M$5000,0,FALSE)),"NOT VALID")</f>
        <v>0</v>
      </c>
      <c r="W49">
        <f>IFERROR(IFERROR(VLOOKUP($A49,'K-NETT'!$A$1:$AF$37898,22,FALSE),VLOOKUP($A49,'K-Wallet'!$A$1:$M$5000,0,FALSE)),"NOT VALID")</f>
        <v>0</v>
      </c>
      <c r="X49">
        <f>IFERROR(IFERROR(VLOOKUP($A49,'K-NETT'!$A$1:$AF$37898,23,FALSE),VLOOKUP($A49,'K-Wallet'!$A$1:$M$5000,0,FALSE)),"NOT VALID")</f>
        <v>0</v>
      </c>
      <c r="Y49">
        <f>IFERROR(IFERROR(VLOOKUP($A49,'K-NETT'!$A$1:$AF$37898,26,FALSE),VLOOKUP($A49,'K-Wallet'!$A$1:$M$5000,0,FALSE)),"NOT VALID")</f>
        <v>878650</v>
      </c>
      <c r="Z49">
        <f>IFERROR(IFERROR(VLOOKUP($A49,'K-NETT'!$A$1:$AF$37898,30,FALSE),VLOOKUP($A49,'K-Wallet'!$A$1:$M$5000,11,FALSE)),"NOT VALID")</f>
        <v>0</v>
      </c>
      <c r="AA49" s="31">
        <f t="shared" si="1"/>
        <v>0</v>
      </c>
    </row>
    <row r="50" spans="1:27" x14ac:dyDescent="0.25">
      <c r="A50" t="str">
        <f t="shared" si="0"/>
        <v>1435633977</v>
      </c>
      <c r="B50">
        <v>41</v>
      </c>
      <c r="C50">
        <v>1435633977</v>
      </c>
      <c r="D50" t="s">
        <v>42</v>
      </c>
      <c r="E50" t="s">
        <v>43</v>
      </c>
      <c r="F50">
        <v>952650</v>
      </c>
      <c r="G50" s="2">
        <v>44114</v>
      </c>
      <c r="H50" s="3">
        <v>0.8539699074074073</v>
      </c>
      <c r="I50" t="s">
        <v>44</v>
      </c>
      <c r="J50">
        <v>-82583785701</v>
      </c>
      <c r="K50" s="4" t="s">
        <v>101</v>
      </c>
      <c r="N50" t="str">
        <f>IFERROR(IFERROR(VLOOKUP($A50,'K-NETT'!$A$1:$AF$37898,1,FALSE),VLOOKUP($A50,'K-Wallet'!$A$1:$M$5000,1,FALSE)),"NOT VALID")</f>
        <v>1435633977</v>
      </c>
      <c r="O50" t="str">
        <f>IFERROR(IFERROR(VLOOKUP($A50,'K-NETT'!$A$1:$AF$37898,11,FALSE),VLOOKUP($A50,'K-Wallet'!$A$1:$M$5000,0,FALSE)),"NOT VALID")</f>
        <v>CNE2010006736</v>
      </c>
      <c r="P50" t="str">
        <f>IFERROR(IFERROR(VLOOKUP($A50,'K-NETT'!$A$1:$AF$37898,14,FALSE),VLOOKUP($A50,'K-Wallet'!$A$1:$M$5000,8,FALSE)),"NOT VALID")</f>
        <v>IDJRBAA01369</v>
      </c>
      <c r="Q50" t="str">
        <f>IFERROR(IFERROR(VLOOKUP($A50,'K-NETT'!$A$1:$AF$37898,15,FALSE),VLOOKUP($A50,'K-Wallet'!$A$1:$M$5000,9,FALSE)),"NOT VALID")</f>
        <v>RICO SISWANTO</v>
      </c>
      <c r="R50">
        <f>IFERROR(IFERROR(VLOOKUP($A50,'K-NETT'!$A$1:$AF$37898,16,FALSE),VLOOKUP($A50,'K-Wallet'!$A$1:$M$5000,0,FALSE)),"NOT VALID")</f>
        <v>925000</v>
      </c>
      <c r="S50">
        <f>IFERROR(IFERROR(VLOOKUP($A50,'K-NETT'!$A$1:$AF$37898,17,FALSE),VLOOKUP($A50,'K-Wallet'!$A$1:$M$5000,0,FALSE)),"NOT VALID")</f>
        <v>6650</v>
      </c>
      <c r="T50">
        <f>IFERROR(IFERROR(VLOOKUP($A50,'K-NETT'!$A$1:$AF$37898,18,FALSE),VLOOKUP($A50,'K-Wallet'!$A$1:$M$5000,0,FALSE)),"NOT VALID")</f>
        <v>21000</v>
      </c>
      <c r="U50">
        <f>IFERROR(IFERROR(VLOOKUP($A50,'K-NETT'!$A$1:$AF$37898,19,FALSE),VLOOKUP($A50,'K-Wallet'!$A$1:$M$5000,0,FALSE)),"NOT VALID")</f>
        <v>0</v>
      </c>
      <c r="V50">
        <f>IFERROR(IFERROR(VLOOKUP($A50,'K-NETT'!$A$1:$AF$37898,20,FALSE),VLOOKUP($A50,'K-Wallet'!$A$1:$M$5000,0,FALSE)),"NOT VALID")</f>
        <v>0</v>
      </c>
      <c r="W50">
        <f>IFERROR(IFERROR(VLOOKUP($A50,'K-NETT'!$A$1:$AF$37898,22,FALSE),VLOOKUP($A50,'K-Wallet'!$A$1:$M$5000,0,FALSE)),"NOT VALID")</f>
        <v>0</v>
      </c>
      <c r="X50">
        <f>IFERROR(IFERROR(VLOOKUP($A50,'K-NETT'!$A$1:$AF$37898,23,FALSE),VLOOKUP($A50,'K-Wallet'!$A$1:$M$5000,0,FALSE)),"NOT VALID")</f>
        <v>0</v>
      </c>
      <c r="Y50">
        <f>IFERROR(IFERROR(VLOOKUP($A50,'K-NETT'!$A$1:$AF$37898,26,FALSE),VLOOKUP($A50,'K-Wallet'!$A$1:$M$5000,0,FALSE)),"NOT VALID")</f>
        <v>952650</v>
      </c>
      <c r="Z50">
        <f>IFERROR(IFERROR(VLOOKUP($A50,'K-NETT'!$A$1:$AF$37898,30,FALSE),VLOOKUP($A50,'K-Wallet'!$A$1:$M$5000,11,FALSE)),"NOT VALID")</f>
        <v>0</v>
      </c>
      <c r="AA50" s="31">
        <f t="shared" si="1"/>
        <v>0</v>
      </c>
    </row>
    <row r="51" spans="1:27" x14ac:dyDescent="0.25">
      <c r="A51" t="str">
        <f t="shared" si="0"/>
        <v>1996723314</v>
      </c>
      <c r="B51">
        <v>42</v>
      </c>
      <c r="C51">
        <v>1996723314</v>
      </c>
      <c r="D51" t="s">
        <v>42</v>
      </c>
      <c r="E51" t="s">
        <v>43</v>
      </c>
      <c r="F51">
        <v>64650</v>
      </c>
      <c r="G51" s="2">
        <v>44114</v>
      </c>
      <c r="H51" s="3">
        <v>0.86069444444444443</v>
      </c>
      <c r="I51" t="s">
        <v>44</v>
      </c>
      <c r="J51">
        <v>-82587094201</v>
      </c>
      <c r="K51" s="4" t="s">
        <v>101</v>
      </c>
      <c r="N51" t="str">
        <f>IFERROR(IFERROR(VLOOKUP($A51,'K-NETT'!$A$1:$AF$37898,1,FALSE),VLOOKUP($A51,'K-Wallet'!$A$1:$M$5000,1,FALSE)),"NOT VALID")</f>
        <v>1996723314</v>
      </c>
      <c r="O51" t="str">
        <f>IFERROR(IFERROR(VLOOKUP($A51,'K-NETT'!$A$1:$AF$37898,11,FALSE),VLOOKUP($A51,'K-Wallet'!$A$1:$M$5000,0,FALSE)),"NOT VALID")</f>
        <v>MME2010006737</v>
      </c>
      <c r="P51" t="str">
        <f>IFERROR(IFERROR(VLOOKUP($A51,'K-NETT'!$A$1:$AF$37898,14,FALSE),VLOOKUP($A51,'K-Wallet'!$A$1:$M$5000,8,FALSE)),"NOT VALID")</f>
        <v>IDJKAJA04554</v>
      </c>
      <c r="Q51" t="str">
        <f>IFERROR(IFERROR(VLOOKUP($A51,'K-NETT'!$A$1:$AF$37898,15,FALSE),VLOOKUP($A51,'K-Wallet'!$A$1:$M$5000,9,FALSE)),"NOT VALID")</f>
        <v>DRA NURI WARDANI</v>
      </c>
      <c r="R51">
        <f>IFERROR(IFERROR(VLOOKUP($A51,'K-NETT'!$A$1:$AF$37898,16,FALSE),VLOOKUP($A51,'K-Wallet'!$A$1:$M$5000,0,FALSE)),"NOT VALID")</f>
        <v>50000</v>
      </c>
      <c r="S51">
        <f>IFERROR(IFERROR(VLOOKUP($A51,'K-NETT'!$A$1:$AF$37898,17,FALSE),VLOOKUP($A51,'K-Wallet'!$A$1:$M$5000,0,FALSE)),"NOT VALID")</f>
        <v>6650</v>
      </c>
      <c r="T51">
        <f>IFERROR(IFERROR(VLOOKUP($A51,'K-NETT'!$A$1:$AF$37898,18,FALSE),VLOOKUP($A51,'K-Wallet'!$A$1:$M$5000,0,FALSE)),"NOT VALID")</f>
        <v>8000</v>
      </c>
      <c r="U51">
        <f>IFERROR(IFERROR(VLOOKUP($A51,'K-NETT'!$A$1:$AF$37898,19,FALSE),VLOOKUP($A51,'K-Wallet'!$A$1:$M$5000,0,FALSE)),"NOT VALID")</f>
        <v>0</v>
      </c>
      <c r="V51">
        <f>IFERROR(IFERROR(VLOOKUP($A51,'K-NETT'!$A$1:$AF$37898,20,FALSE),VLOOKUP($A51,'K-Wallet'!$A$1:$M$5000,0,FALSE)),"NOT VALID")</f>
        <v>0</v>
      </c>
      <c r="W51">
        <f>IFERROR(IFERROR(VLOOKUP($A51,'K-NETT'!$A$1:$AF$37898,22,FALSE),VLOOKUP($A51,'K-Wallet'!$A$1:$M$5000,0,FALSE)),"NOT VALID")</f>
        <v>0</v>
      </c>
      <c r="X51">
        <f>IFERROR(IFERROR(VLOOKUP($A51,'K-NETT'!$A$1:$AF$37898,23,FALSE),VLOOKUP($A51,'K-Wallet'!$A$1:$M$5000,0,FALSE)),"NOT VALID")</f>
        <v>0</v>
      </c>
      <c r="Y51">
        <f>IFERROR(IFERROR(VLOOKUP($A51,'K-NETT'!$A$1:$AF$37898,26,FALSE),VLOOKUP($A51,'K-Wallet'!$A$1:$M$5000,0,FALSE)),"NOT VALID")</f>
        <v>64650</v>
      </c>
      <c r="Z51">
        <f>IFERROR(IFERROR(VLOOKUP($A51,'K-NETT'!$A$1:$AF$37898,30,FALSE),VLOOKUP($A51,'K-Wallet'!$A$1:$M$5000,11,FALSE)),"NOT VALID")</f>
        <v>0</v>
      </c>
      <c r="AA51" s="31">
        <f t="shared" si="1"/>
        <v>0</v>
      </c>
    </row>
    <row r="52" spans="1:27" x14ac:dyDescent="0.25">
      <c r="A52" t="str">
        <f t="shared" si="0"/>
        <v>1084733618</v>
      </c>
      <c r="B52">
        <v>43</v>
      </c>
      <c r="C52">
        <v>1084733618</v>
      </c>
      <c r="D52" t="s">
        <v>42</v>
      </c>
      <c r="E52" t="s">
        <v>43</v>
      </c>
      <c r="F52">
        <v>1440650</v>
      </c>
      <c r="G52" s="2">
        <v>44114</v>
      </c>
      <c r="H52" s="3">
        <v>0.86512731481481486</v>
      </c>
      <c r="I52" t="s">
        <v>44</v>
      </c>
      <c r="J52">
        <v>-82589278801</v>
      </c>
      <c r="K52" s="4" t="s">
        <v>101</v>
      </c>
      <c r="N52" t="str">
        <f>IFERROR(IFERROR(VLOOKUP($A52,'K-NETT'!$A$1:$AF$37898,1,FALSE),VLOOKUP($A52,'K-Wallet'!$A$1:$M$5000,1,FALSE)),"NOT VALID")</f>
        <v>1084733618</v>
      </c>
      <c r="O52" t="str">
        <f>IFERROR(IFERROR(VLOOKUP($A52,'K-NETT'!$A$1:$AF$37898,11,FALSE),VLOOKUP($A52,'K-Wallet'!$A$1:$M$5000,0,FALSE)),"NOT VALID")</f>
        <v>CNE2010006739</v>
      </c>
      <c r="P52" t="str">
        <f>IFERROR(IFERROR(VLOOKUP($A52,'K-NETT'!$A$1:$AF$37898,14,FALSE),VLOOKUP($A52,'K-Wallet'!$A$1:$M$5000,8,FALSE)),"NOT VALID")</f>
        <v>IDJTAXA06124</v>
      </c>
      <c r="Q52" t="str">
        <f>IFERROR(IFERROR(VLOOKUP($A52,'K-NETT'!$A$1:$AF$37898,15,FALSE),VLOOKUP($A52,'K-Wallet'!$A$1:$M$5000,9,FALSE)),"NOT VALID")</f>
        <v>KIKI FATMAWATI</v>
      </c>
      <c r="R52">
        <f>IFERROR(IFERROR(VLOOKUP($A52,'K-NETT'!$A$1:$AF$37898,16,FALSE),VLOOKUP($A52,'K-Wallet'!$A$1:$M$5000,0,FALSE)),"NOT VALID")</f>
        <v>1424000</v>
      </c>
      <c r="S52">
        <f>IFERROR(IFERROR(VLOOKUP($A52,'K-NETT'!$A$1:$AF$37898,17,FALSE),VLOOKUP($A52,'K-Wallet'!$A$1:$M$5000,0,FALSE)),"NOT VALID")</f>
        <v>6650</v>
      </c>
      <c r="T52">
        <f>IFERROR(IFERROR(VLOOKUP($A52,'K-NETT'!$A$1:$AF$37898,18,FALSE),VLOOKUP($A52,'K-Wallet'!$A$1:$M$5000,0,FALSE)),"NOT VALID")</f>
        <v>10000</v>
      </c>
      <c r="U52">
        <f>IFERROR(IFERROR(VLOOKUP($A52,'K-NETT'!$A$1:$AF$37898,19,FALSE),VLOOKUP($A52,'K-Wallet'!$A$1:$M$5000,0,FALSE)),"NOT VALID")</f>
        <v>0</v>
      </c>
      <c r="V52">
        <f>IFERROR(IFERROR(VLOOKUP($A52,'K-NETT'!$A$1:$AF$37898,20,FALSE),VLOOKUP($A52,'K-Wallet'!$A$1:$M$5000,0,FALSE)),"NOT VALID")</f>
        <v>0</v>
      </c>
      <c r="W52">
        <f>IFERROR(IFERROR(VLOOKUP($A52,'K-NETT'!$A$1:$AF$37898,22,FALSE),VLOOKUP($A52,'K-Wallet'!$A$1:$M$5000,0,FALSE)),"NOT VALID")</f>
        <v>0</v>
      </c>
      <c r="X52">
        <f>IFERROR(IFERROR(VLOOKUP($A52,'K-NETT'!$A$1:$AF$37898,23,FALSE),VLOOKUP($A52,'K-Wallet'!$A$1:$M$5000,0,FALSE)),"NOT VALID")</f>
        <v>0</v>
      </c>
      <c r="Y52">
        <f>IFERROR(IFERROR(VLOOKUP($A52,'K-NETT'!$A$1:$AF$37898,26,FALSE),VLOOKUP($A52,'K-Wallet'!$A$1:$M$5000,0,FALSE)),"NOT VALID")</f>
        <v>1440650</v>
      </c>
      <c r="Z52">
        <f>IFERROR(IFERROR(VLOOKUP($A52,'K-NETT'!$A$1:$AF$37898,30,FALSE),VLOOKUP($A52,'K-Wallet'!$A$1:$M$5000,11,FALSE)),"NOT VALID")</f>
        <v>0</v>
      </c>
      <c r="AA52" s="31">
        <f t="shared" si="1"/>
        <v>0</v>
      </c>
    </row>
    <row r="53" spans="1:27" x14ac:dyDescent="0.25">
      <c r="A53" t="str">
        <f t="shared" si="0"/>
        <v>1401933043</v>
      </c>
      <c r="B53">
        <v>44</v>
      </c>
      <c r="C53">
        <v>1401933043</v>
      </c>
      <c r="D53" t="s">
        <v>42</v>
      </c>
      <c r="E53" t="s">
        <v>43</v>
      </c>
      <c r="F53">
        <v>636650</v>
      </c>
      <c r="G53" s="2">
        <v>44114</v>
      </c>
      <c r="H53" s="3">
        <v>0.88453703703703701</v>
      </c>
      <c r="I53" t="s">
        <v>44</v>
      </c>
      <c r="J53">
        <v>-82599098401</v>
      </c>
      <c r="K53" s="4" t="s">
        <v>101</v>
      </c>
      <c r="N53" t="str">
        <f>IFERROR(IFERROR(VLOOKUP($A53,'K-NETT'!$A$1:$AF$37898,1,FALSE),VLOOKUP($A53,'K-Wallet'!$A$1:$M$5000,1,FALSE)),"NOT VALID")</f>
        <v>1401933043</v>
      </c>
      <c r="O53" t="str">
        <f>IFERROR(IFERROR(VLOOKUP($A53,'K-NETT'!$A$1:$AF$37898,11,FALSE),VLOOKUP($A53,'K-Wallet'!$A$1:$M$5000,0,FALSE)),"NOT VALID")</f>
        <v>CNE2010006742</v>
      </c>
      <c r="P53" t="str">
        <f>IFERROR(IFERROR(VLOOKUP($A53,'K-NETT'!$A$1:$AF$37898,14,FALSE),VLOOKUP($A53,'K-Wallet'!$A$1:$M$5000,8,FALSE)),"NOT VALID")</f>
        <v>IDJTAYA06514</v>
      </c>
      <c r="Q53" t="str">
        <f>IFERROR(IFERROR(VLOOKUP($A53,'K-NETT'!$A$1:$AF$37898,15,FALSE),VLOOKUP($A53,'K-Wallet'!$A$1:$M$5000,9,FALSE)),"NOT VALID")</f>
        <v>ERINI SETIANILAH</v>
      </c>
      <c r="R53">
        <f>IFERROR(IFERROR(VLOOKUP($A53,'K-NETT'!$A$1:$AF$37898,16,FALSE),VLOOKUP($A53,'K-Wallet'!$A$1:$M$5000,0,FALSE)),"NOT VALID")</f>
        <v>620000</v>
      </c>
      <c r="S53">
        <f>IFERROR(IFERROR(VLOOKUP($A53,'K-NETT'!$A$1:$AF$37898,17,FALSE),VLOOKUP($A53,'K-Wallet'!$A$1:$M$5000,0,FALSE)),"NOT VALID")</f>
        <v>6650</v>
      </c>
      <c r="T53">
        <f>IFERROR(IFERROR(VLOOKUP($A53,'K-NETT'!$A$1:$AF$37898,18,FALSE),VLOOKUP($A53,'K-Wallet'!$A$1:$M$5000,0,FALSE)),"NOT VALID")</f>
        <v>10000</v>
      </c>
      <c r="U53">
        <f>IFERROR(IFERROR(VLOOKUP($A53,'K-NETT'!$A$1:$AF$37898,19,FALSE),VLOOKUP($A53,'K-Wallet'!$A$1:$M$5000,0,FALSE)),"NOT VALID")</f>
        <v>0</v>
      </c>
      <c r="V53">
        <f>IFERROR(IFERROR(VLOOKUP($A53,'K-NETT'!$A$1:$AF$37898,20,FALSE),VLOOKUP($A53,'K-Wallet'!$A$1:$M$5000,0,FALSE)),"NOT VALID")</f>
        <v>0</v>
      </c>
      <c r="W53">
        <f>IFERROR(IFERROR(VLOOKUP($A53,'K-NETT'!$A$1:$AF$37898,22,FALSE),VLOOKUP($A53,'K-Wallet'!$A$1:$M$5000,0,FALSE)),"NOT VALID")</f>
        <v>0</v>
      </c>
      <c r="X53">
        <f>IFERROR(IFERROR(VLOOKUP($A53,'K-NETT'!$A$1:$AF$37898,23,FALSE),VLOOKUP($A53,'K-Wallet'!$A$1:$M$5000,0,FALSE)),"NOT VALID")</f>
        <v>0</v>
      </c>
      <c r="Y53">
        <f>IFERROR(IFERROR(VLOOKUP($A53,'K-NETT'!$A$1:$AF$37898,26,FALSE),VLOOKUP($A53,'K-Wallet'!$A$1:$M$5000,0,FALSE)),"NOT VALID")</f>
        <v>636650</v>
      </c>
      <c r="Z53">
        <f>IFERROR(IFERROR(VLOOKUP($A53,'K-NETT'!$A$1:$AF$37898,30,FALSE),VLOOKUP($A53,'K-Wallet'!$A$1:$M$5000,11,FALSE)),"NOT VALID")</f>
        <v>0</v>
      </c>
      <c r="AA53" s="31">
        <f t="shared" si="1"/>
        <v>0</v>
      </c>
    </row>
    <row r="54" spans="1:27" x14ac:dyDescent="0.25">
      <c r="A54" t="str">
        <f t="shared" si="0"/>
        <v>1869333343</v>
      </c>
      <c r="B54">
        <v>45</v>
      </c>
      <c r="C54">
        <v>1869333343</v>
      </c>
      <c r="D54" t="s">
        <v>42</v>
      </c>
      <c r="E54" t="s">
        <v>43</v>
      </c>
      <c r="F54">
        <v>507650</v>
      </c>
      <c r="G54" s="2">
        <v>44114</v>
      </c>
      <c r="H54" s="3">
        <v>0.90984953703703697</v>
      </c>
      <c r="I54" t="s">
        <v>44</v>
      </c>
      <c r="J54">
        <v>-82611151301</v>
      </c>
      <c r="K54" s="4" t="s">
        <v>101</v>
      </c>
      <c r="N54" t="str">
        <f>IFERROR(IFERROR(VLOOKUP($A54,'K-NETT'!$A$1:$AF$37898,1,FALSE),VLOOKUP($A54,'K-Wallet'!$A$1:$M$5000,1,FALSE)),"NOT VALID")</f>
        <v>1869333343</v>
      </c>
      <c r="O54" t="str">
        <f>IFERROR(IFERROR(VLOOKUP($A54,'K-NETT'!$A$1:$AF$37898,11,FALSE),VLOOKUP($A54,'K-Wallet'!$A$1:$M$5000,0,FALSE)),"NOT VALID")</f>
        <v>CNE2010006747</v>
      </c>
      <c r="P54" t="str">
        <f>IFERROR(IFERROR(VLOOKUP($A54,'K-NETT'!$A$1:$AF$37898,14,FALSE),VLOOKUP($A54,'K-Wallet'!$A$1:$M$5000,8,FALSE)),"NOT VALID")</f>
        <v>IDJTBHA20627</v>
      </c>
      <c r="Q54" t="str">
        <f>IFERROR(IFERROR(VLOOKUP($A54,'K-NETT'!$A$1:$AF$37898,15,FALSE),VLOOKUP($A54,'K-Wallet'!$A$1:$M$5000,9,FALSE)),"NOT VALID")</f>
        <v>ZUHRIYAH</v>
      </c>
      <c r="R54">
        <f>IFERROR(IFERROR(VLOOKUP($A54,'K-NETT'!$A$1:$AF$37898,16,FALSE),VLOOKUP($A54,'K-Wallet'!$A$1:$M$5000,0,FALSE)),"NOT VALID")</f>
        <v>474000</v>
      </c>
      <c r="S54">
        <f>IFERROR(IFERROR(VLOOKUP($A54,'K-NETT'!$A$1:$AF$37898,17,FALSE),VLOOKUP($A54,'K-Wallet'!$A$1:$M$5000,0,FALSE)),"NOT VALID")</f>
        <v>6650</v>
      </c>
      <c r="T54">
        <f>IFERROR(IFERROR(VLOOKUP($A54,'K-NETT'!$A$1:$AF$37898,18,FALSE),VLOOKUP($A54,'K-Wallet'!$A$1:$M$5000,0,FALSE)),"NOT VALID")</f>
        <v>27000</v>
      </c>
      <c r="U54">
        <f>IFERROR(IFERROR(VLOOKUP($A54,'K-NETT'!$A$1:$AF$37898,19,FALSE),VLOOKUP($A54,'K-Wallet'!$A$1:$M$5000,0,FALSE)),"NOT VALID")</f>
        <v>0</v>
      </c>
      <c r="V54">
        <f>IFERROR(IFERROR(VLOOKUP($A54,'K-NETT'!$A$1:$AF$37898,20,FALSE),VLOOKUP($A54,'K-Wallet'!$A$1:$M$5000,0,FALSE)),"NOT VALID")</f>
        <v>0</v>
      </c>
      <c r="W54">
        <f>IFERROR(IFERROR(VLOOKUP($A54,'K-NETT'!$A$1:$AF$37898,22,FALSE),VLOOKUP($A54,'K-Wallet'!$A$1:$M$5000,0,FALSE)),"NOT VALID")</f>
        <v>0</v>
      </c>
      <c r="X54">
        <f>IFERROR(IFERROR(VLOOKUP($A54,'K-NETT'!$A$1:$AF$37898,23,FALSE),VLOOKUP($A54,'K-Wallet'!$A$1:$M$5000,0,FALSE)),"NOT VALID")</f>
        <v>0</v>
      </c>
      <c r="Y54">
        <f>IFERROR(IFERROR(VLOOKUP($A54,'K-NETT'!$A$1:$AF$37898,26,FALSE),VLOOKUP($A54,'K-Wallet'!$A$1:$M$5000,0,FALSE)),"NOT VALID")</f>
        <v>507650</v>
      </c>
      <c r="Z54">
        <f>IFERROR(IFERROR(VLOOKUP($A54,'K-NETT'!$A$1:$AF$37898,30,FALSE),VLOOKUP($A54,'K-Wallet'!$A$1:$M$5000,11,FALSE)),"NOT VALID")</f>
        <v>0</v>
      </c>
      <c r="AA54" s="31">
        <f t="shared" si="1"/>
        <v>0</v>
      </c>
    </row>
    <row r="55" spans="1:27" x14ac:dyDescent="0.25">
      <c r="A55" t="str">
        <f t="shared" si="0"/>
        <v>1706143040</v>
      </c>
      <c r="B55">
        <v>46</v>
      </c>
      <c r="C55">
        <v>1706143040</v>
      </c>
      <c r="D55" t="s">
        <v>42</v>
      </c>
      <c r="E55" t="s">
        <v>43</v>
      </c>
      <c r="F55">
        <v>105650</v>
      </c>
      <c r="G55" s="2">
        <v>44114</v>
      </c>
      <c r="H55" s="3">
        <v>0.91243055555555552</v>
      </c>
      <c r="I55" t="s">
        <v>44</v>
      </c>
      <c r="J55">
        <v>-82612515401</v>
      </c>
      <c r="K55" s="4" t="s">
        <v>101</v>
      </c>
      <c r="N55" t="str">
        <f>IFERROR(IFERROR(VLOOKUP($A55,'K-NETT'!$A$1:$AF$37898,1,FALSE),VLOOKUP($A55,'K-Wallet'!$A$1:$M$5000,1,FALSE)),"NOT VALID")</f>
        <v>1706143040</v>
      </c>
      <c r="O55" t="str">
        <f>IFERROR(IFERROR(VLOOKUP($A55,'K-NETT'!$A$1:$AF$37898,11,FALSE),VLOOKUP($A55,'K-Wallet'!$A$1:$M$5000,0,FALSE)),"NOT VALID")</f>
        <v>CNE2010006748</v>
      </c>
      <c r="P55" t="str">
        <f>IFERROR(IFERROR(VLOOKUP($A55,'K-NETT'!$A$1:$AF$37898,14,FALSE),VLOOKUP($A55,'K-Wallet'!$A$1:$M$5000,8,FALSE)),"NOT VALID")</f>
        <v>IDSPAAB37086</v>
      </c>
      <c r="Q55" t="str">
        <f>IFERROR(IFERROR(VLOOKUP($A55,'K-NETT'!$A$1:$AF$37898,15,FALSE),VLOOKUP($A55,'K-Wallet'!$A$1:$M$5000,9,FALSE)),"NOT VALID")</f>
        <v>SITI MASRUROH</v>
      </c>
      <c r="R55">
        <f>IFERROR(IFERROR(VLOOKUP($A55,'K-NETT'!$A$1:$AF$37898,16,FALSE),VLOOKUP($A55,'K-Wallet'!$A$1:$M$5000,0,FALSE)),"NOT VALID")</f>
        <v>91000</v>
      </c>
      <c r="S55">
        <f>IFERROR(IFERROR(VLOOKUP($A55,'K-NETT'!$A$1:$AF$37898,17,FALSE),VLOOKUP($A55,'K-Wallet'!$A$1:$M$5000,0,FALSE)),"NOT VALID")</f>
        <v>6650</v>
      </c>
      <c r="T55">
        <f>IFERROR(IFERROR(VLOOKUP($A55,'K-NETT'!$A$1:$AF$37898,18,FALSE),VLOOKUP($A55,'K-Wallet'!$A$1:$M$5000,0,FALSE)),"NOT VALID")</f>
        <v>8000</v>
      </c>
      <c r="U55">
        <f>IFERROR(IFERROR(VLOOKUP($A55,'K-NETT'!$A$1:$AF$37898,19,FALSE),VLOOKUP($A55,'K-Wallet'!$A$1:$M$5000,0,FALSE)),"NOT VALID")</f>
        <v>0</v>
      </c>
      <c r="V55">
        <f>IFERROR(IFERROR(VLOOKUP($A55,'K-NETT'!$A$1:$AF$37898,20,FALSE),VLOOKUP($A55,'K-Wallet'!$A$1:$M$5000,0,FALSE)),"NOT VALID")</f>
        <v>0</v>
      </c>
      <c r="W55">
        <f>IFERROR(IFERROR(VLOOKUP($A55,'K-NETT'!$A$1:$AF$37898,22,FALSE),VLOOKUP($A55,'K-Wallet'!$A$1:$M$5000,0,FALSE)),"NOT VALID")</f>
        <v>0</v>
      </c>
      <c r="X55">
        <f>IFERROR(IFERROR(VLOOKUP($A55,'K-NETT'!$A$1:$AF$37898,23,FALSE),VLOOKUP($A55,'K-Wallet'!$A$1:$M$5000,0,FALSE)),"NOT VALID")</f>
        <v>0</v>
      </c>
      <c r="Y55">
        <f>IFERROR(IFERROR(VLOOKUP($A55,'K-NETT'!$A$1:$AF$37898,26,FALSE),VLOOKUP($A55,'K-Wallet'!$A$1:$M$5000,0,FALSE)),"NOT VALID")</f>
        <v>105650</v>
      </c>
      <c r="Z55">
        <f>IFERROR(IFERROR(VLOOKUP($A55,'K-NETT'!$A$1:$AF$37898,30,FALSE),VLOOKUP($A55,'K-Wallet'!$A$1:$M$5000,11,FALSE)),"NOT VALID")</f>
        <v>0</v>
      </c>
      <c r="AA55" s="31">
        <f t="shared" si="1"/>
        <v>0</v>
      </c>
    </row>
    <row r="56" spans="1:27" x14ac:dyDescent="0.25">
      <c r="A56" t="str">
        <f t="shared" si="0"/>
        <v>1179243497</v>
      </c>
      <c r="B56">
        <v>47</v>
      </c>
      <c r="C56">
        <v>1179243497</v>
      </c>
      <c r="D56" t="s">
        <v>42</v>
      </c>
      <c r="E56" t="s">
        <v>43</v>
      </c>
      <c r="F56">
        <v>66650</v>
      </c>
      <c r="G56" s="2">
        <v>44114</v>
      </c>
      <c r="H56" s="3">
        <v>0.92872685185185189</v>
      </c>
      <c r="I56" t="s">
        <v>44</v>
      </c>
      <c r="J56">
        <v>-82619381101</v>
      </c>
      <c r="K56" s="4" t="s">
        <v>101</v>
      </c>
      <c r="N56" t="str">
        <f>IFERROR(IFERROR(VLOOKUP($A56,'K-NETT'!$A$1:$AF$37898,1,FALSE),VLOOKUP($A56,'K-Wallet'!$A$1:$M$5000,1,FALSE)),"NOT VALID")</f>
        <v>1179243497</v>
      </c>
      <c r="O56" t="str">
        <f>IFERROR(IFERROR(VLOOKUP($A56,'K-NETT'!$A$1:$AF$37898,11,FALSE),VLOOKUP($A56,'K-Wallet'!$A$1:$M$5000,0,FALSE)),"NOT VALID")</f>
        <v>MME2010006752</v>
      </c>
      <c r="P56" t="str">
        <f>IFERROR(IFERROR(VLOOKUP($A56,'K-NETT'!$A$1:$AF$37898,14,FALSE),VLOOKUP($A56,'K-Wallet'!$A$1:$M$5000,8,FALSE)),"NOT VALID")</f>
        <v>IDSPAAB43820</v>
      </c>
      <c r="Q56" t="str">
        <f>IFERROR(IFERROR(VLOOKUP($A56,'K-NETT'!$A$1:$AF$37898,15,FALSE),VLOOKUP($A56,'K-Wallet'!$A$1:$M$5000,9,FALSE)),"NOT VALID")</f>
        <v>ROSTAMI AZIZ</v>
      </c>
      <c r="R56">
        <f>IFERROR(IFERROR(VLOOKUP($A56,'K-NETT'!$A$1:$AF$37898,16,FALSE),VLOOKUP($A56,'K-Wallet'!$A$1:$M$5000,0,FALSE)),"NOT VALID")</f>
        <v>50000</v>
      </c>
      <c r="S56">
        <f>IFERROR(IFERROR(VLOOKUP($A56,'K-NETT'!$A$1:$AF$37898,17,FALSE),VLOOKUP($A56,'K-Wallet'!$A$1:$M$5000,0,FALSE)),"NOT VALID")</f>
        <v>6650</v>
      </c>
      <c r="T56">
        <f>IFERROR(IFERROR(VLOOKUP($A56,'K-NETT'!$A$1:$AF$37898,18,FALSE),VLOOKUP($A56,'K-Wallet'!$A$1:$M$5000,0,FALSE)),"NOT VALID")</f>
        <v>10000</v>
      </c>
      <c r="U56">
        <f>IFERROR(IFERROR(VLOOKUP($A56,'K-NETT'!$A$1:$AF$37898,19,FALSE),VLOOKUP($A56,'K-Wallet'!$A$1:$M$5000,0,FALSE)),"NOT VALID")</f>
        <v>0</v>
      </c>
      <c r="V56">
        <f>IFERROR(IFERROR(VLOOKUP($A56,'K-NETT'!$A$1:$AF$37898,20,FALSE),VLOOKUP($A56,'K-Wallet'!$A$1:$M$5000,0,FALSE)),"NOT VALID")</f>
        <v>0</v>
      </c>
      <c r="W56">
        <f>IFERROR(IFERROR(VLOOKUP($A56,'K-NETT'!$A$1:$AF$37898,22,FALSE),VLOOKUP($A56,'K-Wallet'!$A$1:$M$5000,0,FALSE)),"NOT VALID")</f>
        <v>0</v>
      </c>
      <c r="X56">
        <f>IFERROR(IFERROR(VLOOKUP($A56,'K-NETT'!$A$1:$AF$37898,23,FALSE),VLOOKUP($A56,'K-Wallet'!$A$1:$M$5000,0,FALSE)),"NOT VALID")</f>
        <v>0</v>
      </c>
      <c r="Y56">
        <f>IFERROR(IFERROR(VLOOKUP($A56,'K-NETT'!$A$1:$AF$37898,26,FALSE),VLOOKUP($A56,'K-Wallet'!$A$1:$M$5000,0,FALSE)),"NOT VALID")</f>
        <v>66650</v>
      </c>
      <c r="Z56">
        <f>IFERROR(IFERROR(VLOOKUP($A56,'K-NETT'!$A$1:$AF$37898,30,FALSE),VLOOKUP($A56,'K-Wallet'!$A$1:$M$5000,11,FALSE)),"NOT VALID")</f>
        <v>0</v>
      </c>
      <c r="AA56" s="31">
        <f t="shared" si="1"/>
        <v>0</v>
      </c>
    </row>
    <row r="57" spans="1:27" x14ac:dyDescent="0.25">
      <c r="A57" t="str">
        <f t="shared" si="0"/>
        <v>1037543389</v>
      </c>
      <c r="B57">
        <v>48</v>
      </c>
      <c r="C57">
        <v>1037543389</v>
      </c>
      <c r="D57" t="s">
        <v>42</v>
      </c>
      <c r="E57" t="s">
        <v>43</v>
      </c>
      <c r="F57">
        <v>526650</v>
      </c>
      <c r="G57" s="2">
        <v>44114</v>
      </c>
      <c r="H57" s="3">
        <v>0.96129629629629632</v>
      </c>
      <c r="I57" t="s">
        <v>44</v>
      </c>
      <c r="J57">
        <v>-82631641301</v>
      </c>
      <c r="K57" s="4" t="s">
        <v>101</v>
      </c>
      <c r="N57" t="str">
        <f>IFERROR(IFERROR(VLOOKUP($A57,'K-NETT'!$A$1:$AF$37898,1,FALSE),VLOOKUP($A57,'K-Wallet'!$A$1:$M$5000,1,FALSE)),"NOT VALID")</f>
        <v>1037543389</v>
      </c>
      <c r="O57" t="str">
        <f>IFERROR(IFERROR(VLOOKUP($A57,'K-NETT'!$A$1:$AF$37898,11,FALSE),VLOOKUP($A57,'K-Wallet'!$A$1:$M$5000,0,FALSE)),"NOT VALID")</f>
        <v>CNE2010006755</v>
      </c>
      <c r="P57" t="str">
        <f>IFERROR(IFERROR(VLOOKUP($A57,'K-NETT'!$A$1:$AF$37898,14,FALSE),VLOOKUP($A57,'K-Wallet'!$A$1:$M$5000,8,FALSE)),"NOT VALID")</f>
        <v>IDJTID014929</v>
      </c>
      <c r="Q57" t="str">
        <f>IFERROR(IFERROR(VLOOKUP($A57,'K-NETT'!$A$1:$AF$37898,15,FALSE),VLOOKUP($A57,'K-Wallet'!$A$1:$M$5000,9,FALSE)),"NOT VALID")</f>
        <v>JESSE RIAWAN</v>
      </c>
      <c r="R57">
        <f>IFERROR(IFERROR(VLOOKUP($A57,'K-NETT'!$A$1:$AF$37898,16,FALSE),VLOOKUP($A57,'K-Wallet'!$A$1:$M$5000,0,FALSE)),"NOT VALID")</f>
        <v>512000</v>
      </c>
      <c r="S57">
        <f>IFERROR(IFERROR(VLOOKUP($A57,'K-NETT'!$A$1:$AF$37898,17,FALSE),VLOOKUP($A57,'K-Wallet'!$A$1:$M$5000,0,FALSE)),"NOT VALID")</f>
        <v>6650</v>
      </c>
      <c r="T57">
        <f>IFERROR(IFERROR(VLOOKUP($A57,'K-NETT'!$A$1:$AF$37898,18,FALSE),VLOOKUP($A57,'K-Wallet'!$A$1:$M$5000,0,FALSE)),"NOT VALID")</f>
        <v>8000</v>
      </c>
      <c r="U57">
        <f>IFERROR(IFERROR(VLOOKUP($A57,'K-NETT'!$A$1:$AF$37898,19,FALSE),VLOOKUP($A57,'K-Wallet'!$A$1:$M$5000,0,FALSE)),"NOT VALID")</f>
        <v>0</v>
      </c>
      <c r="V57">
        <f>IFERROR(IFERROR(VLOOKUP($A57,'K-NETT'!$A$1:$AF$37898,20,FALSE),VLOOKUP($A57,'K-Wallet'!$A$1:$M$5000,0,FALSE)),"NOT VALID")</f>
        <v>0</v>
      </c>
      <c r="W57">
        <f>IFERROR(IFERROR(VLOOKUP($A57,'K-NETT'!$A$1:$AF$37898,22,FALSE),VLOOKUP($A57,'K-Wallet'!$A$1:$M$5000,0,FALSE)),"NOT VALID")</f>
        <v>0</v>
      </c>
      <c r="X57">
        <f>IFERROR(IFERROR(VLOOKUP($A57,'K-NETT'!$A$1:$AF$37898,23,FALSE),VLOOKUP($A57,'K-Wallet'!$A$1:$M$5000,0,FALSE)),"NOT VALID")</f>
        <v>0</v>
      </c>
      <c r="Y57">
        <f>IFERROR(IFERROR(VLOOKUP($A57,'K-NETT'!$A$1:$AF$37898,26,FALSE),VLOOKUP($A57,'K-Wallet'!$A$1:$M$5000,0,FALSE)),"NOT VALID")</f>
        <v>526650</v>
      </c>
      <c r="Z57">
        <f>IFERROR(IFERROR(VLOOKUP($A57,'K-NETT'!$A$1:$AF$37898,30,FALSE),VLOOKUP($A57,'K-Wallet'!$A$1:$M$5000,11,FALSE)),"NOT VALID")</f>
        <v>0</v>
      </c>
      <c r="AA57" s="31">
        <f t="shared" si="1"/>
        <v>0</v>
      </c>
    </row>
    <row r="58" spans="1:27" x14ac:dyDescent="0.25">
      <c r="A58" t="str">
        <f t="shared" si="0"/>
        <v>1929073056</v>
      </c>
      <c r="B58">
        <v>49</v>
      </c>
      <c r="C58">
        <v>1929073056</v>
      </c>
      <c r="D58" t="s">
        <v>42</v>
      </c>
      <c r="E58" t="s">
        <v>43</v>
      </c>
      <c r="F58">
        <v>636650</v>
      </c>
      <c r="G58" s="2">
        <v>44115</v>
      </c>
      <c r="H58" s="3">
        <v>0.25289351851851855</v>
      </c>
      <c r="I58" t="s">
        <v>44</v>
      </c>
      <c r="J58">
        <v>-82661240901</v>
      </c>
      <c r="K58" s="4" t="s">
        <v>101</v>
      </c>
      <c r="N58" t="str">
        <f>IFERROR(IFERROR(VLOOKUP($A58,'K-NETT'!$A$1:$AF$37898,1,FALSE),VLOOKUP($A58,'K-Wallet'!$A$1:$M$5000,1,FALSE)),"NOT VALID")</f>
        <v>1929073056</v>
      </c>
      <c r="O58" t="str">
        <f>IFERROR(IFERROR(VLOOKUP($A58,'K-NETT'!$A$1:$AF$37898,11,FALSE),VLOOKUP($A58,'K-Wallet'!$A$1:$M$5000,0,FALSE)),"NOT VALID")</f>
        <v>CNE2010007087</v>
      </c>
      <c r="P58" t="str">
        <f>IFERROR(IFERROR(VLOOKUP($A58,'K-NETT'!$A$1:$AF$37898,14,FALSE),VLOOKUP($A58,'K-Wallet'!$A$1:$M$5000,8,FALSE)),"NOT VALID")</f>
        <v>IDBNAFA12484</v>
      </c>
      <c r="Q58" t="str">
        <f>IFERROR(IFERROR(VLOOKUP($A58,'K-NETT'!$A$1:$AF$37898,15,FALSE),VLOOKUP($A58,'K-Wallet'!$A$1:$M$5000,9,FALSE)),"NOT VALID")</f>
        <v>TRI AGUSNI</v>
      </c>
      <c r="R58">
        <f>IFERROR(IFERROR(VLOOKUP($A58,'K-NETT'!$A$1:$AF$37898,16,FALSE),VLOOKUP($A58,'K-Wallet'!$A$1:$M$5000,0,FALSE)),"NOT VALID")</f>
        <v>620000</v>
      </c>
      <c r="S58">
        <f>IFERROR(IFERROR(VLOOKUP($A58,'K-NETT'!$A$1:$AF$37898,17,FALSE),VLOOKUP($A58,'K-Wallet'!$A$1:$M$5000,0,FALSE)),"NOT VALID")</f>
        <v>6650</v>
      </c>
      <c r="T58">
        <f>IFERROR(IFERROR(VLOOKUP($A58,'K-NETT'!$A$1:$AF$37898,18,FALSE),VLOOKUP($A58,'K-Wallet'!$A$1:$M$5000,0,FALSE)),"NOT VALID")</f>
        <v>10000</v>
      </c>
      <c r="U58">
        <f>IFERROR(IFERROR(VLOOKUP($A58,'K-NETT'!$A$1:$AF$37898,19,FALSE),VLOOKUP($A58,'K-Wallet'!$A$1:$M$5000,0,FALSE)),"NOT VALID")</f>
        <v>0</v>
      </c>
      <c r="V58">
        <f>IFERROR(IFERROR(VLOOKUP($A58,'K-NETT'!$A$1:$AF$37898,20,FALSE),VLOOKUP($A58,'K-Wallet'!$A$1:$M$5000,0,FALSE)),"NOT VALID")</f>
        <v>0</v>
      </c>
      <c r="W58">
        <f>IFERROR(IFERROR(VLOOKUP($A58,'K-NETT'!$A$1:$AF$37898,22,FALSE),VLOOKUP($A58,'K-Wallet'!$A$1:$M$5000,0,FALSE)),"NOT VALID")</f>
        <v>0</v>
      </c>
      <c r="X58">
        <f>IFERROR(IFERROR(VLOOKUP($A58,'K-NETT'!$A$1:$AF$37898,23,FALSE),VLOOKUP($A58,'K-Wallet'!$A$1:$M$5000,0,FALSE)),"NOT VALID")</f>
        <v>0</v>
      </c>
      <c r="Y58">
        <f>IFERROR(IFERROR(VLOOKUP($A58,'K-NETT'!$A$1:$AF$37898,26,FALSE),VLOOKUP($A58,'K-Wallet'!$A$1:$M$5000,0,FALSE)),"NOT VALID")</f>
        <v>636650</v>
      </c>
      <c r="Z58">
        <f>IFERROR(IFERROR(VLOOKUP($A58,'K-NETT'!$A$1:$AF$37898,30,FALSE),VLOOKUP($A58,'K-Wallet'!$A$1:$M$5000,11,FALSE)),"NOT VALID")</f>
        <v>0</v>
      </c>
      <c r="AA58" s="31">
        <f t="shared" si="1"/>
        <v>0</v>
      </c>
    </row>
    <row r="59" spans="1:27" x14ac:dyDescent="0.25">
      <c r="A59" t="str">
        <f t="shared" si="0"/>
        <v>1676373466</v>
      </c>
      <c r="B59">
        <v>50</v>
      </c>
      <c r="C59">
        <v>1676373466</v>
      </c>
      <c r="D59" t="s">
        <v>42</v>
      </c>
      <c r="E59" t="s">
        <v>43</v>
      </c>
      <c r="F59">
        <v>66650</v>
      </c>
      <c r="G59" s="2">
        <v>44115</v>
      </c>
      <c r="H59" s="3">
        <v>0.28480324074074076</v>
      </c>
      <c r="I59" t="s">
        <v>44</v>
      </c>
      <c r="J59">
        <v>-82664428601</v>
      </c>
      <c r="K59" s="4" t="s">
        <v>101</v>
      </c>
      <c r="N59" t="str">
        <f>IFERROR(IFERROR(VLOOKUP($A59,'K-NETT'!$A$1:$AF$37898,1,FALSE),VLOOKUP($A59,'K-Wallet'!$A$1:$M$5000,1,FALSE)),"NOT VALID")</f>
        <v>1676373466</v>
      </c>
      <c r="O59" t="str">
        <f>IFERROR(IFERROR(VLOOKUP($A59,'K-NETT'!$A$1:$AF$37898,11,FALSE),VLOOKUP($A59,'K-Wallet'!$A$1:$M$5000,0,FALSE)),"NOT VALID")</f>
        <v>MME2010007089</v>
      </c>
      <c r="P59" t="str">
        <f>IFERROR(IFERROR(VLOOKUP($A59,'K-NETT'!$A$1:$AF$37898,14,FALSE),VLOOKUP($A59,'K-Wallet'!$A$1:$M$5000,8,FALSE)),"NOT VALID")</f>
        <v>IDSPAAB43821</v>
      </c>
      <c r="Q59" t="str">
        <f>IFERROR(IFERROR(VLOOKUP($A59,'K-NETT'!$A$1:$AF$37898,15,FALSE),VLOOKUP($A59,'K-Wallet'!$A$1:$M$5000,9,FALSE)),"NOT VALID")</f>
        <v>SISKA PUSPITASARI</v>
      </c>
      <c r="R59">
        <f>IFERROR(IFERROR(VLOOKUP($A59,'K-NETT'!$A$1:$AF$37898,16,FALSE),VLOOKUP($A59,'K-Wallet'!$A$1:$M$5000,0,FALSE)),"NOT VALID")</f>
        <v>50000</v>
      </c>
      <c r="S59">
        <f>IFERROR(IFERROR(VLOOKUP($A59,'K-NETT'!$A$1:$AF$37898,17,FALSE),VLOOKUP($A59,'K-Wallet'!$A$1:$M$5000,0,FALSE)),"NOT VALID")</f>
        <v>6650</v>
      </c>
      <c r="T59">
        <f>IFERROR(IFERROR(VLOOKUP($A59,'K-NETT'!$A$1:$AF$37898,18,FALSE),VLOOKUP($A59,'K-Wallet'!$A$1:$M$5000,0,FALSE)),"NOT VALID")</f>
        <v>10000</v>
      </c>
      <c r="U59">
        <f>IFERROR(IFERROR(VLOOKUP($A59,'K-NETT'!$A$1:$AF$37898,19,FALSE),VLOOKUP($A59,'K-Wallet'!$A$1:$M$5000,0,FALSE)),"NOT VALID")</f>
        <v>0</v>
      </c>
      <c r="V59">
        <f>IFERROR(IFERROR(VLOOKUP($A59,'K-NETT'!$A$1:$AF$37898,20,FALSE),VLOOKUP($A59,'K-Wallet'!$A$1:$M$5000,0,FALSE)),"NOT VALID")</f>
        <v>0</v>
      </c>
      <c r="W59">
        <f>IFERROR(IFERROR(VLOOKUP($A59,'K-NETT'!$A$1:$AF$37898,22,FALSE),VLOOKUP($A59,'K-Wallet'!$A$1:$M$5000,0,FALSE)),"NOT VALID")</f>
        <v>0</v>
      </c>
      <c r="X59">
        <f>IFERROR(IFERROR(VLOOKUP($A59,'K-NETT'!$A$1:$AF$37898,23,FALSE),VLOOKUP($A59,'K-Wallet'!$A$1:$M$5000,0,FALSE)),"NOT VALID")</f>
        <v>0</v>
      </c>
      <c r="Y59">
        <f>IFERROR(IFERROR(VLOOKUP($A59,'K-NETT'!$A$1:$AF$37898,26,FALSE),VLOOKUP($A59,'K-Wallet'!$A$1:$M$5000,0,FALSE)),"NOT VALID")</f>
        <v>66650</v>
      </c>
      <c r="Z59">
        <f>IFERROR(IFERROR(VLOOKUP($A59,'K-NETT'!$A$1:$AF$37898,30,FALSE),VLOOKUP($A59,'K-Wallet'!$A$1:$M$5000,11,FALSE)),"NOT VALID")</f>
        <v>0</v>
      </c>
      <c r="AA59" s="31">
        <f t="shared" si="1"/>
        <v>0</v>
      </c>
    </row>
    <row r="60" spans="1:27" x14ac:dyDescent="0.25">
      <c r="A60" t="str">
        <f t="shared" si="0"/>
        <v>1497473507</v>
      </c>
      <c r="B60">
        <v>51</v>
      </c>
      <c r="C60">
        <v>1497473507</v>
      </c>
      <c r="D60" t="s">
        <v>42</v>
      </c>
      <c r="E60" t="s">
        <v>43</v>
      </c>
      <c r="F60">
        <v>71650</v>
      </c>
      <c r="G60" s="2">
        <v>44115</v>
      </c>
      <c r="H60" s="3">
        <v>0.29684027777777777</v>
      </c>
      <c r="I60" t="s">
        <v>44</v>
      </c>
      <c r="J60">
        <v>-82665951001</v>
      </c>
      <c r="K60" s="4" t="s">
        <v>101</v>
      </c>
      <c r="N60" t="str">
        <f>IFERROR(IFERROR(VLOOKUP($A60,'K-NETT'!$A$1:$AF$37898,1,FALSE),VLOOKUP($A60,'K-Wallet'!$A$1:$M$5000,1,FALSE)),"NOT VALID")</f>
        <v>1497473507</v>
      </c>
      <c r="O60" t="str">
        <f>IFERROR(IFERROR(VLOOKUP($A60,'K-NETT'!$A$1:$AF$37898,11,FALSE),VLOOKUP($A60,'K-Wallet'!$A$1:$M$5000,0,FALSE)),"NOT VALID")</f>
        <v>MME2010007092</v>
      </c>
      <c r="P60" t="str">
        <f>IFERROR(IFERROR(VLOOKUP($A60,'K-NETT'!$A$1:$AF$37898,14,FALSE),VLOOKUP($A60,'K-Wallet'!$A$1:$M$5000,8,FALSE)),"NOT VALID")</f>
        <v>IDJTAAA08324</v>
      </c>
      <c r="Q60" t="str">
        <f>IFERROR(IFERROR(VLOOKUP($A60,'K-NETT'!$A$1:$AF$37898,15,FALSE),VLOOKUP($A60,'K-Wallet'!$A$1:$M$5000,9,FALSE)),"NOT VALID")</f>
        <v>IKA MUSTIKAWATI</v>
      </c>
      <c r="R60">
        <f>IFERROR(IFERROR(VLOOKUP($A60,'K-NETT'!$A$1:$AF$37898,16,FALSE),VLOOKUP($A60,'K-Wallet'!$A$1:$M$5000,0,FALSE)),"NOT VALID")</f>
        <v>50000</v>
      </c>
      <c r="S60">
        <f>IFERROR(IFERROR(VLOOKUP($A60,'K-NETT'!$A$1:$AF$37898,17,FALSE),VLOOKUP($A60,'K-Wallet'!$A$1:$M$5000,0,FALSE)),"NOT VALID")</f>
        <v>6650</v>
      </c>
      <c r="T60">
        <f>IFERROR(IFERROR(VLOOKUP($A60,'K-NETT'!$A$1:$AF$37898,18,FALSE),VLOOKUP($A60,'K-Wallet'!$A$1:$M$5000,0,FALSE)),"NOT VALID")</f>
        <v>15000</v>
      </c>
      <c r="U60">
        <f>IFERROR(IFERROR(VLOOKUP($A60,'K-NETT'!$A$1:$AF$37898,19,FALSE),VLOOKUP($A60,'K-Wallet'!$A$1:$M$5000,0,FALSE)),"NOT VALID")</f>
        <v>0</v>
      </c>
      <c r="V60">
        <f>IFERROR(IFERROR(VLOOKUP($A60,'K-NETT'!$A$1:$AF$37898,20,FALSE),VLOOKUP($A60,'K-Wallet'!$A$1:$M$5000,0,FALSE)),"NOT VALID")</f>
        <v>0</v>
      </c>
      <c r="W60">
        <f>IFERROR(IFERROR(VLOOKUP($A60,'K-NETT'!$A$1:$AF$37898,22,FALSE),VLOOKUP($A60,'K-Wallet'!$A$1:$M$5000,0,FALSE)),"NOT VALID")</f>
        <v>0</v>
      </c>
      <c r="X60">
        <f>IFERROR(IFERROR(VLOOKUP($A60,'K-NETT'!$A$1:$AF$37898,23,FALSE),VLOOKUP($A60,'K-Wallet'!$A$1:$M$5000,0,FALSE)),"NOT VALID")</f>
        <v>0</v>
      </c>
      <c r="Y60">
        <f>IFERROR(IFERROR(VLOOKUP($A60,'K-NETT'!$A$1:$AF$37898,26,FALSE),VLOOKUP($A60,'K-Wallet'!$A$1:$M$5000,0,FALSE)),"NOT VALID")</f>
        <v>71650</v>
      </c>
      <c r="Z60">
        <f>IFERROR(IFERROR(VLOOKUP($A60,'K-NETT'!$A$1:$AF$37898,30,FALSE),VLOOKUP($A60,'K-Wallet'!$A$1:$M$5000,11,FALSE)),"NOT VALID")</f>
        <v>0</v>
      </c>
      <c r="AA60" s="31">
        <f t="shared" si="1"/>
        <v>0</v>
      </c>
    </row>
    <row r="61" spans="1:27" x14ac:dyDescent="0.25">
      <c r="A61" t="str">
        <f t="shared" si="0"/>
        <v>1520983970</v>
      </c>
      <c r="B61">
        <v>52</v>
      </c>
      <c r="C61">
        <v>1520983970</v>
      </c>
      <c r="D61" t="s">
        <v>42</v>
      </c>
      <c r="E61" t="s">
        <v>43</v>
      </c>
      <c r="F61">
        <v>139650</v>
      </c>
      <c r="G61" s="2">
        <v>44115</v>
      </c>
      <c r="H61" s="3">
        <v>0.46337962962962959</v>
      </c>
      <c r="I61" t="s">
        <v>44</v>
      </c>
      <c r="J61">
        <v>-82709033301</v>
      </c>
      <c r="K61" s="4" t="s">
        <v>101</v>
      </c>
      <c r="N61" t="str">
        <f>IFERROR(IFERROR(VLOOKUP($A61,'K-NETT'!$A$1:$AF$37898,1,FALSE),VLOOKUP($A61,'K-Wallet'!$A$1:$M$5000,1,FALSE)),"NOT VALID")</f>
        <v>1520983970</v>
      </c>
      <c r="O61" t="str">
        <f>IFERROR(IFERROR(VLOOKUP($A61,'K-NETT'!$A$1:$AF$37898,11,FALSE),VLOOKUP($A61,'K-Wallet'!$A$1:$M$5000,0,FALSE)),"NOT VALID")</f>
        <v>CNE2010007128</v>
      </c>
      <c r="P61" t="str">
        <f>IFERROR(IFERROR(VLOOKUP($A61,'K-NETT'!$A$1:$AF$37898,14,FALSE),VLOOKUP($A61,'K-Wallet'!$A$1:$M$5000,8,FALSE)),"NOT VALID")</f>
        <v>IDBNAJA08194</v>
      </c>
      <c r="Q61" t="str">
        <f>IFERROR(IFERROR(VLOOKUP($A61,'K-NETT'!$A$1:$AF$37898,15,FALSE),VLOOKUP($A61,'K-Wallet'!$A$1:$M$5000,9,FALSE)),"NOT VALID")</f>
        <v>FERIZAR SYAHPUTRA</v>
      </c>
      <c r="R61">
        <f>IFERROR(IFERROR(VLOOKUP($A61,'K-NETT'!$A$1:$AF$37898,16,FALSE),VLOOKUP($A61,'K-Wallet'!$A$1:$M$5000,0,FALSE)),"NOT VALID")</f>
        <v>122000</v>
      </c>
      <c r="S61">
        <f>IFERROR(IFERROR(VLOOKUP($A61,'K-NETT'!$A$1:$AF$37898,17,FALSE),VLOOKUP($A61,'K-Wallet'!$A$1:$M$5000,0,FALSE)),"NOT VALID")</f>
        <v>6650</v>
      </c>
      <c r="T61">
        <f>IFERROR(IFERROR(VLOOKUP($A61,'K-NETT'!$A$1:$AF$37898,18,FALSE),VLOOKUP($A61,'K-Wallet'!$A$1:$M$5000,0,FALSE)),"NOT VALID")</f>
        <v>11000</v>
      </c>
      <c r="U61">
        <f>IFERROR(IFERROR(VLOOKUP($A61,'K-NETT'!$A$1:$AF$37898,19,FALSE),VLOOKUP($A61,'K-Wallet'!$A$1:$M$5000,0,FALSE)),"NOT VALID")</f>
        <v>0</v>
      </c>
      <c r="V61">
        <f>IFERROR(IFERROR(VLOOKUP($A61,'K-NETT'!$A$1:$AF$37898,20,FALSE),VLOOKUP($A61,'K-Wallet'!$A$1:$M$5000,0,FALSE)),"NOT VALID")</f>
        <v>0</v>
      </c>
      <c r="W61">
        <f>IFERROR(IFERROR(VLOOKUP($A61,'K-NETT'!$A$1:$AF$37898,22,FALSE),VLOOKUP($A61,'K-Wallet'!$A$1:$M$5000,0,FALSE)),"NOT VALID")</f>
        <v>0</v>
      </c>
      <c r="X61">
        <f>IFERROR(IFERROR(VLOOKUP($A61,'K-NETT'!$A$1:$AF$37898,23,FALSE),VLOOKUP($A61,'K-Wallet'!$A$1:$M$5000,0,FALSE)),"NOT VALID")</f>
        <v>0</v>
      </c>
      <c r="Y61">
        <f>IFERROR(IFERROR(VLOOKUP($A61,'K-NETT'!$A$1:$AF$37898,26,FALSE),VLOOKUP($A61,'K-Wallet'!$A$1:$M$5000,0,FALSE)),"NOT VALID")</f>
        <v>139650</v>
      </c>
      <c r="Z61">
        <f>IFERROR(IFERROR(VLOOKUP($A61,'K-NETT'!$A$1:$AF$37898,30,FALSE),VLOOKUP($A61,'K-Wallet'!$A$1:$M$5000,11,FALSE)),"NOT VALID")</f>
        <v>0</v>
      </c>
      <c r="AA61" s="31">
        <f t="shared" si="1"/>
        <v>0</v>
      </c>
    </row>
    <row r="62" spans="1:27" x14ac:dyDescent="0.25">
      <c r="A62" t="str">
        <f t="shared" si="0"/>
        <v>1497983172</v>
      </c>
      <c r="B62">
        <v>53</v>
      </c>
      <c r="C62">
        <v>1497983172</v>
      </c>
      <c r="D62" t="s">
        <v>42</v>
      </c>
      <c r="E62" t="s">
        <v>43</v>
      </c>
      <c r="F62">
        <v>112650</v>
      </c>
      <c r="G62" s="2">
        <v>44115</v>
      </c>
      <c r="H62" s="3">
        <v>0.47226851851851853</v>
      </c>
      <c r="I62" t="s">
        <v>44</v>
      </c>
      <c r="J62">
        <v>-82712410501</v>
      </c>
      <c r="K62" s="4" t="s">
        <v>101</v>
      </c>
      <c r="N62" t="str">
        <f>IFERROR(IFERROR(VLOOKUP($A62,'K-NETT'!$A$1:$AF$37898,1,FALSE),VLOOKUP($A62,'K-Wallet'!$A$1:$M$5000,1,FALSE)),"NOT VALID")</f>
        <v>1497983172</v>
      </c>
      <c r="O62" t="str">
        <f>IFERROR(IFERROR(VLOOKUP($A62,'K-NETT'!$A$1:$AF$37898,11,FALSE),VLOOKUP($A62,'K-Wallet'!$A$1:$M$5000,0,FALSE)),"NOT VALID")</f>
        <v>CNE2010007131</v>
      </c>
      <c r="P62" t="str">
        <f>IFERROR(IFERROR(VLOOKUP($A62,'K-NETT'!$A$1:$AF$37898,14,FALSE),VLOOKUP($A62,'K-Wallet'!$A$1:$M$5000,8,FALSE)),"NOT VALID")</f>
        <v>IDJTYBA03227</v>
      </c>
      <c r="Q62" t="str">
        <f>IFERROR(IFERROR(VLOOKUP($A62,'K-NETT'!$A$1:$AF$37898,15,FALSE),VLOOKUP($A62,'K-Wallet'!$A$1:$M$5000,9,FALSE)),"NOT VALID")</f>
        <v>MASRIFAH</v>
      </c>
      <c r="R62">
        <f>IFERROR(IFERROR(VLOOKUP($A62,'K-NETT'!$A$1:$AF$37898,16,FALSE),VLOOKUP($A62,'K-Wallet'!$A$1:$M$5000,0,FALSE)),"NOT VALID")</f>
        <v>91000</v>
      </c>
      <c r="S62">
        <f>IFERROR(IFERROR(VLOOKUP($A62,'K-NETT'!$A$1:$AF$37898,17,FALSE),VLOOKUP($A62,'K-Wallet'!$A$1:$M$5000,0,FALSE)),"NOT VALID")</f>
        <v>6650</v>
      </c>
      <c r="T62">
        <f>IFERROR(IFERROR(VLOOKUP($A62,'K-NETT'!$A$1:$AF$37898,18,FALSE),VLOOKUP($A62,'K-Wallet'!$A$1:$M$5000,0,FALSE)),"NOT VALID")</f>
        <v>15000</v>
      </c>
      <c r="U62">
        <f>IFERROR(IFERROR(VLOOKUP($A62,'K-NETT'!$A$1:$AF$37898,19,FALSE),VLOOKUP($A62,'K-Wallet'!$A$1:$M$5000,0,FALSE)),"NOT VALID")</f>
        <v>0</v>
      </c>
      <c r="V62">
        <f>IFERROR(IFERROR(VLOOKUP($A62,'K-NETT'!$A$1:$AF$37898,20,FALSE),VLOOKUP($A62,'K-Wallet'!$A$1:$M$5000,0,FALSE)),"NOT VALID")</f>
        <v>0</v>
      </c>
      <c r="W62">
        <f>IFERROR(IFERROR(VLOOKUP($A62,'K-NETT'!$A$1:$AF$37898,22,FALSE),VLOOKUP($A62,'K-Wallet'!$A$1:$M$5000,0,FALSE)),"NOT VALID")</f>
        <v>0</v>
      </c>
      <c r="X62">
        <f>IFERROR(IFERROR(VLOOKUP($A62,'K-NETT'!$A$1:$AF$37898,23,FALSE),VLOOKUP($A62,'K-Wallet'!$A$1:$M$5000,0,FALSE)),"NOT VALID")</f>
        <v>0</v>
      </c>
      <c r="Y62">
        <f>IFERROR(IFERROR(VLOOKUP($A62,'K-NETT'!$A$1:$AF$37898,26,FALSE),VLOOKUP($A62,'K-Wallet'!$A$1:$M$5000,0,FALSE)),"NOT VALID")</f>
        <v>112650</v>
      </c>
      <c r="Z62">
        <f>IFERROR(IFERROR(VLOOKUP($A62,'K-NETT'!$A$1:$AF$37898,30,FALSE),VLOOKUP($A62,'K-Wallet'!$A$1:$M$5000,11,FALSE)),"NOT VALID")</f>
        <v>0</v>
      </c>
      <c r="AA62" s="31">
        <f t="shared" si="1"/>
        <v>0</v>
      </c>
    </row>
    <row r="63" spans="1:27" x14ac:dyDescent="0.25">
      <c r="A63" t="str">
        <f t="shared" si="0"/>
        <v>1072093633</v>
      </c>
      <c r="B63">
        <v>54</v>
      </c>
      <c r="C63">
        <v>1072093633</v>
      </c>
      <c r="D63" t="s">
        <v>42</v>
      </c>
      <c r="E63" t="s">
        <v>43</v>
      </c>
      <c r="F63">
        <v>636650</v>
      </c>
      <c r="G63" s="2">
        <v>44115</v>
      </c>
      <c r="H63" s="3">
        <v>0.4760300925925926</v>
      </c>
      <c r="I63" t="s">
        <v>44</v>
      </c>
      <c r="J63">
        <v>-82713894901</v>
      </c>
      <c r="K63" s="4" t="s">
        <v>101</v>
      </c>
      <c r="N63" t="str">
        <f>IFERROR(IFERROR(VLOOKUP($A63,'K-NETT'!$A$1:$AF$37898,1,FALSE),VLOOKUP($A63,'K-Wallet'!$A$1:$M$5000,1,FALSE)),"NOT VALID")</f>
        <v>1072093633</v>
      </c>
      <c r="O63" t="str">
        <f>IFERROR(IFERROR(VLOOKUP($A63,'K-NETT'!$A$1:$AF$37898,11,FALSE),VLOOKUP($A63,'K-Wallet'!$A$1:$M$5000,0,FALSE)),"NOT VALID")</f>
        <v>CNE2010007134</v>
      </c>
      <c r="P63" t="str">
        <f>IFERROR(IFERROR(VLOOKUP($A63,'K-NETT'!$A$1:$AF$37898,14,FALSE),VLOOKUP($A63,'K-Wallet'!$A$1:$M$5000,8,FALSE)),"NOT VALID")</f>
        <v>IDBNAFA12083</v>
      </c>
      <c r="Q63" t="str">
        <f>IFERROR(IFERROR(VLOOKUP($A63,'K-NETT'!$A$1:$AF$37898,15,FALSE),VLOOKUP($A63,'K-Wallet'!$A$1:$M$5000,9,FALSE)),"NOT VALID")</f>
        <v>EYAL NURHAYATI</v>
      </c>
      <c r="R63">
        <f>IFERROR(IFERROR(VLOOKUP($A63,'K-NETT'!$A$1:$AF$37898,16,FALSE),VLOOKUP($A63,'K-Wallet'!$A$1:$M$5000,0,FALSE)),"NOT VALID")</f>
        <v>620000</v>
      </c>
      <c r="S63">
        <f>IFERROR(IFERROR(VLOOKUP($A63,'K-NETT'!$A$1:$AF$37898,17,FALSE),VLOOKUP($A63,'K-Wallet'!$A$1:$M$5000,0,FALSE)),"NOT VALID")</f>
        <v>6650</v>
      </c>
      <c r="T63">
        <f>IFERROR(IFERROR(VLOOKUP($A63,'K-NETT'!$A$1:$AF$37898,18,FALSE),VLOOKUP($A63,'K-Wallet'!$A$1:$M$5000,0,FALSE)),"NOT VALID")</f>
        <v>10000</v>
      </c>
      <c r="U63">
        <f>IFERROR(IFERROR(VLOOKUP($A63,'K-NETT'!$A$1:$AF$37898,19,FALSE),VLOOKUP($A63,'K-Wallet'!$A$1:$M$5000,0,FALSE)),"NOT VALID")</f>
        <v>0</v>
      </c>
      <c r="V63">
        <f>IFERROR(IFERROR(VLOOKUP($A63,'K-NETT'!$A$1:$AF$37898,20,FALSE),VLOOKUP($A63,'K-Wallet'!$A$1:$M$5000,0,FALSE)),"NOT VALID")</f>
        <v>0</v>
      </c>
      <c r="W63">
        <f>IFERROR(IFERROR(VLOOKUP($A63,'K-NETT'!$A$1:$AF$37898,22,FALSE),VLOOKUP($A63,'K-Wallet'!$A$1:$M$5000,0,FALSE)),"NOT VALID")</f>
        <v>0</v>
      </c>
      <c r="X63">
        <f>IFERROR(IFERROR(VLOOKUP($A63,'K-NETT'!$A$1:$AF$37898,23,FALSE),VLOOKUP($A63,'K-Wallet'!$A$1:$M$5000,0,FALSE)),"NOT VALID")</f>
        <v>0</v>
      </c>
      <c r="Y63">
        <f>IFERROR(IFERROR(VLOOKUP($A63,'K-NETT'!$A$1:$AF$37898,26,FALSE),VLOOKUP($A63,'K-Wallet'!$A$1:$M$5000,0,FALSE)),"NOT VALID")</f>
        <v>636650</v>
      </c>
      <c r="Z63">
        <f>IFERROR(IFERROR(VLOOKUP($A63,'K-NETT'!$A$1:$AF$37898,30,FALSE),VLOOKUP($A63,'K-Wallet'!$A$1:$M$5000,11,FALSE)),"NOT VALID")</f>
        <v>0</v>
      </c>
      <c r="AA63" s="31">
        <f t="shared" si="1"/>
        <v>0</v>
      </c>
    </row>
    <row r="64" spans="1:27" x14ac:dyDescent="0.25">
      <c r="A64" t="str">
        <f t="shared" si="0"/>
        <v>109603910</v>
      </c>
      <c r="B64">
        <v>55</v>
      </c>
      <c r="C64">
        <v>109603910</v>
      </c>
      <c r="D64" t="s">
        <v>1155</v>
      </c>
      <c r="E64" t="s">
        <v>43</v>
      </c>
      <c r="F64">
        <v>56500</v>
      </c>
      <c r="G64" s="2">
        <v>44115</v>
      </c>
      <c r="H64" s="3">
        <v>0.49981481481481477</v>
      </c>
      <c r="I64" t="s">
        <v>44</v>
      </c>
      <c r="J64">
        <v>-82723112801</v>
      </c>
      <c r="K64" s="4" t="s">
        <v>101</v>
      </c>
      <c r="N64" t="str">
        <f>IFERROR(IFERROR(VLOOKUP($A64,'K-NETT'!$A$1:$AF$37898,1,FALSE),VLOOKUP($A64,'K-Wallet'!$A$1:$M$5000,1,FALSE)),"NOT VALID")</f>
        <v>109603910</v>
      </c>
      <c r="O64" t="str">
        <f>IFERROR(IFERROR(VLOOKUP($A64,'K-NETT'!$A$1:$AF$37898,11,FALSE),VLOOKUP($A64,'K-Wallet'!$A$1:$M$5000,0,FALSE)),"NOT VALID")</f>
        <v>NOT VALID</v>
      </c>
      <c r="P64" t="str">
        <f>IFERROR(IFERROR(VLOOKUP($A64,'K-NETT'!$A$1:$AF$37898,14,FALSE),VLOOKUP($A64,'K-Wallet'!$A$1:$M$5000,8,FALSE)),"NOT VALID")</f>
        <v>IDJRYZA00051</v>
      </c>
      <c r="Q64" t="str">
        <f>IFERROR(IFERROR(VLOOKUP($A64,'K-NETT'!$A$1:$AF$37898,15,FALSE),VLOOKUP($A64,'K-Wallet'!$A$1:$M$5000,9,FALSE)),"NOT VALID")</f>
        <v>MARATUSSHOLIHAHSANTININGRUM</v>
      </c>
      <c r="R64" t="str">
        <f>IFERROR(IFERROR(VLOOKUP($A64,'K-NETT'!$A$1:$AF$37898,16,FALSE),VLOOKUP($A64,'K-Wallet'!$A$1:$M$5000,0,FALSE)),"NOT VALID")</f>
        <v>NOT VALID</v>
      </c>
      <c r="S64" t="str">
        <f>IFERROR(IFERROR(VLOOKUP($A64,'K-NETT'!$A$1:$AF$37898,17,FALSE),VLOOKUP($A64,'K-Wallet'!$A$1:$M$5000,0,FALSE)),"NOT VALID")</f>
        <v>NOT VALID</v>
      </c>
      <c r="T64" t="str">
        <f>IFERROR(IFERROR(VLOOKUP($A64,'K-NETT'!$A$1:$AF$37898,18,FALSE),VLOOKUP($A64,'K-Wallet'!$A$1:$M$5000,0,FALSE)),"NOT VALID")</f>
        <v>NOT VALID</v>
      </c>
      <c r="U64" t="str">
        <f>IFERROR(IFERROR(VLOOKUP($A64,'K-NETT'!$A$1:$AF$37898,19,FALSE),VLOOKUP($A64,'K-Wallet'!$A$1:$M$5000,0,FALSE)),"NOT VALID")</f>
        <v>NOT VALID</v>
      </c>
      <c r="V64" t="str">
        <f>IFERROR(IFERROR(VLOOKUP($A64,'K-NETT'!$A$1:$AF$37898,20,FALSE),VLOOKUP($A64,'K-Wallet'!$A$1:$M$5000,0,FALSE)),"NOT VALID")</f>
        <v>NOT VALID</v>
      </c>
      <c r="W64" t="str">
        <f>IFERROR(IFERROR(VLOOKUP($A64,'K-NETT'!$A$1:$AF$37898,22,FALSE),VLOOKUP($A64,'K-Wallet'!$A$1:$M$5000,0,FALSE)),"NOT VALID")</f>
        <v>NOT VALID</v>
      </c>
      <c r="X64" t="str">
        <f>IFERROR(IFERROR(VLOOKUP($A64,'K-NETT'!$A$1:$AF$37898,23,FALSE),VLOOKUP($A64,'K-Wallet'!$A$1:$M$5000,0,FALSE)),"NOT VALID")</f>
        <v>NOT VALID</v>
      </c>
      <c r="Y64" t="str">
        <f>IFERROR(IFERROR(VLOOKUP($A64,'K-NETT'!$A$1:$AF$37898,26,FALSE),VLOOKUP($A64,'K-Wallet'!$A$1:$M$5000,0,FALSE)),"NOT VALID")</f>
        <v>NOT VALID</v>
      </c>
      <c r="Z64" t="str">
        <f>IFERROR(IFERROR(VLOOKUP($A64,'K-NETT'!$A$1:$AF$37898,30,FALSE),VLOOKUP($A64,'K-Wallet'!$A$1:$M$5000,11,FALSE)),"NOT VALID")</f>
        <v xml:space="preserve"> TOP UP K-WALLET</v>
      </c>
      <c r="AA64" s="31" t="e">
        <f t="shared" si="1"/>
        <v>#VALUE!</v>
      </c>
    </row>
    <row r="65" spans="1:27" x14ac:dyDescent="0.25">
      <c r="A65" t="str">
        <f t="shared" si="0"/>
        <v>1117293561</v>
      </c>
      <c r="B65">
        <v>56</v>
      </c>
      <c r="C65">
        <v>1117293561</v>
      </c>
      <c r="D65" t="s">
        <v>42</v>
      </c>
      <c r="E65" t="s">
        <v>43</v>
      </c>
      <c r="F65">
        <v>106650</v>
      </c>
      <c r="G65" s="2">
        <v>44115</v>
      </c>
      <c r="H65" s="3">
        <v>0.50847222222222221</v>
      </c>
      <c r="I65" t="s">
        <v>44</v>
      </c>
      <c r="J65">
        <v>-82726479401</v>
      </c>
      <c r="K65" s="4" t="s">
        <v>101</v>
      </c>
      <c r="N65" t="str">
        <f>IFERROR(IFERROR(VLOOKUP($A65,'K-NETT'!$A$1:$AF$37898,1,FALSE),VLOOKUP($A65,'K-Wallet'!$A$1:$M$5000,1,FALSE)),"NOT VALID")</f>
        <v>1117293561</v>
      </c>
      <c r="O65" t="str">
        <f>IFERROR(IFERROR(VLOOKUP($A65,'K-NETT'!$A$1:$AF$37898,11,FALSE),VLOOKUP($A65,'K-Wallet'!$A$1:$M$5000,0,FALSE)),"NOT VALID")</f>
        <v>CNE2010007144</v>
      </c>
      <c r="P65" t="str">
        <f>IFERROR(IFERROR(VLOOKUP($A65,'K-NETT'!$A$1:$AF$37898,14,FALSE),VLOOKUP($A65,'K-Wallet'!$A$1:$M$5000,8,FALSE)),"NOT VALID")</f>
        <v>IDJTYCA00552</v>
      </c>
      <c r="Q65" t="str">
        <f>IFERROR(IFERROR(VLOOKUP($A65,'K-NETT'!$A$1:$AF$37898,15,FALSE),VLOOKUP($A65,'K-Wallet'!$A$1:$M$5000,9,FALSE)),"NOT VALID")</f>
        <v>BAY MUSLIHAT</v>
      </c>
      <c r="R65">
        <f>IFERROR(IFERROR(VLOOKUP($A65,'K-NETT'!$A$1:$AF$37898,16,FALSE),VLOOKUP($A65,'K-Wallet'!$A$1:$M$5000,0,FALSE)),"NOT VALID")</f>
        <v>91000</v>
      </c>
      <c r="S65">
        <f>IFERROR(IFERROR(VLOOKUP($A65,'K-NETT'!$A$1:$AF$37898,17,FALSE),VLOOKUP($A65,'K-Wallet'!$A$1:$M$5000,0,FALSE)),"NOT VALID")</f>
        <v>6650</v>
      </c>
      <c r="T65">
        <f>IFERROR(IFERROR(VLOOKUP($A65,'K-NETT'!$A$1:$AF$37898,18,FALSE),VLOOKUP($A65,'K-Wallet'!$A$1:$M$5000,0,FALSE)),"NOT VALID")</f>
        <v>9000</v>
      </c>
      <c r="U65">
        <f>IFERROR(IFERROR(VLOOKUP($A65,'K-NETT'!$A$1:$AF$37898,19,FALSE),VLOOKUP($A65,'K-Wallet'!$A$1:$M$5000,0,FALSE)),"NOT VALID")</f>
        <v>0</v>
      </c>
      <c r="V65">
        <f>IFERROR(IFERROR(VLOOKUP($A65,'K-NETT'!$A$1:$AF$37898,20,FALSE),VLOOKUP($A65,'K-Wallet'!$A$1:$M$5000,0,FALSE)),"NOT VALID")</f>
        <v>0</v>
      </c>
      <c r="W65">
        <f>IFERROR(IFERROR(VLOOKUP($A65,'K-NETT'!$A$1:$AF$37898,22,FALSE),VLOOKUP($A65,'K-Wallet'!$A$1:$M$5000,0,FALSE)),"NOT VALID")</f>
        <v>0</v>
      </c>
      <c r="X65">
        <f>IFERROR(IFERROR(VLOOKUP($A65,'K-NETT'!$A$1:$AF$37898,23,FALSE),VLOOKUP($A65,'K-Wallet'!$A$1:$M$5000,0,FALSE)),"NOT VALID")</f>
        <v>0</v>
      </c>
      <c r="Y65">
        <f>IFERROR(IFERROR(VLOOKUP($A65,'K-NETT'!$A$1:$AF$37898,26,FALSE),VLOOKUP($A65,'K-Wallet'!$A$1:$M$5000,0,FALSE)),"NOT VALID")</f>
        <v>106650</v>
      </c>
      <c r="Z65">
        <f>IFERROR(IFERROR(VLOOKUP($A65,'K-NETT'!$A$1:$AF$37898,30,FALSE),VLOOKUP($A65,'K-Wallet'!$A$1:$M$5000,11,FALSE)),"NOT VALID")</f>
        <v>0</v>
      </c>
      <c r="AA65" s="31">
        <f t="shared" si="1"/>
        <v>0</v>
      </c>
    </row>
    <row r="66" spans="1:27" x14ac:dyDescent="0.25">
      <c r="A66" t="str">
        <f t="shared" si="0"/>
        <v>1710983399</v>
      </c>
      <c r="B66">
        <v>57</v>
      </c>
      <c r="C66">
        <v>1710983399</v>
      </c>
      <c r="D66" t="s">
        <v>42</v>
      </c>
      <c r="E66" t="s">
        <v>43</v>
      </c>
      <c r="F66">
        <v>636650</v>
      </c>
      <c r="G66" s="2">
        <v>44115</v>
      </c>
      <c r="H66" s="3">
        <v>0.51640046296296294</v>
      </c>
      <c r="I66" t="s">
        <v>44</v>
      </c>
      <c r="J66">
        <v>-82729562001</v>
      </c>
      <c r="K66" s="4" t="s">
        <v>101</v>
      </c>
      <c r="N66" t="str">
        <f>IFERROR(IFERROR(VLOOKUP($A66,'K-NETT'!$A$1:$AF$37898,1,FALSE),VLOOKUP($A66,'K-Wallet'!$A$1:$M$5000,1,FALSE)),"NOT VALID")</f>
        <v>1710983399</v>
      </c>
      <c r="O66" t="str">
        <f>IFERROR(IFERROR(VLOOKUP($A66,'K-NETT'!$A$1:$AF$37898,11,FALSE),VLOOKUP($A66,'K-Wallet'!$A$1:$M$5000,0,FALSE)),"NOT VALID")</f>
        <v>CNE2010007146</v>
      </c>
      <c r="P66" t="str">
        <f>IFERROR(IFERROR(VLOOKUP($A66,'K-NETT'!$A$1:$AF$37898,14,FALSE),VLOOKUP($A66,'K-Wallet'!$A$1:$M$5000,8,FALSE)),"NOT VALID")</f>
        <v>IDSPAAB11833</v>
      </c>
      <c r="Q66" t="str">
        <f>IFERROR(IFERROR(VLOOKUP($A66,'K-NETT'!$A$1:$AF$37898,15,FALSE),VLOOKUP($A66,'K-Wallet'!$A$1:$M$5000,9,FALSE)),"NOT VALID")</f>
        <v>SHERLI HANDAYANI</v>
      </c>
      <c r="R66">
        <f>IFERROR(IFERROR(VLOOKUP($A66,'K-NETT'!$A$1:$AF$37898,16,FALSE),VLOOKUP($A66,'K-Wallet'!$A$1:$M$5000,0,FALSE)),"NOT VALID")</f>
        <v>620000</v>
      </c>
      <c r="S66">
        <f>IFERROR(IFERROR(VLOOKUP($A66,'K-NETT'!$A$1:$AF$37898,17,FALSE),VLOOKUP($A66,'K-Wallet'!$A$1:$M$5000,0,FALSE)),"NOT VALID")</f>
        <v>6650</v>
      </c>
      <c r="T66">
        <f>IFERROR(IFERROR(VLOOKUP($A66,'K-NETT'!$A$1:$AF$37898,18,FALSE),VLOOKUP($A66,'K-Wallet'!$A$1:$M$5000,0,FALSE)),"NOT VALID")</f>
        <v>10000</v>
      </c>
      <c r="U66">
        <f>IFERROR(IFERROR(VLOOKUP($A66,'K-NETT'!$A$1:$AF$37898,19,FALSE),VLOOKUP($A66,'K-Wallet'!$A$1:$M$5000,0,FALSE)),"NOT VALID")</f>
        <v>0</v>
      </c>
      <c r="V66">
        <f>IFERROR(IFERROR(VLOOKUP($A66,'K-NETT'!$A$1:$AF$37898,20,FALSE),VLOOKUP($A66,'K-Wallet'!$A$1:$M$5000,0,FALSE)),"NOT VALID")</f>
        <v>0</v>
      </c>
      <c r="W66">
        <f>IFERROR(IFERROR(VLOOKUP($A66,'K-NETT'!$A$1:$AF$37898,22,FALSE),VLOOKUP($A66,'K-Wallet'!$A$1:$M$5000,0,FALSE)),"NOT VALID")</f>
        <v>0</v>
      </c>
      <c r="X66">
        <f>IFERROR(IFERROR(VLOOKUP($A66,'K-NETT'!$A$1:$AF$37898,23,FALSE),VLOOKUP($A66,'K-Wallet'!$A$1:$M$5000,0,FALSE)),"NOT VALID")</f>
        <v>0</v>
      </c>
      <c r="Y66">
        <f>IFERROR(IFERROR(VLOOKUP($A66,'K-NETT'!$A$1:$AF$37898,26,FALSE),VLOOKUP($A66,'K-Wallet'!$A$1:$M$5000,0,FALSE)),"NOT VALID")</f>
        <v>636650</v>
      </c>
      <c r="Z66">
        <f>IFERROR(IFERROR(VLOOKUP($A66,'K-NETT'!$A$1:$AF$37898,30,FALSE),VLOOKUP($A66,'K-Wallet'!$A$1:$M$5000,11,FALSE)),"NOT VALID")</f>
        <v>0</v>
      </c>
      <c r="AA66" s="31">
        <f t="shared" si="1"/>
        <v>0</v>
      </c>
    </row>
    <row r="67" spans="1:27" x14ac:dyDescent="0.25">
      <c r="A67" t="str">
        <f t="shared" si="0"/>
        <v>1142693549</v>
      </c>
      <c r="B67">
        <v>58</v>
      </c>
      <c r="C67">
        <v>1142693549</v>
      </c>
      <c r="D67" t="s">
        <v>42</v>
      </c>
      <c r="E67" t="s">
        <v>43</v>
      </c>
      <c r="F67">
        <v>2347650</v>
      </c>
      <c r="G67" s="2">
        <v>44115</v>
      </c>
      <c r="H67" s="3">
        <v>0.54505787037037035</v>
      </c>
      <c r="I67" t="s">
        <v>44</v>
      </c>
      <c r="J67">
        <v>-82740289401</v>
      </c>
      <c r="K67" s="4" t="s">
        <v>101</v>
      </c>
      <c r="N67" t="str">
        <f>IFERROR(IFERROR(VLOOKUP($A67,'K-NETT'!$A$1:$AF$37898,1,FALSE),VLOOKUP($A67,'K-Wallet'!$A$1:$M$5000,1,FALSE)),"NOT VALID")</f>
        <v>1142693549</v>
      </c>
      <c r="O67" t="str">
        <f>IFERROR(IFERROR(VLOOKUP($A67,'K-NETT'!$A$1:$AF$37898,11,FALSE),VLOOKUP($A67,'K-Wallet'!$A$1:$M$5000,0,FALSE)),"NOT VALID")</f>
        <v>CNE2010007152</v>
      </c>
      <c r="P67" t="str">
        <f>IFERROR(IFERROR(VLOOKUP($A67,'K-NETT'!$A$1:$AF$37898,14,FALSE),VLOOKUP($A67,'K-Wallet'!$A$1:$M$5000,8,FALSE)),"NOT VALID")</f>
        <v>IDJRBBA26952</v>
      </c>
      <c r="Q67" t="str">
        <f>IFERROR(IFERROR(VLOOKUP($A67,'K-NETT'!$A$1:$AF$37898,15,FALSE),VLOOKUP($A67,'K-Wallet'!$A$1:$M$5000,9,FALSE)),"NOT VALID")</f>
        <v>MULIADI</v>
      </c>
      <c r="R67">
        <f>IFERROR(IFERROR(VLOOKUP($A67,'K-NETT'!$A$1:$AF$37898,16,FALSE),VLOOKUP($A67,'K-Wallet'!$A$1:$M$5000,0,FALSE)),"NOT VALID")</f>
        <v>2334000</v>
      </c>
      <c r="S67">
        <f>IFERROR(IFERROR(VLOOKUP($A67,'K-NETT'!$A$1:$AF$37898,17,FALSE),VLOOKUP($A67,'K-Wallet'!$A$1:$M$5000,0,FALSE)),"NOT VALID")</f>
        <v>6650</v>
      </c>
      <c r="T67">
        <f>IFERROR(IFERROR(VLOOKUP($A67,'K-NETT'!$A$1:$AF$37898,18,FALSE),VLOOKUP($A67,'K-Wallet'!$A$1:$M$5000,0,FALSE)),"NOT VALID")</f>
        <v>7000</v>
      </c>
      <c r="U67">
        <f>IFERROR(IFERROR(VLOOKUP($A67,'K-NETT'!$A$1:$AF$37898,19,FALSE),VLOOKUP($A67,'K-Wallet'!$A$1:$M$5000,0,FALSE)),"NOT VALID")</f>
        <v>0</v>
      </c>
      <c r="V67">
        <f>IFERROR(IFERROR(VLOOKUP($A67,'K-NETT'!$A$1:$AF$37898,20,FALSE),VLOOKUP($A67,'K-Wallet'!$A$1:$M$5000,0,FALSE)),"NOT VALID")</f>
        <v>0</v>
      </c>
      <c r="W67">
        <f>IFERROR(IFERROR(VLOOKUP($A67,'K-NETT'!$A$1:$AF$37898,22,FALSE),VLOOKUP($A67,'K-Wallet'!$A$1:$M$5000,0,FALSE)),"NOT VALID")</f>
        <v>0</v>
      </c>
      <c r="X67">
        <f>IFERROR(IFERROR(VLOOKUP($A67,'K-NETT'!$A$1:$AF$37898,23,FALSE),VLOOKUP($A67,'K-Wallet'!$A$1:$M$5000,0,FALSE)),"NOT VALID")</f>
        <v>0</v>
      </c>
      <c r="Y67">
        <f>IFERROR(IFERROR(VLOOKUP($A67,'K-NETT'!$A$1:$AF$37898,26,FALSE),VLOOKUP($A67,'K-Wallet'!$A$1:$M$5000,0,FALSE)),"NOT VALID")</f>
        <v>2347650</v>
      </c>
      <c r="Z67">
        <f>IFERROR(IFERROR(VLOOKUP($A67,'K-NETT'!$A$1:$AF$37898,30,FALSE),VLOOKUP($A67,'K-Wallet'!$A$1:$M$5000,11,FALSE)),"NOT VALID")</f>
        <v>0</v>
      </c>
      <c r="AA67" s="31">
        <f t="shared" si="1"/>
        <v>0</v>
      </c>
    </row>
    <row r="68" spans="1:27" x14ac:dyDescent="0.25">
      <c r="A68" t="str">
        <f t="shared" si="0"/>
        <v>1291693784</v>
      </c>
      <c r="B68">
        <v>59</v>
      </c>
      <c r="C68">
        <v>1291693784</v>
      </c>
      <c r="D68" t="s">
        <v>42</v>
      </c>
      <c r="E68" t="s">
        <v>43</v>
      </c>
      <c r="F68">
        <v>633650</v>
      </c>
      <c r="G68" s="2">
        <v>44115</v>
      </c>
      <c r="H68" s="3">
        <v>0.55668981481481483</v>
      </c>
      <c r="I68" t="s">
        <v>44</v>
      </c>
      <c r="J68">
        <v>-82744612601</v>
      </c>
      <c r="K68" s="4" t="s">
        <v>101</v>
      </c>
      <c r="N68" t="str">
        <f>IFERROR(IFERROR(VLOOKUP($A68,'K-NETT'!$A$1:$AF$37898,1,FALSE),VLOOKUP($A68,'K-Wallet'!$A$1:$M$5000,1,FALSE)),"NOT VALID")</f>
        <v>1291693784</v>
      </c>
      <c r="O68" t="str">
        <f>IFERROR(IFERROR(VLOOKUP($A68,'K-NETT'!$A$1:$AF$37898,11,FALSE),VLOOKUP($A68,'K-Wallet'!$A$1:$M$5000,0,FALSE)),"NOT VALID")</f>
        <v>CNE2010007156</v>
      </c>
      <c r="P68" t="str">
        <f>IFERROR(IFERROR(VLOOKUP($A68,'K-NETT'!$A$1:$AF$37898,14,FALSE),VLOOKUP($A68,'K-Wallet'!$A$1:$M$5000,8,FALSE)),"NOT VALID")</f>
        <v>IDJRBEA02662</v>
      </c>
      <c r="Q68" t="str">
        <f>IFERROR(IFERROR(VLOOKUP($A68,'K-NETT'!$A$1:$AF$37898,15,FALSE),VLOOKUP($A68,'K-Wallet'!$A$1:$M$5000,9,FALSE)),"NOT VALID")</f>
        <v>SUET HS</v>
      </c>
      <c r="R68">
        <f>IFERROR(IFERROR(VLOOKUP($A68,'K-NETT'!$A$1:$AF$37898,16,FALSE),VLOOKUP($A68,'K-Wallet'!$A$1:$M$5000,0,FALSE)),"NOT VALID")</f>
        <v>620000</v>
      </c>
      <c r="S68">
        <f>IFERROR(IFERROR(VLOOKUP($A68,'K-NETT'!$A$1:$AF$37898,17,FALSE),VLOOKUP($A68,'K-Wallet'!$A$1:$M$5000,0,FALSE)),"NOT VALID")</f>
        <v>6650</v>
      </c>
      <c r="T68">
        <f>IFERROR(IFERROR(VLOOKUP($A68,'K-NETT'!$A$1:$AF$37898,18,FALSE),VLOOKUP($A68,'K-Wallet'!$A$1:$M$5000,0,FALSE)),"NOT VALID")</f>
        <v>7000</v>
      </c>
      <c r="U68">
        <f>IFERROR(IFERROR(VLOOKUP($A68,'K-NETT'!$A$1:$AF$37898,19,FALSE),VLOOKUP($A68,'K-Wallet'!$A$1:$M$5000,0,FALSE)),"NOT VALID")</f>
        <v>0</v>
      </c>
      <c r="V68">
        <f>IFERROR(IFERROR(VLOOKUP($A68,'K-NETT'!$A$1:$AF$37898,20,FALSE),VLOOKUP($A68,'K-Wallet'!$A$1:$M$5000,0,FALSE)),"NOT VALID")</f>
        <v>0</v>
      </c>
      <c r="W68">
        <f>IFERROR(IFERROR(VLOOKUP($A68,'K-NETT'!$A$1:$AF$37898,22,FALSE),VLOOKUP($A68,'K-Wallet'!$A$1:$M$5000,0,FALSE)),"NOT VALID")</f>
        <v>0</v>
      </c>
      <c r="X68">
        <f>IFERROR(IFERROR(VLOOKUP($A68,'K-NETT'!$A$1:$AF$37898,23,FALSE),VLOOKUP($A68,'K-Wallet'!$A$1:$M$5000,0,FALSE)),"NOT VALID")</f>
        <v>0</v>
      </c>
      <c r="Y68">
        <f>IFERROR(IFERROR(VLOOKUP($A68,'K-NETT'!$A$1:$AF$37898,26,FALSE),VLOOKUP($A68,'K-Wallet'!$A$1:$M$5000,0,FALSE)),"NOT VALID")</f>
        <v>633650</v>
      </c>
      <c r="Z68">
        <f>IFERROR(IFERROR(VLOOKUP($A68,'K-NETT'!$A$1:$AF$37898,30,FALSE),VLOOKUP($A68,'K-Wallet'!$A$1:$M$5000,11,FALSE)),"NOT VALID")</f>
        <v>0</v>
      </c>
      <c r="AA68" s="31">
        <f t="shared" si="1"/>
        <v>0</v>
      </c>
    </row>
    <row r="69" spans="1:27" x14ac:dyDescent="0.25">
      <c r="A69" t="str">
        <f t="shared" si="0"/>
        <v>1139093532</v>
      </c>
      <c r="B69">
        <v>60</v>
      </c>
      <c r="C69">
        <v>1139093532</v>
      </c>
      <c r="D69" t="s">
        <v>42</v>
      </c>
      <c r="E69" t="s">
        <v>43</v>
      </c>
      <c r="F69">
        <v>3554650</v>
      </c>
      <c r="G69" s="2">
        <v>44115</v>
      </c>
      <c r="H69" s="3">
        <v>0.56880787037037039</v>
      </c>
      <c r="I69" t="s">
        <v>1157</v>
      </c>
      <c r="J69">
        <v>-82749006401</v>
      </c>
      <c r="K69" s="4" t="s">
        <v>101</v>
      </c>
      <c r="N69" t="str">
        <f>IFERROR(IFERROR(VLOOKUP($A69,'K-NETT'!$A$1:$AF$37898,1,FALSE),VLOOKUP($A69,'K-Wallet'!$A$1:$M$5000,1,FALSE)),"NOT VALID")</f>
        <v>1139093532</v>
      </c>
      <c r="O69" t="str">
        <f>IFERROR(IFERROR(VLOOKUP($A69,'K-NETT'!$A$1:$AF$37898,11,FALSE),VLOOKUP($A69,'K-Wallet'!$A$1:$M$5000,0,FALSE)),"NOT VALID")</f>
        <v>CNE2010007159</v>
      </c>
      <c r="P69" t="str">
        <f>IFERROR(IFERROR(VLOOKUP($A69,'K-NETT'!$A$1:$AF$37898,14,FALSE),VLOOKUP($A69,'K-Wallet'!$A$1:$M$5000,8,FALSE)),"NOT VALID")</f>
        <v>IDJTYCA00441</v>
      </c>
      <c r="Q69" t="str">
        <f>IFERROR(IFERROR(VLOOKUP($A69,'K-NETT'!$A$1:$AF$37898,15,FALSE),VLOOKUP($A69,'K-Wallet'!$A$1:$M$5000,9,FALSE)),"NOT VALID")</f>
        <v>ELFA KHAIRINA</v>
      </c>
      <c r="R69">
        <f>IFERROR(IFERROR(VLOOKUP($A69,'K-NETT'!$A$1:$AF$37898,16,FALSE),VLOOKUP($A69,'K-Wallet'!$A$1:$M$5000,0,FALSE)),"NOT VALID")</f>
        <v>3532000</v>
      </c>
      <c r="S69">
        <f>IFERROR(IFERROR(VLOOKUP($A69,'K-NETT'!$A$1:$AF$37898,17,FALSE),VLOOKUP($A69,'K-Wallet'!$A$1:$M$5000,0,FALSE)),"NOT VALID")</f>
        <v>6650</v>
      </c>
      <c r="T69">
        <f>IFERROR(IFERROR(VLOOKUP($A69,'K-NETT'!$A$1:$AF$37898,18,FALSE),VLOOKUP($A69,'K-Wallet'!$A$1:$M$5000,0,FALSE)),"NOT VALID")</f>
        <v>16000</v>
      </c>
      <c r="U69">
        <f>IFERROR(IFERROR(VLOOKUP($A69,'K-NETT'!$A$1:$AF$37898,19,FALSE),VLOOKUP($A69,'K-Wallet'!$A$1:$M$5000,0,FALSE)),"NOT VALID")</f>
        <v>0</v>
      </c>
      <c r="V69">
        <f>IFERROR(IFERROR(VLOOKUP($A69,'K-NETT'!$A$1:$AF$37898,20,FALSE),VLOOKUP($A69,'K-Wallet'!$A$1:$M$5000,0,FALSE)),"NOT VALID")</f>
        <v>0</v>
      </c>
      <c r="W69">
        <f>IFERROR(IFERROR(VLOOKUP($A69,'K-NETT'!$A$1:$AF$37898,22,FALSE),VLOOKUP($A69,'K-Wallet'!$A$1:$M$5000,0,FALSE)),"NOT VALID")</f>
        <v>0</v>
      </c>
      <c r="X69">
        <f>IFERROR(IFERROR(VLOOKUP($A69,'K-NETT'!$A$1:$AF$37898,23,FALSE),VLOOKUP($A69,'K-Wallet'!$A$1:$M$5000,0,FALSE)),"NOT VALID")</f>
        <v>0</v>
      </c>
      <c r="Y69">
        <f>IFERROR(IFERROR(VLOOKUP($A69,'K-NETT'!$A$1:$AF$37898,26,FALSE),VLOOKUP($A69,'K-Wallet'!$A$1:$M$5000,0,FALSE)),"NOT VALID")</f>
        <v>3554650</v>
      </c>
      <c r="Z69">
        <f>IFERROR(IFERROR(VLOOKUP($A69,'K-NETT'!$A$1:$AF$37898,30,FALSE),VLOOKUP($A69,'K-Wallet'!$A$1:$M$5000,11,FALSE)),"NOT VALID")</f>
        <v>0</v>
      </c>
      <c r="AA69" s="31">
        <f t="shared" si="1"/>
        <v>0</v>
      </c>
    </row>
    <row r="70" spans="1:27" x14ac:dyDescent="0.25">
      <c r="A70" t="str">
        <f t="shared" si="0"/>
        <v>1742893310</v>
      </c>
      <c r="B70">
        <v>61</v>
      </c>
      <c r="C70">
        <v>1742893310</v>
      </c>
      <c r="D70" t="s">
        <v>42</v>
      </c>
      <c r="E70" t="s">
        <v>43</v>
      </c>
      <c r="F70">
        <v>964650</v>
      </c>
      <c r="G70" s="2">
        <v>44115</v>
      </c>
      <c r="H70" s="3">
        <v>0.56952546296296302</v>
      </c>
      <c r="I70" t="s">
        <v>44</v>
      </c>
      <c r="J70">
        <v>-82749236601</v>
      </c>
      <c r="K70" s="4" t="s">
        <v>101</v>
      </c>
      <c r="N70" t="str">
        <f>IFERROR(IFERROR(VLOOKUP($A70,'K-NETT'!$A$1:$AF$37898,1,FALSE),VLOOKUP($A70,'K-Wallet'!$A$1:$M$5000,1,FALSE)),"NOT VALID")</f>
        <v>1742893310</v>
      </c>
      <c r="O70" t="str">
        <f>IFERROR(IFERROR(VLOOKUP($A70,'K-NETT'!$A$1:$AF$37898,11,FALSE),VLOOKUP($A70,'K-Wallet'!$A$1:$M$5000,0,FALSE)),"NOT VALID")</f>
        <v>CNE2010007160</v>
      </c>
      <c r="P70" t="str">
        <f>IFERROR(IFERROR(VLOOKUP($A70,'K-NETT'!$A$1:$AF$37898,14,FALSE),VLOOKUP($A70,'K-Wallet'!$A$1:$M$5000,8,FALSE)),"NOT VALID")</f>
        <v>IDSPAAB36966</v>
      </c>
      <c r="Q70" t="str">
        <f>IFERROR(IFERROR(VLOOKUP($A70,'K-NETT'!$A$1:$AF$37898,15,FALSE),VLOOKUP($A70,'K-Wallet'!$A$1:$M$5000,9,FALSE)),"NOT VALID")</f>
        <v>FITRIA USWATUN K</v>
      </c>
      <c r="R70">
        <f>IFERROR(IFERROR(VLOOKUP($A70,'K-NETT'!$A$1:$AF$37898,16,FALSE),VLOOKUP($A70,'K-Wallet'!$A$1:$M$5000,0,FALSE)),"NOT VALID")</f>
        <v>950000</v>
      </c>
      <c r="S70">
        <f>IFERROR(IFERROR(VLOOKUP($A70,'K-NETT'!$A$1:$AF$37898,17,FALSE),VLOOKUP($A70,'K-Wallet'!$A$1:$M$5000,0,FALSE)),"NOT VALID")</f>
        <v>6650</v>
      </c>
      <c r="T70">
        <f>IFERROR(IFERROR(VLOOKUP($A70,'K-NETT'!$A$1:$AF$37898,18,FALSE),VLOOKUP($A70,'K-Wallet'!$A$1:$M$5000,0,FALSE)),"NOT VALID")</f>
        <v>8000</v>
      </c>
      <c r="U70">
        <f>IFERROR(IFERROR(VLOOKUP($A70,'K-NETT'!$A$1:$AF$37898,19,FALSE),VLOOKUP($A70,'K-Wallet'!$A$1:$M$5000,0,FALSE)),"NOT VALID")</f>
        <v>0</v>
      </c>
      <c r="V70">
        <f>IFERROR(IFERROR(VLOOKUP($A70,'K-NETT'!$A$1:$AF$37898,20,FALSE),VLOOKUP($A70,'K-Wallet'!$A$1:$M$5000,0,FALSE)),"NOT VALID")</f>
        <v>0</v>
      </c>
      <c r="W70">
        <f>IFERROR(IFERROR(VLOOKUP($A70,'K-NETT'!$A$1:$AF$37898,22,FALSE),VLOOKUP($A70,'K-Wallet'!$A$1:$M$5000,0,FALSE)),"NOT VALID")</f>
        <v>0</v>
      </c>
      <c r="X70">
        <f>IFERROR(IFERROR(VLOOKUP($A70,'K-NETT'!$A$1:$AF$37898,23,FALSE),VLOOKUP($A70,'K-Wallet'!$A$1:$M$5000,0,FALSE)),"NOT VALID")</f>
        <v>0</v>
      </c>
      <c r="Y70">
        <f>IFERROR(IFERROR(VLOOKUP($A70,'K-NETT'!$A$1:$AF$37898,26,FALSE),VLOOKUP($A70,'K-Wallet'!$A$1:$M$5000,0,FALSE)),"NOT VALID")</f>
        <v>964650</v>
      </c>
      <c r="Z70">
        <f>IFERROR(IFERROR(VLOOKUP($A70,'K-NETT'!$A$1:$AF$37898,30,FALSE),VLOOKUP($A70,'K-Wallet'!$A$1:$M$5000,11,FALSE)),"NOT VALID")</f>
        <v>0</v>
      </c>
      <c r="AA70" s="31">
        <f t="shared" si="1"/>
        <v>0</v>
      </c>
    </row>
    <row r="71" spans="1:27" x14ac:dyDescent="0.25">
      <c r="A71" t="str">
        <f t="shared" si="0"/>
        <v>1252004794</v>
      </c>
      <c r="B71">
        <v>62</v>
      </c>
      <c r="C71">
        <v>1252004794</v>
      </c>
      <c r="D71" t="s">
        <v>42</v>
      </c>
      <c r="E71" t="s">
        <v>43</v>
      </c>
      <c r="F71">
        <v>997650</v>
      </c>
      <c r="G71" s="2">
        <v>44115</v>
      </c>
      <c r="H71" s="3">
        <v>0.59252314814814822</v>
      </c>
      <c r="I71" t="s">
        <v>44</v>
      </c>
      <c r="J71">
        <v>-82757510501</v>
      </c>
      <c r="K71" s="4" t="s">
        <v>101</v>
      </c>
      <c r="N71" t="str">
        <f>IFERROR(IFERROR(VLOOKUP($A71,'K-NETT'!$A$1:$AF$37898,1,FALSE),VLOOKUP($A71,'K-Wallet'!$A$1:$M$5000,1,FALSE)),"NOT VALID")</f>
        <v>1252004794</v>
      </c>
      <c r="O71" t="str">
        <f>IFERROR(IFERROR(VLOOKUP($A71,'K-NETT'!$A$1:$AF$37898,11,FALSE),VLOOKUP($A71,'K-Wallet'!$A$1:$M$5000,0,FALSE)),"NOT VALID")</f>
        <v>CNE2010007166</v>
      </c>
      <c r="P71" t="str">
        <f>IFERROR(IFERROR(VLOOKUP($A71,'K-NETT'!$A$1:$AF$37898,14,FALSE),VLOOKUP($A71,'K-Wallet'!$A$1:$M$5000,8,FALSE)),"NOT VALID")</f>
        <v>IDBNAJA06398</v>
      </c>
      <c r="Q71" t="str">
        <f>IFERROR(IFERROR(VLOOKUP($A71,'K-NETT'!$A$1:$AF$37898,15,FALSE),VLOOKUP($A71,'K-Wallet'!$A$1:$M$5000,9,FALSE)),"NOT VALID")</f>
        <v>EEN NUR`ALI</v>
      </c>
      <c r="R71">
        <f>IFERROR(IFERROR(VLOOKUP($A71,'K-NETT'!$A$1:$AF$37898,16,FALSE),VLOOKUP($A71,'K-Wallet'!$A$1:$M$5000,0,FALSE)),"NOT VALID")</f>
        <v>950000</v>
      </c>
      <c r="S71">
        <f>IFERROR(IFERROR(VLOOKUP($A71,'K-NETT'!$A$1:$AF$37898,17,FALSE),VLOOKUP($A71,'K-Wallet'!$A$1:$M$5000,0,FALSE)),"NOT VALID")</f>
        <v>6650</v>
      </c>
      <c r="T71">
        <f>IFERROR(IFERROR(VLOOKUP($A71,'K-NETT'!$A$1:$AF$37898,18,FALSE),VLOOKUP($A71,'K-Wallet'!$A$1:$M$5000,0,FALSE)),"NOT VALID")</f>
        <v>41000</v>
      </c>
      <c r="U71">
        <f>IFERROR(IFERROR(VLOOKUP($A71,'K-NETT'!$A$1:$AF$37898,19,FALSE),VLOOKUP($A71,'K-Wallet'!$A$1:$M$5000,0,FALSE)),"NOT VALID")</f>
        <v>0</v>
      </c>
      <c r="V71">
        <f>IFERROR(IFERROR(VLOOKUP($A71,'K-NETT'!$A$1:$AF$37898,20,FALSE),VLOOKUP($A71,'K-Wallet'!$A$1:$M$5000,0,FALSE)),"NOT VALID")</f>
        <v>0</v>
      </c>
      <c r="W71">
        <f>IFERROR(IFERROR(VLOOKUP($A71,'K-NETT'!$A$1:$AF$37898,22,FALSE),VLOOKUP($A71,'K-Wallet'!$A$1:$M$5000,0,FALSE)),"NOT VALID")</f>
        <v>0</v>
      </c>
      <c r="X71">
        <f>IFERROR(IFERROR(VLOOKUP($A71,'K-NETT'!$A$1:$AF$37898,23,FALSE),VLOOKUP($A71,'K-Wallet'!$A$1:$M$5000,0,FALSE)),"NOT VALID")</f>
        <v>0</v>
      </c>
      <c r="Y71">
        <f>IFERROR(IFERROR(VLOOKUP($A71,'K-NETT'!$A$1:$AF$37898,26,FALSE),VLOOKUP($A71,'K-Wallet'!$A$1:$M$5000,0,FALSE)),"NOT VALID")</f>
        <v>997650</v>
      </c>
      <c r="Z71">
        <f>IFERROR(IFERROR(VLOOKUP($A71,'K-NETT'!$A$1:$AF$37898,30,FALSE),VLOOKUP($A71,'K-Wallet'!$A$1:$M$5000,11,FALSE)),"NOT VALID")</f>
        <v>0</v>
      </c>
      <c r="AA71" s="31">
        <f t="shared" si="1"/>
        <v>0</v>
      </c>
    </row>
    <row r="72" spans="1:27" x14ac:dyDescent="0.25">
      <c r="A72" t="str">
        <f t="shared" si="0"/>
        <v>1173004793</v>
      </c>
      <c r="B72">
        <v>63</v>
      </c>
      <c r="C72">
        <v>1173004793</v>
      </c>
      <c r="D72" t="s">
        <v>42</v>
      </c>
      <c r="E72" t="s">
        <v>43</v>
      </c>
      <c r="F72">
        <v>966650</v>
      </c>
      <c r="G72" s="2">
        <v>44115</v>
      </c>
      <c r="H72" s="3">
        <v>0.59342592592592591</v>
      </c>
      <c r="I72" t="s">
        <v>44</v>
      </c>
      <c r="J72">
        <v>-82757797901</v>
      </c>
      <c r="K72" s="4" t="s">
        <v>101</v>
      </c>
      <c r="N72" t="str">
        <f>IFERROR(IFERROR(VLOOKUP($A72,'K-NETT'!$A$1:$AF$37898,1,FALSE),VLOOKUP($A72,'K-Wallet'!$A$1:$M$5000,1,FALSE)),"NOT VALID")</f>
        <v>1173004793</v>
      </c>
      <c r="O72" t="str">
        <f>IFERROR(IFERROR(VLOOKUP($A72,'K-NETT'!$A$1:$AF$37898,11,FALSE),VLOOKUP($A72,'K-Wallet'!$A$1:$M$5000,0,FALSE)),"NOT VALID")</f>
        <v>CNE2010007168</v>
      </c>
      <c r="P72" t="str">
        <f>IFERROR(IFERROR(VLOOKUP($A72,'K-NETT'!$A$1:$AF$37898,14,FALSE),VLOOKUP($A72,'K-Wallet'!$A$1:$M$5000,8,FALSE)),"NOT VALID")</f>
        <v>IDJTBAA12341</v>
      </c>
      <c r="Q72" t="str">
        <f>IFERROR(IFERROR(VLOOKUP($A72,'K-NETT'!$A$1:$AF$37898,15,FALSE),VLOOKUP($A72,'K-Wallet'!$A$1:$M$5000,9,FALSE)),"NOT VALID")</f>
        <v>MILA MELINDA NURANI</v>
      </c>
      <c r="R72">
        <f>IFERROR(IFERROR(VLOOKUP($A72,'K-NETT'!$A$1:$AF$37898,16,FALSE),VLOOKUP($A72,'K-Wallet'!$A$1:$M$5000,0,FALSE)),"NOT VALID")</f>
        <v>950000</v>
      </c>
      <c r="S72">
        <f>IFERROR(IFERROR(VLOOKUP($A72,'K-NETT'!$A$1:$AF$37898,17,FALSE),VLOOKUP($A72,'K-Wallet'!$A$1:$M$5000,0,FALSE)),"NOT VALID")</f>
        <v>6650</v>
      </c>
      <c r="T72">
        <f>IFERROR(IFERROR(VLOOKUP($A72,'K-NETT'!$A$1:$AF$37898,18,FALSE),VLOOKUP($A72,'K-Wallet'!$A$1:$M$5000,0,FALSE)),"NOT VALID")</f>
        <v>10000</v>
      </c>
      <c r="U72">
        <f>IFERROR(IFERROR(VLOOKUP($A72,'K-NETT'!$A$1:$AF$37898,19,FALSE),VLOOKUP($A72,'K-Wallet'!$A$1:$M$5000,0,FALSE)),"NOT VALID")</f>
        <v>0</v>
      </c>
      <c r="V72">
        <f>IFERROR(IFERROR(VLOOKUP($A72,'K-NETT'!$A$1:$AF$37898,20,FALSE),VLOOKUP($A72,'K-Wallet'!$A$1:$M$5000,0,FALSE)),"NOT VALID")</f>
        <v>0</v>
      </c>
      <c r="W72">
        <f>IFERROR(IFERROR(VLOOKUP($A72,'K-NETT'!$A$1:$AF$37898,22,FALSE),VLOOKUP($A72,'K-Wallet'!$A$1:$M$5000,0,FALSE)),"NOT VALID")</f>
        <v>0</v>
      </c>
      <c r="X72">
        <f>IFERROR(IFERROR(VLOOKUP($A72,'K-NETT'!$A$1:$AF$37898,23,FALSE),VLOOKUP($A72,'K-Wallet'!$A$1:$M$5000,0,FALSE)),"NOT VALID")</f>
        <v>0</v>
      </c>
      <c r="Y72">
        <f>IFERROR(IFERROR(VLOOKUP($A72,'K-NETT'!$A$1:$AF$37898,26,FALSE),VLOOKUP($A72,'K-Wallet'!$A$1:$M$5000,0,FALSE)),"NOT VALID")</f>
        <v>966650</v>
      </c>
      <c r="Z72">
        <f>IFERROR(IFERROR(VLOOKUP($A72,'K-NETT'!$A$1:$AF$37898,30,FALSE),VLOOKUP($A72,'K-Wallet'!$A$1:$M$5000,11,FALSE)),"NOT VALID")</f>
        <v>0</v>
      </c>
      <c r="AA72" s="31">
        <f t="shared" si="1"/>
        <v>0</v>
      </c>
    </row>
    <row r="73" spans="1:27" x14ac:dyDescent="0.25">
      <c r="A73" t="str">
        <f t="shared" si="0"/>
        <v>1486004560</v>
      </c>
      <c r="B73">
        <v>64</v>
      </c>
      <c r="C73">
        <v>1486004560</v>
      </c>
      <c r="D73" t="s">
        <v>42</v>
      </c>
      <c r="E73" t="s">
        <v>43</v>
      </c>
      <c r="F73">
        <v>480650</v>
      </c>
      <c r="G73" s="2">
        <v>44115</v>
      </c>
      <c r="H73" s="3">
        <v>0.59690972222222227</v>
      </c>
      <c r="I73" t="s">
        <v>44</v>
      </c>
      <c r="J73">
        <v>-82759114901</v>
      </c>
      <c r="K73" s="4" t="s">
        <v>101</v>
      </c>
      <c r="N73" t="str">
        <f>IFERROR(IFERROR(VLOOKUP($A73,'K-NETT'!$A$1:$AF$37898,1,FALSE),VLOOKUP($A73,'K-Wallet'!$A$1:$M$5000,1,FALSE)),"NOT VALID")</f>
        <v>1486004560</v>
      </c>
      <c r="O73" t="str">
        <f>IFERROR(IFERROR(VLOOKUP($A73,'K-NETT'!$A$1:$AF$37898,11,FALSE),VLOOKUP($A73,'K-Wallet'!$A$1:$M$5000,0,FALSE)),"NOT VALID")</f>
        <v>CNE2010007172</v>
      </c>
      <c r="P73" t="str">
        <f>IFERROR(IFERROR(VLOOKUP($A73,'K-NETT'!$A$1:$AF$37898,14,FALSE),VLOOKUP($A73,'K-Wallet'!$A$1:$M$5000,8,FALSE)),"NOT VALID")</f>
        <v>IDBNAJA07192</v>
      </c>
      <c r="Q73" t="str">
        <f>IFERROR(IFERROR(VLOOKUP($A73,'K-NETT'!$A$1:$AF$37898,15,FALSE),VLOOKUP($A73,'K-Wallet'!$A$1:$M$5000,9,FALSE)),"NOT VALID")</f>
        <v>FITRI DEWI PRATIWI</v>
      </c>
      <c r="R73">
        <f>IFERROR(IFERROR(VLOOKUP($A73,'K-NETT'!$A$1:$AF$37898,16,FALSE),VLOOKUP($A73,'K-Wallet'!$A$1:$M$5000,0,FALSE)),"NOT VALID")</f>
        <v>474000</v>
      </c>
      <c r="S73">
        <f>IFERROR(IFERROR(VLOOKUP($A73,'K-NETT'!$A$1:$AF$37898,17,FALSE),VLOOKUP($A73,'K-Wallet'!$A$1:$M$5000,0,FALSE)),"NOT VALID")</f>
        <v>6650</v>
      </c>
      <c r="T73">
        <f>IFERROR(IFERROR(VLOOKUP($A73,'K-NETT'!$A$1:$AF$37898,18,FALSE),VLOOKUP($A73,'K-Wallet'!$A$1:$M$5000,0,FALSE)),"NOT VALID")</f>
        <v>0</v>
      </c>
      <c r="U73">
        <f>IFERROR(IFERROR(VLOOKUP($A73,'K-NETT'!$A$1:$AF$37898,19,FALSE),VLOOKUP($A73,'K-Wallet'!$A$1:$M$5000,0,FALSE)),"NOT VALID")</f>
        <v>0</v>
      </c>
      <c r="V73">
        <f>IFERROR(IFERROR(VLOOKUP($A73,'K-NETT'!$A$1:$AF$37898,20,FALSE),VLOOKUP($A73,'K-Wallet'!$A$1:$M$5000,0,FALSE)),"NOT VALID")</f>
        <v>0</v>
      </c>
      <c r="W73">
        <f>IFERROR(IFERROR(VLOOKUP($A73,'K-NETT'!$A$1:$AF$37898,22,FALSE),VLOOKUP($A73,'K-Wallet'!$A$1:$M$5000,0,FALSE)),"NOT VALID")</f>
        <v>0</v>
      </c>
      <c r="X73">
        <f>IFERROR(IFERROR(VLOOKUP($A73,'K-NETT'!$A$1:$AF$37898,23,FALSE),VLOOKUP($A73,'K-Wallet'!$A$1:$M$5000,0,FALSE)),"NOT VALID")</f>
        <v>0</v>
      </c>
      <c r="Y73">
        <f>IFERROR(IFERROR(VLOOKUP($A73,'K-NETT'!$A$1:$AF$37898,26,FALSE),VLOOKUP($A73,'K-Wallet'!$A$1:$M$5000,0,FALSE)),"NOT VALID")</f>
        <v>480650</v>
      </c>
      <c r="Z73">
        <f>IFERROR(IFERROR(VLOOKUP($A73,'K-NETT'!$A$1:$AF$37898,30,FALSE),VLOOKUP($A73,'K-Wallet'!$A$1:$M$5000,11,FALSE)),"NOT VALID")</f>
        <v>0</v>
      </c>
      <c r="AA73" s="31">
        <f t="shared" si="1"/>
        <v>0</v>
      </c>
    </row>
    <row r="74" spans="1:27" x14ac:dyDescent="0.25">
      <c r="A74" t="str">
        <f t="shared" si="0"/>
        <v>1838004567</v>
      </c>
      <c r="B74">
        <v>65</v>
      </c>
      <c r="C74">
        <v>1838004567</v>
      </c>
      <c r="D74" t="s">
        <v>42</v>
      </c>
      <c r="E74" t="s">
        <v>43</v>
      </c>
      <c r="F74">
        <v>513650</v>
      </c>
      <c r="G74" s="2">
        <v>44115</v>
      </c>
      <c r="H74" s="3">
        <v>0.59891203703703699</v>
      </c>
      <c r="I74" t="s">
        <v>44</v>
      </c>
      <c r="J74">
        <v>-82759838401</v>
      </c>
      <c r="K74" s="4" t="s">
        <v>101</v>
      </c>
      <c r="N74" t="str">
        <f>IFERROR(IFERROR(VLOOKUP($A74,'K-NETT'!$A$1:$AF$37898,1,FALSE),VLOOKUP($A74,'K-Wallet'!$A$1:$M$5000,1,FALSE)),"NOT VALID")</f>
        <v>1838004567</v>
      </c>
      <c r="O74" t="str">
        <f>IFERROR(IFERROR(VLOOKUP($A74,'K-NETT'!$A$1:$AF$37898,11,FALSE),VLOOKUP($A74,'K-Wallet'!$A$1:$M$5000,0,FALSE)),"NOT VALID")</f>
        <v>CNE2010007174</v>
      </c>
      <c r="P74" t="str">
        <f>IFERROR(IFERROR(VLOOKUP($A74,'K-NETT'!$A$1:$AF$37898,14,FALSE),VLOOKUP($A74,'K-Wallet'!$A$1:$M$5000,8,FALSE)),"NOT VALID")</f>
        <v>IDJTADA07266</v>
      </c>
      <c r="Q74" t="str">
        <f>IFERROR(IFERROR(VLOOKUP($A74,'K-NETT'!$A$1:$AF$37898,15,FALSE),VLOOKUP($A74,'K-Wallet'!$A$1:$M$5000,9,FALSE)),"NOT VALID")</f>
        <v>YUYUN WAHYUNI</v>
      </c>
      <c r="R74">
        <f>IFERROR(IFERROR(VLOOKUP($A74,'K-NETT'!$A$1:$AF$37898,16,FALSE),VLOOKUP($A74,'K-Wallet'!$A$1:$M$5000,0,FALSE)),"NOT VALID")</f>
        <v>474000</v>
      </c>
      <c r="S74">
        <f>IFERROR(IFERROR(VLOOKUP($A74,'K-NETT'!$A$1:$AF$37898,17,FALSE),VLOOKUP($A74,'K-Wallet'!$A$1:$M$5000,0,FALSE)),"NOT VALID")</f>
        <v>6650</v>
      </c>
      <c r="T74">
        <f>IFERROR(IFERROR(VLOOKUP($A74,'K-NETT'!$A$1:$AF$37898,18,FALSE),VLOOKUP($A74,'K-Wallet'!$A$1:$M$5000,0,FALSE)),"NOT VALID")</f>
        <v>33000</v>
      </c>
      <c r="U74">
        <f>IFERROR(IFERROR(VLOOKUP($A74,'K-NETT'!$A$1:$AF$37898,19,FALSE),VLOOKUP($A74,'K-Wallet'!$A$1:$M$5000,0,FALSE)),"NOT VALID")</f>
        <v>0</v>
      </c>
      <c r="V74">
        <f>IFERROR(IFERROR(VLOOKUP($A74,'K-NETT'!$A$1:$AF$37898,20,FALSE),VLOOKUP($A74,'K-Wallet'!$A$1:$M$5000,0,FALSE)),"NOT VALID")</f>
        <v>0</v>
      </c>
      <c r="W74">
        <f>IFERROR(IFERROR(VLOOKUP($A74,'K-NETT'!$A$1:$AF$37898,22,FALSE),VLOOKUP($A74,'K-Wallet'!$A$1:$M$5000,0,FALSE)),"NOT VALID")</f>
        <v>0</v>
      </c>
      <c r="X74">
        <f>IFERROR(IFERROR(VLOOKUP($A74,'K-NETT'!$A$1:$AF$37898,23,FALSE),VLOOKUP($A74,'K-Wallet'!$A$1:$M$5000,0,FALSE)),"NOT VALID")</f>
        <v>0</v>
      </c>
      <c r="Y74">
        <f>IFERROR(IFERROR(VLOOKUP($A74,'K-NETT'!$A$1:$AF$37898,26,FALSE),VLOOKUP($A74,'K-Wallet'!$A$1:$M$5000,0,FALSE)),"NOT VALID")</f>
        <v>513650</v>
      </c>
      <c r="Z74">
        <f>IFERROR(IFERROR(VLOOKUP($A74,'K-NETT'!$A$1:$AF$37898,30,FALSE),VLOOKUP($A74,'K-Wallet'!$A$1:$M$5000,11,FALSE)),"NOT VALID")</f>
        <v>0</v>
      </c>
      <c r="AA74" s="31">
        <f t="shared" si="1"/>
        <v>0</v>
      </c>
    </row>
    <row r="75" spans="1:27" x14ac:dyDescent="0.25">
      <c r="A75" t="str">
        <f t="shared" ref="A75:A138" si="2">+K75&amp;C75</f>
        <v>1720104959</v>
      </c>
      <c r="B75">
        <v>66</v>
      </c>
      <c r="C75">
        <v>1720104959</v>
      </c>
      <c r="D75" t="s">
        <v>42</v>
      </c>
      <c r="E75" t="s">
        <v>43</v>
      </c>
      <c r="F75">
        <v>626650</v>
      </c>
      <c r="G75" s="2">
        <v>44115</v>
      </c>
      <c r="H75" s="3">
        <v>0.60060185185185189</v>
      </c>
      <c r="I75" t="s">
        <v>44</v>
      </c>
      <c r="J75">
        <v>-82760434901</v>
      </c>
      <c r="K75" s="4" t="s">
        <v>101</v>
      </c>
      <c r="N75" t="str">
        <f>IFERROR(IFERROR(VLOOKUP($A75,'K-NETT'!$A$1:$AF$37898,1,FALSE),VLOOKUP($A75,'K-Wallet'!$A$1:$M$5000,1,FALSE)),"NOT VALID")</f>
        <v>1720104959</v>
      </c>
      <c r="O75" t="str">
        <f>IFERROR(IFERROR(VLOOKUP($A75,'K-NETT'!$A$1:$AF$37898,11,FALSE),VLOOKUP($A75,'K-Wallet'!$A$1:$M$5000,0,FALSE)),"NOT VALID")</f>
        <v>CNE2010007175</v>
      </c>
      <c r="P75" t="str">
        <f>IFERROR(IFERROR(VLOOKUP($A75,'K-NETT'!$A$1:$AF$37898,14,FALSE),VLOOKUP($A75,'K-Wallet'!$A$1:$M$5000,8,FALSE)),"NOT VALID")</f>
        <v>IDBNAJA06248</v>
      </c>
      <c r="Q75" t="str">
        <f>IFERROR(IFERROR(VLOOKUP($A75,'K-NETT'!$A$1:$AF$37898,15,FALSE),VLOOKUP($A75,'K-Wallet'!$A$1:$M$5000,9,FALSE)),"NOT VALID")</f>
        <v>YENI RAHAYU</v>
      </c>
      <c r="R75">
        <f>IFERROR(IFERROR(VLOOKUP($A75,'K-NETT'!$A$1:$AF$37898,16,FALSE),VLOOKUP($A75,'K-Wallet'!$A$1:$M$5000,0,FALSE)),"NOT VALID")</f>
        <v>620000</v>
      </c>
      <c r="S75">
        <f>IFERROR(IFERROR(VLOOKUP($A75,'K-NETT'!$A$1:$AF$37898,17,FALSE),VLOOKUP($A75,'K-Wallet'!$A$1:$M$5000,0,FALSE)),"NOT VALID")</f>
        <v>6650</v>
      </c>
      <c r="T75">
        <f>IFERROR(IFERROR(VLOOKUP($A75,'K-NETT'!$A$1:$AF$37898,18,FALSE),VLOOKUP($A75,'K-Wallet'!$A$1:$M$5000,0,FALSE)),"NOT VALID")</f>
        <v>0</v>
      </c>
      <c r="U75">
        <f>IFERROR(IFERROR(VLOOKUP($A75,'K-NETT'!$A$1:$AF$37898,19,FALSE),VLOOKUP($A75,'K-Wallet'!$A$1:$M$5000,0,FALSE)),"NOT VALID")</f>
        <v>0</v>
      </c>
      <c r="V75">
        <f>IFERROR(IFERROR(VLOOKUP($A75,'K-NETT'!$A$1:$AF$37898,20,FALSE),VLOOKUP($A75,'K-Wallet'!$A$1:$M$5000,0,FALSE)),"NOT VALID")</f>
        <v>0</v>
      </c>
      <c r="W75">
        <f>IFERROR(IFERROR(VLOOKUP($A75,'K-NETT'!$A$1:$AF$37898,22,FALSE),VLOOKUP($A75,'K-Wallet'!$A$1:$M$5000,0,FALSE)),"NOT VALID")</f>
        <v>0</v>
      </c>
      <c r="X75">
        <f>IFERROR(IFERROR(VLOOKUP($A75,'K-NETT'!$A$1:$AF$37898,23,FALSE),VLOOKUP($A75,'K-Wallet'!$A$1:$M$5000,0,FALSE)),"NOT VALID")</f>
        <v>0</v>
      </c>
      <c r="Y75">
        <f>IFERROR(IFERROR(VLOOKUP($A75,'K-NETT'!$A$1:$AF$37898,26,FALSE),VLOOKUP($A75,'K-Wallet'!$A$1:$M$5000,0,FALSE)),"NOT VALID")</f>
        <v>626650</v>
      </c>
      <c r="Z75">
        <f>IFERROR(IFERROR(VLOOKUP($A75,'K-NETT'!$A$1:$AF$37898,30,FALSE),VLOOKUP($A75,'K-Wallet'!$A$1:$M$5000,11,FALSE)),"NOT VALID")</f>
        <v>0</v>
      </c>
      <c r="AA75" s="31">
        <f t="shared" ref="AA75:AA138" si="3">+F75-Y75</f>
        <v>0</v>
      </c>
    </row>
    <row r="76" spans="1:27" x14ac:dyDescent="0.25">
      <c r="A76" t="str">
        <f t="shared" si="2"/>
        <v>1452104554</v>
      </c>
      <c r="B76">
        <v>67</v>
      </c>
      <c r="C76">
        <v>1452104554</v>
      </c>
      <c r="D76" t="s">
        <v>42</v>
      </c>
      <c r="E76" t="s">
        <v>43</v>
      </c>
      <c r="F76">
        <v>596650</v>
      </c>
      <c r="G76" s="2">
        <v>44115</v>
      </c>
      <c r="H76" s="3">
        <v>0.60320601851851852</v>
      </c>
      <c r="I76" t="s">
        <v>44</v>
      </c>
      <c r="J76">
        <v>-82761326801</v>
      </c>
      <c r="K76" s="4" t="s">
        <v>101</v>
      </c>
      <c r="N76" t="str">
        <f>IFERROR(IFERROR(VLOOKUP($A76,'K-NETT'!$A$1:$AF$37898,1,FALSE),VLOOKUP($A76,'K-Wallet'!$A$1:$M$5000,1,FALSE)),"NOT VALID")</f>
        <v>1452104554</v>
      </c>
      <c r="O76" t="str">
        <f>IFERROR(IFERROR(VLOOKUP($A76,'K-NETT'!$A$1:$AF$37898,11,FALSE),VLOOKUP($A76,'K-Wallet'!$A$1:$M$5000,0,FALSE)),"NOT VALID")</f>
        <v>CNE2010007176</v>
      </c>
      <c r="P76" t="str">
        <f>IFERROR(IFERROR(VLOOKUP($A76,'K-NETT'!$A$1:$AF$37898,14,FALSE),VLOOKUP($A76,'K-Wallet'!$A$1:$M$5000,8,FALSE)),"NOT VALID")</f>
        <v>IDBNID016196</v>
      </c>
      <c r="Q76" t="str">
        <f>IFERROR(IFERROR(VLOOKUP($A76,'K-NETT'!$A$1:$AF$37898,15,FALSE),VLOOKUP($A76,'K-Wallet'!$A$1:$M$5000,9,FALSE)),"NOT VALID")</f>
        <v>HARITS FADILLAH</v>
      </c>
      <c r="R76">
        <f>IFERROR(IFERROR(VLOOKUP($A76,'K-NETT'!$A$1:$AF$37898,16,FALSE),VLOOKUP($A76,'K-Wallet'!$A$1:$M$5000,0,FALSE)),"NOT VALID")</f>
        <v>590000</v>
      </c>
      <c r="S76">
        <f>IFERROR(IFERROR(VLOOKUP($A76,'K-NETT'!$A$1:$AF$37898,17,FALSE),VLOOKUP($A76,'K-Wallet'!$A$1:$M$5000,0,FALSE)),"NOT VALID")</f>
        <v>6650</v>
      </c>
      <c r="T76">
        <f>IFERROR(IFERROR(VLOOKUP($A76,'K-NETT'!$A$1:$AF$37898,18,FALSE),VLOOKUP($A76,'K-Wallet'!$A$1:$M$5000,0,FALSE)),"NOT VALID")</f>
        <v>0</v>
      </c>
      <c r="U76">
        <f>IFERROR(IFERROR(VLOOKUP($A76,'K-NETT'!$A$1:$AF$37898,19,FALSE),VLOOKUP($A76,'K-Wallet'!$A$1:$M$5000,0,FALSE)),"NOT VALID")</f>
        <v>0</v>
      </c>
      <c r="V76">
        <f>IFERROR(IFERROR(VLOOKUP($A76,'K-NETT'!$A$1:$AF$37898,20,FALSE),VLOOKUP($A76,'K-Wallet'!$A$1:$M$5000,0,FALSE)),"NOT VALID")</f>
        <v>0</v>
      </c>
      <c r="W76">
        <f>IFERROR(IFERROR(VLOOKUP($A76,'K-NETT'!$A$1:$AF$37898,22,FALSE),VLOOKUP($A76,'K-Wallet'!$A$1:$M$5000,0,FALSE)),"NOT VALID")</f>
        <v>0</v>
      </c>
      <c r="X76">
        <f>IFERROR(IFERROR(VLOOKUP($A76,'K-NETT'!$A$1:$AF$37898,23,FALSE),VLOOKUP($A76,'K-Wallet'!$A$1:$M$5000,0,FALSE)),"NOT VALID")</f>
        <v>0</v>
      </c>
      <c r="Y76">
        <f>IFERROR(IFERROR(VLOOKUP($A76,'K-NETT'!$A$1:$AF$37898,26,FALSE),VLOOKUP($A76,'K-Wallet'!$A$1:$M$5000,0,FALSE)),"NOT VALID")</f>
        <v>596650</v>
      </c>
      <c r="Z76">
        <f>IFERROR(IFERROR(VLOOKUP($A76,'K-NETT'!$A$1:$AF$37898,30,FALSE),VLOOKUP($A76,'K-Wallet'!$A$1:$M$5000,11,FALSE)),"NOT VALID")</f>
        <v>0</v>
      </c>
      <c r="AA76" s="31">
        <f t="shared" si="3"/>
        <v>0</v>
      </c>
    </row>
    <row r="77" spans="1:27" x14ac:dyDescent="0.25">
      <c r="A77" t="str">
        <f t="shared" si="2"/>
        <v>1309793017</v>
      </c>
      <c r="B77">
        <v>68</v>
      </c>
      <c r="C77">
        <v>1309793017</v>
      </c>
      <c r="D77" t="s">
        <v>42</v>
      </c>
      <c r="E77" t="s">
        <v>43</v>
      </c>
      <c r="F77">
        <v>71650</v>
      </c>
      <c r="G77" s="2">
        <v>44115</v>
      </c>
      <c r="H77" s="3">
        <v>0.71358796296296301</v>
      </c>
      <c r="I77" t="s">
        <v>44</v>
      </c>
      <c r="J77">
        <v>-82798813501</v>
      </c>
      <c r="K77" s="4" t="s">
        <v>101</v>
      </c>
      <c r="N77" t="str">
        <f>IFERROR(IFERROR(VLOOKUP($A77,'K-NETT'!$A$1:$AF$37898,1,FALSE),VLOOKUP($A77,'K-Wallet'!$A$1:$M$5000,1,FALSE)),"NOT VALID")</f>
        <v>1309793017</v>
      </c>
      <c r="O77" t="str">
        <f>IFERROR(IFERROR(VLOOKUP($A77,'K-NETT'!$A$1:$AF$37898,11,FALSE),VLOOKUP($A77,'K-Wallet'!$A$1:$M$5000,0,FALSE)),"NOT VALID")</f>
        <v>MME2010007195</v>
      </c>
      <c r="P77" t="str">
        <f>IFERROR(IFERROR(VLOOKUP($A77,'K-NETT'!$A$1:$AF$37898,14,FALSE),VLOOKUP($A77,'K-Wallet'!$A$1:$M$5000,8,FALSE)),"NOT VALID")</f>
        <v>IDJTAXA10165</v>
      </c>
      <c r="Q77" t="str">
        <f>IFERROR(IFERROR(VLOOKUP($A77,'K-NETT'!$A$1:$AF$37898,15,FALSE),VLOOKUP($A77,'K-Wallet'!$A$1:$M$5000,9,FALSE)),"NOT VALID")</f>
        <v>POOJA NADIA</v>
      </c>
      <c r="R77">
        <f>IFERROR(IFERROR(VLOOKUP($A77,'K-NETT'!$A$1:$AF$37898,16,FALSE),VLOOKUP($A77,'K-Wallet'!$A$1:$M$5000,0,FALSE)),"NOT VALID")</f>
        <v>50000</v>
      </c>
      <c r="S77">
        <f>IFERROR(IFERROR(VLOOKUP($A77,'K-NETT'!$A$1:$AF$37898,17,FALSE),VLOOKUP($A77,'K-Wallet'!$A$1:$M$5000,0,FALSE)),"NOT VALID")</f>
        <v>6650</v>
      </c>
      <c r="T77">
        <f>IFERROR(IFERROR(VLOOKUP($A77,'K-NETT'!$A$1:$AF$37898,18,FALSE),VLOOKUP($A77,'K-Wallet'!$A$1:$M$5000,0,FALSE)),"NOT VALID")</f>
        <v>15000</v>
      </c>
      <c r="U77">
        <f>IFERROR(IFERROR(VLOOKUP($A77,'K-NETT'!$A$1:$AF$37898,19,FALSE),VLOOKUP($A77,'K-Wallet'!$A$1:$M$5000,0,FALSE)),"NOT VALID")</f>
        <v>0</v>
      </c>
      <c r="V77">
        <f>IFERROR(IFERROR(VLOOKUP($A77,'K-NETT'!$A$1:$AF$37898,20,FALSE),VLOOKUP($A77,'K-Wallet'!$A$1:$M$5000,0,FALSE)),"NOT VALID")</f>
        <v>0</v>
      </c>
      <c r="W77">
        <f>IFERROR(IFERROR(VLOOKUP($A77,'K-NETT'!$A$1:$AF$37898,22,FALSE),VLOOKUP($A77,'K-Wallet'!$A$1:$M$5000,0,FALSE)),"NOT VALID")</f>
        <v>0</v>
      </c>
      <c r="X77">
        <f>IFERROR(IFERROR(VLOOKUP($A77,'K-NETT'!$A$1:$AF$37898,23,FALSE),VLOOKUP($A77,'K-Wallet'!$A$1:$M$5000,0,FALSE)),"NOT VALID")</f>
        <v>0</v>
      </c>
      <c r="Y77">
        <f>IFERROR(IFERROR(VLOOKUP($A77,'K-NETT'!$A$1:$AF$37898,26,FALSE),VLOOKUP($A77,'K-Wallet'!$A$1:$M$5000,0,FALSE)),"NOT VALID")</f>
        <v>71650</v>
      </c>
      <c r="Z77">
        <f>IFERROR(IFERROR(VLOOKUP($A77,'K-NETT'!$A$1:$AF$37898,30,FALSE),VLOOKUP($A77,'K-Wallet'!$A$1:$M$5000,11,FALSE)),"NOT VALID")</f>
        <v>0</v>
      </c>
      <c r="AA77" s="31">
        <f t="shared" si="3"/>
        <v>0</v>
      </c>
    </row>
    <row r="78" spans="1:27" x14ac:dyDescent="0.25">
      <c r="A78" t="str">
        <f t="shared" si="2"/>
        <v>1576114703</v>
      </c>
      <c r="B78">
        <v>69</v>
      </c>
      <c r="C78">
        <v>1576114703</v>
      </c>
      <c r="D78" t="s">
        <v>42</v>
      </c>
      <c r="E78" t="s">
        <v>43</v>
      </c>
      <c r="F78">
        <v>490650</v>
      </c>
      <c r="G78" s="2">
        <v>44115</v>
      </c>
      <c r="H78" s="3">
        <v>0.72585648148148152</v>
      </c>
      <c r="I78" t="s">
        <v>44</v>
      </c>
      <c r="J78">
        <v>-82803142701</v>
      </c>
      <c r="K78" s="4" t="s">
        <v>101</v>
      </c>
      <c r="N78" t="str">
        <f>IFERROR(IFERROR(VLOOKUP($A78,'K-NETT'!$A$1:$AF$37898,1,FALSE),VLOOKUP($A78,'K-Wallet'!$A$1:$M$5000,1,FALSE)),"NOT VALID")</f>
        <v>1576114703</v>
      </c>
      <c r="O78" t="str">
        <f>IFERROR(IFERROR(VLOOKUP($A78,'K-NETT'!$A$1:$AF$37898,11,FALSE),VLOOKUP($A78,'K-Wallet'!$A$1:$M$5000,0,FALSE)),"NOT VALID")</f>
        <v>CNE2010007197</v>
      </c>
      <c r="P78" t="str">
        <f>IFERROR(IFERROR(VLOOKUP($A78,'K-NETT'!$A$1:$AF$37898,14,FALSE),VLOOKUP($A78,'K-Wallet'!$A$1:$M$5000,8,FALSE)),"NOT VALID")</f>
        <v>IDBNABA04708</v>
      </c>
      <c r="Q78" t="str">
        <f>IFERROR(IFERROR(VLOOKUP($A78,'K-NETT'!$A$1:$AF$37898,15,FALSE),VLOOKUP($A78,'K-Wallet'!$A$1:$M$5000,9,FALSE)),"NOT VALID")</f>
        <v>UPI NURJANNAH</v>
      </c>
      <c r="R78">
        <f>IFERROR(IFERROR(VLOOKUP($A78,'K-NETT'!$A$1:$AF$37898,16,FALSE),VLOOKUP($A78,'K-Wallet'!$A$1:$M$5000,0,FALSE)),"NOT VALID")</f>
        <v>474000</v>
      </c>
      <c r="S78">
        <f>IFERROR(IFERROR(VLOOKUP($A78,'K-NETT'!$A$1:$AF$37898,17,FALSE),VLOOKUP($A78,'K-Wallet'!$A$1:$M$5000,0,FALSE)),"NOT VALID")</f>
        <v>6650</v>
      </c>
      <c r="T78">
        <f>IFERROR(IFERROR(VLOOKUP($A78,'K-NETT'!$A$1:$AF$37898,18,FALSE),VLOOKUP($A78,'K-Wallet'!$A$1:$M$5000,0,FALSE)),"NOT VALID")</f>
        <v>10000</v>
      </c>
      <c r="U78">
        <f>IFERROR(IFERROR(VLOOKUP($A78,'K-NETT'!$A$1:$AF$37898,19,FALSE),VLOOKUP($A78,'K-Wallet'!$A$1:$M$5000,0,FALSE)),"NOT VALID")</f>
        <v>0</v>
      </c>
      <c r="V78">
        <f>IFERROR(IFERROR(VLOOKUP($A78,'K-NETT'!$A$1:$AF$37898,20,FALSE),VLOOKUP($A78,'K-Wallet'!$A$1:$M$5000,0,FALSE)),"NOT VALID")</f>
        <v>0</v>
      </c>
      <c r="W78">
        <f>IFERROR(IFERROR(VLOOKUP($A78,'K-NETT'!$A$1:$AF$37898,22,FALSE),VLOOKUP($A78,'K-Wallet'!$A$1:$M$5000,0,FALSE)),"NOT VALID")</f>
        <v>0</v>
      </c>
      <c r="X78">
        <f>IFERROR(IFERROR(VLOOKUP($A78,'K-NETT'!$A$1:$AF$37898,23,FALSE),VLOOKUP($A78,'K-Wallet'!$A$1:$M$5000,0,FALSE)),"NOT VALID")</f>
        <v>0</v>
      </c>
      <c r="Y78">
        <f>IFERROR(IFERROR(VLOOKUP($A78,'K-NETT'!$A$1:$AF$37898,26,FALSE),VLOOKUP($A78,'K-Wallet'!$A$1:$M$5000,0,FALSE)),"NOT VALID")</f>
        <v>490650</v>
      </c>
      <c r="Z78">
        <f>IFERROR(IFERROR(VLOOKUP($A78,'K-NETT'!$A$1:$AF$37898,30,FALSE),VLOOKUP($A78,'K-Wallet'!$A$1:$M$5000,11,FALSE)),"NOT VALID")</f>
        <v>0</v>
      </c>
      <c r="AA78" s="31">
        <f t="shared" si="3"/>
        <v>0</v>
      </c>
    </row>
    <row r="79" spans="1:27" x14ac:dyDescent="0.25">
      <c r="A79" t="str">
        <f t="shared" si="2"/>
        <v>1567114467</v>
      </c>
      <c r="B79">
        <v>70</v>
      </c>
      <c r="C79">
        <v>1567114467</v>
      </c>
      <c r="D79" t="s">
        <v>42</v>
      </c>
      <c r="E79" t="s">
        <v>43</v>
      </c>
      <c r="F79">
        <v>635650</v>
      </c>
      <c r="G79" s="2">
        <v>44115</v>
      </c>
      <c r="H79" s="3">
        <v>0.72813657407407406</v>
      </c>
      <c r="I79" t="s">
        <v>44</v>
      </c>
      <c r="J79">
        <v>-82804010601</v>
      </c>
      <c r="K79" s="4" t="s">
        <v>101</v>
      </c>
      <c r="N79" t="str">
        <f>IFERROR(IFERROR(VLOOKUP($A79,'K-NETT'!$A$1:$AF$37898,1,FALSE),VLOOKUP($A79,'K-Wallet'!$A$1:$M$5000,1,FALSE)),"NOT VALID")</f>
        <v>1567114467</v>
      </c>
      <c r="O79" t="str">
        <f>IFERROR(IFERROR(VLOOKUP($A79,'K-NETT'!$A$1:$AF$37898,11,FALSE),VLOOKUP($A79,'K-Wallet'!$A$1:$M$5000,0,FALSE)),"NOT VALID")</f>
        <v>CNE2010007198</v>
      </c>
      <c r="P79" t="str">
        <f>IFERROR(IFERROR(VLOOKUP($A79,'K-NETT'!$A$1:$AF$37898,14,FALSE),VLOOKUP($A79,'K-Wallet'!$A$1:$M$5000,8,FALSE)),"NOT VALID")</f>
        <v>IDJTBAA17159</v>
      </c>
      <c r="Q79" t="str">
        <f>IFERROR(IFERROR(VLOOKUP($A79,'K-NETT'!$A$1:$AF$37898,15,FALSE),VLOOKUP($A79,'K-Wallet'!$A$1:$M$5000,9,FALSE)),"NOT VALID")</f>
        <v>PRAMITA MAHARANI</v>
      </c>
      <c r="R79">
        <f>IFERROR(IFERROR(VLOOKUP($A79,'K-NETT'!$A$1:$AF$37898,16,FALSE),VLOOKUP($A79,'K-Wallet'!$A$1:$M$5000,0,FALSE)),"NOT VALID")</f>
        <v>620000</v>
      </c>
      <c r="S79">
        <f>IFERROR(IFERROR(VLOOKUP($A79,'K-NETT'!$A$1:$AF$37898,17,FALSE),VLOOKUP($A79,'K-Wallet'!$A$1:$M$5000,0,FALSE)),"NOT VALID")</f>
        <v>6650</v>
      </c>
      <c r="T79">
        <f>IFERROR(IFERROR(VLOOKUP($A79,'K-NETT'!$A$1:$AF$37898,18,FALSE),VLOOKUP($A79,'K-Wallet'!$A$1:$M$5000,0,FALSE)),"NOT VALID")</f>
        <v>9000</v>
      </c>
      <c r="U79">
        <f>IFERROR(IFERROR(VLOOKUP($A79,'K-NETT'!$A$1:$AF$37898,19,FALSE),VLOOKUP($A79,'K-Wallet'!$A$1:$M$5000,0,FALSE)),"NOT VALID")</f>
        <v>0</v>
      </c>
      <c r="V79">
        <f>IFERROR(IFERROR(VLOOKUP($A79,'K-NETT'!$A$1:$AF$37898,20,FALSE),VLOOKUP($A79,'K-Wallet'!$A$1:$M$5000,0,FALSE)),"NOT VALID")</f>
        <v>0</v>
      </c>
      <c r="W79">
        <f>IFERROR(IFERROR(VLOOKUP($A79,'K-NETT'!$A$1:$AF$37898,22,FALSE),VLOOKUP($A79,'K-Wallet'!$A$1:$M$5000,0,FALSE)),"NOT VALID")</f>
        <v>0</v>
      </c>
      <c r="X79">
        <f>IFERROR(IFERROR(VLOOKUP($A79,'K-NETT'!$A$1:$AF$37898,23,FALSE),VLOOKUP($A79,'K-Wallet'!$A$1:$M$5000,0,FALSE)),"NOT VALID")</f>
        <v>0</v>
      </c>
      <c r="Y79">
        <f>IFERROR(IFERROR(VLOOKUP($A79,'K-NETT'!$A$1:$AF$37898,26,FALSE),VLOOKUP($A79,'K-Wallet'!$A$1:$M$5000,0,FALSE)),"NOT VALID")</f>
        <v>635650</v>
      </c>
      <c r="Z79">
        <f>IFERROR(IFERROR(VLOOKUP($A79,'K-NETT'!$A$1:$AF$37898,30,FALSE),VLOOKUP($A79,'K-Wallet'!$A$1:$M$5000,11,FALSE)),"NOT VALID")</f>
        <v>0</v>
      </c>
      <c r="AA79" s="31">
        <f t="shared" si="3"/>
        <v>0</v>
      </c>
    </row>
    <row r="80" spans="1:27" x14ac:dyDescent="0.25">
      <c r="A80" t="str">
        <f t="shared" si="2"/>
        <v>1950414392</v>
      </c>
      <c r="B80">
        <v>71</v>
      </c>
      <c r="C80">
        <v>1950414392</v>
      </c>
      <c r="D80" t="s">
        <v>42</v>
      </c>
      <c r="E80" t="s">
        <v>43</v>
      </c>
      <c r="F80">
        <v>488650</v>
      </c>
      <c r="G80" s="2">
        <v>44115</v>
      </c>
      <c r="H80" s="3">
        <v>0.75224537037037031</v>
      </c>
      <c r="I80" t="s">
        <v>44</v>
      </c>
      <c r="J80">
        <v>-82812866001</v>
      </c>
      <c r="K80" s="4" t="s">
        <v>101</v>
      </c>
      <c r="N80" t="str">
        <f>IFERROR(IFERROR(VLOOKUP($A80,'K-NETT'!$A$1:$AF$37898,1,FALSE),VLOOKUP($A80,'K-Wallet'!$A$1:$M$5000,1,FALSE)),"NOT VALID")</f>
        <v>1950414392</v>
      </c>
      <c r="O80" t="str">
        <f>IFERROR(IFERROR(VLOOKUP($A80,'K-NETT'!$A$1:$AF$37898,11,FALSE),VLOOKUP($A80,'K-Wallet'!$A$1:$M$5000,0,FALSE)),"NOT VALID")</f>
        <v>CNE2010007202</v>
      </c>
      <c r="P80" t="str">
        <f>IFERROR(IFERROR(VLOOKUP($A80,'K-NETT'!$A$1:$AF$37898,14,FALSE),VLOOKUP($A80,'K-Wallet'!$A$1:$M$5000,8,FALSE)),"NOT VALID")</f>
        <v>IDSPAAB06995</v>
      </c>
      <c r="Q80" t="str">
        <f>IFERROR(IFERROR(VLOOKUP($A80,'K-NETT'!$A$1:$AF$37898,15,FALSE),VLOOKUP($A80,'K-Wallet'!$A$1:$M$5000,9,FALSE)),"NOT VALID")</f>
        <v>UJI PRIHATIN</v>
      </c>
      <c r="R80">
        <f>IFERROR(IFERROR(VLOOKUP($A80,'K-NETT'!$A$1:$AF$37898,16,FALSE),VLOOKUP($A80,'K-Wallet'!$A$1:$M$5000,0,FALSE)),"NOT VALID")</f>
        <v>474000</v>
      </c>
      <c r="S80">
        <f>IFERROR(IFERROR(VLOOKUP($A80,'K-NETT'!$A$1:$AF$37898,17,FALSE),VLOOKUP($A80,'K-Wallet'!$A$1:$M$5000,0,FALSE)),"NOT VALID")</f>
        <v>6650</v>
      </c>
      <c r="T80">
        <f>IFERROR(IFERROR(VLOOKUP($A80,'K-NETT'!$A$1:$AF$37898,18,FALSE),VLOOKUP($A80,'K-Wallet'!$A$1:$M$5000,0,FALSE)),"NOT VALID")</f>
        <v>8000</v>
      </c>
      <c r="U80">
        <f>IFERROR(IFERROR(VLOOKUP($A80,'K-NETT'!$A$1:$AF$37898,19,FALSE),VLOOKUP($A80,'K-Wallet'!$A$1:$M$5000,0,FALSE)),"NOT VALID")</f>
        <v>0</v>
      </c>
      <c r="V80">
        <f>IFERROR(IFERROR(VLOOKUP($A80,'K-NETT'!$A$1:$AF$37898,20,FALSE),VLOOKUP($A80,'K-Wallet'!$A$1:$M$5000,0,FALSE)),"NOT VALID")</f>
        <v>0</v>
      </c>
      <c r="W80">
        <f>IFERROR(IFERROR(VLOOKUP($A80,'K-NETT'!$A$1:$AF$37898,22,FALSE),VLOOKUP($A80,'K-Wallet'!$A$1:$M$5000,0,FALSE)),"NOT VALID")</f>
        <v>0</v>
      </c>
      <c r="X80">
        <f>IFERROR(IFERROR(VLOOKUP($A80,'K-NETT'!$A$1:$AF$37898,23,FALSE),VLOOKUP($A80,'K-Wallet'!$A$1:$M$5000,0,FALSE)),"NOT VALID")</f>
        <v>0</v>
      </c>
      <c r="Y80">
        <f>IFERROR(IFERROR(VLOOKUP($A80,'K-NETT'!$A$1:$AF$37898,26,FALSE),VLOOKUP($A80,'K-Wallet'!$A$1:$M$5000,0,FALSE)),"NOT VALID")</f>
        <v>488650</v>
      </c>
      <c r="Z80">
        <f>IFERROR(IFERROR(VLOOKUP($A80,'K-NETT'!$A$1:$AF$37898,30,FALSE),VLOOKUP($A80,'K-Wallet'!$A$1:$M$5000,11,FALSE)),"NOT VALID")</f>
        <v>0</v>
      </c>
      <c r="AA80" s="31">
        <f t="shared" si="3"/>
        <v>0</v>
      </c>
    </row>
    <row r="81" spans="1:27" x14ac:dyDescent="0.25">
      <c r="A81" t="str">
        <f t="shared" si="2"/>
        <v>1867314472</v>
      </c>
      <c r="B81">
        <v>72</v>
      </c>
      <c r="C81">
        <v>1867314472</v>
      </c>
      <c r="D81" t="s">
        <v>42</v>
      </c>
      <c r="E81" t="s">
        <v>43</v>
      </c>
      <c r="F81">
        <v>964650</v>
      </c>
      <c r="G81" s="2">
        <v>44115</v>
      </c>
      <c r="H81" s="3">
        <v>0.75282407407407403</v>
      </c>
      <c r="I81" t="s">
        <v>44</v>
      </c>
      <c r="J81">
        <v>-82813080601</v>
      </c>
      <c r="K81" s="4" t="s">
        <v>101</v>
      </c>
      <c r="N81" t="str">
        <f>IFERROR(IFERROR(VLOOKUP($A81,'K-NETT'!$A$1:$AF$37898,1,FALSE),VLOOKUP($A81,'K-Wallet'!$A$1:$M$5000,1,FALSE)),"NOT VALID")</f>
        <v>1867314472</v>
      </c>
      <c r="O81" t="str">
        <f>IFERROR(IFERROR(VLOOKUP($A81,'K-NETT'!$A$1:$AF$37898,11,FALSE),VLOOKUP($A81,'K-Wallet'!$A$1:$M$5000,0,FALSE)),"NOT VALID")</f>
        <v>CNE2010007203</v>
      </c>
      <c r="P81" t="str">
        <f>IFERROR(IFERROR(VLOOKUP($A81,'K-NETT'!$A$1:$AF$37898,14,FALSE),VLOOKUP($A81,'K-Wallet'!$A$1:$M$5000,8,FALSE)),"NOT VALID")</f>
        <v>IDSPAAB06995</v>
      </c>
      <c r="Q81" t="str">
        <f>IFERROR(IFERROR(VLOOKUP($A81,'K-NETT'!$A$1:$AF$37898,15,FALSE),VLOOKUP($A81,'K-Wallet'!$A$1:$M$5000,9,FALSE)),"NOT VALID")</f>
        <v>UJI PRIHATIN</v>
      </c>
      <c r="R81">
        <f>IFERROR(IFERROR(VLOOKUP($A81,'K-NETT'!$A$1:$AF$37898,16,FALSE),VLOOKUP($A81,'K-Wallet'!$A$1:$M$5000,0,FALSE)),"NOT VALID")</f>
        <v>950000</v>
      </c>
      <c r="S81">
        <f>IFERROR(IFERROR(VLOOKUP($A81,'K-NETT'!$A$1:$AF$37898,17,FALSE),VLOOKUP($A81,'K-Wallet'!$A$1:$M$5000,0,FALSE)),"NOT VALID")</f>
        <v>6650</v>
      </c>
      <c r="T81">
        <f>IFERROR(IFERROR(VLOOKUP($A81,'K-NETT'!$A$1:$AF$37898,18,FALSE),VLOOKUP($A81,'K-Wallet'!$A$1:$M$5000,0,FALSE)),"NOT VALID")</f>
        <v>8000</v>
      </c>
      <c r="U81">
        <f>IFERROR(IFERROR(VLOOKUP($A81,'K-NETT'!$A$1:$AF$37898,19,FALSE),VLOOKUP($A81,'K-Wallet'!$A$1:$M$5000,0,FALSE)),"NOT VALID")</f>
        <v>0</v>
      </c>
      <c r="V81">
        <f>IFERROR(IFERROR(VLOOKUP($A81,'K-NETT'!$A$1:$AF$37898,20,FALSE),VLOOKUP($A81,'K-Wallet'!$A$1:$M$5000,0,FALSE)),"NOT VALID")</f>
        <v>0</v>
      </c>
      <c r="W81">
        <f>IFERROR(IFERROR(VLOOKUP($A81,'K-NETT'!$A$1:$AF$37898,22,FALSE),VLOOKUP($A81,'K-Wallet'!$A$1:$M$5000,0,FALSE)),"NOT VALID")</f>
        <v>0</v>
      </c>
      <c r="X81">
        <f>IFERROR(IFERROR(VLOOKUP($A81,'K-NETT'!$A$1:$AF$37898,23,FALSE),VLOOKUP($A81,'K-Wallet'!$A$1:$M$5000,0,FALSE)),"NOT VALID")</f>
        <v>0</v>
      </c>
      <c r="Y81">
        <f>IFERROR(IFERROR(VLOOKUP($A81,'K-NETT'!$A$1:$AF$37898,26,FALSE),VLOOKUP($A81,'K-Wallet'!$A$1:$M$5000,0,FALSE)),"NOT VALID")</f>
        <v>964650</v>
      </c>
      <c r="Z81">
        <f>IFERROR(IFERROR(VLOOKUP($A81,'K-NETT'!$A$1:$AF$37898,30,FALSE),VLOOKUP($A81,'K-Wallet'!$A$1:$M$5000,11,FALSE)),"NOT VALID")</f>
        <v>0</v>
      </c>
      <c r="AA81" s="31">
        <f t="shared" si="3"/>
        <v>0</v>
      </c>
    </row>
    <row r="82" spans="1:27" x14ac:dyDescent="0.25">
      <c r="A82" t="str">
        <f t="shared" si="2"/>
        <v>1959614334</v>
      </c>
      <c r="B82">
        <v>73</v>
      </c>
      <c r="C82">
        <v>1959614334</v>
      </c>
      <c r="D82" t="s">
        <v>42</v>
      </c>
      <c r="E82" t="s">
        <v>43</v>
      </c>
      <c r="F82">
        <v>118650</v>
      </c>
      <c r="G82" s="2">
        <v>44115</v>
      </c>
      <c r="H82" s="3">
        <v>0.78590277777777784</v>
      </c>
      <c r="I82" t="s">
        <v>46</v>
      </c>
      <c r="J82">
        <v>-82825742201</v>
      </c>
      <c r="K82" s="4" t="s">
        <v>101</v>
      </c>
      <c r="N82" t="str">
        <f>IFERROR(IFERROR(VLOOKUP($A82,'K-NETT'!$A$1:$AF$37898,1,FALSE),VLOOKUP($A82,'K-Wallet'!$A$1:$M$5000,1,FALSE)),"NOT VALID")</f>
        <v>1959614334</v>
      </c>
      <c r="O82" t="str">
        <f>IFERROR(IFERROR(VLOOKUP($A82,'K-NETT'!$A$1:$AF$37898,11,FALSE),VLOOKUP($A82,'K-Wallet'!$A$1:$M$5000,0,FALSE)),"NOT VALID")</f>
        <v>CNE2010007210</v>
      </c>
      <c r="P82" t="str">
        <f>IFERROR(IFERROR(VLOOKUP($A82,'K-NETT'!$A$1:$AF$37898,14,FALSE),VLOOKUP($A82,'K-Wallet'!$A$1:$M$5000,8,FALSE)),"NOT VALID")</f>
        <v>IDJRABA01360</v>
      </c>
      <c r="Q82" t="str">
        <f>IFERROR(IFERROR(VLOOKUP($A82,'K-NETT'!$A$1:$AF$37898,15,FALSE),VLOOKUP($A82,'K-Wallet'!$A$1:$M$5000,9,FALSE)),"NOT VALID")</f>
        <v>BIMA YULIANDRA</v>
      </c>
      <c r="R82">
        <f>IFERROR(IFERROR(VLOOKUP($A82,'K-NETT'!$A$1:$AF$37898,16,FALSE),VLOOKUP($A82,'K-Wallet'!$A$1:$M$5000,0,FALSE)),"NOT VALID")</f>
        <v>91000</v>
      </c>
      <c r="S82">
        <f>IFERROR(IFERROR(VLOOKUP($A82,'K-NETT'!$A$1:$AF$37898,17,FALSE),VLOOKUP($A82,'K-Wallet'!$A$1:$M$5000,0,FALSE)),"NOT VALID")</f>
        <v>6650</v>
      </c>
      <c r="T82">
        <f>IFERROR(IFERROR(VLOOKUP($A82,'K-NETT'!$A$1:$AF$37898,18,FALSE),VLOOKUP($A82,'K-Wallet'!$A$1:$M$5000,0,FALSE)),"NOT VALID")</f>
        <v>21000</v>
      </c>
      <c r="U82">
        <f>IFERROR(IFERROR(VLOOKUP($A82,'K-NETT'!$A$1:$AF$37898,19,FALSE),VLOOKUP($A82,'K-Wallet'!$A$1:$M$5000,0,FALSE)),"NOT VALID")</f>
        <v>0</v>
      </c>
      <c r="V82">
        <f>IFERROR(IFERROR(VLOOKUP($A82,'K-NETT'!$A$1:$AF$37898,20,FALSE),VLOOKUP($A82,'K-Wallet'!$A$1:$M$5000,0,FALSE)),"NOT VALID")</f>
        <v>0</v>
      </c>
      <c r="W82">
        <f>IFERROR(IFERROR(VLOOKUP($A82,'K-NETT'!$A$1:$AF$37898,22,FALSE),VLOOKUP($A82,'K-Wallet'!$A$1:$M$5000,0,FALSE)),"NOT VALID")</f>
        <v>0</v>
      </c>
      <c r="X82">
        <f>IFERROR(IFERROR(VLOOKUP($A82,'K-NETT'!$A$1:$AF$37898,23,FALSE),VLOOKUP($A82,'K-Wallet'!$A$1:$M$5000,0,FALSE)),"NOT VALID")</f>
        <v>0</v>
      </c>
      <c r="Y82">
        <f>IFERROR(IFERROR(VLOOKUP($A82,'K-NETT'!$A$1:$AF$37898,26,FALSE),VLOOKUP($A82,'K-Wallet'!$A$1:$M$5000,0,FALSE)),"NOT VALID")</f>
        <v>118650</v>
      </c>
      <c r="Z82">
        <f>IFERROR(IFERROR(VLOOKUP($A82,'K-NETT'!$A$1:$AF$37898,30,FALSE),VLOOKUP($A82,'K-Wallet'!$A$1:$M$5000,11,FALSE)),"NOT VALID")</f>
        <v>0</v>
      </c>
      <c r="AA82" s="31">
        <f t="shared" si="3"/>
        <v>0</v>
      </c>
    </row>
    <row r="83" spans="1:27" x14ac:dyDescent="0.25">
      <c r="A83" t="str">
        <f t="shared" si="2"/>
        <v>1027914266</v>
      </c>
      <c r="B83">
        <v>74</v>
      </c>
      <c r="C83">
        <v>1027914266</v>
      </c>
      <c r="D83" t="s">
        <v>42</v>
      </c>
      <c r="E83" t="s">
        <v>43</v>
      </c>
      <c r="F83">
        <v>107650</v>
      </c>
      <c r="G83" s="2">
        <v>44115</v>
      </c>
      <c r="H83" s="3">
        <v>0.81696759259259266</v>
      </c>
      <c r="I83" t="s">
        <v>44</v>
      </c>
      <c r="J83">
        <v>-82838179501</v>
      </c>
      <c r="K83" s="4" t="s">
        <v>101</v>
      </c>
      <c r="N83" t="str">
        <f>IFERROR(IFERROR(VLOOKUP($A83,'K-NETT'!$A$1:$AF$37898,1,FALSE),VLOOKUP($A83,'K-Wallet'!$A$1:$M$5000,1,FALSE)),"NOT VALID")</f>
        <v>1027914266</v>
      </c>
      <c r="O83" t="str">
        <f>IFERROR(IFERROR(VLOOKUP($A83,'K-NETT'!$A$1:$AF$37898,11,FALSE),VLOOKUP($A83,'K-Wallet'!$A$1:$M$5000,0,FALSE)),"NOT VALID")</f>
        <v>CNE2010007217</v>
      </c>
      <c r="P83" t="str">
        <f>IFERROR(IFERROR(VLOOKUP($A83,'K-NETT'!$A$1:$AF$37898,14,FALSE),VLOOKUP($A83,'K-Wallet'!$A$1:$M$5000,8,FALSE)),"NOT VALID")</f>
        <v>IDJTID024770</v>
      </c>
      <c r="Q83" t="str">
        <f>IFERROR(IFERROR(VLOOKUP($A83,'K-NETT'!$A$1:$AF$37898,15,FALSE),VLOOKUP($A83,'K-Wallet'!$A$1:$M$5000,9,FALSE)),"NOT VALID")</f>
        <v>MARLIA SUSANTI</v>
      </c>
      <c r="R83">
        <f>IFERROR(IFERROR(VLOOKUP($A83,'K-NETT'!$A$1:$AF$37898,16,FALSE),VLOOKUP($A83,'K-Wallet'!$A$1:$M$5000,0,FALSE)),"NOT VALID")</f>
        <v>91000</v>
      </c>
      <c r="S83">
        <f>IFERROR(IFERROR(VLOOKUP($A83,'K-NETT'!$A$1:$AF$37898,17,FALSE),VLOOKUP($A83,'K-Wallet'!$A$1:$M$5000,0,FALSE)),"NOT VALID")</f>
        <v>6650</v>
      </c>
      <c r="T83">
        <f>IFERROR(IFERROR(VLOOKUP($A83,'K-NETT'!$A$1:$AF$37898,18,FALSE),VLOOKUP($A83,'K-Wallet'!$A$1:$M$5000,0,FALSE)),"NOT VALID")</f>
        <v>10000</v>
      </c>
      <c r="U83">
        <f>IFERROR(IFERROR(VLOOKUP($A83,'K-NETT'!$A$1:$AF$37898,19,FALSE),VLOOKUP($A83,'K-Wallet'!$A$1:$M$5000,0,FALSE)),"NOT VALID")</f>
        <v>0</v>
      </c>
      <c r="V83">
        <f>IFERROR(IFERROR(VLOOKUP($A83,'K-NETT'!$A$1:$AF$37898,20,FALSE),VLOOKUP($A83,'K-Wallet'!$A$1:$M$5000,0,FALSE)),"NOT VALID")</f>
        <v>0</v>
      </c>
      <c r="W83">
        <f>IFERROR(IFERROR(VLOOKUP($A83,'K-NETT'!$A$1:$AF$37898,22,FALSE),VLOOKUP($A83,'K-Wallet'!$A$1:$M$5000,0,FALSE)),"NOT VALID")</f>
        <v>0</v>
      </c>
      <c r="X83">
        <f>IFERROR(IFERROR(VLOOKUP($A83,'K-NETT'!$A$1:$AF$37898,23,FALSE),VLOOKUP($A83,'K-Wallet'!$A$1:$M$5000,0,FALSE)),"NOT VALID")</f>
        <v>0</v>
      </c>
      <c r="Y83">
        <f>IFERROR(IFERROR(VLOOKUP($A83,'K-NETT'!$A$1:$AF$37898,26,FALSE),VLOOKUP($A83,'K-Wallet'!$A$1:$M$5000,0,FALSE)),"NOT VALID")</f>
        <v>107650</v>
      </c>
      <c r="Z83">
        <f>IFERROR(IFERROR(VLOOKUP($A83,'K-NETT'!$A$1:$AF$37898,30,FALSE),VLOOKUP($A83,'K-Wallet'!$A$1:$M$5000,11,FALSE)),"NOT VALID")</f>
        <v>0</v>
      </c>
      <c r="AA83" s="31">
        <f t="shared" si="3"/>
        <v>0</v>
      </c>
    </row>
    <row r="84" spans="1:27" x14ac:dyDescent="0.25">
      <c r="A84" t="str">
        <f t="shared" si="2"/>
        <v>1611024321</v>
      </c>
      <c r="B84">
        <v>75</v>
      </c>
      <c r="C84">
        <v>1611024321</v>
      </c>
      <c r="D84" t="s">
        <v>42</v>
      </c>
      <c r="E84" t="s">
        <v>43</v>
      </c>
      <c r="F84">
        <v>1594650</v>
      </c>
      <c r="G84" s="2">
        <v>44115</v>
      </c>
      <c r="H84" s="3">
        <v>0.82141203703703702</v>
      </c>
      <c r="I84" t="s">
        <v>44</v>
      </c>
      <c r="J84">
        <v>-82839880401</v>
      </c>
      <c r="K84" s="4" t="s">
        <v>101</v>
      </c>
      <c r="N84" t="str">
        <f>IFERROR(IFERROR(VLOOKUP($A84,'K-NETT'!$A$1:$AF$37898,1,FALSE),VLOOKUP($A84,'K-Wallet'!$A$1:$M$5000,1,FALSE)),"NOT VALID")</f>
        <v>1611024321</v>
      </c>
      <c r="O84" t="str">
        <f>IFERROR(IFERROR(VLOOKUP($A84,'K-NETT'!$A$1:$AF$37898,11,FALSE),VLOOKUP($A84,'K-Wallet'!$A$1:$M$5000,0,FALSE)),"NOT VALID")</f>
        <v>CNE2010007218</v>
      </c>
      <c r="P84" t="str">
        <f>IFERROR(IFERROR(VLOOKUP($A84,'K-NETT'!$A$1:$AF$37898,14,FALSE),VLOOKUP($A84,'K-Wallet'!$A$1:$M$5000,8,FALSE)),"NOT VALID")</f>
        <v>IDJHAKA04170</v>
      </c>
      <c r="Q84" t="str">
        <f>IFERROR(IFERROR(VLOOKUP($A84,'K-NETT'!$A$1:$AF$37898,15,FALSE),VLOOKUP($A84,'K-Wallet'!$A$1:$M$5000,9,FALSE)),"NOT VALID")</f>
        <v>KHOIRINA HAPSARI</v>
      </c>
      <c r="R84">
        <f>IFERROR(IFERROR(VLOOKUP($A84,'K-NETT'!$A$1:$AF$37898,16,FALSE),VLOOKUP($A84,'K-Wallet'!$A$1:$M$5000,0,FALSE)),"NOT VALID")</f>
        <v>1570000</v>
      </c>
      <c r="S84">
        <f>IFERROR(IFERROR(VLOOKUP($A84,'K-NETT'!$A$1:$AF$37898,17,FALSE),VLOOKUP($A84,'K-Wallet'!$A$1:$M$5000,0,FALSE)),"NOT VALID")</f>
        <v>6650</v>
      </c>
      <c r="T84">
        <f>IFERROR(IFERROR(VLOOKUP($A84,'K-NETT'!$A$1:$AF$37898,18,FALSE),VLOOKUP($A84,'K-Wallet'!$A$1:$M$5000,0,FALSE)),"NOT VALID")</f>
        <v>18000</v>
      </c>
      <c r="U84">
        <f>IFERROR(IFERROR(VLOOKUP($A84,'K-NETT'!$A$1:$AF$37898,19,FALSE),VLOOKUP($A84,'K-Wallet'!$A$1:$M$5000,0,FALSE)),"NOT VALID")</f>
        <v>0</v>
      </c>
      <c r="V84">
        <f>IFERROR(IFERROR(VLOOKUP($A84,'K-NETT'!$A$1:$AF$37898,20,FALSE),VLOOKUP($A84,'K-Wallet'!$A$1:$M$5000,0,FALSE)),"NOT VALID")</f>
        <v>0</v>
      </c>
      <c r="W84">
        <f>IFERROR(IFERROR(VLOOKUP($A84,'K-NETT'!$A$1:$AF$37898,22,FALSE),VLOOKUP($A84,'K-Wallet'!$A$1:$M$5000,0,FALSE)),"NOT VALID")</f>
        <v>0</v>
      </c>
      <c r="X84">
        <f>IFERROR(IFERROR(VLOOKUP($A84,'K-NETT'!$A$1:$AF$37898,23,FALSE),VLOOKUP($A84,'K-Wallet'!$A$1:$M$5000,0,FALSE)),"NOT VALID")</f>
        <v>0</v>
      </c>
      <c r="Y84">
        <f>IFERROR(IFERROR(VLOOKUP($A84,'K-NETT'!$A$1:$AF$37898,26,FALSE),VLOOKUP($A84,'K-Wallet'!$A$1:$M$5000,0,FALSE)),"NOT VALID")</f>
        <v>1594650</v>
      </c>
      <c r="Z84">
        <f>IFERROR(IFERROR(VLOOKUP($A84,'K-NETT'!$A$1:$AF$37898,30,FALSE),VLOOKUP($A84,'K-Wallet'!$A$1:$M$5000,11,FALSE)),"NOT VALID")</f>
        <v>0</v>
      </c>
      <c r="AA84" s="31">
        <f t="shared" si="3"/>
        <v>0</v>
      </c>
    </row>
    <row r="85" spans="1:27" x14ac:dyDescent="0.25">
      <c r="A85" t="str">
        <f t="shared" si="2"/>
        <v>1118024049</v>
      </c>
      <c r="B85">
        <v>76</v>
      </c>
      <c r="C85">
        <v>1118024049</v>
      </c>
      <c r="D85" t="s">
        <v>42</v>
      </c>
      <c r="E85" t="s">
        <v>43</v>
      </c>
      <c r="F85">
        <v>126650</v>
      </c>
      <c r="G85" s="2">
        <v>44115</v>
      </c>
      <c r="H85" s="3">
        <v>0.83021990740740748</v>
      </c>
      <c r="I85" t="s">
        <v>44</v>
      </c>
      <c r="J85">
        <v>-82843021801</v>
      </c>
      <c r="K85" s="4" t="s">
        <v>101</v>
      </c>
      <c r="N85" t="str">
        <f>IFERROR(IFERROR(VLOOKUP($A85,'K-NETT'!$A$1:$AF$37898,1,FALSE),VLOOKUP($A85,'K-Wallet'!$A$1:$M$5000,1,FALSE)),"NOT VALID")</f>
        <v>1118024049</v>
      </c>
      <c r="O85" t="str">
        <f>IFERROR(IFERROR(VLOOKUP($A85,'K-NETT'!$A$1:$AF$37898,11,FALSE),VLOOKUP($A85,'K-Wallet'!$A$1:$M$5000,0,FALSE)),"NOT VALID")</f>
        <v>CNE2010007220</v>
      </c>
      <c r="P85" t="str">
        <f>IFERROR(IFERROR(VLOOKUP($A85,'K-NETT'!$A$1:$AF$37898,14,FALSE),VLOOKUP($A85,'K-Wallet'!$A$1:$M$5000,8,FALSE)),"NOT VALID")</f>
        <v>IDRUADA11209</v>
      </c>
      <c r="Q85" t="str">
        <f>IFERROR(IFERROR(VLOOKUP($A85,'K-NETT'!$A$1:$AF$37898,15,FALSE),VLOOKUP($A85,'K-Wallet'!$A$1:$M$5000,9,FALSE)),"NOT VALID")</f>
        <v>MULKI BAETI AZKIANI</v>
      </c>
      <c r="R85">
        <f>IFERROR(IFERROR(VLOOKUP($A85,'K-NETT'!$A$1:$AF$37898,16,FALSE),VLOOKUP($A85,'K-Wallet'!$A$1:$M$5000,0,FALSE)),"NOT VALID")</f>
        <v>98000</v>
      </c>
      <c r="S85">
        <f>IFERROR(IFERROR(VLOOKUP($A85,'K-NETT'!$A$1:$AF$37898,17,FALSE),VLOOKUP($A85,'K-Wallet'!$A$1:$M$5000,0,FALSE)),"NOT VALID")</f>
        <v>6650</v>
      </c>
      <c r="T85">
        <f>IFERROR(IFERROR(VLOOKUP($A85,'K-NETT'!$A$1:$AF$37898,18,FALSE),VLOOKUP($A85,'K-Wallet'!$A$1:$M$5000,0,FALSE)),"NOT VALID")</f>
        <v>22000</v>
      </c>
      <c r="U85">
        <f>IFERROR(IFERROR(VLOOKUP($A85,'K-NETT'!$A$1:$AF$37898,19,FALSE),VLOOKUP($A85,'K-Wallet'!$A$1:$M$5000,0,FALSE)),"NOT VALID")</f>
        <v>0</v>
      </c>
      <c r="V85">
        <f>IFERROR(IFERROR(VLOOKUP($A85,'K-NETT'!$A$1:$AF$37898,20,FALSE),VLOOKUP($A85,'K-Wallet'!$A$1:$M$5000,0,FALSE)),"NOT VALID")</f>
        <v>0</v>
      </c>
      <c r="W85">
        <f>IFERROR(IFERROR(VLOOKUP($A85,'K-NETT'!$A$1:$AF$37898,22,FALSE),VLOOKUP($A85,'K-Wallet'!$A$1:$M$5000,0,FALSE)),"NOT VALID")</f>
        <v>0</v>
      </c>
      <c r="X85">
        <f>IFERROR(IFERROR(VLOOKUP($A85,'K-NETT'!$A$1:$AF$37898,23,FALSE),VLOOKUP($A85,'K-Wallet'!$A$1:$M$5000,0,FALSE)),"NOT VALID")</f>
        <v>0</v>
      </c>
      <c r="Y85">
        <f>IFERROR(IFERROR(VLOOKUP($A85,'K-NETT'!$A$1:$AF$37898,26,FALSE),VLOOKUP($A85,'K-Wallet'!$A$1:$M$5000,0,FALSE)),"NOT VALID")</f>
        <v>126650</v>
      </c>
      <c r="Z85">
        <f>IFERROR(IFERROR(VLOOKUP($A85,'K-NETT'!$A$1:$AF$37898,30,FALSE),VLOOKUP($A85,'K-Wallet'!$A$1:$M$5000,11,FALSE)),"NOT VALID")</f>
        <v>0</v>
      </c>
      <c r="AA85" s="31">
        <f t="shared" si="3"/>
        <v>0</v>
      </c>
    </row>
    <row r="86" spans="1:27" x14ac:dyDescent="0.25">
      <c r="A86" t="str">
        <f t="shared" si="2"/>
        <v>1565024814</v>
      </c>
      <c r="B86">
        <v>77</v>
      </c>
      <c r="C86">
        <v>1565024814</v>
      </c>
      <c r="D86" t="s">
        <v>42</v>
      </c>
      <c r="E86" t="s">
        <v>43</v>
      </c>
      <c r="F86">
        <v>170650</v>
      </c>
      <c r="G86" s="2">
        <v>44115</v>
      </c>
      <c r="H86" s="3">
        <v>0.83799768518518514</v>
      </c>
      <c r="I86" t="s">
        <v>44</v>
      </c>
      <c r="J86">
        <v>-82845849801</v>
      </c>
      <c r="K86" s="4" t="s">
        <v>101</v>
      </c>
      <c r="N86" t="str">
        <f>IFERROR(IFERROR(VLOOKUP($A86,'K-NETT'!$A$1:$AF$37898,1,FALSE),VLOOKUP($A86,'K-Wallet'!$A$1:$M$5000,1,FALSE)),"NOT VALID")</f>
        <v>1565024814</v>
      </c>
      <c r="O86" t="str">
        <f>IFERROR(IFERROR(VLOOKUP($A86,'K-NETT'!$A$1:$AF$37898,11,FALSE),VLOOKUP($A86,'K-Wallet'!$A$1:$M$5000,0,FALSE)),"NOT VALID")</f>
        <v>CNE2010007221</v>
      </c>
      <c r="P86" t="str">
        <f>IFERROR(IFERROR(VLOOKUP($A86,'K-NETT'!$A$1:$AF$37898,14,FALSE),VLOOKUP($A86,'K-Wallet'!$A$1:$M$5000,8,FALSE)),"NOT VALID")</f>
        <v>IDJHBCA14178</v>
      </c>
      <c r="Q86" t="str">
        <f>IFERROR(IFERROR(VLOOKUP($A86,'K-NETT'!$A$1:$AF$37898,15,FALSE),VLOOKUP($A86,'K-Wallet'!$A$1:$M$5000,9,FALSE)),"NOT VALID")</f>
        <v>BENNY BUDI RAHARJO</v>
      </c>
      <c r="R86">
        <f>IFERROR(IFERROR(VLOOKUP($A86,'K-NETT'!$A$1:$AF$37898,16,FALSE),VLOOKUP($A86,'K-Wallet'!$A$1:$M$5000,0,FALSE)),"NOT VALID")</f>
        <v>150000</v>
      </c>
      <c r="S86">
        <f>IFERROR(IFERROR(VLOOKUP($A86,'K-NETT'!$A$1:$AF$37898,17,FALSE),VLOOKUP($A86,'K-Wallet'!$A$1:$M$5000,0,FALSE)),"NOT VALID")</f>
        <v>6650</v>
      </c>
      <c r="T86">
        <f>IFERROR(IFERROR(VLOOKUP($A86,'K-NETT'!$A$1:$AF$37898,18,FALSE),VLOOKUP($A86,'K-Wallet'!$A$1:$M$5000,0,FALSE)),"NOT VALID")</f>
        <v>14000</v>
      </c>
      <c r="U86">
        <f>IFERROR(IFERROR(VLOOKUP($A86,'K-NETT'!$A$1:$AF$37898,19,FALSE),VLOOKUP($A86,'K-Wallet'!$A$1:$M$5000,0,FALSE)),"NOT VALID")</f>
        <v>0</v>
      </c>
      <c r="V86">
        <f>IFERROR(IFERROR(VLOOKUP($A86,'K-NETT'!$A$1:$AF$37898,20,FALSE),VLOOKUP($A86,'K-Wallet'!$A$1:$M$5000,0,FALSE)),"NOT VALID")</f>
        <v>0</v>
      </c>
      <c r="W86">
        <f>IFERROR(IFERROR(VLOOKUP($A86,'K-NETT'!$A$1:$AF$37898,22,FALSE),VLOOKUP($A86,'K-Wallet'!$A$1:$M$5000,0,FALSE)),"NOT VALID")</f>
        <v>0</v>
      </c>
      <c r="X86">
        <f>IFERROR(IFERROR(VLOOKUP($A86,'K-NETT'!$A$1:$AF$37898,23,FALSE),VLOOKUP($A86,'K-Wallet'!$A$1:$M$5000,0,FALSE)),"NOT VALID")</f>
        <v>0</v>
      </c>
      <c r="Y86">
        <f>IFERROR(IFERROR(VLOOKUP($A86,'K-NETT'!$A$1:$AF$37898,26,FALSE),VLOOKUP($A86,'K-Wallet'!$A$1:$M$5000,0,FALSE)),"NOT VALID")</f>
        <v>170650</v>
      </c>
      <c r="Z86">
        <f>IFERROR(IFERROR(VLOOKUP($A86,'K-NETT'!$A$1:$AF$37898,30,FALSE),VLOOKUP($A86,'K-Wallet'!$A$1:$M$5000,11,FALSE)),"NOT VALID")</f>
        <v>0</v>
      </c>
      <c r="AA86" s="31">
        <f t="shared" si="3"/>
        <v>0</v>
      </c>
    </row>
    <row r="87" spans="1:27" x14ac:dyDescent="0.25">
      <c r="A87" t="str">
        <f t="shared" si="2"/>
        <v>1106224730</v>
      </c>
      <c r="B87">
        <v>78</v>
      </c>
      <c r="C87">
        <v>1106224730</v>
      </c>
      <c r="D87" t="s">
        <v>42</v>
      </c>
      <c r="E87" t="s">
        <v>43</v>
      </c>
      <c r="F87">
        <v>495650</v>
      </c>
      <c r="G87" s="2">
        <v>44115</v>
      </c>
      <c r="H87" s="3">
        <v>0.85217592592592595</v>
      </c>
      <c r="I87" t="s">
        <v>44</v>
      </c>
      <c r="J87">
        <v>-82850719101</v>
      </c>
      <c r="K87" s="4" t="s">
        <v>101</v>
      </c>
      <c r="N87" t="str">
        <f>IFERROR(IFERROR(VLOOKUP($A87,'K-NETT'!$A$1:$AF$37898,1,FALSE),VLOOKUP($A87,'K-Wallet'!$A$1:$M$5000,1,FALSE)),"NOT VALID")</f>
        <v>1106224730</v>
      </c>
      <c r="O87" t="str">
        <f>IFERROR(IFERROR(VLOOKUP($A87,'K-NETT'!$A$1:$AF$37898,11,FALSE),VLOOKUP($A87,'K-Wallet'!$A$1:$M$5000,0,FALSE)),"NOT VALID")</f>
        <v>CNE2010007225</v>
      </c>
      <c r="P87" t="str">
        <f>IFERROR(IFERROR(VLOOKUP($A87,'K-NETT'!$A$1:$AF$37898,14,FALSE),VLOOKUP($A87,'K-Wallet'!$A$1:$M$5000,8,FALSE)),"NOT VALID")</f>
        <v>IDJTAAA07139</v>
      </c>
      <c r="Q87" t="str">
        <f>IFERROR(IFERROR(VLOOKUP($A87,'K-NETT'!$A$1:$AF$37898,15,FALSE),VLOOKUP($A87,'K-Wallet'!$A$1:$M$5000,9,FALSE)),"NOT VALID")</f>
        <v>RISTIYANINGSIH</v>
      </c>
      <c r="R87">
        <f>IFERROR(IFERROR(VLOOKUP($A87,'K-NETT'!$A$1:$AF$37898,16,FALSE),VLOOKUP($A87,'K-Wallet'!$A$1:$M$5000,0,FALSE)),"NOT VALID")</f>
        <v>474000</v>
      </c>
      <c r="S87">
        <f>IFERROR(IFERROR(VLOOKUP($A87,'K-NETT'!$A$1:$AF$37898,17,FALSE),VLOOKUP($A87,'K-Wallet'!$A$1:$M$5000,0,FALSE)),"NOT VALID")</f>
        <v>6650</v>
      </c>
      <c r="T87">
        <f>IFERROR(IFERROR(VLOOKUP($A87,'K-NETT'!$A$1:$AF$37898,18,FALSE),VLOOKUP($A87,'K-Wallet'!$A$1:$M$5000,0,FALSE)),"NOT VALID")</f>
        <v>15000</v>
      </c>
      <c r="U87">
        <f>IFERROR(IFERROR(VLOOKUP($A87,'K-NETT'!$A$1:$AF$37898,19,FALSE),VLOOKUP($A87,'K-Wallet'!$A$1:$M$5000,0,FALSE)),"NOT VALID")</f>
        <v>0</v>
      </c>
      <c r="V87">
        <f>IFERROR(IFERROR(VLOOKUP($A87,'K-NETT'!$A$1:$AF$37898,20,FALSE),VLOOKUP($A87,'K-Wallet'!$A$1:$M$5000,0,FALSE)),"NOT VALID")</f>
        <v>0</v>
      </c>
      <c r="W87">
        <f>IFERROR(IFERROR(VLOOKUP($A87,'K-NETT'!$A$1:$AF$37898,22,FALSE),VLOOKUP($A87,'K-Wallet'!$A$1:$M$5000,0,FALSE)),"NOT VALID")</f>
        <v>0</v>
      </c>
      <c r="X87">
        <f>IFERROR(IFERROR(VLOOKUP($A87,'K-NETT'!$A$1:$AF$37898,23,FALSE),VLOOKUP($A87,'K-Wallet'!$A$1:$M$5000,0,FALSE)),"NOT VALID")</f>
        <v>0</v>
      </c>
      <c r="Y87">
        <f>IFERROR(IFERROR(VLOOKUP($A87,'K-NETT'!$A$1:$AF$37898,26,FALSE),VLOOKUP($A87,'K-Wallet'!$A$1:$M$5000,0,FALSE)),"NOT VALID")</f>
        <v>495650</v>
      </c>
      <c r="Z87">
        <f>IFERROR(IFERROR(VLOOKUP($A87,'K-NETT'!$A$1:$AF$37898,30,FALSE),VLOOKUP($A87,'K-Wallet'!$A$1:$M$5000,11,FALSE)),"NOT VALID")</f>
        <v>0</v>
      </c>
      <c r="AA87" s="31">
        <f t="shared" si="3"/>
        <v>0</v>
      </c>
    </row>
    <row r="88" spans="1:27" x14ac:dyDescent="0.25">
      <c r="A88" t="str">
        <f t="shared" si="2"/>
        <v>1814124842</v>
      </c>
      <c r="B88">
        <v>79</v>
      </c>
      <c r="C88">
        <v>1814124842</v>
      </c>
      <c r="D88" t="s">
        <v>42</v>
      </c>
      <c r="E88" t="s">
        <v>43</v>
      </c>
      <c r="F88">
        <v>636650</v>
      </c>
      <c r="G88" s="2">
        <v>44115</v>
      </c>
      <c r="H88" s="3">
        <v>0.85349537037037038</v>
      </c>
      <c r="I88" t="s">
        <v>44</v>
      </c>
      <c r="J88">
        <v>-82851451801</v>
      </c>
      <c r="K88" s="4" t="s">
        <v>101</v>
      </c>
      <c r="N88" t="str">
        <f>IFERROR(IFERROR(VLOOKUP($A88,'K-NETT'!$A$1:$AF$37898,1,FALSE),VLOOKUP($A88,'K-Wallet'!$A$1:$M$5000,1,FALSE)),"NOT VALID")</f>
        <v>1814124842</v>
      </c>
      <c r="O88" t="str">
        <f>IFERROR(IFERROR(VLOOKUP($A88,'K-NETT'!$A$1:$AF$37898,11,FALSE),VLOOKUP($A88,'K-Wallet'!$A$1:$M$5000,0,FALSE)),"NOT VALID")</f>
        <v>CNE2010007226</v>
      </c>
      <c r="P88" t="str">
        <f>IFERROR(IFERROR(VLOOKUP($A88,'K-NETT'!$A$1:$AF$37898,14,FALSE),VLOOKUP($A88,'K-Wallet'!$A$1:$M$5000,8,FALSE)),"NOT VALID")</f>
        <v>IDSPAAB11833</v>
      </c>
      <c r="Q88" t="str">
        <f>IFERROR(IFERROR(VLOOKUP($A88,'K-NETT'!$A$1:$AF$37898,15,FALSE),VLOOKUP($A88,'K-Wallet'!$A$1:$M$5000,9,FALSE)),"NOT VALID")</f>
        <v>SHERLI HANDAYANI</v>
      </c>
      <c r="R88">
        <f>IFERROR(IFERROR(VLOOKUP($A88,'K-NETT'!$A$1:$AF$37898,16,FALSE),VLOOKUP($A88,'K-Wallet'!$A$1:$M$5000,0,FALSE)),"NOT VALID")</f>
        <v>620000</v>
      </c>
      <c r="S88">
        <f>IFERROR(IFERROR(VLOOKUP($A88,'K-NETT'!$A$1:$AF$37898,17,FALSE),VLOOKUP($A88,'K-Wallet'!$A$1:$M$5000,0,FALSE)),"NOT VALID")</f>
        <v>6650</v>
      </c>
      <c r="T88">
        <f>IFERROR(IFERROR(VLOOKUP($A88,'K-NETT'!$A$1:$AF$37898,18,FALSE),VLOOKUP($A88,'K-Wallet'!$A$1:$M$5000,0,FALSE)),"NOT VALID")</f>
        <v>10000</v>
      </c>
      <c r="U88">
        <f>IFERROR(IFERROR(VLOOKUP($A88,'K-NETT'!$A$1:$AF$37898,19,FALSE),VLOOKUP($A88,'K-Wallet'!$A$1:$M$5000,0,FALSE)),"NOT VALID")</f>
        <v>0</v>
      </c>
      <c r="V88">
        <f>IFERROR(IFERROR(VLOOKUP($A88,'K-NETT'!$A$1:$AF$37898,20,FALSE),VLOOKUP($A88,'K-Wallet'!$A$1:$M$5000,0,FALSE)),"NOT VALID")</f>
        <v>0</v>
      </c>
      <c r="W88">
        <f>IFERROR(IFERROR(VLOOKUP($A88,'K-NETT'!$A$1:$AF$37898,22,FALSE),VLOOKUP($A88,'K-Wallet'!$A$1:$M$5000,0,FALSE)),"NOT VALID")</f>
        <v>0</v>
      </c>
      <c r="X88">
        <f>IFERROR(IFERROR(VLOOKUP($A88,'K-NETT'!$A$1:$AF$37898,23,FALSE),VLOOKUP($A88,'K-Wallet'!$A$1:$M$5000,0,FALSE)),"NOT VALID")</f>
        <v>0</v>
      </c>
      <c r="Y88">
        <f>IFERROR(IFERROR(VLOOKUP($A88,'K-NETT'!$A$1:$AF$37898,26,FALSE),VLOOKUP($A88,'K-Wallet'!$A$1:$M$5000,0,FALSE)),"NOT VALID")</f>
        <v>636650</v>
      </c>
      <c r="Z88">
        <f>IFERROR(IFERROR(VLOOKUP($A88,'K-NETT'!$A$1:$AF$37898,30,FALSE),VLOOKUP($A88,'K-Wallet'!$A$1:$M$5000,11,FALSE)),"NOT VALID")</f>
        <v>0</v>
      </c>
      <c r="AA88" s="31">
        <f t="shared" si="3"/>
        <v>0</v>
      </c>
    </row>
    <row r="89" spans="1:27" x14ac:dyDescent="0.25">
      <c r="A89" t="str">
        <f t="shared" si="2"/>
        <v>1364324470</v>
      </c>
      <c r="B89">
        <v>80</v>
      </c>
      <c r="C89">
        <v>1364324470</v>
      </c>
      <c r="D89" t="s">
        <v>42</v>
      </c>
      <c r="E89" t="s">
        <v>43</v>
      </c>
      <c r="F89">
        <v>71650</v>
      </c>
      <c r="G89" s="2">
        <v>44115</v>
      </c>
      <c r="H89" s="3">
        <v>0.86030092592592589</v>
      </c>
      <c r="I89" t="s">
        <v>44</v>
      </c>
      <c r="J89">
        <v>-82853748001</v>
      </c>
      <c r="K89" s="4" t="s">
        <v>101</v>
      </c>
      <c r="N89" t="str">
        <f>IFERROR(IFERROR(VLOOKUP($A89,'K-NETT'!$A$1:$AF$37898,1,FALSE),VLOOKUP($A89,'K-Wallet'!$A$1:$M$5000,1,FALSE)),"NOT VALID")</f>
        <v>1364324470</v>
      </c>
      <c r="O89" t="str">
        <f>IFERROR(IFERROR(VLOOKUP($A89,'K-NETT'!$A$1:$AF$37898,11,FALSE),VLOOKUP($A89,'K-Wallet'!$A$1:$M$5000,0,FALSE)),"NOT VALID")</f>
        <v>MME2010007230</v>
      </c>
      <c r="P89" t="str">
        <f>IFERROR(IFERROR(VLOOKUP($A89,'K-NETT'!$A$1:$AF$37898,14,FALSE),VLOOKUP($A89,'K-Wallet'!$A$1:$M$5000,8,FALSE)),"NOT VALID")</f>
        <v>IDJTAAA08325</v>
      </c>
      <c r="Q89" t="str">
        <f>IFERROR(IFERROR(VLOOKUP($A89,'K-NETT'!$A$1:$AF$37898,15,FALSE),VLOOKUP($A89,'K-Wallet'!$A$1:$M$5000,9,FALSE)),"NOT VALID")</f>
        <v>FANNY SELVIANI</v>
      </c>
      <c r="R89">
        <f>IFERROR(IFERROR(VLOOKUP($A89,'K-NETT'!$A$1:$AF$37898,16,FALSE),VLOOKUP($A89,'K-Wallet'!$A$1:$M$5000,0,FALSE)),"NOT VALID")</f>
        <v>50000</v>
      </c>
      <c r="S89">
        <f>IFERROR(IFERROR(VLOOKUP($A89,'K-NETT'!$A$1:$AF$37898,17,FALSE),VLOOKUP($A89,'K-Wallet'!$A$1:$M$5000,0,FALSE)),"NOT VALID")</f>
        <v>6650</v>
      </c>
      <c r="T89">
        <f>IFERROR(IFERROR(VLOOKUP($A89,'K-NETT'!$A$1:$AF$37898,18,FALSE),VLOOKUP($A89,'K-Wallet'!$A$1:$M$5000,0,FALSE)),"NOT VALID")</f>
        <v>15000</v>
      </c>
      <c r="U89">
        <f>IFERROR(IFERROR(VLOOKUP($A89,'K-NETT'!$A$1:$AF$37898,19,FALSE),VLOOKUP($A89,'K-Wallet'!$A$1:$M$5000,0,FALSE)),"NOT VALID")</f>
        <v>0</v>
      </c>
      <c r="V89">
        <f>IFERROR(IFERROR(VLOOKUP($A89,'K-NETT'!$A$1:$AF$37898,20,FALSE),VLOOKUP($A89,'K-Wallet'!$A$1:$M$5000,0,FALSE)),"NOT VALID")</f>
        <v>0</v>
      </c>
      <c r="W89">
        <f>IFERROR(IFERROR(VLOOKUP($A89,'K-NETT'!$A$1:$AF$37898,22,FALSE),VLOOKUP($A89,'K-Wallet'!$A$1:$M$5000,0,FALSE)),"NOT VALID")</f>
        <v>0</v>
      </c>
      <c r="X89">
        <f>IFERROR(IFERROR(VLOOKUP($A89,'K-NETT'!$A$1:$AF$37898,23,FALSE),VLOOKUP($A89,'K-Wallet'!$A$1:$M$5000,0,FALSE)),"NOT VALID")</f>
        <v>0</v>
      </c>
      <c r="Y89">
        <f>IFERROR(IFERROR(VLOOKUP($A89,'K-NETT'!$A$1:$AF$37898,26,FALSE),VLOOKUP($A89,'K-Wallet'!$A$1:$M$5000,0,FALSE)),"NOT VALID")</f>
        <v>71650</v>
      </c>
      <c r="Z89">
        <f>IFERROR(IFERROR(VLOOKUP($A89,'K-NETT'!$A$1:$AF$37898,30,FALSE),VLOOKUP($A89,'K-Wallet'!$A$1:$M$5000,11,FALSE)),"NOT VALID")</f>
        <v>0</v>
      </c>
      <c r="AA89" s="31">
        <f t="shared" si="3"/>
        <v>0</v>
      </c>
    </row>
    <row r="90" spans="1:27" x14ac:dyDescent="0.25">
      <c r="A90" t="str">
        <f t="shared" si="2"/>
        <v>1609714272</v>
      </c>
      <c r="B90">
        <v>81</v>
      </c>
      <c r="C90">
        <v>1609714272</v>
      </c>
      <c r="D90" t="s">
        <v>42</v>
      </c>
      <c r="E90" t="s">
        <v>43</v>
      </c>
      <c r="F90">
        <v>2057650</v>
      </c>
      <c r="G90" s="2">
        <v>44115</v>
      </c>
      <c r="H90" s="3">
        <v>0.87332175925925926</v>
      </c>
      <c r="I90" t="s">
        <v>44</v>
      </c>
      <c r="J90">
        <v>-82858012801</v>
      </c>
      <c r="K90" s="4" t="s">
        <v>101</v>
      </c>
      <c r="N90" t="str">
        <f>IFERROR(IFERROR(VLOOKUP($A90,'K-NETT'!$A$1:$AF$37898,1,FALSE),VLOOKUP($A90,'K-Wallet'!$A$1:$M$5000,1,FALSE)),"NOT VALID")</f>
        <v>1609714272</v>
      </c>
      <c r="O90" t="str">
        <f>IFERROR(IFERROR(VLOOKUP($A90,'K-NETT'!$A$1:$AF$37898,11,FALSE),VLOOKUP($A90,'K-Wallet'!$A$1:$M$5000,0,FALSE)),"NOT VALID")</f>
        <v>CNE2010007233</v>
      </c>
      <c r="P90" t="str">
        <f>IFERROR(IFERROR(VLOOKUP($A90,'K-NETT'!$A$1:$AF$37898,14,FALSE),VLOOKUP($A90,'K-Wallet'!$A$1:$M$5000,8,FALSE)),"NOT VALID")</f>
        <v>IDJRBBA26952</v>
      </c>
      <c r="Q90" t="str">
        <f>IFERROR(IFERROR(VLOOKUP($A90,'K-NETT'!$A$1:$AF$37898,15,FALSE),VLOOKUP($A90,'K-Wallet'!$A$1:$M$5000,9,FALSE)),"NOT VALID")</f>
        <v>MULIADI</v>
      </c>
      <c r="R90">
        <f>IFERROR(IFERROR(VLOOKUP($A90,'K-NETT'!$A$1:$AF$37898,16,FALSE),VLOOKUP($A90,'K-Wallet'!$A$1:$M$5000,0,FALSE)),"NOT VALID")</f>
        <v>2044000</v>
      </c>
      <c r="S90">
        <f>IFERROR(IFERROR(VLOOKUP($A90,'K-NETT'!$A$1:$AF$37898,17,FALSE),VLOOKUP($A90,'K-Wallet'!$A$1:$M$5000,0,FALSE)),"NOT VALID")</f>
        <v>6650</v>
      </c>
      <c r="T90">
        <f>IFERROR(IFERROR(VLOOKUP($A90,'K-NETT'!$A$1:$AF$37898,18,FALSE),VLOOKUP($A90,'K-Wallet'!$A$1:$M$5000,0,FALSE)),"NOT VALID")</f>
        <v>7000</v>
      </c>
      <c r="U90">
        <f>IFERROR(IFERROR(VLOOKUP($A90,'K-NETT'!$A$1:$AF$37898,19,FALSE),VLOOKUP($A90,'K-Wallet'!$A$1:$M$5000,0,FALSE)),"NOT VALID")</f>
        <v>0</v>
      </c>
      <c r="V90">
        <f>IFERROR(IFERROR(VLOOKUP($A90,'K-NETT'!$A$1:$AF$37898,20,FALSE),VLOOKUP($A90,'K-Wallet'!$A$1:$M$5000,0,FALSE)),"NOT VALID")</f>
        <v>0</v>
      </c>
      <c r="W90">
        <f>IFERROR(IFERROR(VLOOKUP($A90,'K-NETT'!$A$1:$AF$37898,22,FALSE),VLOOKUP($A90,'K-Wallet'!$A$1:$M$5000,0,FALSE)),"NOT VALID")</f>
        <v>0</v>
      </c>
      <c r="X90">
        <f>IFERROR(IFERROR(VLOOKUP($A90,'K-NETT'!$A$1:$AF$37898,23,FALSE),VLOOKUP($A90,'K-Wallet'!$A$1:$M$5000,0,FALSE)),"NOT VALID")</f>
        <v>0</v>
      </c>
      <c r="Y90">
        <f>IFERROR(IFERROR(VLOOKUP($A90,'K-NETT'!$A$1:$AF$37898,26,FALSE),VLOOKUP($A90,'K-Wallet'!$A$1:$M$5000,0,FALSE)),"NOT VALID")</f>
        <v>2057650</v>
      </c>
      <c r="Z90">
        <f>IFERROR(IFERROR(VLOOKUP($A90,'K-NETT'!$A$1:$AF$37898,30,FALSE),VLOOKUP($A90,'K-Wallet'!$A$1:$M$5000,11,FALSE)),"NOT VALID")</f>
        <v>0</v>
      </c>
      <c r="AA90" s="31">
        <f t="shared" si="3"/>
        <v>0</v>
      </c>
    </row>
    <row r="91" spans="1:27" x14ac:dyDescent="0.25">
      <c r="A91" t="str">
        <f t="shared" si="2"/>
        <v>1765524303</v>
      </c>
      <c r="B91">
        <v>82</v>
      </c>
      <c r="C91">
        <v>1765524303</v>
      </c>
      <c r="D91" t="s">
        <v>42</v>
      </c>
      <c r="E91" t="s">
        <v>43</v>
      </c>
      <c r="F91">
        <v>494650</v>
      </c>
      <c r="G91" s="2">
        <v>44115</v>
      </c>
      <c r="H91" s="3">
        <v>0.88651620370370365</v>
      </c>
      <c r="I91" t="s">
        <v>44</v>
      </c>
      <c r="J91">
        <v>-82862126901</v>
      </c>
      <c r="K91" s="4" t="s">
        <v>101</v>
      </c>
      <c r="N91" t="str">
        <f>IFERROR(IFERROR(VLOOKUP($A91,'K-NETT'!$A$1:$AF$37898,1,FALSE),VLOOKUP($A91,'K-Wallet'!$A$1:$M$5000,1,FALSE)),"NOT VALID")</f>
        <v>1765524303</v>
      </c>
      <c r="O91" t="str">
        <f>IFERROR(IFERROR(VLOOKUP($A91,'K-NETT'!$A$1:$AF$37898,11,FALSE),VLOOKUP($A91,'K-Wallet'!$A$1:$M$5000,0,FALSE)),"NOT VALID")</f>
        <v>CNE2010007235</v>
      </c>
      <c r="P91" t="str">
        <f>IFERROR(IFERROR(VLOOKUP($A91,'K-NETT'!$A$1:$AF$37898,14,FALSE),VLOOKUP($A91,'K-Wallet'!$A$1:$M$5000,8,FALSE)),"NOT VALID")</f>
        <v>IDJTBAA12341</v>
      </c>
      <c r="Q91" t="str">
        <f>IFERROR(IFERROR(VLOOKUP($A91,'K-NETT'!$A$1:$AF$37898,15,FALSE),VLOOKUP($A91,'K-Wallet'!$A$1:$M$5000,9,FALSE)),"NOT VALID")</f>
        <v>MILA MELINDA NURANI</v>
      </c>
      <c r="R91">
        <f>IFERROR(IFERROR(VLOOKUP($A91,'K-NETT'!$A$1:$AF$37898,16,FALSE),VLOOKUP($A91,'K-Wallet'!$A$1:$M$5000,0,FALSE)),"NOT VALID")</f>
        <v>474000</v>
      </c>
      <c r="S91">
        <f>IFERROR(IFERROR(VLOOKUP($A91,'K-NETT'!$A$1:$AF$37898,17,FALSE),VLOOKUP($A91,'K-Wallet'!$A$1:$M$5000,0,FALSE)),"NOT VALID")</f>
        <v>6650</v>
      </c>
      <c r="T91">
        <f>IFERROR(IFERROR(VLOOKUP($A91,'K-NETT'!$A$1:$AF$37898,18,FALSE),VLOOKUP($A91,'K-Wallet'!$A$1:$M$5000,0,FALSE)),"NOT VALID")</f>
        <v>14000</v>
      </c>
      <c r="U91">
        <f>IFERROR(IFERROR(VLOOKUP($A91,'K-NETT'!$A$1:$AF$37898,19,FALSE),VLOOKUP($A91,'K-Wallet'!$A$1:$M$5000,0,FALSE)),"NOT VALID")</f>
        <v>0</v>
      </c>
      <c r="V91">
        <f>IFERROR(IFERROR(VLOOKUP($A91,'K-NETT'!$A$1:$AF$37898,20,FALSE),VLOOKUP($A91,'K-Wallet'!$A$1:$M$5000,0,FALSE)),"NOT VALID")</f>
        <v>0</v>
      </c>
      <c r="W91">
        <f>IFERROR(IFERROR(VLOOKUP($A91,'K-NETT'!$A$1:$AF$37898,22,FALSE),VLOOKUP($A91,'K-Wallet'!$A$1:$M$5000,0,FALSE)),"NOT VALID")</f>
        <v>0</v>
      </c>
      <c r="X91">
        <f>IFERROR(IFERROR(VLOOKUP($A91,'K-NETT'!$A$1:$AF$37898,23,FALSE),VLOOKUP($A91,'K-Wallet'!$A$1:$M$5000,0,FALSE)),"NOT VALID")</f>
        <v>0</v>
      </c>
      <c r="Y91">
        <f>IFERROR(IFERROR(VLOOKUP($A91,'K-NETT'!$A$1:$AF$37898,26,FALSE),VLOOKUP($A91,'K-Wallet'!$A$1:$M$5000,0,FALSE)),"NOT VALID")</f>
        <v>494650</v>
      </c>
      <c r="Z91">
        <f>IFERROR(IFERROR(VLOOKUP($A91,'K-NETT'!$A$1:$AF$37898,30,FALSE),VLOOKUP($A91,'K-Wallet'!$A$1:$M$5000,11,FALSE)),"NOT VALID")</f>
        <v>0</v>
      </c>
      <c r="AA91" s="31">
        <f t="shared" si="3"/>
        <v>0</v>
      </c>
    </row>
    <row r="92" spans="1:27" x14ac:dyDescent="0.25">
      <c r="A92" t="str">
        <f t="shared" si="2"/>
        <v>1136824247</v>
      </c>
      <c r="B92">
        <v>83</v>
      </c>
      <c r="C92">
        <v>1136824247</v>
      </c>
      <c r="D92" t="s">
        <v>42</v>
      </c>
      <c r="E92" t="s">
        <v>43</v>
      </c>
      <c r="F92">
        <v>106650</v>
      </c>
      <c r="G92" s="2">
        <v>44115</v>
      </c>
      <c r="H92" s="3">
        <v>0.92016203703703703</v>
      </c>
      <c r="I92" t="s">
        <v>44</v>
      </c>
      <c r="J92">
        <v>-82871263001</v>
      </c>
      <c r="K92" s="4" t="s">
        <v>101</v>
      </c>
      <c r="N92" t="str">
        <f>IFERROR(IFERROR(VLOOKUP($A92,'K-NETT'!$A$1:$AF$37898,1,FALSE),VLOOKUP($A92,'K-Wallet'!$A$1:$M$5000,1,FALSE)),"NOT VALID")</f>
        <v>1136824247</v>
      </c>
      <c r="O92" t="str">
        <f>IFERROR(IFERROR(VLOOKUP($A92,'K-NETT'!$A$1:$AF$37898,11,FALSE),VLOOKUP($A92,'K-Wallet'!$A$1:$M$5000,0,FALSE)),"NOT VALID")</f>
        <v>CNE2010007237</v>
      </c>
      <c r="P92" t="str">
        <f>IFERROR(IFERROR(VLOOKUP($A92,'K-NETT'!$A$1:$AF$37898,14,FALSE),VLOOKUP($A92,'K-Wallet'!$A$1:$M$5000,8,FALSE)),"NOT VALID")</f>
        <v>IDJTADA07415</v>
      </c>
      <c r="Q92" t="str">
        <f>IFERROR(IFERROR(VLOOKUP($A92,'K-NETT'!$A$1:$AF$37898,15,FALSE),VLOOKUP($A92,'K-Wallet'!$A$1:$M$5000,9,FALSE)),"NOT VALID")</f>
        <v>ERNAWATI</v>
      </c>
      <c r="R92">
        <f>IFERROR(IFERROR(VLOOKUP($A92,'K-NETT'!$A$1:$AF$37898,16,FALSE),VLOOKUP($A92,'K-Wallet'!$A$1:$M$5000,0,FALSE)),"NOT VALID")</f>
        <v>91000</v>
      </c>
      <c r="S92">
        <f>IFERROR(IFERROR(VLOOKUP($A92,'K-NETT'!$A$1:$AF$37898,17,FALSE),VLOOKUP($A92,'K-Wallet'!$A$1:$M$5000,0,FALSE)),"NOT VALID")</f>
        <v>6650</v>
      </c>
      <c r="T92">
        <f>IFERROR(IFERROR(VLOOKUP($A92,'K-NETT'!$A$1:$AF$37898,18,FALSE),VLOOKUP($A92,'K-Wallet'!$A$1:$M$5000,0,FALSE)),"NOT VALID")</f>
        <v>9000</v>
      </c>
      <c r="U92">
        <f>IFERROR(IFERROR(VLOOKUP($A92,'K-NETT'!$A$1:$AF$37898,19,FALSE),VLOOKUP($A92,'K-Wallet'!$A$1:$M$5000,0,FALSE)),"NOT VALID")</f>
        <v>0</v>
      </c>
      <c r="V92">
        <f>IFERROR(IFERROR(VLOOKUP($A92,'K-NETT'!$A$1:$AF$37898,20,FALSE),VLOOKUP($A92,'K-Wallet'!$A$1:$M$5000,0,FALSE)),"NOT VALID")</f>
        <v>0</v>
      </c>
      <c r="W92">
        <f>IFERROR(IFERROR(VLOOKUP($A92,'K-NETT'!$A$1:$AF$37898,22,FALSE),VLOOKUP($A92,'K-Wallet'!$A$1:$M$5000,0,FALSE)),"NOT VALID")</f>
        <v>0</v>
      </c>
      <c r="X92">
        <f>IFERROR(IFERROR(VLOOKUP($A92,'K-NETT'!$A$1:$AF$37898,23,FALSE),VLOOKUP($A92,'K-Wallet'!$A$1:$M$5000,0,FALSE)),"NOT VALID")</f>
        <v>0</v>
      </c>
      <c r="Y92">
        <f>IFERROR(IFERROR(VLOOKUP($A92,'K-NETT'!$A$1:$AF$37898,26,FALSE),VLOOKUP($A92,'K-Wallet'!$A$1:$M$5000,0,FALSE)),"NOT VALID")</f>
        <v>106650</v>
      </c>
      <c r="Z92">
        <f>IFERROR(IFERROR(VLOOKUP($A92,'K-NETT'!$A$1:$AF$37898,30,FALSE),VLOOKUP($A92,'K-Wallet'!$A$1:$M$5000,11,FALSE)),"NOT VALID")</f>
        <v>0</v>
      </c>
      <c r="AA92" s="31">
        <f t="shared" si="3"/>
        <v>0</v>
      </c>
    </row>
    <row r="93" spans="1:27" x14ac:dyDescent="0.25">
      <c r="A93" t="str">
        <f t="shared" si="2"/>
        <v>1069924022</v>
      </c>
      <c r="B93">
        <v>84</v>
      </c>
      <c r="C93">
        <v>1069924022</v>
      </c>
      <c r="D93" t="s">
        <v>42</v>
      </c>
      <c r="E93" t="s">
        <v>43</v>
      </c>
      <c r="F93">
        <v>64650</v>
      </c>
      <c r="G93" s="2">
        <v>44115</v>
      </c>
      <c r="H93" s="3">
        <v>0.93545138888888879</v>
      </c>
      <c r="I93" t="s">
        <v>44</v>
      </c>
      <c r="J93">
        <v>-82874805401</v>
      </c>
      <c r="K93" s="4" t="s">
        <v>101</v>
      </c>
      <c r="N93" t="str">
        <f>IFERROR(IFERROR(VLOOKUP($A93,'K-NETT'!$A$1:$AF$37898,1,FALSE),VLOOKUP($A93,'K-Wallet'!$A$1:$M$5000,1,FALSE)),"NOT VALID")</f>
        <v>1069924022</v>
      </c>
      <c r="O93" t="str">
        <f>IFERROR(IFERROR(VLOOKUP($A93,'K-NETT'!$A$1:$AF$37898,11,FALSE),VLOOKUP($A93,'K-Wallet'!$A$1:$M$5000,0,FALSE)),"NOT VALID")</f>
        <v>MME2010007239</v>
      </c>
      <c r="P93" t="str">
        <f>IFERROR(IFERROR(VLOOKUP($A93,'K-NETT'!$A$1:$AF$37898,14,FALSE),VLOOKUP($A93,'K-Wallet'!$A$1:$M$5000,8,FALSE)),"NOT VALID")</f>
        <v>IDSPAAB43824</v>
      </c>
      <c r="Q93" t="str">
        <f>IFERROR(IFERROR(VLOOKUP($A93,'K-NETT'!$A$1:$AF$37898,15,FALSE),VLOOKUP($A93,'K-Wallet'!$A$1:$M$5000,9,FALSE)),"NOT VALID")</f>
        <v>AHMAD FAUZI</v>
      </c>
      <c r="R93">
        <f>IFERROR(IFERROR(VLOOKUP($A93,'K-NETT'!$A$1:$AF$37898,16,FALSE),VLOOKUP($A93,'K-Wallet'!$A$1:$M$5000,0,FALSE)),"NOT VALID")</f>
        <v>50000</v>
      </c>
      <c r="S93">
        <f>IFERROR(IFERROR(VLOOKUP($A93,'K-NETT'!$A$1:$AF$37898,17,FALSE),VLOOKUP($A93,'K-Wallet'!$A$1:$M$5000,0,FALSE)),"NOT VALID")</f>
        <v>6650</v>
      </c>
      <c r="T93">
        <f>IFERROR(IFERROR(VLOOKUP($A93,'K-NETT'!$A$1:$AF$37898,18,FALSE),VLOOKUP($A93,'K-Wallet'!$A$1:$M$5000,0,FALSE)),"NOT VALID")</f>
        <v>8000</v>
      </c>
      <c r="U93">
        <f>IFERROR(IFERROR(VLOOKUP($A93,'K-NETT'!$A$1:$AF$37898,19,FALSE),VLOOKUP($A93,'K-Wallet'!$A$1:$M$5000,0,FALSE)),"NOT VALID")</f>
        <v>0</v>
      </c>
      <c r="V93">
        <f>IFERROR(IFERROR(VLOOKUP($A93,'K-NETT'!$A$1:$AF$37898,20,FALSE),VLOOKUP($A93,'K-Wallet'!$A$1:$M$5000,0,FALSE)),"NOT VALID")</f>
        <v>0</v>
      </c>
      <c r="W93">
        <f>IFERROR(IFERROR(VLOOKUP($A93,'K-NETT'!$A$1:$AF$37898,22,FALSE),VLOOKUP($A93,'K-Wallet'!$A$1:$M$5000,0,FALSE)),"NOT VALID")</f>
        <v>0</v>
      </c>
      <c r="X93">
        <f>IFERROR(IFERROR(VLOOKUP($A93,'K-NETT'!$A$1:$AF$37898,23,FALSE),VLOOKUP($A93,'K-Wallet'!$A$1:$M$5000,0,FALSE)),"NOT VALID")</f>
        <v>0</v>
      </c>
      <c r="Y93">
        <f>IFERROR(IFERROR(VLOOKUP($A93,'K-NETT'!$A$1:$AF$37898,26,FALSE),VLOOKUP($A93,'K-Wallet'!$A$1:$M$5000,0,FALSE)),"NOT VALID")</f>
        <v>64650</v>
      </c>
      <c r="Z93">
        <f>IFERROR(IFERROR(VLOOKUP($A93,'K-NETT'!$A$1:$AF$37898,30,FALSE),VLOOKUP($A93,'K-Wallet'!$A$1:$M$5000,11,FALSE)),"NOT VALID")</f>
        <v>0</v>
      </c>
      <c r="AA93" s="31">
        <f t="shared" si="3"/>
        <v>0</v>
      </c>
    </row>
    <row r="94" spans="1:27" x14ac:dyDescent="0.25">
      <c r="A94" t="str">
        <f t="shared" si="2"/>
        <v>1937034479</v>
      </c>
      <c r="B94">
        <v>85</v>
      </c>
      <c r="C94">
        <v>1937034479</v>
      </c>
      <c r="D94" t="s">
        <v>42</v>
      </c>
      <c r="E94" t="s">
        <v>43</v>
      </c>
      <c r="F94">
        <v>64650</v>
      </c>
      <c r="G94" s="2">
        <v>44115</v>
      </c>
      <c r="H94" s="3">
        <v>0.94480324074074085</v>
      </c>
      <c r="I94" t="s">
        <v>44</v>
      </c>
      <c r="J94">
        <v>-82876788101</v>
      </c>
      <c r="K94" s="4" t="s">
        <v>101</v>
      </c>
      <c r="N94" t="str">
        <f>IFERROR(IFERROR(VLOOKUP($A94,'K-NETT'!$A$1:$AF$37898,1,FALSE),VLOOKUP($A94,'K-Wallet'!$A$1:$M$5000,1,FALSE)),"NOT VALID")</f>
        <v>1937034479</v>
      </c>
      <c r="O94" t="str">
        <f>IFERROR(IFERROR(VLOOKUP($A94,'K-NETT'!$A$1:$AF$37898,11,FALSE),VLOOKUP($A94,'K-Wallet'!$A$1:$M$5000,0,FALSE)),"NOT VALID")</f>
        <v>MME2010007241</v>
      </c>
      <c r="P94" t="str">
        <f>IFERROR(IFERROR(VLOOKUP($A94,'K-NETT'!$A$1:$AF$37898,14,FALSE),VLOOKUP($A94,'K-Wallet'!$A$1:$M$5000,8,FALSE)),"NOT VALID")</f>
        <v>IDSPAAB43825</v>
      </c>
      <c r="Q94" t="str">
        <f>IFERROR(IFERROR(VLOOKUP($A94,'K-NETT'!$A$1:$AF$37898,15,FALSE),VLOOKUP($A94,'K-Wallet'!$A$1:$M$5000,9,FALSE)),"NOT VALID")</f>
        <v>YANI SOPIANI</v>
      </c>
      <c r="R94">
        <f>IFERROR(IFERROR(VLOOKUP($A94,'K-NETT'!$A$1:$AF$37898,16,FALSE),VLOOKUP($A94,'K-Wallet'!$A$1:$M$5000,0,FALSE)),"NOT VALID")</f>
        <v>50000</v>
      </c>
      <c r="S94">
        <f>IFERROR(IFERROR(VLOOKUP($A94,'K-NETT'!$A$1:$AF$37898,17,FALSE),VLOOKUP($A94,'K-Wallet'!$A$1:$M$5000,0,FALSE)),"NOT VALID")</f>
        <v>6650</v>
      </c>
      <c r="T94">
        <f>IFERROR(IFERROR(VLOOKUP($A94,'K-NETT'!$A$1:$AF$37898,18,FALSE),VLOOKUP($A94,'K-Wallet'!$A$1:$M$5000,0,FALSE)),"NOT VALID")</f>
        <v>8000</v>
      </c>
      <c r="U94">
        <f>IFERROR(IFERROR(VLOOKUP($A94,'K-NETT'!$A$1:$AF$37898,19,FALSE),VLOOKUP($A94,'K-Wallet'!$A$1:$M$5000,0,FALSE)),"NOT VALID")</f>
        <v>0</v>
      </c>
      <c r="V94">
        <f>IFERROR(IFERROR(VLOOKUP($A94,'K-NETT'!$A$1:$AF$37898,20,FALSE),VLOOKUP($A94,'K-Wallet'!$A$1:$M$5000,0,FALSE)),"NOT VALID")</f>
        <v>0</v>
      </c>
      <c r="W94">
        <f>IFERROR(IFERROR(VLOOKUP($A94,'K-NETT'!$A$1:$AF$37898,22,FALSE),VLOOKUP($A94,'K-Wallet'!$A$1:$M$5000,0,FALSE)),"NOT VALID")</f>
        <v>0</v>
      </c>
      <c r="X94">
        <f>IFERROR(IFERROR(VLOOKUP($A94,'K-NETT'!$A$1:$AF$37898,23,FALSE),VLOOKUP($A94,'K-Wallet'!$A$1:$M$5000,0,FALSE)),"NOT VALID")</f>
        <v>0</v>
      </c>
      <c r="Y94">
        <f>IFERROR(IFERROR(VLOOKUP($A94,'K-NETT'!$A$1:$AF$37898,26,FALSE),VLOOKUP($A94,'K-Wallet'!$A$1:$M$5000,0,FALSE)),"NOT VALID")</f>
        <v>64650</v>
      </c>
      <c r="Z94">
        <f>IFERROR(IFERROR(VLOOKUP($A94,'K-NETT'!$A$1:$AF$37898,30,FALSE),VLOOKUP($A94,'K-Wallet'!$A$1:$M$5000,11,FALSE)),"NOT VALID")</f>
        <v>0</v>
      </c>
      <c r="AA94" s="31">
        <f t="shared" si="3"/>
        <v>0</v>
      </c>
    </row>
    <row r="95" spans="1:27" x14ac:dyDescent="0.25">
      <c r="A95" t="str">
        <f t="shared" si="2"/>
        <v>1500644020</v>
      </c>
      <c r="B95">
        <v>86</v>
      </c>
      <c r="C95">
        <v>1500644020</v>
      </c>
      <c r="D95" t="s">
        <v>42</v>
      </c>
      <c r="E95" t="s">
        <v>43</v>
      </c>
      <c r="F95">
        <v>956650</v>
      </c>
      <c r="G95" s="2">
        <v>44116</v>
      </c>
      <c r="H95" s="3">
        <v>0.12118055555555556</v>
      </c>
      <c r="I95" t="s">
        <v>44</v>
      </c>
      <c r="J95">
        <v>-82893835201</v>
      </c>
      <c r="K95" s="4" t="s">
        <v>101</v>
      </c>
      <c r="N95" t="str">
        <f>IFERROR(IFERROR(VLOOKUP($A95,'K-NETT'!$A$1:$AF$37898,1,FALSE),VLOOKUP($A95,'K-Wallet'!$A$1:$M$5000,1,FALSE)),"NOT VALID")</f>
        <v>1500644020</v>
      </c>
      <c r="O95" t="str">
        <f>IFERROR(IFERROR(VLOOKUP($A95,'K-NETT'!$A$1:$AF$37898,11,FALSE),VLOOKUP($A95,'K-Wallet'!$A$1:$M$5000,0,FALSE)),"NOT VALID")</f>
        <v>CNE2010007305</v>
      </c>
      <c r="P95" t="str">
        <f>IFERROR(IFERROR(VLOOKUP($A95,'K-NETT'!$A$1:$AF$37898,14,FALSE),VLOOKUP($A95,'K-Wallet'!$A$1:$M$5000,8,FALSE)),"NOT VALID")</f>
        <v>IDBNAJA00427</v>
      </c>
      <c r="Q95" t="str">
        <f>IFERROR(IFERROR(VLOOKUP($A95,'K-NETT'!$A$1:$AF$37898,15,FALSE),VLOOKUP($A95,'K-Wallet'!$A$1:$M$5000,9,FALSE)),"NOT VALID")</f>
        <v>NURHALIMAH PRATIWI</v>
      </c>
      <c r="R95">
        <f>IFERROR(IFERROR(VLOOKUP($A95,'K-NETT'!$A$1:$AF$37898,16,FALSE),VLOOKUP($A95,'K-Wallet'!$A$1:$M$5000,0,FALSE)),"NOT VALID")</f>
        <v>950000</v>
      </c>
      <c r="S95">
        <f>IFERROR(IFERROR(VLOOKUP($A95,'K-NETT'!$A$1:$AF$37898,17,FALSE),VLOOKUP($A95,'K-Wallet'!$A$1:$M$5000,0,FALSE)),"NOT VALID")</f>
        <v>6650</v>
      </c>
      <c r="T95">
        <f>IFERROR(IFERROR(VLOOKUP($A95,'K-NETT'!$A$1:$AF$37898,18,FALSE),VLOOKUP($A95,'K-Wallet'!$A$1:$M$5000,0,FALSE)),"NOT VALID")</f>
        <v>0</v>
      </c>
      <c r="U95">
        <f>IFERROR(IFERROR(VLOOKUP($A95,'K-NETT'!$A$1:$AF$37898,19,FALSE),VLOOKUP($A95,'K-Wallet'!$A$1:$M$5000,0,FALSE)),"NOT VALID")</f>
        <v>0</v>
      </c>
      <c r="V95">
        <f>IFERROR(IFERROR(VLOOKUP($A95,'K-NETT'!$A$1:$AF$37898,20,FALSE),VLOOKUP($A95,'K-Wallet'!$A$1:$M$5000,0,FALSE)),"NOT VALID")</f>
        <v>0</v>
      </c>
      <c r="W95">
        <f>IFERROR(IFERROR(VLOOKUP($A95,'K-NETT'!$A$1:$AF$37898,22,FALSE),VLOOKUP($A95,'K-Wallet'!$A$1:$M$5000,0,FALSE)),"NOT VALID")</f>
        <v>0</v>
      </c>
      <c r="X95">
        <f>IFERROR(IFERROR(VLOOKUP($A95,'K-NETT'!$A$1:$AF$37898,23,FALSE),VLOOKUP($A95,'K-Wallet'!$A$1:$M$5000,0,FALSE)),"NOT VALID")</f>
        <v>0</v>
      </c>
      <c r="Y95">
        <f>IFERROR(IFERROR(VLOOKUP($A95,'K-NETT'!$A$1:$AF$37898,26,FALSE),VLOOKUP($A95,'K-Wallet'!$A$1:$M$5000,0,FALSE)),"NOT VALID")</f>
        <v>956650</v>
      </c>
      <c r="Z95">
        <f>IFERROR(IFERROR(VLOOKUP($A95,'K-NETT'!$A$1:$AF$37898,30,FALSE),VLOOKUP($A95,'K-Wallet'!$A$1:$M$5000,11,FALSE)),"NOT VALID")</f>
        <v>0</v>
      </c>
      <c r="AA95" s="31">
        <f t="shared" si="3"/>
        <v>0</v>
      </c>
    </row>
    <row r="96" spans="1:27" x14ac:dyDescent="0.25">
      <c r="A96" t="str">
        <f t="shared" si="2"/>
        <v>1999854227</v>
      </c>
      <c r="B96">
        <v>87</v>
      </c>
      <c r="C96">
        <v>1999854227</v>
      </c>
      <c r="D96" t="s">
        <v>42</v>
      </c>
      <c r="E96" t="s">
        <v>43</v>
      </c>
      <c r="F96">
        <v>147650</v>
      </c>
      <c r="G96" s="2">
        <v>44116</v>
      </c>
      <c r="H96" s="3">
        <v>0.27232638888888888</v>
      </c>
      <c r="I96" t="s">
        <v>44</v>
      </c>
      <c r="J96">
        <v>-82901601701</v>
      </c>
      <c r="K96" s="4" t="s">
        <v>101</v>
      </c>
      <c r="N96" t="str">
        <f>IFERROR(IFERROR(VLOOKUP($A96,'K-NETT'!$A$1:$AF$37898,1,FALSE),VLOOKUP($A96,'K-Wallet'!$A$1:$M$5000,1,FALSE)),"NOT VALID")</f>
        <v>1999854227</v>
      </c>
      <c r="O96" t="str">
        <f>IFERROR(IFERROR(VLOOKUP($A96,'K-NETT'!$A$1:$AF$37898,11,FALSE),VLOOKUP($A96,'K-Wallet'!$A$1:$M$5000,0,FALSE)),"NOT VALID")</f>
        <v>CNE2010007322</v>
      </c>
      <c r="P96" t="str">
        <f>IFERROR(IFERROR(VLOOKUP($A96,'K-NETT'!$A$1:$AF$37898,14,FALSE),VLOOKUP($A96,'K-Wallet'!$A$1:$M$5000,8,FALSE)),"NOT VALID")</f>
        <v>IDPABOA01214</v>
      </c>
      <c r="Q96" t="str">
        <f>IFERROR(IFERROR(VLOOKUP($A96,'K-NETT'!$A$1:$AF$37898,15,FALSE),VLOOKUP($A96,'K-Wallet'!$A$1:$M$5000,9,FALSE)),"NOT VALID")</f>
        <v>WIWIT SAPTANINGRUM</v>
      </c>
      <c r="R96">
        <f>IFERROR(IFERROR(VLOOKUP($A96,'K-NETT'!$A$1:$AF$37898,16,FALSE),VLOOKUP($A96,'K-Wallet'!$A$1:$M$5000,0,FALSE)),"NOT VALID")</f>
        <v>130000</v>
      </c>
      <c r="S96">
        <f>IFERROR(IFERROR(VLOOKUP($A96,'K-NETT'!$A$1:$AF$37898,17,FALSE),VLOOKUP($A96,'K-Wallet'!$A$1:$M$5000,0,FALSE)),"NOT VALID")</f>
        <v>6650</v>
      </c>
      <c r="T96">
        <f>IFERROR(IFERROR(VLOOKUP($A96,'K-NETT'!$A$1:$AF$37898,18,FALSE),VLOOKUP($A96,'K-Wallet'!$A$1:$M$5000,0,FALSE)),"NOT VALID")</f>
        <v>11000</v>
      </c>
      <c r="U96">
        <f>IFERROR(IFERROR(VLOOKUP($A96,'K-NETT'!$A$1:$AF$37898,19,FALSE),VLOOKUP($A96,'K-Wallet'!$A$1:$M$5000,0,FALSE)),"NOT VALID")</f>
        <v>0</v>
      </c>
      <c r="V96">
        <f>IFERROR(IFERROR(VLOOKUP($A96,'K-NETT'!$A$1:$AF$37898,20,FALSE),VLOOKUP($A96,'K-Wallet'!$A$1:$M$5000,0,FALSE)),"NOT VALID")</f>
        <v>0</v>
      </c>
      <c r="W96">
        <f>IFERROR(IFERROR(VLOOKUP($A96,'K-NETT'!$A$1:$AF$37898,22,FALSE),VLOOKUP($A96,'K-Wallet'!$A$1:$M$5000,0,FALSE)),"NOT VALID")</f>
        <v>0</v>
      </c>
      <c r="X96">
        <f>IFERROR(IFERROR(VLOOKUP($A96,'K-NETT'!$A$1:$AF$37898,23,FALSE),VLOOKUP($A96,'K-Wallet'!$A$1:$M$5000,0,FALSE)),"NOT VALID")</f>
        <v>0</v>
      </c>
      <c r="Y96">
        <f>IFERROR(IFERROR(VLOOKUP($A96,'K-NETT'!$A$1:$AF$37898,26,FALSE),VLOOKUP($A96,'K-Wallet'!$A$1:$M$5000,0,FALSE)),"NOT VALID")</f>
        <v>147650</v>
      </c>
      <c r="Z96">
        <f>IFERROR(IFERROR(VLOOKUP($A96,'K-NETT'!$A$1:$AF$37898,30,FALSE),VLOOKUP($A96,'K-Wallet'!$A$1:$M$5000,11,FALSE)),"NOT VALID")</f>
        <v>0</v>
      </c>
      <c r="AA96" s="31">
        <f t="shared" si="3"/>
        <v>0</v>
      </c>
    </row>
    <row r="97" spans="1:27" x14ac:dyDescent="0.25">
      <c r="A97" t="str">
        <f t="shared" si="2"/>
        <v>1714164871</v>
      </c>
      <c r="B97">
        <v>88</v>
      </c>
      <c r="C97">
        <v>1714164871</v>
      </c>
      <c r="D97" t="s">
        <v>42</v>
      </c>
      <c r="E97" t="s">
        <v>43</v>
      </c>
      <c r="F97">
        <v>492650</v>
      </c>
      <c r="G97" s="2">
        <v>44116</v>
      </c>
      <c r="H97" s="3">
        <v>0.29994212962962963</v>
      </c>
      <c r="I97" t="s">
        <v>46</v>
      </c>
      <c r="J97">
        <v>-82905874701</v>
      </c>
      <c r="K97" s="4" t="s">
        <v>101</v>
      </c>
      <c r="N97" t="str">
        <f>IFERROR(IFERROR(VLOOKUP($A97,'K-NETT'!$A$1:$AF$37898,1,FALSE),VLOOKUP($A97,'K-Wallet'!$A$1:$M$5000,1,FALSE)),"NOT VALID")</f>
        <v>1714164871</v>
      </c>
      <c r="O97" t="str">
        <f>IFERROR(IFERROR(VLOOKUP($A97,'K-NETT'!$A$1:$AF$37898,11,FALSE),VLOOKUP($A97,'K-Wallet'!$A$1:$M$5000,0,FALSE)),"NOT VALID")</f>
        <v>CNE2010007328</v>
      </c>
      <c r="P97" t="str">
        <f>IFERROR(IFERROR(VLOOKUP($A97,'K-NETT'!$A$1:$AF$37898,14,FALSE),VLOOKUP($A97,'K-Wallet'!$A$1:$M$5000,8,FALSE)),"NOT VALID")</f>
        <v>IDJTBAA14214</v>
      </c>
      <c r="Q97" t="str">
        <f>IFERROR(IFERROR(VLOOKUP($A97,'K-NETT'!$A$1:$AF$37898,15,FALSE),VLOOKUP($A97,'K-Wallet'!$A$1:$M$5000,9,FALSE)),"NOT VALID")</f>
        <v>DETI TRISNAWATI</v>
      </c>
      <c r="R97">
        <f>IFERROR(IFERROR(VLOOKUP($A97,'K-NETT'!$A$1:$AF$37898,16,FALSE),VLOOKUP($A97,'K-Wallet'!$A$1:$M$5000,0,FALSE)),"NOT VALID")</f>
        <v>474000</v>
      </c>
      <c r="S97">
        <f>IFERROR(IFERROR(VLOOKUP($A97,'K-NETT'!$A$1:$AF$37898,17,FALSE),VLOOKUP($A97,'K-Wallet'!$A$1:$M$5000,0,FALSE)),"NOT VALID")</f>
        <v>6650</v>
      </c>
      <c r="T97">
        <f>IFERROR(IFERROR(VLOOKUP($A97,'K-NETT'!$A$1:$AF$37898,18,FALSE),VLOOKUP($A97,'K-Wallet'!$A$1:$M$5000,0,FALSE)),"NOT VALID")</f>
        <v>12000</v>
      </c>
      <c r="U97">
        <f>IFERROR(IFERROR(VLOOKUP($A97,'K-NETT'!$A$1:$AF$37898,19,FALSE),VLOOKUP($A97,'K-Wallet'!$A$1:$M$5000,0,FALSE)),"NOT VALID")</f>
        <v>0</v>
      </c>
      <c r="V97">
        <f>IFERROR(IFERROR(VLOOKUP($A97,'K-NETT'!$A$1:$AF$37898,20,FALSE),VLOOKUP($A97,'K-Wallet'!$A$1:$M$5000,0,FALSE)),"NOT VALID")</f>
        <v>0</v>
      </c>
      <c r="W97">
        <f>IFERROR(IFERROR(VLOOKUP($A97,'K-NETT'!$A$1:$AF$37898,22,FALSE),VLOOKUP($A97,'K-Wallet'!$A$1:$M$5000,0,FALSE)),"NOT VALID")</f>
        <v>0</v>
      </c>
      <c r="X97">
        <f>IFERROR(IFERROR(VLOOKUP($A97,'K-NETT'!$A$1:$AF$37898,23,FALSE),VLOOKUP($A97,'K-Wallet'!$A$1:$M$5000,0,FALSE)),"NOT VALID")</f>
        <v>0</v>
      </c>
      <c r="Y97">
        <f>IFERROR(IFERROR(VLOOKUP($A97,'K-NETT'!$A$1:$AF$37898,26,FALSE),VLOOKUP($A97,'K-Wallet'!$A$1:$M$5000,0,FALSE)),"NOT VALID")</f>
        <v>492650</v>
      </c>
      <c r="Z97">
        <f>IFERROR(IFERROR(VLOOKUP($A97,'K-NETT'!$A$1:$AF$37898,30,FALSE),VLOOKUP($A97,'K-Wallet'!$A$1:$M$5000,11,FALSE)),"NOT VALID")</f>
        <v>0</v>
      </c>
      <c r="AA97" s="31">
        <f t="shared" si="3"/>
        <v>0</v>
      </c>
    </row>
    <row r="98" spans="1:27" x14ac:dyDescent="0.25">
      <c r="A98" t="str">
        <f t="shared" si="2"/>
        <v>1884164251</v>
      </c>
      <c r="B98">
        <v>89</v>
      </c>
      <c r="C98">
        <v>1884164251</v>
      </c>
      <c r="D98" t="s">
        <v>42</v>
      </c>
      <c r="E98" t="s">
        <v>43</v>
      </c>
      <c r="F98">
        <v>491650</v>
      </c>
      <c r="G98" s="2">
        <v>44116</v>
      </c>
      <c r="H98" s="3">
        <v>0.30096064814814816</v>
      </c>
      <c r="I98" t="s">
        <v>44</v>
      </c>
      <c r="J98">
        <v>-82906108401</v>
      </c>
      <c r="K98" s="4" t="s">
        <v>101</v>
      </c>
      <c r="N98" t="str">
        <f>IFERROR(IFERROR(VLOOKUP($A98,'K-NETT'!$A$1:$AF$37898,1,FALSE),VLOOKUP($A98,'K-Wallet'!$A$1:$M$5000,1,FALSE)),"NOT VALID")</f>
        <v>1884164251</v>
      </c>
      <c r="O98" t="str">
        <f>IFERROR(IFERROR(VLOOKUP($A98,'K-NETT'!$A$1:$AF$37898,11,FALSE),VLOOKUP($A98,'K-Wallet'!$A$1:$M$5000,0,FALSE)),"NOT VALID")</f>
        <v>CNE2010007329</v>
      </c>
      <c r="P98" t="str">
        <f>IFERROR(IFERROR(VLOOKUP($A98,'K-NETT'!$A$1:$AF$37898,14,FALSE),VLOOKUP($A98,'K-Wallet'!$A$1:$M$5000,8,FALSE)),"NOT VALID")</f>
        <v>IDSPACA16731</v>
      </c>
      <c r="Q98" t="str">
        <f>IFERROR(IFERROR(VLOOKUP($A98,'K-NETT'!$A$1:$AF$37898,15,FALSE),VLOOKUP($A98,'K-Wallet'!$A$1:$M$5000,9,FALSE)),"NOT VALID")</f>
        <v>FAIZATUDDURAINI</v>
      </c>
      <c r="R98">
        <f>IFERROR(IFERROR(VLOOKUP($A98,'K-NETT'!$A$1:$AF$37898,16,FALSE),VLOOKUP($A98,'K-Wallet'!$A$1:$M$5000,0,FALSE)),"NOT VALID")</f>
        <v>474000</v>
      </c>
      <c r="S98">
        <f>IFERROR(IFERROR(VLOOKUP($A98,'K-NETT'!$A$1:$AF$37898,17,FALSE),VLOOKUP($A98,'K-Wallet'!$A$1:$M$5000,0,FALSE)),"NOT VALID")</f>
        <v>6650</v>
      </c>
      <c r="T98">
        <f>IFERROR(IFERROR(VLOOKUP($A98,'K-NETT'!$A$1:$AF$37898,18,FALSE),VLOOKUP($A98,'K-Wallet'!$A$1:$M$5000,0,FALSE)),"NOT VALID")</f>
        <v>11000</v>
      </c>
      <c r="U98">
        <f>IFERROR(IFERROR(VLOOKUP($A98,'K-NETT'!$A$1:$AF$37898,19,FALSE),VLOOKUP($A98,'K-Wallet'!$A$1:$M$5000,0,FALSE)),"NOT VALID")</f>
        <v>0</v>
      </c>
      <c r="V98">
        <f>IFERROR(IFERROR(VLOOKUP($A98,'K-NETT'!$A$1:$AF$37898,20,FALSE),VLOOKUP($A98,'K-Wallet'!$A$1:$M$5000,0,FALSE)),"NOT VALID")</f>
        <v>0</v>
      </c>
      <c r="W98">
        <f>IFERROR(IFERROR(VLOOKUP($A98,'K-NETT'!$A$1:$AF$37898,22,FALSE),VLOOKUP($A98,'K-Wallet'!$A$1:$M$5000,0,FALSE)),"NOT VALID")</f>
        <v>0</v>
      </c>
      <c r="X98">
        <f>IFERROR(IFERROR(VLOOKUP($A98,'K-NETT'!$A$1:$AF$37898,23,FALSE),VLOOKUP($A98,'K-Wallet'!$A$1:$M$5000,0,FALSE)),"NOT VALID")</f>
        <v>0</v>
      </c>
      <c r="Y98">
        <f>IFERROR(IFERROR(VLOOKUP($A98,'K-NETT'!$A$1:$AF$37898,26,FALSE),VLOOKUP($A98,'K-Wallet'!$A$1:$M$5000,0,FALSE)),"NOT VALID")</f>
        <v>491650</v>
      </c>
      <c r="Z98">
        <f>IFERROR(IFERROR(VLOOKUP($A98,'K-NETT'!$A$1:$AF$37898,30,FALSE),VLOOKUP($A98,'K-Wallet'!$A$1:$M$5000,11,FALSE)),"NOT VALID")</f>
        <v>0</v>
      </c>
      <c r="AA98" s="31">
        <f t="shared" si="3"/>
        <v>0</v>
      </c>
    </row>
    <row r="99" spans="1:27" x14ac:dyDescent="0.25">
      <c r="A99" t="str">
        <f t="shared" si="2"/>
        <v>1651364374</v>
      </c>
      <c r="B99">
        <v>90</v>
      </c>
      <c r="C99">
        <v>1651364374</v>
      </c>
      <c r="D99" t="s">
        <v>42</v>
      </c>
      <c r="E99" t="s">
        <v>43</v>
      </c>
      <c r="F99">
        <v>490650</v>
      </c>
      <c r="G99" s="2">
        <v>44116</v>
      </c>
      <c r="H99" s="3">
        <v>0.32192129629629629</v>
      </c>
      <c r="I99" t="s">
        <v>44</v>
      </c>
      <c r="J99">
        <v>-82910340901</v>
      </c>
      <c r="K99" s="4" t="s">
        <v>101</v>
      </c>
      <c r="N99" t="str">
        <f>IFERROR(IFERROR(VLOOKUP($A99,'K-NETT'!$A$1:$AF$37898,1,FALSE),VLOOKUP($A99,'K-Wallet'!$A$1:$M$5000,1,FALSE)),"NOT VALID")</f>
        <v>1651364374</v>
      </c>
      <c r="O99" t="str">
        <f>IFERROR(IFERROR(VLOOKUP($A99,'K-NETT'!$A$1:$AF$37898,11,FALSE),VLOOKUP($A99,'K-Wallet'!$A$1:$M$5000,0,FALSE)),"NOT VALID")</f>
        <v>CNE2010007336</v>
      </c>
      <c r="P99" t="str">
        <f>IFERROR(IFERROR(VLOOKUP($A99,'K-NETT'!$A$1:$AF$37898,14,FALSE),VLOOKUP($A99,'K-Wallet'!$A$1:$M$5000,8,FALSE)),"NOT VALID")</f>
        <v>IDKRAEA11896</v>
      </c>
      <c r="Q99" t="str">
        <f>IFERROR(IFERROR(VLOOKUP($A99,'K-NETT'!$A$1:$AF$37898,15,FALSE),VLOOKUP($A99,'K-Wallet'!$A$1:$M$5000,9,FALSE)),"NOT VALID")</f>
        <v>ENDANG PUJI ASTUTI</v>
      </c>
      <c r="R99">
        <f>IFERROR(IFERROR(VLOOKUP($A99,'K-NETT'!$A$1:$AF$37898,16,FALSE),VLOOKUP($A99,'K-Wallet'!$A$1:$M$5000,0,FALSE)),"NOT VALID")</f>
        <v>474000</v>
      </c>
      <c r="S99">
        <f>IFERROR(IFERROR(VLOOKUP($A99,'K-NETT'!$A$1:$AF$37898,17,FALSE),VLOOKUP($A99,'K-Wallet'!$A$1:$M$5000,0,FALSE)),"NOT VALID")</f>
        <v>6650</v>
      </c>
      <c r="T99">
        <f>IFERROR(IFERROR(VLOOKUP($A99,'K-NETT'!$A$1:$AF$37898,18,FALSE),VLOOKUP($A99,'K-Wallet'!$A$1:$M$5000,0,FALSE)),"NOT VALID")</f>
        <v>10000</v>
      </c>
      <c r="U99">
        <f>IFERROR(IFERROR(VLOOKUP($A99,'K-NETT'!$A$1:$AF$37898,19,FALSE),VLOOKUP($A99,'K-Wallet'!$A$1:$M$5000,0,FALSE)),"NOT VALID")</f>
        <v>0</v>
      </c>
      <c r="V99">
        <f>IFERROR(IFERROR(VLOOKUP($A99,'K-NETT'!$A$1:$AF$37898,20,FALSE),VLOOKUP($A99,'K-Wallet'!$A$1:$M$5000,0,FALSE)),"NOT VALID")</f>
        <v>0</v>
      </c>
      <c r="W99">
        <f>IFERROR(IFERROR(VLOOKUP($A99,'K-NETT'!$A$1:$AF$37898,22,FALSE),VLOOKUP($A99,'K-Wallet'!$A$1:$M$5000,0,FALSE)),"NOT VALID")</f>
        <v>0</v>
      </c>
      <c r="X99">
        <f>IFERROR(IFERROR(VLOOKUP($A99,'K-NETT'!$A$1:$AF$37898,23,FALSE),VLOOKUP($A99,'K-Wallet'!$A$1:$M$5000,0,FALSE)),"NOT VALID")</f>
        <v>0</v>
      </c>
      <c r="Y99">
        <f>IFERROR(IFERROR(VLOOKUP($A99,'K-NETT'!$A$1:$AF$37898,26,FALSE),VLOOKUP($A99,'K-Wallet'!$A$1:$M$5000,0,FALSE)),"NOT VALID")</f>
        <v>490650</v>
      </c>
      <c r="Z99">
        <f>IFERROR(IFERROR(VLOOKUP($A99,'K-NETT'!$A$1:$AF$37898,30,FALSE),VLOOKUP($A99,'K-Wallet'!$A$1:$M$5000,11,FALSE)),"NOT VALID")</f>
        <v>0</v>
      </c>
      <c r="AA99" s="31">
        <f t="shared" si="3"/>
        <v>0</v>
      </c>
    </row>
    <row r="100" spans="1:27" x14ac:dyDescent="0.25">
      <c r="A100" t="str">
        <f t="shared" si="2"/>
        <v>1051464228</v>
      </c>
      <c r="B100">
        <v>91</v>
      </c>
      <c r="C100">
        <v>1051464228</v>
      </c>
      <c r="D100" t="s">
        <v>42</v>
      </c>
      <c r="E100" t="s">
        <v>43</v>
      </c>
      <c r="F100">
        <v>286650</v>
      </c>
      <c r="G100" s="2">
        <v>44116</v>
      </c>
      <c r="H100" s="3">
        <v>0.33123842592592595</v>
      </c>
      <c r="I100" t="s">
        <v>44</v>
      </c>
      <c r="J100">
        <v>-82912684001</v>
      </c>
      <c r="K100" s="4" t="s">
        <v>101</v>
      </c>
      <c r="N100" t="str">
        <f>IFERROR(IFERROR(VLOOKUP($A100,'K-NETT'!$A$1:$AF$37898,1,FALSE),VLOOKUP($A100,'K-Wallet'!$A$1:$M$5000,1,FALSE)),"NOT VALID")</f>
        <v>1051464228</v>
      </c>
      <c r="O100" t="str">
        <f>IFERROR(IFERROR(VLOOKUP($A100,'K-NETT'!$A$1:$AF$37898,11,FALSE),VLOOKUP($A100,'K-Wallet'!$A$1:$M$5000,0,FALSE)),"NOT VALID")</f>
        <v>CNE2010007337</v>
      </c>
      <c r="P100" t="str">
        <f>IFERROR(IFERROR(VLOOKUP($A100,'K-NETT'!$A$1:$AF$37898,14,FALSE),VLOOKUP($A100,'K-Wallet'!$A$1:$M$5000,8,FALSE)),"NOT VALID")</f>
        <v>IDSABJA07745</v>
      </c>
      <c r="Q100" t="str">
        <f>IFERROR(IFERROR(VLOOKUP($A100,'K-NETT'!$A$1:$AF$37898,15,FALSE),VLOOKUP($A100,'K-Wallet'!$A$1:$M$5000,9,FALSE)),"NOT VALID")</f>
        <v>SAPRIDIANTO</v>
      </c>
      <c r="R100">
        <f>IFERROR(IFERROR(VLOOKUP($A100,'K-NETT'!$A$1:$AF$37898,16,FALSE),VLOOKUP($A100,'K-Wallet'!$A$1:$M$5000,0,FALSE)),"NOT VALID")</f>
        <v>270000</v>
      </c>
      <c r="S100">
        <f>IFERROR(IFERROR(VLOOKUP($A100,'K-NETT'!$A$1:$AF$37898,17,FALSE),VLOOKUP($A100,'K-Wallet'!$A$1:$M$5000,0,FALSE)),"NOT VALID")</f>
        <v>6650</v>
      </c>
      <c r="T100">
        <f>IFERROR(IFERROR(VLOOKUP($A100,'K-NETT'!$A$1:$AF$37898,18,FALSE),VLOOKUP($A100,'K-Wallet'!$A$1:$M$5000,0,FALSE)),"NOT VALID")</f>
        <v>10000</v>
      </c>
      <c r="U100">
        <f>IFERROR(IFERROR(VLOOKUP($A100,'K-NETT'!$A$1:$AF$37898,19,FALSE),VLOOKUP($A100,'K-Wallet'!$A$1:$M$5000,0,FALSE)),"NOT VALID")</f>
        <v>0</v>
      </c>
      <c r="V100">
        <f>IFERROR(IFERROR(VLOOKUP($A100,'K-NETT'!$A$1:$AF$37898,20,FALSE),VLOOKUP($A100,'K-Wallet'!$A$1:$M$5000,0,FALSE)),"NOT VALID")</f>
        <v>0</v>
      </c>
      <c r="W100">
        <f>IFERROR(IFERROR(VLOOKUP($A100,'K-NETT'!$A$1:$AF$37898,22,FALSE),VLOOKUP($A100,'K-Wallet'!$A$1:$M$5000,0,FALSE)),"NOT VALID")</f>
        <v>0</v>
      </c>
      <c r="X100">
        <f>IFERROR(IFERROR(VLOOKUP($A100,'K-NETT'!$A$1:$AF$37898,23,FALSE),VLOOKUP($A100,'K-Wallet'!$A$1:$M$5000,0,FALSE)),"NOT VALID")</f>
        <v>0</v>
      </c>
      <c r="Y100">
        <f>IFERROR(IFERROR(VLOOKUP($A100,'K-NETT'!$A$1:$AF$37898,26,FALSE),VLOOKUP($A100,'K-Wallet'!$A$1:$M$5000,0,FALSE)),"NOT VALID")</f>
        <v>286650</v>
      </c>
      <c r="Z100">
        <f>IFERROR(IFERROR(VLOOKUP($A100,'K-NETT'!$A$1:$AF$37898,30,FALSE),VLOOKUP($A100,'K-Wallet'!$A$1:$M$5000,11,FALSE)),"NOT VALID")</f>
        <v>0</v>
      </c>
      <c r="AA100" s="31">
        <f t="shared" si="3"/>
        <v>0</v>
      </c>
    </row>
    <row r="101" spans="1:27" x14ac:dyDescent="0.25">
      <c r="A101" t="str">
        <f t="shared" si="2"/>
        <v>1615564475</v>
      </c>
      <c r="B101">
        <v>92</v>
      </c>
      <c r="C101">
        <v>1615564475</v>
      </c>
      <c r="D101" t="s">
        <v>42</v>
      </c>
      <c r="E101" t="s">
        <v>43</v>
      </c>
      <c r="F101">
        <v>966650</v>
      </c>
      <c r="G101" s="2">
        <v>44116</v>
      </c>
      <c r="H101" s="3">
        <v>0.34696759259259258</v>
      </c>
      <c r="I101" t="s">
        <v>44</v>
      </c>
      <c r="J101">
        <v>-82916920801</v>
      </c>
      <c r="K101" s="4" t="s">
        <v>101</v>
      </c>
      <c r="N101" t="str">
        <f>IFERROR(IFERROR(VLOOKUP($A101,'K-NETT'!$A$1:$AF$37898,1,FALSE),VLOOKUP($A101,'K-Wallet'!$A$1:$M$5000,1,FALSE)),"NOT VALID")</f>
        <v>1615564475</v>
      </c>
      <c r="O101" t="str">
        <f>IFERROR(IFERROR(VLOOKUP($A101,'K-NETT'!$A$1:$AF$37898,11,FALSE),VLOOKUP($A101,'K-Wallet'!$A$1:$M$5000,0,FALSE)),"NOT VALID")</f>
        <v>CNE2010007340</v>
      </c>
      <c r="P101" t="str">
        <f>IFERROR(IFERROR(VLOOKUP($A101,'K-NETT'!$A$1:$AF$37898,14,FALSE),VLOOKUP($A101,'K-Wallet'!$A$1:$M$5000,8,FALSE)),"NOT VALID")</f>
        <v>IDSPAAB18851</v>
      </c>
      <c r="Q101" t="str">
        <f>IFERROR(IFERROR(VLOOKUP($A101,'K-NETT'!$A$1:$AF$37898,15,FALSE),VLOOKUP($A101,'K-Wallet'!$A$1:$M$5000,9,FALSE)),"NOT VALID")</f>
        <v>SAFINATUN NAJAH</v>
      </c>
      <c r="R101">
        <f>IFERROR(IFERROR(VLOOKUP($A101,'K-NETT'!$A$1:$AF$37898,16,FALSE),VLOOKUP($A101,'K-Wallet'!$A$1:$M$5000,0,FALSE)),"NOT VALID")</f>
        <v>950000</v>
      </c>
      <c r="S101">
        <f>IFERROR(IFERROR(VLOOKUP($A101,'K-NETT'!$A$1:$AF$37898,17,FALSE),VLOOKUP($A101,'K-Wallet'!$A$1:$M$5000,0,FALSE)),"NOT VALID")</f>
        <v>6650</v>
      </c>
      <c r="T101">
        <f>IFERROR(IFERROR(VLOOKUP($A101,'K-NETT'!$A$1:$AF$37898,18,FALSE),VLOOKUP($A101,'K-Wallet'!$A$1:$M$5000,0,FALSE)),"NOT VALID")</f>
        <v>10000</v>
      </c>
      <c r="U101">
        <f>IFERROR(IFERROR(VLOOKUP($A101,'K-NETT'!$A$1:$AF$37898,19,FALSE),VLOOKUP($A101,'K-Wallet'!$A$1:$M$5000,0,FALSE)),"NOT VALID")</f>
        <v>0</v>
      </c>
      <c r="V101">
        <f>IFERROR(IFERROR(VLOOKUP($A101,'K-NETT'!$A$1:$AF$37898,20,FALSE),VLOOKUP($A101,'K-Wallet'!$A$1:$M$5000,0,FALSE)),"NOT VALID")</f>
        <v>0</v>
      </c>
      <c r="W101">
        <f>IFERROR(IFERROR(VLOOKUP($A101,'K-NETT'!$A$1:$AF$37898,22,FALSE),VLOOKUP($A101,'K-Wallet'!$A$1:$M$5000,0,FALSE)),"NOT VALID")</f>
        <v>0</v>
      </c>
      <c r="X101">
        <f>IFERROR(IFERROR(VLOOKUP($A101,'K-NETT'!$A$1:$AF$37898,23,FALSE),VLOOKUP($A101,'K-Wallet'!$A$1:$M$5000,0,FALSE)),"NOT VALID")</f>
        <v>0</v>
      </c>
      <c r="Y101">
        <f>IFERROR(IFERROR(VLOOKUP($A101,'K-NETT'!$A$1:$AF$37898,26,FALSE),VLOOKUP($A101,'K-Wallet'!$A$1:$M$5000,0,FALSE)),"NOT VALID")</f>
        <v>966650</v>
      </c>
      <c r="Z101">
        <f>IFERROR(IFERROR(VLOOKUP($A101,'K-NETT'!$A$1:$AF$37898,30,FALSE),VLOOKUP($A101,'K-Wallet'!$A$1:$M$5000,11,FALSE)),"NOT VALID")</f>
        <v>0</v>
      </c>
      <c r="AA101" s="31">
        <f t="shared" si="3"/>
        <v>0</v>
      </c>
    </row>
    <row r="102" spans="1:27" x14ac:dyDescent="0.25">
      <c r="A102" t="str">
        <f t="shared" si="2"/>
        <v>1430664315</v>
      </c>
      <c r="B102">
        <v>93</v>
      </c>
      <c r="C102">
        <v>1430664315</v>
      </c>
      <c r="D102" t="s">
        <v>42</v>
      </c>
      <c r="E102" t="s">
        <v>43</v>
      </c>
      <c r="F102">
        <v>696650</v>
      </c>
      <c r="G102" s="2">
        <v>44116</v>
      </c>
      <c r="H102" s="3">
        <v>0.35614583333333333</v>
      </c>
      <c r="I102" t="s">
        <v>44</v>
      </c>
      <c r="J102">
        <v>-82919578201</v>
      </c>
      <c r="K102" s="4" t="s">
        <v>101</v>
      </c>
      <c r="N102" t="str">
        <f>IFERROR(IFERROR(VLOOKUP($A102,'K-NETT'!$A$1:$AF$37898,1,FALSE),VLOOKUP($A102,'K-Wallet'!$A$1:$M$5000,1,FALSE)),"NOT VALID")</f>
        <v>1430664315</v>
      </c>
      <c r="O102" t="str">
        <f>IFERROR(IFERROR(VLOOKUP($A102,'K-NETT'!$A$1:$AF$37898,11,FALSE),VLOOKUP($A102,'K-Wallet'!$A$1:$M$5000,0,FALSE)),"NOT VALID")</f>
        <v>CNE2010007341</v>
      </c>
      <c r="P102" t="str">
        <f>IFERROR(IFERROR(VLOOKUP($A102,'K-NETT'!$A$1:$AF$37898,14,FALSE),VLOOKUP($A102,'K-Wallet'!$A$1:$M$5000,8,FALSE)),"NOT VALID")</f>
        <v>IDBNABA04667</v>
      </c>
      <c r="Q102" t="str">
        <f>IFERROR(IFERROR(VLOOKUP($A102,'K-NETT'!$A$1:$AF$37898,15,FALSE),VLOOKUP($A102,'K-Wallet'!$A$1:$M$5000,9,FALSE)),"NOT VALID")</f>
        <v>ISBANI PRATAMA</v>
      </c>
      <c r="R102">
        <f>IFERROR(IFERROR(VLOOKUP($A102,'K-NETT'!$A$1:$AF$37898,16,FALSE),VLOOKUP($A102,'K-Wallet'!$A$1:$M$5000,0,FALSE)),"NOT VALID")</f>
        <v>670000</v>
      </c>
      <c r="S102">
        <f>IFERROR(IFERROR(VLOOKUP($A102,'K-NETT'!$A$1:$AF$37898,17,FALSE),VLOOKUP($A102,'K-Wallet'!$A$1:$M$5000,0,FALSE)),"NOT VALID")</f>
        <v>6650</v>
      </c>
      <c r="T102">
        <f>IFERROR(IFERROR(VLOOKUP($A102,'K-NETT'!$A$1:$AF$37898,18,FALSE),VLOOKUP($A102,'K-Wallet'!$A$1:$M$5000,0,FALSE)),"NOT VALID")</f>
        <v>20000</v>
      </c>
      <c r="U102">
        <f>IFERROR(IFERROR(VLOOKUP($A102,'K-NETT'!$A$1:$AF$37898,19,FALSE),VLOOKUP($A102,'K-Wallet'!$A$1:$M$5000,0,FALSE)),"NOT VALID")</f>
        <v>0</v>
      </c>
      <c r="V102">
        <f>IFERROR(IFERROR(VLOOKUP($A102,'K-NETT'!$A$1:$AF$37898,20,FALSE),VLOOKUP($A102,'K-Wallet'!$A$1:$M$5000,0,FALSE)),"NOT VALID")</f>
        <v>0</v>
      </c>
      <c r="W102">
        <f>IFERROR(IFERROR(VLOOKUP($A102,'K-NETT'!$A$1:$AF$37898,22,FALSE),VLOOKUP($A102,'K-Wallet'!$A$1:$M$5000,0,FALSE)),"NOT VALID")</f>
        <v>0</v>
      </c>
      <c r="X102">
        <f>IFERROR(IFERROR(VLOOKUP($A102,'K-NETT'!$A$1:$AF$37898,23,FALSE),VLOOKUP($A102,'K-Wallet'!$A$1:$M$5000,0,FALSE)),"NOT VALID")</f>
        <v>0</v>
      </c>
      <c r="Y102">
        <f>IFERROR(IFERROR(VLOOKUP($A102,'K-NETT'!$A$1:$AF$37898,26,FALSE),VLOOKUP($A102,'K-Wallet'!$A$1:$M$5000,0,FALSE)),"NOT VALID")</f>
        <v>696650</v>
      </c>
      <c r="Z102">
        <f>IFERROR(IFERROR(VLOOKUP($A102,'K-NETT'!$A$1:$AF$37898,30,FALSE),VLOOKUP($A102,'K-Wallet'!$A$1:$M$5000,11,FALSE)),"NOT VALID")</f>
        <v>0</v>
      </c>
      <c r="AA102" s="31">
        <f t="shared" si="3"/>
        <v>0</v>
      </c>
    </row>
    <row r="103" spans="1:27" x14ac:dyDescent="0.25">
      <c r="A103" t="str">
        <f t="shared" si="2"/>
        <v>1218664517</v>
      </c>
      <c r="B103">
        <v>94</v>
      </c>
      <c r="C103">
        <v>1218664517</v>
      </c>
      <c r="D103" t="s">
        <v>42</v>
      </c>
      <c r="E103" t="s">
        <v>43</v>
      </c>
      <c r="F103">
        <v>71650</v>
      </c>
      <c r="G103" s="2">
        <v>44116</v>
      </c>
      <c r="H103" s="3">
        <v>0.36759259259259264</v>
      </c>
      <c r="I103" t="s">
        <v>44</v>
      </c>
      <c r="J103">
        <v>-82923142701</v>
      </c>
      <c r="K103" s="4" t="s">
        <v>101</v>
      </c>
      <c r="N103" t="str">
        <f>IFERROR(IFERROR(VLOOKUP($A103,'K-NETT'!$A$1:$AF$37898,1,FALSE),VLOOKUP($A103,'K-Wallet'!$A$1:$M$5000,1,FALSE)),"NOT VALID")</f>
        <v>1218664517</v>
      </c>
      <c r="O103" t="str">
        <f>IFERROR(IFERROR(VLOOKUP($A103,'K-NETT'!$A$1:$AF$37898,11,FALSE),VLOOKUP($A103,'K-Wallet'!$A$1:$M$5000,0,FALSE)),"NOT VALID")</f>
        <v>MME2010007343</v>
      </c>
      <c r="P103" t="str">
        <f>IFERROR(IFERROR(VLOOKUP($A103,'K-NETT'!$A$1:$AF$37898,14,FALSE),VLOOKUP($A103,'K-Wallet'!$A$1:$M$5000,8,FALSE)),"NOT VALID")</f>
        <v>IDJHBCA17183</v>
      </c>
      <c r="Q103" t="str">
        <f>IFERROR(IFERROR(VLOOKUP($A103,'K-NETT'!$A$1:$AF$37898,15,FALSE),VLOOKUP($A103,'K-Wallet'!$A$1:$M$5000,9,FALSE)),"NOT VALID")</f>
        <v>SHOLIHAH</v>
      </c>
      <c r="R103">
        <f>IFERROR(IFERROR(VLOOKUP($A103,'K-NETT'!$A$1:$AF$37898,16,FALSE),VLOOKUP($A103,'K-Wallet'!$A$1:$M$5000,0,FALSE)),"NOT VALID")</f>
        <v>50000</v>
      </c>
      <c r="S103">
        <f>IFERROR(IFERROR(VLOOKUP($A103,'K-NETT'!$A$1:$AF$37898,17,FALSE),VLOOKUP($A103,'K-Wallet'!$A$1:$M$5000,0,FALSE)),"NOT VALID")</f>
        <v>6650</v>
      </c>
      <c r="T103">
        <f>IFERROR(IFERROR(VLOOKUP($A103,'K-NETT'!$A$1:$AF$37898,18,FALSE),VLOOKUP($A103,'K-Wallet'!$A$1:$M$5000,0,FALSE)),"NOT VALID")</f>
        <v>15000</v>
      </c>
      <c r="U103">
        <f>IFERROR(IFERROR(VLOOKUP($A103,'K-NETT'!$A$1:$AF$37898,19,FALSE),VLOOKUP($A103,'K-Wallet'!$A$1:$M$5000,0,FALSE)),"NOT VALID")</f>
        <v>0</v>
      </c>
      <c r="V103">
        <f>IFERROR(IFERROR(VLOOKUP($A103,'K-NETT'!$A$1:$AF$37898,20,FALSE),VLOOKUP($A103,'K-Wallet'!$A$1:$M$5000,0,FALSE)),"NOT VALID")</f>
        <v>0</v>
      </c>
      <c r="W103">
        <f>IFERROR(IFERROR(VLOOKUP($A103,'K-NETT'!$A$1:$AF$37898,22,FALSE),VLOOKUP($A103,'K-Wallet'!$A$1:$M$5000,0,FALSE)),"NOT VALID")</f>
        <v>0</v>
      </c>
      <c r="X103">
        <f>IFERROR(IFERROR(VLOOKUP($A103,'K-NETT'!$A$1:$AF$37898,23,FALSE),VLOOKUP($A103,'K-Wallet'!$A$1:$M$5000,0,FALSE)),"NOT VALID")</f>
        <v>0</v>
      </c>
      <c r="Y103">
        <f>IFERROR(IFERROR(VLOOKUP($A103,'K-NETT'!$A$1:$AF$37898,26,FALSE),VLOOKUP($A103,'K-Wallet'!$A$1:$M$5000,0,FALSE)),"NOT VALID")</f>
        <v>71650</v>
      </c>
      <c r="Z103">
        <f>IFERROR(IFERROR(VLOOKUP($A103,'K-NETT'!$A$1:$AF$37898,30,FALSE),VLOOKUP($A103,'K-Wallet'!$A$1:$M$5000,11,FALSE)),"NOT VALID")</f>
        <v>0</v>
      </c>
      <c r="AA103" s="31">
        <f t="shared" si="3"/>
        <v>0</v>
      </c>
    </row>
    <row r="104" spans="1:27" x14ac:dyDescent="0.25">
      <c r="A104" t="str">
        <f t="shared" si="2"/>
        <v>1298764452</v>
      </c>
      <c r="B104">
        <v>95</v>
      </c>
      <c r="C104">
        <v>1298764452</v>
      </c>
      <c r="D104" t="s">
        <v>42</v>
      </c>
      <c r="E104" t="s">
        <v>43</v>
      </c>
      <c r="F104">
        <v>1028650</v>
      </c>
      <c r="G104" s="2">
        <v>44116</v>
      </c>
      <c r="H104" s="3">
        <v>0.37442129629629628</v>
      </c>
      <c r="I104" t="s">
        <v>44</v>
      </c>
      <c r="J104">
        <v>-82925572501</v>
      </c>
      <c r="K104" s="4" t="s">
        <v>101</v>
      </c>
      <c r="N104" t="str">
        <f>IFERROR(IFERROR(VLOOKUP($A104,'K-NETT'!$A$1:$AF$37898,1,FALSE),VLOOKUP($A104,'K-Wallet'!$A$1:$M$5000,1,FALSE)),"NOT VALID")</f>
        <v>1298764452</v>
      </c>
      <c r="O104" t="str">
        <f>IFERROR(IFERROR(VLOOKUP($A104,'K-NETT'!$A$1:$AF$37898,11,FALSE),VLOOKUP($A104,'K-Wallet'!$A$1:$M$5000,0,FALSE)),"NOT VALID")</f>
        <v>CNE2010007347</v>
      </c>
      <c r="P104" t="str">
        <f>IFERROR(IFERROR(VLOOKUP($A104,'K-NETT'!$A$1:$AF$37898,14,FALSE),VLOOKUP($A104,'K-Wallet'!$A$1:$M$5000,8,FALSE)),"NOT VALID")</f>
        <v>IDJRID010726</v>
      </c>
      <c r="Q104" t="str">
        <f>IFERROR(IFERROR(VLOOKUP($A104,'K-NETT'!$A$1:$AF$37898,15,FALSE),VLOOKUP($A104,'K-Wallet'!$A$1:$M$5000,9,FALSE)),"NOT VALID")</f>
        <v>M TAUFIQ AMRULLAH</v>
      </c>
      <c r="R104">
        <f>IFERROR(IFERROR(VLOOKUP($A104,'K-NETT'!$A$1:$AF$37898,16,FALSE),VLOOKUP($A104,'K-Wallet'!$A$1:$M$5000,0,FALSE)),"NOT VALID")</f>
        <v>1009000</v>
      </c>
      <c r="S104">
        <f>IFERROR(IFERROR(VLOOKUP($A104,'K-NETT'!$A$1:$AF$37898,17,FALSE),VLOOKUP($A104,'K-Wallet'!$A$1:$M$5000,0,FALSE)),"NOT VALID")</f>
        <v>6650</v>
      </c>
      <c r="T104">
        <f>IFERROR(IFERROR(VLOOKUP($A104,'K-NETT'!$A$1:$AF$37898,18,FALSE),VLOOKUP($A104,'K-Wallet'!$A$1:$M$5000,0,FALSE)),"NOT VALID")</f>
        <v>13000</v>
      </c>
      <c r="U104">
        <f>IFERROR(IFERROR(VLOOKUP($A104,'K-NETT'!$A$1:$AF$37898,19,FALSE),VLOOKUP($A104,'K-Wallet'!$A$1:$M$5000,0,FALSE)),"NOT VALID")</f>
        <v>0</v>
      </c>
      <c r="V104">
        <f>IFERROR(IFERROR(VLOOKUP($A104,'K-NETT'!$A$1:$AF$37898,20,FALSE),VLOOKUP($A104,'K-Wallet'!$A$1:$M$5000,0,FALSE)),"NOT VALID")</f>
        <v>0</v>
      </c>
      <c r="W104">
        <f>IFERROR(IFERROR(VLOOKUP($A104,'K-NETT'!$A$1:$AF$37898,22,FALSE),VLOOKUP($A104,'K-Wallet'!$A$1:$M$5000,0,FALSE)),"NOT VALID")</f>
        <v>0</v>
      </c>
      <c r="X104">
        <f>IFERROR(IFERROR(VLOOKUP($A104,'K-NETT'!$A$1:$AF$37898,23,FALSE),VLOOKUP($A104,'K-Wallet'!$A$1:$M$5000,0,FALSE)),"NOT VALID")</f>
        <v>0</v>
      </c>
      <c r="Y104">
        <f>IFERROR(IFERROR(VLOOKUP($A104,'K-NETT'!$A$1:$AF$37898,26,FALSE),VLOOKUP($A104,'K-Wallet'!$A$1:$M$5000,0,FALSE)),"NOT VALID")</f>
        <v>1028650</v>
      </c>
      <c r="Z104">
        <f>IFERROR(IFERROR(VLOOKUP($A104,'K-NETT'!$A$1:$AF$37898,30,FALSE),VLOOKUP($A104,'K-Wallet'!$A$1:$M$5000,11,FALSE)),"NOT VALID")</f>
        <v>0</v>
      </c>
      <c r="AA104" s="31">
        <f t="shared" si="3"/>
        <v>0</v>
      </c>
    </row>
    <row r="105" spans="1:27" x14ac:dyDescent="0.25">
      <c r="A105" t="str">
        <f t="shared" si="2"/>
        <v>1553864300</v>
      </c>
      <c r="B105">
        <v>96</v>
      </c>
      <c r="C105">
        <v>1553864300</v>
      </c>
      <c r="D105" t="s">
        <v>42</v>
      </c>
      <c r="E105" t="s">
        <v>43</v>
      </c>
      <c r="F105">
        <v>636650</v>
      </c>
      <c r="G105" s="2">
        <v>44116</v>
      </c>
      <c r="H105" s="3">
        <v>0.38178240740740743</v>
      </c>
      <c r="I105" t="s">
        <v>46</v>
      </c>
      <c r="J105">
        <v>-82928002001</v>
      </c>
      <c r="K105" s="4" t="s">
        <v>101</v>
      </c>
      <c r="N105" t="str">
        <f>IFERROR(IFERROR(VLOOKUP($A105,'K-NETT'!$A$1:$AF$37898,1,FALSE),VLOOKUP($A105,'K-Wallet'!$A$1:$M$5000,1,FALSE)),"NOT VALID")</f>
        <v>1553864300</v>
      </c>
      <c r="O105" t="str">
        <f>IFERROR(IFERROR(VLOOKUP($A105,'K-NETT'!$A$1:$AF$37898,11,FALSE),VLOOKUP($A105,'K-Wallet'!$A$1:$M$5000,0,FALSE)),"NOT VALID")</f>
        <v>CNE2010007349</v>
      </c>
      <c r="P105" t="str">
        <f>IFERROR(IFERROR(VLOOKUP($A105,'K-NETT'!$A$1:$AF$37898,14,FALSE),VLOOKUP($A105,'K-Wallet'!$A$1:$M$5000,8,FALSE)),"NOT VALID")</f>
        <v>IDSPAAB08321</v>
      </c>
      <c r="Q105" t="str">
        <f>IFERROR(IFERROR(VLOOKUP($A105,'K-NETT'!$A$1:$AF$37898,15,FALSE),VLOOKUP($A105,'K-Wallet'!$A$1:$M$5000,9,FALSE)),"NOT VALID")</f>
        <v>RIRIN ROCHMAWATI</v>
      </c>
      <c r="R105">
        <f>IFERROR(IFERROR(VLOOKUP($A105,'K-NETT'!$A$1:$AF$37898,16,FALSE),VLOOKUP($A105,'K-Wallet'!$A$1:$M$5000,0,FALSE)),"NOT VALID")</f>
        <v>620000</v>
      </c>
      <c r="S105">
        <f>IFERROR(IFERROR(VLOOKUP($A105,'K-NETT'!$A$1:$AF$37898,17,FALSE),VLOOKUP($A105,'K-Wallet'!$A$1:$M$5000,0,FALSE)),"NOT VALID")</f>
        <v>6650</v>
      </c>
      <c r="T105">
        <f>IFERROR(IFERROR(VLOOKUP($A105,'K-NETT'!$A$1:$AF$37898,18,FALSE),VLOOKUP($A105,'K-Wallet'!$A$1:$M$5000,0,FALSE)),"NOT VALID")</f>
        <v>10000</v>
      </c>
      <c r="U105">
        <f>IFERROR(IFERROR(VLOOKUP($A105,'K-NETT'!$A$1:$AF$37898,19,FALSE),VLOOKUP($A105,'K-Wallet'!$A$1:$M$5000,0,FALSE)),"NOT VALID")</f>
        <v>0</v>
      </c>
      <c r="V105">
        <f>IFERROR(IFERROR(VLOOKUP($A105,'K-NETT'!$A$1:$AF$37898,20,FALSE),VLOOKUP($A105,'K-Wallet'!$A$1:$M$5000,0,FALSE)),"NOT VALID")</f>
        <v>0</v>
      </c>
      <c r="W105">
        <f>IFERROR(IFERROR(VLOOKUP($A105,'K-NETT'!$A$1:$AF$37898,22,FALSE),VLOOKUP($A105,'K-Wallet'!$A$1:$M$5000,0,FALSE)),"NOT VALID")</f>
        <v>0</v>
      </c>
      <c r="X105">
        <f>IFERROR(IFERROR(VLOOKUP($A105,'K-NETT'!$A$1:$AF$37898,23,FALSE),VLOOKUP($A105,'K-Wallet'!$A$1:$M$5000,0,FALSE)),"NOT VALID")</f>
        <v>0</v>
      </c>
      <c r="Y105">
        <f>IFERROR(IFERROR(VLOOKUP($A105,'K-NETT'!$A$1:$AF$37898,26,FALSE),VLOOKUP($A105,'K-Wallet'!$A$1:$M$5000,0,FALSE)),"NOT VALID")</f>
        <v>636650</v>
      </c>
      <c r="Z105">
        <f>IFERROR(IFERROR(VLOOKUP($A105,'K-NETT'!$A$1:$AF$37898,30,FALSE),VLOOKUP($A105,'K-Wallet'!$A$1:$M$5000,11,FALSE)),"NOT VALID")</f>
        <v>0</v>
      </c>
      <c r="AA105" s="31">
        <f t="shared" si="3"/>
        <v>0</v>
      </c>
    </row>
    <row r="106" spans="1:27" x14ac:dyDescent="0.25">
      <c r="A106" t="str">
        <f t="shared" si="2"/>
        <v>1047864783</v>
      </c>
      <c r="B106">
        <v>97</v>
      </c>
      <c r="C106">
        <v>1047864783</v>
      </c>
      <c r="D106" t="s">
        <v>42</v>
      </c>
      <c r="E106" t="s">
        <v>43</v>
      </c>
      <c r="F106">
        <v>583650</v>
      </c>
      <c r="G106" s="2">
        <v>44116</v>
      </c>
      <c r="H106" s="3">
        <v>0.3856134259259259</v>
      </c>
      <c r="I106" t="s">
        <v>44</v>
      </c>
      <c r="J106">
        <v>-82929448401</v>
      </c>
      <c r="K106" s="4" t="s">
        <v>101</v>
      </c>
      <c r="N106" t="str">
        <f>IFERROR(IFERROR(VLOOKUP($A106,'K-NETT'!$A$1:$AF$37898,1,FALSE),VLOOKUP($A106,'K-Wallet'!$A$1:$M$5000,1,FALSE)),"NOT VALID")</f>
        <v>1047864783</v>
      </c>
      <c r="O106" t="str">
        <f>IFERROR(IFERROR(VLOOKUP($A106,'K-NETT'!$A$1:$AF$37898,11,FALSE),VLOOKUP($A106,'K-Wallet'!$A$1:$M$5000,0,FALSE)),"NOT VALID")</f>
        <v>CNE2010007352</v>
      </c>
      <c r="P106" t="str">
        <f>IFERROR(IFERROR(VLOOKUP($A106,'K-NETT'!$A$1:$AF$37898,14,FALSE),VLOOKUP($A106,'K-Wallet'!$A$1:$M$5000,8,FALSE)),"NOT VALID")</f>
        <v>EID144911</v>
      </c>
      <c r="Q106" t="str">
        <f>IFERROR(IFERROR(VLOOKUP($A106,'K-NETT'!$A$1:$AF$37898,15,FALSE),VLOOKUP($A106,'K-Wallet'!$A$1:$M$5000,9,FALSE)),"NOT VALID")</f>
        <v>TEGUH IMANTOKO</v>
      </c>
      <c r="R106">
        <f>IFERROR(IFERROR(VLOOKUP($A106,'K-NETT'!$A$1:$AF$37898,16,FALSE),VLOOKUP($A106,'K-Wallet'!$A$1:$M$5000,0,FALSE)),"NOT VALID")</f>
        <v>569000</v>
      </c>
      <c r="S106">
        <f>IFERROR(IFERROR(VLOOKUP($A106,'K-NETT'!$A$1:$AF$37898,17,FALSE),VLOOKUP($A106,'K-Wallet'!$A$1:$M$5000,0,FALSE)),"NOT VALID")</f>
        <v>6650</v>
      </c>
      <c r="T106">
        <f>IFERROR(IFERROR(VLOOKUP($A106,'K-NETT'!$A$1:$AF$37898,18,FALSE),VLOOKUP($A106,'K-Wallet'!$A$1:$M$5000,0,FALSE)),"NOT VALID")</f>
        <v>8000</v>
      </c>
      <c r="U106">
        <f>IFERROR(IFERROR(VLOOKUP($A106,'K-NETT'!$A$1:$AF$37898,19,FALSE),VLOOKUP($A106,'K-Wallet'!$A$1:$M$5000,0,FALSE)),"NOT VALID")</f>
        <v>0</v>
      </c>
      <c r="V106">
        <f>IFERROR(IFERROR(VLOOKUP($A106,'K-NETT'!$A$1:$AF$37898,20,FALSE),VLOOKUP($A106,'K-Wallet'!$A$1:$M$5000,0,FALSE)),"NOT VALID")</f>
        <v>0</v>
      </c>
      <c r="W106">
        <f>IFERROR(IFERROR(VLOOKUP($A106,'K-NETT'!$A$1:$AF$37898,22,FALSE),VLOOKUP($A106,'K-Wallet'!$A$1:$M$5000,0,FALSE)),"NOT VALID")</f>
        <v>0</v>
      </c>
      <c r="X106">
        <f>IFERROR(IFERROR(VLOOKUP($A106,'K-NETT'!$A$1:$AF$37898,23,FALSE),VLOOKUP($A106,'K-Wallet'!$A$1:$M$5000,0,FALSE)),"NOT VALID")</f>
        <v>0</v>
      </c>
      <c r="Y106">
        <f>IFERROR(IFERROR(VLOOKUP($A106,'K-NETT'!$A$1:$AF$37898,26,FALSE),VLOOKUP($A106,'K-Wallet'!$A$1:$M$5000,0,FALSE)),"NOT VALID")</f>
        <v>583650</v>
      </c>
      <c r="Z106">
        <f>IFERROR(IFERROR(VLOOKUP($A106,'K-NETT'!$A$1:$AF$37898,30,FALSE),VLOOKUP($A106,'K-Wallet'!$A$1:$M$5000,11,FALSE)),"NOT VALID")</f>
        <v>0</v>
      </c>
      <c r="AA106" s="31">
        <f t="shared" si="3"/>
        <v>0</v>
      </c>
    </row>
    <row r="107" spans="1:27" x14ac:dyDescent="0.25">
      <c r="A107" t="str">
        <f t="shared" si="2"/>
        <v>1671074491</v>
      </c>
      <c r="B107">
        <v>98</v>
      </c>
      <c r="C107">
        <v>1671074491</v>
      </c>
      <c r="D107" t="s">
        <v>42</v>
      </c>
      <c r="E107" t="s">
        <v>43</v>
      </c>
      <c r="F107">
        <v>634650</v>
      </c>
      <c r="G107" s="2">
        <v>44116</v>
      </c>
      <c r="H107" s="3">
        <v>0.40089120370370374</v>
      </c>
      <c r="I107" t="s">
        <v>44</v>
      </c>
      <c r="J107">
        <v>-82935436501</v>
      </c>
      <c r="K107" s="4" t="s">
        <v>101</v>
      </c>
      <c r="N107" t="str">
        <f>IFERROR(IFERROR(VLOOKUP($A107,'K-NETT'!$A$1:$AF$37898,1,FALSE),VLOOKUP($A107,'K-Wallet'!$A$1:$M$5000,1,FALSE)),"NOT VALID")</f>
        <v>1671074491</v>
      </c>
      <c r="O107" t="str">
        <f>IFERROR(IFERROR(VLOOKUP($A107,'K-NETT'!$A$1:$AF$37898,11,FALSE),VLOOKUP($A107,'K-Wallet'!$A$1:$M$5000,0,FALSE)),"NOT VALID")</f>
        <v>CNE2010007356</v>
      </c>
      <c r="P107" t="str">
        <f>IFERROR(IFERROR(VLOOKUP($A107,'K-NETT'!$A$1:$AF$37898,14,FALSE),VLOOKUP($A107,'K-Wallet'!$A$1:$M$5000,8,FALSE)),"NOT VALID")</f>
        <v>IDBNALA00924</v>
      </c>
      <c r="Q107" t="str">
        <f>IFERROR(IFERROR(VLOOKUP($A107,'K-NETT'!$A$1:$AF$37898,15,FALSE),VLOOKUP($A107,'K-Wallet'!$A$1:$M$5000,9,FALSE)),"NOT VALID")</f>
        <v>NISA NUR ALIAH</v>
      </c>
      <c r="R107">
        <f>IFERROR(IFERROR(VLOOKUP($A107,'K-NETT'!$A$1:$AF$37898,16,FALSE),VLOOKUP($A107,'K-Wallet'!$A$1:$M$5000,0,FALSE)),"NOT VALID")</f>
        <v>620000</v>
      </c>
      <c r="S107">
        <f>IFERROR(IFERROR(VLOOKUP($A107,'K-NETT'!$A$1:$AF$37898,17,FALSE),VLOOKUP($A107,'K-Wallet'!$A$1:$M$5000,0,FALSE)),"NOT VALID")</f>
        <v>6650</v>
      </c>
      <c r="T107">
        <f>IFERROR(IFERROR(VLOOKUP($A107,'K-NETT'!$A$1:$AF$37898,18,FALSE),VLOOKUP($A107,'K-Wallet'!$A$1:$M$5000,0,FALSE)),"NOT VALID")</f>
        <v>8000</v>
      </c>
      <c r="U107">
        <f>IFERROR(IFERROR(VLOOKUP($A107,'K-NETT'!$A$1:$AF$37898,19,FALSE),VLOOKUP($A107,'K-Wallet'!$A$1:$M$5000,0,FALSE)),"NOT VALID")</f>
        <v>0</v>
      </c>
      <c r="V107">
        <f>IFERROR(IFERROR(VLOOKUP($A107,'K-NETT'!$A$1:$AF$37898,20,FALSE),VLOOKUP($A107,'K-Wallet'!$A$1:$M$5000,0,FALSE)),"NOT VALID")</f>
        <v>0</v>
      </c>
      <c r="W107">
        <f>IFERROR(IFERROR(VLOOKUP($A107,'K-NETT'!$A$1:$AF$37898,22,FALSE),VLOOKUP($A107,'K-Wallet'!$A$1:$M$5000,0,FALSE)),"NOT VALID")</f>
        <v>0</v>
      </c>
      <c r="X107">
        <f>IFERROR(IFERROR(VLOOKUP($A107,'K-NETT'!$A$1:$AF$37898,23,FALSE),VLOOKUP($A107,'K-Wallet'!$A$1:$M$5000,0,FALSE)),"NOT VALID")</f>
        <v>0</v>
      </c>
      <c r="Y107">
        <f>IFERROR(IFERROR(VLOOKUP($A107,'K-NETT'!$A$1:$AF$37898,26,FALSE),VLOOKUP($A107,'K-Wallet'!$A$1:$M$5000,0,FALSE)),"NOT VALID")</f>
        <v>634650</v>
      </c>
      <c r="Z107">
        <f>IFERROR(IFERROR(VLOOKUP($A107,'K-NETT'!$A$1:$AF$37898,30,FALSE),VLOOKUP($A107,'K-Wallet'!$A$1:$M$5000,11,FALSE)),"NOT VALID")</f>
        <v>0</v>
      </c>
      <c r="AA107" s="31">
        <f t="shared" si="3"/>
        <v>0</v>
      </c>
    </row>
    <row r="108" spans="1:27" x14ac:dyDescent="0.25">
      <c r="A108" t="str">
        <f t="shared" si="2"/>
        <v>1252074493</v>
      </c>
      <c r="B108">
        <v>99</v>
      </c>
      <c r="C108">
        <v>1252074493</v>
      </c>
      <c r="D108" t="s">
        <v>42</v>
      </c>
      <c r="E108" t="s">
        <v>43</v>
      </c>
      <c r="F108">
        <v>166650</v>
      </c>
      <c r="G108" s="2">
        <v>44116</v>
      </c>
      <c r="H108" s="3">
        <v>0.40166666666666667</v>
      </c>
      <c r="I108" t="s">
        <v>44</v>
      </c>
      <c r="J108">
        <v>-82935743101</v>
      </c>
      <c r="K108" s="4" t="s">
        <v>101</v>
      </c>
      <c r="N108" t="str">
        <f>IFERROR(IFERROR(VLOOKUP($A108,'K-NETT'!$A$1:$AF$37898,1,FALSE),VLOOKUP($A108,'K-Wallet'!$A$1:$M$5000,1,FALSE)),"NOT VALID")</f>
        <v>1252074493</v>
      </c>
      <c r="O108" t="str">
        <f>IFERROR(IFERROR(VLOOKUP($A108,'K-NETT'!$A$1:$AF$37898,11,FALSE),VLOOKUP($A108,'K-Wallet'!$A$1:$M$5000,0,FALSE)),"NOT VALID")</f>
        <v>CNE2010007357</v>
      </c>
      <c r="P108" t="str">
        <f>IFERROR(IFERROR(VLOOKUP($A108,'K-NETT'!$A$1:$AF$37898,14,FALSE),VLOOKUP($A108,'K-Wallet'!$A$1:$M$5000,8,FALSE)),"NOT VALID")</f>
        <v>EID643341</v>
      </c>
      <c r="Q108" t="str">
        <f>IFERROR(IFERROR(VLOOKUP($A108,'K-NETT'!$A$1:$AF$37898,15,FALSE),VLOOKUP($A108,'K-Wallet'!$A$1:$M$5000,9,FALSE)),"NOT VALID")</f>
        <v>AGUNG SETYO NUGROHO</v>
      </c>
      <c r="R108">
        <f>IFERROR(IFERROR(VLOOKUP($A108,'K-NETT'!$A$1:$AF$37898,16,FALSE),VLOOKUP($A108,'K-Wallet'!$A$1:$M$5000,0,FALSE)),"NOT VALID")</f>
        <v>160000</v>
      </c>
      <c r="S108">
        <f>IFERROR(IFERROR(VLOOKUP($A108,'K-NETT'!$A$1:$AF$37898,17,FALSE),VLOOKUP($A108,'K-Wallet'!$A$1:$M$5000,0,FALSE)),"NOT VALID")</f>
        <v>6650</v>
      </c>
      <c r="T108">
        <f>IFERROR(IFERROR(VLOOKUP($A108,'K-NETT'!$A$1:$AF$37898,18,FALSE),VLOOKUP($A108,'K-Wallet'!$A$1:$M$5000,0,FALSE)),"NOT VALID")</f>
        <v>0</v>
      </c>
      <c r="U108">
        <f>IFERROR(IFERROR(VLOOKUP($A108,'K-NETT'!$A$1:$AF$37898,19,FALSE),VLOOKUP($A108,'K-Wallet'!$A$1:$M$5000,0,FALSE)),"NOT VALID")</f>
        <v>0</v>
      </c>
      <c r="V108">
        <f>IFERROR(IFERROR(VLOOKUP($A108,'K-NETT'!$A$1:$AF$37898,20,FALSE),VLOOKUP($A108,'K-Wallet'!$A$1:$M$5000,0,FALSE)),"NOT VALID")</f>
        <v>0</v>
      </c>
      <c r="W108">
        <f>IFERROR(IFERROR(VLOOKUP($A108,'K-NETT'!$A$1:$AF$37898,22,FALSE),VLOOKUP($A108,'K-Wallet'!$A$1:$M$5000,0,FALSE)),"NOT VALID")</f>
        <v>0</v>
      </c>
      <c r="X108">
        <f>IFERROR(IFERROR(VLOOKUP($A108,'K-NETT'!$A$1:$AF$37898,23,FALSE),VLOOKUP($A108,'K-Wallet'!$A$1:$M$5000,0,FALSE)),"NOT VALID")</f>
        <v>0</v>
      </c>
      <c r="Y108">
        <f>IFERROR(IFERROR(VLOOKUP($A108,'K-NETT'!$A$1:$AF$37898,26,FALSE),VLOOKUP($A108,'K-Wallet'!$A$1:$M$5000,0,FALSE)),"NOT VALID")</f>
        <v>166650</v>
      </c>
      <c r="Z108">
        <f>IFERROR(IFERROR(VLOOKUP($A108,'K-NETT'!$A$1:$AF$37898,30,FALSE),VLOOKUP($A108,'K-Wallet'!$A$1:$M$5000,11,FALSE)),"NOT VALID")</f>
        <v>0</v>
      </c>
      <c r="AA108" s="31">
        <f t="shared" si="3"/>
        <v>0</v>
      </c>
    </row>
    <row r="109" spans="1:27" x14ac:dyDescent="0.25">
      <c r="A109" t="str">
        <f t="shared" si="2"/>
        <v>1493074018</v>
      </c>
      <c r="B109">
        <v>100</v>
      </c>
      <c r="C109">
        <v>1493074018</v>
      </c>
      <c r="D109" t="s">
        <v>42</v>
      </c>
      <c r="E109" t="s">
        <v>43</v>
      </c>
      <c r="F109">
        <v>491650</v>
      </c>
      <c r="G109" s="2">
        <v>44116</v>
      </c>
      <c r="H109" s="3">
        <v>0.40304398148148146</v>
      </c>
      <c r="I109" t="s">
        <v>44</v>
      </c>
      <c r="J109">
        <v>-82936290101</v>
      </c>
      <c r="K109" s="4" t="s">
        <v>101</v>
      </c>
      <c r="N109" t="str">
        <f>IFERROR(IFERROR(VLOOKUP($A109,'K-NETT'!$A$1:$AF$37898,1,FALSE),VLOOKUP($A109,'K-Wallet'!$A$1:$M$5000,1,FALSE)),"NOT VALID")</f>
        <v>1493074018</v>
      </c>
      <c r="O109" t="str">
        <f>IFERROR(IFERROR(VLOOKUP($A109,'K-NETT'!$A$1:$AF$37898,11,FALSE),VLOOKUP($A109,'K-Wallet'!$A$1:$M$5000,0,FALSE)),"NOT VALID")</f>
        <v>CNE2010007358</v>
      </c>
      <c r="P109" t="str">
        <f>IFERROR(IFERROR(VLOOKUP($A109,'K-NETT'!$A$1:$AF$37898,14,FALSE),VLOOKUP($A109,'K-Wallet'!$A$1:$M$5000,8,FALSE)),"NOT VALID")</f>
        <v>IDSPAAA18066</v>
      </c>
      <c r="Q109" t="str">
        <f>IFERROR(IFERROR(VLOOKUP($A109,'K-NETT'!$A$1:$AF$37898,15,FALSE),VLOOKUP($A109,'K-Wallet'!$A$1:$M$5000,9,FALSE)),"NOT VALID")</f>
        <v>ASHAR</v>
      </c>
      <c r="R109">
        <f>IFERROR(IFERROR(VLOOKUP($A109,'K-NETT'!$A$1:$AF$37898,16,FALSE),VLOOKUP($A109,'K-Wallet'!$A$1:$M$5000,0,FALSE)),"NOT VALID")</f>
        <v>475000</v>
      </c>
      <c r="S109">
        <f>IFERROR(IFERROR(VLOOKUP($A109,'K-NETT'!$A$1:$AF$37898,17,FALSE),VLOOKUP($A109,'K-Wallet'!$A$1:$M$5000,0,FALSE)),"NOT VALID")</f>
        <v>6650</v>
      </c>
      <c r="T109">
        <f>IFERROR(IFERROR(VLOOKUP($A109,'K-NETT'!$A$1:$AF$37898,18,FALSE),VLOOKUP($A109,'K-Wallet'!$A$1:$M$5000,0,FALSE)),"NOT VALID")</f>
        <v>10000</v>
      </c>
      <c r="U109">
        <f>IFERROR(IFERROR(VLOOKUP($A109,'K-NETT'!$A$1:$AF$37898,19,FALSE),VLOOKUP($A109,'K-Wallet'!$A$1:$M$5000,0,FALSE)),"NOT VALID")</f>
        <v>0</v>
      </c>
      <c r="V109">
        <f>IFERROR(IFERROR(VLOOKUP($A109,'K-NETT'!$A$1:$AF$37898,20,FALSE),VLOOKUP($A109,'K-Wallet'!$A$1:$M$5000,0,FALSE)),"NOT VALID")</f>
        <v>0</v>
      </c>
      <c r="W109">
        <f>IFERROR(IFERROR(VLOOKUP($A109,'K-NETT'!$A$1:$AF$37898,22,FALSE),VLOOKUP($A109,'K-Wallet'!$A$1:$M$5000,0,FALSE)),"NOT VALID")</f>
        <v>0</v>
      </c>
      <c r="X109">
        <f>IFERROR(IFERROR(VLOOKUP($A109,'K-NETT'!$A$1:$AF$37898,23,FALSE),VLOOKUP($A109,'K-Wallet'!$A$1:$M$5000,0,FALSE)),"NOT VALID")</f>
        <v>0</v>
      </c>
      <c r="Y109">
        <f>IFERROR(IFERROR(VLOOKUP($A109,'K-NETT'!$A$1:$AF$37898,26,FALSE),VLOOKUP($A109,'K-Wallet'!$A$1:$M$5000,0,FALSE)),"NOT VALID")</f>
        <v>491650</v>
      </c>
      <c r="Z109">
        <f>IFERROR(IFERROR(VLOOKUP($A109,'K-NETT'!$A$1:$AF$37898,30,FALSE),VLOOKUP($A109,'K-Wallet'!$A$1:$M$5000,11,FALSE)),"NOT VALID")</f>
        <v>0</v>
      </c>
      <c r="AA109" s="31">
        <f t="shared" si="3"/>
        <v>0</v>
      </c>
    </row>
    <row r="110" spans="1:27" x14ac:dyDescent="0.25">
      <c r="A110" t="str">
        <f t="shared" si="2"/>
        <v>1407074648</v>
      </c>
      <c r="B110">
        <v>101</v>
      </c>
      <c r="C110">
        <v>1407074648</v>
      </c>
      <c r="D110" t="s">
        <v>42</v>
      </c>
      <c r="E110" t="s">
        <v>43</v>
      </c>
      <c r="F110">
        <v>638650</v>
      </c>
      <c r="G110" s="2">
        <v>44116</v>
      </c>
      <c r="H110" s="3">
        <v>0.4128472222222222</v>
      </c>
      <c r="I110" t="s">
        <v>44</v>
      </c>
      <c r="J110">
        <v>-82940153501</v>
      </c>
      <c r="K110" s="4" t="s">
        <v>101</v>
      </c>
      <c r="N110" t="str">
        <f>IFERROR(IFERROR(VLOOKUP($A110,'K-NETT'!$A$1:$AF$37898,1,FALSE),VLOOKUP($A110,'K-Wallet'!$A$1:$M$5000,1,FALSE)),"NOT VALID")</f>
        <v>1407074648</v>
      </c>
      <c r="O110" t="str">
        <f>IFERROR(IFERROR(VLOOKUP($A110,'K-NETT'!$A$1:$AF$37898,11,FALSE),VLOOKUP($A110,'K-Wallet'!$A$1:$M$5000,0,FALSE)),"NOT VALID")</f>
        <v>CNE2010007364</v>
      </c>
      <c r="P110" t="str">
        <f>IFERROR(IFERROR(VLOOKUP($A110,'K-NETT'!$A$1:$AF$37898,14,FALSE),VLOOKUP($A110,'K-Wallet'!$A$1:$M$5000,8,FALSE)),"NOT VALID")</f>
        <v>IDSPAAB37766</v>
      </c>
      <c r="Q110" t="str">
        <f>IFERROR(IFERROR(VLOOKUP($A110,'K-NETT'!$A$1:$AF$37898,15,FALSE),VLOOKUP($A110,'K-Wallet'!$A$1:$M$5000,9,FALSE)),"NOT VALID")</f>
        <v>SITI MURYANI</v>
      </c>
      <c r="R110">
        <f>IFERROR(IFERROR(VLOOKUP($A110,'K-NETT'!$A$1:$AF$37898,16,FALSE),VLOOKUP($A110,'K-Wallet'!$A$1:$M$5000,0,FALSE)),"NOT VALID")</f>
        <v>620000</v>
      </c>
      <c r="S110">
        <f>IFERROR(IFERROR(VLOOKUP($A110,'K-NETT'!$A$1:$AF$37898,17,FALSE),VLOOKUP($A110,'K-Wallet'!$A$1:$M$5000,0,FALSE)),"NOT VALID")</f>
        <v>6650</v>
      </c>
      <c r="T110">
        <f>IFERROR(IFERROR(VLOOKUP($A110,'K-NETT'!$A$1:$AF$37898,18,FALSE),VLOOKUP($A110,'K-Wallet'!$A$1:$M$5000,0,FALSE)),"NOT VALID")</f>
        <v>12000</v>
      </c>
      <c r="U110">
        <f>IFERROR(IFERROR(VLOOKUP($A110,'K-NETT'!$A$1:$AF$37898,19,FALSE),VLOOKUP($A110,'K-Wallet'!$A$1:$M$5000,0,FALSE)),"NOT VALID")</f>
        <v>0</v>
      </c>
      <c r="V110">
        <f>IFERROR(IFERROR(VLOOKUP($A110,'K-NETT'!$A$1:$AF$37898,20,FALSE),VLOOKUP($A110,'K-Wallet'!$A$1:$M$5000,0,FALSE)),"NOT VALID")</f>
        <v>0</v>
      </c>
      <c r="W110">
        <f>IFERROR(IFERROR(VLOOKUP($A110,'K-NETT'!$A$1:$AF$37898,22,FALSE),VLOOKUP($A110,'K-Wallet'!$A$1:$M$5000,0,FALSE)),"NOT VALID")</f>
        <v>0</v>
      </c>
      <c r="X110">
        <f>IFERROR(IFERROR(VLOOKUP($A110,'K-NETT'!$A$1:$AF$37898,23,FALSE),VLOOKUP($A110,'K-Wallet'!$A$1:$M$5000,0,FALSE)),"NOT VALID")</f>
        <v>0</v>
      </c>
      <c r="Y110">
        <f>IFERROR(IFERROR(VLOOKUP($A110,'K-NETT'!$A$1:$AF$37898,26,FALSE),VLOOKUP($A110,'K-Wallet'!$A$1:$M$5000,0,FALSE)),"NOT VALID")</f>
        <v>638650</v>
      </c>
      <c r="Z110">
        <f>IFERROR(IFERROR(VLOOKUP($A110,'K-NETT'!$A$1:$AF$37898,30,FALSE),VLOOKUP($A110,'K-Wallet'!$A$1:$M$5000,11,FALSE)),"NOT VALID")</f>
        <v>0</v>
      </c>
      <c r="AA110" s="31">
        <f t="shared" si="3"/>
        <v>0</v>
      </c>
    </row>
    <row r="111" spans="1:27" x14ac:dyDescent="0.25">
      <c r="A111" t="str">
        <f t="shared" si="2"/>
        <v>1178074328</v>
      </c>
      <c r="B111">
        <v>102</v>
      </c>
      <c r="C111">
        <v>1178074328</v>
      </c>
      <c r="D111" t="s">
        <v>42</v>
      </c>
      <c r="E111" t="s">
        <v>43</v>
      </c>
      <c r="F111">
        <v>977650</v>
      </c>
      <c r="G111" s="2">
        <v>44116</v>
      </c>
      <c r="H111" s="3">
        <v>0.41337962962962965</v>
      </c>
      <c r="I111" t="s">
        <v>44</v>
      </c>
      <c r="J111">
        <v>-82940376601</v>
      </c>
      <c r="K111" s="4" t="s">
        <v>101</v>
      </c>
      <c r="N111" t="str">
        <f>IFERROR(IFERROR(VLOOKUP($A111,'K-NETT'!$A$1:$AF$37898,1,FALSE),VLOOKUP($A111,'K-Wallet'!$A$1:$M$5000,1,FALSE)),"NOT VALID")</f>
        <v>1178074328</v>
      </c>
      <c r="O111" t="str">
        <f>IFERROR(IFERROR(VLOOKUP($A111,'K-NETT'!$A$1:$AF$37898,11,FALSE),VLOOKUP($A111,'K-Wallet'!$A$1:$M$5000,0,FALSE)),"NOT VALID")</f>
        <v>CNE2010007366</v>
      </c>
      <c r="P111" t="str">
        <f>IFERROR(IFERROR(VLOOKUP($A111,'K-NETT'!$A$1:$AF$37898,14,FALSE),VLOOKUP($A111,'K-Wallet'!$A$1:$M$5000,8,FALSE)),"NOT VALID")</f>
        <v>IDSPAAB27750</v>
      </c>
      <c r="Q111" t="str">
        <f>IFERROR(IFERROR(VLOOKUP($A111,'K-NETT'!$A$1:$AF$37898,15,FALSE),VLOOKUP($A111,'K-Wallet'!$A$1:$M$5000,9,FALSE)),"NOT VALID")</f>
        <v>JEMSINAH YULIANINGSIH</v>
      </c>
      <c r="R111">
        <f>IFERROR(IFERROR(VLOOKUP($A111,'K-NETT'!$A$1:$AF$37898,16,FALSE),VLOOKUP($A111,'K-Wallet'!$A$1:$M$5000,0,FALSE)),"NOT VALID")</f>
        <v>960000</v>
      </c>
      <c r="S111">
        <f>IFERROR(IFERROR(VLOOKUP($A111,'K-NETT'!$A$1:$AF$37898,17,FALSE),VLOOKUP($A111,'K-Wallet'!$A$1:$M$5000,0,FALSE)),"NOT VALID")</f>
        <v>6650</v>
      </c>
      <c r="T111">
        <f>IFERROR(IFERROR(VLOOKUP($A111,'K-NETT'!$A$1:$AF$37898,18,FALSE),VLOOKUP($A111,'K-Wallet'!$A$1:$M$5000,0,FALSE)),"NOT VALID")</f>
        <v>11000</v>
      </c>
      <c r="U111">
        <f>IFERROR(IFERROR(VLOOKUP($A111,'K-NETT'!$A$1:$AF$37898,19,FALSE),VLOOKUP($A111,'K-Wallet'!$A$1:$M$5000,0,FALSE)),"NOT VALID")</f>
        <v>0</v>
      </c>
      <c r="V111">
        <f>IFERROR(IFERROR(VLOOKUP($A111,'K-NETT'!$A$1:$AF$37898,20,FALSE),VLOOKUP($A111,'K-Wallet'!$A$1:$M$5000,0,FALSE)),"NOT VALID")</f>
        <v>0</v>
      </c>
      <c r="W111">
        <f>IFERROR(IFERROR(VLOOKUP($A111,'K-NETT'!$A$1:$AF$37898,22,FALSE),VLOOKUP($A111,'K-Wallet'!$A$1:$M$5000,0,FALSE)),"NOT VALID")</f>
        <v>0</v>
      </c>
      <c r="X111">
        <f>IFERROR(IFERROR(VLOOKUP($A111,'K-NETT'!$A$1:$AF$37898,23,FALSE),VLOOKUP($A111,'K-Wallet'!$A$1:$M$5000,0,FALSE)),"NOT VALID")</f>
        <v>0</v>
      </c>
      <c r="Y111">
        <f>IFERROR(IFERROR(VLOOKUP($A111,'K-NETT'!$A$1:$AF$37898,26,FALSE),VLOOKUP($A111,'K-Wallet'!$A$1:$M$5000,0,FALSE)),"NOT VALID")</f>
        <v>977650</v>
      </c>
      <c r="Z111">
        <f>IFERROR(IFERROR(VLOOKUP($A111,'K-NETT'!$A$1:$AF$37898,30,FALSE),VLOOKUP($A111,'K-Wallet'!$A$1:$M$5000,11,FALSE)),"NOT VALID")</f>
        <v>0</v>
      </c>
      <c r="AA111" s="31">
        <f t="shared" si="3"/>
        <v>0</v>
      </c>
    </row>
    <row r="112" spans="1:27" x14ac:dyDescent="0.25">
      <c r="A112" t="str">
        <f t="shared" si="2"/>
        <v>1550174437</v>
      </c>
      <c r="B112">
        <v>103</v>
      </c>
      <c r="C112">
        <v>1550174437</v>
      </c>
      <c r="D112" t="s">
        <v>42</v>
      </c>
      <c r="E112" t="s">
        <v>43</v>
      </c>
      <c r="F112">
        <v>1480650</v>
      </c>
      <c r="G112" s="2">
        <v>44116</v>
      </c>
      <c r="H112" s="3">
        <v>0.41385416666666663</v>
      </c>
      <c r="I112" t="s">
        <v>44</v>
      </c>
      <c r="J112">
        <v>-82940550901</v>
      </c>
      <c r="K112" s="4" t="s">
        <v>101</v>
      </c>
      <c r="N112" t="str">
        <f>IFERROR(IFERROR(VLOOKUP($A112,'K-NETT'!$A$1:$AF$37898,1,FALSE),VLOOKUP($A112,'K-Wallet'!$A$1:$M$5000,1,FALSE)),"NOT VALID")</f>
        <v>1550174437</v>
      </c>
      <c r="O112" t="str">
        <f>IFERROR(IFERROR(VLOOKUP($A112,'K-NETT'!$A$1:$AF$37898,11,FALSE),VLOOKUP($A112,'K-Wallet'!$A$1:$M$5000,0,FALSE)),"NOT VALID")</f>
        <v>CNE2010007374</v>
      </c>
      <c r="P112" t="str">
        <f>IFERROR(IFERROR(VLOOKUP($A112,'K-NETT'!$A$1:$AF$37898,14,FALSE),VLOOKUP($A112,'K-Wallet'!$A$1:$M$5000,8,FALSE)),"NOT VALID")</f>
        <v>IDBNAFA12927</v>
      </c>
      <c r="Q112" t="str">
        <f>IFERROR(IFERROR(VLOOKUP($A112,'K-NETT'!$A$1:$AF$37898,15,FALSE),VLOOKUP($A112,'K-Wallet'!$A$1:$M$5000,9,FALSE)),"NOT VALID")</f>
        <v>PURNIASIH</v>
      </c>
      <c r="R112">
        <f>IFERROR(IFERROR(VLOOKUP($A112,'K-NETT'!$A$1:$AF$37898,16,FALSE),VLOOKUP($A112,'K-Wallet'!$A$1:$M$5000,0,FALSE)),"NOT VALID")</f>
        <v>1463000</v>
      </c>
      <c r="S112">
        <f>IFERROR(IFERROR(VLOOKUP($A112,'K-NETT'!$A$1:$AF$37898,17,FALSE),VLOOKUP($A112,'K-Wallet'!$A$1:$M$5000,0,FALSE)),"NOT VALID")</f>
        <v>6650</v>
      </c>
      <c r="T112">
        <f>IFERROR(IFERROR(VLOOKUP($A112,'K-NETT'!$A$1:$AF$37898,18,FALSE),VLOOKUP($A112,'K-Wallet'!$A$1:$M$5000,0,FALSE)),"NOT VALID")</f>
        <v>11000</v>
      </c>
      <c r="U112">
        <f>IFERROR(IFERROR(VLOOKUP($A112,'K-NETT'!$A$1:$AF$37898,19,FALSE),VLOOKUP($A112,'K-Wallet'!$A$1:$M$5000,0,FALSE)),"NOT VALID")</f>
        <v>0</v>
      </c>
      <c r="V112">
        <f>IFERROR(IFERROR(VLOOKUP($A112,'K-NETT'!$A$1:$AF$37898,20,FALSE),VLOOKUP($A112,'K-Wallet'!$A$1:$M$5000,0,FALSE)),"NOT VALID")</f>
        <v>0</v>
      </c>
      <c r="W112">
        <f>IFERROR(IFERROR(VLOOKUP($A112,'K-NETT'!$A$1:$AF$37898,22,FALSE),VLOOKUP($A112,'K-Wallet'!$A$1:$M$5000,0,FALSE)),"NOT VALID")</f>
        <v>0</v>
      </c>
      <c r="X112">
        <f>IFERROR(IFERROR(VLOOKUP($A112,'K-NETT'!$A$1:$AF$37898,23,FALSE),VLOOKUP($A112,'K-Wallet'!$A$1:$M$5000,0,FALSE)),"NOT VALID")</f>
        <v>0</v>
      </c>
      <c r="Y112">
        <f>IFERROR(IFERROR(VLOOKUP($A112,'K-NETT'!$A$1:$AF$37898,26,FALSE),VLOOKUP($A112,'K-Wallet'!$A$1:$M$5000,0,FALSE)),"NOT VALID")</f>
        <v>1480650</v>
      </c>
      <c r="Z112">
        <f>IFERROR(IFERROR(VLOOKUP($A112,'K-NETT'!$A$1:$AF$37898,30,FALSE),VLOOKUP($A112,'K-Wallet'!$A$1:$M$5000,11,FALSE)),"NOT VALID")</f>
        <v>0</v>
      </c>
      <c r="AA112" s="31">
        <f t="shared" si="3"/>
        <v>0</v>
      </c>
    </row>
    <row r="113" spans="1:27" x14ac:dyDescent="0.25">
      <c r="A113" t="str">
        <f t="shared" si="2"/>
        <v>1614174044</v>
      </c>
      <c r="B113">
        <v>104</v>
      </c>
      <c r="C113">
        <v>1614174044</v>
      </c>
      <c r="D113" t="s">
        <v>42</v>
      </c>
      <c r="E113" t="s">
        <v>43</v>
      </c>
      <c r="F113">
        <v>131650</v>
      </c>
      <c r="G113" s="2">
        <v>44116</v>
      </c>
      <c r="H113" s="3">
        <v>0.41572916666666665</v>
      </c>
      <c r="I113" t="s">
        <v>44</v>
      </c>
      <c r="J113">
        <v>-82941233501</v>
      </c>
      <c r="K113" s="4" t="s">
        <v>101</v>
      </c>
      <c r="N113" t="str">
        <f>IFERROR(IFERROR(VLOOKUP($A113,'K-NETT'!$A$1:$AF$37898,1,FALSE),VLOOKUP($A113,'K-Wallet'!$A$1:$M$5000,1,FALSE)),"NOT VALID")</f>
        <v>1614174044</v>
      </c>
      <c r="O113" t="str">
        <f>IFERROR(IFERROR(VLOOKUP($A113,'K-NETT'!$A$1:$AF$37898,11,FALSE),VLOOKUP($A113,'K-Wallet'!$A$1:$M$5000,0,FALSE)),"NOT VALID")</f>
        <v>CNE2010007382</v>
      </c>
      <c r="P113" t="str">
        <f>IFERROR(IFERROR(VLOOKUP($A113,'K-NETT'!$A$1:$AF$37898,14,FALSE),VLOOKUP($A113,'K-Wallet'!$A$1:$M$5000,8,FALSE)),"NOT VALID")</f>
        <v>EID007658</v>
      </c>
      <c r="Q113" t="str">
        <f>IFERROR(IFERROR(VLOOKUP($A113,'K-NETT'!$A$1:$AF$37898,15,FALSE),VLOOKUP($A113,'K-Wallet'!$A$1:$M$5000,9,FALSE)),"NOT VALID")</f>
        <v>AHMAD NURSAM</v>
      </c>
      <c r="R113">
        <f>IFERROR(IFERROR(VLOOKUP($A113,'K-NETT'!$A$1:$AF$37898,16,FALSE),VLOOKUP($A113,'K-Wallet'!$A$1:$M$5000,0,FALSE)),"NOT VALID")</f>
        <v>105000</v>
      </c>
      <c r="S113">
        <f>IFERROR(IFERROR(VLOOKUP($A113,'K-NETT'!$A$1:$AF$37898,17,FALSE),VLOOKUP($A113,'K-Wallet'!$A$1:$M$5000,0,FALSE)),"NOT VALID")</f>
        <v>6650</v>
      </c>
      <c r="T113">
        <f>IFERROR(IFERROR(VLOOKUP($A113,'K-NETT'!$A$1:$AF$37898,18,FALSE),VLOOKUP($A113,'K-Wallet'!$A$1:$M$5000,0,FALSE)),"NOT VALID")</f>
        <v>20000</v>
      </c>
      <c r="U113">
        <f>IFERROR(IFERROR(VLOOKUP($A113,'K-NETT'!$A$1:$AF$37898,19,FALSE),VLOOKUP($A113,'K-Wallet'!$A$1:$M$5000,0,FALSE)),"NOT VALID")</f>
        <v>0</v>
      </c>
      <c r="V113">
        <f>IFERROR(IFERROR(VLOOKUP($A113,'K-NETT'!$A$1:$AF$37898,20,FALSE),VLOOKUP($A113,'K-Wallet'!$A$1:$M$5000,0,FALSE)),"NOT VALID")</f>
        <v>0</v>
      </c>
      <c r="W113">
        <f>IFERROR(IFERROR(VLOOKUP($A113,'K-NETT'!$A$1:$AF$37898,22,FALSE),VLOOKUP($A113,'K-Wallet'!$A$1:$M$5000,0,FALSE)),"NOT VALID")</f>
        <v>0</v>
      </c>
      <c r="X113">
        <f>IFERROR(IFERROR(VLOOKUP($A113,'K-NETT'!$A$1:$AF$37898,23,FALSE),VLOOKUP($A113,'K-Wallet'!$A$1:$M$5000,0,FALSE)),"NOT VALID")</f>
        <v>0</v>
      </c>
      <c r="Y113">
        <f>IFERROR(IFERROR(VLOOKUP($A113,'K-NETT'!$A$1:$AF$37898,26,FALSE),VLOOKUP($A113,'K-Wallet'!$A$1:$M$5000,0,FALSE)),"NOT VALID")</f>
        <v>131650</v>
      </c>
      <c r="Z113">
        <f>IFERROR(IFERROR(VLOOKUP($A113,'K-NETT'!$A$1:$AF$37898,30,FALSE),VLOOKUP($A113,'K-Wallet'!$A$1:$M$5000,11,FALSE)),"NOT VALID")</f>
        <v>0</v>
      </c>
      <c r="AA113" s="31">
        <f t="shared" si="3"/>
        <v>0</v>
      </c>
    </row>
    <row r="114" spans="1:27" x14ac:dyDescent="0.25">
      <c r="A114" t="str">
        <f t="shared" si="2"/>
        <v>1237174278</v>
      </c>
      <c r="B114">
        <v>105</v>
      </c>
      <c r="C114">
        <v>1237174278</v>
      </c>
      <c r="D114" t="s">
        <v>42</v>
      </c>
      <c r="E114" t="s">
        <v>43</v>
      </c>
      <c r="F114">
        <v>637650</v>
      </c>
      <c r="G114" s="2">
        <v>44116</v>
      </c>
      <c r="H114" s="3">
        <v>0.41908564814814814</v>
      </c>
      <c r="I114" t="s">
        <v>46</v>
      </c>
      <c r="J114">
        <v>-82942612901</v>
      </c>
      <c r="K114" s="4" t="s">
        <v>101</v>
      </c>
      <c r="N114" t="str">
        <f>IFERROR(IFERROR(VLOOKUP($A114,'K-NETT'!$A$1:$AF$37898,1,FALSE),VLOOKUP($A114,'K-Wallet'!$A$1:$M$5000,1,FALSE)),"NOT VALID")</f>
        <v>1237174278</v>
      </c>
      <c r="O114" t="str">
        <f>IFERROR(IFERROR(VLOOKUP($A114,'K-NETT'!$A$1:$AF$37898,11,FALSE),VLOOKUP($A114,'K-Wallet'!$A$1:$M$5000,0,FALSE)),"NOT VALID")</f>
        <v>CNE2010007402</v>
      </c>
      <c r="P114" t="str">
        <f>IFERROR(IFERROR(VLOOKUP($A114,'K-NETT'!$A$1:$AF$37898,14,FALSE),VLOOKUP($A114,'K-Wallet'!$A$1:$M$5000,8,FALSE)),"NOT VALID")</f>
        <v>IDJTBWA06368</v>
      </c>
      <c r="Q114" t="str">
        <f>IFERROR(IFERROR(VLOOKUP($A114,'K-NETT'!$A$1:$AF$37898,15,FALSE),VLOOKUP($A114,'K-Wallet'!$A$1:$M$5000,9,FALSE)),"NOT VALID")</f>
        <v>PUPUN PUADAH</v>
      </c>
      <c r="R114">
        <f>IFERROR(IFERROR(VLOOKUP($A114,'K-NETT'!$A$1:$AF$37898,16,FALSE),VLOOKUP($A114,'K-Wallet'!$A$1:$M$5000,0,FALSE)),"NOT VALID")</f>
        <v>620000</v>
      </c>
      <c r="S114">
        <f>IFERROR(IFERROR(VLOOKUP($A114,'K-NETT'!$A$1:$AF$37898,17,FALSE),VLOOKUP($A114,'K-Wallet'!$A$1:$M$5000,0,FALSE)),"NOT VALID")</f>
        <v>6650</v>
      </c>
      <c r="T114">
        <f>IFERROR(IFERROR(VLOOKUP($A114,'K-NETT'!$A$1:$AF$37898,18,FALSE),VLOOKUP($A114,'K-Wallet'!$A$1:$M$5000,0,FALSE)),"NOT VALID")</f>
        <v>11000</v>
      </c>
      <c r="U114">
        <f>IFERROR(IFERROR(VLOOKUP($A114,'K-NETT'!$A$1:$AF$37898,19,FALSE),VLOOKUP($A114,'K-Wallet'!$A$1:$M$5000,0,FALSE)),"NOT VALID")</f>
        <v>0</v>
      </c>
      <c r="V114">
        <f>IFERROR(IFERROR(VLOOKUP($A114,'K-NETT'!$A$1:$AF$37898,20,FALSE),VLOOKUP($A114,'K-Wallet'!$A$1:$M$5000,0,FALSE)),"NOT VALID")</f>
        <v>0</v>
      </c>
      <c r="W114">
        <f>IFERROR(IFERROR(VLOOKUP($A114,'K-NETT'!$A$1:$AF$37898,22,FALSE),VLOOKUP($A114,'K-Wallet'!$A$1:$M$5000,0,FALSE)),"NOT VALID")</f>
        <v>0</v>
      </c>
      <c r="X114">
        <f>IFERROR(IFERROR(VLOOKUP($A114,'K-NETT'!$A$1:$AF$37898,23,FALSE),VLOOKUP($A114,'K-Wallet'!$A$1:$M$5000,0,FALSE)),"NOT VALID")</f>
        <v>0</v>
      </c>
      <c r="Y114">
        <f>IFERROR(IFERROR(VLOOKUP($A114,'K-NETT'!$A$1:$AF$37898,26,FALSE),VLOOKUP($A114,'K-Wallet'!$A$1:$M$5000,0,FALSE)),"NOT VALID")</f>
        <v>637650</v>
      </c>
      <c r="Z114">
        <f>IFERROR(IFERROR(VLOOKUP($A114,'K-NETT'!$A$1:$AF$37898,30,FALSE),VLOOKUP($A114,'K-Wallet'!$A$1:$M$5000,11,FALSE)),"NOT VALID")</f>
        <v>0</v>
      </c>
      <c r="AA114" s="31">
        <f t="shared" si="3"/>
        <v>0</v>
      </c>
    </row>
    <row r="115" spans="1:27" x14ac:dyDescent="0.25">
      <c r="A115" t="str">
        <f t="shared" si="2"/>
        <v>1823274703</v>
      </c>
      <c r="B115">
        <v>106</v>
      </c>
      <c r="C115">
        <v>1823274703</v>
      </c>
      <c r="D115" t="s">
        <v>42</v>
      </c>
      <c r="E115" t="s">
        <v>43</v>
      </c>
      <c r="F115">
        <v>491650</v>
      </c>
      <c r="G115" s="2">
        <v>44116</v>
      </c>
      <c r="H115" s="3">
        <v>0.42562499999999998</v>
      </c>
      <c r="I115" t="s">
        <v>44</v>
      </c>
      <c r="J115">
        <v>-82945595901</v>
      </c>
      <c r="K115" s="4" t="s">
        <v>101</v>
      </c>
      <c r="N115" t="str">
        <f>IFERROR(IFERROR(VLOOKUP($A115,'K-NETT'!$A$1:$AF$37898,1,FALSE),VLOOKUP($A115,'K-Wallet'!$A$1:$M$5000,1,FALSE)),"NOT VALID")</f>
        <v>1823274703</v>
      </c>
      <c r="O115" t="str">
        <f>IFERROR(IFERROR(VLOOKUP($A115,'K-NETT'!$A$1:$AF$37898,11,FALSE),VLOOKUP($A115,'K-Wallet'!$A$1:$M$5000,0,FALSE)),"NOT VALID")</f>
        <v>CNE2010007404</v>
      </c>
      <c r="P115" t="str">
        <f>IFERROR(IFERROR(VLOOKUP($A115,'K-NETT'!$A$1:$AF$37898,14,FALSE),VLOOKUP($A115,'K-Wallet'!$A$1:$M$5000,8,FALSE)),"NOT VALID")</f>
        <v>IDSPAAB11401</v>
      </c>
      <c r="Q115" t="str">
        <f>IFERROR(IFERROR(VLOOKUP($A115,'K-NETT'!$A$1:$AF$37898,15,FALSE),VLOOKUP($A115,'K-Wallet'!$A$1:$M$5000,9,FALSE)),"NOT VALID")</f>
        <v>SITI JULAEHA</v>
      </c>
      <c r="R115">
        <f>IFERROR(IFERROR(VLOOKUP($A115,'K-NETT'!$A$1:$AF$37898,16,FALSE),VLOOKUP($A115,'K-Wallet'!$A$1:$M$5000,0,FALSE)),"NOT VALID")</f>
        <v>475000</v>
      </c>
      <c r="S115">
        <f>IFERROR(IFERROR(VLOOKUP($A115,'K-NETT'!$A$1:$AF$37898,17,FALSE),VLOOKUP($A115,'K-Wallet'!$A$1:$M$5000,0,FALSE)),"NOT VALID")</f>
        <v>6650</v>
      </c>
      <c r="T115">
        <f>IFERROR(IFERROR(VLOOKUP($A115,'K-NETT'!$A$1:$AF$37898,18,FALSE),VLOOKUP($A115,'K-Wallet'!$A$1:$M$5000,0,FALSE)),"NOT VALID")</f>
        <v>10000</v>
      </c>
      <c r="U115">
        <f>IFERROR(IFERROR(VLOOKUP($A115,'K-NETT'!$A$1:$AF$37898,19,FALSE),VLOOKUP($A115,'K-Wallet'!$A$1:$M$5000,0,FALSE)),"NOT VALID")</f>
        <v>0</v>
      </c>
      <c r="V115">
        <f>IFERROR(IFERROR(VLOOKUP($A115,'K-NETT'!$A$1:$AF$37898,20,FALSE),VLOOKUP($A115,'K-Wallet'!$A$1:$M$5000,0,FALSE)),"NOT VALID")</f>
        <v>0</v>
      </c>
      <c r="W115">
        <f>IFERROR(IFERROR(VLOOKUP($A115,'K-NETT'!$A$1:$AF$37898,22,FALSE),VLOOKUP($A115,'K-Wallet'!$A$1:$M$5000,0,FALSE)),"NOT VALID")</f>
        <v>0</v>
      </c>
      <c r="X115">
        <f>IFERROR(IFERROR(VLOOKUP($A115,'K-NETT'!$A$1:$AF$37898,23,FALSE),VLOOKUP($A115,'K-Wallet'!$A$1:$M$5000,0,FALSE)),"NOT VALID")</f>
        <v>0</v>
      </c>
      <c r="Y115">
        <f>IFERROR(IFERROR(VLOOKUP($A115,'K-NETT'!$A$1:$AF$37898,26,FALSE),VLOOKUP($A115,'K-Wallet'!$A$1:$M$5000,0,FALSE)),"NOT VALID")</f>
        <v>491650</v>
      </c>
      <c r="Z115">
        <f>IFERROR(IFERROR(VLOOKUP($A115,'K-NETT'!$A$1:$AF$37898,30,FALSE),VLOOKUP($A115,'K-Wallet'!$A$1:$M$5000,11,FALSE)),"NOT VALID")</f>
        <v>0</v>
      </c>
      <c r="AA115" s="31">
        <f t="shared" si="3"/>
        <v>0</v>
      </c>
    </row>
    <row r="116" spans="1:27" x14ac:dyDescent="0.25">
      <c r="A116" t="str">
        <f t="shared" si="2"/>
        <v>1224274251</v>
      </c>
      <c r="B116">
        <v>107</v>
      </c>
      <c r="C116">
        <v>1224274251</v>
      </c>
      <c r="D116" t="s">
        <v>42</v>
      </c>
      <c r="E116" t="s">
        <v>43</v>
      </c>
      <c r="F116">
        <v>966650</v>
      </c>
      <c r="G116" s="2">
        <v>44116</v>
      </c>
      <c r="H116" s="3">
        <v>0.42739583333333336</v>
      </c>
      <c r="I116" t="s">
        <v>44</v>
      </c>
      <c r="J116">
        <v>-82946358601</v>
      </c>
      <c r="K116" s="4" t="s">
        <v>101</v>
      </c>
      <c r="N116" t="str">
        <f>IFERROR(IFERROR(VLOOKUP($A116,'K-NETT'!$A$1:$AF$37898,1,FALSE),VLOOKUP($A116,'K-Wallet'!$A$1:$M$5000,1,FALSE)),"NOT VALID")</f>
        <v>1224274251</v>
      </c>
      <c r="O116" t="str">
        <f>IFERROR(IFERROR(VLOOKUP($A116,'K-NETT'!$A$1:$AF$37898,11,FALSE),VLOOKUP($A116,'K-Wallet'!$A$1:$M$5000,0,FALSE)),"NOT VALID")</f>
        <v>CNE2010007405</v>
      </c>
      <c r="P116" t="str">
        <f>IFERROR(IFERROR(VLOOKUP($A116,'K-NETT'!$A$1:$AF$37898,14,FALSE),VLOOKUP($A116,'K-Wallet'!$A$1:$M$5000,8,FALSE)),"NOT VALID")</f>
        <v>IDJTAXA10090</v>
      </c>
      <c r="Q116" t="str">
        <f>IFERROR(IFERROR(VLOOKUP($A116,'K-NETT'!$A$1:$AF$37898,15,FALSE),VLOOKUP($A116,'K-Wallet'!$A$1:$M$5000,9,FALSE)),"NOT VALID")</f>
        <v>RIA ANDRIANI</v>
      </c>
      <c r="R116">
        <f>IFERROR(IFERROR(VLOOKUP($A116,'K-NETT'!$A$1:$AF$37898,16,FALSE),VLOOKUP($A116,'K-Wallet'!$A$1:$M$5000,0,FALSE)),"NOT VALID")</f>
        <v>950000</v>
      </c>
      <c r="S116">
        <f>IFERROR(IFERROR(VLOOKUP($A116,'K-NETT'!$A$1:$AF$37898,17,FALSE),VLOOKUP($A116,'K-Wallet'!$A$1:$M$5000,0,FALSE)),"NOT VALID")</f>
        <v>6650</v>
      </c>
      <c r="T116">
        <f>IFERROR(IFERROR(VLOOKUP($A116,'K-NETT'!$A$1:$AF$37898,18,FALSE),VLOOKUP($A116,'K-Wallet'!$A$1:$M$5000,0,FALSE)),"NOT VALID")</f>
        <v>10000</v>
      </c>
      <c r="U116">
        <f>IFERROR(IFERROR(VLOOKUP($A116,'K-NETT'!$A$1:$AF$37898,19,FALSE),VLOOKUP($A116,'K-Wallet'!$A$1:$M$5000,0,FALSE)),"NOT VALID")</f>
        <v>0</v>
      </c>
      <c r="V116">
        <f>IFERROR(IFERROR(VLOOKUP($A116,'K-NETT'!$A$1:$AF$37898,20,FALSE),VLOOKUP($A116,'K-Wallet'!$A$1:$M$5000,0,FALSE)),"NOT VALID")</f>
        <v>0</v>
      </c>
      <c r="W116">
        <f>IFERROR(IFERROR(VLOOKUP($A116,'K-NETT'!$A$1:$AF$37898,22,FALSE),VLOOKUP($A116,'K-Wallet'!$A$1:$M$5000,0,FALSE)),"NOT VALID")</f>
        <v>0</v>
      </c>
      <c r="X116">
        <f>IFERROR(IFERROR(VLOOKUP($A116,'K-NETT'!$A$1:$AF$37898,23,FALSE),VLOOKUP($A116,'K-Wallet'!$A$1:$M$5000,0,FALSE)),"NOT VALID")</f>
        <v>0</v>
      </c>
      <c r="Y116">
        <f>IFERROR(IFERROR(VLOOKUP($A116,'K-NETT'!$A$1:$AF$37898,26,FALSE),VLOOKUP($A116,'K-Wallet'!$A$1:$M$5000,0,FALSE)),"NOT VALID")</f>
        <v>966650</v>
      </c>
      <c r="Z116">
        <f>IFERROR(IFERROR(VLOOKUP($A116,'K-NETT'!$A$1:$AF$37898,30,FALSE),VLOOKUP($A116,'K-Wallet'!$A$1:$M$5000,11,FALSE)),"NOT VALID")</f>
        <v>0</v>
      </c>
      <c r="AA116" s="31">
        <f t="shared" si="3"/>
        <v>0</v>
      </c>
    </row>
    <row r="117" spans="1:27" x14ac:dyDescent="0.25">
      <c r="A117" t="str">
        <f t="shared" si="2"/>
        <v>1149174281</v>
      </c>
      <c r="B117">
        <v>108</v>
      </c>
      <c r="C117">
        <v>1149174281</v>
      </c>
      <c r="D117" t="s">
        <v>42</v>
      </c>
      <c r="E117" t="s">
        <v>43</v>
      </c>
      <c r="F117">
        <v>1455650</v>
      </c>
      <c r="G117" s="2">
        <v>44116</v>
      </c>
      <c r="H117" s="3">
        <v>0.4301388888888889</v>
      </c>
      <c r="I117" t="s">
        <v>44</v>
      </c>
      <c r="J117">
        <v>-82947595101</v>
      </c>
      <c r="K117" s="4" t="s">
        <v>101</v>
      </c>
      <c r="N117" t="str">
        <f>IFERROR(IFERROR(VLOOKUP($A117,'K-NETT'!$A$1:$AF$37898,1,FALSE),VLOOKUP($A117,'K-Wallet'!$A$1:$M$5000,1,FALSE)),"NOT VALID")</f>
        <v>1149174281</v>
      </c>
      <c r="O117" t="str">
        <f>IFERROR(IFERROR(VLOOKUP($A117,'K-NETT'!$A$1:$AF$37898,11,FALSE),VLOOKUP($A117,'K-Wallet'!$A$1:$M$5000,0,FALSE)),"NOT VALID")</f>
        <v>CNE2010007408</v>
      </c>
      <c r="P117" t="str">
        <f>IFERROR(IFERROR(VLOOKUP($A117,'K-NETT'!$A$1:$AF$37898,14,FALSE),VLOOKUP($A117,'K-Wallet'!$A$1:$M$5000,8,FALSE)),"NOT VALID")</f>
        <v>IDJHBCA03669</v>
      </c>
      <c r="Q117" t="str">
        <f>IFERROR(IFERROR(VLOOKUP($A117,'K-NETT'!$A$1:$AF$37898,15,FALSE),VLOOKUP($A117,'K-Wallet'!$A$1:$M$5000,9,FALSE)),"NOT VALID")</f>
        <v>MARYONO</v>
      </c>
      <c r="R117">
        <f>IFERROR(IFERROR(VLOOKUP($A117,'K-NETT'!$A$1:$AF$37898,16,FALSE),VLOOKUP($A117,'K-Wallet'!$A$1:$M$5000,0,FALSE)),"NOT VALID")</f>
        <v>1392000</v>
      </c>
      <c r="S117">
        <f>IFERROR(IFERROR(VLOOKUP($A117,'K-NETT'!$A$1:$AF$37898,17,FALSE),VLOOKUP($A117,'K-Wallet'!$A$1:$M$5000,0,FALSE)),"NOT VALID")</f>
        <v>6650</v>
      </c>
      <c r="T117">
        <f>IFERROR(IFERROR(VLOOKUP($A117,'K-NETT'!$A$1:$AF$37898,18,FALSE),VLOOKUP($A117,'K-Wallet'!$A$1:$M$5000,0,FALSE)),"NOT VALID")</f>
        <v>57000</v>
      </c>
      <c r="U117">
        <f>IFERROR(IFERROR(VLOOKUP($A117,'K-NETT'!$A$1:$AF$37898,19,FALSE),VLOOKUP($A117,'K-Wallet'!$A$1:$M$5000,0,FALSE)),"NOT VALID")</f>
        <v>0</v>
      </c>
      <c r="V117">
        <f>IFERROR(IFERROR(VLOOKUP($A117,'K-NETT'!$A$1:$AF$37898,20,FALSE),VLOOKUP($A117,'K-Wallet'!$A$1:$M$5000,0,FALSE)),"NOT VALID")</f>
        <v>0</v>
      </c>
      <c r="W117">
        <f>IFERROR(IFERROR(VLOOKUP($A117,'K-NETT'!$A$1:$AF$37898,22,FALSE),VLOOKUP($A117,'K-Wallet'!$A$1:$M$5000,0,FALSE)),"NOT VALID")</f>
        <v>0</v>
      </c>
      <c r="X117">
        <f>IFERROR(IFERROR(VLOOKUP($A117,'K-NETT'!$A$1:$AF$37898,23,FALSE),VLOOKUP($A117,'K-Wallet'!$A$1:$M$5000,0,FALSE)),"NOT VALID")</f>
        <v>0</v>
      </c>
      <c r="Y117">
        <f>IFERROR(IFERROR(VLOOKUP($A117,'K-NETT'!$A$1:$AF$37898,26,FALSE),VLOOKUP($A117,'K-Wallet'!$A$1:$M$5000,0,FALSE)),"NOT VALID")</f>
        <v>1455650</v>
      </c>
      <c r="Z117">
        <f>IFERROR(IFERROR(VLOOKUP($A117,'K-NETT'!$A$1:$AF$37898,30,FALSE),VLOOKUP($A117,'K-Wallet'!$A$1:$M$5000,11,FALSE)),"NOT VALID")</f>
        <v>0</v>
      </c>
      <c r="AA117" s="31">
        <f t="shared" si="3"/>
        <v>0</v>
      </c>
    </row>
    <row r="118" spans="1:27" x14ac:dyDescent="0.25">
      <c r="A118" t="str">
        <f t="shared" si="2"/>
        <v>1416274758</v>
      </c>
      <c r="B118">
        <v>109</v>
      </c>
      <c r="C118">
        <v>1416274758</v>
      </c>
      <c r="D118" t="s">
        <v>42</v>
      </c>
      <c r="E118" t="s">
        <v>43</v>
      </c>
      <c r="F118">
        <v>490650</v>
      </c>
      <c r="G118" s="2">
        <v>44116</v>
      </c>
      <c r="H118" s="3">
        <v>0.4306018518518519</v>
      </c>
      <c r="I118" t="s">
        <v>44</v>
      </c>
      <c r="J118">
        <v>-82947757001</v>
      </c>
      <c r="K118" s="4" t="s">
        <v>101</v>
      </c>
      <c r="N118" t="str">
        <f>IFERROR(IFERROR(VLOOKUP($A118,'K-NETT'!$A$1:$AF$37898,1,FALSE),VLOOKUP($A118,'K-Wallet'!$A$1:$M$5000,1,FALSE)),"NOT VALID")</f>
        <v>1416274758</v>
      </c>
      <c r="O118" t="str">
        <f>IFERROR(IFERROR(VLOOKUP($A118,'K-NETT'!$A$1:$AF$37898,11,FALSE),VLOOKUP($A118,'K-Wallet'!$A$1:$M$5000,0,FALSE)),"NOT VALID")</f>
        <v>CNE2010007410</v>
      </c>
      <c r="P118" t="str">
        <f>IFERROR(IFERROR(VLOOKUP($A118,'K-NETT'!$A$1:$AF$37898,14,FALSE),VLOOKUP($A118,'K-Wallet'!$A$1:$M$5000,8,FALSE)),"NOT VALID")</f>
        <v>IDJTADA07365</v>
      </c>
      <c r="Q118" t="str">
        <f>IFERROR(IFERROR(VLOOKUP($A118,'K-NETT'!$A$1:$AF$37898,15,FALSE),VLOOKUP($A118,'K-Wallet'!$A$1:$M$5000,9,FALSE)),"NOT VALID")</f>
        <v>SARI SULASTI NINGSIH</v>
      </c>
      <c r="R118">
        <f>IFERROR(IFERROR(VLOOKUP($A118,'K-NETT'!$A$1:$AF$37898,16,FALSE),VLOOKUP($A118,'K-Wallet'!$A$1:$M$5000,0,FALSE)),"NOT VALID")</f>
        <v>474000</v>
      </c>
      <c r="S118">
        <f>IFERROR(IFERROR(VLOOKUP($A118,'K-NETT'!$A$1:$AF$37898,17,FALSE),VLOOKUP($A118,'K-Wallet'!$A$1:$M$5000,0,FALSE)),"NOT VALID")</f>
        <v>6650</v>
      </c>
      <c r="T118">
        <f>IFERROR(IFERROR(VLOOKUP($A118,'K-NETT'!$A$1:$AF$37898,18,FALSE),VLOOKUP($A118,'K-Wallet'!$A$1:$M$5000,0,FALSE)),"NOT VALID")</f>
        <v>10000</v>
      </c>
      <c r="U118">
        <f>IFERROR(IFERROR(VLOOKUP($A118,'K-NETT'!$A$1:$AF$37898,19,FALSE),VLOOKUP($A118,'K-Wallet'!$A$1:$M$5000,0,FALSE)),"NOT VALID")</f>
        <v>0</v>
      </c>
      <c r="V118">
        <f>IFERROR(IFERROR(VLOOKUP($A118,'K-NETT'!$A$1:$AF$37898,20,FALSE),VLOOKUP($A118,'K-Wallet'!$A$1:$M$5000,0,FALSE)),"NOT VALID")</f>
        <v>0</v>
      </c>
      <c r="W118">
        <f>IFERROR(IFERROR(VLOOKUP($A118,'K-NETT'!$A$1:$AF$37898,22,FALSE),VLOOKUP($A118,'K-Wallet'!$A$1:$M$5000,0,FALSE)),"NOT VALID")</f>
        <v>0</v>
      </c>
      <c r="X118">
        <f>IFERROR(IFERROR(VLOOKUP($A118,'K-NETT'!$A$1:$AF$37898,23,FALSE),VLOOKUP($A118,'K-Wallet'!$A$1:$M$5000,0,FALSE)),"NOT VALID")</f>
        <v>0</v>
      </c>
      <c r="Y118">
        <f>IFERROR(IFERROR(VLOOKUP($A118,'K-NETT'!$A$1:$AF$37898,26,FALSE),VLOOKUP($A118,'K-Wallet'!$A$1:$M$5000,0,FALSE)),"NOT VALID")</f>
        <v>490650</v>
      </c>
      <c r="Z118">
        <f>IFERROR(IFERROR(VLOOKUP($A118,'K-NETT'!$A$1:$AF$37898,30,FALSE),VLOOKUP($A118,'K-Wallet'!$A$1:$M$5000,11,FALSE)),"NOT VALID")</f>
        <v>0</v>
      </c>
      <c r="AA118" s="31">
        <f t="shared" si="3"/>
        <v>0</v>
      </c>
    </row>
    <row r="119" spans="1:27" x14ac:dyDescent="0.25">
      <c r="A119" t="str">
        <f t="shared" si="2"/>
        <v>1880864584</v>
      </c>
      <c r="B119">
        <v>110</v>
      </c>
      <c r="C119">
        <v>1880864584</v>
      </c>
      <c r="D119" t="s">
        <v>42</v>
      </c>
      <c r="E119" t="s">
        <v>43</v>
      </c>
      <c r="F119">
        <v>434650</v>
      </c>
      <c r="G119" s="2">
        <v>44116</v>
      </c>
      <c r="H119" s="3">
        <v>0.44817129629629626</v>
      </c>
      <c r="I119" t="s">
        <v>44</v>
      </c>
      <c r="J119">
        <v>-82955816901</v>
      </c>
      <c r="K119" s="4" t="s">
        <v>101</v>
      </c>
      <c r="N119" t="str">
        <f>IFERROR(IFERROR(VLOOKUP($A119,'K-NETT'!$A$1:$AF$37898,1,FALSE),VLOOKUP($A119,'K-Wallet'!$A$1:$M$5000,1,FALSE)),"NOT VALID")</f>
        <v>1880864584</v>
      </c>
      <c r="O119" t="str">
        <f>IFERROR(IFERROR(VLOOKUP($A119,'K-NETT'!$A$1:$AF$37898,11,FALSE),VLOOKUP($A119,'K-Wallet'!$A$1:$M$5000,0,FALSE)),"NOT VALID")</f>
        <v>CNE2010007429</v>
      </c>
      <c r="P119" t="str">
        <f>IFERROR(IFERROR(VLOOKUP($A119,'K-NETT'!$A$1:$AF$37898,14,FALSE),VLOOKUP($A119,'K-Wallet'!$A$1:$M$5000,8,FALSE)),"NOT VALID")</f>
        <v>IDJRBEA11242</v>
      </c>
      <c r="Q119" t="str">
        <f>IFERROR(IFERROR(VLOOKUP($A119,'K-NETT'!$A$1:$AF$37898,15,FALSE),VLOOKUP($A119,'K-Wallet'!$A$1:$M$5000,9,FALSE)),"NOT VALID")</f>
        <v>MOCH ROZZIAN</v>
      </c>
      <c r="R119">
        <f>IFERROR(IFERROR(VLOOKUP($A119,'K-NETT'!$A$1:$AF$37898,16,FALSE),VLOOKUP($A119,'K-Wallet'!$A$1:$M$5000,0,FALSE)),"NOT VALID")</f>
        <v>418000</v>
      </c>
      <c r="S119">
        <f>IFERROR(IFERROR(VLOOKUP($A119,'K-NETT'!$A$1:$AF$37898,17,FALSE),VLOOKUP($A119,'K-Wallet'!$A$1:$M$5000,0,FALSE)),"NOT VALID")</f>
        <v>6650</v>
      </c>
      <c r="T119">
        <f>IFERROR(IFERROR(VLOOKUP($A119,'K-NETT'!$A$1:$AF$37898,18,FALSE),VLOOKUP($A119,'K-Wallet'!$A$1:$M$5000,0,FALSE)),"NOT VALID")</f>
        <v>10000</v>
      </c>
      <c r="U119">
        <f>IFERROR(IFERROR(VLOOKUP($A119,'K-NETT'!$A$1:$AF$37898,19,FALSE),VLOOKUP($A119,'K-Wallet'!$A$1:$M$5000,0,FALSE)),"NOT VALID")</f>
        <v>0</v>
      </c>
      <c r="V119">
        <f>IFERROR(IFERROR(VLOOKUP($A119,'K-NETT'!$A$1:$AF$37898,20,FALSE),VLOOKUP($A119,'K-Wallet'!$A$1:$M$5000,0,FALSE)),"NOT VALID")</f>
        <v>0</v>
      </c>
      <c r="W119">
        <f>IFERROR(IFERROR(VLOOKUP($A119,'K-NETT'!$A$1:$AF$37898,22,FALSE),VLOOKUP($A119,'K-Wallet'!$A$1:$M$5000,0,FALSE)),"NOT VALID")</f>
        <v>0</v>
      </c>
      <c r="X119">
        <f>IFERROR(IFERROR(VLOOKUP($A119,'K-NETT'!$A$1:$AF$37898,23,FALSE),VLOOKUP($A119,'K-Wallet'!$A$1:$M$5000,0,FALSE)),"NOT VALID")</f>
        <v>0</v>
      </c>
      <c r="Y119">
        <f>IFERROR(IFERROR(VLOOKUP($A119,'K-NETT'!$A$1:$AF$37898,26,FALSE),VLOOKUP($A119,'K-Wallet'!$A$1:$M$5000,0,FALSE)),"NOT VALID")</f>
        <v>434650</v>
      </c>
      <c r="Z119">
        <f>IFERROR(IFERROR(VLOOKUP($A119,'K-NETT'!$A$1:$AF$37898,30,FALSE),VLOOKUP($A119,'K-Wallet'!$A$1:$M$5000,11,FALSE)),"NOT VALID")</f>
        <v>0</v>
      </c>
      <c r="AA119" s="31">
        <f t="shared" si="3"/>
        <v>0</v>
      </c>
    </row>
    <row r="120" spans="1:27" x14ac:dyDescent="0.25">
      <c r="A120" t="str">
        <f t="shared" si="2"/>
        <v>1572474712</v>
      </c>
      <c r="B120">
        <v>111</v>
      </c>
      <c r="C120">
        <v>1572474712</v>
      </c>
      <c r="D120" t="s">
        <v>42</v>
      </c>
      <c r="E120" t="s">
        <v>43</v>
      </c>
      <c r="F120">
        <v>975650</v>
      </c>
      <c r="G120" s="2">
        <v>44116</v>
      </c>
      <c r="H120" s="3">
        <v>0.44833333333333331</v>
      </c>
      <c r="I120" t="s">
        <v>44</v>
      </c>
      <c r="J120">
        <v>-82955853901</v>
      </c>
      <c r="K120" s="4" t="s">
        <v>101</v>
      </c>
      <c r="N120" t="str">
        <f>IFERROR(IFERROR(VLOOKUP($A120,'K-NETT'!$A$1:$AF$37898,1,FALSE),VLOOKUP($A120,'K-Wallet'!$A$1:$M$5000,1,FALSE)),"NOT VALID")</f>
        <v>1572474712</v>
      </c>
      <c r="O120" t="str">
        <f>IFERROR(IFERROR(VLOOKUP($A120,'K-NETT'!$A$1:$AF$37898,11,FALSE),VLOOKUP($A120,'K-Wallet'!$A$1:$M$5000,0,FALSE)),"NOT VALID")</f>
        <v>CNE2010007430</v>
      </c>
      <c r="P120" t="str">
        <f>IFERROR(IFERROR(VLOOKUP($A120,'K-NETT'!$A$1:$AF$37898,14,FALSE),VLOOKUP($A120,'K-Wallet'!$A$1:$M$5000,8,FALSE)),"NOT VALID")</f>
        <v>IDSPAAB12924</v>
      </c>
      <c r="Q120" t="str">
        <f>IFERROR(IFERROR(VLOOKUP($A120,'K-NETT'!$A$1:$AF$37898,15,FALSE),VLOOKUP($A120,'K-Wallet'!$A$1:$M$5000,9,FALSE)),"NOT VALID")</f>
        <v>MEGA RAHMAWATI</v>
      </c>
      <c r="R120">
        <f>IFERROR(IFERROR(VLOOKUP($A120,'K-NETT'!$A$1:$AF$37898,16,FALSE),VLOOKUP($A120,'K-Wallet'!$A$1:$M$5000,0,FALSE)),"NOT VALID")</f>
        <v>950000</v>
      </c>
      <c r="S120">
        <f>IFERROR(IFERROR(VLOOKUP($A120,'K-NETT'!$A$1:$AF$37898,17,FALSE),VLOOKUP($A120,'K-Wallet'!$A$1:$M$5000,0,FALSE)),"NOT VALID")</f>
        <v>6650</v>
      </c>
      <c r="T120">
        <f>IFERROR(IFERROR(VLOOKUP($A120,'K-NETT'!$A$1:$AF$37898,18,FALSE),VLOOKUP($A120,'K-Wallet'!$A$1:$M$5000,0,FALSE)),"NOT VALID")</f>
        <v>19000</v>
      </c>
      <c r="U120">
        <f>IFERROR(IFERROR(VLOOKUP($A120,'K-NETT'!$A$1:$AF$37898,19,FALSE),VLOOKUP($A120,'K-Wallet'!$A$1:$M$5000,0,FALSE)),"NOT VALID")</f>
        <v>0</v>
      </c>
      <c r="V120">
        <f>IFERROR(IFERROR(VLOOKUP($A120,'K-NETT'!$A$1:$AF$37898,20,FALSE),VLOOKUP($A120,'K-Wallet'!$A$1:$M$5000,0,FALSE)),"NOT VALID")</f>
        <v>0</v>
      </c>
      <c r="W120">
        <f>IFERROR(IFERROR(VLOOKUP($A120,'K-NETT'!$A$1:$AF$37898,22,FALSE),VLOOKUP($A120,'K-Wallet'!$A$1:$M$5000,0,FALSE)),"NOT VALID")</f>
        <v>0</v>
      </c>
      <c r="X120">
        <f>IFERROR(IFERROR(VLOOKUP($A120,'K-NETT'!$A$1:$AF$37898,23,FALSE),VLOOKUP($A120,'K-Wallet'!$A$1:$M$5000,0,FALSE)),"NOT VALID")</f>
        <v>0</v>
      </c>
      <c r="Y120">
        <f>IFERROR(IFERROR(VLOOKUP($A120,'K-NETT'!$A$1:$AF$37898,26,FALSE),VLOOKUP($A120,'K-Wallet'!$A$1:$M$5000,0,FALSE)),"NOT VALID")</f>
        <v>975650</v>
      </c>
      <c r="Z120">
        <f>IFERROR(IFERROR(VLOOKUP($A120,'K-NETT'!$A$1:$AF$37898,30,FALSE),VLOOKUP($A120,'K-Wallet'!$A$1:$M$5000,11,FALSE)),"NOT VALID")</f>
        <v>0</v>
      </c>
      <c r="AA120" s="31">
        <f t="shared" si="3"/>
        <v>0</v>
      </c>
    </row>
    <row r="121" spans="1:27" x14ac:dyDescent="0.25">
      <c r="A121" t="str">
        <f t="shared" si="2"/>
        <v>1362574097</v>
      </c>
      <c r="B121">
        <v>112</v>
      </c>
      <c r="C121">
        <v>1362574097</v>
      </c>
      <c r="D121" t="s">
        <v>42</v>
      </c>
      <c r="E121" t="s">
        <v>43</v>
      </c>
      <c r="F121">
        <v>78650</v>
      </c>
      <c r="G121" s="2">
        <v>44116</v>
      </c>
      <c r="H121" s="3">
        <v>0.4604861111111111</v>
      </c>
      <c r="I121" t="s">
        <v>44</v>
      </c>
      <c r="J121">
        <v>-82961404501</v>
      </c>
      <c r="K121" s="4" t="s">
        <v>101</v>
      </c>
      <c r="N121" t="str">
        <f>IFERROR(IFERROR(VLOOKUP($A121,'K-NETT'!$A$1:$AF$37898,1,FALSE),VLOOKUP($A121,'K-Wallet'!$A$1:$M$5000,1,FALSE)),"NOT VALID")</f>
        <v>1362574097</v>
      </c>
      <c r="O121" t="str">
        <f>IFERROR(IFERROR(VLOOKUP($A121,'K-NETT'!$A$1:$AF$37898,11,FALSE),VLOOKUP($A121,'K-Wallet'!$A$1:$M$5000,0,FALSE)),"NOT VALID")</f>
        <v>MME2010007436</v>
      </c>
      <c r="P121" t="str">
        <f>IFERROR(IFERROR(VLOOKUP($A121,'K-NETT'!$A$1:$AF$37898,14,FALSE),VLOOKUP($A121,'K-Wallet'!$A$1:$M$5000,8,FALSE)),"NOT VALID")</f>
        <v>IDPABLA10575</v>
      </c>
      <c r="Q121" t="str">
        <f>IFERROR(IFERROR(VLOOKUP($A121,'K-NETT'!$A$1:$AF$37898,15,FALSE),VLOOKUP($A121,'K-Wallet'!$A$1:$M$5000,9,FALSE)),"NOT VALID")</f>
        <v>SANTI</v>
      </c>
      <c r="R121">
        <f>IFERROR(IFERROR(VLOOKUP($A121,'K-NETT'!$A$1:$AF$37898,16,FALSE),VLOOKUP($A121,'K-Wallet'!$A$1:$M$5000,0,FALSE)),"NOT VALID")</f>
        <v>50000</v>
      </c>
      <c r="S121">
        <f>IFERROR(IFERROR(VLOOKUP($A121,'K-NETT'!$A$1:$AF$37898,17,FALSE),VLOOKUP($A121,'K-Wallet'!$A$1:$M$5000,0,FALSE)),"NOT VALID")</f>
        <v>6650</v>
      </c>
      <c r="T121">
        <f>IFERROR(IFERROR(VLOOKUP($A121,'K-NETT'!$A$1:$AF$37898,18,FALSE),VLOOKUP($A121,'K-Wallet'!$A$1:$M$5000,0,FALSE)),"NOT VALID")</f>
        <v>22000</v>
      </c>
      <c r="U121">
        <f>IFERROR(IFERROR(VLOOKUP($A121,'K-NETT'!$A$1:$AF$37898,19,FALSE),VLOOKUP($A121,'K-Wallet'!$A$1:$M$5000,0,FALSE)),"NOT VALID")</f>
        <v>0</v>
      </c>
      <c r="V121">
        <f>IFERROR(IFERROR(VLOOKUP($A121,'K-NETT'!$A$1:$AF$37898,20,FALSE),VLOOKUP($A121,'K-Wallet'!$A$1:$M$5000,0,FALSE)),"NOT VALID")</f>
        <v>0</v>
      </c>
      <c r="W121">
        <f>IFERROR(IFERROR(VLOOKUP($A121,'K-NETT'!$A$1:$AF$37898,22,FALSE),VLOOKUP($A121,'K-Wallet'!$A$1:$M$5000,0,FALSE)),"NOT VALID")</f>
        <v>0</v>
      </c>
      <c r="X121">
        <f>IFERROR(IFERROR(VLOOKUP($A121,'K-NETT'!$A$1:$AF$37898,23,FALSE),VLOOKUP($A121,'K-Wallet'!$A$1:$M$5000,0,FALSE)),"NOT VALID")</f>
        <v>0</v>
      </c>
      <c r="Y121">
        <f>IFERROR(IFERROR(VLOOKUP($A121,'K-NETT'!$A$1:$AF$37898,26,FALSE),VLOOKUP($A121,'K-Wallet'!$A$1:$M$5000,0,FALSE)),"NOT VALID")</f>
        <v>78650</v>
      </c>
      <c r="Z121">
        <f>IFERROR(IFERROR(VLOOKUP($A121,'K-NETT'!$A$1:$AF$37898,30,FALSE),VLOOKUP($A121,'K-Wallet'!$A$1:$M$5000,11,FALSE)),"NOT VALID")</f>
        <v>0</v>
      </c>
      <c r="AA121" s="31">
        <f t="shared" si="3"/>
        <v>0</v>
      </c>
    </row>
    <row r="122" spans="1:27" x14ac:dyDescent="0.25">
      <c r="A122" t="str">
        <f t="shared" si="2"/>
        <v>1273674539</v>
      </c>
      <c r="B122">
        <v>113</v>
      </c>
      <c r="C122">
        <v>1273674539</v>
      </c>
      <c r="D122" t="s">
        <v>42</v>
      </c>
      <c r="E122" t="s">
        <v>43</v>
      </c>
      <c r="F122">
        <v>1383650</v>
      </c>
      <c r="G122" s="2">
        <v>44116</v>
      </c>
      <c r="H122" s="3">
        <v>0.47480324074074076</v>
      </c>
      <c r="I122" t="s">
        <v>44</v>
      </c>
      <c r="J122">
        <v>-82968320901</v>
      </c>
      <c r="K122" s="4" t="s">
        <v>101</v>
      </c>
      <c r="N122" t="str">
        <f>IFERROR(IFERROR(VLOOKUP($A122,'K-NETT'!$A$1:$AF$37898,1,FALSE),VLOOKUP($A122,'K-Wallet'!$A$1:$M$5000,1,FALSE)),"NOT VALID")</f>
        <v>1273674539</v>
      </c>
      <c r="O122" t="str">
        <f>IFERROR(IFERROR(VLOOKUP($A122,'K-NETT'!$A$1:$AF$37898,11,FALSE),VLOOKUP($A122,'K-Wallet'!$A$1:$M$5000,0,FALSE)),"NOT VALID")</f>
        <v>CNE2010007442</v>
      </c>
      <c r="P122" t="str">
        <f>IFERROR(IFERROR(VLOOKUP($A122,'K-NETT'!$A$1:$AF$37898,14,FALSE),VLOOKUP($A122,'K-Wallet'!$A$1:$M$5000,8,FALSE)),"NOT VALID")</f>
        <v>IDSPAAB36063</v>
      </c>
      <c r="Q122" t="str">
        <f>IFERROR(IFERROR(VLOOKUP($A122,'K-NETT'!$A$1:$AF$37898,15,FALSE),VLOOKUP($A122,'K-Wallet'!$A$1:$M$5000,9,FALSE)),"NOT VALID")</f>
        <v>YANTI MELIYANTI</v>
      </c>
      <c r="R122">
        <f>IFERROR(IFERROR(VLOOKUP($A122,'K-NETT'!$A$1:$AF$37898,16,FALSE),VLOOKUP($A122,'K-Wallet'!$A$1:$M$5000,0,FALSE)),"NOT VALID")</f>
        <v>1369000</v>
      </c>
      <c r="S122">
        <f>IFERROR(IFERROR(VLOOKUP($A122,'K-NETT'!$A$1:$AF$37898,17,FALSE),VLOOKUP($A122,'K-Wallet'!$A$1:$M$5000,0,FALSE)),"NOT VALID")</f>
        <v>6650</v>
      </c>
      <c r="T122">
        <f>IFERROR(IFERROR(VLOOKUP($A122,'K-NETT'!$A$1:$AF$37898,18,FALSE),VLOOKUP($A122,'K-Wallet'!$A$1:$M$5000,0,FALSE)),"NOT VALID")</f>
        <v>8000</v>
      </c>
      <c r="U122">
        <f>IFERROR(IFERROR(VLOOKUP($A122,'K-NETT'!$A$1:$AF$37898,19,FALSE),VLOOKUP($A122,'K-Wallet'!$A$1:$M$5000,0,FALSE)),"NOT VALID")</f>
        <v>0</v>
      </c>
      <c r="V122">
        <f>IFERROR(IFERROR(VLOOKUP($A122,'K-NETT'!$A$1:$AF$37898,20,FALSE),VLOOKUP($A122,'K-Wallet'!$A$1:$M$5000,0,FALSE)),"NOT VALID")</f>
        <v>0</v>
      </c>
      <c r="W122">
        <f>IFERROR(IFERROR(VLOOKUP($A122,'K-NETT'!$A$1:$AF$37898,22,FALSE),VLOOKUP($A122,'K-Wallet'!$A$1:$M$5000,0,FALSE)),"NOT VALID")</f>
        <v>0</v>
      </c>
      <c r="X122">
        <f>IFERROR(IFERROR(VLOOKUP($A122,'K-NETT'!$A$1:$AF$37898,23,FALSE),VLOOKUP($A122,'K-Wallet'!$A$1:$M$5000,0,FALSE)),"NOT VALID")</f>
        <v>0</v>
      </c>
      <c r="Y122">
        <f>IFERROR(IFERROR(VLOOKUP($A122,'K-NETT'!$A$1:$AF$37898,26,FALSE),VLOOKUP($A122,'K-Wallet'!$A$1:$M$5000,0,FALSE)),"NOT VALID")</f>
        <v>1383650</v>
      </c>
      <c r="Z122">
        <f>IFERROR(IFERROR(VLOOKUP($A122,'K-NETT'!$A$1:$AF$37898,30,FALSE),VLOOKUP($A122,'K-Wallet'!$A$1:$M$5000,11,FALSE)),"NOT VALID")</f>
        <v>0</v>
      </c>
      <c r="AA122" s="31">
        <f t="shared" si="3"/>
        <v>0</v>
      </c>
    </row>
    <row r="123" spans="1:27" x14ac:dyDescent="0.25">
      <c r="A123" t="str">
        <f t="shared" si="2"/>
        <v>1473674062</v>
      </c>
      <c r="B123">
        <v>114</v>
      </c>
      <c r="C123">
        <v>1473674062</v>
      </c>
      <c r="D123" t="s">
        <v>42</v>
      </c>
      <c r="E123" t="s">
        <v>43</v>
      </c>
      <c r="F123">
        <v>1186650</v>
      </c>
      <c r="G123" s="2">
        <v>44116</v>
      </c>
      <c r="H123" s="3">
        <v>0.4823263888888889</v>
      </c>
      <c r="I123" t="s">
        <v>44</v>
      </c>
      <c r="J123">
        <v>-82971753001</v>
      </c>
      <c r="K123" s="4" t="s">
        <v>101</v>
      </c>
      <c r="N123" t="str">
        <f>IFERROR(IFERROR(VLOOKUP($A123,'K-NETT'!$A$1:$AF$37898,1,FALSE),VLOOKUP($A123,'K-Wallet'!$A$1:$M$5000,1,FALSE)),"NOT VALID")</f>
        <v>1473674062</v>
      </c>
      <c r="O123" t="str">
        <f>IFERROR(IFERROR(VLOOKUP($A123,'K-NETT'!$A$1:$AF$37898,11,FALSE),VLOOKUP($A123,'K-Wallet'!$A$1:$M$5000,0,FALSE)),"NOT VALID")</f>
        <v>CNE2010007453</v>
      </c>
      <c r="P123" t="str">
        <f>IFERROR(IFERROR(VLOOKUP($A123,'K-NETT'!$A$1:$AF$37898,14,FALSE),VLOOKUP($A123,'K-Wallet'!$A$1:$M$5000,8,FALSE)),"NOT VALID")</f>
        <v>IDBNAFA12795</v>
      </c>
      <c r="Q123" t="str">
        <f>IFERROR(IFERROR(VLOOKUP($A123,'K-NETT'!$A$1:$AF$37898,15,FALSE),VLOOKUP($A123,'K-Wallet'!$A$1:$M$5000,9,FALSE)),"NOT VALID")</f>
        <v>ETI SUHAETI</v>
      </c>
      <c r="R123">
        <f>IFERROR(IFERROR(VLOOKUP($A123,'K-NETT'!$A$1:$AF$37898,16,FALSE),VLOOKUP($A123,'K-Wallet'!$A$1:$M$5000,0,FALSE)),"NOT VALID")</f>
        <v>1169000</v>
      </c>
      <c r="S123">
        <f>IFERROR(IFERROR(VLOOKUP($A123,'K-NETT'!$A$1:$AF$37898,17,FALSE),VLOOKUP($A123,'K-Wallet'!$A$1:$M$5000,0,FALSE)),"NOT VALID")</f>
        <v>6650</v>
      </c>
      <c r="T123">
        <f>IFERROR(IFERROR(VLOOKUP($A123,'K-NETT'!$A$1:$AF$37898,18,FALSE),VLOOKUP($A123,'K-Wallet'!$A$1:$M$5000,0,FALSE)),"NOT VALID")</f>
        <v>11000</v>
      </c>
      <c r="U123">
        <f>IFERROR(IFERROR(VLOOKUP($A123,'K-NETT'!$A$1:$AF$37898,19,FALSE),VLOOKUP($A123,'K-Wallet'!$A$1:$M$5000,0,FALSE)),"NOT VALID")</f>
        <v>0</v>
      </c>
      <c r="V123">
        <f>IFERROR(IFERROR(VLOOKUP($A123,'K-NETT'!$A$1:$AF$37898,20,FALSE),VLOOKUP($A123,'K-Wallet'!$A$1:$M$5000,0,FALSE)),"NOT VALID")</f>
        <v>0</v>
      </c>
      <c r="W123">
        <f>IFERROR(IFERROR(VLOOKUP($A123,'K-NETT'!$A$1:$AF$37898,22,FALSE),VLOOKUP($A123,'K-Wallet'!$A$1:$M$5000,0,FALSE)),"NOT VALID")</f>
        <v>0</v>
      </c>
      <c r="X123">
        <f>IFERROR(IFERROR(VLOOKUP($A123,'K-NETT'!$A$1:$AF$37898,23,FALSE),VLOOKUP($A123,'K-Wallet'!$A$1:$M$5000,0,FALSE)),"NOT VALID")</f>
        <v>0</v>
      </c>
      <c r="Y123">
        <f>IFERROR(IFERROR(VLOOKUP($A123,'K-NETT'!$A$1:$AF$37898,26,FALSE),VLOOKUP($A123,'K-Wallet'!$A$1:$M$5000,0,FALSE)),"NOT VALID")</f>
        <v>1186650</v>
      </c>
      <c r="Z123">
        <f>IFERROR(IFERROR(VLOOKUP($A123,'K-NETT'!$A$1:$AF$37898,30,FALSE),VLOOKUP($A123,'K-Wallet'!$A$1:$M$5000,11,FALSE)),"NOT VALID")</f>
        <v>0</v>
      </c>
      <c r="AA123" s="31">
        <f t="shared" si="3"/>
        <v>0</v>
      </c>
    </row>
    <row r="124" spans="1:27" x14ac:dyDescent="0.25">
      <c r="A124" t="str">
        <f t="shared" si="2"/>
        <v>1940774457</v>
      </c>
      <c r="B124">
        <v>115</v>
      </c>
      <c r="C124">
        <v>1940774457</v>
      </c>
      <c r="D124" t="s">
        <v>42</v>
      </c>
      <c r="E124" t="s">
        <v>43</v>
      </c>
      <c r="F124">
        <v>2173650</v>
      </c>
      <c r="G124" s="2">
        <v>44116</v>
      </c>
      <c r="H124" s="3">
        <v>0.48379629629629628</v>
      </c>
      <c r="I124" t="s">
        <v>46</v>
      </c>
      <c r="J124">
        <v>-82972612701</v>
      </c>
      <c r="K124" s="4" t="s">
        <v>101</v>
      </c>
      <c r="N124" t="str">
        <f>IFERROR(IFERROR(VLOOKUP($A124,'K-NETT'!$A$1:$AF$37898,1,FALSE),VLOOKUP($A124,'K-Wallet'!$A$1:$M$5000,1,FALSE)),"NOT VALID")</f>
        <v>1940774457</v>
      </c>
      <c r="O124" t="str">
        <f>IFERROR(IFERROR(VLOOKUP($A124,'K-NETT'!$A$1:$AF$37898,11,FALSE),VLOOKUP($A124,'K-Wallet'!$A$1:$M$5000,0,FALSE)),"NOT VALID")</f>
        <v>CNE2010007456</v>
      </c>
      <c r="P124" t="str">
        <f>IFERROR(IFERROR(VLOOKUP($A124,'K-NETT'!$A$1:$AF$37898,14,FALSE),VLOOKUP($A124,'K-Wallet'!$A$1:$M$5000,8,FALSE)),"NOT VALID")</f>
        <v>IDSPAAB42550</v>
      </c>
      <c r="Q124" t="str">
        <f>IFERROR(IFERROR(VLOOKUP($A124,'K-NETT'!$A$1:$AF$37898,15,FALSE),VLOOKUP($A124,'K-Wallet'!$A$1:$M$5000,9,FALSE)),"NOT VALID")</f>
        <v>JULIMAH</v>
      </c>
      <c r="R124">
        <f>IFERROR(IFERROR(VLOOKUP($A124,'K-NETT'!$A$1:$AF$37898,16,FALSE),VLOOKUP($A124,'K-Wallet'!$A$1:$M$5000,0,FALSE)),"NOT VALID")</f>
        <v>2159000</v>
      </c>
      <c r="S124">
        <f>IFERROR(IFERROR(VLOOKUP($A124,'K-NETT'!$A$1:$AF$37898,17,FALSE),VLOOKUP($A124,'K-Wallet'!$A$1:$M$5000,0,FALSE)),"NOT VALID")</f>
        <v>6650</v>
      </c>
      <c r="T124">
        <f>IFERROR(IFERROR(VLOOKUP($A124,'K-NETT'!$A$1:$AF$37898,18,FALSE),VLOOKUP($A124,'K-Wallet'!$A$1:$M$5000,0,FALSE)),"NOT VALID")</f>
        <v>8000</v>
      </c>
      <c r="U124">
        <f>IFERROR(IFERROR(VLOOKUP($A124,'K-NETT'!$A$1:$AF$37898,19,FALSE),VLOOKUP($A124,'K-Wallet'!$A$1:$M$5000,0,FALSE)),"NOT VALID")</f>
        <v>0</v>
      </c>
      <c r="V124">
        <f>IFERROR(IFERROR(VLOOKUP($A124,'K-NETT'!$A$1:$AF$37898,20,FALSE),VLOOKUP($A124,'K-Wallet'!$A$1:$M$5000,0,FALSE)),"NOT VALID")</f>
        <v>0</v>
      </c>
      <c r="W124">
        <f>IFERROR(IFERROR(VLOOKUP($A124,'K-NETT'!$A$1:$AF$37898,22,FALSE),VLOOKUP($A124,'K-Wallet'!$A$1:$M$5000,0,FALSE)),"NOT VALID")</f>
        <v>0</v>
      </c>
      <c r="X124">
        <f>IFERROR(IFERROR(VLOOKUP($A124,'K-NETT'!$A$1:$AF$37898,23,FALSE),VLOOKUP($A124,'K-Wallet'!$A$1:$M$5000,0,FALSE)),"NOT VALID")</f>
        <v>0</v>
      </c>
      <c r="Y124">
        <f>IFERROR(IFERROR(VLOOKUP($A124,'K-NETT'!$A$1:$AF$37898,26,FALSE),VLOOKUP($A124,'K-Wallet'!$A$1:$M$5000,0,FALSE)),"NOT VALID")</f>
        <v>2173650</v>
      </c>
      <c r="Z124">
        <f>IFERROR(IFERROR(VLOOKUP($A124,'K-NETT'!$A$1:$AF$37898,30,FALSE),VLOOKUP($A124,'K-Wallet'!$A$1:$M$5000,11,FALSE)),"NOT VALID")</f>
        <v>0</v>
      </c>
      <c r="AA124" s="31">
        <f t="shared" si="3"/>
        <v>0</v>
      </c>
    </row>
    <row r="125" spans="1:27" x14ac:dyDescent="0.25">
      <c r="A125" t="str">
        <f t="shared" si="2"/>
        <v>1982774857</v>
      </c>
      <c r="B125">
        <v>116</v>
      </c>
      <c r="C125">
        <v>1982774857</v>
      </c>
      <c r="D125" t="s">
        <v>42</v>
      </c>
      <c r="E125" t="s">
        <v>43</v>
      </c>
      <c r="F125">
        <v>603650</v>
      </c>
      <c r="G125" s="2">
        <v>44116</v>
      </c>
      <c r="H125" s="3">
        <v>0.4845949074074074</v>
      </c>
      <c r="I125" t="s">
        <v>44</v>
      </c>
      <c r="J125">
        <v>-82973208801</v>
      </c>
      <c r="K125" s="4" t="s">
        <v>101</v>
      </c>
      <c r="N125" t="str">
        <f>IFERROR(IFERROR(VLOOKUP($A125,'K-NETT'!$A$1:$AF$37898,1,FALSE),VLOOKUP($A125,'K-Wallet'!$A$1:$M$5000,1,FALSE)),"NOT VALID")</f>
        <v>1982774857</v>
      </c>
      <c r="O125" t="str">
        <f>IFERROR(IFERROR(VLOOKUP($A125,'K-NETT'!$A$1:$AF$37898,11,FALSE),VLOOKUP($A125,'K-Wallet'!$A$1:$M$5000,0,FALSE)),"NOT VALID")</f>
        <v>CNE2010007457</v>
      </c>
      <c r="P125" t="str">
        <f>IFERROR(IFERROR(VLOOKUP($A125,'K-NETT'!$A$1:$AF$37898,14,FALSE),VLOOKUP($A125,'K-Wallet'!$A$1:$M$5000,8,FALSE)),"NOT VALID")</f>
        <v>IDSPAAA98568</v>
      </c>
      <c r="Q125" t="str">
        <f>IFERROR(IFERROR(VLOOKUP($A125,'K-NETT'!$A$1:$AF$37898,15,FALSE),VLOOKUP($A125,'K-Wallet'!$A$1:$M$5000,9,FALSE)),"NOT VALID")</f>
        <v>ARI MARDIANTO</v>
      </c>
      <c r="R125">
        <f>IFERROR(IFERROR(VLOOKUP($A125,'K-NETT'!$A$1:$AF$37898,16,FALSE),VLOOKUP($A125,'K-Wallet'!$A$1:$M$5000,0,FALSE)),"NOT VALID")</f>
        <v>573000</v>
      </c>
      <c r="S125">
        <f>IFERROR(IFERROR(VLOOKUP($A125,'K-NETT'!$A$1:$AF$37898,17,FALSE),VLOOKUP($A125,'K-Wallet'!$A$1:$M$5000,0,FALSE)),"NOT VALID")</f>
        <v>6650</v>
      </c>
      <c r="T125">
        <f>IFERROR(IFERROR(VLOOKUP($A125,'K-NETT'!$A$1:$AF$37898,18,FALSE),VLOOKUP($A125,'K-Wallet'!$A$1:$M$5000,0,FALSE)),"NOT VALID")</f>
        <v>24000</v>
      </c>
      <c r="U125">
        <f>IFERROR(IFERROR(VLOOKUP($A125,'K-NETT'!$A$1:$AF$37898,19,FALSE),VLOOKUP($A125,'K-Wallet'!$A$1:$M$5000,0,FALSE)),"NOT VALID")</f>
        <v>0</v>
      </c>
      <c r="V125">
        <f>IFERROR(IFERROR(VLOOKUP($A125,'K-NETT'!$A$1:$AF$37898,20,FALSE),VLOOKUP($A125,'K-Wallet'!$A$1:$M$5000,0,FALSE)),"NOT VALID")</f>
        <v>0</v>
      </c>
      <c r="W125">
        <f>IFERROR(IFERROR(VLOOKUP($A125,'K-NETT'!$A$1:$AF$37898,22,FALSE),VLOOKUP($A125,'K-Wallet'!$A$1:$M$5000,0,FALSE)),"NOT VALID")</f>
        <v>0</v>
      </c>
      <c r="X125">
        <f>IFERROR(IFERROR(VLOOKUP($A125,'K-NETT'!$A$1:$AF$37898,23,FALSE),VLOOKUP($A125,'K-Wallet'!$A$1:$M$5000,0,FALSE)),"NOT VALID")</f>
        <v>0</v>
      </c>
      <c r="Y125">
        <f>IFERROR(IFERROR(VLOOKUP($A125,'K-NETT'!$A$1:$AF$37898,26,FALSE),VLOOKUP($A125,'K-Wallet'!$A$1:$M$5000,0,FALSE)),"NOT VALID")</f>
        <v>603650</v>
      </c>
      <c r="Z125">
        <f>IFERROR(IFERROR(VLOOKUP($A125,'K-NETT'!$A$1:$AF$37898,30,FALSE),VLOOKUP($A125,'K-Wallet'!$A$1:$M$5000,11,FALSE)),"NOT VALID")</f>
        <v>0</v>
      </c>
      <c r="AA125" s="31">
        <f t="shared" si="3"/>
        <v>0</v>
      </c>
    </row>
    <row r="126" spans="1:27" x14ac:dyDescent="0.25">
      <c r="A126" t="str">
        <f t="shared" si="2"/>
        <v>1715774850</v>
      </c>
      <c r="B126">
        <v>117</v>
      </c>
      <c r="C126">
        <v>1715774850</v>
      </c>
      <c r="D126" t="s">
        <v>42</v>
      </c>
      <c r="E126" t="s">
        <v>43</v>
      </c>
      <c r="F126">
        <v>56650</v>
      </c>
      <c r="G126" s="2">
        <v>44116</v>
      </c>
      <c r="H126" s="3">
        <v>0.48608796296296292</v>
      </c>
      <c r="I126" t="s">
        <v>44</v>
      </c>
      <c r="J126">
        <v>-82973922301</v>
      </c>
      <c r="K126" s="4" t="s">
        <v>101</v>
      </c>
      <c r="N126" t="str">
        <f>IFERROR(IFERROR(VLOOKUP($A126,'K-NETT'!$A$1:$AF$37898,1,FALSE),VLOOKUP($A126,'K-Wallet'!$A$1:$M$5000,1,FALSE)),"NOT VALID")</f>
        <v>1715774850</v>
      </c>
      <c r="O126" t="str">
        <f>IFERROR(IFERROR(VLOOKUP($A126,'K-NETT'!$A$1:$AF$37898,11,FALSE),VLOOKUP($A126,'K-Wallet'!$A$1:$M$5000,0,FALSE)),"NOT VALID")</f>
        <v>MME2010007459</v>
      </c>
      <c r="P126" t="str">
        <f>IFERROR(IFERROR(VLOOKUP($A126,'K-NETT'!$A$1:$AF$37898,14,FALSE),VLOOKUP($A126,'K-Wallet'!$A$1:$M$5000,8,FALSE)),"NOT VALID")</f>
        <v>IDSABJA16133</v>
      </c>
      <c r="Q126" t="str">
        <f>IFERROR(IFERROR(VLOOKUP($A126,'K-NETT'!$A$1:$AF$37898,15,FALSE),VLOOKUP($A126,'K-Wallet'!$A$1:$M$5000,9,FALSE)),"NOT VALID")</f>
        <v>NURHAIDA</v>
      </c>
      <c r="R126">
        <f>IFERROR(IFERROR(VLOOKUP($A126,'K-NETT'!$A$1:$AF$37898,16,FALSE),VLOOKUP($A126,'K-Wallet'!$A$1:$M$5000,0,FALSE)),"NOT VALID")</f>
        <v>50000</v>
      </c>
      <c r="S126">
        <f>IFERROR(IFERROR(VLOOKUP($A126,'K-NETT'!$A$1:$AF$37898,17,FALSE),VLOOKUP($A126,'K-Wallet'!$A$1:$M$5000,0,FALSE)),"NOT VALID")</f>
        <v>6650</v>
      </c>
      <c r="T126">
        <f>IFERROR(IFERROR(VLOOKUP($A126,'K-NETT'!$A$1:$AF$37898,18,FALSE),VLOOKUP($A126,'K-Wallet'!$A$1:$M$5000,0,FALSE)),"NOT VALID")</f>
        <v>0</v>
      </c>
      <c r="U126">
        <f>IFERROR(IFERROR(VLOOKUP($A126,'K-NETT'!$A$1:$AF$37898,19,FALSE),VLOOKUP($A126,'K-Wallet'!$A$1:$M$5000,0,FALSE)),"NOT VALID")</f>
        <v>0</v>
      </c>
      <c r="V126">
        <f>IFERROR(IFERROR(VLOOKUP($A126,'K-NETT'!$A$1:$AF$37898,20,FALSE),VLOOKUP($A126,'K-Wallet'!$A$1:$M$5000,0,FALSE)),"NOT VALID")</f>
        <v>0</v>
      </c>
      <c r="W126">
        <f>IFERROR(IFERROR(VLOOKUP($A126,'K-NETT'!$A$1:$AF$37898,22,FALSE),VLOOKUP($A126,'K-Wallet'!$A$1:$M$5000,0,FALSE)),"NOT VALID")</f>
        <v>0</v>
      </c>
      <c r="X126">
        <f>IFERROR(IFERROR(VLOOKUP($A126,'K-NETT'!$A$1:$AF$37898,23,FALSE),VLOOKUP($A126,'K-Wallet'!$A$1:$M$5000,0,FALSE)),"NOT VALID")</f>
        <v>0</v>
      </c>
      <c r="Y126">
        <f>IFERROR(IFERROR(VLOOKUP($A126,'K-NETT'!$A$1:$AF$37898,26,FALSE),VLOOKUP($A126,'K-Wallet'!$A$1:$M$5000,0,FALSE)),"NOT VALID")</f>
        <v>56650</v>
      </c>
      <c r="Z126">
        <f>IFERROR(IFERROR(VLOOKUP($A126,'K-NETT'!$A$1:$AF$37898,30,FALSE),VLOOKUP($A126,'K-Wallet'!$A$1:$M$5000,11,FALSE)),"NOT VALID")</f>
        <v>0</v>
      </c>
      <c r="AA126" s="31">
        <f t="shared" si="3"/>
        <v>0</v>
      </c>
    </row>
    <row r="127" spans="1:27" x14ac:dyDescent="0.25">
      <c r="A127" t="str">
        <f t="shared" si="2"/>
        <v>1928774442</v>
      </c>
      <c r="B127">
        <v>118</v>
      </c>
      <c r="C127">
        <v>1928774442</v>
      </c>
      <c r="D127" t="s">
        <v>42</v>
      </c>
      <c r="E127" t="s">
        <v>43</v>
      </c>
      <c r="F127">
        <v>448650</v>
      </c>
      <c r="G127" s="2">
        <v>44116</v>
      </c>
      <c r="H127" s="3">
        <v>0.48987268518518517</v>
      </c>
      <c r="I127" t="s">
        <v>44</v>
      </c>
      <c r="J127">
        <v>-82975794001</v>
      </c>
      <c r="K127" s="4" t="s">
        <v>101</v>
      </c>
      <c r="N127" t="str">
        <f>IFERROR(IFERROR(VLOOKUP($A127,'K-NETT'!$A$1:$AF$37898,1,FALSE),VLOOKUP($A127,'K-Wallet'!$A$1:$M$5000,1,FALSE)),"NOT VALID")</f>
        <v>1928774442</v>
      </c>
      <c r="O127" t="str">
        <f>IFERROR(IFERROR(VLOOKUP($A127,'K-NETT'!$A$1:$AF$37898,11,FALSE),VLOOKUP($A127,'K-Wallet'!$A$1:$M$5000,0,FALSE)),"NOT VALID")</f>
        <v>CNE2010007461</v>
      </c>
      <c r="P127" t="str">
        <f>IFERROR(IFERROR(VLOOKUP($A127,'K-NETT'!$A$1:$AF$37898,14,FALSE),VLOOKUP($A127,'K-Wallet'!$A$1:$M$5000,8,FALSE)),"NOT VALID")</f>
        <v>IDJTBAA14762</v>
      </c>
      <c r="Q127" t="str">
        <f>IFERROR(IFERROR(VLOOKUP($A127,'K-NETT'!$A$1:$AF$37898,15,FALSE),VLOOKUP($A127,'K-Wallet'!$A$1:$M$5000,9,FALSE)),"NOT VALID")</f>
        <v>SUSI SUSANTI</v>
      </c>
      <c r="R127">
        <f>IFERROR(IFERROR(VLOOKUP($A127,'K-NETT'!$A$1:$AF$37898,16,FALSE),VLOOKUP($A127,'K-Wallet'!$A$1:$M$5000,0,FALSE)),"NOT VALID")</f>
        <v>430000</v>
      </c>
      <c r="S127">
        <f>IFERROR(IFERROR(VLOOKUP($A127,'K-NETT'!$A$1:$AF$37898,17,FALSE),VLOOKUP($A127,'K-Wallet'!$A$1:$M$5000,0,FALSE)),"NOT VALID")</f>
        <v>6650</v>
      </c>
      <c r="T127">
        <f>IFERROR(IFERROR(VLOOKUP($A127,'K-NETT'!$A$1:$AF$37898,18,FALSE),VLOOKUP($A127,'K-Wallet'!$A$1:$M$5000,0,FALSE)),"NOT VALID")</f>
        <v>12000</v>
      </c>
      <c r="U127">
        <f>IFERROR(IFERROR(VLOOKUP($A127,'K-NETT'!$A$1:$AF$37898,19,FALSE),VLOOKUP($A127,'K-Wallet'!$A$1:$M$5000,0,FALSE)),"NOT VALID")</f>
        <v>0</v>
      </c>
      <c r="V127">
        <f>IFERROR(IFERROR(VLOOKUP($A127,'K-NETT'!$A$1:$AF$37898,20,FALSE),VLOOKUP($A127,'K-Wallet'!$A$1:$M$5000,0,FALSE)),"NOT VALID")</f>
        <v>0</v>
      </c>
      <c r="W127">
        <f>IFERROR(IFERROR(VLOOKUP($A127,'K-NETT'!$A$1:$AF$37898,22,FALSE),VLOOKUP($A127,'K-Wallet'!$A$1:$M$5000,0,FALSE)),"NOT VALID")</f>
        <v>0</v>
      </c>
      <c r="X127">
        <f>IFERROR(IFERROR(VLOOKUP($A127,'K-NETT'!$A$1:$AF$37898,23,FALSE),VLOOKUP($A127,'K-Wallet'!$A$1:$M$5000,0,FALSE)),"NOT VALID")</f>
        <v>0</v>
      </c>
      <c r="Y127">
        <f>IFERROR(IFERROR(VLOOKUP($A127,'K-NETT'!$A$1:$AF$37898,26,FALSE),VLOOKUP($A127,'K-Wallet'!$A$1:$M$5000,0,FALSE)),"NOT VALID")</f>
        <v>448650</v>
      </c>
      <c r="Z127">
        <f>IFERROR(IFERROR(VLOOKUP($A127,'K-NETT'!$A$1:$AF$37898,30,FALSE),VLOOKUP($A127,'K-Wallet'!$A$1:$M$5000,11,FALSE)),"NOT VALID")</f>
        <v>0</v>
      </c>
      <c r="AA127" s="31">
        <f t="shared" si="3"/>
        <v>0</v>
      </c>
    </row>
    <row r="128" spans="1:27" x14ac:dyDescent="0.25">
      <c r="A128" t="str">
        <f t="shared" si="2"/>
        <v>1923874311</v>
      </c>
      <c r="B128">
        <v>119</v>
      </c>
      <c r="C128">
        <v>1923874311</v>
      </c>
      <c r="D128" t="s">
        <v>42</v>
      </c>
      <c r="E128" t="s">
        <v>43</v>
      </c>
      <c r="F128">
        <v>967650</v>
      </c>
      <c r="G128" s="2">
        <v>44116</v>
      </c>
      <c r="H128" s="3">
        <v>0.49931712962962965</v>
      </c>
      <c r="I128" t="s">
        <v>46</v>
      </c>
      <c r="J128">
        <v>-82980223301</v>
      </c>
      <c r="K128" s="4" t="s">
        <v>101</v>
      </c>
      <c r="N128" t="str">
        <f>IFERROR(IFERROR(VLOOKUP($A128,'K-NETT'!$A$1:$AF$37898,1,FALSE),VLOOKUP($A128,'K-Wallet'!$A$1:$M$5000,1,FALSE)),"NOT VALID")</f>
        <v>1923874311</v>
      </c>
      <c r="O128" t="str">
        <f>IFERROR(IFERROR(VLOOKUP($A128,'K-NETT'!$A$1:$AF$37898,11,FALSE),VLOOKUP($A128,'K-Wallet'!$A$1:$M$5000,0,FALSE)),"NOT VALID")</f>
        <v>CNE2010007465</v>
      </c>
      <c r="P128" t="str">
        <f>IFERROR(IFERROR(VLOOKUP($A128,'K-NETT'!$A$1:$AF$37898,14,FALSE),VLOOKUP($A128,'K-Wallet'!$A$1:$M$5000,8,FALSE)),"NOT VALID")</f>
        <v>IDPABLA10148</v>
      </c>
      <c r="Q128" t="str">
        <f>IFERROR(IFERROR(VLOOKUP($A128,'K-NETT'!$A$1:$AF$37898,15,FALSE),VLOOKUP($A128,'K-Wallet'!$A$1:$M$5000,9,FALSE)),"NOT VALID")</f>
        <v>SHOFATULLAILAH</v>
      </c>
      <c r="R128">
        <f>IFERROR(IFERROR(VLOOKUP($A128,'K-NETT'!$A$1:$AF$37898,16,FALSE),VLOOKUP($A128,'K-Wallet'!$A$1:$M$5000,0,FALSE)),"NOT VALID")</f>
        <v>950000</v>
      </c>
      <c r="S128">
        <f>IFERROR(IFERROR(VLOOKUP($A128,'K-NETT'!$A$1:$AF$37898,17,FALSE),VLOOKUP($A128,'K-Wallet'!$A$1:$M$5000,0,FALSE)),"NOT VALID")</f>
        <v>6650</v>
      </c>
      <c r="T128">
        <f>IFERROR(IFERROR(VLOOKUP($A128,'K-NETT'!$A$1:$AF$37898,18,FALSE),VLOOKUP($A128,'K-Wallet'!$A$1:$M$5000,0,FALSE)),"NOT VALID")</f>
        <v>11000</v>
      </c>
      <c r="U128">
        <f>IFERROR(IFERROR(VLOOKUP($A128,'K-NETT'!$A$1:$AF$37898,19,FALSE),VLOOKUP($A128,'K-Wallet'!$A$1:$M$5000,0,FALSE)),"NOT VALID")</f>
        <v>0</v>
      </c>
      <c r="V128">
        <f>IFERROR(IFERROR(VLOOKUP($A128,'K-NETT'!$A$1:$AF$37898,20,FALSE),VLOOKUP($A128,'K-Wallet'!$A$1:$M$5000,0,FALSE)),"NOT VALID")</f>
        <v>0</v>
      </c>
      <c r="W128">
        <f>IFERROR(IFERROR(VLOOKUP($A128,'K-NETT'!$A$1:$AF$37898,22,FALSE),VLOOKUP($A128,'K-Wallet'!$A$1:$M$5000,0,FALSE)),"NOT VALID")</f>
        <v>0</v>
      </c>
      <c r="X128">
        <f>IFERROR(IFERROR(VLOOKUP($A128,'K-NETT'!$A$1:$AF$37898,23,FALSE),VLOOKUP($A128,'K-Wallet'!$A$1:$M$5000,0,FALSE)),"NOT VALID")</f>
        <v>0</v>
      </c>
      <c r="Y128">
        <f>IFERROR(IFERROR(VLOOKUP($A128,'K-NETT'!$A$1:$AF$37898,26,FALSE),VLOOKUP($A128,'K-Wallet'!$A$1:$M$5000,0,FALSE)),"NOT VALID")</f>
        <v>967650</v>
      </c>
      <c r="Z128">
        <f>IFERROR(IFERROR(VLOOKUP($A128,'K-NETT'!$A$1:$AF$37898,30,FALSE),VLOOKUP($A128,'K-Wallet'!$A$1:$M$5000,11,FALSE)),"NOT VALID")</f>
        <v>0</v>
      </c>
      <c r="AA128" s="31">
        <f t="shared" si="3"/>
        <v>0</v>
      </c>
    </row>
    <row r="129" spans="1:27" x14ac:dyDescent="0.25">
      <c r="A129" t="str">
        <f t="shared" si="2"/>
        <v>1251974855</v>
      </c>
      <c r="B129">
        <v>120</v>
      </c>
      <c r="C129">
        <v>1251974855</v>
      </c>
      <c r="D129" t="s">
        <v>42</v>
      </c>
      <c r="E129" t="s">
        <v>43</v>
      </c>
      <c r="F129">
        <v>976650</v>
      </c>
      <c r="G129" s="2">
        <v>44116</v>
      </c>
      <c r="H129" s="3">
        <v>0.50738425925925923</v>
      </c>
      <c r="I129" t="s">
        <v>44</v>
      </c>
      <c r="J129">
        <v>-82983943901</v>
      </c>
      <c r="K129" s="4" t="s">
        <v>101</v>
      </c>
      <c r="N129" t="str">
        <f>IFERROR(IFERROR(VLOOKUP($A129,'K-NETT'!$A$1:$AF$37898,1,FALSE),VLOOKUP($A129,'K-Wallet'!$A$1:$M$5000,1,FALSE)),"NOT VALID")</f>
        <v>1251974855</v>
      </c>
      <c r="O129" t="str">
        <f>IFERROR(IFERROR(VLOOKUP($A129,'K-NETT'!$A$1:$AF$37898,11,FALSE),VLOOKUP($A129,'K-Wallet'!$A$1:$M$5000,0,FALSE)),"NOT VALID")</f>
        <v>CNE2010007473</v>
      </c>
      <c r="P129" t="str">
        <f>IFERROR(IFERROR(VLOOKUP($A129,'K-NETT'!$A$1:$AF$37898,14,FALSE),VLOOKUP($A129,'K-Wallet'!$A$1:$M$5000,8,FALSE)),"NOT VALID")</f>
        <v>IDJRAHA11085</v>
      </c>
      <c r="Q129" t="str">
        <f>IFERROR(IFERROR(VLOOKUP($A129,'K-NETT'!$A$1:$AF$37898,15,FALSE),VLOOKUP($A129,'K-Wallet'!$A$1:$M$5000,9,FALSE)),"NOT VALID")</f>
        <v>UMI AMINNUR ROCHMAH</v>
      </c>
      <c r="R129">
        <f>IFERROR(IFERROR(VLOOKUP($A129,'K-NETT'!$A$1:$AF$37898,16,FALSE),VLOOKUP($A129,'K-Wallet'!$A$1:$M$5000,0,FALSE)),"NOT VALID")</f>
        <v>960000</v>
      </c>
      <c r="S129">
        <f>IFERROR(IFERROR(VLOOKUP($A129,'K-NETT'!$A$1:$AF$37898,17,FALSE),VLOOKUP($A129,'K-Wallet'!$A$1:$M$5000,0,FALSE)),"NOT VALID")</f>
        <v>6650</v>
      </c>
      <c r="T129">
        <f>IFERROR(IFERROR(VLOOKUP($A129,'K-NETT'!$A$1:$AF$37898,18,FALSE),VLOOKUP($A129,'K-Wallet'!$A$1:$M$5000,0,FALSE)),"NOT VALID")</f>
        <v>10000</v>
      </c>
      <c r="U129">
        <f>IFERROR(IFERROR(VLOOKUP($A129,'K-NETT'!$A$1:$AF$37898,19,FALSE),VLOOKUP($A129,'K-Wallet'!$A$1:$M$5000,0,FALSE)),"NOT VALID")</f>
        <v>0</v>
      </c>
      <c r="V129">
        <f>IFERROR(IFERROR(VLOOKUP($A129,'K-NETT'!$A$1:$AF$37898,20,FALSE),VLOOKUP($A129,'K-Wallet'!$A$1:$M$5000,0,FALSE)),"NOT VALID")</f>
        <v>0</v>
      </c>
      <c r="W129">
        <f>IFERROR(IFERROR(VLOOKUP($A129,'K-NETT'!$A$1:$AF$37898,22,FALSE),VLOOKUP($A129,'K-Wallet'!$A$1:$M$5000,0,FALSE)),"NOT VALID")</f>
        <v>0</v>
      </c>
      <c r="X129">
        <f>IFERROR(IFERROR(VLOOKUP($A129,'K-NETT'!$A$1:$AF$37898,23,FALSE),VLOOKUP($A129,'K-Wallet'!$A$1:$M$5000,0,FALSE)),"NOT VALID")</f>
        <v>0</v>
      </c>
      <c r="Y129">
        <f>IFERROR(IFERROR(VLOOKUP($A129,'K-NETT'!$A$1:$AF$37898,26,FALSE),VLOOKUP($A129,'K-Wallet'!$A$1:$M$5000,0,FALSE)),"NOT VALID")</f>
        <v>976650</v>
      </c>
      <c r="Z129">
        <f>IFERROR(IFERROR(VLOOKUP($A129,'K-NETT'!$A$1:$AF$37898,30,FALSE),VLOOKUP($A129,'K-Wallet'!$A$1:$M$5000,11,FALSE)),"NOT VALID")</f>
        <v>0</v>
      </c>
      <c r="AA129" s="31">
        <f t="shared" si="3"/>
        <v>0</v>
      </c>
    </row>
    <row r="130" spans="1:27" x14ac:dyDescent="0.25">
      <c r="A130" t="str">
        <f t="shared" si="2"/>
        <v>1274774248</v>
      </c>
      <c r="B130">
        <v>121</v>
      </c>
      <c r="C130">
        <v>1274774248</v>
      </c>
      <c r="D130" t="s">
        <v>42</v>
      </c>
      <c r="E130" t="s">
        <v>43</v>
      </c>
      <c r="F130">
        <v>966650</v>
      </c>
      <c r="G130" s="2">
        <v>44116</v>
      </c>
      <c r="H130" s="3">
        <v>0.51148148148148154</v>
      </c>
      <c r="I130" t="s">
        <v>44</v>
      </c>
      <c r="J130">
        <v>-82986318201</v>
      </c>
      <c r="K130" s="4" t="s">
        <v>101</v>
      </c>
      <c r="N130" t="str">
        <f>IFERROR(IFERROR(VLOOKUP($A130,'K-NETT'!$A$1:$AF$37898,1,FALSE),VLOOKUP($A130,'K-Wallet'!$A$1:$M$5000,1,FALSE)),"NOT VALID")</f>
        <v>1274774248</v>
      </c>
      <c r="O130" t="str">
        <f>IFERROR(IFERROR(VLOOKUP($A130,'K-NETT'!$A$1:$AF$37898,11,FALSE),VLOOKUP($A130,'K-Wallet'!$A$1:$M$5000,0,FALSE)),"NOT VALID")</f>
        <v>CNE2010007477</v>
      </c>
      <c r="P130" t="str">
        <f>IFERROR(IFERROR(VLOOKUP($A130,'K-NETT'!$A$1:$AF$37898,14,FALSE),VLOOKUP($A130,'K-Wallet'!$A$1:$M$5000,8,FALSE)),"NOT VALID")</f>
        <v>IDSPAAB38150</v>
      </c>
      <c r="Q130" t="str">
        <f>IFERROR(IFERROR(VLOOKUP($A130,'K-NETT'!$A$1:$AF$37898,15,FALSE),VLOOKUP($A130,'K-Wallet'!$A$1:$M$5000,9,FALSE)),"NOT VALID")</f>
        <v>SANTI HERMAWATI</v>
      </c>
      <c r="R130">
        <f>IFERROR(IFERROR(VLOOKUP($A130,'K-NETT'!$A$1:$AF$37898,16,FALSE),VLOOKUP($A130,'K-Wallet'!$A$1:$M$5000,0,FALSE)),"NOT VALID")</f>
        <v>950000</v>
      </c>
      <c r="S130">
        <f>IFERROR(IFERROR(VLOOKUP($A130,'K-NETT'!$A$1:$AF$37898,17,FALSE),VLOOKUP($A130,'K-Wallet'!$A$1:$M$5000,0,FALSE)),"NOT VALID")</f>
        <v>6650</v>
      </c>
      <c r="T130">
        <f>IFERROR(IFERROR(VLOOKUP($A130,'K-NETT'!$A$1:$AF$37898,18,FALSE),VLOOKUP($A130,'K-Wallet'!$A$1:$M$5000,0,FALSE)),"NOT VALID")</f>
        <v>10000</v>
      </c>
      <c r="U130">
        <f>IFERROR(IFERROR(VLOOKUP($A130,'K-NETT'!$A$1:$AF$37898,19,FALSE),VLOOKUP($A130,'K-Wallet'!$A$1:$M$5000,0,FALSE)),"NOT VALID")</f>
        <v>0</v>
      </c>
      <c r="V130">
        <f>IFERROR(IFERROR(VLOOKUP($A130,'K-NETT'!$A$1:$AF$37898,20,FALSE),VLOOKUP($A130,'K-Wallet'!$A$1:$M$5000,0,FALSE)),"NOT VALID")</f>
        <v>0</v>
      </c>
      <c r="W130">
        <f>IFERROR(IFERROR(VLOOKUP($A130,'K-NETT'!$A$1:$AF$37898,22,FALSE),VLOOKUP($A130,'K-Wallet'!$A$1:$M$5000,0,FALSE)),"NOT VALID")</f>
        <v>0</v>
      </c>
      <c r="X130">
        <f>IFERROR(IFERROR(VLOOKUP($A130,'K-NETT'!$A$1:$AF$37898,23,FALSE),VLOOKUP($A130,'K-Wallet'!$A$1:$M$5000,0,FALSE)),"NOT VALID")</f>
        <v>0</v>
      </c>
      <c r="Y130">
        <f>IFERROR(IFERROR(VLOOKUP($A130,'K-NETT'!$A$1:$AF$37898,26,FALSE),VLOOKUP($A130,'K-Wallet'!$A$1:$M$5000,0,FALSE)),"NOT VALID")</f>
        <v>966650</v>
      </c>
      <c r="Z130">
        <f>IFERROR(IFERROR(VLOOKUP($A130,'K-NETT'!$A$1:$AF$37898,30,FALSE),VLOOKUP($A130,'K-Wallet'!$A$1:$M$5000,11,FALSE)),"NOT VALID")</f>
        <v>0</v>
      </c>
      <c r="AA130" s="31">
        <f t="shared" si="3"/>
        <v>0</v>
      </c>
    </row>
    <row r="131" spans="1:27" x14ac:dyDescent="0.25">
      <c r="A131" t="str">
        <f t="shared" si="2"/>
        <v>1613084539</v>
      </c>
      <c r="B131">
        <v>122</v>
      </c>
      <c r="C131">
        <v>1613084539</v>
      </c>
      <c r="D131" t="s">
        <v>42</v>
      </c>
      <c r="E131" t="s">
        <v>43</v>
      </c>
      <c r="F131">
        <v>168650</v>
      </c>
      <c r="G131" s="2">
        <v>44116</v>
      </c>
      <c r="H131" s="3">
        <v>0.51833333333333331</v>
      </c>
      <c r="I131" t="s">
        <v>44</v>
      </c>
      <c r="J131">
        <v>-82989654201</v>
      </c>
      <c r="K131" s="4" t="s">
        <v>101</v>
      </c>
      <c r="N131" t="str">
        <f>IFERROR(IFERROR(VLOOKUP($A131,'K-NETT'!$A$1:$AF$37898,1,FALSE),VLOOKUP($A131,'K-Wallet'!$A$1:$M$5000,1,FALSE)),"NOT VALID")</f>
        <v>1613084539</v>
      </c>
      <c r="O131" t="str">
        <f>IFERROR(IFERROR(VLOOKUP($A131,'K-NETT'!$A$1:$AF$37898,11,FALSE),VLOOKUP($A131,'K-Wallet'!$A$1:$M$5000,0,FALSE)),"NOT VALID")</f>
        <v>CNE2010007482</v>
      </c>
      <c r="P131" t="str">
        <f>IFERROR(IFERROR(VLOOKUP($A131,'K-NETT'!$A$1:$AF$37898,14,FALSE),VLOOKUP($A131,'K-Wallet'!$A$1:$M$5000,8,FALSE)),"NOT VALID")</f>
        <v>IDNTAOA00529</v>
      </c>
      <c r="Q131" t="str">
        <f>IFERROR(IFERROR(VLOOKUP($A131,'K-NETT'!$A$1:$AF$37898,15,FALSE),VLOOKUP($A131,'K-Wallet'!$A$1:$M$5000,9,FALSE)),"NOT VALID")</f>
        <v>BAMBANG DEDI SUPRAPTO AMD KEP</v>
      </c>
      <c r="R131">
        <f>IFERROR(IFERROR(VLOOKUP($A131,'K-NETT'!$A$1:$AF$37898,16,FALSE),VLOOKUP($A131,'K-Wallet'!$A$1:$M$5000,0,FALSE)),"NOT VALID")</f>
        <v>112000</v>
      </c>
      <c r="S131">
        <f>IFERROR(IFERROR(VLOOKUP($A131,'K-NETT'!$A$1:$AF$37898,17,FALSE),VLOOKUP($A131,'K-Wallet'!$A$1:$M$5000,0,FALSE)),"NOT VALID")</f>
        <v>6650</v>
      </c>
      <c r="T131">
        <f>IFERROR(IFERROR(VLOOKUP($A131,'K-NETT'!$A$1:$AF$37898,18,FALSE),VLOOKUP($A131,'K-Wallet'!$A$1:$M$5000,0,FALSE)),"NOT VALID")</f>
        <v>50000</v>
      </c>
      <c r="U131">
        <f>IFERROR(IFERROR(VLOOKUP($A131,'K-NETT'!$A$1:$AF$37898,19,FALSE),VLOOKUP($A131,'K-Wallet'!$A$1:$M$5000,0,FALSE)),"NOT VALID")</f>
        <v>0</v>
      </c>
      <c r="V131">
        <f>IFERROR(IFERROR(VLOOKUP($A131,'K-NETT'!$A$1:$AF$37898,20,FALSE),VLOOKUP($A131,'K-Wallet'!$A$1:$M$5000,0,FALSE)),"NOT VALID")</f>
        <v>0</v>
      </c>
      <c r="W131">
        <f>IFERROR(IFERROR(VLOOKUP($A131,'K-NETT'!$A$1:$AF$37898,22,FALSE),VLOOKUP($A131,'K-Wallet'!$A$1:$M$5000,0,FALSE)),"NOT VALID")</f>
        <v>0</v>
      </c>
      <c r="X131">
        <f>IFERROR(IFERROR(VLOOKUP($A131,'K-NETT'!$A$1:$AF$37898,23,FALSE),VLOOKUP($A131,'K-Wallet'!$A$1:$M$5000,0,FALSE)),"NOT VALID")</f>
        <v>0</v>
      </c>
      <c r="Y131">
        <f>IFERROR(IFERROR(VLOOKUP($A131,'K-NETT'!$A$1:$AF$37898,26,FALSE),VLOOKUP($A131,'K-Wallet'!$A$1:$M$5000,0,FALSE)),"NOT VALID")</f>
        <v>168650</v>
      </c>
      <c r="Z131">
        <f>IFERROR(IFERROR(VLOOKUP($A131,'K-NETT'!$A$1:$AF$37898,30,FALSE),VLOOKUP($A131,'K-Wallet'!$A$1:$M$5000,11,FALSE)),"NOT VALID")</f>
        <v>0</v>
      </c>
      <c r="AA131" s="31">
        <f t="shared" si="3"/>
        <v>0</v>
      </c>
    </row>
    <row r="132" spans="1:27" x14ac:dyDescent="0.25">
      <c r="A132" t="str">
        <f t="shared" si="2"/>
        <v>1788084557</v>
      </c>
      <c r="B132">
        <v>123</v>
      </c>
      <c r="C132">
        <v>1788084557</v>
      </c>
      <c r="D132" t="s">
        <v>91</v>
      </c>
      <c r="E132" t="s">
        <v>43</v>
      </c>
      <c r="F132">
        <v>176650</v>
      </c>
      <c r="G132" s="2">
        <v>44116</v>
      </c>
      <c r="H132" s="3">
        <v>0.52538194444444442</v>
      </c>
      <c r="I132" t="s">
        <v>44</v>
      </c>
      <c r="J132">
        <v>-82993060601</v>
      </c>
      <c r="K132" s="4" t="s">
        <v>101</v>
      </c>
      <c r="N132" t="str">
        <f>IFERROR(IFERROR(VLOOKUP($A132,'K-NETT'!$A$1:$AF$37898,1,FALSE),VLOOKUP($A132,'K-Wallet'!$A$1:$M$5000,1,FALSE)),"NOT VALID")</f>
        <v>NOT VALID</v>
      </c>
      <c r="O132" t="str">
        <f>IFERROR(IFERROR(VLOOKUP($A132,'K-NETT'!$A$1:$AF$37898,11,FALSE),VLOOKUP($A132,'K-Wallet'!$A$1:$M$5000,0,FALSE)),"NOT VALID")</f>
        <v>NOT VALID</v>
      </c>
      <c r="P132" t="str">
        <f>IFERROR(IFERROR(VLOOKUP($A132,'K-NETT'!$A$1:$AF$37898,14,FALSE),VLOOKUP($A132,'K-Wallet'!$A$1:$M$5000,8,FALSE)),"NOT VALID")</f>
        <v>NOT VALID</v>
      </c>
      <c r="Q132" t="str">
        <f>IFERROR(IFERROR(VLOOKUP($A132,'K-NETT'!$A$1:$AF$37898,15,FALSE),VLOOKUP($A132,'K-Wallet'!$A$1:$M$5000,9,FALSE)),"NOT VALID")</f>
        <v>NOT VALID</v>
      </c>
      <c r="R132" t="str">
        <f>IFERROR(IFERROR(VLOOKUP($A132,'K-NETT'!$A$1:$AF$37898,16,FALSE),VLOOKUP($A132,'K-Wallet'!$A$1:$M$5000,0,FALSE)),"NOT VALID")</f>
        <v>NOT VALID</v>
      </c>
      <c r="S132" t="str">
        <f>IFERROR(IFERROR(VLOOKUP($A132,'K-NETT'!$A$1:$AF$37898,17,FALSE),VLOOKUP($A132,'K-Wallet'!$A$1:$M$5000,0,FALSE)),"NOT VALID")</f>
        <v>NOT VALID</v>
      </c>
      <c r="T132" t="str">
        <f>IFERROR(IFERROR(VLOOKUP($A132,'K-NETT'!$A$1:$AF$37898,18,FALSE),VLOOKUP($A132,'K-Wallet'!$A$1:$M$5000,0,FALSE)),"NOT VALID")</f>
        <v>NOT VALID</v>
      </c>
      <c r="U132" t="str">
        <f>IFERROR(IFERROR(VLOOKUP($A132,'K-NETT'!$A$1:$AF$37898,19,FALSE),VLOOKUP($A132,'K-Wallet'!$A$1:$M$5000,0,FALSE)),"NOT VALID")</f>
        <v>NOT VALID</v>
      </c>
      <c r="V132" t="str">
        <f>IFERROR(IFERROR(VLOOKUP($A132,'K-NETT'!$A$1:$AF$37898,20,FALSE),VLOOKUP($A132,'K-Wallet'!$A$1:$M$5000,0,FALSE)),"NOT VALID")</f>
        <v>NOT VALID</v>
      </c>
      <c r="W132" t="str">
        <f>IFERROR(IFERROR(VLOOKUP($A132,'K-NETT'!$A$1:$AF$37898,22,FALSE),VLOOKUP($A132,'K-Wallet'!$A$1:$M$5000,0,FALSE)),"NOT VALID")</f>
        <v>NOT VALID</v>
      </c>
      <c r="X132" t="str">
        <f>IFERROR(IFERROR(VLOOKUP($A132,'K-NETT'!$A$1:$AF$37898,23,FALSE),VLOOKUP($A132,'K-Wallet'!$A$1:$M$5000,0,FALSE)),"NOT VALID")</f>
        <v>NOT VALID</v>
      </c>
      <c r="Y132" t="str">
        <f>IFERROR(IFERROR(VLOOKUP($A132,'K-NETT'!$A$1:$AF$37898,26,FALSE),VLOOKUP($A132,'K-Wallet'!$A$1:$M$5000,0,FALSE)),"NOT VALID")</f>
        <v>NOT VALID</v>
      </c>
      <c r="Z132" t="str">
        <f>IFERROR(IFERROR(VLOOKUP($A132,'K-NETT'!$A$1:$AF$37898,30,FALSE),VLOOKUP($A132,'K-Wallet'!$A$1:$M$5000,11,FALSE)),"NOT VALID")</f>
        <v>NOT VALID</v>
      </c>
      <c r="AA132" s="31" t="e">
        <f t="shared" si="3"/>
        <v>#VALUE!</v>
      </c>
    </row>
    <row r="133" spans="1:27" x14ac:dyDescent="0.25">
      <c r="A133" t="str">
        <f t="shared" si="2"/>
        <v>1565184374</v>
      </c>
      <c r="B133">
        <v>124</v>
      </c>
      <c r="C133">
        <v>1565184374</v>
      </c>
      <c r="D133" t="s">
        <v>42</v>
      </c>
      <c r="E133" t="s">
        <v>43</v>
      </c>
      <c r="F133">
        <v>3148650</v>
      </c>
      <c r="G133" s="2">
        <v>44116</v>
      </c>
      <c r="H133" s="3">
        <v>0.53341435185185182</v>
      </c>
      <c r="I133" t="s">
        <v>44</v>
      </c>
      <c r="J133">
        <v>-82996824701</v>
      </c>
      <c r="K133" s="4" t="s">
        <v>101</v>
      </c>
      <c r="N133" t="str">
        <f>IFERROR(IFERROR(VLOOKUP($A133,'K-NETT'!$A$1:$AF$37898,1,FALSE),VLOOKUP($A133,'K-Wallet'!$A$1:$M$5000,1,FALSE)),"NOT VALID")</f>
        <v>1565184374</v>
      </c>
      <c r="O133" t="str">
        <f>IFERROR(IFERROR(VLOOKUP($A133,'K-NETT'!$A$1:$AF$37898,11,FALSE),VLOOKUP($A133,'K-Wallet'!$A$1:$M$5000,0,FALSE)),"NOT VALID")</f>
        <v>CNE2010007492</v>
      </c>
      <c r="P133" t="str">
        <f>IFERROR(IFERROR(VLOOKUP($A133,'K-NETT'!$A$1:$AF$37898,14,FALSE),VLOOKUP($A133,'K-Wallet'!$A$1:$M$5000,8,FALSE)),"NOT VALID")</f>
        <v>IDSABKA05040</v>
      </c>
      <c r="Q133" t="str">
        <f>IFERROR(IFERROR(VLOOKUP($A133,'K-NETT'!$A$1:$AF$37898,15,FALSE),VLOOKUP($A133,'K-Wallet'!$A$1:$M$5000,9,FALSE)),"NOT VALID")</f>
        <v>LUTFIATUL ANISAH</v>
      </c>
      <c r="R133">
        <f>IFERROR(IFERROR(VLOOKUP($A133,'K-NETT'!$A$1:$AF$37898,16,FALSE),VLOOKUP($A133,'K-Wallet'!$A$1:$M$5000,0,FALSE)),"NOT VALID")</f>
        <v>3122000</v>
      </c>
      <c r="S133">
        <f>IFERROR(IFERROR(VLOOKUP($A133,'K-NETT'!$A$1:$AF$37898,17,FALSE),VLOOKUP($A133,'K-Wallet'!$A$1:$M$5000,0,FALSE)),"NOT VALID")</f>
        <v>6650</v>
      </c>
      <c r="T133">
        <f>IFERROR(IFERROR(VLOOKUP($A133,'K-NETT'!$A$1:$AF$37898,18,FALSE),VLOOKUP($A133,'K-Wallet'!$A$1:$M$5000,0,FALSE)),"NOT VALID")</f>
        <v>20000</v>
      </c>
      <c r="U133">
        <f>IFERROR(IFERROR(VLOOKUP($A133,'K-NETT'!$A$1:$AF$37898,19,FALSE),VLOOKUP($A133,'K-Wallet'!$A$1:$M$5000,0,FALSE)),"NOT VALID")</f>
        <v>0</v>
      </c>
      <c r="V133">
        <f>IFERROR(IFERROR(VLOOKUP($A133,'K-NETT'!$A$1:$AF$37898,20,FALSE),VLOOKUP($A133,'K-Wallet'!$A$1:$M$5000,0,FALSE)),"NOT VALID")</f>
        <v>0</v>
      </c>
      <c r="W133">
        <f>IFERROR(IFERROR(VLOOKUP($A133,'K-NETT'!$A$1:$AF$37898,22,FALSE),VLOOKUP($A133,'K-Wallet'!$A$1:$M$5000,0,FALSE)),"NOT VALID")</f>
        <v>0</v>
      </c>
      <c r="X133">
        <f>IFERROR(IFERROR(VLOOKUP($A133,'K-NETT'!$A$1:$AF$37898,23,FALSE),VLOOKUP($A133,'K-Wallet'!$A$1:$M$5000,0,FALSE)),"NOT VALID")</f>
        <v>0</v>
      </c>
      <c r="Y133">
        <f>IFERROR(IFERROR(VLOOKUP($A133,'K-NETT'!$A$1:$AF$37898,26,FALSE),VLOOKUP($A133,'K-Wallet'!$A$1:$M$5000,0,FALSE)),"NOT VALID")</f>
        <v>3148650</v>
      </c>
      <c r="Z133">
        <f>IFERROR(IFERROR(VLOOKUP($A133,'K-NETT'!$A$1:$AF$37898,30,FALSE),VLOOKUP($A133,'K-Wallet'!$A$1:$M$5000,11,FALSE)),"NOT VALID")</f>
        <v>0</v>
      </c>
      <c r="AA133" s="31">
        <f t="shared" si="3"/>
        <v>0</v>
      </c>
    </row>
    <row r="134" spans="1:27" x14ac:dyDescent="0.25">
      <c r="A134" t="str">
        <f t="shared" si="2"/>
        <v>1407084343</v>
      </c>
      <c r="B134">
        <v>125</v>
      </c>
      <c r="C134">
        <v>1407084343</v>
      </c>
      <c r="D134" t="s">
        <v>42</v>
      </c>
      <c r="E134" t="s">
        <v>43</v>
      </c>
      <c r="F134">
        <v>284650</v>
      </c>
      <c r="G134" s="2">
        <v>44116</v>
      </c>
      <c r="H134" s="3">
        <v>0.53359953703703711</v>
      </c>
      <c r="I134" t="s">
        <v>44</v>
      </c>
      <c r="J134">
        <v>-82996979701</v>
      </c>
      <c r="K134" s="4" t="s">
        <v>101</v>
      </c>
      <c r="N134" t="str">
        <f>IFERROR(IFERROR(VLOOKUP($A134,'K-NETT'!$A$1:$AF$37898,1,FALSE),VLOOKUP($A134,'K-Wallet'!$A$1:$M$5000,1,FALSE)),"NOT VALID")</f>
        <v>1407084343</v>
      </c>
      <c r="O134" t="str">
        <f>IFERROR(IFERROR(VLOOKUP($A134,'K-NETT'!$A$1:$AF$37898,11,FALSE),VLOOKUP($A134,'K-Wallet'!$A$1:$M$5000,0,FALSE)),"NOT VALID")</f>
        <v>CNE2010007493</v>
      </c>
      <c r="P134" t="str">
        <f>IFERROR(IFERROR(VLOOKUP($A134,'K-NETT'!$A$1:$AF$37898,14,FALSE),VLOOKUP($A134,'K-Wallet'!$A$1:$M$5000,8,FALSE)),"NOT VALID")</f>
        <v>IDSPAAB43490</v>
      </c>
      <c r="Q134" t="str">
        <f>IFERROR(IFERROR(VLOOKUP($A134,'K-NETT'!$A$1:$AF$37898,15,FALSE),VLOOKUP($A134,'K-Wallet'!$A$1:$M$5000,9,FALSE)),"NOT VALID")</f>
        <v>FARAH NURSANA</v>
      </c>
      <c r="R134">
        <f>IFERROR(IFERROR(VLOOKUP($A134,'K-NETT'!$A$1:$AF$37898,16,FALSE),VLOOKUP($A134,'K-Wallet'!$A$1:$M$5000,0,FALSE)),"NOT VALID")</f>
        <v>270000</v>
      </c>
      <c r="S134">
        <f>IFERROR(IFERROR(VLOOKUP($A134,'K-NETT'!$A$1:$AF$37898,17,FALSE),VLOOKUP($A134,'K-Wallet'!$A$1:$M$5000,0,FALSE)),"NOT VALID")</f>
        <v>6650</v>
      </c>
      <c r="T134">
        <f>IFERROR(IFERROR(VLOOKUP($A134,'K-NETT'!$A$1:$AF$37898,18,FALSE),VLOOKUP($A134,'K-Wallet'!$A$1:$M$5000,0,FALSE)),"NOT VALID")</f>
        <v>8000</v>
      </c>
      <c r="U134">
        <f>IFERROR(IFERROR(VLOOKUP($A134,'K-NETT'!$A$1:$AF$37898,19,FALSE),VLOOKUP($A134,'K-Wallet'!$A$1:$M$5000,0,FALSE)),"NOT VALID")</f>
        <v>0</v>
      </c>
      <c r="V134">
        <f>IFERROR(IFERROR(VLOOKUP($A134,'K-NETT'!$A$1:$AF$37898,20,FALSE),VLOOKUP($A134,'K-Wallet'!$A$1:$M$5000,0,FALSE)),"NOT VALID")</f>
        <v>0</v>
      </c>
      <c r="W134">
        <f>IFERROR(IFERROR(VLOOKUP($A134,'K-NETT'!$A$1:$AF$37898,22,FALSE),VLOOKUP($A134,'K-Wallet'!$A$1:$M$5000,0,FALSE)),"NOT VALID")</f>
        <v>0</v>
      </c>
      <c r="X134">
        <f>IFERROR(IFERROR(VLOOKUP($A134,'K-NETT'!$A$1:$AF$37898,23,FALSE),VLOOKUP($A134,'K-Wallet'!$A$1:$M$5000,0,FALSE)),"NOT VALID")</f>
        <v>0</v>
      </c>
      <c r="Y134">
        <f>IFERROR(IFERROR(VLOOKUP($A134,'K-NETT'!$A$1:$AF$37898,26,FALSE),VLOOKUP($A134,'K-Wallet'!$A$1:$M$5000,0,FALSE)),"NOT VALID")</f>
        <v>284650</v>
      </c>
      <c r="Z134">
        <f>IFERROR(IFERROR(VLOOKUP($A134,'K-NETT'!$A$1:$AF$37898,30,FALSE),VLOOKUP($A134,'K-Wallet'!$A$1:$M$5000,11,FALSE)),"NOT VALID")</f>
        <v>0</v>
      </c>
      <c r="AA134" s="31">
        <f t="shared" si="3"/>
        <v>0</v>
      </c>
    </row>
    <row r="135" spans="1:27" x14ac:dyDescent="0.25">
      <c r="A135" t="str">
        <f t="shared" si="2"/>
        <v>1935284445</v>
      </c>
      <c r="B135">
        <v>126</v>
      </c>
      <c r="C135">
        <v>1935284445</v>
      </c>
      <c r="D135" t="s">
        <v>42</v>
      </c>
      <c r="E135" t="s">
        <v>43</v>
      </c>
      <c r="F135">
        <v>66650</v>
      </c>
      <c r="G135" s="2">
        <v>44116</v>
      </c>
      <c r="H135" s="3">
        <v>0.54407407407407404</v>
      </c>
      <c r="I135" t="s">
        <v>44</v>
      </c>
      <c r="J135">
        <v>-83001880501</v>
      </c>
      <c r="K135" s="4" t="s">
        <v>101</v>
      </c>
      <c r="N135" t="str">
        <f>IFERROR(IFERROR(VLOOKUP($A135,'K-NETT'!$A$1:$AF$37898,1,FALSE),VLOOKUP($A135,'K-Wallet'!$A$1:$M$5000,1,FALSE)),"NOT VALID")</f>
        <v>1935284445</v>
      </c>
      <c r="O135" t="str">
        <f>IFERROR(IFERROR(VLOOKUP($A135,'K-NETT'!$A$1:$AF$37898,11,FALSE),VLOOKUP($A135,'K-Wallet'!$A$1:$M$5000,0,FALSE)),"NOT VALID")</f>
        <v>MME2010007505</v>
      </c>
      <c r="P135" t="str">
        <f>IFERROR(IFERROR(VLOOKUP($A135,'K-NETT'!$A$1:$AF$37898,14,FALSE),VLOOKUP($A135,'K-Wallet'!$A$1:$M$5000,8,FALSE)),"NOT VALID")</f>
        <v>IDBNAFA12941</v>
      </c>
      <c r="Q135" t="str">
        <f>IFERROR(IFERROR(VLOOKUP($A135,'K-NETT'!$A$1:$AF$37898,15,FALSE),VLOOKUP($A135,'K-Wallet'!$A$1:$M$5000,9,FALSE)),"NOT VALID")</f>
        <v>WINARNI</v>
      </c>
      <c r="R135">
        <f>IFERROR(IFERROR(VLOOKUP($A135,'K-NETT'!$A$1:$AF$37898,16,FALSE),VLOOKUP($A135,'K-Wallet'!$A$1:$M$5000,0,FALSE)),"NOT VALID")</f>
        <v>50000</v>
      </c>
      <c r="S135">
        <f>IFERROR(IFERROR(VLOOKUP($A135,'K-NETT'!$A$1:$AF$37898,17,FALSE),VLOOKUP($A135,'K-Wallet'!$A$1:$M$5000,0,FALSE)),"NOT VALID")</f>
        <v>6650</v>
      </c>
      <c r="T135">
        <f>IFERROR(IFERROR(VLOOKUP($A135,'K-NETT'!$A$1:$AF$37898,18,FALSE),VLOOKUP($A135,'K-Wallet'!$A$1:$M$5000,0,FALSE)),"NOT VALID")</f>
        <v>10000</v>
      </c>
      <c r="U135">
        <f>IFERROR(IFERROR(VLOOKUP($A135,'K-NETT'!$A$1:$AF$37898,19,FALSE),VLOOKUP($A135,'K-Wallet'!$A$1:$M$5000,0,FALSE)),"NOT VALID")</f>
        <v>0</v>
      </c>
      <c r="V135">
        <f>IFERROR(IFERROR(VLOOKUP($A135,'K-NETT'!$A$1:$AF$37898,20,FALSE),VLOOKUP($A135,'K-Wallet'!$A$1:$M$5000,0,FALSE)),"NOT VALID")</f>
        <v>0</v>
      </c>
      <c r="W135">
        <f>IFERROR(IFERROR(VLOOKUP($A135,'K-NETT'!$A$1:$AF$37898,22,FALSE),VLOOKUP($A135,'K-Wallet'!$A$1:$M$5000,0,FALSE)),"NOT VALID")</f>
        <v>0</v>
      </c>
      <c r="X135">
        <f>IFERROR(IFERROR(VLOOKUP($A135,'K-NETT'!$A$1:$AF$37898,23,FALSE),VLOOKUP($A135,'K-Wallet'!$A$1:$M$5000,0,FALSE)),"NOT VALID")</f>
        <v>0</v>
      </c>
      <c r="Y135">
        <f>IFERROR(IFERROR(VLOOKUP($A135,'K-NETT'!$A$1:$AF$37898,26,FALSE),VLOOKUP($A135,'K-Wallet'!$A$1:$M$5000,0,FALSE)),"NOT VALID")</f>
        <v>66650</v>
      </c>
      <c r="Z135">
        <f>IFERROR(IFERROR(VLOOKUP($A135,'K-NETT'!$A$1:$AF$37898,30,FALSE),VLOOKUP($A135,'K-Wallet'!$A$1:$M$5000,11,FALSE)),"NOT VALID")</f>
        <v>0</v>
      </c>
      <c r="AA135" s="31">
        <f t="shared" si="3"/>
        <v>0</v>
      </c>
    </row>
    <row r="136" spans="1:27" x14ac:dyDescent="0.25">
      <c r="A136" t="str">
        <f t="shared" si="2"/>
        <v>1845284833</v>
      </c>
      <c r="B136">
        <v>127</v>
      </c>
      <c r="C136">
        <v>1845284833</v>
      </c>
      <c r="D136" t="s">
        <v>42</v>
      </c>
      <c r="E136" t="s">
        <v>43</v>
      </c>
      <c r="F136">
        <v>1012650</v>
      </c>
      <c r="G136" s="2">
        <v>44116</v>
      </c>
      <c r="H136" s="3">
        <v>0.5491435185185185</v>
      </c>
      <c r="I136" t="s">
        <v>44</v>
      </c>
      <c r="J136">
        <v>-83003826501</v>
      </c>
      <c r="K136" s="4" t="s">
        <v>101</v>
      </c>
      <c r="N136" t="str">
        <f>IFERROR(IFERROR(VLOOKUP($A136,'K-NETT'!$A$1:$AF$37898,1,FALSE),VLOOKUP($A136,'K-Wallet'!$A$1:$M$5000,1,FALSE)),"NOT VALID")</f>
        <v>1845284833</v>
      </c>
      <c r="O136" t="str">
        <f>IFERROR(IFERROR(VLOOKUP($A136,'K-NETT'!$A$1:$AF$37898,11,FALSE),VLOOKUP($A136,'K-Wallet'!$A$1:$M$5000,0,FALSE)),"NOT VALID")</f>
        <v>CNE2010007509</v>
      </c>
      <c r="P136" t="str">
        <f>IFERROR(IFERROR(VLOOKUP($A136,'K-NETT'!$A$1:$AF$37898,14,FALSE),VLOOKUP($A136,'K-Wallet'!$A$1:$M$5000,8,FALSE)),"NOT VALID")</f>
        <v>EID621079</v>
      </c>
      <c r="Q136" t="str">
        <f>IFERROR(IFERROR(VLOOKUP($A136,'K-NETT'!$A$1:$AF$37898,15,FALSE),VLOOKUP($A136,'K-Wallet'!$A$1:$M$5000,9,FALSE)),"NOT VALID")</f>
        <v>MEGAWATI</v>
      </c>
      <c r="R136">
        <f>IFERROR(IFERROR(VLOOKUP($A136,'K-NETT'!$A$1:$AF$37898,16,FALSE),VLOOKUP($A136,'K-Wallet'!$A$1:$M$5000,0,FALSE)),"NOT VALID")</f>
        <v>950000</v>
      </c>
      <c r="S136">
        <f>IFERROR(IFERROR(VLOOKUP($A136,'K-NETT'!$A$1:$AF$37898,17,FALSE),VLOOKUP($A136,'K-Wallet'!$A$1:$M$5000,0,FALSE)),"NOT VALID")</f>
        <v>6650</v>
      </c>
      <c r="T136">
        <f>IFERROR(IFERROR(VLOOKUP($A136,'K-NETT'!$A$1:$AF$37898,18,FALSE),VLOOKUP($A136,'K-Wallet'!$A$1:$M$5000,0,FALSE)),"NOT VALID")</f>
        <v>56000</v>
      </c>
      <c r="U136">
        <f>IFERROR(IFERROR(VLOOKUP($A136,'K-NETT'!$A$1:$AF$37898,19,FALSE),VLOOKUP($A136,'K-Wallet'!$A$1:$M$5000,0,FALSE)),"NOT VALID")</f>
        <v>0</v>
      </c>
      <c r="V136">
        <f>IFERROR(IFERROR(VLOOKUP($A136,'K-NETT'!$A$1:$AF$37898,20,FALSE),VLOOKUP($A136,'K-Wallet'!$A$1:$M$5000,0,FALSE)),"NOT VALID")</f>
        <v>0</v>
      </c>
      <c r="W136">
        <f>IFERROR(IFERROR(VLOOKUP($A136,'K-NETT'!$A$1:$AF$37898,22,FALSE),VLOOKUP($A136,'K-Wallet'!$A$1:$M$5000,0,FALSE)),"NOT VALID")</f>
        <v>0</v>
      </c>
      <c r="X136">
        <f>IFERROR(IFERROR(VLOOKUP($A136,'K-NETT'!$A$1:$AF$37898,23,FALSE),VLOOKUP($A136,'K-Wallet'!$A$1:$M$5000,0,FALSE)),"NOT VALID")</f>
        <v>0</v>
      </c>
      <c r="Y136">
        <f>IFERROR(IFERROR(VLOOKUP($A136,'K-NETT'!$A$1:$AF$37898,26,FALSE),VLOOKUP($A136,'K-Wallet'!$A$1:$M$5000,0,FALSE)),"NOT VALID")</f>
        <v>1012650</v>
      </c>
      <c r="Z136">
        <f>IFERROR(IFERROR(VLOOKUP($A136,'K-NETT'!$A$1:$AF$37898,30,FALSE),VLOOKUP($A136,'K-Wallet'!$A$1:$M$5000,11,FALSE)),"NOT VALID")</f>
        <v>0</v>
      </c>
      <c r="AA136" s="31">
        <f t="shared" si="3"/>
        <v>0</v>
      </c>
    </row>
    <row r="137" spans="1:27" x14ac:dyDescent="0.25">
      <c r="A137" t="str">
        <f t="shared" si="2"/>
        <v>214664922</v>
      </c>
      <c r="B137">
        <v>128</v>
      </c>
      <c r="C137">
        <v>214664922</v>
      </c>
      <c r="D137" t="s">
        <v>17171</v>
      </c>
      <c r="E137" t="s">
        <v>43</v>
      </c>
      <c r="F137">
        <v>57000</v>
      </c>
      <c r="G137" s="2">
        <v>44116</v>
      </c>
      <c r="H137" s="3">
        <v>0.55016203703703703</v>
      </c>
      <c r="I137" t="s">
        <v>44</v>
      </c>
      <c r="J137">
        <v>-83004679801</v>
      </c>
      <c r="K137" s="4" t="s">
        <v>101</v>
      </c>
      <c r="N137" t="str">
        <f>IFERROR(IFERROR(VLOOKUP($A137,'K-NETT'!$A$1:$AF$37898,1,FALSE),VLOOKUP($A137,'K-Wallet'!$A$1:$M$5000,1,FALSE)),"NOT VALID")</f>
        <v>NOT VALID</v>
      </c>
      <c r="O137" t="str">
        <f>IFERROR(IFERROR(VLOOKUP($A137,'K-NETT'!$A$1:$AF$37898,11,FALSE),VLOOKUP($A137,'K-Wallet'!$A$1:$M$5000,0,FALSE)),"NOT VALID")</f>
        <v>NOT VALID</v>
      </c>
      <c r="P137" t="str">
        <f>IFERROR(IFERROR(VLOOKUP($A137,'K-NETT'!$A$1:$AF$37898,14,FALSE),VLOOKUP($A137,'K-Wallet'!$A$1:$M$5000,8,FALSE)),"NOT VALID")</f>
        <v>NOT VALID</v>
      </c>
      <c r="Q137" t="str">
        <f>IFERROR(IFERROR(VLOOKUP($A137,'K-NETT'!$A$1:$AF$37898,15,FALSE),VLOOKUP($A137,'K-Wallet'!$A$1:$M$5000,9,FALSE)),"NOT VALID")</f>
        <v>NOT VALID</v>
      </c>
      <c r="R137" t="str">
        <f>IFERROR(IFERROR(VLOOKUP($A137,'K-NETT'!$A$1:$AF$37898,16,FALSE),VLOOKUP($A137,'K-Wallet'!$A$1:$M$5000,0,FALSE)),"NOT VALID")</f>
        <v>NOT VALID</v>
      </c>
      <c r="S137" t="str">
        <f>IFERROR(IFERROR(VLOOKUP($A137,'K-NETT'!$A$1:$AF$37898,17,FALSE),VLOOKUP($A137,'K-Wallet'!$A$1:$M$5000,0,FALSE)),"NOT VALID")</f>
        <v>NOT VALID</v>
      </c>
      <c r="T137" t="str">
        <f>IFERROR(IFERROR(VLOOKUP($A137,'K-NETT'!$A$1:$AF$37898,18,FALSE),VLOOKUP($A137,'K-Wallet'!$A$1:$M$5000,0,FALSE)),"NOT VALID")</f>
        <v>NOT VALID</v>
      </c>
      <c r="U137" t="str">
        <f>IFERROR(IFERROR(VLOOKUP($A137,'K-NETT'!$A$1:$AF$37898,19,FALSE),VLOOKUP($A137,'K-Wallet'!$A$1:$M$5000,0,FALSE)),"NOT VALID")</f>
        <v>NOT VALID</v>
      </c>
      <c r="V137" t="str">
        <f>IFERROR(IFERROR(VLOOKUP($A137,'K-NETT'!$A$1:$AF$37898,20,FALSE),VLOOKUP($A137,'K-Wallet'!$A$1:$M$5000,0,FALSE)),"NOT VALID")</f>
        <v>NOT VALID</v>
      </c>
      <c r="W137" t="str">
        <f>IFERROR(IFERROR(VLOOKUP($A137,'K-NETT'!$A$1:$AF$37898,22,FALSE),VLOOKUP($A137,'K-Wallet'!$A$1:$M$5000,0,FALSE)),"NOT VALID")</f>
        <v>NOT VALID</v>
      </c>
      <c r="X137" t="str">
        <f>IFERROR(IFERROR(VLOOKUP($A137,'K-NETT'!$A$1:$AF$37898,23,FALSE),VLOOKUP($A137,'K-Wallet'!$A$1:$M$5000,0,FALSE)),"NOT VALID")</f>
        <v>NOT VALID</v>
      </c>
      <c r="Y137" t="str">
        <f>IFERROR(IFERROR(VLOOKUP($A137,'K-NETT'!$A$1:$AF$37898,26,FALSE),VLOOKUP($A137,'K-Wallet'!$A$1:$M$5000,0,FALSE)),"NOT VALID")</f>
        <v>NOT VALID</v>
      </c>
      <c r="Z137" t="str">
        <f>IFERROR(IFERROR(VLOOKUP($A137,'K-NETT'!$A$1:$AF$37898,30,FALSE),VLOOKUP($A137,'K-Wallet'!$A$1:$M$5000,11,FALSE)),"NOT VALID")</f>
        <v>NOT VALID</v>
      </c>
      <c r="AA137" s="31" t="e">
        <f t="shared" si="3"/>
        <v>#VALUE!</v>
      </c>
    </row>
    <row r="138" spans="1:27" x14ac:dyDescent="0.25">
      <c r="A138" t="str">
        <f t="shared" si="2"/>
        <v>1260384052</v>
      </c>
      <c r="B138">
        <v>129</v>
      </c>
      <c r="C138">
        <v>1260384052</v>
      </c>
      <c r="D138" t="s">
        <v>42</v>
      </c>
      <c r="E138" t="s">
        <v>43</v>
      </c>
      <c r="F138">
        <v>166650</v>
      </c>
      <c r="G138" s="2">
        <v>44116</v>
      </c>
      <c r="H138" s="3">
        <v>0.55810185185185179</v>
      </c>
      <c r="I138" t="s">
        <v>44</v>
      </c>
      <c r="J138">
        <v>-83008214601</v>
      </c>
      <c r="K138" s="4" t="s">
        <v>101</v>
      </c>
      <c r="N138" t="str">
        <f>IFERROR(IFERROR(VLOOKUP($A138,'K-NETT'!$A$1:$AF$37898,1,FALSE),VLOOKUP($A138,'K-Wallet'!$A$1:$M$5000,1,FALSE)),"NOT VALID")</f>
        <v>1260384052</v>
      </c>
      <c r="O138" t="str">
        <f>IFERROR(IFERROR(VLOOKUP($A138,'K-NETT'!$A$1:$AF$37898,11,FALSE),VLOOKUP($A138,'K-Wallet'!$A$1:$M$5000,0,FALSE)),"NOT VALID")</f>
        <v>CNE2010007513</v>
      </c>
      <c r="P138" t="str">
        <f>IFERROR(IFERROR(VLOOKUP($A138,'K-NETT'!$A$1:$AF$37898,14,FALSE),VLOOKUP($A138,'K-Wallet'!$A$1:$M$5000,8,FALSE)),"NOT VALID")</f>
        <v>IDSPAAB17960</v>
      </c>
      <c r="Q138" t="str">
        <f>IFERROR(IFERROR(VLOOKUP($A138,'K-NETT'!$A$1:$AF$37898,15,FALSE),VLOOKUP($A138,'K-Wallet'!$A$1:$M$5000,9,FALSE)),"NOT VALID")</f>
        <v>DYAH EKO PRATIWI</v>
      </c>
      <c r="R138">
        <f>IFERROR(IFERROR(VLOOKUP($A138,'K-NETT'!$A$1:$AF$37898,16,FALSE),VLOOKUP($A138,'K-Wallet'!$A$1:$M$5000,0,FALSE)),"NOT VALID")</f>
        <v>150000</v>
      </c>
      <c r="S138">
        <f>IFERROR(IFERROR(VLOOKUP($A138,'K-NETT'!$A$1:$AF$37898,17,FALSE),VLOOKUP($A138,'K-Wallet'!$A$1:$M$5000,0,FALSE)),"NOT VALID")</f>
        <v>6650</v>
      </c>
      <c r="T138">
        <f>IFERROR(IFERROR(VLOOKUP($A138,'K-NETT'!$A$1:$AF$37898,18,FALSE),VLOOKUP($A138,'K-Wallet'!$A$1:$M$5000,0,FALSE)),"NOT VALID")</f>
        <v>10000</v>
      </c>
      <c r="U138">
        <f>IFERROR(IFERROR(VLOOKUP($A138,'K-NETT'!$A$1:$AF$37898,19,FALSE),VLOOKUP($A138,'K-Wallet'!$A$1:$M$5000,0,FALSE)),"NOT VALID")</f>
        <v>0</v>
      </c>
      <c r="V138">
        <f>IFERROR(IFERROR(VLOOKUP($A138,'K-NETT'!$A$1:$AF$37898,20,FALSE),VLOOKUP($A138,'K-Wallet'!$A$1:$M$5000,0,FALSE)),"NOT VALID")</f>
        <v>0</v>
      </c>
      <c r="W138">
        <f>IFERROR(IFERROR(VLOOKUP($A138,'K-NETT'!$A$1:$AF$37898,22,FALSE),VLOOKUP($A138,'K-Wallet'!$A$1:$M$5000,0,FALSE)),"NOT VALID")</f>
        <v>0</v>
      </c>
      <c r="X138">
        <f>IFERROR(IFERROR(VLOOKUP($A138,'K-NETT'!$A$1:$AF$37898,23,FALSE),VLOOKUP($A138,'K-Wallet'!$A$1:$M$5000,0,FALSE)),"NOT VALID")</f>
        <v>0</v>
      </c>
      <c r="Y138">
        <f>IFERROR(IFERROR(VLOOKUP($A138,'K-NETT'!$A$1:$AF$37898,26,FALSE),VLOOKUP($A138,'K-Wallet'!$A$1:$M$5000,0,FALSE)),"NOT VALID")</f>
        <v>166650</v>
      </c>
      <c r="Z138">
        <f>IFERROR(IFERROR(VLOOKUP($A138,'K-NETT'!$A$1:$AF$37898,30,FALSE),VLOOKUP($A138,'K-Wallet'!$A$1:$M$5000,11,FALSE)),"NOT VALID")</f>
        <v>0</v>
      </c>
      <c r="AA138" s="31">
        <f t="shared" si="3"/>
        <v>0</v>
      </c>
    </row>
    <row r="139" spans="1:27" x14ac:dyDescent="0.25">
      <c r="A139" t="str">
        <f t="shared" ref="A139:A202" si="4">+K139&amp;C139</f>
        <v>1106584235</v>
      </c>
      <c r="B139">
        <v>130</v>
      </c>
      <c r="C139">
        <v>1106584235</v>
      </c>
      <c r="D139" t="s">
        <v>42</v>
      </c>
      <c r="E139" t="s">
        <v>43</v>
      </c>
      <c r="F139">
        <v>56650</v>
      </c>
      <c r="G139" s="2">
        <v>44116</v>
      </c>
      <c r="H139" s="3">
        <v>0.58089120370370373</v>
      </c>
      <c r="I139" t="s">
        <v>44</v>
      </c>
      <c r="J139">
        <v>-83018162501</v>
      </c>
      <c r="K139" s="4" t="s">
        <v>101</v>
      </c>
      <c r="N139" t="str">
        <f>IFERROR(IFERROR(VLOOKUP($A139,'K-NETT'!$A$1:$AF$37898,1,FALSE),VLOOKUP($A139,'K-Wallet'!$A$1:$M$5000,1,FALSE)),"NOT VALID")</f>
        <v>1106584235</v>
      </c>
      <c r="O139" t="str">
        <f>IFERROR(IFERROR(VLOOKUP($A139,'K-NETT'!$A$1:$AF$37898,11,FALSE),VLOOKUP($A139,'K-Wallet'!$A$1:$M$5000,0,FALSE)),"NOT VALID")</f>
        <v>MME2010007526</v>
      </c>
      <c r="P139" t="str">
        <f>IFERROR(IFERROR(VLOOKUP($A139,'K-NETT'!$A$1:$AF$37898,14,FALSE),VLOOKUP($A139,'K-Wallet'!$A$1:$M$5000,8,FALSE)),"NOT VALID")</f>
        <v>IDJRAAA20008</v>
      </c>
      <c r="Q139" t="str">
        <f>IFERROR(IFERROR(VLOOKUP($A139,'K-NETT'!$A$1:$AF$37898,15,FALSE),VLOOKUP($A139,'K-Wallet'!$A$1:$M$5000,9,FALSE)),"NOT VALID")</f>
        <v>HADI WIJAYA</v>
      </c>
      <c r="R139">
        <f>IFERROR(IFERROR(VLOOKUP($A139,'K-NETT'!$A$1:$AF$37898,16,FALSE),VLOOKUP($A139,'K-Wallet'!$A$1:$M$5000,0,FALSE)),"NOT VALID")</f>
        <v>50000</v>
      </c>
      <c r="S139">
        <f>IFERROR(IFERROR(VLOOKUP($A139,'K-NETT'!$A$1:$AF$37898,17,FALSE),VLOOKUP($A139,'K-Wallet'!$A$1:$M$5000,0,FALSE)),"NOT VALID")</f>
        <v>6650</v>
      </c>
      <c r="T139">
        <f>IFERROR(IFERROR(VLOOKUP($A139,'K-NETT'!$A$1:$AF$37898,18,FALSE),VLOOKUP($A139,'K-Wallet'!$A$1:$M$5000,0,FALSE)),"NOT VALID")</f>
        <v>0</v>
      </c>
      <c r="U139">
        <f>IFERROR(IFERROR(VLOOKUP($A139,'K-NETT'!$A$1:$AF$37898,19,FALSE),VLOOKUP($A139,'K-Wallet'!$A$1:$M$5000,0,FALSE)),"NOT VALID")</f>
        <v>0</v>
      </c>
      <c r="V139">
        <f>IFERROR(IFERROR(VLOOKUP($A139,'K-NETT'!$A$1:$AF$37898,20,FALSE),VLOOKUP($A139,'K-Wallet'!$A$1:$M$5000,0,FALSE)),"NOT VALID")</f>
        <v>0</v>
      </c>
      <c r="W139">
        <f>IFERROR(IFERROR(VLOOKUP($A139,'K-NETT'!$A$1:$AF$37898,22,FALSE),VLOOKUP($A139,'K-Wallet'!$A$1:$M$5000,0,FALSE)),"NOT VALID")</f>
        <v>0</v>
      </c>
      <c r="X139">
        <f>IFERROR(IFERROR(VLOOKUP($A139,'K-NETT'!$A$1:$AF$37898,23,FALSE),VLOOKUP($A139,'K-Wallet'!$A$1:$M$5000,0,FALSE)),"NOT VALID")</f>
        <v>0</v>
      </c>
      <c r="Y139">
        <f>IFERROR(IFERROR(VLOOKUP($A139,'K-NETT'!$A$1:$AF$37898,26,FALSE),VLOOKUP($A139,'K-Wallet'!$A$1:$M$5000,0,FALSE)),"NOT VALID")</f>
        <v>56650</v>
      </c>
      <c r="Z139">
        <f>IFERROR(IFERROR(VLOOKUP($A139,'K-NETT'!$A$1:$AF$37898,30,FALSE),VLOOKUP($A139,'K-Wallet'!$A$1:$M$5000,11,FALSE)),"NOT VALID")</f>
        <v>0</v>
      </c>
      <c r="AA139" s="31">
        <f t="shared" ref="AA139:AA202" si="5">+F139-Y139</f>
        <v>0</v>
      </c>
    </row>
    <row r="140" spans="1:27" x14ac:dyDescent="0.25">
      <c r="A140" t="str">
        <f t="shared" si="4"/>
        <v>1590684792</v>
      </c>
      <c r="B140">
        <v>131</v>
      </c>
      <c r="C140">
        <v>1590684792</v>
      </c>
      <c r="D140" t="s">
        <v>42</v>
      </c>
      <c r="E140" t="s">
        <v>43</v>
      </c>
      <c r="F140">
        <v>2325650</v>
      </c>
      <c r="G140" s="2">
        <v>44116</v>
      </c>
      <c r="H140" s="3">
        <v>0.58496527777777774</v>
      </c>
      <c r="I140" t="s">
        <v>44</v>
      </c>
      <c r="J140">
        <v>-83020081001</v>
      </c>
      <c r="K140" s="4" t="s">
        <v>101</v>
      </c>
      <c r="N140" t="str">
        <f>IFERROR(IFERROR(VLOOKUP($A140,'K-NETT'!$A$1:$AF$37898,1,FALSE),VLOOKUP($A140,'K-Wallet'!$A$1:$M$5000,1,FALSE)),"NOT VALID")</f>
        <v>1590684792</v>
      </c>
      <c r="O140" t="str">
        <f>IFERROR(IFERROR(VLOOKUP($A140,'K-NETT'!$A$1:$AF$37898,11,FALSE),VLOOKUP($A140,'K-Wallet'!$A$1:$M$5000,0,FALSE)),"NOT VALID")</f>
        <v>CNE2010007530</v>
      </c>
      <c r="P140" t="str">
        <f>IFERROR(IFERROR(VLOOKUP($A140,'K-NETT'!$A$1:$AF$37898,14,FALSE),VLOOKUP($A140,'K-Wallet'!$A$1:$M$5000,8,FALSE)),"NOT VALID")</f>
        <v>IDSPACA11376</v>
      </c>
      <c r="Q140" t="str">
        <f>IFERROR(IFERROR(VLOOKUP($A140,'K-NETT'!$A$1:$AF$37898,15,FALSE),VLOOKUP($A140,'K-Wallet'!$A$1:$M$5000,9,FALSE)),"NOT VALID")</f>
        <v>LINDA SARI</v>
      </c>
      <c r="R140">
        <f>IFERROR(IFERROR(VLOOKUP($A140,'K-NETT'!$A$1:$AF$37898,16,FALSE),VLOOKUP($A140,'K-Wallet'!$A$1:$M$5000,0,FALSE)),"NOT VALID")</f>
        <v>2300000</v>
      </c>
      <c r="S140">
        <f>IFERROR(IFERROR(VLOOKUP($A140,'K-NETT'!$A$1:$AF$37898,17,FALSE),VLOOKUP($A140,'K-Wallet'!$A$1:$M$5000,0,FALSE)),"NOT VALID")</f>
        <v>6650</v>
      </c>
      <c r="T140">
        <f>IFERROR(IFERROR(VLOOKUP($A140,'K-NETT'!$A$1:$AF$37898,18,FALSE),VLOOKUP($A140,'K-Wallet'!$A$1:$M$5000,0,FALSE)),"NOT VALID")</f>
        <v>19000</v>
      </c>
      <c r="U140">
        <f>IFERROR(IFERROR(VLOOKUP($A140,'K-NETT'!$A$1:$AF$37898,19,FALSE),VLOOKUP($A140,'K-Wallet'!$A$1:$M$5000,0,FALSE)),"NOT VALID")</f>
        <v>0</v>
      </c>
      <c r="V140">
        <f>IFERROR(IFERROR(VLOOKUP($A140,'K-NETT'!$A$1:$AF$37898,20,FALSE),VLOOKUP($A140,'K-Wallet'!$A$1:$M$5000,0,FALSE)),"NOT VALID")</f>
        <v>0</v>
      </c>
      <c r="W140">
        <f>IFERROR(IFERROR(VLOOKUP($A140,'K-NETT'!$A$1:$AF$37898,22,FALSE),VLOOKUP($A140,'K-Wallet'!$A$1:$M$5000,0,FALSE)),"NOT VALID")</f>
        <v>0</v>
      </c>
      <c r="X140">
        <f>IFERROR(IFERROR(VLOOKUP($A140,'K-NETT'!$A$1:$AF$37898,23,FALSE),VLOOKUP($A140,'K-Wallet'!$A$1:$M$5000,0,FALSE)),"NOT VALID")</f>
        <v>0</v>
      </c>
      <c r="Y140">
        <f>IFERROR(IFERROR(VLOOKUP($A140,'K-NETT'!$A$1:$AF$37898,26,FALSE),VLOOKUP($A140,'K-Wallet'!$A$1:$M$5000,0,FALSE)),"NOT VALID")</f>
        <v>2325650</v>
      </c>
      <c r="Z140">
        <f>IFERROR(IFERROR(VLOOKUP($A140,'K-NETT'!$A$1:$AF$37898,30,FALSE),VLOOKUP($A140,'K-Wallet'!$A$1:$M$5000,11,FALSE)),"NOT VALID")</f>
        <v>0</v>
      </c>
      <c r="AA140" s="31">
        <f t="shared" si="5"/>
        <v>0</v>
      </c>
    </row>
    <row r="141" spans="1:27" x14ac:dyDescent="0.25">
      <c r="A141" t="str">
        <f t="shared" si="4"/>
        <v>1571684970</v>
      </c>
      <c r="B141">
        <v>132</v>
      </c>
      <c r="C141">
        <v>1571684970</v>
      </c>
      <c r="D141" t="s">
        <v>42</v>
      </c>
      <c r="E141" t="s">
        <v>43</v>
      </c>
      <c r="F141">
        <v>178650</v>
      </c>
      <c r="G141" s="2">
        <v>44116</v>
      </c>
      <c r="H141" s="3">
        <v>0.58603009259259264</v>
      </c>
      <c r="I141" t="s">
        <v>44</v>
      </c>
      <c r="J141">
        <v>-83020610401</v>
      </c>
      <c r="K141" s="4" t="s">
        <v>101</v>
      </c>
      <c r="N141" t="str">
        <f>IFERROR(IFERROR(VLOOKUP($A141,'K-NETT'!$A$1:$AF$37898,1,FALSE),VLOOKUP($A141,'K-Wallet'!$A$1:$M$5000,1,FALSE)),"NOT VALID")</f>
        <v>1571684970</v>
      </c>
      <c r="O141" t="str">
        <f>IFERROR(IFERROR(VLOOKUP($A141,'K-NETT'!$A$1:$AF$37898,11,FALSE),VLOOKUP($A141,'K-Wallet'!$A$1:$M$5000,0,FALSE)),"NOT VALID")</f>
        <v>CNE2010007531</v>
      </c>
      <c r="P141" t="str">
        <f>IFERROR(IFERROR(VLOOKUP($A141,'K-NETT'!$A$1:$AF$37898,14,FALSE),VLOOKUP($A141,'K-Wallet'!$A$1:$M$5000,8,FALSE)),"NOT VALID")</f>
        <v>IDSPAAB08183</v>
      </c>
      <c r="Q141" t="str">
        <f>IFERROR(IFERROR(VLOOKUP($A141,'K-NETT'!$A$1:$AF$37898,15,FALSE),VLOOKUP($A141,'K-Wallet'!$A$1:$M$5000,9,FALSE)),"NOT VALID")</f>
        <v>INTAN NUR AINI</v>
      </c>
      <c r="R141">
        <f>IFERROR(IFERROR(VLOOKUP($A141,'K-NETT'!$A$1:$AF$37898,16,FALSE),VLOOKUP($A141,'K-Wallet'!$A$1:$M$5000,0,FALSE)),"NOT VALID")</f>
        <v>150000</v>
      </c>
      <c r="S141">
        <f>IFERROR(IFERROR(VLOOKUP($A141,'K-NETT'!$A$1:$AF$37898,17,FALSE),VLOOKUP($A141,'K-Wallet'!$A$1:$M$5000,0,FALSE)),"NOT VALID")</f>
        <v>6650</v>
      </c>
      <c r="T141">
        <f>IFERROR(IFERROR(VLOOKUP($A141,'K-NETT'!$A$1:$AF$37898,18,FALSE),VLOOKUP($A141,'K-Wallet'!$A$1:$M$5000,0,FALSE)),"NOT VALID")</f>
        <v>22000</v>
      </c>
      <c r="U141">
        <f>IFERROR(IFERROR(VLOOKUP($A141,'K-NETT'!$A$1:$AF$37898,19,FALSE),VLOOKUP($A141,'K-Wallet'!$A$1:$M$5000,0,FALSE)),"NOT VALID")</f>
        <v>0</v>
      </c>
      <c r="V141">
        <f>IFERROR(IFERROR(VLOOKUP($A141,'K-NETT'!$A$1:$AF$37898,20,FALSE),VLOOKUP($A141,'K-Wallet'!$A$1:$M$5000,0,FALSE)),"NOT VALID")</f>
        <v>0</v>
      </c>
      <c r="W141">
        <f>IFERROR(IFERROR(VLOOKUP($A141,'K-NETT'!$A$1:$AF$37898,22,FALSE),VLOOKUP($A141,'K-Wallet'!$A$1:$M$5000,0,FALSE)),"NOT VALID")</f>
        <v>0</v>
      </c>
      <c r="X141">
        <f>IFERROR(IFERROR(VLOOKUP($A141,'K-NETT'!$A$1:$AF$37898,23,FALSE),VLOOKUP($A141,'K-Wallet'!$A$1:$M$5000,0,FALSE)),"NOT VALID")</f>
        <v>0</v>
      </c>
      <c r="Y141">
        <f>IFERROR(IFERROR(VLOOKUP($A141,'K-NETT'!$A$1:$AF$37898,26,FALSE),VLOOKUP($A141,'K-Wallet'!$A$1:$M$5000,0,FALSE)),"NOT VALID")</f>
        <v>178650</v>
      </c>
      <c r="Z141">
        <f>IFERROR(IFERROR(VLOOKUP($A141,'K-NETT'!$A$1:$AF$37898,30,FALSE),VLOOKUP($A141,'K-Wallet'!$A$1:$M$5000,11,FALSE)),"NOT VALID")</f>
        <v>0</v>
      </c>
      <c r="AA141" s="31">
        <f t="shared" si="5"/>
        <v>0</v>
      </c>
    </row>
    <row r="142" spans="1:27" x14ac:dyDescent="0.25">
      <c r="A142" t="str">
        <f t="shared" si="4"/>
        <v>1474684932</v>
      </c>
      <c r="B142">
        <v>133</v>
      </c>
      <c r="C142">
        <v>1474684932</v>
      </c>
      <c r="D142" t="s">
        <v>42</v>
      </c>
      <c r="E142" t="s">
        <v>43</v>
      </c>
      <c r="F142">
        <v>634650</v>
      </c>
      <c r="G142" s="2">
        <v>44116</v>
      </c>
      <c r="H142" s="3">
        <v>0.58950231481481474</v>
      </c>
      <c r="I142" t="s">
        <v>44</v>
      </c>
      <c r="J142">
        <v>-83022191401</v>
      </c>
      <c r="K142" s="4" t="s">
        <v>101</v>
      </c>
      <c r="N142" t="str">
        <f>IFERROR(IFERROR(VLOOKUP($A142,'K-NETT'!$A$1:$AF$37898,1,FALSE),VLOOKUP($A142,'K-Wallet'!$A$1:$M$5000,1,FALSE)),"NOT VALID")</f>
        <v>1474684932</v>
      </c>
      <c r="O142" t="str">
        <f>IFERROR(IFERROR(VLOOKUP($A142,'K-NETT'!$A$1:$AF$37898,11,FALSE),VLOOKUP($A142,'K-Wallet'!$A$1:$M$5000,0,FALSE)),"NOT VALID")</f>
        <v>CNE2010007536</v>
      </c>
      <c r="P142" t="str">
        <f>IFERROR(IFERROR(VLOOKUP($A142,'K-NETT'!$A$1:$AF$37898,14,FALSE),VLOOKUP($A142,'K-Wallet'!$A$1:$M$5000,8,FALSE)),"NOT VALID")</f>
        <v>IDKLID003824</v>
      </c>
      <c r="Q142" t="str">
        <f>IFERROR(IFERROR(VLOOKUP($A142,'K-NETT'!$A$1:$AF$37898,15,FALSE),VLOOKUP($A142,'K-Wallet'!$A$1:$M$5000,9,FALSE)),"NOT VALID")</f>
        <v>EKO WAHYUDI</v>
      </c>
      <c r="R142">
        <f>IFERROR(IFERROR(VLOOKUP($A142,'K-NETT'!$A$1:$AF$37898,16,FALSE),VLOOKUP($A142,'K-Wallet'!$A$1:$M$5000,0,FALSE)),"NOT VALID")</f>
        <v>620000</v>
      </c>
      <c r="S142">
        <f>IFERROR(IFERROR(VLOOKUP($A142,'K-NETT'!$A$1:$AF$37898,17,FALSE),VLOOKUP($A142,'K-Wallet'!$A$1:$M$5000,0,FALSE)),"NOT VALID")</f>
        <v>6650</v>
      </c>
      <c r="T142">
        <f>IFERROR(IFERROR(VLOOKUP($A142,'K-NETT'!$A$1:$AF$37898,18,FALSE),VLOOKUP($A142,'K-Wallet'!$A$1:$M$5000,0,FALSE)),"NOT VALID")</f>
        <v>8000</v>
      </c>
      <c r="U142">
        <f>IFERROR(IFERROR(VLOOKUP($A142,'K-NETT'!$A$1:$AF$37898,19,FALSE),VLOOKUP($A142,'K-Wallet'!$A$1:$M$5000,0,FALSE)),"NOT VALID")</f>
        <v>0</v>
      </c>
      <c r="V142">
        <f>IFERROR(IFERROR(VLOOKUP($A142,'K-NETT'!$A$1:$AF$37898,20,FALSE),VLOOKUP($A142,'K-Wallet'!$A$1:$M$5000,0,FALSE)),"NOT VALID")</f>
        <v>0</v>
      </c>
      <c r="W142">
        <f>IFERROR(IFERROR(VLOOKUP($A142,'K-NETT'!$A$1:$AF$37898,22,FALSE),VLOOKUP($A142,'K-Wallet'!$A$1:$M$5000,0,FALSE)),"NOT VALID")</f>
        <v>0</v>
      </c>
      <c r="X142">
        <f>IFERROR(IFERROR(VLOOKUP($A142,'K-NETT'!$A$1:$AF$37898,23,FALSE),VLOOKUP($A142,'K-Wallet'!$A$1:$M$5000,0,FALSE)),"NOT VALID")</f>
        <v>0</v>
      </c>
      <c r="Y142">
        <f>IFERROR(IFERROR(VLOOKUP($A142,'K-NETT'!$A$1:$AF$37898,26,FALSE),VLOOKUP($A142,'K-Wallet'!$A$1:$M$5000,0,FALSE)),"NOT VALID")</f>
        <v>634650</v>
      </c>
      <c r="Z142">
        <f>IFERROR(IFERROR(VLOOKUP($A142,'K-NETT'!$A$1:$AF$37898,30,FALSE),VLOOKUP($A142,'K-Wallet'!$A$1:$M$5000,11,FALSE)),"NOT VALID")</f>
        <v>0</v>
      </c>
      <c r="AA142" s="31">
        <f t="shared" si="5"/>
        <v>0</v>
      </c>
    </row>
    <row r="143" spans="1:27" x14ac:dyDescent="0.25">
      <c r="A143" t="str">
        <f t="shared" si="4"/>
        <v>1814684614</v>
      </c>
      <c r="B143">
        <v>134</v>
      </c>
      <c r="C143">
        <v>1814684614</v>
      </c>
      <c r="D143" t="s">
        <v>42</v>
      </c>
      <c r="E143" t="s">
        <v>43</v>
      </c>
      <c r="F143">
        <v>975650</v>
      </c>
      <c r="G143" s="2">
        <v>44116</v>
      </c>
      <c r="H143" s="3">
        <v>0.59016203703703707</v>
      </c>
      <c r="I143" t="s">
        <v>44</v>
      </c>
      <c r="J143">
        <v>-83022398501</v>
      </c>
      <c r="K143" s="4" t="s">
        <v>101</v>
      </c>
      <c r="N143" t="str">
        <f>IFERROR(IFERROR(VLOOKUP($A143,'K-NETT'!$A$1:$AF$37898,1,FALSE),VLOOKUP($A143,'K-Wallet'!$A$1:$M$5000,1,FALSE)),"NOT VALID")</f>
        <v>1814684614</v>
      </c>
      <c r="O143" t="str">
        <f>IFERROR(IFERROR(VLOOKUP($A143,'K-NETT'!$A$1:$AF$37898,11,FALSE),VLOOKUP($A143,'K-Wallet'!$A$1:$M$5000,0,FALSE)),"NOT VALID")</f>
        <v>CNE2010007538</v>
      </c>
      <c r="P143" t="str">
        <f>IFERROR(IFERROR(VLOOKUP($A143,'K-NETT'!$A$1:$AF$37898,14,FALSE),VLOOKUP($A143,'K-Wallet'!$A$1:$M$5000,8,FALSE)),"NOT VALID")</f>
        <v>IDJTBAA14762</v>
      </c>
      <c r="Q143" t="str">
        <f>IFERROR(IFERROR(VLOOKUP($A143,'K-NETT'!$A$1:$AF$37898,15,FALSE),VLOOKUP($A143,'K-Wallet'!$A$1:$M$5000,9,FALSE)),"NOT VALID")</f>
        <v>SUSI SUSANTI</v>
      </c>
      <c r="R143">
        <f>IFERROR(IFERROR(VLOOKUP($A143,'K-NETT'!$A$1:$AF$37898,16,FALSE),VLOOKUP($A143,'K-Wallet'!$A$1:$M$5000,0,FALSE)),"NOT VALID")</f>
        <v>950000</v>
      </c>
      <c r="S143">
        <f>IFERROR(IFERROR(VLOOKUP($A143,'K-NETT'!$A$1:$AF$37898,17,FALSE),VLOOKUP($A143,'K-Wallet'!$A$1:$M$5000,0,FALSE)),"NOT VALID")</f>
        <v>6650</v>
      </c>
      <c r="T143">
        <f>IFERROR(IFERROR(VLOOKUP($A143,'K-NETT'!$A$1:$AF$37898,18,FALSE),VLOOKUP($A143,'K-Wallet'!$A$1:$M$5000,0,FALSE)),"NOT VALID")</f>
        <v>19000</v>
      </c>
      <c r="U143">
        <f>IFERROR(IFERROR(VLOOKUP($A143,'K-NETT'!$A$1:$AF$37898,19,FALSE),VLOOKUP($A143,'K-Wallet'!$A$1:$M$5000,0,FALSE)),"NOT VALID")</f>
        <v>0</v>
      </c>
      <c r="V143">
        <f>IFERROR(IFERROR(VLOOKUP($A143,'K-NETT'!$A$1:$AF$37898,20,FALSE),VLOOKUP($A143,'K-Wallet'!$A$1:$M$5000,0,FALSE)),"NOT VALID")</f>
        <v>0</v>
      </c>
      <c r="W143">
        <f>IFERROR(IFERROR(VLOOKUP($A143,'K-NETT'!$A$1:$AF$37898,22,FALSE),VLOOKUP($A143,'K-Wallet'!$A$1:$M$5000,0,FALSE)),"NOT VALID")</f>
        <v>0</v>
      </c>
      <c r="X143">
        <f>IFERROR(IFERROR(VLOOKUP($A143,'K-NETT'!$A$1:$AF$37898,23,FALSE),VLOOKUP($A143,'K-Wallet'!$A$1:$M$5000,0,FALSE)),"NOT VALID")</f>
        <v>0</v>
      </c>
      <c r="Y143">
        <f>IFERROR(IFERROR(VLOOKUP($A143,'K-NETT'!$A$1:$AF$37898,26,FALSE),VLOOKUP($A143,'K-Wallet'!$A$1:$M$5000,0,FALSE)),"NOT VALID")</f>
        <v>975650</v>
      </c>
      <c r="Z143">
        <f>IFERROR(IFERROR(VLOOKUP($A143,'K-NETT'!$A$1:$AF$37898,30,FALSE),VLOOKUP($A143,'K-Wallet'!$A$1:$M$5000,11,FALSE)),"NOT VALID")</f>
        <v>0</v>
      </c>
      <c r="AA143" s="31">
        <f t="shared" si="5"/>
        <v>0</v>
      </c>
    </row>
    <row r="144" spans="1:27" x14ac:dyDescent="0.25">
      <c r="A144" t="str">
        <f t="shared" si="4"/>
        <v>1455684257</v>
      </c>
      <c r="B144">
        <v>135</v>
      </c>
      <c r="C144">
        <v>1455684257</v>
      </c>
      <c r="D144" t="s">
        <v>42</v>
      </c>
      <c r="E144" t="s">
        <v>43</v>
      </c>
      <c r="F144">
        <v>490650</v>
      </c>
      <c r="G144" s="2">
        <v>44116</v>
      </c>
      <c r="H144" s="3">
        <v>0.59027777777777779</v>
      </c>
      <c r="I144" t="s">
        <v>44</v>
      </c>
      <c r="J144">
        <v>-83022484101</v>
      </c>
      <c r="K144" s="4" t="s">
        <v>101</v>
      </c>
      <c r="N144" t="str">
        <f>IFERROR(IFERROR(VLOOKUP($A144,'K-NETT'!$A$1:$AF$37898,1,FALSE),VLOOKUP($A144,'K-Wallet'!$A$1:$M$5000,1,FALSE)),"NOT VALID")</f>
        <v>1455684257</v>
      </c>
      <c r="O144" t="str">
        <f>IFERROR(IFERROR(VLOOKUP($A144,'K-NETT'!$A$1:$AF$37898,11,FALSE),VLOOKUP($A144,'K-Wallet'!$A$1:$M$5000,0,FALSE)),"NOT VALID")</f>
        <v>CNE2010007539</v>
      </c>
      <c r="P144" t="str">
        <f>IFERROR(IFERROR(VLOOKUP($A144,'K-NETT'!$A$1:$AF$37898,14,FALSE),VLOOKUP($A144,'K-Wallet'!$A$1:$M$5000,8,FALSE)),"NOT VALID")</f>
        <v>IDSPACA11376</v>
      </c>
      <c r="Q144" t="str">
        <f>IFERROR(IFERROR(VLOOKUP($A144,'K-NETT'!$A$1:$AF$37898,15,FALSE),VLOOKUP($A144,'K-Wallet'!$A$1:$M$5000,9,FALSE)),"NOT VALID")</f>
        <v>LINDA SARI</v>
      </c>
      <c r="R144">
        <f>IFERROR(IFERROR(VLOOKUP($A144,'K-NETT'!$A$1:$AF$37898,16,FALSE),VLOOKUP($A144,'K-Wallet'!$A$1:$M$5000,0,FALSE)),"NOT VALID")</f>
        <v>474000</v>
      </c>
      <c r="S144">
        <f>IFERROR(IFERROR(VLOOKUP($A144,'K-NETT'!$A$1:$AF$37898,17,FALSE),VLOOKUP($A144,'K-Wallet'!$A$1:$M$5000,0,FALSE)),"NOT VALID")</f>
        <v>6650</v>
      </c>
      <c r="T144">
        <f>IFERROR(IFERROR(VLOOKUP($A144,'K-NETT'!$A$1:$AF$37898,18,FALSE),VLOOKUP($A144,'K-Wallet'!$A$1:$M$5000,0,FALSE)),"NOT VALID")</f>
        <v>10000</v>
      </c>
      <c r="U144">
        <f>IFERROR(IFERROR(VLOOKUP($A144,'K-NETT'!$A$1:$AF$37898,19,FALSE),VLOOKUP($A144,'K-Wallet'!$A$1:$M$5000,0,FALSE)),"NOT VALID")</f>
        <v>0</v>
      </c>
      <c r="V144">
        <f>IFERROR(IFERROR(VLOOKUP($A144,'K-NETT'!$A$1:$AF$37898,20,FALSE),VLOOKUP($A144,'K-Wallet'!$A$1:$M$5000,0,FALSE)),"NOT VALID")</f>
        <v>0</v>
      </c>
      <c r="W144">
        <f>IFERROR(IFERROR(VLOOKUP($A144,'K-NETT'!$A$1:$AF$37898,22,FALSE),VLOOKUP($A144,'K-Wallet'!$A$1:$M$5000,0,FALSE)),"NOT VALID")</f>
        <v>0</v>
      </c>
      <c r="X144">
        <f>IFERROR(IFERROR(VLOOKUP($A144,'K-NETT'!$A$1:$AF$37898,23,FALSE),VLOOKUP($A144,'K-Wallet'!$A$1:$M$5000,0,FALSE)),"NOT VALID")</f>
        <v>0</v>
      </c>
      <c r="Y144">
        <f>IFERROR(IFERROR(VLOOKUP($A144,'K-NETT'!$A$1:$AF$37898,26,FALSE),VLOOKUP($A144,'K-Wallet'!$A$1:$M$5000,0,FALSE)),"NOT VALID")</f>
        <v>490650</v>
      </c>
      <c r="Z144">
        <f>IFERROR(IFERROR(VLOOKUP($A144,'K-NETT'!$A$1:$AF$37898,30,FALSE),VLOOKUP($A144,'K-Wallet'!$A$1:$M$5000,11,FALSE)),"NOT VALID")</f>
        <v>0</v>
      </c>
      <c r="AA144" s="31">
        <f t="shared" si="5"/>
        <v>0</v>
      </c>
    </row>
    <row r="145" spans="1:27" x14ac:dyDescent="0.25">
      <c r="A145" t="str">
        <f t="shared" si="4"/>
        <v>1651384499</v>
      </c>
      <c r="B145">
        <v>136</v>
      </c>
      <c r="C145">
        <v>1651384499</v>
      </c>
      <c r="D145" t="s">
        <v>42</v>
      </c>
      <c r="E145" t="s">
        <v>43</v>
      </c>
      <c r="F145">
        <v>963650</v>
      </c>
      <c r="G145" s="2">
        <v>44116</v>
      </c>
      <c r="H145" s="3">
        <v>0.59037037037037032</v>
      </c>
      <c r="I145" t="s">
        <v>17175</v>
      </c>
      <c r="J145">
        <v>-83022495701</v>
      </c>
      <c r="K145" s="4" t="s">
        <v>101</v>
      </c>
      <c r="N145" t="str">
        <f>IFERROR(IFERROR(VLOOKUP($A145,'K-NETT'!$A$1:$AF$37898,1,FALSE),VLOOKUP($A145,'K-Wallet'!$A$1:$M$5000,1,FALSE)),"NOT VALID")</f>
        <v>1651384499</v>
      </c>
      <c r="O145" t="str">
        <f>IFERROR(IFERROR(VLOOKUP($A145,'K-NETT'!$A$1:$AF$37898,11,FALSE),VLOOKUP($A145,'K-Wallet'!$A$1:$M$5000,0,FALSE)),"NOT VALID")</f>
        <v>CNE2010007540</v>
      </c>
      <c r="P145" t="str">
        <f>IFERROR(IFERROR(VLOOKUP($A145,'K-NETT'!$A$1:$AF$37898,14,FALSE),VLOOKUP($A145,'K-Wallet'!$A$1:$M$5000,8,FALSE)),"NOT VALID")</f>
        <v>IDJRBEA08427</v>
      </c>
      <c r="Q145" t="str">
        <f>IFERROR(IFERROR(VLOOKUP($A145,'K-NETT'!$A$1:$AF$37898,15,FALSE),VLOOKUP($A145,'K-Wallet'!$A$1:$M$5000,9,FALSE)),"NOT VALID")</f>
        <v>DORA HERMAWAN,ST</v>
      </c>
      <c r="R145">
        <f>IFERROR(IFERROR(VLOOKUP($A145,'K-NETT'!$A$1:$AF$37898,16,FALSE),VLOOKUP($A145,'K-Wallet'!$A$1:$M$5000,0,FALSE)),"NOT VALID")</f>
        <v>950000</v>
      </c>
      <c r="S145">
        <f>IFERROR(IFERROR(VLOOKUP($A145,'K-NETT'!$A$1:$AF$37898,17,FALSE),VLOOKUP($A145,'K-Wallet'!$A$1:$M$5000,0,FALSE)),"NOT VALID")</f>
        <v>6650</v>
      </c>
      <c r="T145">
        <f>IFERROR(IFERROR(VLOOKUP($A145,'K-NETT'!$A$1:$AF$37898,18,FALSE),VLOOKUP($A145,'K-Wallet'!$A$1:$M$5000,0,FALSE)),"NOT VALID")</f>
        <v>7000</v>
      </c>
      <c r="U145">
        <f>IFERROR(IFERROR(VLOOKUP($A145,'K-NETT'!$A$1:$AF$37898,19,FALSE),VLOOKUP($A145,'K-Wallet'!$A$1:$M$5000,0,FALSE)),"NOT VALID")</f>
        <v>0</v>
      </c>
      <c r="V145">
        <f>IFERROR(IFERROR(VLOOKUP($A145,'K-NETT'!$A$1:$AF$37898,20,FALSE),VLOOKUP($A145,'K-Wallet'!$A$1:$M$5000,0,FALSE)),"NOT VALID")</f>
        <v>0</v>
      </c>
      <c r="W145">
        <f>IFERROR(IFERROR(VLOOKUP($A145,'K-NETT'!$A$1:$AF$37898,22,FALSE),VLOOKUP($A145,'K-Wallet'!$A$1:$M$5000,0,FALSE)),"NOT VALID")</f>
        <v>0</v>
      </c>
      <c r="X145">
        <f>IFERROR(IFERROR(VLOOKUP($A145,'K-NETT'!$A$1:$AF$37898,23,FALSE),VLOOKUP($A145,'K-Wallet'!$A$1:$M$5000,0,FALSE)),"NOT VALID")</f>
        <v>0</v>
      </c>
      <c r="Y145">
        <f>IFERROR(IFERROR(VLOOKUP($A145,'K-NETT'!$A$1:$AF$37898,26,FALSE),VLOOKUP($A145,'K-Wallet'!$A$1:$M$5000,0,FALSE)),"NOT VALID")</f>
        <v>963650</v>
      </c>
      <c r="Z145">
        <f>IFERROR(IFERROR(VLOOKUP($A145,'K-NETT'!$A$1:$AF$37898,30,FALSE),VLOOKUP($A145,'K-Wallet'!$A$1:$M$5000,11,FALSE)),"NOT VALID")</f>
        <v>0</v>
      </c>
      <c r="AA145" s="31">
        <f t="shared" si="5"/>
        <v>0</v>
      </c>
    </row>
    <row r="146" spans="1:27" x14ac:dyDescent="0.25">
      <c r="A146" t="str">
        <f t="shared" si="4"/>
        <v>1126884979</v>
      </c>
      <c r="B146">
        <v>137</v>
      </c>
      <c r="C146">
        <v>1126884979</v>
      </c>
      <c r="D146" t="s">
        <v>42</v>
      </c>
      <c r="E146" t="s">
        <v>43</v>
      </c>
      <c r="F146">
        <v>493650</v>
      </c>
      <c r="G146" s="2">
        <v>44116</v>
      </c>
      <c r="H146" s="3">
        <v>0.61476851851851855</v>
      </c>
      <c r="I146" t="s">
        <v>44</v>
      </c>
      <c r="J146">
        <v>-83032892401</v>
      </c>
      <c r="K146" s="4" t="s">
        <v>101</v>
      </c>
      <c r="N146" t="str">
        <f>IFERROR(IFERROR(VLOOKUP($A146,'K-NETT'!$A$1:$AF$37898,1,FALSE),VLOOKUP($A146,'K-Wallet'!$A$1:$M$5000,1,FALSE)),"NOT VALID")</f>
        <v>1126884979</v>
      </c>
      <c r="O146" t="str">
        <f>IFERROR(IFERROR(VLOOKUP($A146,'K-NETT'!$A$1:$AF$37898,11,FALSE),VLOOKUP($A146,'K-Wallet'!$A$1:$M$5000,0,FALSE)),"NOT VALID")</f>
        <v>CNE2010007547</v>
      </c>
      <c r="P146" t="str">
        <f>IFERROR(IFERROR(VLOOKUP($A146,'K-NETT'!$A$1:$AF$37898,14,FALSE),VLOOKUP($A146,'K-Wallet'!$A$1:$M$5000,8,FALSE)),"NOT VALID")</f>
        <v>IDJTYCA03045</v>
      </c>
      <c r="Q146" t="str">
        <f>IFERROR(IFERROR(VLOOKUP($A146,'K-NETT'!$A$1:$AF$37898,15,FALSE),VLOOKUP($A146,'K-Wallet'!$A$1:$M$5000,9,FALSE)),"NOT VALID")</f>
        <v>LIA ALAMANDA</v>
      </c>
      <c r="R146">
        <f>IFERROR(IFERROR(VLOOKUP($A146,'K-NETT'!$A$1:$AF$37898,16,FALSE),VLOOKUP($A146,'K-Wallet'!$A$1:$M$5000,0,FALSE)),"NOT VALID")</f>
        <v>475000</v>
      </c>
      <c r="S146">
        <f>IFERROR(IFERROR(VLOOKUP($A146,'K-NETT'!$A$1:$AF$37898,17,FALSE),VLOOKUP($A146,'K-Wallet'!$A$1:$M$5000,0,FALSE)),"NOT VALID")</f>
        <v>6650</v>
      </c>
      <c r="T146">
        <f>IFERROR(IFERROR(VLOOKUP($A146,'K-NETT'!$A$1:$AF$37898,18,FALSE),VLOOKUP($A146,'K-Wallet'!$A$1:$M$5000,0,FALSE)),"NOT VALID")</f>
        <v>12000</v>
      </c>
      <c r="U146">
        <f>IFERROR(IFERROR(VLOOKUP($A146,'K-NETT'!$A$1:$AF$37898,19,FALSE),VLOOKUP($A146,'K-Wallet'!$A$1:$M$5000,0,FALSE)),"NOT VALID")</f>
        <v>0</v>
      </c>
      <c r="V146">
        <f>IFERROR(IFERROR(VLOOKUP($A146,'K-NETT'!$A$1:$AF$37898,20,FALSE),VLOOKUP($A146,'K-Wallet'!$A$1:$M$5000,0,FALSE)),"NOT VALID")</f>
        <v>0</v>
      </c>
      <c r="W146">
        <f>IFERROR(IFERROR(VLOOKUP($A146,'K-NETT'!$A$1:$AF$37898,22,FALSE),VLOOKUP($A146,'K-Wallet'!$A$1:$M$5000,0,FALSE)),"NOT VALID")</f>
        <v>0</v>
      </c>
      <c r="X146">
        <f>IFERROR(IFERROR(VLOOKUP($A146,'K-NETT'!$A$1:$AF$37898,23,FALSE),VLOOKUP($A146,'K-Wallet'!$A$1:$M$5000,0,FALSE)),"NOT VALID")</f>
        <v>0</v>
      </c>
      <c r="Y146">
        <f>IFERROR(IFERROR(VLOOKUP($A146,'K-NETT'!$A$1:$AF$37898,26,FALSE),VLOOKUP($A146,'K-Wallet'!$A$1:$M$5000,0,FALSE)),"NOT VALID")</f>
        <v>493650</v>
      </c>
      <c r="Z146">
        <f>IFERROR(IFERROR(VLOOKUP($A146,'K-NETT'!$A$1:$AF$37898,30,FALSE),VLOOKUP($A146,'K-Wallet'!$A$1:$M$5000,11,FALSE)),"NOT VALID")</f>
        <v>0</v>
      </c>
      <c r="AA146" s="31">
        <f t="shared" si="5"/>
        <v>0</v>
      </c>
    </row>
    <row r="147" spans="1:27" x14ac:dyDescent="0.25">
      <c r="A147" t="str">
        <f t="shared" si="4"/>
        <v>1181984612</v>
      </c>
      <c r="B147">
        <v>138</v>
      </c>
      <c r="C147">
        <v>1181984612</v>
      </c>
      <c r="D147" t="s">
        <v>42</v>
      </c>
      <c r="E147" t="s">
        <v>43</v>
      </c>
      <c r="F147">
        <v>507650</v>
      </c>
      <c r="G147" s="2">
        <v>44116</v>
      </c>
      <c r="H147" s="3">
        <v>0.62091435185185184</v>
      </c>
      <c r="I147" t="s">
        <v>44</v>
      </c>
      <c r="J147">
        <v>-83035679901</v>
      </c>
      <c r="K147" s="4" t="s">
        <v>101</v>
      </c>
      <c r="N147" t="str">
        <f>IFERROR(IFERROR(VLOOKUP($A147,'K-NETT'!$A$1:$AF$37898,1,FALSE),VLOOKUP($A147,'K-Wallet'!$A$1:$M$5000,1,FALSE)),"NOT VALID")</f>
        <v>1181984612</v>
      </c>
      <c r="O147" t="str">
        <f>IFERROR(IFERROR(VLOOKUP($A147,'K-NETT'!$A$1:$AF$37898,11,FALSE),VLOOKUP($A147,'K-Wallet'!$A$1:$M$5000,0,FALSE)),"NOT VALID")</f>
        <v>CNE2010007551</v>
      </c>
      <c r="P147" t="str">
        <f>IFERROR(IFERROR(VLOOKUP($A147,'K-NETT'!$A$1:$AF$37898,14,FALSE),VLOOKUP($A147,'K-Wallet'!$A$1:$M$5000,8,FALSE)),"NOT VALID")</f>
        <v>IDJHAHA05819</v>
      </c>
      <c r="Q147" t="str">
        <f>IFERROR(IFERROR(VLOOKUP($A147,'K-NETT'!$A$1:$AF$37898,15,FALSE),VLOOKUP($A147,'K-Wallet'!$A$1:$M$5000,9,FALSE)),"NOT VALID")</f>
        <v>NUR AMALIA</v>
      </c>
      <c r="R147">
        <f>IFERROR(IFERROR(VLOOKUP($A147,'K-NETT'!$A$1:$AF$37898,16,FALSE),VLOOKUP($A147,'K-Wallet'!$A$1:$M$5000,0,FALSE)),"NOT VALID")</f>
        <v>474000</v>
      </c>
      <c r="S147">
        <f>IFERROR(IFERROR(VLOOKUP($A147,'K-NETT'!$A$1:$AF$37898,17,FALSE),VLOOKUP($A147,'K-Wallet'!$A$1:$M$5000,0,FALSE)),"NOT VALID")</f>
        <v>6650</v>
      </c>
      <c r="T147">
        <f>IFERROR(IFERROR(VLOOKUP($A147,'K-NETT'!$A$1:$AF$37898,18,FALSE),VLOOKUP($A147,'K-Wallet'!$A$1:$M$5000,0,FALSE)),"NOT VALID")</f>
        <v>27000</v>
      </c>
      <c r="U147">
        <f>IFERROR(IFERROR(VLOOKUP($A147,'K-NETT'!$A$1:$AF$37898,19,FALSE),VLOOKUP($A147,'K-Wallet'!$A$1:$M$5000,0,FALSE)),"NOT VALID")</f>
        <v>0</v>
      </c>
      <c r="V147">
        <f>IFERROR(IFERROR(VLOOKUP($A147,'K-NETT'!$A$1:$AF$37898,20,FALSE),VLOOKUP($A147,'K-Wallet'!$A$1:$M$5000,0,FALSE)),"NOT VALID")</f>
        <v>0</v>
      </c>
      <c r="W147">
        <f>IFERROR(IFERROR(VLOOKUP($A147,'K-NETT'!$A$1:$AF$37898,22,FALSE),VLOOKUP($A147,'K-Wallet'!$A$1:$M$5000,0,FALSE)),"NOT VALID")</f>
        <v>0</v>
      </c>
      <c r="X147">
        <f>IFERROR(IFERROR(VLOOKUP($A147,'K-NETT'!$A$1:$AF$37898,23,FALSE),VLOOKUP($A147,'K-Wallet'!$A$1:$M$5000,0,FALSE)),"NOT VALID")</f>
        <v>0</v>
      </c>
      <c r="Y147">
        <f>IFERROR(IFERROR(VLOOKUP($A147,'K-NETT'!$A$1:$AF$37898,26,FALSE),VLOOKUP($A147,'K-Wallet'!$A$1:$M$5000,0,FALSE)),"NOT VALID")</f>
        <v>507650</v>
      </c>
      <c r="Z147">
        <f>IFERROR(IFERROR(VLOOKUP($A147,'K-NETT'!$A$1:$AF$37898,30,FALSE),VLOOKUP($A147,'K-Wallet'!$A$1:$M$5000,11,FALSE)),"NOT VALID")</f>
        <v>0</v>
      </c>
      <c r="AA147" s="31">
        <f t="shared" si="5"/>
        <v>0</v>
      </c>
    </row>
    <row r="148" spans="1:27" x14ac:dyDescent="0.25">
      <c r="A148" t="str">
        <f t="shared" si="4"/>
        <v>1038674541</v>
      </c>
      <c r="B148">
        <v>139</v>
      </c>
      <c r="C148">
        <v>1038674541</v>
      </c>
      <c r="D148" t="s">
        <v>42</v>
      </c>
      <c r="E148" t="s">
        <v>43</v>
      </c>
      <c r="F148">
        <v>968650</v>
      </c>
      <c r="G148" s="2">
        <v>44116</v>
      </c>
      <c r="H148" s="3">
        <v>0.62627314814814816</v>
      </c>
      <c r="I148" t="s">
        <v>44</v>
      </c>
      <c r="J148">
        <v>-83037818501</v>
      </c>
      <c r="K148" s="4" t="s">
        <v>101</v>
      </c>
      <c r="N148" t="str">
        <f>IFERROR(IFERROR(VLOOKUP($A148,'K-NETT'!$A$1:$AF$37898,1,FALSE),VLOOKUP($A148,'K-Wallet'!$A$1:$M$5000,1,FALSE)),"NOT VALID")</f>
        <v>1038674541</v>
      </c>
      <c r="O148" t="str">
        <f>IFERROR(IFERROR(VLOOKUP($A148,'K-NETT'!$A$1:$AF$37898,11,FALSE),VLOOKUP($A148,'K-Wallet'!$A$1:$M$5000,0,FALSE)),"NOT VALID")</f>
        <v>CNE2010007557</v>
      </c>
      <c r="P148" t="str">
        <f>IFERROR(IFERROR(VLOOKUP($A148,'K-NETT'!$A$1:$AF$37898,14,FALSE),VLOOKUP($A148,'K-Wallet'!$A$1:$M$5000,8,FALSE)),"NOT VALID")</f>
        <v>IDJTBAA14631</v>
      </c>
      <c r="Q148" t="str">
        <f>IFERROR(IFERROR(VLOOKUP($A148,'K-NETT'!$A$1:$AF$37898,15,FALSE),VLOOKUP($A148,'K-Wallet'!$A$1:$M$5000,9,FALSE)),"NOT VALID")</f>
        <v>UMI MARYANI</v>
      </c>
      <c r="R148">
        <f>IFERROR(IFERROR(VLOOKUP($A148,'K-NETT'!$A$1:$AF$37898,16,FALSE),VLOOKUP($A148,'K-Wallet'!$A$1:$M$5000,0,FALSE)),"NOT VALID")</f>
        <v>950000</v>
      </c>
      <c r="S148">
        <f>IFERROR(IFERROR(VLOOKUP($A148,'K-NETT'!$A$1:$AF$37898,17,FALSE),VLOOKUP($A148,'K-Wallet'!$A$1:$M$5000,0,FALSE)),"NOT VALID")</f>
        <v>6650</v>
      </c>
      <c r="T148">
        <f>IFERROR(IFERROR(VLOOKUP($A148,'K-NETT'!$A$1:$AF$37898,18,FALSE),VLOOKUP($A148,'K-Wallet'!$A$1:$M$5000,0,FALSE)),"NOT VALID")</f>
        <v>12000</v>
      </c>
      <c r="U148">
        <f>IFERROR(IFERROR(VLOOKUP($A148,'K-NETT'!$A$1:$AF$37898,19,FALSE),VLOOKUP($A148,'K-Wallet'!$A$1:$M$5000,0,FALSE)),"NOT VALID")</f>
        <v>0</v>
      </c>
      <c r="V148">
        <f>IFERROR(IFERROR(VLOOKUP($A148,'K-NETT'!$A$1:$AF$37898,20,FALSE),VLOOKUP($A148,'K-Wallet'!$A$1:$M$5000,0,FALSE)),"NOT VALID")</f>
        <v>0</v>
      </c>
      <c r="W148">
        <f>IFERROR(IFERROR(VLOOKUP($A148,'K-NETT'!$A$1:$AF$37898,22,FALSE),VLOOKUP($A148,'K-Wallet'!$A$1:$M$5000,0,FALSE)),"NOT VALID")</f>
        <v>0</v>
      </c>
      <c r="X148">
        <f>IFERROR(IFERROR(VLOOKUP($A148,'K-NETT'!$A$1:$AF$37898,23,FALSE),VLOOKUP($A148,'K-Wallet'!$A$1:$M$5000,0,FALSE)),"NOT VALID")</f>
        <v>0</v>
      </c>
      <c r="Y148">
        <f>IFERROR(IFERROR(VLOOKUP($A148,'K-NETT'!$A$1:$AF$37898,26,FALSE),VLOOKUP($A148,'K-Wallet'!$A$1:$M$5000,0,FALSE)),"NOT VALID")</f>
        <v>968650</v>
      </c>
      <c r="Z148">
        <f>IFERROR(IFERROR(VLOOKUP($A148,'K-NETT'!$A$1:$AF$37898,30,FALSE),VLOOKUP($A148,'K-Wallet'!$A$1:$M$5000,11,FALSE)),"NOT VALID")</f>
        <v>0</v>
      </c>
      <c r="AA148" s="31">
        <f t="shared" si="5"/>
        <v>0</v>
      </c>
    </row>
    <row r="149" spans="1:27" x14ac:dyDescent="0.25">
      <c r="A149" t="str">
        <f t="shared" si="4"/>
        <v>216645630</v>
      </c>
      <c r="B149">
        <v>140</v>
      </c>
      <c r="C149">
        <v>216645630</v>
      </c>
      <c r="D149" t="s">
        <v>56</v>
      </c>
      <c r="E149" t="s">
        <v>43</v>
      </c>
      <c r="F149">
        <v>1450500</v>
      </c>
      <c r="G149" s="2">
        <v>44116</v>
      </c>
      <c r="H149" s="3">
        <v>0.63187499999999996</v>
      </c>
      <c r="I149" t="s">
        <v>44</v>
      </c>
      <c r="J149">
        <v>-83040074501</v>
      </c>
      <c r="K149" s="4" t="s">
        <v>101</v>
      </c>
      <c r="N149" t="str">
        <f>IFERROR(IFERROR(VLOOKUP($A149,'K-NETT'!$A$1:$AF$37898,1,FALSE),VLOOKUP($A149,'K-Wallet'!$A$1:$M$5000,1,FALSE)),"NOT VALID")</f>
        <v>216645630</v>
      </c>
      <c r="O149" t="str">
        <f>IFERROR(IFERROR(VLOOKUP($A149,'K-NETT'!$A$1:$AF$37898,11,FALSE),VLOOKUP($A149,'K-Wallet'!$A$1:$M$5000,0,FALSE)),"NOT VALID")</f>
        <v>NOT VALID</v>
      </c>
      <c r="P149" t="str">
        <f>IFERROR(IFERROR(VLOOKUP($A149,'K-NETT'!$A$1:$AF$37898,14,FALSE),VLOOKUP($A149,'K-Wallet'!$A$1:$M$5000,8,FALSE)),"NOT VALID")</f>
        <v>IDJTAXA07220</v>
      </c>
      <c r="Q149" t="str">
        <f>IFERROR(IFERROR(VLOOKUP($A149,'K-NETT'!$A$1:$AF$37898,15,FALSE),VLOOKUP($A149,'K-Wallet'!$A$1:$M$5000,9,FALSE)),"NOT VALID")</f>
        <v>YUSIANTIANNEMULYANI</v>
      </c>
      <c r="R149" t="str">
        <f>IFERROR(IFERROR(VLOOKUP($A149,'K-NETT'!$A$1:$AF$37898,16,FALSE),VLOOKUP($A149,'K-Wallet'!$A$1:$M$5000,0,FALSE)),"NOT VALID")</f>
        <v>NOT VALID</v>
      </c>
      <c r="S149" t="str">
        <f>IFERROR(IFERROR(VLOOKUP($A149,'K-NETT'!$A$1:$AF$37898,17,FALSE),VLOOKUP($A149,'K-Wallet'!$A$1:$M$5000,0,FALSE)),"NOT VALID")</f>
        <v>NOT VALID</v>
      </c>
      <c r="T149" t="str">
        <f>IFERROR(IFERROR(VLOOKUP($A149,'K-NETT'!$A$1:$AF$37898,18,FALSE),VLOOKUP($A149,'K-Wallet'!$A$1:$M$5000,0,FALSE)),"NOT VALID")</f>
        <v>NOT VALID</v>
      </c>
      <c r="U149" t="str">
        <f>IFERROR(IFERROR(VLOOKUP($A149,'K-NETT'!$A$1:$AF$37898,19,FALSE),VLOOKUP($A149,'K-Wallet'!$A$1:$M$5000,0,FALSE)),"NOT VALID")</f>
        <v>NOT VALID</v>
      </c>
      <c r="V149" t="str">
        <f>IFERROR(IFERROR(VLOOKUP($A149,'K-NETT'!$A$1:$AF$37898,20,FALSE),VLOOKUP($A149,'K-Wallet'!$A$1:$M$5000,0,FALSE)),"NOT VALID")</f>
        <v>NOT VALID</v>
      </c>
      <c r="W149" t="str">
        <f>IFERROR(IFERROR(VLOOKUP($A149,'K-NETT'!$A$1:$AF$37898,22,FALSE),VLOOKUP($A149,'K-Wallet'!$A$1:$M$5000,0,FALSE)),"NOT VALID")</f>
        <v>NOT VALID</v>
      </c>
      <c r="X149" t="str">
        <f>IFERROR(IFERROR(VLOOKUP($A149,'K-NETT'!$A$1:$AF$37898,23,FALSE),VLOOKUP($A149,'K-Wallet'!$A$1:$M$5000,0,FALSE)),"NOT VALID")</f>
        <v>NOT VALID</v>
      </c>
      <c r="Y149" t="str">
        <f>IFERROR(IFERROR(VLOOKUP($A149,'K-NETT'!$A$1:$AF$37898,26,FALSE),VLOOKUP($A149,'K-Wallet'!$A$1:$M$5000,0,FALSE)),"NOT VALID")</f>
        <v>NOT VALID</v>
      </c>
      <c r="Z149" t="str">
        <f>IFERROR(IFERROR(VLOOKUP($A149,'K-NETT'!$A$1:$AF$37898,30,FALSE),VLOOKUP($A149,'K-Wallet'!$A$1:$M$5000,11,FALSE)),"NOT VALID")</f>
        <v xml:space="preserve"> TOP UP K-WALLET</v>
      </c>
      <c r="AA149" s="31" t="e">
        <f t="shared" si="5"/>
        <v>#VALUE!</v>
      </c>
    </row>
    <row r="150" spans="1:27" x14ac:dyDescent="0.25">
      <c r="A150" t="str">
        <f t="shared" si="4"/>
        <v>1401094174</v>
      </c>
      <c r="B150">
        <v>141</v>
      </c>
      <c r="C150">
        <v>1401094174</v>
      </c>
      <c r="D150" t="s">
        <v>42</v>
      </c>
      <c r="E150" t="s">
        <v>43</v>
      </c>
      <c r="F150">
        <v>435650</v>
      </c>
      <c r="G150" s="2">
        <v>44116</v>
      </c>
      <c r="H150" s="3">
        <v>0.63240740740740742</v>
      </c>
      <c r="I150" t="s">
        <v>44</v>
      </c>
      <c r="J150">
        <v>-83040312801</v>
      </c>
      <c r="K150" s="4" t="s">
        <v>101</v>
      </c>
      <c r="N150" t="str">
        <f>IFERROR(IFERROR(VLOOKUP($A150,'K-NETT'!$A$1:$AF$37898,1,FALSE),VLOOKUP($A150,'K-Wallet'!$A$1:$M$5000,1,FALSE)),"NOT VALID")</f>
        <v>1401094174</v>
      </c>
      <c r="O150" t="str">
        <f>IFERROR(IFERROR(VLOOKUP($A150,'K-NETT'!$A$1:$AF$37898,11,FALSE),VLOOKUP($A150,'K-Wallet'!$A$1:$M$5000,0,FALSE)),"NOT VALID")</f>
        <v>CNE2010007562</v>
      </c>
      <c r="P150" t="str">
        <f>IFERROR(IFERROR(VLOOKUP($A150,'K-NETT'!$A$1:$AF$37898,14,FALSE),VLOOKUP($A150,'K-Wallet'!$A$1:$M$5000,8,FALSE)),"NOT VALID")</f>
        <v>IDJTBAA14631</v>
      </c>
      <c r="Q150" t="str">
        <f>IFERROR(IFERROR(VLOOKUP($A150,'K-NETT'!$A$1:$AF$37898,15,FALSE),VLOOKUP($A150,'K-Wallet'!$A$1:$M$5000,9,FALSE)),"NOT VALID")</f>
        <v>UMI MARYANI</v>
      </c>
      <c r="R150">
        <f>IFERROR(IFERROR(VLOOKUP($A150,'K-NETT'!$A$1:$AF$37898,16,FALSE),VLOOKUP($A150,'K-Wallet'!$A$1:$M$5000,0,FALSE)),"NOT VALID")</f>
        <v>420000</v>
      </c>
      <c r="S150">
        <f>IFERROR(IFERROR(VLOOKUP($A150,'K-NETT'!$A$1:$AF$37898,17,FALSE),VLOOKUP($A150,'K-Wallet'!$A$1:$M$5000,0,FALSE)),"NOT VALID")</f>
        <v>6650</v>
      </c>
      <c r="T150">
        <f>IFERROR(IFERROR(VLOOKUP($A150,'K-NETT'!$A$1:$AF$37898,18,FALSE),VLOOKUP($A150,'K-Wallet'!$A$1:$M$5000,0,FALSE)),"NOT VALID")</f>
        <v>9000</v>
      </c>
      <c r="U150">
        <f>IFERROR(IFERROR(VLOOKUP($A150,'K-NETT'!$A$1:$AF$37898,19,FALSE),VLOOKUP($A150,'K-Wallet'!$A$1:$M$5000,0,FALSE)),"NOT VALID")</f>
        <v>0</v>
      </c>
      <c r="V150">
        <f>IFERROR(IFERROR(VLOOKUP($A150,'K-NETT'!$A$1:$AF$37898,20,FALSE),VLOOKUP($A150,'K-Wallet'!$A$1:$M$5000,0,FALSE)),"NOT VALID")</f>
        <v>0</v>
      </c>
      <c r="W150">
        <f>IFERROR(IFERROR(VLOOKUP($A150,'K-NETT'!$A$1:$AF$37898,22,FALSE),VLOOKUP($A150,'K-Wallet'!$A$1:$M$5000,0,FALSE)),"NOT VALID")</f>
        <v>0</v>
      </c>
      <c r="X150">
        <f>IFERROR(IFERROR(VLOOKUP($A150,'K-NETT'!$A$1:$AF$37898,23,FALSE),VLOOKUP($A150,'K-Wallet'!$A$1:$M$5000,0,FALSE)),"NOT VALID")</f>
        <v>0</v>
      </c>
      <c r="Y150">
        <f>IFERROR(IFERROR(VLOOKUP($A150,'K-NETT'!$A$1:$AF$37898,26,FALSE),VLOOKUP($A150,'K-Wallet'!$A$1:$M$5000,0,FALSE)),"NOT VALID")</f>
        <v>435650</v>
      </c>
      <c r="Z150">
        <f>IFERROR(IFERROR(VLOOKUP($A150,'K-NETT'!$A$1:$AF$37898,30,FALSE),VLOOKUP($A150,'K-Wallet'!$A$1:$M$5000,11,FALSE)),"NOT VALID")</f>
        <v>0</v>
      </c>
      <c r="AA150" s="31">
        <f t="shared" si="5"/>
        <v>0</v>
      </c>
    </row>
    <row r="151" spans="1:27" x14ac:dyDescent="0.25">
      <c r="A151" t="str">
        <f t="shared" si="4"/>
        <v>1613094506</v>
      </c>
      <c r="B151">
        <v>142</v>
      </c>
      <c r="C151">
        <v>1613094506</v>
      </c>
      <c r="D151" t="s">
        <v>42</v>
      </c>
      <c r="E151" t="s">
        <v>43</v>
      </c>
      <c r="F151">
        <v>113650</v>
      </c>
      <c r="G151" s="2">
        <v>44116</v>
      </c>
      <c r="H151" s="3">
        <v>0.63373842592592589</v>
      </c>
      <c r="I151" t="s">
        <v>44</v>
      </c>
      <c r="J151">
        <v>-83040846001</v>
      </c>
      <c r="K151" s="4" t="s">
        <v>101</v>
      </c>
      <c r="N151" t="str">
        <f>IFERROR(IFERROR(VLOOKUP($A151,'K-NETT'!$A$1:$AF$37898,1,FALSE),VLOOKUP($A151,'K-Wallet'!$A$1:$M$5000,1,FALSE)),"NOT VALID")</f>
        <v>1613094506</v>
      </c>
      <c r="O151" t="str">
        <f>IFERROR(IFERROR(VLOOKUP($A151,'K-NETT'!$A$1:$AF$37898,11,FALSE),VLOOKUP($A151,'K-Wallet'!$A$1:$M$5000,0,FALSE)),"NOT VALID")</f>
        <v>CNE2010007563</v>
      </c>
      <c r="P151" t="str">
        <f>IFERROR(IFERROR(VLOOKUP($A151,'K-NETT'!$A$1:$AF$37898,14,FALSE),VLOOKUP($A151,'K-Wallet'!$A$1:$M$5000,8,FALSE)),"NOT VALID")</f>
        <v>IDJTYCA03045</v>
      </c>
      <c r="Q151" t="str">
        <f>IFERROR(IFERROR(VLOOKUP($A151,'K-NETT'!$A$1:$AF$37898,15,FALSE),VLOOKUP($A151,'K-Wallet'!$A$1:$M$5000,9,FALSE)),"NOT VALID")</f>
        <v>LIA ALAMANDA</v>
      </c>
      <c r="R151">
        <f>IFERROR(IFERROR(VLOOKUP($A151,'K-NETT'!$A$1:$AF$37898,16,FALSE),VLOOKUP($A151,'K-Wallet'!$A$1:$M$5000,0,FALSE)),"NOT VALID")</f>
        <v>91000</v>
      </c>
      <c r="S151">
        <f>IFERROR(IFERROR(VLOOKUP($A151,'K-NETT'!$A$1:$AF$37898,17,FALSE),VLOOKUP($A151,'K-Wallet'!$A$1:$M$5000,0,FALSE)),"NOT VALID")</f>
        <v>6650</v>
      </c>
      <c r="T151">
        <f>IFERROR(IFERROR(VLOOKUP($A151,'K-NETT'!$A$1:$AF$37898,18,FALSE),VLOOKUP($A151,'K-Wallet'!$A$1:$M$5000,0,FALSE)),"NOT VALID")</f>
        <v>16000</v>
      </c>
      <c r="U151">
        <f>IFERROR(IFERROR(VLOOKUP($A151,'K-NETT'!$A$1:$AF$37898,19,FALSE),VLOOKUP($A151,'K-Wallet'!$A$1:$M$5000,0,FALSE)),"NOT VALID")</f>
        <v>0</v>
      </c>
      <c r="V151">
        <f>IFERROR(IFERROR(VLOOKUP($A151,'K-NETT'!$A$1:$AF$37898,20,FALSE),VLOOKUP($A151,'K-Wallet'!$A$1:$M$5000,0,FALSE)),"NOT VALID")</f>
        <v>0</v>
      </c>
      <c r="W151">
        <f>IFERROR(IFERROR(VLOOKUP($A151,'K-NETT'!$A$1:$AF$37898,22,FALSE),VLOOKUP($A151,'K-Wallet'!$A$1:$M$5000,0,FALSE)),"NOT VALID")</f>
        <v>0</v>
      </c>
      <c r="X151">
        <f>IFERROR(IFERROR(VLOOKUP($A151,'K-NETT'!$A$1:$AF$37898,23,FALSE),VLOOKUP($A151,'K-Wallet'!$A$1:$M$5000,0,FALSE)),"NOT VALID")</f>
        <v>0</v>
      </c>
      <c r="Y151">
        <f>IFERROR(IFERROR(VLOOKUP($A151,'K-NETT'!$A$1:$AF$37898,26,FALSE),VLOOKUP($A151,'K-Wallet'!$A$1:$M$5000,0,FALSE)),"NOT VALID")</f>
        <v>113650</v>
      </c>
      <c r="Z151">
        <f>IFERROR(IFERROR(VLOOKUP($A151,'K-NETT'!$A$1:$AF$37898,30,FALSE),VLOOKUP($A151,'K-Wallet'!$A$1:$M$5000,11,FALSE)),"NOT VALID")</f>
        <v>0</v>
      </c>
      <c r="AA151" s="31">
        <f t="shared" si="5"/>
        <v>0</v>
      </c>
    </row>
    <row r="152" spans="1:27" x14ac:dyDescent="0.25">
      <c r="A152" t="str">
        <f t="shared" si="4"/>
        <v>1504094261</v>
      </c>
      <c r="B152">
        <v>143</v>
      </c>
      <c r="C152">
        <v>1504094261</v>
      </c>
      <c r="D152" t="s">
        <v>42</v>
      </c>
      <c r="E152" t="s">
        <v>43</v>
      </c>
      <c r="F152">
        <v>967650</v>
      </c>
      <c r="G152" s="2">
        <v>44116</v>
      </c>
      <c r="H152" s="3">
        <v>0.63653935185185184</v>
      </c>
      <c r="I152" t="s">
        <v>44</v>
      </c>
      <c r="J152">
        <v>-83041938101</v>
      </c>
      <c r="K152" s="4" t="s">
        <v>101</v>
      </c>
      <c r="N152" t="str">
        <f>IFERROR(IFERROR(VLOOKUP($A152,'K-NETT'!$A$1:$AF$37898,1,FALSE),VLOOKUP($A152,'K-Wallet'!$A$1:$M$5000,1,FALSE)),"NOT VALID")</f>
        <v>1504094261</v>
      </c>
      <c r="O152" t="str">
        <f>IFERROR(IFERROR(VLOOKUP($A152,'K-NETT'!$A$1:$AF$37898,11,FALSE),VLOOKUP($A152,'K-Wallet'!$A$1:$M$5000,0,FALSE)),"NOT VALID")</f>
        <v>CNE2010007565</v>
      </c>
      <c r="P152" t="str">
        <f>IFERROR(IFERROR(VLOOKUP($A152,'K-NETT'!$A$1:$AF$37898,14,FALSE),VLOOKUP($A152,'K-Wallet'!$A$1:$M$5000,8,FALSE)),"NOT VALID")</f>
        <v>IDSPAAB37733</v>
      </c>
      <c r="Q152" t="str">
        <f>IFERROR(IFERROR(VLOOKUP($A152,'K-NETT'!$A$1:$AF$37898,15,FALSE),VLOOKUP($A152,'K-Wallet'!$A$1:$M$5000,9,FALSE)),"NOT VALID")</f>
        <v>MUDHO`AFAH</v>
      </c>
      <c r="R152">
        <f>IFERROR(IFERROR(VLOOKUP($A152,'K-NETT'!$A$1:$AF$37898,16,FALSE),VLOOKUP($A152,'K-Wallet'!$A$1:$M$5000,0,FALSE)),"NOT VALID")</f>
        <v>950000</v>
      </c>
      <c r="S152">
        <f>IFERROR(IFERROR(VLOOKUP($A152,'K-NETT'!$A$1:$AF$37898,17,FALSE),VLOOKUP($A152,'K-Wallet'!$A$1:$M$5000,0,FALSE)),"NOT VALID")</f>
        <v>6650</v>
      </c>
      <c r="T152">
        <f>IFERROR(IFERROR(VLOOKUP($A152,'K-NETT'!$A$1:$AF$37898,18,FALSE),VLOOKUP($A152,'K-Wallet'!$A$1:$M$5000,0,FALSE)),"NOT VALID")</f>
        <v>11000</v>
      </c>
      <c r="U152">
        <f>IFERROR(IFERROR(VLOOKUP($A152,'K-NETT'!$A$1:$AF$37898,19,FALSE),VLOOKUP($A152,'K-Wallet'!$A$1:$M$5000,0,FALSE)),"NOT VALID")</f>
        <v>0</v>
      </c>
      <c r="V152">
        <f>IFERROR(IFERROR(VLOOKUP($A152,'K-NETT'!$A$1:$AF$37898,20,FALSE),VLOOKUP($A152,'K-Wallet'!$A$1:$M$5000,0,FALSE)),"NOT VALID")</f>
        <v>0</v>
      </c>
      <c r="W152">
        <f>IFERROR(IFERROR(VLOOKUP($A152,'K-NETT'!$A$1:$AF$37898,22,FALSE),VLOOKUP($A152,'K-Wallet'!$A$1:$M$5000,0,FALSE)),"NOT VALID")</f>
        <v>0</v>
      </c>
      <c r="X152">
        <f>IFERROR(IFERROR(VLOOKUP($A152,'K-NETT'!$A$1:$AF$37898,23,FALSE),VLOOKUP($A152,'K-Wallet'!$A$1:$M$5000,0,FALSE)),"NOT VALID")</f>
        <v>0</v>
      </c>
      <c r="Y152">
        <f>IFERROR(IFERROR(VLOOKUP($A152,'K-NETT'!$A$1:$AF$37898,26,FALSE),VLOOKUP($A152,'K-Wallet'!$A$1:$M$5000,0,FALSE)),"NOT VALID")</f>
        <v>967650</v>
      </c>
      <c r="Z152">
        <f>IFERROR(IFERROR(VLOOKUP($A152,'K-NETT'!$A$1:$AF$37898,30,FALSE),VLOOKUP($A152,'K-Wallet'!$A$1:$M$5000,11,FALSE)),"NOT VALID")</f>
        <v>0</v>
      </c>
      <c r="AA152" s="31">
        <f t="shared" si="5"/>
        <v>0</v>
      </c>
    </row>
    <row r="153" spans="1:27" x14ac:dyDescent="0.25">
      <c r="A153" t="str">
        <f t="shared" si="4"/>
        <v>1919094334</v>
      </c>
      <c r="B153">
        <v>144</v>
      </c>
      <c r="C153">
        <v>1919094334</v>
      </c>
      <c r="D153" t="s">
        <v>42</v>
      </c>
      <c r="E153" t="s">
        <v>43</v>
      </c>
      <c r="F153">
        <v>490650</v>
      </c>
      <c r="G153" s="2">
        <v>44116</v>
      </c>
      <c r="H153" s="3">
        <v>0.64063657407407404</v>
      </c>
      <c r="I153" t="s">
        <v>44</v>
      </c>
      <c r="J153">
        <v>-83043651401</v>
      </c>
      <c r="K153" s="4" t="s">
        <v>101</v>
      </c>
      <c r="N153" t="str">
        <f>IFERROR(IFERROR(VLOOKUP($A153,'K-NETT'!$A$1:$AF$37898,1,FALSE),VLOOKUP($A153,'K-Wallet'!$A$1:$M$5000,1,FALSE)),"NOT VALID")</f>
        <v>1919094334</v>
      </c>
      <c r="O153" t="str">
        <f>IFERROR(IFERROR(VLOOKUP($A153,'K-NETT'!$A$1:$AF$37898,11,FALSE),VLOOKUP($A153,'K-Wallet'!$A$1:$M$5000,0,FALSE)),"NOT VALID")</f>
        <v>CNE2010007567</v>
      </c>
      <c r="P153" t="str">
        <f>IFERROR(IFERROR(VLOOKUP($A153,'K-NETT'!$A$1:$AF$37898,14,FALSE),VLOOKUP($A153,'K-Wallet'!$A$1:$M$5000,8,FALSE)),"NOT VALID")</f>
        <v>IDJTADA10170</v>
      </c>
      <c r="Q153" t="str">
        <f>IFERROR(IFERROR(VLOOKUP($A153,'K-NETT'!$A$1:$AF$37898,15,FALSE),VLOOKUP($A153,'K-Wallet'!$A$1:$M$5000,9,FALSE)),"NOT VALID")</f>
        <v>EHA JULAIHA</v>
      </c>
      <c r="R153">
        <f>IFERROR(IFERROR(VLOOKUP($A153,'K-NETT'!$A$1:$AF$37898,16,FALSE),VLOOKUP($A153,'K-Wallet'!$A$1:$M$5000,0,FALSE)),"NOT VALID")</f>
        <v>474000</v>
      </c>
      <c r="S153">
        <f>IFERROR(IFERROR(VLOOKUP($A153,'K-NETT'!$A$1:$AF$37898,17,FALSE),VLOOKUP($A153,'K-Wallet'!$A$1:$M$5000,0,FALSE)),"NOT VALID")</f>
        <v>6650</v>
      </c>
      <c r="T153">
        <f>IFERROR(IFERROR(VLOOKUP($A153,'K-NETT'!$A$1:$AF$37898,18,FALSE),VLOOKUP($A153,'K-Wallet'!$A$1:$M$5000,0,FALSE)),"NOT VALID")</f>
        <v>10000</v>
      </c>
      <c r="U153">
        <f>IFERROR(IFERROR(VLOOKUP($A153,'K-NETT'!$A$1:$AF$37898,19,FALSE),VLOOKUP($A153,'K-Wallet'!$A$1:$M$5000,0,FALSE)),"NOT VALID")</f>
        <v>0</v>
      </c>
      <c r="V153">
        <f>IFERROR(IFERROR(VLOOKUP($A153,'K-NETT'!$A$1:$AF$37898,20,FALSE),VLOOKUP($A153,'K-Wallet'!$A$1:$M$5000,0,FALSE)),"NOT VALID")</f>
        <v>0</v>
      </c>
      <c r="W153">
        <f>IFERROR(IFERROR(VLOOKUP($A153,'K-NETT'!$A$1:$AF$37898,22,FALSE),VLOOKUP($A153,'K-Wallet'!$A$1:$M$5000,0,FALSE)),"NOT VALID")</f>
        <v>0</v>
      </c>
      <c r="X153">
        <f>IFERROR(IFERROR(VLOOKUP($A153,'K-NETT'!$A$1:$AF$37898,23,FALSE),VLOOKUP($A153,'K-Wallet'!$A$1:$M$5000,0,FALSE)),"NOT VALID")</f>
        <v>0</v>
      </c>
      <c r="Y153">
        <f>IFERROR(IFERROR(VLOOKUP($A153,'K-NETT'!$A$1:$AF$37898,26,FALSE),VLOOKUP($A153,'K-Wallet'!$A$1:$M$5000,0,FALSE)),"NOT VALID")</f>
        <v>490650</v>
      </c>
      <c r="Z153">
        <f>IFERROR(IFERROR(VLOOKUP($A153,'K-NETT'!$A$1:$AF$37898,30,FALSE),VLOOKUP($A153,'K-Wallet'!$A$1:$M$5000,11,FALSE)),"NOT VALID")</f>
        <v>0</v>
      </c>
      <c r="AA153" s="31">
        <f t="shared" si="5"/>
        <v>0</v>
      </c>
    </row>
    <row r="154" spans="1:27" x14ac:dyDescent="0.25">
      <c r="A154" t="str">
        <f t="shared" si="4"/>
        <v>1090194968</v>
      </c>
      <c r="B154">
        <v>145</v>
      </c>
      <c r="C154">
        <v>1090194968</v>
      </c>
      <c r="D154" t="s">
        <v>42</v>
      </c>
      <c r="E154" t="s">
        <v>43</v>
      </c>
      <c r="F154">
        <v>967650</v>
      </c>
      <c r="G154" s="2">
        <v>44116</v>
      </c>
      <c r="H154" s="3">
        <v>0.64392361111111118</v>
      </c>
      <c r="I154" t="s">
        <v>44</v>
      </c>
      <c r="J154">
        <v>-83044897501</v>
      </c>
      <c r="K154" s="4" t="s">
        <v>101</v>
      </c>
      <c r="N154" t="str">
        <f>IFERROR(IFERROR(VLOOKUP($A154,'K-NETT'!$A$1:$AF$37898,1,FALSE),VLOOKUP($A154,'K-Wallet'!$A$1:$M$5000,1,FALSE)),"NOT VALID")</f>
        <v>1090194968</v>
      </c>
      <c r="O154" t="str">
        <f>IFERROR(IFERROR(VLOOKUP($A154,'K-NETT'!$A$1:$AF$37898,11,FALSE),VLOOKUP($A154,'K-Wallet'!$A$1:$M$5000,0,FALSE)),"NOT VALID")</f>
        <v>CNE2010007571</v>
      </c>
      <c r="P154" t="str">
        <f>IFERROR(IFERROR(VLOOKUP($A154,'K-NETT'!$A$1:$AF$37898,14,FALSE),VLOOKUP($A154,'K-Wallet'!$A$1:$M$5000,8,FALSE)),"NOT VALID")</f>
        <v>IDSPAAB37733</v>
      </c>
      <c r="Q154" t="str">
        <f>IFERROR(IFERROR(VLOOKUP($A154,'K-NETT'!$A$1:$AF$37898,15,FALSE),VLOOKUP($A154,'K-Wallet'!$A$1:$M$5000,9,FALSE)),"NOT VALID")</f>
        <v>MUDHO`AFAH</v>
      </c>
      <c r="R154">
        <f>IFERROR(IFERROR(VLOOKUP($A154,'K-NETT'!$A$1:$AF$37898,16,FALSE),VLOOKUP($A154,'K-Wallet'!$A$1:$M$5000,0,FALSE)),"NOT VALID")</f>
        <v>950000</v>
      </c>
      <c r="S154">
        <f>IFERROR(IFERROR(VLOOKUP($A154,'K-NETT'!$A$1:$AF$37898,17,FALSE),VLOOKUP($A154,'K-Wallet'!$A$1:$M$5000,0,FALSE)),"NOT VALID")</f>
        <v>6650</v>
      </c>
      <c r="T154">
        <f>IFERROR(IFERROR(VLOOKUP($A154,'K-NETT'!$A$1:$AF$37898,18,FALSE),VLOOKUP($A154,'K-Wallet'!$A$1:$M$5000,0,FALSE)),"NOT VALID")</f>
        <v>11000</v>
      </c>
      <c r="U154">
        <f>IFERROR(IFERROR(VLOOKUP($A154,'K-NETT'!$A$1:$AF$37898,19,FALSE),VLOOKUP($A154,'K-Wallet'!$A$1:$M$5000,0,FALSE)),"NOT VALID")</f>
        <v>0</v>
      </c>
      <c r="V154">
        <f>IFERROR(IFERROR(VLOOKUP($A154,'K-NETT'!$A$1:$AF$37898,20,FALSE),VLOOKUP($A154,'K-Wallet'!$A$1:$M$5000,0,FALSE)),"NOT VALID")</f>
        <v>0</v>
      </c>
      <c r="W154">
        <f>IFERROR(IFERROR(VLOOKUP($A154,'K-NETT'!$A$1:$AF$37898,22,FALSE),VLOOKUP($A154,'K-Wallet'!$A$1:$M$5000,0,FALSE)),"NOT VALID")</f>
        <v>0</v>
      </c>
      <c r="X154">
        <f>IFERROR(IFERROR(VLOOKUP($A154,'K-NETT'!$A$1:$AF$37898,23,FALSE),VLOOKUP($A154,'K-Wallet'!$A$1:$M$5000,0,FALSE)),"NOT VALID")</f>
        <v>0</v>
      </c>
      <c r="Y154">
        <f>IFERROR(IFERROR(VLOOKUP($A154,'K-NETT'!$A$1:$AF$37898,26,FALSE),VLOOKUP($A154,'K-Wallet'!$A$1:$M$5000,0,FALSE)),"NOT VALID")</f>
        <v>967650</v>
      </c>
      <c r="Z154">
        <f>IFERROR(IFERROR(VLOOKUP($A154,'K-NETT'!$A$1:$AF$37898,30,FALSE),VLOOKUP($A154,'K-Wallet'!$A$1:$M$5000,11,FALSE)),"NOT VALID")</f>
        <v>0</v>
      </c>
      <c r="AA154" s="31">
        <f t="shared" si="5"/>
        <v>0</v>
      </c>
    </row>
    <row r="155" spans="1:27" x14ac:dyDescent="0.25">
      <c r="A155" t="str">
        <f t="shared" si="4"/>
        <v>1877194431</v>
      </c>
      <c r="B155">
        <v>146</v>
      </c>
      <c r="C155">
        <v>1877194431</v>
      </c>
      <c r="D155" t="s">
        <v>42</v>
      </c>
      <c r="E155" t="s">
        <v>43</v>
      </c>
      <c r="F155">
        <v>636650</v>
      </c>
      <c r="G155" s="2">
        <v>44116</v>
      </c>
      <c r="H155" s="3">
        <v>0.65130787037037041</v>
      </c>
      <c r="I155" t="s">
        <v>44</v>
      </c>
      <c r="J155">
        <v>-83047867101</v>
      </c>
      <c r="K155" s="4" t="s">
        <v>101</v>
      </c>
      <c r="N155" t="str">
        <f>IFERROR(IFERROR(VLOOKUP($A155,'K-NETT'!$A$1:$AF$37898,1,FALSE),VLOOKUP($A155,'K-Wallet'!$A$1:$M$5000,1,FALSE)),"NOT VALID")</f>
        <v>1877194431</v>
      </c>
      <c r="O155" t="str">
        <f>IFERROR(IFERROR(VLOOKUP($A155,'K-NETT'!$A$1:$AF$37898,11,FALSE),VLOOKUP($A155,'K-Wallet'!$A$1:$M$5000,0,FALSE)),"NOT VALID")</f>
        <v>CNE2010007576</v>
      </c>
      <c r="P155" t="str">
        <f>IFERROR(IFERROR(VLOOKUP($A155,'K-NETT'!$A$1:$AF$37898,14,FALSE),VLOOKUP($A155,'K-Wallet'!$A$1:$M$5000,8,FALSE)),"NOT VALID")</f>
        <v>IDSPAAB34314</v>
      </c>
      <c r="Q155" t="str">
        <f>IFERROR(IFERROR(VLOOKUP($A155,'K-NETT'!$A$1:$AF$37898,15,FALSE),VLOOKUP($A155,'K-Wallet'!$A$1:$M$5000,9,FALSE)),"NOT VALID")</f>
        <v>SRI UNTARI</v>
      </c>
      <c r="R155">
        <f>IFERROR(IFERROR(VLOOKUP($A155,'K-NETT'!$A$1:$AF$37898,16,FALSE),VLOOKUP($A155,'K-Wallet'!$A$1:$M$5000,0,FALSE)),"NOT VALID")</f>
        <v>620000</v>
      </c>
      <c r="S155">
        <f>IFERROR(IFERROR(VLOOKUP($A155,'K-NETT'!$A$1:$AF$37898,17,FALSE),VLOOKUP($A155,'K-Wallet'!$A$1:$M$5000,0,FALSE)),"NOT VALID")</f>
        <v>6650</v>
      </c>
      <c r="T155">
        <f>IFERROR(IFERROR(VLOOKUP($A155,'K-NETT'!$A$1:$AF$37898,18,FALSE),VLOOKUP($A155,'K-Wallet'!$A$1:$M$5000,0,FALSE)),"NOT VALID")</f>
        <v>10000</v>
      </c>
      <c r="U155">
        <f>IFERROR(IFERROR(VLOOKUP($A155,'K-NETT'!$A$1:$AF$37898,19,FALSE),VLOOKUP($A155,'K-Wallet'!$A$1:$M$5000,0,FALSE)),"NOT VALID")</f>
        <v>0</v>
      </c>
      <c r="V155">
        <f>IFERROR(IFERROR(VLOOKUP($A155,'K-NETT'!$A$1:$AF$37898,20,FALSE),VLOOKUP($A155,'K-Wallet'!$A$1:$M$5000,0,FALSE)),"NOT VALID")</f>
        <v>0</v>
      </c>
      <c r="W155">
        <f>IFERROR(IFERROR(VLOOKUP($A155,'K-NETT'!$A$1:$AF$37898,22,FALSE),VLOOKUP($A155,'K-Wallet'!$A$1:$M$5000,0,FALSE)),"NOT VALID")</f>
        <v>0</v>
      </c>
      <c r="X155">
        <f>IFERROR(IFERROR(VLOOKUP($A155,'K-NETT'!$A$1:$AF$37898,23,FALSE),VLOOKUP($A155,'K-Wallet'!$A$1:$M$5000,0,FALSE)),"NOT VALID")</f>
        <v>0</v>
      </c>
      <c r="Y155">
        <f>IFERROR(IFERROR(VLOOKUP($A155,'K-NETT'!$A$1:$AF$37898,26,FALSE),VLOOKUP($A155,'K-Wallet'!$A$1:$M$5000,0,FALSE)),"NOT VALID")</f>
        <v>636650</v>
      </c>
      <c r="Z155">
        <f>IFERROR(IFERROR(VLOOKUP($A155,'K-NETT'!$A$1:$AF$37898,30,FALSE),VLOOKUP($A155,'K-Wallet'!$A$1:$M$5000,11,FALSE)),"NOT VALID")</f>
        <v>0</v>
      </c>
      <c r="AA155" s="31">
        <f t="shared" si="5"/>
        <v>0</v>
      </c>
    </row>
    <row r="156" spans="1:27" x14ac:dyDescent="0.25">
      <c r="A156" t="str">
        <f t="shared" si="4"/>
        <v>1428194511</v>
      </c>
      <c r="B156">
        <v>147</v>
      </c>
      <c r="C156">
        <v>1428194511</v>
      </c>
      <c r="D156" t="s">
        <v>42</v>
      </c>
      <c r="E156" t="s">
        <v>43</v>
      </c>
      <c r="F156">
        <v>963650</v>
      </c>
      <c r="G156" s="2">
        <v>44116</v>
      </c>
      <c r="H156" s="3">
        <v>0.65298611111111116</v>
      </c>
      <c r="I156" t="s">
        <v>44</v>
      </c>
      <c r="J156">
        <v>-83048451501</v>
      </c>
      <c r="K156" s="4" t="s">
        <v>101</v>
      </c>
      <c r="N156" t="str">
        <f>IFERROR(IFERROR(VLOOKUP($A156,'K-NETT'!$A$1:$AF$37898,1,FALSE),VLOOKUP($A156,'K-Wallet'!$A$1:$M$5000,1,FALSE)),"NOT VALID")</f>
        <v>1428194511</v>
      </c>
      <c r="O156" t="str">
        <f>IFERROR(IFERROR(VLOOKUP($A156,'K-NETT'!$A$1:$AF$37898,11,FALSE),VLOOKUP($A156,'K-Wallet'!$A$1:$M$5000,0,FALSE)),"NOT VALID")</f>
        <v>CNE2010007579</v>
      </c>
      <c r="P156" t="str">
        <f>IFERROR(IFERROR(VLOOKUP($A156,'K-NETT'!$A$1:$AF$37898,14,FALSE),VLOOKUP($A156,'K-Wallet'!$A$1:$M$5000,8,FALSE)),"NOT VALID")</f>
        <v>IDSPAAB37733</v>
      </c>
      <c r="Q156" t="str">
        <f>IFERROR(IFERROR(VLOOKUP($A156,'K-NETT'!$A$1:$AF$37898,15,FALSE),VLOOKUP($A156,'K-Wallet'!$A$1:$M$5000,9,FALSE)),"NOT VALID")</f>
        <v>MUDHO`AFAH</v>
      </c>
      <c r="R156">
        <f>IFERROR(IFERROR(VLOOKUP($A156,'K-NETT'!$A$1:$AF$37898,16,FALSE),VLOOKUP($A156,'K-Wallet'!$A$1:$M$5000,0,FALSE)),"NOT VALID")</f>
        <v>950000</v>
      </c>
      <c r="S156">
        <f>IFERROR(IFERROR(VLOOKUP($A156,'K-NETT'!$A$1:$AF$37898,17,FALSE),VLOOKUP($A156,'K-Wallet'!$A$1:$M$5000,0,FALSE)),"NOT VALID")</f>
        <v>6650</v>
      </c>
      <c r="T156">
        <f>IFERROR(IFERROR(VLOOKUP($A156,'K-NETT'!$A$1:$AF$37898,18,FALSE),VLOOKUP($A156,'K-Wallet'!$A$1:$M$5000,0,FALSE)),"NOT VALID")</f>
        <v>7000</v>
      </c>
      <c r="U156">
        <f>IFERROR(IFERROR(VLOOKUP($A156,'K-NETT'!$A$1:$AF$37898,19,FALSE),VLOOKUP($A156,'K-Wallet'!$A$1:$M$5000,0,FALSE)),"NOT VALID")</f>
        <v>0</v>
      </c>
      <c r="V156">
        <f>IFERROR(IFERROR(VLOOKUP($A156,'K-NETT'!$A$1:$AF$37898,20,FALSE),VLOOKUP($A156,'K-Wallet'!$A$1:$M$5000,0,FALSE)),"NOT VALID")</f>
        <v>0</v>
      </c>
      <c r="W156">
        <f>IFERROR(IFERROR(VLOOKUP($A156,'K-NETT'!$A$1:$AF$37898,22,FALSE),VLOOKUP($A156,'K-Wallet'!$A$1:$M$5000,0,FALSE)),"NOT VALID")</f>
        <v>0</v>
      </c>
      <c r="X156">
        <f>IFERROR(IFERROR(VLOOKUP($A156,'K-NETT'!$A$1:$AF$37898,23,FALSE),VLOOKUP($A156,'K-Wallet'!$A$1:$M$5000,0,FALSE)),"NOT VALID")</f>
        <v>0</v>
      </c>
      <c r="Y156">
        <f>IFERROR(IFERROR(VLOOKUP($A156,'K-NETT'!$A$1:$AF$37898,26,FALSE),VLOOKUP($A156,'K-Wallet'!$A$1:$M$5000,0,FALSE)),"NOT VALID")</f>
        <v>963650</v>
      </c>
      <c r="Z156">
        <f>IFERROR(IFERROR(VLOOKUP($A156,'K-NETT'!$A$1:$AF$37898,30,FALSE),VLOOKUP($A156,'K-Wallet'!$A$1:$M$5000,11,FALSE)),"NOT VALID")</f>
        <v>0</v>
      </c>
      <c r="AA156" s="31">
        <f t="shared" si="5"/>
        <v>0</v>
      </c>
    </row>
    <row r="157" spans="1:27" x14ac:dyDescent="0.25">
      <c r="A157" t="str">
        <f t="shared" si="4"/>
        <v>1360294771</v>
      </c>
      <c r="B157">
        <v>148</v>
      </c>
      <c r="C157">
        <v>1360294771</v>
      </c>
      <c r="D157" t="s">
        <v>42</v>
      </c>
      <c r="E157" t="s">
        <v>43</v>
      </c>
      <c r="F157">
        <v>897650</v>
      </c>
      <c r="G157" s="2">
        <v>44116</v>
      </c>
      <c r="H157" s="3">
        <v>0.65402777777777776</v>
      </c>
      <c r="I157" t="s">
        <v>44</v>
      </c>
      <c r="J157">
        <v>-83048896501</v>
      </c>
      <c r="K157" s="4" t="s">
        <v>101</v>
      </c>
      <c r="N157" t="str">
        <f>IFERROR(IFERROR(VLOOKUP($A157,'K-NETT'!$A$1:$AF$37898,1,FALSE),VLOOKUP($A157,'K-Wallet'!$A$1:$M$5000,1,FALSE)),"NOT VALID")</f>
        <v>1360294771</v>
      </c>
      <c r="O157" t="str">
        <f>IFERROR(IFERROR(VLOOKUP($A157,'K-NETT'!$A$1:$AF$37898,11,FALSE),VLOOKUP($A157,'K-Wallet'!$A$1:$M$5000,0,FALSE)),"NOT VALID")</f>
        <v>CNE2010007582</v>
      </c>
      <c r="P157" t="str">
        <f>IFERROR(IFERROR(VLOOKUP($A157,'K-NETT'!$A$1:$AF$37898,14,FALSE),VLOOKUP($A157,'K-Wallet'!$A$1:$M$5000,8,FALSE)),"NOT VALID")</f>
        <v>IDSPAAB08183</v>
      </c>
      <c r="Q157" t="str">
        <f>IFERROR(IFERROR(VLOOKUP($A157,'K-NETT'!$A$1:$AF$37898,15,FALSE),VLOOKUP($A157,'K-Wallet'!$A$1:$M$5000,9,FALSE)),"NOT VALID")</f>
        <v>INTAN NUR AINI</v>
      </c>
      <c r="R157">
        <f>IFERROR(IFERROR(VLOOKUP($A157,'K-NETT'!$A$1:$AF$37898,16,FALSE),VLOOKUP($A157,'K-Wallet'!$A$1:$M$5000,0,FALSE)),"NOT VALID")</f>
        <v>856000</v>
      </c>
      <c r="S157">
        <f>IFERROR(IFERROR(VLOOKUP($A157,'K-NETT'!$A$1:$AF$37898,17,FALSE),VLOOKUP($A157,'K-Wallet'!$A$1:$M$5000,0,FALSE)),"NOT VALID")</f>
        <v>6650</v>
      </c>
      <c r="T157">
        <f>IFERROR(IFERROR(VLOOKUP($A157,'K-NETT'!$A$1:$AF$37898,18,FALSE),VLOOKUP($A157,'K-Wallet'!$A$1:$M$5000,0,FALSE)),"NOT VALID")</f>
        <v>35000</v>
      </c>
      <c r="U157">
        <f>IFERROR(IFERROR(VLOOKUP($A157,'K-NETT'!$A$1:$AF$37898,19,FALSE),VLOOKUP($A157,'K-Wallet'!$A$1:$M$5000,0,FALSE)),"NOT VALID")</f>
        <v>0</v>
      </c>
      <c r="V157">
        <f>IFERROR(IFERROR(VLOOKUP($A157,'K-NETT'!$A$1:$AF$37898,20,FALSE),VLOOKUP($A157,'K-Wallet'!$A$1:$M$5000,0,FALSE)),"NOT VALID")</f>
        <v>0</v>
      </c>
      <c r="W157">
        <f>IFERROR(IFERROR(VLOOKUP($A157,'K-NETT'!$A$1:$AF$37898,22,FALSE),VLOOKUP($A157,'K-Wallet'!$A$1:$M$5000,0,FALSE)),"NOT VALID")</f>
        <v>0</v>
      </c>
      <c r="X157">
        <f>IFERROR(IFERROR(VLOOKUP($A157,'K-NETT'!$A$1:$AF$37898,23,FALSE),VLOOKUP($A157,'K-Wallet'!$A$1:$M$5000,0,FALSE)),"NOT VALID")</f>
        <v>0</v>
      </c>
      <c r="Y157">
        <f>IFERROR(IFERROR(VLOOKUP($A157,'K-NETT'!$A$1:$AF$37898,26,FALSE),VLOOKUP($A157,'K-Wallet'!$A$1:$M$5000,0,FALSE)),"NOT VALID")</f>
        <v>897650</v>
      </c>
      <c r="Z157">
        <f>IFERROR(IFERROR(VLOOKUP($A157,'K-NETT'!$A$1:$AF$37898,30,FALSE),VLOOKUP($A157,'K-Wallet'!$A$1:$M$5000,11,FALSE)),"NOT VALID")</f>
        <v>0</v>
      </c>
      <c r="AA157" s="31">
        <f t="shared" si="5"/>
        <v>0</v>
      </c>
    </row>
    <row r="158" spans="1:27" x14ac:dyDescent="0.25">
      <c r="A158" t="str">
        <f t="shared" si="4"/>
        <v>1578194721</v>
      </c>
      <c r="B158">
        <v>149</v>
      </c>
      <c r="C158">
        <v>1578194721</v>
      </c>
      <c r="D158" t="s">
        <v>42</v>
      </c>
      <c r="E158" t="s">
        <v>43</v>
      </c>
      <c r="F158">
        <v>260650</v>
      </c>
      <c r="G158" s="2">
        <v>44116</v>
      </c>
      <c r="H158" s="3">
        <v>0.65484953703703697</v>
      </c>
      <c r="I158" t="s">
        <v>44</v>
      </c>
      <c r="J158">
        <v>-83049074501</v>
      </c>
      <c r="K158" s="4" t="s">
        <v>101</v>
      </c>
      <c r="N158" t="str">
        <f>IFERROR(IFERROR(VLOOKUP($A158,'K-NETT'!$A$1:$AF$37898,1,FALSE),VLOOKUP($A158,'K-Wallet'!$A$1:$M$5000,1,FALSE)),"NOT VALID")</f>
        <v>1578194721</v>
      </c>
      <c r="O158" t="str">
        <f>IFERROR(IFERROR(VLOOKUP($A158,'K-NETT'!$A$1:$AF$37898,11,FALSE),VLOOKUP($A158,'K-Wallet'!$A$1:$M$5000,0,FALSE)),"NOT VALID")</f>
        <v>CNE2010007583</v>
      </c>
      <c r="P158" t="str">
        <f>IFERROR(IFERROR(VLOOKUP($A158,'K-NETT'!$A$1:$AF$37898,14,FALSE),VLOOKUP($A158,'K-Wallet'!$A$1:$M$5000,8,FALSE)),"NOT VALID")</f>
        <v>IDJKID000802AT</v>
      </c>
      <c r="Q158" t="str">
        <f>IFERROR(IFERROR(VLOOKUP($A158,'K-NETT'!$A$1:$AF$37898,15,FALSE),VLOOKUP($A158,'K-Wallet'!$A$1:$M$5000,9,FALSE)),"NOT VALID")</f>
        <v>NOFINA DEWI IRIANI</v>
      </c>
      <c r="R158">
        <f>IFERROR(IFERROR(VLOOKUP($A158,'K-NETT'!$A$1:$AF$37898,16,FALSE),VLOOKUP($A158,'K-Wallet'!$A$1:$M$5000,0,FALSE)),"NOT VALID")</f>
        <v>244000</v>
      </c>
      <c r="S158">
        <f>IFERROR(IFERROR(VLOOKUP($A158,'K-NETT'!$A$1:$AF$37898,17,FALSE),VLOOKUP($A158,'K-Wallet'!$A$1:$M$5000,0,FALSE)),"NOT VALID")</f>
        <v>6650</v>
      </c>
      <c r="T158">
        <f>IFERROR(IFERROR(VLOOKUP($A158,'K-NETT'!$A$1:$AF$37898,18,FALSE),VLOOKUP($A158,'K-Wallet'!$A$1:$M$5000,0,FALSE)),"NOT VALID")</f>
        <v>10000</v>
      </c>
      <c r="U158">
        <f>IFERROR(IFERROR(VLOOKUP($A158,'K-NETT'!$A$1:$AF$37898,19,FALSE),VLOOKUP($A158,'K-Wallet'!$A$1:$M$5000,0,FALSE)),"NOT VALID")</f>
        <v>0</v>
      </c>
      <c r="V158">
        <f>IFERROR(IFERROR(VLOOKUP($A158,'K-NETT'!$A$1:$AF$37898,20,FALSE),VLOOKUP($A158,'K-Wallet'!$A$1:$M$5000,0,FALSE)),"NOT VALID")</f>
        <v>0</v>
      </c>
      <c r="W158">
        <f>IFERROR(IFERROR(VLOOKUP($A158,'K-NETT'!$A$1:$AF$37898,22,FALSE),VLOOKUP($A158,'K-Wallet'!$A$1:$M$5000,0,FALSE)),"NOT VALID")</f>
        <v>0</v>
      </c>
      <c r="X158">
        <f>IFERROR(IFERROR(VLOOKUP($A158,'K-NETT'!$A$1:$AF$37898,23,FALSE),VLOOKUP($A158,'K-Wallet'!$A$1:$M$5000,0,FALSE)),"NOT VALID")</f>
        <v>0</v>
      </c>
      <c r="Y158">
        <f>IFERROR(IFERROR(VLOOKUP($A158,'K-NETT'!$A$1:$AF$37898,26,FALSE),VLOOKUP($A158,'K-Wallet'!$A$1:$M$5000,0,FALSE)),"NOT VALID")</f>
        <v>260650</v>
      </c>
      <c r="Z158">
        <f>IFERROR(IFERROR(VLOOKUP($A158,'K-NETT'!$A$1:$AF$37898,30,FALSE),VLOOKUP($A158,'K-Wallet'!$A$1:$M$5000,11,FALSE)),"NOT VALID")</f>
        <v>0</v>
      </c>
      <c r="AA158" s="31">
        <f t="shared" si="5"/>
        <v>0</v>
      </c>
    </row>
    <row r="159" spans="1:27" x14ac:dyDescent="0.25">
      <c r="A159" t="str">
        <f t="shared" si="4"/>
        <v>1817884503</v>
      </c>
      <c r="B159">
        <v>150</v>
      </c>
      <c r="C159">
        <v>1817884503</v>
      </c>
      <c r="D159" t="s">
        <v>42</v>
      </c>
      <c r="E159" t="s">
        <v>43</v>
      </c>
      <c r="F159">
        <v>964650</v>
      </c>
      <c r="G159" s="2">
        <v>44116</v>
      </c>
      <c r="H159" s="3">
        <v>0.66120370370370374</v>
      </c>
      <c r="I159" t="s">
        <v>44</v>
      </c>
      <c r="J159">
        <v>-83051742701</v>
      </c>
      <c r="K159" s="4" t="s">
        <v>101</v>
      </c>
      <c r="N159" t="str">
        <f>IFERROR(IFERROR(VLOOKUP($A159,'K-NETT'!$A$1:$AF$37898,1,FALSE),VLOOKUP($A159,'K-Wallet'!$A$1:$M$5000,1,FALSE)),"NOT VALID")</f>
        <v>1817884503</v>
      </c>
      <c r="O159" t="str">
        <f>IFERROR(IFERROR(VLOOKUP($A159,'K-NETT'!$A$1:$AF$37898,11,FALSE),VLOOKUP($A159,'K-Wallet'!$A$1:$M$5000,0,FALSE)),"NOT VALID")</f>
        <v>CNE2010007586</v>
      </c>
      <c r="P159" t="str">
        <f>IFERROR(IFERROR(VLOOKUP($A159,'K-NETT'!$A$1:$AF$37898,14,FALSE),VLOOKUP($A159,'K-Wallet'!$A$1:$M$5000,8,FALSE)),"NOT VALID")</f>
        <v>IDBNALA01118</v>
      </c>
      <c r="Q159" t="str">
        <f>IFERROR(IFERROR(VLOOKUP($A159,'K-NETT'!$A$1:$AF$37898,15,FALSE),VLOOKUP($A159,'K-Wallet'!$A$1:$M$5000,9,FALSE)),"NOT VALID")</f>
        <v>IKA MARTININGSIH</v>
      </c>
      <c r="R159">
        <f>IFERROR(IFERROR(VLOOKUP($A159,'K-NETT'!$A$1:$AF$37898,16,FALSE),VLOOKUP($A159,'K-Wallet'!$A$1:$M$5000,0,FALSE)),"NOT VALID")</f>
        <v>950000</v>
      </c>
      <c r="S159">
        <f>IFERROR(IFERROR(VLOOKUP($A159,'K-NETT'!$A$1:$AF$37898,17,FALSE),VLOOKUP($A159,'K-Wallet'!$A$1:$M$5000,0,FALSE)),"NOT VALID")</f>
        <v>6650</v>
      </c>
      <c r="T159">
        <f>IFERROR(IFERROR(VLOOKUP($A159,'K-NETT'!$A$1:$AF$37898,18,FALSE),VLOOKUP($A159,'K-Wallet'!$A$1:$M$5000,0,FALSE)),"NOT VALID")</f>
        <v>8000</v>
      </c>
      <c r="U159">
        <f>IFERROR(IFERROR(VLOOKUP($A159,'K-NETT'!$A$1:$AF$37898,19,FALSE),VLOOKUP($A159,'K-Wallet'!$A$1:$M$5000,0,FALSE)),"NOT VALID")</f>
        <v>0</v>
      </c>
      <c r="V159">
        <f>IFERROR(IFERROR(VLOOKUP($A159,'K-NETT'!$A$1:$AF$37898,20,FALSE),VLOOKUP($A159,'K-Wallet'!$A$1:$M$5000,0,FALSE)),"NOT VALID")</f>
        <v>0</v>
      </c>
      <c r="W159">
        <f>IFERROR(IFERROR(VLOOKUP($A159,'K-NETT'!$A$1:$AF$37898,22,FALSE),VLOOKUP($A159,'K-Wallet'!$A$1:$M$5000,0,FALSE)),"NOT VALID")</f>
        <v>0</v>
      </c>
      <c r="X159">
        <f>IFERROR(IFERROR(VLOOKUP($A159,'K-NETT'!$A$1:$AF$37898,23,FALSE),VLOOKUP($A159,'K-Wallet'!$A$1:$M$5000,0,FALSE)),"NOT VALID")</f>
        <v>0</v>
      </c>
      <c r="Y159">
        <f>IFERROR(IFERROR(VLOOKUP($A159,'K-NETT'!$A$1:$AF$37898,26,FALSE),VLOOKUP($A159,'K-Wallet'!$A$1:$M$5000,0,FALSE)),"NOT VALID")</f>
        <v>964650</v>
      </c>
      <c r="Z159">
        <f>IFERROR(IFERROR(VLOOKUP($A159,'K-NETT'!$A$1:$AF$37898,30,FALSE),VLOOKUP($A159,'K-Wallet'!$A$1:$M$5000,11,FALSE)),"NOT VALID")</f>
        <v>0</v>
      </c>
      <c r="AA159" s="31">
        <f t="shared" si="5"/>
        <v>0</v>
      </c>
    </row>
    <row r="160" spans="1:27" x14ac:dyDescent="0.25">
      <c r="A160" t="str">
        <f t="shared" si="4"/>
        <v>1261884254</v>
      </c>
      <c r="B160">
        <v>151</v>
      </c>
      <c r="C160">
        <v>1261884254</v>
      </c>
      <c r="D160" t="s">
        <v>42</v>
      </c>
      <c r="E160" t="s">
        <v>43</v>
      </c>
      <c r="F160">
        <v>651650</v>
      </c>
      <c r="G160" s="2">
        <v>44116</v>
      </c>
      <c r="H160" s="3">
        <v>0.66137731481481488</v>
      </c>
      <c r="I160" t="s">
        <v>17176</v>
      </c>
      <c r="J160">
        <v>-83051768001</v>
      </c>
      <c r="K160" s="4" t="s">
        <v>101</v>
      </c>
      <c r="N160" t="str">
        <f>IFERROR(IFERROR(VLOOKUP($A160,'K-NETT'!$A$1:$AF$37898,1,FALSE),VLOOKUP($A160,'K-Wallet'!$A$1:$M$5000,1,FALSE)),"NOT VALID")</f>
        <v>1261884254</v>
      </c>
      <c r="O160" t="str">
        <f>IFERROR(IFERROR(VLOOKUP($A160,'K-NETT'!$A$1:$AF$37898,11,FALSE),VLOOKUP($A160,'K-Wallet'!$A$1:$M$5000,0,FALSE)),"NOT VALID")</f>
        <v>CNE2010007587</v>
      </c>
      <c r="P160" t="str">
        <f>IFERROR(IFERROR(VLOOKUP($A160,'K-NETT'!$A$1:$AF$37898,14,FALSE),VLOOKUP($A160,'K-Wallet'!$A$1:$M$5000,8,FALSE)),"NOT VALID")</f>
        <v>IDJRBEA06484</v>
      </c>
      <c r="Q160" t="str">
        <f>IFERROR(IFERROR(VLOOKUP($A160,'K-NETT'!$A$1:$AF$37898,15,FALSE),VLOOKUP($A160,'K-Wallet'!$A$1:$M$5000,9,FALSE)),"NOT VALID")</f>
        <v>IMAM MUSLEH</v>
      </c>
      <c r="R160">
        <f>IFERROR(IFERROR(VLOOKUP($A160,'K-NETT'!$A$1:$AF$37898,16,FALSE),VLOOKUP($A160,'K-Wallet'!$A$1:$M$5000,0,FALSE)),"NOT VALID")</f>
        <v>620000</v>
      </c>
      <c r="S160">
        <f>IFERROR(IFERROR(VLOOKUP($A160,'K-NETT'!$A$1:$AF$37898,17,FALSE),VLOOKUP($A160,'K-Wallet'!$A$1:$M$5000,0,FALSE)),"NOT VALID")</f>
        <v>6650</v>
      </c>
      <c r="T160">
        <f>IFERROR(IFERROR(VLOOKUP($A160,'K-NETT'!$A$1:$AF$37898,18,FALSE),VLOOKUP($A160,'K-Wallet'!$A$1:$M$5000,0,FALSE)),"NOT VALID")</f>
        <v>25000</v>
      </c>
      <c r="U160">
        <f>IFERROR(IFERROR(VLOOKUP($A160,'K-NETT'!$A$1:$AF$37898,19,FALSE),VLOOKUP($A160,'K-Wallet'!$A$1:$M$5000,0,FALSE)),"NOT VALID")</f>
        <v>0</v>
      </c>
      <c r="V160">
        <f>IFERROR(IFERROR(VLOOKUP($A160,'K-NETT'!$A$1:$AF$37898,20,FALSE),VLOOKUP($A160,'K-Wallet'!$A$1:$M$5000,0,FALSE)),"NOT VALID")</f>
        <v>0</v>
      </c>
      <c r="W160">
        <f>IFERROR(IFERROR(VLOOKUP($A160,'K-NETT'!$A$1:$AF$37898,22,FALSE),VLOOKUP($A160,'K-Wallet'!$A$1:$M$5000,0,FALSE)),"NOT VALID")</f>
        <v>0</v>
      </c>
      <c r="X160">
        <f>IFERROR(IFERROR(VLOOKUP($A160,'K-NETT'!$A$1:$AF$37898,23,FALSE),VLOOKUP($A160,'K-Wallet'!$A$1:$M$5000,0,FALSE)),"NOT VALID")</f>
        <v>0</v>
      </c>
      <c r="Y160">
        <f>IFERROR(IFERROR(VLOOKUP($A160,'K-NETT'!$A$1:$AF$37898,26,FALSE),VLOOKUP($A160,'K-Wallet'!$A$1:$M$5000,0,FALSE)),"NOT VALID")</f>
        <v>651650</v>
      </c>
      <c r="Z160">
        <f>IFERROR(IFERROR(VLOOKUP($A160,'K-NETT'!$A$1:$AF$37898,30,FALSE),VLOOKUP($A160,'K-Wallet'!$A$1:$M$5000,11,FALSE)),"NOT VALID")</f>
        <v>0</v>
      </c>
      <c r="AA160" s="31">
        <f t="shared" si="5"/>
        <v>0</v>
      </c>
    </row>
    <row r="161" spans="1:27" x14ac:dyDescent="0.25">
      <c r="A161" t="str">
        <f t="shared" si="4"/>
        <v>1938294024</v>
      </c>
      <c r="B161">
        <v>152</v>
      </c>
      <c r="C161">
        <v>1938294024</v>
      </c>
      <c r="D161" t="s">
        <v>42</v>
      </c>
      <c r="E161" t="s">
        <v>43</v>
      </c>
      <c r="F161">
        <v>1878650</v>
      </c>
      <c r="G161" s="2">
        <v>44116</v>
      </c>
      <c r="H161" s="3">
        <v>0.66310185185185189</v>
      </c>
      <c r="I161" t="s">
        <v>44</v>
      </c>
      <c r="J161">
        <v>-83052425301</v>
      </c>
      <c r="K161" s="4" t="s">
        <v>101</v>
      </c>
      <c r="N161" t="str">
        <f>IFERROR(IFERROR(VLOOKUP($A161,'K-NETT'!$A$1:$AF$37898,1,FALSE),VLOOKUP($A161,'K-Wallet'!$A$1:$M$5000,1,FALSE)),"NOT VALID")</f>
        <v>1938294024</v>
      </c>
      <c r="O161" t="str">
        <f>IFERROR(IFERROR(VLOOKUP($A161,'K-NETT'!$A$1:$AF$37898,11,FALSE),VLOOKUP($A161,'K-Wallet'!$A$1:$M$5000,0,FALSE)),"NOT VALID")</f>
        <v>CNE2010007588</v>
      </c>
      <c r="P161" t="str">
        <f>IFERROR(IFERROR(VLOOKUP($A161,'K-NETT'!$A$1:$AF$37898,14,FALSE),VLOOKUP($A161,'K-Wallet'!$A$1:$M$5000,8,FALSE)),"NOT VALID")</f>
        <v>IDBNALA01180</v>
      </c>
      <c r="Q161" t="str">
        <f>IFERROR(IFERROR(VLOOKUP($A161,'K-NETT'!$A$1:$AF$37898,15,FALSE),VLOOKUP($A161,'K-Wallet'!$A$1:$M$5000,9,FALSE)),"NOT VALID")</f>
        <v>ADI WARISTIYO</v>
      </c>
      <c r="R161">
        <f>IFERROR(IFERROR(VLOOKUP($A161,'K-NETT'!$A$1:$AF$37898,16,FALSE),VLOOKUP($A161,'K-Wallet'!$A$1:$M$5000,0,FALSE)),"NOT VALID")</f>
        <v>1850000</v>
      </c>
      <c r="S161">
        <f>IFERROR(IFERROR(VLOOKUP($A161,'K-NETT'!$A$1:$AF$37898,17,FALSE),VLOOKUP($A161,'K-Wallet'!$A$1:$M$5000,0,FALSE)),"NOT VALID")</f>
        <v>6650</v>
      </c>
      <c r="T161">
        <f>IFERROR(IFERROR(VLOOKUP($A161,'K-NETT'!$A$1:$AF$37898,18,FALSE),VLOOKUP($A161,'K-Wallet'!$A$1:$M$5000,0,FALSE)),"NOT VALID")</f>
        <v>22000</v>
      </c>
      <c r="U161">
        <f>IFERROR(IFERROR(VLOOKUP($A161,'K-NETT'!$A$1:$AF$37898,19,FALSE),VLOOKUP($A161,'K-Wallet'!$A$1:$M$5000,0,FALSE)),"NOT VALID")</f>
        <v>0</v>
      </c>
      <c r="V161">
        <f>IFERROR(IFERROR(VLOOKUP($A161,'K-NETT'!$A$1:$AF$37898,20,FALSE),VLOOKUP($A161,'K-Wallet'!$A$1:$M$5000,0,FALSE)),"NOT VALID")</f>
        <v>0</v>
      </c>
      <c r="W161">
        <f>IFERROR(IFERROR(VLOOKUP($A161,'K-NETT'!$A$1:$AF$37898,22,FALSE),VLOOKUP($A161,'K-Wallet'!$A$1:$M$5000,0,FALSE)),"NOT VALID")</f>
        <v>0</v>
      </c>
      <c r="X161">
        <f>IFERROR(IFERROR(VLOOKUP($A161,'K-NETT'!$A$1:$AF$37898,23,FALSE),VLOOKUP($A161,'K-Wallet'!$A$1:$M$5000,0,FALSE)),"NOT VALID")</f>
        <v>0</v>
      </c>
      <c r="Y161">
        <f>IFERROR(IFERROR(VLOOKUP($A161,'K-NETT'!$A$1:$AF$37898,26,FALSE),VLOOKUP($A161,'K-Wallet'!$A$1:$M$5000,0,FALSE)),"NOT VALID")</f>
        <v>1878650</v>
      </c>
      <c r="Z161">
        <f>IFERROR(IFERROR(VLOOKUP($A161,'K-NETT'!$A$1:$AF$37898,30,FALSE),VLOOKUP($A161,'K-Wallet'!$A$1:$M$5000,11,FALSE)),"NOT VALID")</f>
        <v>0</v>
      </c>
      <c r="AA161" s="31">
        <f t="shared" si="5"/>
        <v>0</v>
      </c>
    </row>
    <row r="162" spans="1:27" x14ac:dyDescent="0.25">
      <c r="A162" t="str">
        <f t="shared" si="4"/>
        <v>1817384045</v>
      </c>
      <c r="B162">
        <v>153</v>
      </c>
      <c r="C162">
        <v>1817384045</v>
      </c>
      <c r="D162" t="s">
        <v>42</v>
      </c>
      <c r="E162" t="s">
        <v>43</v>
      </c>
      <c r="F162">
        <v>76650</v>
      </c>
      <c r="G162" s="2">
        <v>44116</v>
      </c>
      <c r="H162" s="3">
        <v>0.66770833333333324</v>
      </c>
      <c r="I162" t="s">
        <v>44</v>
      </c>
      <c r="J162">
        <v>-83054240801</v>
      </c>
      <c r="K162" s="4" t="s">
        <v>101</v>
      </c>
      <c r="N162" t="str">
        <f>IFERROR(IFERROR(VLOOKUP($A162,'K-NETT'!$A$1:$AF$37898,1,FALSE),VLOOKUP($A162,'K-Wallet'!$A$1:$M$5000,1,FALSE)),"NOT VALID")</f>
        <v>1817384045</v>
      </c>
      <c r="O162" t="str">
        <f>IFERROR(IFERROR(VLOOKUP($A162,'K-NETT'!$A$1:$AF$37898,11,FALSE),VLOOKUP($A162,'K-Wallet'!$A$1:$M$5000,0,FALSE)),"NOT VALID")</f>
        <v>MME2010007589</v>
      </c>
      <c r="P162" t="str">
        <f>IFERROR(IFERROR(VLOOKUP($A162,'K-NETT'!$A$1:$AF$37898,14,FALSE),VLOOKUP($A162,'K-Wallet'!$A$1:$M$5000,8,FALSE)),"NOT VALID")</f>
        <v>IDSPCCA02311</v>
      </c>
      <c r="Q162" t="str">
        <f>IFERROR(IFERROR(VLOOKUP($A162,'K-NETT'!$A$1:$AF$37898,15,FALSE),VLOOKUP($A162,'K-Wallet'!$A$1:$M$5000,9,FALSE)),"NOT VALID")</f>
        <v>KUASO NAZARA</v>
      </c>
      <c r="R162">
        <f>IFERROR(IFERROR(VLOOKUP($A162,'K-NETT'!$A$1:$AF$37898,16,FALSE),VLOOKUP($A162,'K-Wallet'!$A$1:$M$5000,0,FALSE)),"NOT VALID")</f>
        <v>70000</v>
      </c>
      <c r="S162">
        <f>IFERROR(IFERROR(VLOOKUP($A162,'K-NETT'!$A$1:$AF$37898,17,FALSE),VLOOKUP($A162,'K-Wallet'!$A$1:$M$5000,0,FALSE)),"NOT VALID")</f>
        <v>6650</v>
      </c>
      <c r="T162">
        <f>IFERROR(IFERROR(VLOOKUP($A162,'K-NETT'!$A$1:$AF$37898,18,FALSE),VLOOKUP($A162,'K-Wallet'!$A$1:$M$5000,0,FALSE)),"NOT VALID")</f>
        <v>0</v>
      </c>
      <c r="U162">
        <f>IFERROR(IFERROR(VLOOKUP($A162,'K-NETT'!$A$1:$AF$37898,19,FALSE),VLOOKUP($A162,'K-Wallet'!$A$1:$M$5000,0,FALSE)),"NOT VALID")</f>
        <v>0</v>
      </c>
      <c r="V162">
        <f>IFERROR(IFERROR(VLOOKUP($A162,'K-NETT'!$A$1:$AF$37898,20,FALSE),VLOOKUP($A162,'K-Wallet'!$A$1:$M$5000,0,FALSE)),"NOT VALID")</f>
        <v>0</v>
      </c>
      <c r="W162">
        <f>IFERROR(IFERROR(VLOOKUP($A162,'K-NETT'!$A$1:$AF$37898,22,FALSE),VLOOKUP($A162,'K-Wallet'!$A$1:$M$5000,0,FALSE)),"NOT VALID")</f>
        <v>0</v>
      </c>
      <c r="X162">
        <f>IFERROR(IFERROR(VLOOKUP($A162,'K-NETT'!$A$1:$AF$37898,23,FALSE),VLOOKUP($A162,'K-Wallet'!$A$1:$M$5000,0,FALSE)),"NOT VALID")</f>
        <v>0</v>
      </c>
      <c r="Y162">
        <f>IFERROR(IFERROR(VLOOKUP($A162,'K-NETT'!$A$1:$AF$37898,26,FALSE),VLOOKUP($A162,'K-Wallet'!$A$1:$M$5000,0,FALSE)),"NOT VALID")</f>
        <v>76650</v>
      </c>
      <c r="Z162">
        <f>IFERROR(IFERROR(VLOOKUP($A162,'K-NETT'!$A$1:$AF$37898,30,FALSE),VLOOKUP($A162,'K-Wallet'!$A$1:$M$5000,11,FALSE)),"NOT VALID")</f>
        <v>0</v>
      </c>
      <c r="AA162" s="31">
        <f t="shared" si="5"/>
        <v>0</v>
      </c>
    </row>
    <row r="163" spans="1:27" x14ac:dyDescent="0.25">
      <c r="A163" t="str">
        <f t="shared" si="4"/>
        <v>1294494466</v>
      </c>
      <c r="B163">
        <v>154</v>
      </c>
      <c r="C163">
        <v>1294494466</v>
      </c>
      <c r="D163" t="s">
        <v>42</v>
      </c>
      <c r="E163" t="s">
        <v>43</v>
      </c>
      <c r="F163">
        <v>506650</v>
      </c>
      <c r="G163" s="2">
        <v>44116</v>
      </c>
      <c r="H163" s="3">
        <v>0.68228009259259259</v>
      </c>
      <c r="I163" t="s">
        <v>44</v>
      </c>
      <c r="J163">
        <v>-83059785401</v>
      </c>
      <c r="K163" s="4" t="s">
        <v>101</v>
      </c>
      <c r="N163" t="str">
        <f>IFERROR(IFERROR(VLOOKUP($A163,'K-NETT'!$A$1:$AF$37898,1,FALSE),VLOOKUP($A163,'K-Wallet'!$A$1:$M$5000,1,FALSE)),"NOT VALID")</f>
        <v>1294494466</v>
      </c>
      <c r="O163" t="str">
        <f>IFERROR(IFERROR(VLOOKUP($A163,'K-NETT'!$A$1:$AF$37898,11,FALSE),VLOOKUP($A163,'K-Wallet'!$A$1:$M$5000,0,FALSE)),"NOT VALID")</f>
        <v>CNE2010007594</v>
      </c>
      <c r="P163" t="str">
        <f>IFERROR(IFERROR(VLOOKUP($A163,'K-NETT'!$A$1:$AF$37898,14,FALSE),VLOOKUP($A163,'K-Wallet'!$A$1:$M$5000,8,FALSE)),"NOT VALID")</f>
        <v>IDJHAKA03158</v>
      </c>
      <c r="Q163" t="str">
        <f>IFERROR(IFERROR(VLOOKUP($A163,'K-NETT'!$A$1:$AF$37898,15,FALSE),VLOOKUP($A163,'K-Wallet'!$A$1:$M$5000,9,FALSE)),"NOT VALID")</f>
        <v>RIVKI NOVITA PUTRI</v>
      </c>
      <c r="R163">
        <f>IFERROR(IFERROR(VLOOKUP($A163,'K-NETT'!$A$1:$AF$37898,16,FALSE),VLOOKUP($A163,'K-Wallet'!$A$1:$M$5000,0,FALSE)),"NOT VALID")</f>
        <v>475000</v>
      </c>
      <c r="S163">
        <f>IFERROR(IFERROR(VLOOKUP($A163,'K-NETT'!$A$1:$AF$37898,17,FALSE),VLOOKUP($A163,'K-Wallet'!$A$1:$M$5000,0,FALSE)),"NOT VALID")</f>
        <v>6650</v>
      </c>
      <c r="T163">
        <f>IFERROR(IFERROR(VLOOKUP($A163,'K-NETT'!$A$1:$AF$37898,18,FALSE),VLOOKUP($A163,'K-Wallet'!$A$1:$M$5000,0,FALSE)),"NOT VALID")</f>
        <v>25000</v>
      </c>
      <c r="U163">
        <f>IFERROR(IFERROR(VLOOKUP($A163,'K-NETT'!$A$1:$AF$37898,19,FALSE),VLOOKUP($A163,'K-Wallet'!$A$1:$M$5000,0,FALSE)),"NOT VALID")</f>
        <v>0</v>
      </c>
      <c r="V163">
        <f>IFERROR(IFERROR(VLOOKUP($A163,'K-NETT'!$A$1:$AF$37898,20,FALSE),VLOOKUP($A163,'K-Wallet'!$A$1:$M$5000,0,FALSE)),"NOT VALID")</f>
        <v>0</v>
      </c>
      <c r="W163">
        <f>IFERROR(IFERROR(VLOOKUP($A163,'K-NETT'!$A$1:$AF$37898,22,FALSE),VLOOKUP($A163,'K-Wallet'!$A$1:$M$5000,0,FALSE)),"NOT VALID")</f>
        <v>0</v>
      </c>
      <c r="X163">
        <f>IFERROR(IFERROR(VLOOKUP($A163,'K-NETT'!$A$1:$AF$37898,23,FALSE),VLOOKUP($A163,'K-Wallet'!$A$1:$M$5000,0,FALSE)),"NOT VALID")</f>
        <v>0</v>
      </c>
      <c r="Y163">
        <f>IFERROR(IFERROR(VLOOKUP($A163,'K-NETT'!$A$1:$AF$37898,26,FALSE),VLOOKUP($A163,'K-Wallet'!$A$1:$M$5000,0,FALSE)),"NOT VALID")</f>
        <v>506650</v>
      </c>
      <c r="Z163">
        <f>IFERROR(IFERROR(VLOOKUP($A163,'K-NETT'!$A$1:$AF$37898,30,FALSE),VLOOKUP($A163,'K-Wallet'!$A$1:$M$5000,11,FALSE)),"NOT VALID")</f>
        <v>0</v>
      </c>
      <c r="AA163" s="31">
        <f t="shared" si="5"/>
        <v>0</v>
      </c>
    </row>
    <row r="164" spans="1:27" x14ac:dyDescent="0.25">
      <c r="A164" t="str">
        <f t="shared" si="4"/>
        <v>1652594973</v>
      </c>
      <c r="B164">
        <v>155</v>
      </c>
      <c r="C164">
        <v>1652594973</v>
      </c>
      <c r="D164" t="s">
        <v>42</v>
      </c>
      <c r="E164" t="s">
        <v>43</v>
      </c>
      <c r="F164">
        <v>56650</v>
      </c>
      <c r="G164" s="2">
        <v>44116</v>
      </c>
      <c r="H164" s="3">
        <v>0.69166666666666676</v>
      </c>
      <c r="I164" t="s">
        <v>44</v>
      </c>
      <c r="J164">
        <v>-83063421601</v>
      </c>
      <c r="K164" s="4" t="s">
        <v>101</v>
      </c>
      <c r="N164" t="str">
        <f>IFERROR(IFERROR(VLOOKUP($A164,'K-NETT'!$A$1:$AF$37898,1,FALSE),VLOOKUP($A164,'K-Wallet'!$A$1:$M$5000,1,FALSE)),"NOT VALID")</f>
        <v>1652594973</v>
      </c>
      <c r="O164" t="str">
        <f>IFERROR(IFERROR(VLOOKUP($A164,'K-NETT'!$A$1:$AF$37898,11,FALSE),VLOOKUP($A164,'K-Wallet'!$A$1:$M$5000,0,FALSE)),"NOT VALID")</f>
        <v>MME2010007598</v>
      </c>
      <c r="P164" t="str">
        <f>IFERROR(IFERROR(VLOOKUP($A164,'K-NETT'!$A$1:$AF$37898,14,FALSE),VLOOKUP($A164,'K-Wallet'!$A$1:$M$5000,8,FALSE)),"NOT VALID")</f>
        <v>IDRUAAA09802</v>
      </c>
      <c r="Q164" t="str">
        <f>IFERROR(IFERROR(VLOOKUP($A164,'K-NETT'!$A$1:$AF$37898,15,FALSE),VLOOKUP($A164,'K-Wallet'!$A$1:$M$5000,9,FALSE)),"NOT VALID")</f>
        <v>LISA HAERUNNISAH</v>
      </c>
      <c r="R164">
        <f>IFERROR(IFERROR(VLOOKUP($A164,'K-NETT'!$A$1:$AF$37898,16,FALSE),VLOOKUP($A164,'K-Wallet'!$A$1:$M$5000,0,FALSE)),"NOT VALID")</f>
        <v>50000</v>
      </c>
      <c r="S164">
        <f>IFERROR(IFERROR(VLOOKUP($A164,'K-NETT'!$A$1:$AF$37898,17,FALSE),VLOOKUP($A164,'K-Wallet'!$A$1:$M$5000,0,FALSE)),"NOT VALID")</f>
        <v>6650</v>
      </c>
      <c r="T164">
        <f>IFERROR(IFERROR(VLOOKUP($A164,'K-NETT'!$A$1:$AF$37898,18,FALSE),VLOOKUP($A164,'K-Wallet'!$A$1:$M$5000,0,FALSE)),"NOT VALID")</f>
        <v>0</v>
      </c>
      <c r="U164">
        <f>IFERROR(IFERROR(VLOOKUP($A164,'K-NETT'!$A$1:$AF$37898,19,FALSE),VLOOKUP($A164,'K-Wallet'!$A$1:$M$5000,0,FALSE)),"NOT VALID")</f>
        <v>0</v>
      </c>
      <c r="V164">
        <f>IFERROR(IFERROR(VLOOKUP($A164,'K-NETT'!$A$1:$AF$37898,20,FALSE),VLOOKUP($A164,'K-Wallet'!$A$1:$M$5000,0,FALSE)),"NOT VALID")</f>
        <v>0</v>
      </c>
      <c r="W164">
        <f>IFERROR(IFERROR(VLOOKUP($A164,'K-NETT'!$A$1:$AF$37898,22,FALSE),VLOOKUP($A164,'K-Wallet'!$A$1:$M$5000,0,FALSE)),"NOT VALID")</f>
        <v>0</v>
      </c>
      <c r="X164">
        <f>IFERROR(IFERROR(VLOOKUP($A164,'K-NETT'!$A$1:$AF$37898,23,FALSE),VLOOKUP($A164,'K-Wallet'!$A$1:$M$5000,0,FALSE)),"NOT VALID")</f>
        <v>0</v>
      </c>
      <c r="Y164">
        <f>IFERROR(IFERROR(VLOOKUP($A164,'K-NETT'!$A$1:$AF$37898,26,FALSE),VLOOKUP($A164,'K-Wallet'!$A$1:$M$5000,0,FALSE)),"NOT VALID")</f>
        <v>56650</v>
      </c>
      <c r="Z164">
        <f>IFERROR(IFERROR(VLOOKUP($A164,'K-NETT'!$A$1:$AF$37898,30,FALSE),VLOOKUP($A164,'K-Wallet'!$A$1:$M$5000,11,FALSE)),"NOT VALID")</f>
        <v>0</v>
      </c>
      <c r="AA164" s="31">
        <f t="shared" si="5"/>
        <v>0</v>
      </c>
    </row>
    <row r="165" spans="1:27" x14ac:dyDescent="0.25">
      <c r="A165" t="str">
        <f t="shared" si="4"/>
        <v>1701694974</v>
      </c>
      <c r="B165">
        <v>156</v>
      </c>
      <c r="C165">
        <v>1701694974</v>
      </c>
      <c r="D165" t="s">
        <v>42</v>
      </c>
      <c r="E165" t="s">
        <v>43</v>
      </c>
      <c r="F165">
        <v>56650</v>
      </c>
      <c r="G165" s="2">
        <v>44116</v>
      </c>
      <c r="H165" s="3">
        <v>0.70297453703703694</v>
      </c>
      <c r="I165" t="s">
        <v>17177</v>
      </c>
      <c r="J165">
        <v>-83067743701</v>
      </c>
      <c r="K165" s="4" t="s">
        <v>101</v>
      </c>
      <c r="N165" t="str">
        <f>IFERROR(IFERROR(VLOOKUP($A165,'K-NETT'!$A$1:$AF$37898,1,FALSE),VLOOKUP($A165,'K-Wallet'!$A$1:$M$5000,1,FALSE)),"NOT VALID")</f>
        <v>1701694974</v>
      </c>
      <c r="O165" t="str">
        <f>IFERROR(IFERROR(VLOOKUP($A165,'K-NETT'!$A$1:$AF$37898,11,FALSE),VLOOKUP($A165,'K-Wallet'!$A$1:$M$5000,0,FALSE)),"NOT VALID")</f>
        <v>MME2010007602</v>
      </c>
      <c r="P165" t="str">
        <f>IFERROR(IFERROR(VLOOKUP($A165,'K-NETT'!$A$1:$AF$37898,14,FALSE),VLOOKUP($A165,'K-Wallet'!$A$1:$M$5000,8,FALSE)),"NOT VALID")</f>
        <v>IDJRBFA13708</v>
      </c>
      <c r="Q165" t="str">
        <f>IFERROR(IFERROR(VLOOKUP($A165,'K-NETT'!$A$1:$AF$37898,15,FALSE),VLOOKUP($A165,'K-Wallet'!$A$1:$M$5000,9,FALSE)),"NOT VALID")</f>
        <v>LELY MARIA MUSTAQHFIRAH</v>
      </c>
      <c r="R165">
        <f>IFERROR(IFERROR(VLOOKUP($A165,'K-NETT'!$A$1:$AF$37898,16,FALSE),VLOOKUP($A165,'K-Wallet'!$A$1:$M$5000,0,FALSE)),"NOT VALID")</f>
        <v>50000</v>
      </c>
      <c r="S165">
        <f>IFERROR(IFERROR(VLOOKUP($A165,'K-NETT'!$A$1:$AF$37898,17,FALSE),VLOOKUP($A165,'K-Wallet'!$A$1:$M$5000,0,FALSE)),"NOT VALID")</f>
        <v>6650</v>
      </c>
      <c r="T165">
        <f>IFERROR(IFERROR(VLOOKUP($A165,'K-NETT'!$A$1:$AF$37898,18,FALSE),VLOOKUP($A165,'K-Wallet'!$A$1:$M$5000,0,FALSE)),"NOT VALID")</f>
        <v>0</v>
      </c>
      <c r="U165">
        <f>IFERROR(IFERROR(VLOOKUP($A165,'K-NETT'!$A$1:$AF$37898,19,FALSE),VLOOKUP($A165,'K-Wallet'!$A$1:$M$5000,0,FALSE)),"NOT VALID")</f>
        <v>0</v>
      </c>
      <c r="V165">
        <f>IFERROR(IFERROR(VLOOKUP($A165,'K-NETT'!$A$1:$AF$37898,20,FALSE),VLOOKUP($A165,'K-Wallet'!$A$1:$M$5000,0,FALSE)),"NOT VALID")</f>
        <v>0</v>
      </c>
      <c r="W165">
        <f>IFERROR(IFERROR(VLOOKUP($A165,'K-NETT'!$A$1:$AF$37898,22,FALSE),VLOOKUP($A165,'K-Wallet'!$A$1:$M$5000,0,FALSE)),"NOT VALID")</f>
        <v>0</v>
      </c>
      <c r="X165">
        <f>IFERROR(IFERROR(VLOOKUP($A165,'K-NETT'!$A$1:$AF$37898,23,FALSE),VLOOKUP($A165,'K-Wallet'!$A$1:$M$5000,0,FALSE)),"NOT VALID")</f>
        <v>0</v>
      </c>
      <c r="Y165">
        <f>IFERROR(IFERROR(VLOOKUP($A165,'K-NETT'!$A$1:$AF$37898,26,FALSE),VLOOKUP($A165,'K-Wallet'!$A$1:$M$5000,0,FALSE)),"NOT VALID")</f>
        <v>56650</v>
      </c>
      <c r="Z165">
        <f>IFERROR(IFERROR(VLOOKUP($A165,'K-NETT'!$A$1:$AF$37898,30,FALSE),VLOOKUP($A165,'K-Wallet'!$A$1:$M$5000,11,FALSE)),"NOT VALID")</f>
        <v>0</v>
      </c>
      <c r="AA165" s="31">
        <f t="shared" si="5"/>
        <v>0</v>
      </c>
    </row>
    <row r="166" spans="1:27" x14ac:dyDescent="0.25">
      <c r="A166" t="str">
        <f t="shared" si="4"/>
        <v>1704694667</v>
      </c>
      <c r="B166">
        <v>157</v>
      </c>
      <c r="C166">
        <v>1704694667</v>
      </c>
      <c r="D166" t="s">
        <v>42</v>
      </c>
      <c r="E166" t="s">
        <v>43</v>
      </c>
      <c r="F166">
        <v>64650</v>
      </c>
      <c r="G166" s="2">
        <v>44116</v>
      </c>
      <c r="H166" s="3">
        <v>0.70458333333333334</v>
      </c>
      <c r="I166" t="s">
        <v>44</v>
      </c>
      <c r="J166">
        <v>-83068373301</v>
      </c>
      <c r="K166" s="4" t="s">
        <v>101</v>
      </c>
      <c r="N166" t="str">
        <f>IFERROR(IFERROR(VLOOKUP($A166,'K-NETT'!$A$1:$AF$37898,1,FALSE),VLOOKUP($A166,'K-Wallet'!$A$1:$M$5000,1,FALSE)),"NOT VALID")</f>
        <v>1704694667</v>
      </c>
      <c r="O166" t="str">
        <f>IFERROR(IFERROR(VLOOKUP($A166,'K-NETT'!$A$1:$AF$37898,11,FALSE),VLOOKUP($A166,'K-Wallet'!$A$1:$M$5000,0,FALSE)),"NOT VALID")</f>
        <v>MME2010007605</v>
      </c>
      <c r="P166" t="str">
        <f>IFERROR(IFERROR(VLOOKUP($A166,'K-NETT'!$A$1:$AF$37898,14,FALSE),VLOOKUP($A166,'K-Wallet'!$A$1:$M$5000,8,FALSE)),"NOT VALID")</f>
        <v>IDSPAAB43834</v>
      </c>
      <c r="Q166" t="str">
        <f>IFERROR(IFERROR(VLOOKUP($A166,'K-NETT'!$A$1:$AF$37898,15,FALSE),VLOOKUP($A166,'K-Wallet'!$A$1:$M$5000,9,FALSE)),"NOT VALID")</f>
        <v>JUHAIRIAH</v>
      </c>
      <c r="R166">
        <f>IFERROR(IFERROR(VLOOKUP($A166,'K-NETT'!$A$1:$AF$37898,16,FALSE),VLOOKUP($A166,'K-Wallet'!$A$1:$M$5000,0,FALSE)),"NOT VALID")</f>
        <v>50000</v>
      </c>
      <c r="S166">
        <f>IFERROR(IFERROR(VLOOKUP($A166,'K-NETT'!$A$1:$AF$37898,17,FALSE),VLOOKUP($A166,'K-Wallet'!$A$1:$M$5000,0,FALSE)),"NOT VALID")</f>
        <v>6650</v>
      </c>
      <c r="T166">
        <f>IFERROR(IFERROR(VLOOKUP($A166,'K-NETT'!$A$1:$AF$37898,18,FALSE),VLOOKUP($A166,'K-Wallet'!$A$1:$M$5000,0,FALSE)),"NOT VALID")</f>
        <v>8000</v>
      </c>
      <c r="U166">
        <f>IFERROR(IFERROR(VLOOKUP($A166,'K-NETT'!$A$1:$AF$37898,19,FALSE),VLOOKUP($A166,'K-Wallet'!$A$1:$M$5000,0,FALSE)),"NOT VALID")</f>
        <v>0</v>
      </c>
      <c r="V166">
        <f>IFERROR(IFERROR(VLOOKUP($A166,'K-NETT'!$A$1:$AF$37898,20,FALSE),VLOOKUP($A166,'K-Wallet'!$A$1:$M$5000,0,FALSE)),"NOT VALID")</f>
        <v>0</v>
      </c>
      <c r="W166">
        <f>IFERROR(IFERROR(VLOOKUP($A166,'K-NETT'!$A$1:$AF$37898,22,FALSE),VLOOKUP($A166,'K-Wallet'!$A$1:$M$5000,0,FALSE)),"NOT VALID")</f>
        <v>0</v>
      </c>
      <c r="X166">
        <f>IFERROR(IFERROR(VLOOKUP($A166,'K-NETT'!$A$1:$AF$37898,23,FALSE),VLOOKUP($A166,'K-Wallet'!$A$1:$M$5000,0,FALSE)),"NOT VALID")</f>
        <v>0</v>
      </c>
      <c r="Y166">
        <f>IFERROR(IFERROR(VLOOKUP($A166,'K-NETT'!$A$1:$AF$37898,26,FALSE),VLOOKUP($A166,'K-Wallet'!$A$1:$M$5000,0,FALSE)),"NOT VALID")</f>
        <v>64650</v>
      </c>
      <c r="Z166">
        <f>IFERROR(IFERROR(VLOOKUP($A166,'K-NETT'!$A$1:$AF$37898,30,FALSE),VLOOKUP($A166,'K-Wallet'!$A$1:$M$5000,11,FALSE)),"NOT VALID")</f>
        <v>0</v>
      </c>
      <c r="AA166" s="31">
        <f t="shared" si="5"/>
        <v>0</v>
      </c>
    </row>
    <row r="167" spans="1:27" x14ac:dyDescent="0.25">
      <c r="A167" t="str">
        <f t="shared" si="4"/>
        <v>1167694627</v>
      </c>
      <c r="B167">
        <v>158</v>
      </c>
      <c r="C167">
        <v>1167694627</v>
      </c>
      <c r="D167" t="s">
        <v>42</v>
      </c>
      <c r="E167" t="s">
        <v>43</v>
      </c>
      <c r="F167">
        <v>696650</v>
      </c>
      <c r="G167" s="2">
        <v>44116</v>
      </c>
      <c r="H167" s="3">
        <v>0.70869212962962969</v>
      </c>
      <c r="I167" t="s">
        <v>44</v>
      </c>
      <c r="J167">
        <v>-83069910601</v>
      </c>
      <c r="K167" s="4" t="s">
        <v>101</v>
      </c>
      <c r="N167" t="str">
        <f>IFERROR(IFERROR(VLOOKUP($A167,'K-NETT'!$A$1:$AF$37898,1,FALSE),VLOOKUP($A167,'K-Wallet'!$A$1:$M$5000,1,FALSE)),"NOT VALID")</f>
        <v>1167694627</v>
      </c>
      <c r="O167" t="str">
        <f>IFERROR(IFERROR(VLOOKUP($A167,'K-NETT'!$A$1:$AF$37898,11,FALSE),VLOOKUP($A167,'K-Wallet'!$A$1:$M$5000,0,FALSE)),"NOT VALID")</f>
        <v>CNE2010007606</v>
      </c>
      <c r="P167" t="str">
        <f>IFERROR(IFERROR(VLOOKUP($A167,'K-NETT'!$A$1:$AF$37898,14,FALSE),VLOOKUP($A167,'K-Wallet'!$A$1:$M$5000,8,FALSE)),"NOT VALID")</f>
        <v>IDJTBAA12341</v>
      </c>
      <c r="Q167" t="str">
        <f>IFERROR(IFERROR(VLOOKUP($A167,'K-NETT'!$A$1:$AF$37898,15,FALSE),VLOOKUP($A167,'K-Wallet'!$A$1:$M$5000,9,FALSE)),"NOT VALID")</f>
        <v>MILA MELINDA NURANI</v>
      </c>
      <c r="R167">
        <f>IFERROR(IFERROR(VLOOKUP($A167,'K-NETT'!$A$1:$AF$37898,16,FALSE),VLOOKUP($A167,'K-Wallet'!$A$1:$M$5000,0,FALSE)),"NOT VALID")</f>
        <v>670000</v>
      </c>
      <c r="S167">
        <f>IFERROR(IFERROR(VLOOKUP($A167,'K-NETT'!$A$1:$AF$37898,17,FALSE),VLOOKUP($A167,'K-Wallet'!$A$1:$M$5000,0,FALSE)),"NOT VALID")</f>
        <v>6650</v>
      </c>
      <c r="T167">
        <f>IFERROR(IFERROR(VLOOKUP($A167,'K-NETT'!$A$1:$AF$37898,18,FALSE),VLOOKUP($A167,'K-Wallet'!$A$1:$M$5000,0,FALSE)),"NOT VALID")</f>
        <v>20000</v>
      </c>
      <c r="U167">
        <f>IFERROR(IFERROR(VLOOKUP($A167,'K-NETT'!$A$1:$AF$37898,19,FALSE),VLOOKUP($A167,'K-Wallet'!$A$1:$M$5000,0,FALSE)),"NOT VALID")</f>
        <v>0</v>
      </c>
      <c r="V167">
        <f>IFERROR(IFERROR(VLOOKUP($A167,'K-NETT'!$A$1:$AF$37898,20,FALSE),VLOOKUP($A167,'K-Wallet'!$A$1:$M$5000,0,FALSE)),"NOT VALID")</f>
        <v>0</v>
      </c>
      <c r="W167">
        <f>IFERROR(IFERROR(VLOOKUP($A167,'K-NETT'!$A$1:$AF$37898,22,FALSE),VLOOKUP($A167,'K-Wallet'!$A$1:$M$5000,0,FALSE)),"NOT VALID")</f>
        <v>0</v>
      </c>
      <c r="X167">
        <f>IFERROR(IFERROR(VLOOKUP($A167,'K-NETT'!$A$1:$AF$37898,23,FALSE),VLOOKUP($A167,'K-Wallet'!$A$1:$M$5000,0,FALSE)),"NOT VALID")</f>
        <v>0</v>
      </c>
      <c r="Y167">
        <f>IFERROR(IFERROR(VLOOKUP($A167,'K-NETT'!$A$1:$AF$37898,26,FALSE),VLOOKUP($A167,'K-Wallet'!$A$1:$M$5000,0,FALSE)),"NOT VALID")</f>
        <v>696650</v>
      </c>
      <c r="Z167">
        <f>IFERROR(IFERROR(VLOOKUP($A167,'K-NETT'!$A$1:$AF$37898,30,FALSE),VLOOKUP($A167,'K-Wallet'!$A$1:$M$5000,11,FALSE)),"NOT VALID")</f>
        <v>0</v>
      </c>
      <c r="AA167" s="31">
        <f t="shared" si="5"/>
        <v>0</v>
      </c>
    </row>
    <row r="168" spans="1:27" x14ac:dyDescent="0.25">
      <c r="A168" t="str">
        <f t="shared" si="4"/>
        <v>1222984329</v>
      </c>
      <c r="B168">
        <v>159</v>
      </c>
      <c r="C168">
        <v>1222984329</v>
      </c>
      <c r="D168" t="s">
        <v>42</v>
      </c>
      <c r="E168" t="s">
        <v>43</v>
      </c>
      <c r="F168">
        <v>637650</v>
      </c>
      <c r="G168" s="2">
        <v>44116</v>
      </c>
      <c r="H168" s="3">
        <v>0.70893518518518517</v>
      </c>
      <c r="I168" t="s">
        <v>44</v>
      </c>
      <c r="J168">
        <v>-83070002801</v>
      </c>
      <c r="K168" s="4" t="s">
        <v>101</v>
      </c>
      <c r="N168" t="str">
        <f>IFERROR(IFERROR(VLOOKUP($A168,'K-NETT'!$A$1:$AF$37898,1,FALSE),VLOOKUP($A168,'K-Wallet'!$A$1:$M$5000,1,FALSE)),"NOT VALID")</f>
        <v>1222984329</v>
      </c>
      <c r="O168" t="str">
        <f>IFERROR(IFERROR(VLOOKUP($A168,'K-NETT'!$A$1:$AF$37898,11,FALSE),VLOOKUP($A168,'K-Wallet'!$A$1:$M$5000,0,FALSE)),"NOT VALID")</f>
        <v>CNE2010007607</v>
      </c>
      <c r="P168" t="str">
        <f>IFERROR(IFERROR(VLOOKUP($A168,'K-NETT'!$A$1:$AF$37898,14,FALSE),VLOOKUP($A168,'K-Wallet'!$A$1:$M$5000,8,FALSE)),"NOT VALID")</f>
        <v>IDJRAAA10053</v>
      </c>
      <c r="Q168" t="str">
        <f>IFERROR(IFERROR(VLOOKUP($A168,'K-NETT'!$A$1:$AF$37898,15,FALSE),VLOOKUP($A168,'K-Wallet'!$A$1:$M$5000,9,FALSE)),"NOT VALID")</f>
        <v>DEDE SOLIHAH</v>
      </c>
      <c r="R168">
        <f>IFERROR(IFERROR(VLOOKUP($A168,'K-NETT'!$A$1:$AF$37898,16,FALSE),VLOOKUP($A168,'K-Wallet'!$A$1:$M$5000,0,FALSE)),"NOT VALID")</f>
        <v>620000</v>
      </c>
      <c r="S168">
        <f>IFERROR(IFERROR(VLOOKUP($A168,'K-NETT'!$A$1:$AF$37898,17,FALSE),VLOOKUP($A168,'K-Wallet'!$A$1:$M$5000,0,FALSE)),"NOT VALID")</f>
        <v>6650</v>
      </c>
      <c r="T168">
        <f>IFERROR(IFERROR(VLOOKUP($A168,'K-NETT'!$A$1:$AF$37898,18,FALSE),VLOOKUP($A168,'K-Wallet'!$A$1:$M$5000,0,FALSE)),"NOT VALID")</f>
        <v>11000</v>
      </c>
      <c r="U168">
        <f>IFERROR(IFERROR(VLOOKUP($A168,'K-NETT'!$A$1:$AF$37898,19,FALSE),VLOOKUP($A168,'K-Wallet'!$A$1:$M$5000,0,FALSE)),"NOT VALID")</f>
        <v>0</v>
      </c>
      <c r="V168">
        <f>IFERROR(IFERROR(VLOOKUP($A168,'K-NETT'!$A$1:$AF$37898,20,FALSE),VLOOKUP($A168,'K-Wallet'!$A$1:$M$5000,0,FALSE)),"NOT VALID")</f>
        <v>0</v>
      </c>
      <c r="W168">
        <f>IFERROR(IFERROR(VLOOKUP($A168,'K-NETT'!$A$1:$AF$37898,22,FALSE),VLOOKUP($A168,'K-Wallet'!$A$1:$M$5000,0,FALSE)),"NOT VALID")</f>
        <v>0</v>
      </c>
      <c r="X168">
        <f>IFERROR(IFERROR(VLOOKUP($A168,'K-NETT'!$A$1:$AF$37898,23,FALSE),VLOOKUP($A168,'K-Wallet'!$A$1:$M$5000,0,FALSE)),"NOT VALID")</f>
        <v>0</v>
      </c>
      <c r="Y168">
        <f>IFERROR(IFERROR(VLOOKUP($A168,'K-NETT'!$A$1:$AF$37898,26,FALSE),VLOOKUP($A168,'K-Wallet'!$A$1:$M$5000,0,FALSE)),"NOT VALID")</f>
        <v>637650</v>
      </c>
      <c r="Z168">
        <f>IFERROR(IFERROR(VLOOKUP($A168,'K-NETT'!$A$1:$AF$37898,30,FALSE),VLOOKUP($A168,'K-Wallet'!$A$1:$M$5000,11,FALSE)),"NOT VALID")</f>
        <v>0</v>
      </c>
      <c r="AA168" s="31">
        <f t="shared" si="5"/>
        <v>0</v>
      </c>
    </row>
    <row r="169" spans="1:27" x14ac:dyDescent="0.25">
      <c r="A169" t="str">
        <f t="shared" si="4"/>
        <v>1005794106</v>
      </c>
      <c r="B169">
        <v>160</v>
      </c>
      <c r="C169">
        <v>1005794106</v>
      </c>
      <c r="D169" t="s">
        <v>42</v>
      </c>
      <c r="E169" t="s">
        <v>43</v>
      </c>
      <c r="F169">
        <v>634650</v>
      </c>
      <c r="G169" s="2">
        <v>44116</v>
      </c>
      <c r="H169" s="3">
        <v>0.71709490740740733</v>
      </c>
      <c r="I169" t="s">
        <v>44</v>
      </c>
      <c r="J169">
        <v>-83073104301</v>
      </c>
      <c r="K169" s="4" t="s">
        <v>101</v>
      </c>
      <c r="N169" t="str">
        <f>IFERROR(IFERROR(VLOOKUP($A169,'K-NETT'!$A$1:$AF$37898,1,FALSE),VLOOKUP($A169,'K-Wallet'!$A$1:$M$5000,1,FALSE)),"NOT VALID")</f>
        <v>1005794106</v>
      </c>
      <c r="O169" t="str">
        <f>IFERROR(IFERROR(VLOOKUP($A169,'K-NETT'!$A$1:$AF$37898,11,FALSE),VLOOKUP($A169,'K-Wallet'!$A$1:$M$5000,0,FALSE)),"NOT VALID")</f>
        <v>CNE2010007611</v>
      </c>
      <c r="P169" t="str">
        <f>IFERROR(IFERROR(VLOOKUP($A169,'K-NETT'!$A$1:$AF$37898,14,FALSE),VLOOKUP($A169,'K-Wallet'!$A$1:$M$5000,8,FALSE)),"NOT VALID")</f>
        <v>IDJKAMA05122</v>
      </c>
      <c r="Q169" t="str">
        <f>IFERROR(IFERROR(VLOOKUP($A169,'K-NETT'!$A$1:$AF$37898,15,FALSE),VLOOKUP($A169,'K-Wallet'!$A$1:$M$5000,9,FALSE)),"NOT VALID")</f>
        <v>RIZKY EKA PERTIWI</v>
      </c>
      <c r="R169">
        <f>IFERROR(IFERROR(VLOOKUP($A169,'K-NETT'!$A$1:$AF$37898,16,FALSE),VLOOKUP($A169,'K-Wallet'!$A$1:$M$5000,0,FALSE)),"NOT VALID")</f>
        <v>620000</v>
      </c>
      <c r="S169">
        <f>IFERROR(IFERROR(VLOOKUP($A169,'K-NETT'!$A$1:$AF$37898,17,FALSE),VLOOKUP($A169,'K-Wallet'!$A$1:$M$5000,0,FALSE)),"NOT VALID")</f>
        <v>6650</v>
      </c>
      <c r="T169">
        <f>IFERROR(IFERROR(VLOOKUP($A169,'K-NETT'!$A$1:$AF$37898,18,FALSE),VLOOKUP($A169,'K-Wallet'!$A$1:$M$5000,0,FALSE)),"NOT VALID")</f>
        <v>8000</v>
      </c>
      <c r="U169">
        <f>IFERROR(IFERROR(VLOOKUP($A169,'K-NETT'!$A$1:$AF$37898,19,FALSE),VLOOKUP($A169,'K-Wallet'!$A$1:$M$5000,0,FALSE)),"NOT VALID")</f>
        <v>0</v>
      </c>
      <c r="V169">
        <f>IFERROR(IFERROR(VLOOKUP($A169,'K-NETT'!$A$1:$AF$37898,20,FALSE),VLOOKUP($A169,'K-Wallet'!$A$1:$M$5000,0,FALSE)),"NOT VALID")</f>
        <v>0</v>
      </c>
      <c r="W169">
        <f>IFERROR(IFERROR(VLOOKUP($A169,'K-NETT'!$A$1:$AF$37898,22,FALSE),VLOOKUP($A169,'K-Wallet'!$A$1:$M$5000,0,FALSE)),"NOT VALID")</f>
        <v>0</v>
      </c>
      <c r="X169">
        <f>IFERROR(IFERROR(VLOOKUP($A169,'K-NETT'!$A$1:$AF$37898,23,FALSE),VLOOKUP($A169,'K-Wallet'!$A$1:$M$5000,0,FALSE)),"NOT VALID")</f>
        <v>0</v>
      </c>
      <c r="Y169">
        <f>IFERROR(IFERROR(VLOOKUP($A169,'K-NETT'!$A$1:$AF$37898,26,FALSE),VLOOKUP($A169,'K-Wallet'!$A$1:$M$5000,0,FALSE)),"NOT VALID")</f>
        <v>634650</v>
      </c>
      <c r="Z169">
        <f>IFERROR(IFERROR(VLOOKUP($A169,'K-NETT'!$A$1:$AF$37898,30,FALSE),VLOOKUP($A169,'K-Wallet'!$A$1:$M$5000,11,FALSE)),"NOT VALID")</f>
        <v>0</v>
      </c>
      <c r="AA169" s="31">
        <f t="shared" si="5"/>
        <v>0</v>
      </c>
    </row>
    <row r="170" spans="1:27" x14ac:dyDescent="0.25">
      <c r="A170" t="str">
        <f t="shared" si="4"/>
        <v>1205105201</v>
      </c>
      <c r="B170">
        <v>161</v>
      </c>
      <c r="C170">
        <v>1205105201</v>
      </c>
      <c r="D170" t="s">
        <v>42</v>
      </c>
      <c r="E170" t="s">
        <v>43</v>
      </c>
      <c r="F170">
        <v>118650</v>
      </c>
      <c r="G170" s="2">
        <v>44116</v>
      </c>
      <c r="H170" s="3">
        <v>0.76662037037037034</v>
      </c>
      <c r="I170" t="s">
        <v>44</v>
      </c>
      <c r="J170">
        <v>-83091657101</v>
      </c>
      <c r="K170" s="4" t="s">
        <v>101</v>
      </c>
      <c r="N170" t="str">
        <f>IFERROR(IFERROR(VLOOKUP($A170,'K-NETT'!$A$1:$AF$37898,1,FALSE),VLOOKUP($A170,'K-Wallet'!$A$1:$M$5000,1,FALSE)),"NOT VALID")</f>
        <v>1205105201</v>
      </c>
      <c r="O170" t="str">
        <f>IFERROR(IFERROR(VLOOKUP($A170,'K-NETT'!$A$1:$AF$37898,11,FALSE),VLOOKUP($A170,'K-Wallet'!$A$1:$M$5000,0,FALSE)),"NOT VALID")</f>
        <v>CNE2010007619</v>
      </c>
      <c r="P170" t="str">
        <f>IFERROR(IFERROR(VLOOKUP($A170,'K-NETT'!$A$1:$AF$37898,14,FALSE),VLOOKUP($A170,'K-Wallet'!$A$1:$M$5000,8,FALSE)),"NOT VALID")</f>
        <v>IDPABMA02569</v>
      </c>
      <c r="Q170" t="str">
        <f>IFERROR(IFERROR(VLOOKUP($A170,'K-NETT'!$A$1:$AF$37898,15,FALSE),VLOOKUP($A170,'K-Wallet'!$A$1:$M$5000,9,FALSE)),"NOT VALID")</f>
        <v>SURAWAN</v>
      </c>
      <c r="R170">
        <f>IFERROR(IFERROR(VLOOKUP($A170,'K-NETT'!$A$1:$AF$37898,16,FALSE),VLOOKUP($A170,'K-Wallet'!$A$1:$M$5000,0,FALSE)),"NOT VALID")</f>
        <v>91000</v>
      </c>
      <c r="S170">
        <f>IFERROR(IFERROR(VLOOKUP($A170,'K-NETT'!$A$1:$AF$37898,17,FALSE),VLOOKUP($A170,'K-Wallet'!$A$1:$M$5000,0,FALSE)),"NOT VALID")</f>
        <v>6650</v>
      </c>
      <c r="T170">
        <f>IFERROR(IFERROR(VLOOKUP($A170,'K-NETT'!$A$1:$AF$37898,18,FALSE),VLOOKUP($A170,'K-Wallet'!$A$1:$M$5000,0,FALSE)),"NOT VALID")</f>
        <v>21000</v>
      </c>
      <c r="U170">
        <f>IFERROR(IFERROR(VLOOKUP($A170,'K-NETT'!$A$1:$AF$37898,19,FALSE),VLOOKUP($A170,'K-Wallet'!$A$1:$M$5000,0,FALSE)),"NOT VALID")</f>
        <v>0</v>
      </c>
      <c r="V170">
        <f>IFERROR(IFERROR(VLOOKUP($A170,'K-NETT'!$A$1:$AF$37898,20,FALSE),VLOOKUP($A170,'K-Wallet'!$A$1:$M$5000,0,FALSE)),"NOT VALID")</f>
        <v>0</v>
      </c>
      <c r="W170">
        <f>IFERROR(IFERROR(VLOOKUP($A170,'K-NETT'!$A$1:$AF$37898,22,FALSE),VLOOKUP($A170,'K-Wallet'!$A$1:$M$5000,0,FALSE)),"NOT VALID")</f>
        <v>0</v>
      </c>
      <c r="X170">
        <f>IFERROR(IFERROR(VLOOKUP($A170,'K-NETT'!$A$1:$AF$37898,23,FALSE),VLOOKUP($A170,'K-Wallet'!$A$1:$M$5000,0,FALSE)),"NOT VALID")</f>
        <v>0</v>
      </c>
      <c r="Y170">
        <f>IFERROR(IFERROR(VLOOKUP($A170,'K-NETT'!$A$1:$AF$37898,26,FALSE),VLOOKUP($A170,'K-Wallet'!$A$1:$M$5000,0,FALSE)),"NOT VALID")</f>
        <v>118650</v>
      </c>
      <c r="Z170">
        <f>IFERROR(IFERROR(VLOOKUP($A170,'K-NETT'!$A$1:$AF$37898,30,FALSE),VLOOKUP($A170,'K-Wallet'!$A$1:$M$5000,11,FALSE)),"NOT VALID")</f>
        <v>0</v>
      </c>
      <c r="AA170" s="31">
        <f t="shared" si="5"/>
        <v>0</v>
      </c>
    </row>
    <row r="171" spans="1:27" x14ac:dyDescent="0.25">
      <c r="A171" t="str">
        <f t="shared" si="4"/>
        <v>1527105233</v>
      </c>
      <c r="B171">
        <v>162</v>
      </c>
      <c r="C171">
        <v>1527105233</v>
      </c>
      <c r="D171" t="s">
        <v>42</v>
      </c>
      <c r="E171" t="s">
        <v>43</v>
      </c>
      <c r="F171">
        <v>976650</v>
      </c>
      <c r="G171" s="2">
        <v>44116</v>
      </c>
      <c r="H171" s="3">
        <v>0.76737268518518509</v>
      </c>
      <c r="I171" t="s">
        <v>44</v>
      </c>
      <c r="J171">
        <v>-83091959101</v>
      </c>
      <c r="K171" s="4" t="s">
        <v>101</v>
      </c>
      <c r="N171" t="str">
        <f>IFERROR(IFERROR(VLOOKUP($A171,'K-NETT'!$A$1:$AF$37898,1,FALSE),VLOOKUP($A171,'K-Wallet'!$A$1:$M$5000,1,FALSE)),"NOT VALID")</f>
        <v>1527105233</v>
      </c>
      <c r="O171" t="str">
        <f>IFERROR(IFERROR(VLOOKUP($A171,'K-NETT'!$A$1:$AF$37898,11,FALSE),VLOOKUP($A171,'K-Wallet'!$A$1:$M$5000,0,FALSE)),"NOT VALID")</f>
        <v>CNE2010007620</v>
      </c>
      <c r="P171" t="str">
        <f>IFERROR(IFERROR(VLOOKUP($A171,'K-NETT'!$A$1:$AF$37898,14,FALSE),VLOOKUP($A171,'K-Wallet'!$A$1:$M$5000,8,FALSE)),"NOT VALID")</f>
        <v>IDSPAAB42290</v>
      </c>
      <c r="Q171" t="str">
        <f>IFERROR(IFERROR(VLOOKUP($A171,'K-NETT'!$A$1:$AF$37898,15,FALSE),VLOOKUP($A171,'K-Wallet'!$A$1:$M$5000,9,FALSE)),"NOT VALID")</f>
        <v>ANA ROHANAH</v>
      </c>
      <c r="R171">
        <f>IFERROR(IFERROR(VLOOKUP($A171,'K-NETT'!$A$1:$AF$37898,16,FALSE),VLOOKUP($A171,'K-Wallet'!$A$1:$M$5000,0,FALSE)),"NOT VALID")</f>
        <v>950000</v>
      </c>
      <c r="S171">
        <f>IFERROR(IFERROR(VLOOKUP($A171,'K-NETT'!$A$1:$AF$37898,17,FALSE),VLOOKUP($A171,'K-Wallet'!$A$1:$M$5000,0,FALSE)),"NOT VALID")</f>
        <v>6650</v>
      </c>
      <c r="T171">
        <f>IFERROR(IFERROR(VLOOKUP($A171,'K-NETT'!$A$1:$AF$37898,18,FALSE),VLOOKUP($A171,'K-Wallet'!$A$1:$M$5000,0,FALSE)),"NOT VALID")</f>
        <v>20000</v>
      </c>
      <c r="U171">
        <f>IFERROR(IFERROR(VLOOKUP($A171,'K-NETT'!$A$1:$AF$37898,19,FALSE),VLOOKUP($A171,'K-Wallet'!$A$1:$M$5000,0,FALSE)),"NOT VALID")</f>
        <v>0</v>
      </c>
      <c r="V171">
        <f>IFERROR(IFERROR(VLOOKUP($A171,'K-NETT'!$A$1:$AF$37898,20,FALSE),VLOOKUP($A171,'K-Wallet'!$A$1:$M$5000,0,FALSE)),"NOT VALID")</f>
        <v>0</v>
      </c>
      <c r="W171">
        <f>IFERROR(IFERROR(VLOOKUP($A171,'K-NETT'!$A$1:$AF$37898,22,FALSE),VLOOKUP($A171,'K-Wallet'!$A$1:$M$5000,0,FALSE)),"NOT VALID")</f>
        <v>0</v>
      </c>
      <c r="X171">
        <f>IFERROR(IFERROR(VLOOKUP($A171,'K-NETT'!$A$1:$AF$37898,23,FALSE),VLOOKUP($A171,'K-Wallet'!$A$1:$M$5000,0,FALSE)),"NOT VALID")</f>
        <v>0</v>
      </c>
      <c r="Y171">
        <f>IFERROR(IFERROR(VLOOKUP($A171,'K-NETT'!$A$1:$AF$37898,26,FALSE),VLOOKUP($A171,'K-Wallet'!$A$1:$M$5000,0,FALSE)),"NOT VALID")</f>
        <v>976650</v>
      </c>
      <c r="Z171">
        <f>IFERROR(IFERROR(VLOOKUP($A171,'K-NETT'!$A$1:$AF$37898,30,FALSE),VLOOKUP($A171,'K-Wallet'!$A$1:$M$5000,11,FALSE)),"NOT VALID")</f>
        <v>0</v>
      </c>
      <c r="AA171" s="31">
        <f t="shared" si="5"/>
        <v>0</v>
      </c>
    </row>
    <row r="172" spans="1:27" x14ac:dyDescent="0.25">
      <c r="A172" t="str">
        <f t="shared" si="4"/>
        <v>1529105863</v>
      </c>
      <c r="B172">
        <v>163</v>
      </c>
      <c r="C172">
        <v>1529105863</v>
      </c>
      <c r="D172" t="s">
        <v>42</v>
      </c>
      <c r="E172" t="s">
        <v>43</v>
      </c>
      <c r="F172">
        <v>56650</v>
      </c>
      <c r="G172" s="2">
        <v>44116</v>
      </c>
      <c r="H172" s="3">
        <v>0.76914351851851848</v>
      </c>
      <c r="I172" t="s">
        <v>44</v>
      </c>
      <c r="J172">
        <v>-83092794701</v>
      </c>
      <c r="K172" s="4" t="s">
        <v>101</v>
      </c>
      <c r="N172" t="str">
        <f>IFERROR(IFERROR(VLOOKUP($A172,'K-NETT'!$A$1:$AF$37898,1,FALSE),VLOOKUP($A172,'K-Wallet'!$A$1:$M$5000,1,FALSE)),"NOT VALID")</f>
        <v>1529105863</v>
      </c>
      <c r="O172" t="str">
        <f>IFERROR(IFERROR(VLOOKUP($A172,'K-NETT'!$A$1:$AF$37898,11,FALSE),VLOOKUP($A172,'K-Wallet'!$A$1:$M$5000,0,FALSE)),"NOT VALID")</f>
        <v>MME2010007621</v>
      </c>
      <c r="P172" t="str">
        <f>IFERROR(IFERROR(VLOOKUP($A172,'K-NETT'!$A$1:$AF$37898,14,FALSE),VLOOKUP($A172,'K-Wallet'!$A$1:$M$5000,8,FALSE)),"NOT VALID")</f>
        <v>IDRUAAA09803</v>
      </c>
      <c r="Q172" t="str">
        <f>IFERROR(IFERROR(VLOOKUP($A172,'K-NETT'!$A$1:$AF$37898,15,FALSE),VLOOKUP($A172,'K-Wallet'!$A$1:$M$5000,9,FALSE)),"NOT VALID")</f>
        <v>EKA SAPUTRI</v>
      </c>
      <c r="R172">
        <f>IFERROR(IFERROR(VLOOKUP($A172,'K-NETT'!$A$1:$AF$37898,16,FALSE),VLOOKUP($A172,'K-Wallet'!$A$1:$M$5000,0,FALSE)),"NOT VALID")</f>
        <v>50000</v>
      </c>
      <c r="S172">
        <f>IFERROR(IFERROR(VLOOKUP($A172,'K-NETT'!$A$1:$AF$37898,17,FALSE),VLOOKUP($A172,'K-Wallet'!$A$1:$M$5000,0,FALSE)),"NOT VALID")</f>
        <v>6650</v>
      </c>
      <c r="T172">
        <f>IFERROR(IFERROR(VLOOKUP($A172,'K-NETT'!$A$1:$AF$37898,18,FALSE),VLOOKUP($A172,'K-Wallet'!$A$1:$M$5000,0,FALSE)),"NOT VALID")</f>
        <v>0</v>
      </c>
      <c r="U172">
        <f>IFERROR(IFERROR(VLOOKUP($A172,'K-NETT'!$A$1:$AF$37898,19,FALSE),VLOOKUP($A172,'K-Wallet'!$A$1:$M$5000,0,FALSE)),"NOT VALID")</f>
        <v>0</v>
      </c>
      <c r="V172">
        <f>IFERROR(IFERROR(VLOOKUP($A172,'K-NETT'!$A$1:$AF$37898,20,FALSE),VLOOKUP($A172,'K-Wallet'!$A$1:$M$5000,0,FALSE)),"NOT VALID")</f>
        <v>0</v>
      </c>
      <c r="W172">
        <f>IFERROR(IFERROR(VLOOKUP($A172,'K-NETT'!$A$1:$AF$37898,22,FALSE),VLOOKUP($A172,'K-Wallet'!$A$1:$M$5000,0,FALSE)),"NOT VALID")</f>
        <v>0</v>
      </c>
      <c r="X172">
        <f>IFERROR(IFERROR(VLOOKUP($A172,'K-NETT'!$A$1:$AF$37898,23,FALSE),VLOOKUP($A172,'K-Wallet'!$A$1:$M$5000,0,FALSE)),"NOT VALID")</f>
        <v>0</v>
      </c>
      <c r="Y172">
        <f>IFERROR(IFERROR(VLOOKUP($A172,'K-NETT'!$A$1:$AF$37898,26,FALSE),VLOOKUP($A172,'K-Wallet'!$A$1:$M$5000,0,FALSE)),"NOT VALID")</f>
        <v>56650</v>
      </c>
      <c r="Z172">
        <f>IFERROR(IFERROR(VLOOKUP($A172,'K-NETT'!$A$1:$AF$37898,30,FALSE),VLOOKUP($A172,'K-Wallet'!$A$1:$M$5000,11,FALSE)),"NOT VALID")</f>
        <v>0</v>
      </c>
      <c r="AA172" s="31">
        <f t="shared" si="5"/>
        <v>0</v>
      </c>
    </row>
    <row r="173" spans="1:27" x14ac:dyDescent="0.25">
      <c r="A173" t="str">
        <f t="shared" si="4"/>
        <v>1660794509</v>
      </c>
      <c r="B173">
        <v>164</v>
      </c>
      <c r="C173">
        <v>1660794509</v>
      </c>
      <c r="D173" t="s">
        <v>42</v>
      </c>
      <c r="E173" t="s">
        <v>43</v>
      </c>
      <c r="F173">
        <v>965650</v>
      </c>
      <c r="G173" s="2">
        <v>44116</v>
      </c>
      <c r="H173" s="3">
        <v>0.77053240740740747</v>
      </c>
      <c r="I173" t="s">
        <v>44</v>
      </c>
      <c r="J173">
        <v>-83093224101</v>
      </c>
      <c r="K173" s="4" t="s">
        <v>101</v>
      </c>
      <c r="N173" t="str">
        <f>IFERROR(IFERROR(VLOOKUP($A173,'K-NETT'!$A$1:$AF$37898,1,FALSE),VLOOKUP($A173,'K-Wallet'!$A$1:$M$5000,1,FALSE)),"NOT VALID")</f>
        <v>1660794509</v>
      </c>
      <c r="O173" t="str">
        <f>IFERROR(IFERROR(VLOOKUP($A173,'K-NETT'!$A$1:$AF$37898,11,FALSE),VLOOKUP($A173,'K-Wallet'!$A$1:$M$5000,0,FALSE)),"NOT VALID")</f>
        <v>CNE2010007622</v>
      </c>
      <c r="P173" t="str">
        <f>IFERROR(IFERROR(VLOOKUP($A173,'K-NETT'!$A$1:$AF$37898,14,FALSE),VLOOKUP($A173,'K-Wallet'!$A$1:$M$5000,8,FALSE)),"NOT VALID")</f>
        <v>EID528379</v>
      </c>
      <c r="Q173" t="str">
        <f>IFERROR(IFERROR(VLOOKUP($A173,'K-NETT'!$A$1:$AF$37898,15,FALSE),VLOOKUP($A173,'K-Wallet'!$A$1:$M$5000,9,FALSE)),"NOT VALID")</f>
        <v>MUKH.SAIFUDIN</v>
      </c>
      <c r="R173">
        <f>IFERROR(IFERROR(VLOOKUP($A173,'K-NETT'!$A$1:$AF$37898,16,FALSE),VLOOKUP($A173,'K-Wallet'!$A$1:$M$5000,0,FALSE)),"NOT VALID")</f>
        <v>950000</v>
      </c>
      <c r="S173">
        <f>IFERROR(IFERROR(VLOOKUP($A173,'K-NETT'!$A$1:$AF$37898,17,FALSE),VLOOKUP($A173,'K-Wallet'!$A$1:$M$5000,0,FALSE)),"NOT VALID")</f>
        <v>6650</v>
      </c>
      <c r="T173">
        <f>IFERROR(IFERROR(VLOOKUP($A173,'K-NETT'!$A$1:$AF$37898,18,FALSE),VLOOKUP($A173,'K-Wallet'!$A$1:$M$5000,0,FALSE)),"NOT VALID")</f>
        <v>9000</v>
      </c>
      <c r="U173">
        <f>IFERROR(IFERROR(VLOOKUP($A173,'K-NETT'!$A$1:$AF$37898,19,FALSE),VLOOKUP($A173,'K-Wallet'!$A$1:$M$5000,0,FALSE)),"NOT VALID")</f>
        <v>0</v>
      </c>
      <c r="V173">
        <f>IFERROR(IFERROR(VLOOKUP($A173,'K-NETT'!$A$1:$AF$37898,20,FALSE),VLOOKUP($A173,'K-Wallet'!$A$1:$M$5000,0,FALSE)),"NOT VALID")</f>
        <v>0</v>
      </c>
      <c r="W173">
        <f>IFERROR(IFERROR(VLOOKUP($A173,'K-NETT'!$A$1:$AF$37898,22,FALSE),VLOOKUP($A173,'K-Wallet'!$A$1:$M$5000,0,FALSE)),"NOT VALID")</f>
        <v>0</v>
      </c>
      <c r="X173">
        <f>IFERROR(IFERROR(VLOOKUP($A173,'K-NETT'!$A$1:$AF$37898,23,FALSE),VLOOKUP($A173,'K-Wallet'!$A$1:$M$5000,0,FALSE)),"NOT VALID")</f>
        <v>0</v>
      </c>
      <c r="Y173">
        <f>IFERROR(IFERROR(VLOOKUP($A173,'K-NETT'!$A$1:$AF$37898,26,FALSE),VLOOKUP($A173,'K-Wallet'!$A$1:$M$5000,0,FALSE)),"NOT VALID")</f>
        <v>965650</v>
      </c>
      <c r="Z173">
        <f>IFERROR(IFERROR(VLOOKUP($A173,'K-NETT'!$A$1:$AF$37898,30,FALSE),VLOOKUP($A173,'K-Wallet'!$A$1:$M$5000,11,FALSE)),"NOT VALID")</f>
        <v>0</v>
      </c>
      <c r="AA173" s="31">
        <f t="shared" si="5"/>
        <v>0</v>
      </c>
    </row>
    <row r="174" spans="1:27" x14ac:dyDescent="0.25">
      <c r="A174" t="str">
        <f t="shared" si="4"/>
        <v>1165305752</v>
      </c>
      <c r="B174">
        <v>165</v>
      </c>
      <c r="C174">
        <v>1165305752</v>
      </c>
      <c r="D174" t="s">
        <v>42</v>
      </c>
      <c r="E174" t="s">
        <v>43</v>
      </c>
      <c r="F174">
        <v>2060650</v>
      </c>
      <c r="G174" s="2">
        <v>44116</v>
      </c>
      <c r="H174" s="3">
        <v>0.78739583333333341</v>
      </c>
      <c r="I174" t="s">
        <v>46</v>
      </c>
      <c r="J174">
        <v>-83100266001</v>
      </c>
      <c r="K174" s="4" t="s">
        <v>101</v>
      </c>
      <c r="N174" t="str">
        <f>IFERROR(IFERROR(VLOOKUP($A174,'K-NETT'!$A$1:$AF$37898,1,FALSE),VLOOKUP($A174,'K-Wallet'!$A$1:$M$5000,1,FALSE)),"NOT VALID")</f>
        <v>1165305752</v>
      </c>
      <c r="O174" t="str">
        <f>IFERROR(IFERROR(VLOOKUP($A174,'K-NETT'!$A$1:$AF$37898,11,FALSE),VLOOKUP($A174,'K-Wallet'!$A$1:$M$5000,0,FALSE)),"NOT VALID")</f>
        <v>CNE2010007624</v>
      </c>
      <c r="P174" t="str">
        <f>IFERROR(IFERROR(VLOOKUP($A174,'K-NETT'!$A$1:$AF$37898,14,FALSE),VLOOKUP($A174,'K-Wallet'!$A$1:$M$5000,8,FALSE)),"NOT VALID")</f>
        <v>IDBNABA04649</v>
      </c>
      <c r="Q174" t="str">
        <f>IFERROR(IFERROR(VLOOKUP($A174,'K-NETT'!$A$1:$AF$37898,15,FALSE),VLOOKUP($A174,'K-Wallet'!$A$1:$M$5000,9,FALSE)),"NOT VALID")</f>
        <v>ARTIWI</v>
      </c>
      <c r="R174">
        <f>IFERROR(IFERROR(VLOOKUP($A174,'K-NETT'!$A$1:$AF$37898,16,FALSE),VLOOKUP($A174,'K-Wallet'!$A$1:$M$5000,0,FALSE)),"NOT VALID")</f>
        <v>2044000</v>
      </c>
      <c r="S174">
        <f>IFERROR(IFERROR(VLOOKUP($A174,'K-NETT'!$A$1:$AF$37898,17,FALSE),VLOOKUP($A174,'K-Wallet'!$A$1:$M$5000,0,FALSE)),"NOT VALID")</f>
        <v>6650</v>
      </c>
      <c r="T174">
        <f>IFERROR(IFERROR(VLOOKUP($A174,'K-NETT'!$A$1:$AF$37898,18,FALSE),VLOOKUP($A174,'K-Wallet'!$A$1:$M$5000,0,FALSE)),"NOT VALID")</f>
        <v>10000</v>
      </c>
      <c r="U174">
        <f>IFERROR(IFERROR(VLOOKUP($A174,'K-NETT'!$A$1:$AF$37898,19,FALSE),VLOOKUP($A174,'K-Wallet'!$A$1:$M$5000,0,FALSE)),"NOT VALID")</f>
        <v>0</v>
      </c>
      <c r="V174">
        <f>IFERROR(IFERROR(VLOOKUP($A174,'K-NETT'!$A$1:$AF$37898,20,FALSE),VLOOKUP($A174,'K-Wallet'!$A$1:$M$5000,0,FALSE)),"NOT VALID")</f>
        <v>0</v>
      </c>
      <c r="W174">
        <f>IFERROR(IFERROR(VLOOKUP($A174,'K-NETT'!$A$1:$AF$37898,22,FALSE),VLOOKUP($A174,'K-Wallet'!$A$1:$M$5000,0,FALSE)),"NOT VALID")</f>
        <v>0</v>
      </c>
      <c r="X174">
        <f>IFERROR(IFERROR(VLOOKUP($A174,'K-NETT'!$A$1:$AF$37898,23,FALSE),VLOOKUP($A174,'K-Wallet'!$A$1:$M$5000,0,FALSE)),"NOT VALID")</f>
        <v>0</v>
      </c>
      <c r="Y174">
        <f>IFERROR(IFERROR(VLOOKUP($A174,'K-NETT'!$A$1:$AF$37898,26,FALSE),VLOOKUP($A174,'K-Wallet'!$A$1:$M$5000,0,FALSE)),"NOT VALID")</f>
        <v>2060650</v>
      </c>
      <c r="Z174">
        <f>IFERROR(IFERROR(VLOOKUP($A174,'K-NETT'!$A$1:$AF$37898,30,FALSE),VLOOKUP($A174,'K-Wallet'!$A$1:$M$5000,11,FALSE)),"NOT VALID")</f>
        <v>0</v>
      </c>
      <c r="AA174" s="31">
        <f t="shared" si="5"/>
        <v>0</v>
      </c>
    </row>
    <row r="175" spans="1:27" x14ac:dyDescent="0.25">
      <c r="A175" t="str">
        <f t="shared" si="4"/>
        <v>1623605616</v>
      </c>
      <c r="B175">
        <v>166</v>
      </c>
      <c r="C175">
        <v>1623605616</v>
      </c>
      <c r="D175" t="s">
        <v>42</v>
      </c>
      <c r="E175" t="s">
        <v>43</v>
      </c>
      <c r="F175">
        <v>64650</v>
      </c>
      <c r="G175" s="2">
        <v>44116</v>
      </c>
      <c r="H175" s="3">
        <v>0.81895833333333334</v>
      </c>
      <c r="I175" t="s">
        <v>44</v>
      </c>
      <c r="J175">
        <v>-83113004101</v>
      </c>
      <c r="K175" s="4" t="s">
        <v>101</v>
      </c>
      <c r="N175" t="str">
        <f>IFERROR(IFERROR(VLOOKUP($A175,'K-NETT'!$A$1:$AF$37898,1,FALSE),VLOOKUP($A175,'K-Wallet'!$A$1:$M$5000,1,FALSE)),"NOT VALID")</f>
        <v>1623605616</v>
      </c>
      <c r="O175" t="str">
        <f>IFERROR(IFERROR(VLOOKUP($A175,'K-NETT'!$A$1:$AF$37898,11,FALSE),VLOOKUP($A175,'K-Wallet'!$A$1:$M$5000,0,FALSE)),"NOT VALID")</f>
        <v>MME2010007633</v>
      </c>
      <c r="P175" t="str">
        <f>IFERROR(IFERROR(VLOOKUP($A175,'K-NETT'!$A$1:$AF$37898,14,FALSE),VLOOKUP($A175,'K-Wallet'!$A$1:$M$5000,8,FALSE)),"NOT VALID")</f>
        <v>IDJTADA13733</v>
      </c>
      <c r="Q175" t="str">
        <f>IFERROR(IFERROR(VLOOKUP($A175,'K-NETT'!$A$1:$AF$37898,15,FALSE),VLOOKUP($A175,'K-Wallet'!$A$1:$M$5000,9,FALSE)),"NOT VALID")</f>
        <v>AHMAD REZA FIRDAUS</v>
      </c>
      <c r="R175">
        <f>IFERROR(IFERROR(VLOOKUP($A175,'K-NETT'!$A$1:$AF$37898,16,FALSE),VLOOKUP($A175,'K-Wallet'!$A$1:$M$5000,0,FALSE)),"NOT VALID")</f>
        <v>50000</v>
      </c>
      <c r="S175">
        <f>IFERROR(IFERROR(VLOOKUP($A175,'K-NETT'!$A$1:$AF$37898,17,FALSE),VLOOKUP($A175,'K-Wallet'!$A$1:$M$5000,0,FALSE)),"NOT VALID")</f>
        <v>6650</v>
      </c>
      <c r="T175">
        <f>IFERROR(IFERROR(VLOOKUP($A175,'K-NETT'!$A$1:$AF$37898,18,FALSE),VLOOKUP($A175,'K-Wallet'!$A$1:$M$5000,0,FALSE)),"NOT VALID")</f>
        <v>8000</v>
      </c>
      <c r="U175">
        <f>IFERROR(IFERROR(VLOOKUP($A175,'K-NETT'!$A$1:$AF$37898,19,FALSE),VLOOKUP($A175,'K-Wallet'!$A$1:$M$5000,0,FALSE)),"NOT VALID")</f>
        <v>0</v>
      </c>
      <c r="V175">
        <f>IFERROR(IFERROR(VLOOKUP($A175,'K-NETT'!$A$1:$AF$37898,20,FALSE),VLOOKUP($A175,'K-Wallet'!$A$1:$M$5000,0,FALSE)),"NOT VALID")</f>
        <v>0</v>
      </c>
      <c r="W175">
        <f>IFERROR(IFERROR(VLOOKUP($A175,'K-NETT'!$A$1:$AF$37898,22,FALSE),VLOOKUP($A175,'K-Wallet'!$A$1:$M$5000,0,FALSE)),"NOT VALID")</f>
        <v>0</v>
      </c>
      <c r="X175">
        <f>IFERROR(IFERROR(VLOOKUP($A175,'K-NETT'!$A$1:$AF$37898,23,FALSE),VLOOKUP($A175,'K-Wallet'!$A$1:$M$5000,0,FALSE)),"NOT VALID")</f>
        <v>0</v>
      </c>
      <c r="Y175">
        <f>IFERROR(IFERROR(VLOOKUP($A175,'K-NETT'!$A$1:$AF$37898,26,FALSE),VLOOKUP($A175,'K-Wallet'!$A$1:$M$5000,0,FALSE)),"NOT VALID")</f>
        <v>64650</v>
      </c>
      <c r="Z175">
        <f>IFERROR(IFERROR(VLOOKUP($A175,'K-NETT'!$A$1:$AF$37898,30,FALSE),VLOOKUP($A175,'K-Wallet'!$A$1:$M$5000,11,FALSE)),"NOT VALID")</f>
        <v>0</v>
      </c>
      <c r="AA175" s="31">
        <f t="shared" si="5"/>
        <v>0</v>
      </c>
    </row>
    <row r="176" spans="1:27" x14ac:dyDescent="0.25">
      <c r="A176" t="str">
        <f t="shared" si="4"/>
        <v>1793205123</v>
      </c>
      <c r="B176">
        <v>167</v>
      </c>
      <c r="C176">
        <v>1793205123</v>
      </c>
      <c r="D176" t="s">
        <v>42</v>
      </c>
      <c r="E176" t="s">
        <v>43</v>
      </c>
      <c r="F176">
        <v>305650</v>
      </c>
      <c r="G176" s="2">
        <v>44116</v>
      </c>
      <c r="H176" s="3">
        <v>0.82133101851851853</v>
      </c>
      <c r="I176" t="s">
        <v>44</v>
      </c>
      <c r="J176">
        <v>-83113855301</v>
      </c>
      <c r="K176" s="4" t="s">
        <v>101</v>
      </c>
      <c r="N176" t="str">
        <f>IFERROR(IFERROR(VLOOKUP($A176,'K-NETT'!$A$1:$AF$37898,1,FALSE),VLOOKUP($A176,'K-Wallet'!$A$1:$M$5000,1,FALSE)),"NOT VALID")</f>
        <v>1793205123</v>
      </c>
      <c r="O176" t="str">
        <f>IFERROR(IFERROR(VLOOKUP($A176,'K-NETT'!$A$1:$AF$37898,11,FALSE),VLOOKUP($A176,'K-Wallet'!$A$1:$M$5000,0,FALSE)),"NOT VALID")</f>
        <v>CNE2010007635</v>
      </c>
      <c r="P176" t="str">
        <f>IFERROR(IFERROR(VLOOKUP($A176,'K-NETT'!$A$1:$AF$37898,14,FALSE),VLOOKUP($A176,'K-Wallet'!$A$1:$M$5000,8,FALSE)),"NOT VALID")</f>
        <v>IDSPAAB15452</v>
      </c>
      <c r="Q176" t="str">
        <f>IFERROR(IFERROR(VLOOKUP($A176,'K-NETT'!$A$1:$AF$37898,15,FALSE),VLOOKUP($A176,'K-Wallet'!$A$1:$M$5000,9,FALSE)),"NOT VALID")</f>
        <v>NOVIYANTI</v>
      </c>
      <c r="R176">
        <f>IFERROR(IFERROR(VLOOKUP($A176,'K-NETT'!$A$1:$AF$37898,16,FALSE),VLOOKUP($A176,'K-Wallet'!$A$1:$M$5000,0,FALSE)),"NOT VALID")</f>
        <v>282000</v>
      </c>
      <c r="S176">
        <f>IFERROR(IFERROR(VLOOKUP($A176,'K-NETT'!$A$1:$AF$37898,17,FALSE),VLOOKUP($A176,'K-Wallet'!$A$1:$M$5000,0,FALSE)),"NOT VALID")</f>
        <v>6650</v>
      </c>
      <c r="T176">
        <f>IFERROR(IFERROR(VLOOKUP($A176,'K-NETT'!$A$1:$AF$37898,18,FALSE),VLOOKUP($A176,'K-Wallet'!$A$1:$M$5000,0,FALSE)),"NOT VALID")</f>
        <v>17000</v>
      </c>
      <c r="U176">
        <f>IFERROR(IFERROR(VLOOKUP($A176,'K-NETT'!$A$1:$AF$37898,19,FALSE),VLOOKUP($A176,'K-Wallet'!$A$1:$M$5000,0,FALSE)),"NOT VALID")</f>
        <v>0</v>
      </c>
      <c r="V176">
        <f>IFERROR(IFERROR(VLOOKUP($A176,'K-NETT'!$A$1:$AF$37898,20,FALSE),VLOOKUP($A176,'K-Wallet'!$A$1:$M$5000,0,FALSE)),"NOT VALID")</f>
        <v>0</v>
      </c>
      <c r="W176">
        <f>IFERROR(IFERROR(VLOOKUP($A176,'K-NETT'!$A$1:$AF$37898,22,FALSE),VLOOKUP($A176,'K-Wallet'!$A$1:$M$5000,0,FALSE)),"NOT VALID")</f>
        <v>0</v>
      </c>
      <c r="X176">
        <f>IFERROR(IFERROR(VLOOKUP($A176,'K-NETT'!$A$1:$AF$37898,23,FALSE),VLOOKUP($A176,'K-Wallet'!$A$1:$M$5000,0,FALSE)),"NOT VALID")</f>
        <v>0</v>
      </c>
      <c r="Y176">
        <f>IFERROR(IFERROR(VLOOKUP($A176,'K-NETT'!$A$1:$AF$37898,26,FALSE),VLOOKUP($A176,'K-Wallet'!$A$1:$M$5000,0,FALSE)),"NOT VALID")</f>
        <v>305650</v>
      </c>
      <c r="Z176">
        <f>IFERROR(IFERROR(VLOOKUP($A176,'K-NETT'!$A$1:$AF$37898,30,FALSE),VLOOKUP($A176,'K-Wallet'!$A$1:$M$5000,11,FALSE)),"NOT VALID")</f>
        <v>0</v>
      </c>
      <c r="AA176" s="31">
        <f t="shared" si="5"/>
        <v>0</v>
      </c>
    </row>
    <row r="177" spans="1:27" x14ac:dyDescent="0.25">
      <c r="A177" t="str">
        <f t="shared" si="4"/>
        <v>1649605516</v>
      </c>
      <c r="B177">
        <v>168</v>
      </c>
      <c r="C177">
        <v>1649605516</v>
      </c>
      <c r="D177" t="s">
        <v>42</v>
      </c>
      <c r="E177" t="s">
        <v>43</v>
      </c>
      <c r="F177">
        <v>64650</v>
      </c>
      <c r="G177" s="2">
        <v>44116</v>
      </c>
      <c r="H177" s="3">
        <v>0.82868055555555553</v>
      </c>
      <c r="I177" t="s">
        <v>44</v>
      </c>
      <c r="J177">
        <v>-83116777001</v>
      </c>
      <c r="K177" s="4" t="s">
        <v>101</v>
      </c>
      <c r="N177" t="str">
        <f>IFERROR(IFERROR(VLOOKUP($A177,'K-NETT'!$A$1:$AF$37898,1,FALSE),VLOOKUP($A177,'K-Wallet'!$A$1:$M$5000,1,FALSE)),"NOT VALID")</f>
        <v>1649605516</v>
      </c>
      <c r="O177" t="str">
        <f>IFERROR(IFERROR(VLOOKUP($A177,'K-NETT'!$A$1:$AF$37898,11,FALSE),VLOOKUP($A177,'K-Wallet'!$A$1:$M$5000,0,FALSE)),"NOT VALID")</f>
        <v>MME2010007638</v>
      </c>
      <c r="P177" t="str">
        <f>IFERROR(IFERROR(VLOOKUP($A177,'K-NETT'!$A$1:$AF$37898,14,FALSE),VLOOKUP($A177,'K-Wallet'!$A$1:$M$5000,8,FALSE)),"NOT VALID")</f>
        <v>IDJTADA13734</v>
      </c>
      <c r="Q177" t="str">
        <f>IFERROR(IFERROR(VLOOKUP($A177,'K-NETT'!$A$1:$AF$37898,15,FALSE),VLOOKUP($A177,'K-Wallet'!$A$1:$M$5000,9,FALSE)),"NOT VALID")</f>
        <v>ERNINGSIH</v>
      </c>
      <c r="R177">
        <f>IFERROR(IFERROR(VLOOKUP($A177,'K-NETT'!$A$1:$AF$37898,16,FALSE),VLOOKUP($A177,'K-Wallet'!$A$1:$M$5000,0,FALSE)),"NOT VALID")</f>
        <v>50000</v>
      </c>
      <c r="S177">
        <f>IFERROR(IFERROR(VLOOKUP($A177,'K-NETT'!$A$1:$AF$37898,17,FALSE),VLOOKUP($A177,'K-Wallet'!$A$1:$M$5000,0,FALSE)),"NOT VALID")</f>
        <v>6650</v>
      </c>
      <c r="T177">
        <f>IFERROR(IFERROR(VLOOKUP($A177,'K-NETT'!$A$1:$AF$37898,18,FALSE),VLOOKUP($A177,'K-Wallet'!$A$1:$M$5000,0,FALSE)),"NOT VALID")</f>
        <v>8000</v>
      </c>
      <c r="U177">
        <f>IFERROR(IFERROR(VLOOKUP($A177,'K-NETT'!$A$1:$AF$37898,19,FALSE),VLOOKUP($A177,'K-Wallet'!$A$1:$M$5000,0,FALSE)),"NOT VALID")</f>
        <v>0</v>
      </c>
      <c r="V177">
        <f>IFERROR(IFERROR(VLOOKUP($A177,'K-NETT'!$A$1:$AF$37898,20,FALSE),VLOOKUP($A177,'K-Wallet'!$A$1:$M$5000,0,FALSE)),"NOT VALID")</f>
        <v>0</v>
      </c>
      <c r="W177">
        <f>IFERROR(IFERROR(VLOOKUP($A177,'K-NETT'!$A$1:$AF$37898,22,FALSE),VLOOKUP($A177,'K-Wallet'!$A$1:$M$5000,0,FALSE)),"NOT VALID")</f>
        <v>0</v>
      </c>
      <c r="X177">
        <f>IFERROR(IFERROR(VLOOKUP($A177,'K-NETT'!$A$1:$AF$37898,23,FALSE),VLOOKUP($A177,'K-Wallet'!$A$1:$M$5000,0,FALSE)),"NOT VALID")</f>
        <v>0</v>
      </c>
      <c r="Y177">
        <f>IFERROR(IFERROR(VLOOKUP($A177,'K-NETT'!$A$1:$AF$37898,26,FALSE),VLOOKUP($A177,'K-Wallet'!$A$1:$M$5000,0,FALSE)),"NOT VALID")</f>
        <v>64650</v>
      </c>
      <c r="Z177">
        <f>IFERROR(IFERROR(VLOOKUP($A177,'K-NETT'!$A$1:$AF$37898,30,FALSE),VLOOKUP($A177,'K-Wallet'!$A$1:$M$5000,11,FALSE)),"NOT VALID")</f>
        <v>0</v>
      </c>
      <c r="AA177" s="31">
        <f t="shared" si="5"/>
        <v>0</v>
      </c>
    </row>
    <row r="178" spans="1:27" x14ac:dyDescent="0.25">
      <c r="A178" t="str">
        <f t="shared" si="4"/>
        <v>1694805010</v>
      </c>
      <c r="B178">
        <v>169</v>
      </c>
      <c r="C178">
        <v>1694805010</v>
      </c>
      <c r="D178" t="s">
        <v>42</v>
      </c>
      <c r="E178" t="s">
        <v>43</v>
      </c>
      <c r="F178">
        <v>633650</v>
      </c>
      <c r="G178" s="2">
        <v>44116</v>
      </c>
      <c r="H178" s="3">
        <v>0.84456018518518527</v>
      </c>
      <c r="I178" t="s">
        <v>44</v>
      </c>
      <c r="J178">
        <v>-83122740501</v>
      </c>
      <c r="K178" s="4" t="s">
        <v>101</v>
      </c>
      <c r="N178" t="str">
        <f>IFERROR(IFERROR(VLOOKUP($A178,'K-NETT'!$A$1:$AF$37898,1,FALSE),VLOOKUP($A178,'K-Wallet'!$A$1:$M$5000,1,FALSE)),"NOT VALID")</f>
        <v>1694805010</v>
      </c>
      <c r="O178" t="str">
        <f>IFERROR(IFERROR(VLOOKUP($A178,'K-NETT'!$A$1:$AF$37898,11,FALSE),VLOOKUP($A178,'K-Wallet'!$A$1:$M$5000,0,FALSE)),"NOT VALID")</f>
        <v>CNE2010007640</v>
      </c>
      <c r="P178" t="str">
        <f>IFERROR(IFERROR(VLOOKUP($A178,'K-NETT'!$A$1:$AF$37898,14,FALSE),VLOOKUP($A178,'K-Wallet'!$A$1:$M$5000,8,FALSE)),"NOT VALID")</f>
        <v>IDJRAHA03172</v>
      </c>
      <c r="Q178" t="str">
        <f>IFERROR(IFERROR(VLOOKUP($A178,'K-NETT'!$A$1:$AF$37898,15,FALSE),VLOOKUP($A178,'K-Wallet'!$A$1:$M$5000,9,FALSE)),"NOT VALID")</f>
        <v>ILHAM AGUS SUGIANTO</v>
      </c>
      <c r="R178">
        <f>IFERROR(IFERROR(VLOOKUP($A178,'K-NETT'!$A$1:$AF$37898,16,FALSE),VLOOKUP($A178,'K-Wallet'!$A$1:$M$5000,0,FALSE)),"NOT VALID")</f>
        <v>620000</v>
      </c>
      <c r="S178">
        <f>IFERROR(IFERROR(VLOOKUP($A178,'K-NETT'!$A$1:$AF$37898,17,FALSE),VLOOKUP($A178,'K-Wallet'!$A$1:$M$5000,0,FALSE)),"NOT VALID")</f>
        <v>6650</v>
      </c>
      <c r="T178">
        <f>IFERROR(IFERROR(VLOOKUP($A178,'K-NETT'!$A$1:$AF$37898,18,FALSE),VLOOKUP($A178,'K-Wallet'!$A$1:$M$5000,0,FALSE)),"NOT VALID")</f>
        <v>7000</v>
      </c>
      <c r="U178">
        <f>IFERROR(IFERROR(VLOOKUP($A178,'K-NETT'!$A$1:$AF$37898,19,FALSE),VLOOKUP($A178,'K-Wallet'!$A$1:$M$5000,0,FALSE)),"NOT VALID")</f>
        <v>0</v>
      </c>
      <c r="V178">
        <f>IFERROR(IFERROR(VLOOKUP($A178,'K-NETT'!$A$1:$AF$37898,20,FALSE),VLOOKUP($A178,'K-Wallet'!$A$1:$M$5000,0,FALSE)),"NOT VALID")</f>
        <v>0</v>
      </c>
      <c r="W178">
        <f>IFERROR(IFERROR(VLOOKUP($A178,'K-NETT'!$A$1:$AF$37898,22,FALSE),VLOOKUP($A178,'K-Wallet'!$A$1:$M$5000,0,FALSE)),"NOT VALID")</f>
        <v>0</v>
      </c>
      <c r="X178">
        <f>IFERROR(IFERROR(VLOOKUP($A178,'K-NETT'!$A$1:$AF$37898,23,FALSE),VLOOKUP($A178,'K-Wallet'!$A$1:$M$5000,0,FALSE)),"NOT VALID")</f>
        <v>0</v>
      </c>
      <c r="Y178">
        <f>IFERROR(IFERROR(VLOOKUP($A178,'K-NETT'!$A$1:$AF$37898,26,FALSE),VLOOKUP($A178,'K-Wallet'!$A$1:$M$5000,0,FALSE)),"NOT VALID")</f>
        <v>633650</v>
      </c>
      <c r="Z178">
        <f>IFERROR(IFERROR(VLOOKUP($A178,'K-NETT'!$A$1:$AF$37898,30,FALSE),VLOOKUP($A178,'K-Wallet'!$A$1:$M$5000,11,FALSE)),"NOT VALID")</f>
        <v>0</v>
      </c>
      <c r="AA178" s="31">
        <f t="shared" si="5"/>
        <v>0</v>
      </c>
    </row>
    <row r="179" spans="1:27" x14ac:dyDescent="0.25">
      <c r="A179" t="str">
        <f t="shared" si="4"/>
        <v>1985805882</v>
      </c>
      <c r="B179">
        <v>170</v>
      </c>
      <c r="C179">
        <v>1985805882</v>
      </c>
      <c r="D179" t="s">
        <v>91</v>
      </c>
      <c r="E179" t="s">
        <v>43</v>
      </c>
      <c r="F179">
        <v>266650</v>
      </c>
      <c r="G179" s="2">
        <v>44116</v>
      </c>
      <c r="H179" s="3">
        <v>0.84667824074074083</v>
      </c>
      <c r="I179" t="s">
        <v>44</v>
      </c>
      <c r="J179">
        <v>-83123367401</v>
      </c>
      <c r="K179" s="4" t="s">
        <v>101</v>
      </c>
      <c r="N179" t="str">
        <f>IFERROR(IFERROR(VLOOKUP($A179,'K-NETT'!$A$1:$AF$37898,1,FALSE),VLOOKUP($A179,'K-Wallet'!$A$1:$M$5000,1,FALSE)),"NOT VALID")</f>
        <v>NOT VALID</v>
      </c>
      <c r="O179" t="str">
        <f>IFERROR(IFERROR(VLOOKUP($A179,'K-NETT'!$A$1:$AF$37898,11,FALSE),VLOOKUP($A179,'K-Wallet'!$A$1:$M$5000,0,FALSE)),"NOT VALID")</f>
        <v>NOT VALID</v>
      </c>
      <c r="P179" t="str">
        <f>IFERROR(IFERROR(VLOOKUP($A179,'K-NETT'!$A$1:$AF$37898,14,FALSE),VLOOKUP($A179,'K-Wallet'!$A$1:$M$5000,8,FALSE)),"NOT VALID")</f>
        <v>NOT VALID</v>
      </c>
      <c r="Q179" t="str">
        <f>IFERROR(IFERROR(VLOOKUP($A179,'K-NETT'!$A$1:$AF$37898,15,FALSE),VLOOKUP($A179,'K-Wallet'!$A$1:$M$5000,9,FALSE)),"NOT VALID")</f>
        <v>NOT VALID</v>
      </c>
      <c r="R179" t="str">
        <f>IFERROR(IFERROR(VLOOKUP($A179,'K-NETT'!$A$1:$AF$37898,16,FALSE),VLOOKUP($A179,'K-Wallet'!$A$1:$M$5000,0,FALSE)),"NOT VALID")</f>
        <v>NOT VALID</v>
      </c>
      <c r="S179" t="str">
        <f>IFERROR(IFERROR(VLOOKUP($A179,'K-NETT'!$A$1:$AF$37898,17,FALSE),VLOOKUP($A179,'K-Wallet'!$A$1:$M$5000,0,FALSE)),"NOT VALID")</f>
        <v>NOT VALID</v>
      </c>
      <c r="T179" t="str">
        <f>IFERROR(IFERROR(VLOOKUP($A179,'K-NETT'!$A$1:$AF$37898,18,FALSE),VLOOKUP($A179,'K-Wallet'!$A$1:$M$5000,0,FALSE)),"NOT VALID")</f>
        <v>NOT VALID</v>
      </c>
      <c r="U179" t="str">
        <f>IFERROR(IFERROR(VLOOKUP($A179,'K-NETT'!$A$1:$AF$37898,19,FALSE),VLOOKUP($A179,'K-Wallet'!$A$1:$M$5000,0,FALSE)),"NOT VALID")</f>
        <v>NOT VALID</v>
      </c>
      <c r="V179" t="str">
        <f>IFERROR(IFERROR(VLOOKUP($A179,'K-NETT'!$A$1:$AF$37898,20,FALSE),VLOOKUP($A179,'K-Wallet'!$A$1:$M$5000,0,FALSE)),"NOT VALID")</f>
        <v>NOT VALID</v>
      </c>
      <c r="W179" t="str">
        <f>IFERROR(IFERROR(VLOOKUP($A179,'K-NETT'!$A$1:$AF$37898,22,FALSE),VLOOKUP($A179,'K-Wallet'!$A$1:$M$5000,0,FALSE)),"NOT VALID")</f>
        <v>NOT VALID</v>
      </c>
      <c r="X179" t="str">
        <f>IFERROR(IFERROR(VLOOKUP($A179,'K-NETT'!$A$1:$AF$37898,23,FALSE),VLOOKUP($A179,'K-Wallet'!$A$1:$M$5000,0,FALSE)),"NOT VALID")</f>
        <v>NOT VALID</v>
      </c>
      <c r="Y179" t="str">
        <f>IFERROR(IFERROR(VLOOKUP($A179,'K-NETT'!$A$1:$AF$37898,26,FALSE),VLOOKUP($A179,'K-Wallet'!$A$1:$M$5000,0,FALSE)),"NOT VALID")</f>
        <v>NOT VALID</v>
      </c>
      <c r="Z179" t="str">
        <f>IFERROR(IFERROR(VLOOKUP($A179,'K-NETT'!$A$1:$AF$37898,30,FALSE),VLOOKUP($A179,'K-Wallet'!$A$1:$M$5000,11,FALSE)),"NOT VALID")</f>
        <v>NOT VALID</v>
      </c>
      <c r="AA179" s="31" t="e">
        <f t="shared" si="5"/>
        <v>#VALUE!</v>
      </c>
    </row>
    <row r="180" spans="1:27" x14ac:dyDescent="0.25">
      <c r="A180" t="str">
        <f t="shared" si="4"/>
        <v>1259015856</v>
      </c>
      <c r="B180">
        <v>171</v>
      </c>
      <c r="C180">
        <v>1259015856</v>
      </c>
      <c r="D180" t="s">
        <v>42</v>
      </c>
      <c r="E180" t="s">
        <v>43</v>
      </c>
      <c r="F180">
        <v>491650</v>
      </c>
      <c r="G180" s="2">
        <v>44116</v>
      </c>
      <c r="H180" s="3">
        <v>0.87245370370370379</v>
      </c>
      <c r="I180" t="s">
        <v>44</v>
      </c>
      <c r="J180">
        <v>-83132499401</v>
      </c>
      <c r="K180" s="4" t="s">
        <v>101</v>
      </c>
      <c r="N180" t="str">
        <f>IFERROR(IFERROR(VLOOKUP($A180,'K-NETT'!$A$1:$AF$37898,1,FALSE),VLOOKUP($A180,'K-Wallet'!$A$1:$M$5000,1,FALSE)),"NOT VALID")</f>
        <v>1259015856</v>
      </c>
      <c r="O180" t="str">
        <f>IFERROR(IFERROR(VLOOKUP($A180,'K-NETT'!$A$1:$AF$37898,11,FALSE),VLOOKUP($A180,'K-Wallet'!$A$1:$M$5000,0,FALSE)),"NOT VALID")</f>
        <v>CNE2010007657</v>
      </c>
      <c r="P180" t="str">
        <f>IFERROR(IFERROR(VLOOKUP($A180,'K-NETT'!$A$1:$AF$37898,14,FALSE),VLOOKUP($A180,'K-Wallet'!$A$1:$M$5000,8,FALSE)),"NOT VALID")</f>
        <v>IDBNAFA11442</v>
      </c>
      <c r="Q180" t="str">
        <f>IFERROR(IFERROR(VLOOKUP($A180,'K-NETT'!$A$1:$AF$37898,15,FALSE),VLOOKUP($A180,'K-Wallet'!$A$1:$M$5000,9,FALSE)),"NOT VALID")</f>
        <v>MIRAWATI KUSUMANINGRUM</v>
      </c>
      <c r="R180">
        <f>IFERROR(IFERROR(VLOOKUP($A180,'K-NETT'!$A$1:$AF$37898,16,FALSE),VLOOKUP($A180,'K-Wallet'!$A$1:$M$5000,0,FALSE)),"NOT VALID")</f>
        <v>475000</v>
      </c>
      <c r="S180">
        <f>IFERROR(IFERROR(VLOOKUP($A180,'K-NETT'!$A$1:$AF$37898,17,FALSE),VLOOKUP($A180,'K-Wallet'!$A$1:$M$5000,0,FALSE)),"NOT VALID")</f>
        <v>6650</v>
      </c>
      <c r="T180">
        <f>IFERROR(IFERROR(VLOOKUP($A180,'K-NETT'!$A$1:$AF$37898,18,FALSE),VLOOKUP($A180,'K-Wallet'!$A$1:$M$5000,0,FALSE)),"NOT VALID")</f>
        <v>10000</v>
      </c>
      <c r="U180">
        <f>IFERROR(IFERROR(VLOOKUP($A180,'K-NETT'!$A$1:$AF$37898,19,FALSE),VLOOKUP($A180,'K-Wallet'!$A$1:$M$5000,0,FALSE)),"NOT VALID")</f>
        <v>0</v>
      </c>
      <c r="V180">
        <f>IFERROR(IFERROR(VLOOKUP($A180,'K-NETT'!$A$1:$AF$37898,20,FALSE),VLOOKUP($A180,'K-Wallet'!$A$1:$M$5000,0,FALSE)),"NOT VALID")</f>
        <v>0</v>
      </c>
      <c r="W180">
        <f>IFERROR(IFERROR(VLOOKUP($A180,'K-NETT'!$A$1:$AF$37898,22,FALSE),VLOOKUP($A180,'K-Wallet'!$A$1:$M$5000,0,FALSE)),"NOT VALID")</f>
        <v>0</v>
      </c>
      <c r="X180">
        <f>IFERROR(IFERROR(VLOOKUP($A180,'K-NETT'!$A$1:$AF$37898,23,FALSE),VLOOKUP($A180,'K-Wallet'!$A$1:$M$5000,0,FALSE)),"NOT VALID")</f>
        <v>0</v>
      </c>
      <c r="Y180">
        <f>IFERROR(IFERROR(VLOOKUP($A180,'K-NETT'!$A$1:$AF$37898,26,FALSE),VLOOKUP($A180,'K-Wallet'!$A$1:$M$5000,0,FALSE)),"NOT VALID")</f>
        <v>491650</v>
      </c>
      <c r="Z180">
        <f>IFERROR(IFERROR(VLOOKUP($A180,'K-NETT'!$A$1:$AF$37898,30,FALSE),VLOOKUP($A180,'K-Wallet'!$A$1:$M$5000,11,FALSE)),"NOT VALID")</f>
        <v>0</v>
      </c>
      <c r="AA180" s="31">
        <f t="shared" si="5"/>
        <v>0</v>
      </c>
    </row>
    <row r="181" spans="1:27" x14ac:dyDescent="0.25">
      <c r="A181" t="str">
        <f t="shared" si="4"/>
        <v/>
      </c>
      <c r="F181">
        <f>SUM(F10:F180)</f>
        <v>114238250</v>
      </c>
      <c r="G181" s="2"/>
      <c r="H181" s="3"/>
      <c r="K181" s="4"/>
      <c r="AA181" s="31"/>
    </row>
    <row r="182" spans="1:27" x14ac:dyDescent="0.25">
      <c r="A182" t="str">
        <f t="shared" si="4"/>
        <v>UB TOTAL TRANSAKSI</v>
      </c>
      <c r="B182" t="s">
        <v>1147</v>
      </c>
      <c r="C182" t="s">
        <v>1148</v>
      </c>
      <c r="D182" t="s">
        <v>73</v>
      </c>
      <c r="E182">
        <v>171</v>
      </c>
      <c r="K182" s="4"/>
      <c r="AA182" s="31"/>
    </row>
    <row r="183" spans="1:27" x14ac:dyDescent="0.25">
      <c r="A183" t="str">
        <f t="shared" si="4"/>
        <v>UB TOTAL NILAI TRANSA</v>
      </c>
      <c r="B183" t="s">
        <v>1147</v>
      </c>
      <c r="C183" t="s">
        <v>1149</v>
      </c>
      <c r="D183" t="s">
        <v>75</v>
      </c>
      <c r="E183" t="s">
        <v>76</v>
      </c>
      <c r="F183">
        <v>114238250</v>
      </c>
      <c r="K183" s="4"/>
      <c r="AA183" s="31"/>
    </row>
    <row r="184" spans="1:27" x14ac:dyDescent="0.25">
      <c r="A184" t="str">
        <f t="shared" si="4"/>
        <v/>
      </c>
      <c r="K184" s="4"/>
      <c r="AA184" s="31"/>
    </row>
    <row r="185" spans="1:27" x14ac:dyDescent="0.25">
      <c r="A185" t="str">
        <f t="shared" si="4"/>
        <v>OTAL TRANSAKSI</v>
      </c>
      <c r="B185" t="s">
        <v>1150</v>
      </c>
      <c r="C185" t="s">
        <v>1151</v>
      </c>
      <c r="D185" t="s">
        <v>73</v>
      </c>
      <c r="E185">
        <v>171</v>
      </c>
      <c r="K185" s="4"/>
      <c r="AA185" s="31"/>
    </row>
    <row r="186" spans="1:27" x14ac:dyDescent="0.25">
      <c r="A186" t="str">
        <f t="shared" si="4"/>
        <v>OTAL NILAI TRANSAKSI</v>
      </c>
      <c r="B186" t="s">
        <v>1150</v>
      </c>
      <c r="C186" t="s">
        <v>1152</v>
      </c>
      <c r="D186" t="s">
        <v>79</v>
      </c>
      <c r="E186" t="s">
        <v>76</v>
      </c>
      <c r="F186">
        <v>114238250</v>
      </c>
      <c r="K186" s="4"/>
      <c r="AA186" s="31"/>
    </row>
    <row r="187" spans="1:27" x14ac:dyDescent="0.25">
      <c r="A187" t="str">
        <f t="shared" si="4"/>
        <v/>
      </c>
      <c r="K187" s="4"/>
      <c r="AA187" s="31"/>
    </row>
    <row r="188" spans="1:27" x14ac:dyDescent="0.25">
      <c r="A188" t="str">
        <f t="shared" si="4"/>
        <v/>
      </c>
      <c r="K188" s="4"/>
      <c r="AA188" s="31"/>
    </row>
    <row r="189" spans="1:27" x14ac:dyDescent="0.25">
      <c r="A189" t="str">
        <f t="shared" si="4"/>
        <v/>
      </c>
      <c r="K189" s="4"/>
      <c r="AA189" s="31"/>
    </row>
    <row r="190" spans="1:27" x14ac:dyDescent="0.25">
      <c r="A190" t="str">
        <f t="shared" si="4"/>
        <v/>
      </c>
      <c r="K190" s="4"/>
      <c r="AA190" s="31"/>
    </row>
    <row r="191" spans="1:27" x14ac:dyDescent="0.25">
      <c r="A191" t="str">
        <f t="shared" si="4"/>
        <v/>
      </c>
      <c r="K191" s="4"/>
      <c r="AA191" s="31"/>
    </row>
    <row r="192" spans="1:27" x14ac:dyDescent="0.25">
      <c r="A192" t="str">
        <f t="shared" si="4"/>
        <v/>
      </c>
      <c r="K192" s="4"/>
      <c r="AA192" s="31"/>
    </row>
    <row r="193" spans="1:27" x14ac:dyDescent="0.25">
      <c r="A193" t="str">
        <f t="shared" si="4"/>
        <v/>
      </c>
      <c r="K193" s="4"/>
      <c r="AA193" s="31"/>
    </row>
    <row r="194" spans="1:27" x14ac:dyDescent="0.25">
      <c r="A194" t="str">
        <f t="shared" si="4"/>
        <v/>
      </c>
      <c r="K194" s="4"/>
      <c r="AA194" s="31"/>
    </row>
    <row r="195" spans="1:27" x14ac:dyDescent="0.25">
      <c r="A195" t="str">
        <f t="shared" si="4"/>
        <v/>
      </c>
      <c r="K195" s="4"/>
      <c r="AA195" s="31"/>
    </row>
    <row r="196" spans="1:27" x14ac:dyDescent="0.25">
      <c r="A196" t="str">
        <f t="shared" si="4"/>
        <v/>
      </c>
      <c r="K196" s="4"/>
      <c r="AA196" s="31"/>
    </row>
    <row r="197" spans="1:27" x14ac:dyDescent="0.25">
      <c r="A197" t="str">
        <f t="shared" si="4"/>
        <v/>
      </c>
      <c r="K197" s="4"/>
      <c r="AA197" s="31"/>
    </row>
    <row r="198" spans="1:27" x14ac:dyDescent="0.25">
      <c r="A198" t="str">
        <f t="shared" si="4"/>
        <v/>
      </c>
      <c r="K198" s="4"/>
      <c r="AA198" s="31"/>
    </row>
    <row r="199" spans="1:27" x14ac:dyDescent="0.25">
      <c r="A199" t="str">
        <f t="shared" si="4"/>
        <v/>
      </c>
      <c r="K199" s="4"/>
      <c r="AA199" s="31"/>
    </row>
    <row r="200" spans="1:27" x14ac:dyDescent="0.25">
      <c r="A200" t="str">
        <f t="shared" si="4"/>
        <v/>
      </c>
      <c r="K200" s="4"/>
      <c r="AA200" s="31"/>
    </row>
    <row r="201" spans="1:27" x14ac:dyDescent="0.25">
      <c r="A201" t="str">
        <f t="shared" si="4"/>
        <v/>
      </c>
      <c r="K201" s="4"/>
      <c r="AA201" s="31"/>
    </row>
    <row r="202" spans="1:27" x14ac:dyDescent="0.25">
      <c r="A202" t="str">
        <f t="shared" si="4"/>
        <v/>
      </c>
      <c r="K202" s="4"/>
      <c r="AA202" s="31"/>
    </row>
    <row r="203" spans="1:27" x14ac:dyDescent="0.25">
      <c r="A203" t="str">
        <f t="shared" ref="A203:A266" si="6">+K203&amp;C203</f>
        <v/>
      </c>
      <c r="K203" s="4"/>
      <c r="AA203" s="31"/>
    </row>
    <row r="204" spans="1:27" x14ac:dyDescent="0.25">
      <c r="A204" t="str">
        <f t="shared" si="6"/>
        <v/>
      </c>
      <c r="K204" s="4"/>
      <c r="AA204" s="31"/>
    </row>
    <row r="205" spans="1:27" x14ac:dyDescent="0.25">
      <c r="A205" t="str">
        <f t="shared" si="6"/>
        <v/>
      </c>
      <c r="K205" s="4"/>
      <c r="AA205" s="31"/>
    </row>
    <row r="206" spans="1:27" x14ac:dyDescent="0.25">
      <c r="A206" t="str">
        <f t="shared" si="6"/>
        <v/>
      </c>
      <c r="K206" s="4"/>
      <c r="AA206" s="31"/>
    </row>
    <row r="207" spans="1:27" x14ac:dyDescent="0.25">
      <c r="A207" t="str">
        <f t="shared" si="6"/>
        <v/>
      </c>
      <c r="K207" s="4"/>
      <c r="AA207" s="31"/>
    </row>
    <row r="208" spans="1:27" x14ac:dyDescent="0.25">
      <c r="A208" t="str">
        <f t="shared" si="6"/>
        <v/>
      </c>
      <c r="K208" s="4"/>
      <c r="AA208" s="31"/>
    </row>
    <row r="209" spans="1:27" x14ac:dyDescent="0.25">
      <c r="A209" t="str">
        <f t="shared" si="6"/>
        <v/>
      </c>
      <c r="K209" s="4"/>
      <c r="AA209" s="31"/>
    </row>
    <row r="210" spans="1:27" x14ac:dyDescent="0.25">
      <c r="A210" t="str">
        <f t="shared" si="6"/>
        <v/>
      </c>
      <c r="K210" s="4"/>
      <c r="AA210" s="31"/>
    </row>
    <row r="211" spans="1:27" x14ac:dyDescent="0.25">
      <c r="A211" t="str">
        <f t="shared" si="6"/>
        <v/>
      </c>
      <c r="K211" s="4"/>
      <c r="AA211" s="31"/>
    </row>
    <row r="212" spans="1:27" x14ac:dyDescent="0.25">
      <c r="A212" t="str">
        <f t="shared" si="6"/>
        <v/>
      </c>
      <c r="K212" s="4"/>
      <c r="AA212" s="31"/>
    </row>
    <row r="213" spans="1:27" x14ac:dyDescent="0.25">
      <c r="A213" t="str">
        <f t="shared" si="6"/>
        <v/>
      </c>
      <c r="K213" s="4"/>
      <c r="AA213" s="31"/>
    </row>
    <row r="214" spans="1:27" x14ac:dyDescent="0.25">
      <c r="A214" t="str">
        <f t="shared" si="6"/>
        <v/>
      </c>
      <c r="K214" s="4"/>
      <c r="AA214" s="31"/>
    </row>
    <row r="215" spans="1:27" x14ac:dyDescent="0.25">
      <c r="A215" t="str">
        <f t="shared" si="6"/>
        <v/>
      </c>
      <c r="K215" s="4"/>
      <c r="AA215" s="31"/>
    </row>
    <row r="216" spans="1:27" x14ac:dyDescent="0.25">
      <c r="A216" t="str">
        <f t="shared" si="6"/>
        <v/>
      </c>
      <c r="K216" s="4"/>
      <c r="AA216" s="31"/>
    </row>
    <row r="217" spans="1:27" x14ac:dyDescent="0.25">
      <c r="A217" t="str">
        <f t="shared" si="6"/>
        <v/>
      </c>
      <c r="K217" s="4"/>
      <c r="AA217" s="31"/>
    </row>
    <row r="218" spans="1:27" x14ac:dyDescent="0.25">
      <c r="A218" t="str">
        <f t="shared" si="6"/>
        <v/>
      </c>
      <c r="K218" s="4"/>
      <c r="AA218" s="31"/>
    </row>
    <row r="219" spans="1:27" x14ac:dyDescent="0.25">
      <c r="A219" t="str">
        <f t="shared" si="6"/>
        <v/>
      </c>
      <c r="K219" s="4"/>
      <c r="AA219" s="31"/>
    </row>
    <row r="220" spans="1:27" x14ac:dyDescent="0.25">
      <c r="A220" t="str">
        <f t="shared" si="6"/>
        <v/>
      </c>
      <c r="K220" s="4"/>
      <c r="AA220" s="31"/>
    </row>
    <row r="221" spans="1:27" x14ac:dyDescent="0.25">
      <c r="A221" t="str">
        <f t="shared" si="6"/>
        <v/>
      </c>
      <c r="K221" s="4"/>
      <c r="AA221" s="31"/>
    </row>
    <row r="222" spans="1:27" x14ac:dyDescent="0.25">
      <c r="A222" t="str">
        <f t="shared" si="6"/>
        <v/>
      </c>
      <c r="K222" s="4"/>
      <c r="AA222" s="31"/>
    </row>
    <row r="223" spans="1:27" x14ac:dyDescent="0.25">
      <c r="A223" t="str">
        <f t="shared" si="6"/>
        <v/>
      </c>
      <c r="K223" s="4"/>
      <c r="AA223" s="31"/>
    </row>
    <row r="224" spans="1:27" x14ac:dyDescent="0.25">
      <c r="A224" t="str">
        <f t="shared" si="6"/>
        <v/>
      </c>
      <c r="K224" s="4"/>
      <c r="AA224" s="31"/>
    </row>
    <row r="225" spans="1:27" x14ac:dyDescent="0.25">
      <c r="A225" t="str">
        <f t="shared" si="6"/>
        <v/>
      </c>
      <c r="K225" s="4"/>
      <c r="AA225" s="31"/>
    </row>
    <row r="226" spans="1:27" x14ac:dyDescent="0.25">
      <c r="A226" t="str">
        <f t="shared" si="6"/>
        <v/>
      </c>
      <c r="K226" s="4"/>
      <c r="AA226" s="31"/>
    </row>
    <row r="227" spans="1:27" x14ac:dyDescent="0.25">
      <c r="A227" t="str">
        <f t="shared" si="6"/>
        <v/>
      </c>
      <c r="K227" s="4"/>
      <c r="AA227" s="31"/>
    </row>
    <row r="228" spans="1:27" x14ac:dyDescent="0.25">
      <c r="A228" t="str">
        <f t="shared" si="6"/>
        <v/>
      </c>
      <c r="K228" s="4"/>
      <c r="AA228" s="31"/>
    </row>
    <row r="229" spans="1:27" x14ac:dyDescent="0.25">
      <c r="A229" t="str">
        <f t="shared" si="6"/>
        <v/>
      </c>
      <c r="K229" s="4"/>
      <c r="AA229" s="31"/>
    </row>
    <row r="230" spans="1:27" x14ac:dyDescent="0.25">
      <c r="A230" t="str">
        <f t="shared" si="6"/>
        <v/>
      </c>
      <c r="K230" s="4"/>
      <c r="AA230" s="31"/>
    </row>
    <row r="231" spans="1:27" x14ac:dyDescent="0.25">
      <c r="A231" t="str">
        <f t="shared" si="6"/>
        <v/>
      </c>
      <c r="K231" s="4"/>
      <c r="AA231" s="31"/>
    </row>
    <row r="232" spans="1:27" x14ac:dyDescent="0.25">
      <c r="A232" t="str">
        <f t="shared" si="6"/>
        <v/>
      </c>
      <c r="K232" s="4"/>
      <c r="AA232" s="31"/>
    </row>
    <row r="233" spans="1:27" x14ac:dyDescent="0.25">
      <c r="A233" t="str">
        <f t="shared" si="6"/>
        <v/>
      </c>
      <c r="K233" s="4"/>
      <c r="AA233" s="31"/>
    </row>
    <row r="234" spans="1:27" x14ac:dyDescent="0.25">
      <c r="A234" t="str">
        <f t="shared" si="6"/>
        <v/>
      </c>
      <c r="K234" s="4"/>
      <c r="AA234" s="31"/>
    </row>
    <row r="235" spans="1:27" x14ac:dyDescent="0.25">
      <c r="A235" t="str">
        <f t="shared" si="6"/>
        <v/>
      </c>
      <c r="K235" s="4"/>
      <c r="AA235" s="31"/>
    </row>
    <row r="236" spans="1:27" x14ac:dyDescent="0.25">
      <c r="A236" t="str">
        <f t="shared" si="6"/>
        <v/>
      </c>
      <c r="K236" s="4"/>
      <c r="AA236" s="31"/>
    </row>
    <row r="237" spans="1:27" x14ac:dyDescent="0.25">
      <c r="A237" t="str">
        <f t="shared" si="6"/>
        <v/>
      </c>
      <c r="K237" s="4"/>
      <c r="AA237" s="31"/>
    </row>
    <row r="238" spans="1:27" x14ac:dyDescent="0.25">
      <c r="A238" t="str">
        <f t="shared" si="6"/>
        <v/>
      </c>
      <c r="K238" s="4"/>
      <c r="AA238" s="31"/>
    </row>
    <row r="239" spans="1:27" x14ac:dyDescent="0.25">
      <c r="A239" t="str">
        <f t="shared" si="6"/>
        <v/>
      </c>
      <c r="K239" s="4"/>
      <c r="AA239" s="31"/>
    </row>
    <row r="240" spans="1:27" x14ac:dyDescent="0.25">
      <c r="A240" t="str">
        <f t="shared" si="6"/>
        <v/>
      </c>
      <c r="K240" s="4"/>
      <c r="AA240" s="31"/>
    </row>
    <row r="241" spans="1:27" x14ac:dyDescent="0.25">
      <c r="A241" t="str">
        <f t="shared" si="6"/>
        <v/>
      </c>
      <c r="K241" s="4"/>
      <c r="AA241" s="31"/>
    </row>
    <row r="242" spans="1:27" x14ac:dyDescent="0.25">
      <c r="A242" t="str">
        <f t="shared" si="6"/>
        <v/>
      </c>
      <c r="K242" s="4"/>
      <c r="AA242" s="31"/>
    </row>
    <row r="243" spans="1:27" x14ac:dyDescent="0.25">
      <c r="A243" t="str">
        <f t="shared" si="6"/>
        <v/>
      </c>
      <c r="K243" s="4"/>
      <c r="AA243" s="31"/>
    </row>
    <row r="244" spans="1:27" x14ac:dyDescent="0.25">
      <c r="A244" t="str">
        <f t="shared" si="6"/>
        <v/>
      </c>
      <c r="K244" s="4"/>
      <c r="AA244" s="31"/>
    </row>
    <row r="245" spans="1:27" x14ac:dyDescent="0.25">
      <c r="A245" t="str">
        <f t="shared" si="6"/>
        <v/>
      </c>
      <c r="K245" s="4"/>
      <c r="AA245" s="31"/>
    </row>
    <row r="246" spans="1:27" x14ac:dyDescent="0.25">
      <c r="A246" t="str">
        <f t="shared" si="6"/>
        <v/>
      </c>
      <c r="K246" s="4"/>
      <c r="AA246" s="31"/>
    </row>
    <row r="247" spans="1:27" x14ac:dyDescent="0.25">
      <c r="A247" t="str">
        <f t="shared" si="6"/>
        <v/>
      </c>
      <c r="K247" s="4"/>
      <c r="AA247" s="31"/>
    </row>
    <row r="248" spans="1:27" x14ac:dyDescent="0.25">
      <c r="A248" t="str">
        <f t="shared" si="6"/>
        <v/>
      </c>
      <c r="K248" s="4"/>
      <c r="AA248" s="31"/>
    </row>
    <row r="249" spans="1:27" x14ac:dyDescent="0.25">
      <c r="A249" t="str">
        <f t="shared" si="6"/>
        <v/>
      </c>
      <c r="K249" s="4"/>
      <c r="AA249" s="31"/>
    </row>
    <row r="250" spans="1:27" x14ac:dyDescent="0.25">
      <c r="A250" t="str">
        <f t="shared" si="6"/>
        <v/>
      </c>
      <c r="K250" s="4"/>
      <c r="AA250" s="31"/>
    </row>
    <row r="251" spans="1:27" x14ac:dyDescent="0.25">
      <c r="A251" t="str">
        <f t="shared" si="6"/>
        <v/>
      </c>
      <c r="K251" s="4"/>
      <c r="AA251" s="31"/>
    </row>
    <row r="252" spans="1:27" x14ac:dyDescent="0.25">
      <c r="A252" t="str">
        <f t="shared" si="6"/>
        <v/>
      </c>
      <c r="K252" s="4"/>
      <c r="AA252" s="31"/>
    </row>
    <row r="253" spans="1:27" x14ac:dyDescent="0.25">
      <c r="A253" t="str">
        <f t="shared" si="6"/>
        <v/>
      </c>
      <c r="K253" s="4"/>
      <c r="AA253" s="31"/>
    </row>
    <row r="254" spans="1:27" x14ac:dyDescent="0.25">
      <c r="A254" t="str">
        <f t="shared" si="6"/>
        <v/>
      </c>
      <c r="K254" s="4"/>
      <c r="AA254" s="31"/>
    </row>
    <row r="255" spans="1:27" x14ac:dyDescent="0.25">
      <c r="A255" t="str">
        <f t="shared" si="6"/>
        <v/>
      </c>
      <c r="K255" s="4"/>
      <c r="AA255" s="31"/>
    </row>
    <row r="256" spans="1:27" x14ac:dyDescent="0.25">
      <c r="A256" t="str">
        <f t="shared" si="6"/>
        <v/>
      </c>
      <c r="K256" s="4"/>
      <c r="AA256" s="31"/>
    </row>
    <row r="257" spans="1:27" x14ac:dyDescent="0.25">
      <c r="A257" t="str">
        <f t="shared" si="6"/>
        <v/>
      </c>
      <c r="K257" s="4"/>
      <c r="AA257" s="31"/>
    </row>
    <row r="258" spans="1:27" x14ac:dyDescent="0.25">
      <c r="A258" t="str">
        <f t="shared" si="6"/>
        <v/>
      </c>
      <c r="K258" s="4"/>
      <c r="AA258" s="31"/>
    </row>
    <row r="259" spans="1:27" x14ac:dyDescent="0.25">
      <c r="A259" t="str">
        <f t="shared" si="6"/>
        <v/>
      </c>
      <c r="K259" s="4"/>
      <c r="AA259" s="31"/>
    </row>
    <row r="260" spans="1:27" x14ac:dyDescent="0.25">
      <c r="A260" t="str">
        <f t="shared" si="6"/>
        <v/>
      </c>
      <c r="K260" s="4"/>
      <c r="AA260" s="31"/>
    </row>
    <row r="261" spans="1:27" x14ac:dyDescent="0.25">
      <c r="A261" t="str">
        <f t="shared" si="6"/>
        <v/>
      </c>
      <c r="K261" s="4"/>
      <c r="AA261" s="31"/>
    </row>
    <row r="262" spans="1:27" x14ac:dyDescent="0.25">
      <c r="A262" t="str">
        <f t="shared" si="6"/>
        <v/>
      </c>
      <c r="K262" s="4"/>
      <c r="AA262" s="31"/>
    </row>
    <row r="263" spans="1:27" x14ac:dyDescent="0.25">
      <c r="A263" t="str">
        <f t="shared" si="6"/>
        <v/>
      </c>
      <c r="K263" s="4"/>
      <c r="AA263" s="31"/>
    </row>
    <row r="264" spans="1:27" x14ac:dyDescent="0.25">
      <c r="A264" t="str">
        <f t="shared" si="6"/>
        <v/>
      </c>
      <c r="K264" s="4"/>
      <c r="AA264" s="31"/>
    </row>
    <row r="265" spans="1:27" x14ac:dyDescent="0.25">
      <c r="A265" t="str">
        <f t="shared" si="6"/>
        <v/>
      </c>
      <c r="K265" s="4"/>
      <c r="AA265" s="31"/>
    </row>
    <row r="266" spans="1:27" x14ac:dyDescent="0.25">
      <c r="A266" t="str">
        <f t="shared" si="6"/>
        <v/>
      </c>
      <c r="K266" s="4"/>
    </row>
    <row r="267" spans="1:27" x14ac:dyDescent="0.25">
      <c r="A267" t="str">
        <f t="shared" ref="A267:A330" si="7">+K267&amp;C267</f>
        <v/>
      </c>
      <c r="K267" s="4"/>
    </row>
    <row r="268" spans="1:27" x14ac:dyDescent="0.25">
      <c r="A268" t="str">
        <f t="shared" si="7"/>
        <v/>
      </c>
      <c r="K268" s="4"/>
    </row>
    <row r="269" spans="1:27" x14ac:dyDescent="0.25">
      <c r="A269" t="str">
        <f t="shared" si="7"/>
        <v/>
      </c>
      <c r="K269" s="4"/>
    </row>
    <row r="270" spans="1:27" x14ac:dyDescent="0.25">
      <c r="A270" t="str">
        <f t="shared" si="7"/>
        <v/>
      </c>
      <c r="K270" s="4"/>
    </row>
    <row r="271" spans="1:27" x14ac:dyDescent="0.25">
      <c r="A271" t="str">
        <f t="shared" si="7"/>
        <v/>
      </c>
      <c r="K271" s="4"/>
    </row>
    <row r="272" spans="1:27" x14ac:dyDescent="0.25">
      <c r="A272" t="str">
        <f t="shared" si="7"/>
        <v/>
      </c>
      <c r="K272" s="4"/>
    </row>
    <row r="273" spans="1:11" x14ac:dyDescent="0.25">
      <c r="A273" t="str">
        <f t="shared" si="7"/>
        <v/>
      </c>
      <c r="K273" s="4"/>
    </row>
    <row r="274" spans="1:11" x14ac:dyDescent="0.25">
      <c r="A274" t="str">
        <f t="shared" si="7"/>
        <v/>
      </c>
      <c r="K274" s="4"/>
    </row>
    <row r="275" spans="1:11" x14ac:dyDescent="0.25">
      <c r="A275" t="str">
        <f t="shared" si="7"/>
        <v/>
      </c>
      <c r="K275" s="4"/>
    </row>
    <row r="276" spans="1:11" x14ac:dyDescent="0.25">
      <c r="A276" t="str">
        <f t="shared" si="7"/>
        <v/>
      </c>
      <c r="K276" s="4"/>
    </row>
    <row r="277" spans="1:11" x14ac:dyDescent="0.25">
      <c r="A277" t="str">
        <f t="shared" si="7"/>
        <v/>
      </c>
      <c r="K277" s="4"/>
    </row>
    <row r="278" spans="1:11" x14ac:dyDescent="0.25">
      <c r="A278" t="str">
        <f t="shared" si="7"/>
        <v/>
      </c>
      <c r="K278" s="4"/>
    </row>
    <row r="279" spans="1:11" x14ac:dyDescent="0.25">
      <c r="A279" t="str">
        <f t="shared" si="7"/>
        <v/>
      </c>
      <c r="K279" s="4"/>
    </row>
    <row r="280" spans="1:11" x14ac:dyDescent="0.25">
      <c r="A280" t="str">
        <f t="shared" si="7"/>
        <v/>
      </c>
      <c r="K280" s="4"/>
    </row>
    <row r="281" spans="1:11" x14ac:dyDescent="0.25">
      <c r="A281" t="str">
        <f t="shared" si="7"/>
        <v/>
      </c>
      <c r="K281" s="4"/>
    </row>
    <row r="282" spans="1:11" x14ac:dyDescent="0.25">
      <c r="A282" t="str">
        <f t="shared" si="7"/>
        <v/>
      </c>
      <c r="K282" s="4"/>
    </row>
    <row r="283" spans="1:11" x14ac:dyDescent="0.25">
      <c r="A283" t="str">
        <f t="shared" si="7"/>
        <v/>
      </c>
      <c r="K283" s="4"/>
    </row>
    <row r="284" spans="1:11" x14ac:dyDescent="0.25">
      <c r="A284" t="str">
        <f t="shared" si="7"/>
        <v/>
      </c>
      <c r="K284" s="4"/>
    </row>
    <row r="285" spans="1:11" x14ac:dyDescent="0.25">
      <c r="A285" t="str">
        <f t="shared" si="7"/>
        <v/>
      </c>
      <c r="K285" s="4"/>
    </row>
    <row r="286" spans="1:11" x14ac:dyDescent="0.25">
      <c r="A286" t="str">
        <f t="shared" si="7"/>
        <v/>
      </c>
      <c r="K286" s="4"/>
    </row>
    <row r="287" spans="1:11" x14ac:dyDescent="0.25">
      <c r="A287" t="str">
        <f t="shared" si="7"/>
        <v/>
      </c>
      <c r="K287" s="4" t="s">
        <v>101</v>
      </c>
    </row>
    <row r="288" spans="1:11" x14ac:dyDescent="0.25">
      <c r="A288" t="str">
        <f t="shared" si="7"/>
        <v/>
      </c>
      <c r="K288" s="4" t="s">
        <v>101</v>
      </c>
    </row>
    <row r="289" spans="1:11" x14ac:dyDescent="0.25">
      <c r="A289" t="str">
        <f t="shared" si="7"/>
        <v/>
      </c>
      <c r="K289" s="4" t="s">
        <v>101</v>
      </c>
    </row>
    <row r="290" spans="1:11" x14ac:dyDescent="0.25">
      <c r="A290" t="str">
        <f t="shared" si="7"/>
        <v/>
      </c>
      <c r="K290" s="4" t="s">
        <v>101</v>
      </c>
    </row>
    <row r="291" spans="1:11" x14ac:dyDescent="0.25">
      <c r="A291" t="str">
        <f t="shared" si="7"/>
        <v/>
      </c>
      <c r="K291" s="4" t="s">
        <v>101</v>
      </c>
    </row>
    <row r="292" spans="1:11" x14ac:dyDescent="0.25">
      <c r="A292" t="str">
        <f t="shared" si="7"/>
        <v/>
      </c>
      <c r="K292" s="4" t="s">
        <v>101</v>
      </c>
    </row>
    <row r="293" spans="1:11" x14ac:dyDescent="0.25">
      <c r="A293" t="str">
        <f t="shared" si="7"/>
        <v/>
      </c>
      <c r="K293" s="4" t="s">
        <v>101</v>
      </c>
    </row>
    <row r="294" spans="1:11" x14ac:dyDescent="0.25">
      <c r="A294" t="str">
        <f t="shared" si="7"/>
        <v/>
      </c>
      <c r="K294" s="4" t="s">
        <v>101</v>
      </c>
    </row>
    <row r="295" spans="1:11" x14ac:dyDescent="0.25">
      <c r="A295" t="str">
        <f t="shared" si="7"/>
        <v/>
      </c>
      <c r="K295" s="4" t="s">
        <v>101</v>
      </c>
    </row>
    <row r="296" spans="1:11" x14ac:dyDescent="0.25">
      <c r="A296" t="str">
        <f t="shared" si="7"/>
        <v/>
      </c>
      <c r="K296" s="4" t="s">
        <v>101</v>
      </c>
    </row>
    <row r="297" spans="1:11" x14ac:dyDescent="0.25">
      <c r="A297" t="str">
        <f t="shared" si="7"/>
        <v/>
      </c>
      <c r="K297" s="4" t="s">
        <v>101</v>
      </c>
    </row>
    <row r="298" spans="1:11" x14ac:dyDescent="0.25">
      <c r="A298" t="str">
        <f t="shared" si="7"/>
        <v/>
      </c>
      <c r="K298" s="4" t="s">
        <v>101</v>
      </c>
    </row>
    <row r="299" spans="1:11" x14ac:dyDescent="0.25">
      <c r="A299" t="str">
        <f t="shared" si="7"/>
        <v/>
      </c>
      <c r="K299" s="4" t="s">
        <v>101</v>
      </c>
    </row>
    <row r="300" spans="1:11" x14ac:dyDescent="0.25">
      <c r="A300" t="str">
        <f t="shared" si="7"/>
        <v/>
      </c>
      <c r="K300" s="4" t="s">
        <v>101</v>
      </c>
    </row>
    <row r="301" spans="1:11" x14ac:dyDescent="0.25">
      <c r="A301" t="str">
        <f t="shared" si="7"/>
        <v/>
      </c>
      <c r="K301" s="4" t="s">
        <v>101</v>
      </c>
    </row>
    <row r="302" spans="1:11" x14ac:dyDescent="0.25">
      <c r="A302" t="str">
        <f t="shared" si="7"/>
        <v/>
      </c>
      <c r="K302" s="4" t="s">
        <v>101</v>
      </c>
    </row>
    <row r="303" spans="1:11" x14ac:dyDescent="0.25">
      <c r="A303" t="str">
        <f t="shared" si="7"/>
        <v/>
      </c>
      <c r="K303" s="4" t="s">
        <v>101</v>
      </c>
    </row>
    <row r="304" spans="1:11" x14ac:dyDescent="0.25">
      <c r="A304" t="str">
        <f t="shared" si="7"/>
        <v/>
      </c>
      <c r="K304" s="4" t="s">
        <v>101</v>
      </c>
    </row>
    <row r="305" spans="1:11" x14ac:dyDescent="0.25">
      <c r="A305" t="str">
        <f t="shared" si="7"/>
        <v/>
      </c>
      <c r="K305" s="4" t="s">
        <v>101</v>
      </c>
    </row>
    <row r="306" spans="1:11" x14ac:dyDescent="0.25">
      <c r="A306" t="str">
        <f t="shared" si="7"/>
        <v/>
      </c>
      <c r="K306" s="4" t="s">
        <v>101</v>
      </c>
    </row>
    <row r="307" spans="1:11" x14ac:dyDescent="0.25">
      <c r="A307" t="str">
        <f t="shared" si="7"/>
        <v/>
      </c>
      <c r="K307" s="4" t="s">
        <v>101</v>
      </c>
    </row>
    <row r="308" spans="1:11" x14ac:dyDescent="0.25">
      <c r="A308" t="str">
        <f t="shared" si="7"/>
        <v/>
      </c>
      <c r="K308" s="4" t="s">
        <v>101</v>
      </c>
    </row>
    <row r="309" spans="1:11" x14ac:dyDescent="0.25">
      <c r="A309" t="str">
        <f t="shared" si="7"/>
        <v/>
      </c>
      <c r="K309" s="4" t="s">
        <v>101</v>
      </c>
    </row>
    <row r="310" spans="1:11" x14ac:dyDescent="0.25">
      <c r="A310" t="str">
        <f t="shared" si="7"/>
        <v/>
      </c>
      <c r="K310" s="4" t="s">
        <v>101</v>
      </c>
    </row>
    <row r="311" spans="1:11" x14ac:dyDescent="0.25">
      <c r="A311" t="str">
        <f t="shared" si="7"/>
        <v/>
      </c>
      <c r="K311" s="4" t="s">
        <v>101</v>
      </c>
    </row>
    <row r="312" spans="1:11" x14ac:dyDescent="0.25">
      <c r="A312" t="str">
        <f t="shared" si="7"/>
        <v/>
      </c>
      <c r="K312" s="4" t="s">
        <v>101</v>
      </c>
    </row>
    <row r="313" spans="1:11" x14ac:dyDescent="0.25">
      <c r="A313" t="str">
        <f t="shared" si="7"/>
        <v/>
      </c>
      <c r="K313" s="4" t="s">
        <v>101</v>
      </c>
    </row>
    <row r="314" spans="1:11" x14ac:dyDescent="0.25">
      <c r="A314" t="str">
        <f t="shared" si="7"/>
        <v/>
      </c>
      <c r="K314" s="4" t="s">
        <v>101</v>
      </c>
    </row>
    <row r="315" spans="1:11" x14ac:dyDescent="0.25">
      <c r="A315" t="str">
        <f t="shared" si="7"/>
        <v/>
      </c>
      <c r="K315" s="4" t="s">
        <v>101</v>
      </c>
    </row>
    <row r="316" spans="1:11" x14ac:dyDescent="0.25">
      <c r="A316" t="str">
        <f t="shared" si="7"/>
        <v/>
      </c>
      <c r="K316" s="4" t="s">
        <v>101</v>
      </c>
    </row>
    <row r="317" spans="1:11" x14ac:dyDescent="0.25">
      <c r="A317" t="str">
        <f t="shared" si="7"/>
        <v/>
      </c>
      <c r="K317" s="4" t="s">
        <v>101</v>
      </c>
    </row>
    <row r="318" spans="1:11" x14ac:dyDescent="0.25">
      <c r="A318" t="str">
        <f t="shared" si="7"/>
        <v/>
      </c>
      <c r="K318" s="4" t="s">
        <v>101</v>
      </c>
    </row>
    <row r="319" spans="1:11" x14ac:dyDescent="0.25">
      <c r="A319" t="str">
        <f t="shared" si="7"/>
        <v/>
      </c>
      <c r="K319" s="4" t="s">
        <v>101</v>
      </c>
    </row>
    <row r="320" spans="1:11" x14ac:dyDescent="0.25">
      <c r="A320" t="str">
        <f t="shared" si="7"/>
        <v/>
      </c>
      <c r="K320" s="4" t="s">
        <v>101</v>
      </c>
    </row>
    <row r="321" spans="1:11" x14ac:dyDescent="0.25">
      <c r="A321" t="str">
        <f t="shared" si="7"/>
        <v/>
      </c>
      <c r="K321" s="4" t="s">
        <v>101</v>
      </c>
    </row>
    <row r="322" spans="1:11" x14ac:dyDescent="0.25">
      <c r="A322" t="str">
        <f t="shared" si="7"/>
        <v/>
      </c>
      <c r="K322" s="4" t="s">
        <v>101</v>
      </c>
    </row>
    <row r="323" spans="1:11" x14ac:dyDescent="0.25">
      <c r="A323" t="str">
        <f t="shared" si="7"/>
        <v/>
      </c>
      <c r="K323" s="4" t="s">
        <v>101</v>
      </c>
    </row>
    <row r="324" spans="1:11" x14ac:dyDescent="0.25">
      <c r="A324" t="str">
        <f t="shared" si="7"/>
        <v/>
      </c>
      <c r="K324" s="4" t="s">
        <v>101</v>
      </c>
    </row>
    <row r="325" spans="1:11" x14ac:dyDescent="0.25">
      <c r="A325" t="str">
        <f t="shared" si="7"/>
        <v/>
      </c>
      <c r="K325" s="4" t="s">
        <v>101</v>
      </c>
    </row>
    <row r="326" spans="1:11" x14ac:dyDescent="0.25">
      <c r="A326" t="str">
        <f t="shared" si="7"/>
        <v/>
      </c>
      <c r="K326" s="4" t="s">
        <v>101</v>
      </c>
    </row>
    <row r="327" spans="1:11" x14ac:dyDescent="0.25">
      <c r="A327" t="str">
        <f t="shared" si="7"/>
        <v/>
      </c>
      <c r="K327" s="4" t="s">
        <v>101</v>
      </c>
    </row>
    <row r="328" spans="1:11" x14ac:dyDescent="0.25">
      <c r="A328" t="str">
        <f t="shared" si="7"/>
        <v/>
      </c>
      <c r="K328" s="4" t="s">
        <v>101</v>
      </c>
    </row>
    <row r="329" spans="1:11" x14ac:dyDescent="0.25">
      <c r="A329" t="str">
        <f t="shared" si="7"/>
        <v/>
      </c>
      <c r="K329" s="4" t="s">
        <v>101</v>
      </c>
    </row>
    <row r="330" spans="1:11" x14ac:dyDescent="0.25">
      <c r="A330" t="str">
        <f t="shared" si="7"/>
        <v/>
      </c>
      <c r="K330" s="4" t="s">
        <v>101</v>
      </c>
    </row>
    <row r="331" spans="1:11" x14ac:dyDescent="0.25">
      <c r="A331" t="str">
        <f t="shared" ref="A331:A333" si="8">+K331&amp;C331</f>
        <v/>
      </c>
      <c r="K331" s="4" t="s">
        <v>101</v>
      </c>
    </row>
    <row r="332" spans="1:11" x14ac:dyDescent="0.25">
      <c r="A332" t="str">
        <f t="shared" si="8"/>
        <v/>
      </c>
      <c r="K332" s="4" t="s">
        <v>101</v>
      </c>
    </row>
    <row r="333" spans="1:11" x14ac:dyDescent="0.25">
      <c r="A333" t="str">
        <f t="shared" si="8"/>
        <v/>
      </c>
      <c r="K333" s="4" t="s">
        <v>101</v>
      </c>
    </row>
  </sheetData>
  <conditionalFormatting sqref="N10">
    <cfRule type="cellIs" dxfId="311" priority="76" stopIfTrue="1" operator="equal">
      <formula>"not valid"</formula>
    </cfRule>
    <cfRule type="cellIs" dxfId="310" priority="77" stopIfTrue="1" operator="equal">
      <formula>"Topup K-Wallet"</formula>
    </cfRule>
    <cfRule type="cellIs" dxfId="309" priority="78" stopIfTrue="1" operator="equal">
      <formula>"Transaksi"</formula>
    </cfRule>
  </conditionalFormatting>
  <conditionalFormatting sqref="N11:N265">
    <cfRule type="cellIs" dxfId="308" priority="73" stopIfTrue="1" operator="equal">
      <formula>"not valid"</formula>
    </cfRule>
    <cfRule type="cellIs" dxfId="307" priority="74" stopIfTrue="1" operator="equal">
      <formula>"Topup K-Wallet"</formula>
    </cfRule>
    <cfRule type="cellIs" dxfId="306" priority="75" stopIfTrue="1" operator="equal">
      <formula>"Transaksi"</formula>
    </cfRule>
  </conditionalFormatting>
  <conditionalFormatting sqref="O10">
    <cfRule type="cellIs" dxfId="305" priority="70" stopIfTrue="1" operator="equal">
      <formula>"not valid"</formula>
    </cfRule>
    <cfRule type="cellIs" dxfId="304" priority="71" stopIfTrue="1" operator="equal">
      <formula>"Topup K-Wallet"</formula>
    </cfRule>
    <cfRule type="cellIs" dxfId="303" priority="72" stopIfTrue="1" operator="equal">
      <formula>"Transaksi"</formula>
    </cfRule>
  </conditionalFormatting>
  <conditionalFormatting sqref="P10">
    <cfRule type="cellIs" dxfId="302" priority="67" stopIfTrue="1" operator="equal">
      <formula>"not valid"</formula>
    </cfRule>
    <cfRule type="cellIs" dxfId="301" priority="68" stopIfTrue="1" operator="equal">
      <formula>"Topup K-Wallet"</formula>
    </cfRule>
    <cfRule type="cellIs" dxfId="300" priority="69" stopIfTrue="1" operator="equal">
      <formula>"Transaksi"</formula>
    </cfRule>
  </conditionalFormatting>
  <conditionalFormatting sqref="Q10">
    <cfRule type="cellIs" dxfId="299" priority="64" stopIfTrue="1" operator="equal">
      <formula>"not valid"</formula>
    </cfRule>
    <cfRule type="cellIs" dxfId="298" priority="65" stopIfTrue="1" operator="equal">
      <formula>"Topup K-Wallet"</formula>
    </cfRule>
    <cfRule type="cellIs" dxfId="297" priority="66" stopIfTrue="1" operator="equal">
      <formula>"Transaksi"</formula>
    </cfRule>
  </conditionalFormatting>
  <conditionalFormatting sqref="R10">
    <cfRule type="cellIs" dxfId="296" priority="61" stopIfTrue="1" operator="equal">
      <formula>"not valid"</formula>
    </cfRule>
    <cfRule type="cellIs" dxfId="295" priority="62" stopIfTrue="1" operator="equal">
      <formula>"Topup K-Wallet"</formula>
    </cfRule>
    <cfRule type="cellIs" dxfId="294" priority="63" stopIfTrue="1" operator="equal">
      <formula>"Transaksi"</formula>
    </cfRule>
  </conditionalFormatting>
  <conditionalFormatting sqref="S10">
    <cfRule type="cellIs" dxfId="293" priority="58" stopIfTrue="1" operator="equal">
      <formula>"not valid"</formula>
    </cfRule>
    <cfRule type="cellIs" dxfId="292" priority="59" stopIfTrue="1" operator="equal">
      <formula>"Topup K-Wallet"</formula>
    </cfRule>
    <cfRule type="cellIs" dxfId="291" priority="60" stopIfTrue="1" operator="equal">
      <formula>"Transaksi"</formula>
    </cfRule>
  </conditionalFormatting>
  <conditionalFormatting sqref="T10">
    <cfRule type="cellIs" dxfId="290" priority="55" stopIfTrue="1" operator="equal">
      <formula>"not valid"</formula>
    </cfRule>
    <cfRule type="cellIs" dxfId="289" priority="56" stopIfTrue="1" operator="equal">
      <formula>"Topup K-Wallet"</formula>
    </cfRule>
    <cfRule type="cellIs" dxfId="288" priority="57" stopIfTrue="1" operator="equal">
      <formula>"Transaksi"</formula>
    </cfRule>
  </conditionalFormatting>
  <conditionalFormatting sqref="U10">
    <cfRule type="cellIs" dxfId="287" priority="52" stopIfTrue="1" operator="equal">
      <formula>"not valid"</formula>
    </cfRule>
    <cfRule type="cellIs" dxfId="286" priority="53" stopIfTrue="1" operator="equal">
      <formula>"Topup K-Wallet"</formula>
    </cfRule>
    <cfRule type="cellIs" dxfId="285" priority="54" stopIfTrue="1" operator="equal">
      <formula>"Transaksi"</formula>
    </cfRule>
  </conditionalFormatting>
  <conditionalFormatting sqref="V10">
    <cfRule type="cellIs" dxfId="284" priority="49" stopIfTrue="1" operator="equal">
      <formula>"not valid"</formula>
    </cfRule>
    <cfRule type="cellIs" dxfId="283" priority="50" stopIfTrue="1" operator="equal">
      <formula>"Topup K-Wallet"</formula>
    </cfRule>
    <cfRule type="cellIs" dxfId="282" priority="51" stopIfTrue="1" operator="equal">
      <formula>"Transaksi"</formula>
    </cfRule>
  </conditionalFormatting>
  <conditionalFormatting sqref="W10">
    <cfRule type="cellIs" dxfId="281" priority="46" stopIfTrue="1" operator="equal">
      <formula>"not valid"</formula>
    </cfRule>
    <cfRule type="cellIs" dxfId="280" priority="47" stopIfTrue="1" operator="equal">
      <formula>"Topup K-Wallet"</formula>
    </cfRule>
    <cfRule type="cellIs" dxfId="279" priority="48" stopIfTrue="1" operator="equal">
      <formula>"Transaksi"</formula>
    </cfRule>
  </conditionalFormatting>
  <conditionalFormatting sqref="X10">
    <cfRule type="cellIs" dxfId="278" priority="43" stopIfTrue="1" operator="equal">
      <formula>"not valid"</formula>
    </cfRule>
    <cfRule type="cellIs" dxfId="277" priority="44" stopIfTrue="1" operator="equal">
      <formula>"Topup K-Wallet"</formula>
    </cfRule>
    <cfRule type="cellIs" dxfId="276" priority="45" stopIfTrue="1" operator="equal">
      <formula>"Transaksi"</formula>
    </cfRule>
  </conditionalFormatting>
  <conditionalFormatting sqref="Y10">
    <cfRule type="cellIs" dxfId="275" priority="40" stopIfTrue="1" operator="equal">
      <formula>"not valid"</formula>
    </cfRule>
    <cfRule type="cellIs" dxfId="274" priority="41" stopIfTrue="1" operator="equal">
      <formula>"Topup K-Wallet"</formula>
    </cfRule>
    <cfRule type="cellIs" dxfId="273" priority="42" stopIfTrue="1" operator="equal">
      <formula>"Transaksi"</formula>
    </cfRule>
  </conditionalFormatting>
  <conditionalFormatting sqref="Z10">
    <cfRule type="cellIs" dxfId="272" priority="37" stopIfTrue="1" operator="equal">
      <formula>"not valid"</formula>
    </cfRule>
    <cfRule type="cellIs" dxfId="271" priority="38" stopIfTrue="1" operator="equal">
      <formula>"Topup K-Wallet"</formula>
    </cfRule>
    <cfRule type="cellIs" dxfId="270" priority="39" stopIfTrue="1" operator="equal">
      <formula>"Transaksi"</formula>
    </cfRule>
  </conditionalFormatting>
  <conditionalFormatting sqref="O11:O265">
    <cfRule type="cellIs" dxfId="269" priority="34" stopIfTrue="1" operator="equal">
      <formula>"not valid"</formula>
    </cfRule>
    <cfRule type="cellIs" dxfId="268" priority="35" stopIfTrue="1" operator="equal">
      <formula>"Topup K-Wallet"</formula>
    </cfRule>
    <cfRule type="cellIs" dxfId="267" priority="36" stopIfTrue="1" operator="equal">
      <formula>"Transaksi"</formula>
    </cfRule>
  </conditionalFormatting>
  <conditionalFormatting sqref="P11:P265">
    <cfRule type="cellIs" dxfId="266" priority="31" stopIfTrue="1" operator="equal">
      <formula>"not valid"</formula>
    </cfRule>
    <cfRule type="cellIs" dxfId="265" priority="32" stopIfTrue="1" operator="equal">
      <formula>"Topup K-Wallet"</formula>
    </cfRule>
    <cfRule type="cellIs" dxfId="264" priority="33" stopIfTrue="1" operator="equal">
      <formula>"Transaksi"</formula>
    </cfRule>
  </conditionalFormatting>
  <conditionalFormatting sqref="Q11:Q265">
    <cfRule type="cellIs" dxfId="263" priority="28" stopIfTrue="1" operator="equal">
      <formula>"not valid"</formula>
    </cfRule>
    <cfRule type="cellIs" dxfId="262" priority="29" stopIfTrue="1" operator="equal">
      <formula>"Topup K-Wallet"</formula>
    </cfRule>
    <cfRule type="cellIs" dxfId="261" priority="30" stopIfTrue="1" operator="equal">
      <formula>"Transaksi"</formula>
    </cfRule>
  </conditionalFormatting>
  <conditionalFormatting sqref="R11:R265">
    <cfRule type="cellIs" dxfId="260" priority="25" stopIfTrue="1" operator="equal">
      <formula>"not valid"</formula>
    </cfRule>
    <cfRule type="cellIs" dxfId="259" priority="26" stopIfTrue="1" operator="equal">
      <formula>"Topup K-Wallet"</formula>
    </cfRule>
    <cfRule type="cellIs" dxfId="258" priority="27" stopIfTrue="1" operator="equal">
      <formula>"Transaksi"</formula>
    </cfRule>
  </conditionalFormatting>
  <conditionalFormatting sqref="S11:S265">
    <cfRule type="cellIs" dxfId="257" priority="22" stopIfTrue="1" operator="equal">
      <formula>"not valid"</formula>
    </cfRule>
    <cfRule type="cellIs" dxfId="256" priority="23" stopIfTrue="1" operator="equal">
      <formula>"Topup K-Wallet"</formula>
    </cfRule>
    <cfRule type="cellIs" dxfId="255" priority="24" stopIfTrue="1" operator="equal">
      <formula>"Transaksi"</formula>
    </cfRule>
  </conditionalFormatting>
  <conditionalFormatting sqref="T11:T265">
    <cfRule type="cellIs" dxfId="254" priority="19" stopIfTrue="1" operator="equal">
      <formula>"not valid"</formula>
    </cfRule>
    <cfRule type="cellIs" dxfId="253" priority="20" stopIfTrue="1" operator="equal">
      <formula>"Topup K-Wallet"</formula>
    </cfRule>
    <cfRule type="cellIs" dxfId="252" priority="21" stopIfTrue="1" operator="equal">
      <formula>"Transaksi"</formula>
    </cfRule>
  </conditionalFormatting>
  <conditionalFormatting sqref="U11:U265">
    <cfRule type="cellIs" dxfId="251" priority="16" stopIfTrue="1" operator="equal">
      <formula>"not valid"</formula>
    </cfRule>
    <cfRule type="cellIs" dxfId="250" priority="17" stopIfTrue="1" operator="equal">
      <formula>"Topup K-Wallet"</formula>
    </cfRule>
    <cfRule type="cellIs" dxfId="249" priority="18" stopIfTrue="1" operator="equal">
      <formula>"Transaksi"</formula>
    </cfRule>
  </conditionalFormatting>
  <conditionalFormatting sqref="V11:V265">
    <cfRule type="cellIs" dxfId="248" priority="13" stopIfTrue="1" operator="equal">
      <formula>"not valid"</formula>
    </cfRule>
    <cfRule type="cellIs" dxfId="247" priority="14" stopIfTrue="1" operator="equal">
      <formula>"Topup K-Wallet"</formula>
    </cfRule>
    <cfRule type="cellIs" dxfId="246" priority="15" stopIfTrue="1" operator="equal">
      <formula>"Transaksi"</formula>
    </cfRule>
  </conditionalFormatting>
  <conditionalFormatting sqref="W11:W265">
    <cfRule type="cellIs" dxfId="245" priority="10" stopIfTrue="1" operator="equal">
      <formula>"not valid"</formula>
    </cfRule>
    <cfRule type="cellIs" dxfId="244" priority="11" stopIfTrue="1" operator="equal">
      <formula>"Topup K-Wallet"</formula>
    </cfRule>
    <cfRule type="cellIs" dxfId="243" priority="12" stopIfTrue="1" operator="equal">
      <formula>"Transaksi"</formula>
    </cfRule>
  </conditionalFormatting>
  <conditionalFormatting sqref="X11:X265">
    <cfRule type="cellIs" dxfId="242" priority="7" stopIfTrue="1" operator="equal">
      <formula>"not valid"</formula>
    </cfRule>
    <cfRule type="cellIs" dxfId="241" priority="8" stopIfTrue="1" operator="equal">
      <formula>"Topup K-Wallet"</formula>
    </cfRule>
    <cfRule type="cellIs" dxfId="240" priority="9" stopIfTrue="1" operator="equal">
      <formula>"Transaksi"</formula>
    </cfRule>
  </conditionalFormatting>
  <conditionalFormatting sqref="Y11:Y265">
    <cfRule type="cellIs" dxfId="239" priority="4" stopIfTrue="1" operator="equal">
      <formula>"not valid"</formula>
    </cfRule>
    <cfRule type="cellIs" dxfId="238" priority="5" stopIfTrue="1" operator="equal">
      <formula>"Topup K-Wallet"</formula>
    </cfRule>
    <cfRule type="cellIs" dxfId="237" priority="6" stopIfTrue="1" operator="equal">
      <formula>"Transaksi"</formula>
    </cfRule>
  </conditionalFormatting>
  <conditionalFormatting sqref="Z11:Z265">
    <cfRule type="cellIs" dxfId="236" priority="1" stopIfTrue="1" operator="equal">
      <formula>"not valid"</formula>
    </cfRule>
    <cfRule type="cellIs" dxfId="235" priority="2" stopIfTrue="1" operator="equal">
      <formula>"Topup K-Wallet"</formula>
    </cfRule>
    <cfRule type="cellIs" dxfId="234" priority="3" stopIfTrue="1" operator="equal">
      <formula>"Transaksi"</formula>
    </cfRule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33"/>
  <sheetViews>
    <sheetView topLeftCell="B79" workbookViewId="0">
      <selection activeCell="K96" sqref="K96:AG551"/>
    </sheetView>
  </sheetViews>
  <sheetFormatPr defaultRowHeight="15" x14ac:dyDescent="0.25"/>
  <cols>
    <col min="12" max="13" width="0" hidden="1" customWidth="1"/>
  </cols>
  <sheetData>
    <row r="1" spans="1:27" x14ac:dyDescent="0.25">
      <c r="B1" t="s">
        <v>1135</v>
      </c>
      <c r="C1" t="s">
        <v>1136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J1" t="s">
        <v>7</v>
      </c>
      <c r="K1" t="s">
        <v>8</v>
      </c>
    </row>
    <row r="2" spans="1:27" x14ac:dyDescent="0.25">
      <c r="B2" t="s">
        <v>1137</v>
      </c>
      <c r="C2" t="s">
        <v>1138</v>
      </c>
      <c r="F2" t="s">
        <v>11</v>
      </c>
      <c r="G2" t="s">
        <v>12</v>
      </c>
      <c r="J2" t="s">
        <v>13</v>
      </c>
      <c r="K2" t="s">
        <v>17178</v>
      </c>
    </row>
    <row r="3" spans="1:27" x14ac:dyDescent="0.25">
      <c r="B3" t="s">
        <v>1139</v>
      </c>
      <c r="C3" t="s">
        <v>1140</v>
      </c>
      <c r="D3" t="s">
        <v>17</v>
      </c>
      <c r="J3" t="s">
        <v>18</v>
      </c>
      <c r="K3" t="s">
        <v>19</v>
      </c>
    </row>
    <row r="4" spans="1:27" x14ac:dyDescent="0.25">
      <c r="B4" t="s">
        <v>1141</v>
      </c>
      <c r="C4" t="s">
        <v>1142</v>
      </c>
      <c r="D4" t="s">
        <v>22</v>
      </c>
    </row>
    <row r="5" spans="1:27" x14ac:dyDescent="0.25">
      <c r="B5" t="s">
        <v>80</v>
      </c>
      <c r="C5" t="s">
        <v>81</v>
      </c>
      <c r="D5" t="s">
        <v>25</v>
      </c>
      <c r="E5" t="s">
        <v>23</v>
      </c>
      <c r="F5" t="s">
        <v>24</v>
      </c>
      <c r="G5" t="s">
        <v>26</v>
      </c>
      <c r="H5" t="s">
        <v>26</v>
      </c>
      <c r="I5" t="s">
        <v>27</v>
      </c>
      <c r="J5" t="s">
        <v>82</v>
      </c>
      <c r="K5" t="s">
        <v>29</v>
      </c>
    </row>
    <row r="6" spans="1:27" x14ac:dyDescent="0.25">
      <c r="B6" t="s">
        <v>30</v>
      </c>
      <c r="C6" t="s">
        <v>31</v>
      </c>
      <c r="D6" t="s">
        <v>32</v>
      </c>
      <c r="F6" t="s">
        <v>33</v>
      </c>
      <c r="G6" t="s">
        <v>34</v>
      </c>
      <c r="H6" t="s">
        <v>35</v>
      </c>
      <c r="I6" t="s">
        <v>36</v>
      </c>
      <c r="J6" t="s">
        <v>83</v>
      </c>
      <c r="K6" t="s">
        <v>39</v>
      </c>
    </row>
    <row r="7" spans="1:27" x14ac:dyDescent="0.25">
      <c r="B7" t="s">
        <v>80</v>
      </c>
      <c r="C7" t="s">
        <v>81</v>
      </c>
      <c r="D7" t="s">
        <v>25</v>
      </c>
      <c r="E7" t="s">
        <v>23</v>
      </c>
      <c r="F7" t="s">
        <v>24</v>
      </c>
      <c r="G7" t="s">
        <v>26</v>
      </c>
      <c r="H7" t="s">
        <v>26</v>
      </c>
      <c r="I7" t="s">
        <v>27</v>
      </c>
      <c r="J7" t="s">
        <v>82</v>
      </c>
      <c r="K7" t="s">
        <v>29</v>
      </c>
      <c r="P7">
        <v>8</v>
      </c>
      <c r="Q7">
        <v>9</v>
      </c>
      <c r="Z7">
        <v>11</v>
      </c>
    </row>
    <row r="8" spans="1:27" x14ac:dyDescent="0.25">
      <c r="O8">
        <v>11</v>
      </c>
      <c r="P8">
        <v>14</v>
      </c>
      <c r="Q8">
        <v>15</v>
      </c>
      <c r="R8">
        <v>16</v>
      </c>
      <c r="S8">
        <v>17</v>
      </c>
      <c r="T8">
        <v>18</v>
      </c>
      <c r="U8">
        <v>19</v>
      </c>
      <c r="V8">
        <v>20</v>
      </c>
      <c r="W8">
        <v>22</v>
      </c>
      <c r="X8">
        <v>23</v>
      </c>
      <c r="Y8">
        <v>26</v>
      </c>
      <c r="Z8">
        <v>30</v>
      </c>
    </row>
    <row r="9" spans="1:27" x14ac:dyDescent="0.25">
      <c r="B9" t="s">
        <v>1143</v>
      </c>
      <c r="C9" t="s">
        <v>1144</v>
      </c>
      <c r="O9" t="s">
        <v>119</v>
      </c>
      <c r="P9" t="s">
        <v>122</v>
      </c>
      <c r="Q9" t="s">
        <v>123</v>
      </c>
      <c r="R9" t="s">
        <v>124</v>
      </c>
      <c r="S9" t="s">
        <v>125</v>
      </c>
      <c r="T9" t="s">
        <v>126</v>
      </c>
      <c r="U9" t="s">
        <v>127</v>
      </c>
      <c r="V9" t="s">
        <v>128</v>
      </c>
      <c r="W9" t="s">
        <v>130</v>
      </c>
      <c r="X9" t="s">
        <v>131</v>
      </c>
      <c r="Y9" t="s">
        <v>134</v>
      </c>
    </row>
    <row r="10" spans="1:27" x14ac:dyDescent="0.25">
      <c r="A10" t="str">
        <f>+K10&amp;C10</f>
        <v>1791315772</v>
      </c>
      <c r="B10">
        <v>1</v>
      </c>
      <c r="C10">
        <v>1791315772</v>
      </c>
      <c r="D10" t="s">
        <v>42</v>
      </c>
      <c r="E10" t="s">
        <v>43</v>
      </c>
      <c r="F10">
        <v>56650</v>
      </c>
      <c r="G10" s="2">
        <v>44116</v>
      </c>
      <c r="H10" s="3">
        <v>0.90358796296296295</v>
      </c>
      <c r="I10" t="s">
        <v>44</v>
      </c>
      <c r="J10">
        <v>-83141793901</v>
      </c>
      <c r="K10" s="4" t="s">
        <v>101</v>
      </c>
      <c r="N10" t="str">
        <f>IFERROR(IFERROR(VLOOKUP($A10,'K-NETT'!$A$1:$AF$37898,1,FALSE),VLOOKUP($A10,'K-Wallet'!$A$1:$M$5000,1,FALSE)),"NOT VALID")</f>
        <v>1791315772</v>
      </c>
      <c r="O10" t="str">
        <f>IFERROR(IFERROR(VLOOKUP($A10,'K-NETT'!$A$1:$AF$37898,11,FALSE),VLOOKUP($A10,'K-Wallet'!$A$1:$M$5000,0,FALSE)),"NOT VALID")</f>
        <v>MME2010007663</v>
      </c>
      <c r="P10" t="str">
        <f>IFERROR(IFERROR(VLOOKUP($A10,'K-NETT'!$A$1:$AF$37898,14,FALSE),VLOOKUP($A10,'K-Wallet'!$A$1:$M$5000,8,FALSE)),"NOT VALID")</f>
        <v>IDJHBFA22709</v>
      </c>
      <c r="Q10" t="str">
        <f>IFERROR(IFERROR(VLOOKUP($A10,'K-NETT'!$A$1:$AF$37898,15,FALSE),VLOOKUP($A10,'K-Wallet'!$A$1:$M$5000,9,FALSE)),"NOT VALID")</f>
        <v>YULIAHIDAYATI</v>
      </c>
      <c r="R10">
        <f>IFERROR(IFERROR(VLOOKUP($A10,'K-NETT'!$A$1:$AF$37898,16,FALSE),VLOOKUP($A10,'K-Wallet'!$A$1:$M$5000,0,FALSE)),"NOT VALID")</f>
        <v>50000</v>
      </c>
      <c r="S10">
        <f>IFERROR(IFERROR(VLOOKUP($A10,'K-NETT'!$A$1:$AF$37898,17,FALSE),VLOOKUP($A10,'K-Wallet'!$A$1:$M$5000,0,FALSE)),"NOT VALID")</f>
        <v>6650</v>
      </c>
      <c r="T10">
        <f>IFERROR(IFERROR(VLOOKUP($A10,'K-NETT'!$A$1:$AF$37898,18,FALSE),VLOOKUP($A10,'K-Wallet'!$A$1:$M$5000,0,FALSE)),"NOT VALID")</f>
        <v>0</v>
      </c>
      <c r="U10">
        <f>IFERROR(IFERROR(VLOOKUP($A10,'K-NETT'!$A$1:$AF$37898,19,FALSE),VLOOKUP($A10,'K-Wallet'!$A$1:$M$5000,0,FALSE)),"NOT VALID")</f>
        <v>0</v>
      </c>
      <c r="V10">
        <f>IFERROR(IFERROR(VLOOKUP($A10,'K-NETT'!$A$1:$AF$37898,20,FALSE),VLOOKUP($A10,'K-Wallet'!$A$1:$M$5000,0,FALSE)),"NOT VALID")</f>
        <v>0</v>
      </c>
      <c r="W10">
        <f>IFERROR(IFERROR(VLOOKUP($A10,'K-NETT'!$A$1:$AF$37898,22,FALSE),VLOOKUP($A10,'K-Wallet'!$A$1:$M$5000,0,FALSE)),"NOT VALID")</f>
        <v>0</v>
      </c>
      <c r="X10">
        <f>IFERROR(IFERROR(VLOOKUP($A10,'K-NETT'!$A$1:$AF$37898,23,FALSE),VLOOKUP($A10,'K-Wallet'!$A$1:$M$5000,0,FALSE)),"NOT VALID")</f>
        <v>0</v>
      </c>
      <c r="Y10">
        <f>IFERROR(IFERROR(VLOOKUP($A10,'K-NETT'!$A$1:$AF$37898,26,FALSE),VLOOKUP($A10,'K-Wallet'!$A$1:$M$5000,0,FALSE)),"NOT VALID")</f>
        <v>56650</v>
      </c>
      <c r="Z10">
        <f>IFERROR(IFERROR(VLOOKUP($A10,'K-NETT'!$A$1:$AF$37898,30,FALSE),VLOOKUP($A10,'K-Wallet'!$A$1:$M$5000,11,FALSE)),"NOT VALID")</f>
        <v>0</v>
      </c>
      <c r="AA10" s="31">
        <f>+F10-Y10</f>
        <v>0</v>
      </c>
    </row>
    <row r="11" spans="1:27" x14ac:dyDescent="0.25">
      <c r="A11" t="str">
        <f t="shared" ref="A11:A74" si="0">+K11&amp;C11</f>
        <v>1497215216</v>
      </c>
      <c r="B11">
        <v>2</v>
      </c>
      <c r="C11">
        <v>1497215216</v>
      </c>
      <c r="D11" t="s">
        <v>42</v>
      </c>
      <c r="E11" t="s">
        <v>43</v>
      </c>
      <c r="F11">
        <v>174650</v>
      </c>
      <c r="G11" s="2">
        <v>44116</v>
      </c>
      <c r="H11" s="3">
        <v>0.90410879629629637</v>
      </c>
      <c r="I11" t="s">
        <v>1661</v>
      </c>
      <c r="J11">
        <v>-83141921501</v>
      </c>
      <c r="K11" s="4" t="s">
        <v>101</v>
      </c>
      <c r="N11" t="str">
        <f>IFERROR(IFERROR(VLOOKUP($A11,'K-NETT'!$A$1:$AF$37898,1,FALSE),VLOOKUP($A11,'K-Wallet'!$A$1:$M$5000,1,FALSE)),"NOT VALID")</f>
        <v>1497215216</v>
      </c>
      <c r="O11" t="str">
        <f>IFERROR(IFERROR(VLOOKUP($A11,'K-NETT'!$A$1:$AF$37898,11,FALSE),VLOOKUP($A11,'K-Wallet'!$A$1:$M$5000,0,FALSE)),"NOT VALID")</f>
        <v>CNE2010007664</v>
      </c>
      <c r="P11" t="str">
        <f>IFERROR(IFERROR(VLOOKUP($A11,'K-NETT'!$A$1:$AF$37898,14,FALSE),VLOOKUP($A11,'K-Wallet'!$A$1:$M$5000,8,FALSE)),"NOT VALID")</f>
        <v>IDJTADA07992</v>
      </c>
      <c r="Q11" t="str">
        <f>IFERROR(IFERROR(VLOOKUP($A11,'K-NETT'!$A$1:$AF$37898,15,FALSE),VLOOKUP($A11,'K-Wallet'!$A$1:$M$5000,9,FALSE)),"NOT VALID")</f>
        <v>SURATIN</v>
      </c>
      <c r="R11">
        <f>IFERROR(IFERROR(VLOOKUP($A11,'K-NETT'!$A$1:$AF$37898,16,FALSE),VLOOKUP($A11,'K-Wallet'!$A$1:$M$5000,0,FALSE)),"NOT VALID")</f>
        <v>160000</v>
      </c>
      <c r="S11">
        <f>IFERROR(IFERROR(VLOOKUP($A11,'K-NETT'!$A$1:$AF$37898,17,FALSE),VLOOKUP($A11,'K-Wallet'!$A$1:$M$5000,0,FALSE)),"NOT VALID")</f>
        <v>6650</v>
      </c>
      <c r="T11">
        <f>IFERROR(IFERROR(VLOOKUP($A11,'K-NETT'!$A$1:$AF$37898,18,FALSE),VLOOKUP($A11,'K-Wallet'!$A$1:$M$5000,0,FALSE)),"NOT VALID")</f>
        <v>8000</v>
      </c>
      <c r="U11">
        <f>IFERROR(IFERROR(VLOOKUP($A11,'K-NETT'!$A$1:$AF$37898,19,FALSE),VLOOKUP($A11,'K-Wallet'!$A$1:$M$5000,0,FALSE)),"NOT VALID")</f>
        <v>0</v>
      </c>
      <c r="V11">
        <f>IFERROR(IFERROR(VLOOKUP($A11,'K-NETT'!$A$1:$AF$37898,20,FALSE),VLOOKUP($A11,'K-Wallet'!$A$1:$M$5000,0,FALSE)),"NOT VALID")</f>
        <v>0</v>
      </c>
      <c r="W11">
        <f>IFERROR(IFERROR(VLOOKUP($A11,'K-NETT'!$A$1:$AF$37898,22,FALSE),VLOOKUP($A11,'K-Wallet'!$A$1:$M$5000,0,FALSE)),"NOT VALID")</f>
        <v>0</v>
      </c>
      <c r="X11">
        <f>IFERROR(IFERROR(VLOOKUP($A11,'K-NETT'!$A$1:$AF$37898,23,FALSE),VLOOKUP($A11,'K-Wallet'!$A$1:$M$5000,0,FALSE)),"NOT VALID")</f>
        <v>0</v>
      </c>
      <c r="Y11">
        <f>IFERROR(IFERROR(VLOOKUP($A11,'K-NETT'!$A$1:$AF$37898,26,FALSE),VLOOKUP($A11,'K-Wallet'!$A$1:$M$5000,0,FALSE)),"NOT VALID")</f>
        <v>174650</v>
      </c>
      <c r="Z11">
        <f>IFERROR(IFERROR(VLOOKUP($A11,'K-NETT'!$A$1:$AF$37898,30,FALSE),VLOOKUP($A11,'K-Wallet'!$A$1:$M$5000,11,FALSE)),"NOT VALID")</f>
        <v>0</v>
      </c>
      <c r="AA11" s="31">
        <f t="shared" ref="AA11:AA74" si="1">+F11-Y11</f>
        <v>0</v>
      </c>
    </row>
    <row r="12" spans="1:27" x14ac:dyDescent="0.25">
      <c r="A12" t="str">
        <f t="shared" si="0"/>
        <v>1302515877</v>
      </c>
      <c r="B12">
        <v>3</v>
      </c>
      <c r="C12">
        <v>1302515877</v>
      </c>
      <c r="D12" t="s">
        <v>42</v>
      </c>
      <c r="E12" t="s">
        <v>43</v>
      </c>
      <c r="F12">
        <v>964650</v>
      </c>
      <c r="G12" s="2">
        <v>44116</v>
      </c>
      <c r="H12" s="3">
        <v>0.92415509259259254</v>
      </c>
      <c r="I12" t="s">
        <v>44</v>
      </c>
      <c r="J12">
        <v>-83146969501</v>
      </c>
      <c r="K12" s="4" t="s">
        <v>101</v>
      </c>
      <c r="N12" t="str">
        <f>IFERROR(IFERROR(VLOOKUP($A12,'K-NETT'!$A$1:$AF$37898,1,FALSE),VLOOKUP($A12,'K-Wallet'!$A$1:$M$5000,1,FALSE)),"NOT VALID")</f>
        <v>1302515877</v>
      </c>
      <c r="O12" t="str">
        <f>IFERROR(IFERROR(VLOOKUP($A12,'K-NETT'!$A$1:$AF$37898,11,FALSE),VLOOKUP($A12,'K-Wallet'!$A$1:$M$5000,0,FALSE)),"NOT VALID")</f>
        <v>CNE2010007667</v>
      </c>
      <c r="P12" t="str">
        <f>IFERROR(IFERROR(VLOOKUP($A12,'K-NETT'!$A$1:$AF$37898,14,FALSE),VLOOKUP($A12,'K-Wallet'!$A$1:$M$5000,8,FALSE)),"NOT VALID")</f>
        <v>IDSPAAB24479</v>
      </c>
      <c r="Q12" t="str">
        <f>IFERROR(IFERROR(VLOOKUP($A12,'K-NETT'!$A$1:$AF$37898,15,FALSE),VLOOKUP($A12,'K-Wallet'!$A$1:$M$5000,9,FALSE)),"NOT VALID")</f>
        <v>SRI ROHANI ENDANG</v>
      </c>
      <c r="R12">
        <f>IFERROR(IFERROR(VLOOKUP($A12,'K-NETT'!$A$1:$AF$37898,16,FALSE),VLOOKUP($A12,'K-Wallet'!$A$1:$M$5000,0,FALSE)),"NOT VALID")</f>
        <v>950000</v>
      </c>
      <c r="S12">
        <f>IFERROR(IFERROR(VLOOKUP($A12,'K-NETT'!$A$1:$AF$37898,17,FALSE),VLOOKUP($A12,'K-Wallet'!$A$1:$M$5000,0,FALSE)),"NOT VALID")</f>
        <v>6650</v>
      </c>
      <c r="T12">
        <f>IFERROR(IFERROR(VLOOKUP($A12,'K-NETT'!$A$1:$AF$37898,18,FALSE),VLOOKUP($A12,'K-Wallet'!$A$1:$M$5000,0,FALSE)),"NOT VALID")</f>
        <v>8000</v>
      </c>
      <c r="U12">
        <f>IFERROR(IFERROR(VLOOKUP($A12,'K-NETT'!$A$1:$AF$37898,19,FALSE),VLOOKUP($A12,'K-Wallet'!$A$1:$M$5000,0,FALSE)),"NOT VALID")</f>
        <v>0</v>
      </c>
      <c r="V12">
        <f>IFERROR(IFERROR(VLOOKUP($A12,'K-NETT'!$A$1:$AF$37898,20,FALSE),VLOOKUP($A12,'K-Wallet'!$A$1:$M$5000,0,FALSE)),"NOT VALID")</f>
        <v>0</v>
      </c>
      <c r="W12">
        <f>IFERROR(IFERROR(VLOOKUP($A12,'K-NETT'!$A$1:$AF$37898,22,FALSE),VLOOKUP($A12,'K-Wallet'!$A$1:$M$5000,0,FALSE)),"NOT VALID")</f>
        <v>0</v>
      </c>
      <c r="X12">
        <f>IFERROR(IFERROR(VLOOKUP($A12,'K-NETT'!$A$1:$AF$37898,23,FALSE),VLOOKUP($A12,'K-Wallet'!$A$1:$M$5000,0,FALSE)),"NOT VALID")</f>
        <v>0</v>
      </c>
      <c r="Y12">
        <f>IFERROR(IFERROR(VLOOKUP($A12,'K-NETT'!$A$1:$AF$37898,26,FALSE),VLOOKUP($A12,'K-Wallet'!$A$1:$M$5000,0,FALSE)),"NOT VALID")</f>
        <v>964650</v>
      </c>
      <c r="Z12">
        <f>IFERROR(IFERROR(VLOOKUP($A12,'K-NETT'!$A$1:$AF$37898,30,FALSE),VLOOKUP($A12,'K-Wallet'!$A$1:$M$5000,11,FALSE)),"NOT VALID")</f>
        <v>0</v>
      </c>
      <c r="AA12" s="31">
        <f t="shared" si="1"/>
        <v>0</v>
      </c>
    </row>
    <row r="13" spans="1:27" x14ac:dyDescent="0.25">
      <c r="A13" t="str">
        <f t="shared" si="0"/>
        <v>1640615689</v>
      </c>
      <c r="B13">
        <v>4</v>
      </c>
      <c r="C13">
        <v>1640615689</v>
      </c>
      <c r="D13" t="s">
        <v>42</v>
      </c>
      <c r="E13" t="s">
        <v>43</v>
      </c>
      <c r="F13">
        <v>255650</v>
      </c>
      <c r="G13" s="2">
        <v>44116</v>
      </c>
      <c r="H13" s="3">
        <v>0.93197916666666669</v>
      </c>
      <c r="I13" t="s">
        <v>44</v>
      </c>
      <c r="J13">
        <v>-83148857801</v>
      </c>
      <c r="K13" s="4" t="s">
        <v>101</v>
      </c>
      <c r="N13" t="str">
        <f>IFERROR(IFERROR(VLOOKUP($A13,'K-NETT'!$A$1:$AF$37898,1,FALSE),VLOOKUP($A13,'K-Wallet'!$A$1:$M$5000,1,FALSE)),"NOT VALID")</f>
        <v>1640615689</v>
      </c>
      <c r="O13" t="str">
        <f>IFERROR(IFERROR(VLOOKUP($A13,'K-NETT'!$A$1:$AF$37898,11,FALSE),VLOOKUP($A13,'K-Wallet'!$A$1:$M$5000,0,FALSE)),"NOT VALID")</f>
        <v>CNE2010007669</v>
      </c>
      <c r="P13" t="str">
        <f>IFERROR(IFERROR(VLOOKUP($A13,'K-NETT'!$A$1:$AF$37898,14,FALSE),VLOOKUP($A13,'K-Wallet'!$A$1:$M$5000,8,FALSE)),"NOT VALID")</f>
        <v>IDNTAOA00529</v>
      </c>
      <c r="Q13" t="str">
        <f>IFERROR(IFERROR(VLOOKUP($A13,'K-NETT'!$A$1:$AF$37898,15,FALSE),VLOOKUP($A13,'K-Wallet'!$A$1:$M$5000,9,FALSE)),"NOT VALID")</f>
        <v>BAMBANG DEDI SUPRAPTO AMD KEP</v>
      </c>
      <c r="R13">
        <f>IFERROR(IFERROR(VLOOKUP($A13,'K-NETT'!$A$1:$AF$37898,16,FALSE),VLOOKUP($A13,'K-Wallet'!$A$1:$M$5000,0,FALSE)),"NOT VALID")</f>
        <v>224000</v>
      </c>
      <c r="S13">
        <f>IFERROR(IFERROR(VLOOKUP($A13,'K-NETT'!$A$1:$AF$37898,17,FALSE),VLOOKUP($A13,'K-Wallet'!$A$1:$M$5000,0,FALSE)),"NOT VALID")</f>
        <v>6650</v>
      </c>
      <c r="T13">
        <f>IFERROR(IFERROR(VLOOKUP($A13,'K-NETT'!$A$1:$AF$37898,18,FALSE),VLOOKUP($A13,'K-Wallet'!$A$1:$M$5000,0,FALSE)),"NOT VALID")</f>
        <v>25000</v>
      </c>
      <c r="U13">
        <f>IFERROR(IFERROR(VLOOKUP($A13,'K-NETT'!$A$1:$AF$37898,19,FALSE),VLOOKUP($A13,'K-Wallet'!$A$1:$M$5000,0,FALSE)),"NOT VALID")</f>
        <v>0</v>
      </c>
      <c r="V13">
        <f>IFERROR(IFERROR(VLOOKUP($A13,'K-NETT'!$A$1:$AF$37898,20,FALSE),VLOOKUP($A13,'K-Wallet'!$A$1:$M$5000,0,FALSE)),"NOT VALID")</f>
        <v>0</v>
      </c>
      <c r="W13">
        <f>IFERROR(IFERROR(VLOOKUP($A13,'K-NETT'!$A$1:$AF$37898,22,FALSE),VLOOKUP($A13,'K-Wallet'!$A$1:$M$5000,0,FALSE)),"NOT VALID")</f>
        <v>0</v>
      </c>
      <c r="X13">
        <f>IFERROR(IFERROR(VLOOKUP($A13,'K-NETT'!$A$1:$AF$37898,23,FALSE),VLOOKUP($A13,'K-Wallet'!$A$1:$M$5000,0,FALSE)),"NOT VALID")</f>
        <v>0</v>
      </c>
      <c r="Y13">
        <f>SUM(R13:X13)</f>
        <v>255650</v>
      </c>
      <c r="Z13">
        <f>IFERROR(IFERROR(VLOOKUP($A13,'K-NETT'!$A$1:$AF$37898,30,FALSE),VLOOKUP($A13,'K-Wallet'!$A$1:$M$5000,11,FALSE)),"NOT VALID")</f>
        <v>0</v>
      </c>
      <c r="AA13" s="31">
        <f t="shared" si="1"/>
        <v>0</v>
      </c>
    </row>
    <row r="14" spans="1:27" x14ac:dyDescent="0.25">
      <c r="A14" t="str">
        <f t="shared" si="0"/>
        <v>1462145828</v>
      </c>
      <c r="B14">
        <v>5</v>
      </c>
      <c r="C14">
        <v>1462145828</v>
      </c>
      <c r="D14" t="s">
        <v>42</v>
      </c>
      <c r="E14" t="s">
        <v>43</v>
      </c>
      <c r="F14">
        <v>135650</v>
      </c>
      <c r="G14" s="2">
        <v>44117</v>
      </c>
      <c r="H14" s="3">
        <v>0.22380787037037039</v>
      </c>
      <c r="I14" t="s">
        <v>44</v>
      </c>
      <c r="J14">
        <v>-83170996301</v>
      </c>
      <c r="K14" s="4" t="s">
        <v>101</v>
      </c>
      <c r="N14" t="str">
        <f>IFERROR(IFERROR(VLOOKUP($A14,'K-NETT'!$A$1:$AF$37898,1,FALSE),VLOOKUP($A14,'K-Wallet'!$A$1:$M$5000,1,FALSE)),"NOT VALID")</f>
        <v>1462145828</v>
      </c>
      <c r="O14" t="str">
        <f>IFERROR(IFERROR(VLOOKUP($A14,'K-NETT'!$A$1:$AF$37898,11,FALSE),VLOOKUP($A14,'K-Wallet'!$A$1:$M$5000,0,FALSE)),"NOT VALID")</f>
        <v>CNE2010007963</v>
      </c>
      <c r="P14" t="str">
        <f>IFERROR(IFERROR(VLOOKUP($A14,'K-NETT'!$A$1:$AF$37898,14,FALSE),VLOOKUP($A14,'K-Wallet'!$A$1:$M$5000,8,FALSE)),"NOT VALID")</f>
        <v>EID144911</v>
      </c>
      <c r="Q14" t="str">
        <f>IFERROR(IFERROR(VLOOKUP($A14,'K-NETT'!$A$1:$AF$37898,15,FALSE),VLOOKUP($A14,'K-Wallet'!$A$1:$M$5000,9,FALSE)),"NOT VALID")</f>
        <v>TEGUH IMANTOKO</v>
      </c>
      <c r="R14">
        <f>IFERROR(IFERROR(VLOOKUP($A14,'K-NETT'!$A$1:$AF$37898,16,FALSE),VLOOKUP($A14,'K-Wallet'!$A$1:$M$5000,0,FALSE)),"NOT VALID")</f>
        <v>122000</v>
      </c>
      <c r="S14">
        <f>IFERROR(IFERROR(VLOOKUP($A14,'K-NETT'!$A$1:$AF$37898,17,FALSE),VLOOKUP($A14,'K-Wallet'!$A$1:$M$5000,0,FALSE)),"NOT VALID")</f>
        <v>6650</v>
      </c>
      <c r="T14">
        <f>IFERROR(IFERROR(VLOOKUP($A14,'K-NETT'!$A$1:$AF$37898,18,FALSE),VLOOKUP($A14,'K-Wallet'!$A$1:$M$5000,0,FALSE)),"NOT VALID")</f>
        <v>7000</v>
      </c>
      <c r="U14">
        <f>IFERROR(IFERROR(VLOOKUP($A14,'K-NETT'!$A$1:$AF$37898,19,FALSE),VLOOKUP($A14,'K-Wallet'!$A$1:$M$5000,0,FALSE)),"NOT VALID")</f>
        <v>0</v>
      </c>
      <c r="V14">
        <f>IFERROR(IFERROR(VLOOKUP($A14,'K-NETT'!$A$1:$AF$37898,20,FALSE),VLOOKUP($A14,'K-Wallet'!$A$1:$M$5000,0,FALSE)),"NOT VALID")</f>
        <v>0</v>
      </c>
      <c r="W14">
        <f>IFERROR(IFERROR(VLOOKUP($A14,'K-NETT'!$A$1:$AF$37898,22,FALSE),VLOOKUP($A14,'K-Wallet'!$A$1:$M$5000,0,FALSE)),"NOT VALID")</f>
        <v>0</v>
      </c>
      <c r="X14">
        <f>IFERROR(IFERROR(VLOOKUP($A14,'K-NETT'!$A$1:$AF$37898,23,FALSE),VLOOKUP($A14,'K-Wallet'!$A$1:$M$5000,0,FALSE)),"NOT VALID")</f>
        <v>0</v>
      </c>
      <c r="Y14">
        <f>IFERROR(IFERROR(VLOOKUP($A14,'K-NETT'!$A$1:$AF$37898,26,FALSE),VLOOKUP($A14,'K-Wallet'!$A$1:$M$5000,0,FALSE)),"NOT VALID")</f>
        <v>135650</v>
      </c>
      <c r="Z14">
        <f>IFERROR(IFERROR(VLOOKUP($A14,'K-NETT'!$A$1:$AF$37898,30,FALSE),VLOOKUP($A14,'K-Wallet'!$A$1:$M$5000,11,FALSE)),"NOT VALID")</f>
        <v>0</v>
      </c>
      <c r="AA14" s="31">
        <f t="shared" si="1"/>
        <v>0</v>
      </c>
    </row>
    <row r="15" spans="1:27" x14ac:dyDescent="0.25">
      <c r="A15" t="str">
        <f t="shared" si="0"/>
        <v>1042545939</v>
      </c>
      <c r="B15">
        <v>6</v>
      </c>
      <c r="C15">
        <v>1042545939</v>
      </c>
      <c r="D15" t="s">
        <v>42</v>
      </c>
      <c r="E15" t="s">
        <v>43</v>
      </c>
      <c r="F15">
        <v>1119650</v>
      </c>
      <c r="G15" s="2">
        <v>44117</v>
      </c>
      <c r="H15" s="3">
        <v>0.27008101851851851</v>
      </c>
      <c r="I15" t="s">
        <v>44</v>
      </c>
      <c r="J15">
        <v>-83175037801</v>
      </c>
      <c r="K15" s="4" t="s">
        <v>101</v>
      </c>
      <c r="N15" t="str">
        <f>IFERROR(IFERROR(VLOOKUP($A15,'K-NETT'!$A$1:$AF$37898,1,FALSE),VLOOKUP($A15,'K-Wallet'!$A$1:$M$5000,1,FALSE)),"NOT VALID")</f>
        <v>1042545939</v>
      </c>
      <c r="O15" t="str">
        <f>IFERROR(IFERROR(VLOOKUP($A15,'K-NETT'!$A$1:$AF$37898,11,FALSE),VLOOKUP($A15,'K-Wallet'!$A$1:$M$5000,0,FALSE)),"NOT VALID")</f>
        <v>CNE2010007969</v>
      </c>
      <c r="P15" t="str">
        <f>IFERROR(IFERROR(VLOOKUP($A15,'K-NETT'!$A$1:$AF$37898,14,FALSE),VLOOKUP($A15,'K-Wallet'!$A$1:$M$5000,8,FALSE)),"NOT VALID")</f>
        <v>IDSPAAB41841</v>
      </c>
      <c r="Q15" t="str">
        <f>IFERROR(IFERROR(VLOOKUP($A15,'K-NETT'!$A$1:$AF$37898,15,FALSE),VLOOKUP($A15,'K-Wallet'!$A$1:$M$5000,9,FALSE)),"NOT VALID")</f>
        <v>ERNA KURNIATI</v>
      </c>
      <c r="R15">
        <f>IFERROR(IFERROR(VLOOKUP($A15,'K-NETT'!$A$1:$AF$37898,16,FALSE),VLOOKUP($A15,'K-Wallet'!$A$1:$M$5000,0,FALSE)),"NOT VALID")</f>
        <v>1094000</v>
      </c>
      <c r="S15">
        <f>IFERROR(IFERROR(VLOOKUP($A15,'K-NETT'!$A$1:$AF$37898,17,FALSE),VLOOKUP($A15,'K-Wallet'!$A$1:$M$5000,0,FALSE)),"NOT VALID")</f>
        <v>6650</v>
      </c>
      <c r="T15">
        <f>IFERROR(IFERROR(VLOOKUP($A15,'K-NETT'!$A$1:$AF$37898,18,FALSE),VLOOKUP($A15,'K-Wallet'!$A$1:$M$5000,0,FALSE)),"NOT VALID")</f>
        <v>19000</v>
      </c>
      <c r="U15">
        <f>IFERROR(IFERROR(VLOOKUP($A15,'K-NETT'!$A$1:$AF$37898,19,FALSE),VLOOKUP($A15,'K-Wallet'!$A$1:$M$5000,0,FALSE)),"NOT VALID")</f>
        <v>0</v>
      </c>
      <c r="V15">
        <f>IFERROR(IFERROR(VLOOKUP($A15,'K-NETT'!$A$1:$AF$37898,20,FALSE),VLOOKUP($A15,'K-Wallet'!$A$1:$M$5000,0,FALSE)),"NOT VALID")</f>
        <v>0</v>
      </c>
      <c r="W15">
        <f>IFERROR(IFERROR(VLOOKUP($A15,'K-NETT'!$A$1:$AF$37898,22,FALSE),VLOOKUP($A15,'K-Wallet'!$A$1:$M$5000,0,FALSE)),"NOT VALID")</f>
        <v>0</v>
      </c>
      <c r="X15">
        <f>IFERROR(IFERROR(VLOOKUP($A15,'K-NETT'!$A$1:$AF$37898,23,FALSE),VLOOKUP($A15,'K-Wallet'!$A$1:$M$5000,0,FALSE)),"NOT VALID")</f>
        <v>0</v>
      </c>
      <c r="Y15">
        <f>IFERROR(IFERROR(VLOOKUP($A15,'K-NETT'!$A$1:$AF$37898,26,FALSE),VLOOKUP($A15,'K-Wallet'!$A$1:$M$5000,0,FALSE)),"NOT VALID")</f>
        <v>1119650</v>
      </c>
      <c r="Z15">
        <f>IFERROR(IFERROR(VLOOKUP($A15,'K-NETT'!$A$1:$AF$37898,30,FALSE),VLOOKUP($A15,'K-Wallet'!$A$1:$M$5000,11,FALSE)),"NOT VALID")</f>
        <v>0</v>
      </c>
      <c r="AA15" s="31">
        <f t="shared" si="1"/>
        <v>0</v>
      </c>
    </row>
    <row r="16" spans="1:27" x14ac:dyDescent="0.25">
      <c r="A16" t="str">
        <f t="shared" si="0"/>
        <v>1007545066</v>
      </c>
      <c r="B16">
        <v>7</v>
      </c>
      <c r="C16">
        <v>1007545066</v>
      </c>
      <c r="D16" t="s">
        <v>42</v>
      </c>
      <c r="E16" t="s">
        <v>43</v>
      </c>
      <c r="F16">
        <v>511650</v>
      </c>
      <c r="G16" s="2">
        <v>44117</v>
      </c>
      <c r="H16" s="3">
        <v>0.27488425925925924</v>
      </c>
      <c r="I16" t="s">
        <v>44</v>
      </c>
      <c r="J16">
        <v>-83175640501</v>
      </c>
      <c r="K16" s="4" t="s">
        <v>101</v>
      </c>
      <c r="N16" t="str">
        <f>IFERROR(IFERROR(VLOOKUP($A16,'K-NETT'!$A$1:$AF$37898,1,FALSE),VLOOKUP($A16,'K-Wallet'!$A$1:$M$5000,1,FALSE)),"NOT VALID")</f>
        <v>1007545066</v>
      </c>
      <c r="O16" t="str">
        <f>IFERROR(IFERROR(VLOOKUP($A16,'K-NETT'!$A$1:$AF$37898,11,FALSE),VLOOKUP($A16,'K-Wallet'!$A$1:$M$5000,0,FALSE)),"NOT VALID")</f>
        <v>CNE2010007972</v>
      </c>
      <c r="P16" t="str">
        <f>IFERROR(IFERROR(VLOOKUP($A16,'K-NETT'!$A$1:$AF$37898,14,FALSE),VLOOKUP($A16,'K-Wallet'!$A$1:$M$5000,8,FALSE)),"NOT VALID")</f>
        <v>IDSPAAB41841</v>
      </c>
      <c r="Q16" t="str">
        <f>IFERROR(IFERROR(VLOOKUP($A16,'K-NETT'!$A$1:$AF$37898,15,FALSE),VLOOKUP($A16,'K-Wallet'!$A$1:$M$5000,9,FALSE)),"NOT VALID")</f>
        <v>ERNA KURNIATI</v>
      </c>
      <c r="R16">
        <f>IFERROR(IFERROR(VLOOKUP($A16,'K-NETT'!$A$1:$AF$37898,16,FALSE),VLOOKUP($A16,'K-Wallet'!$A$1:$M$5000,0,FALSE)),"NOT VALID")</f>
        <v>474000</v>
      </c>
      <c r="S16">
        <f>IFERROR(IFERROR(VLOOKUP($A16,'K-NETT'!$A$1:$AF$37898,17,FALSE),VLOOKUP($A16,'K-Wallet'!$A$1:$M$5000,0,FALSE)),"NOT VALID")</f>
        <v>6650</v>
      </c>
      <c r="T16">
        <f>IFERROR(IFERROR(VLOOKUP($A16,'K-NETT'!$A$1:$AF$37898,18,FALSE),VLOOKUP($A16,'K-Wallet'!$A$1:$M$5000,0,FALSE)),"NOT VALID")</f>
        <v>31000</v>
      </c>
      <c r="U16">
        <f>IFERROR(IFERROR(VLOOKUP($A16,'K-NETT'!$A$1:$AF$37898,19,FALSE),VLOOKUP($A16,'K-Wallet'!$A$1:$M$5000,0,FALSE)),"NOT VALID")</f>
        <v>0</v>
      </c>
      <c r="V16">
        <f>IFERROR(IFERROR(VLOOKUP($A16,'K-NETT'!$A$1:$AF$37898,20,FALSE),VLOOKUP($A16,'K-Wallet'!$A$1:$M$5000,0,FALSE)),"NOT VALID")</f>
        <v>0</v>
      </c>
      <c r="W16">
        <f>IFERROR(IFERROR(VLOOKUP($A16,'K-NETT'!$A$1:$AF$37898,22,FALSE),VLOOKUP($A16,'K-Wallet'!$A$1:$M$5000,0,FALSE)),"NOT VALID")</f>
        <v>0</v>
      </c>
      <c r="X16">
        <f>IFERROR(IFERROR(VLOOKUP($A16,'K-NETT'!$A$1:$AF$37898,23,FALSE),VLOOKUP($A16,'K-Wallet'!$A$1:$M$5000,0,FALSE)),"NOT VALID")</f>
        <v>0</v>
      </c>
      <c r="Y16">
        <f>IFERROR(IFERROR(VLOOKUP($A16,'K-NETT'!$A$1:$AF$37898,26,FALSE),VLOOKUP($A16,'K-Wallet'!$A$1:$M$5000,0,FALSE)),"NOT VALID")</f>
        <v>511650</v>
      </c>
      <c r="Z16">
        <f>IFERROR(IFERROR(VLOOKUP($A16,'K-NETT'!$A$1:$AF$37898,30,FALSE),VLOOKUP($A16,'K-Wallet'!$A$1:$M$5000,11,FALSE)),"NOT VALID")</f>
        <v>0</v>
      </c>
      <c r="AA16" s="31">
        <f t="shared" si="1"/>
        <v>0</v>
      </c>
    </row>
    <row r="17" spans="1:27" x14ac:dyDescent="0.25">
      <c r="A17" t="str">
        <f t="shared" si="0"/>
        <v>1761545548</v>
      </c>
      <c r="B17">
        <v>8</v>
      </c>
      <c r="C17">
        <v>1761545548</v>
      </c>
      <c r="D17" t="s">
        <v>42</v>
      </c>
      <c r="E17" t="s">
        <v>43</v>
      </c>
      <c r="F17">
        <v>1073650</v>
      </c>
      <c r="G17" s="2">
        <v>44117</v>
      </c>
      <c r="H17" s="3">
        <v>0.3132523148148148</v>
      </c>
      <c r="I17" t="s">
        <v>17139</v>
      </c>
      <c r="J17">
        <v>-83181803901</v>
      </c>
      <c r="K17" s="4" t="s">
        <v>101</v>
      </c>
      <c r="N17" t="str">
        <f>IFERROR(IFERROR(VLOOKUP($A17,'K-NETT'!$A$1:$AF$37898,1,FALSE),VLOOKUP($A17,'K-Wallet'!$A$1:$M$5000,1,FALSE)),"NOT VALID")</f>
        <v>1761545548</v>
      </c>
      <c r="O17" t="str">
        <f>IFERROR(IFERROR(VLOOKUP($A17,'K-NETT'!$A$1:$AF$37898,11,FALSE),VLOOKUP($A17,'K-Wallet'!$A$1:$M$5000,0,FALSE)),"NOT VALID")</f>
        <v>CNE2010007990</v>
      </c>
      <c r="P17" t="str">
        <f>IFERROR(IFERROR(VLOOKUP($A17,'K-NETT'!$A$1:$AF$37898,14,FALSE),VLOOKUP($A17,'K-Wallet'!$A$1:$M$5000,8,FALSE)),"NOT VALID")</f>
        <v>EID171627</v>
      </c>
      <c r="Q17" t="str">
        <f>IFERROR(IFERROR(VLOOKUP($A17,'K-NETT'!$A$1:$AF$37898,15,FALSE),VLOOKUP($A17,'K-Wallet'!$A$1:$M$5000,9,FALSE)),"NOT VALID")</f>
        <v>ARDIAN WIDIANTO</v>
      </c>
      <c r="R17">
        <f>IFERROR(IFERROR(VLOOKUP($A17,'K-NETT'!$A$1:$AF$37898,16,FALSE),VLOOKUP($A17,'K-Wallet'!$A$1:$M$5000,0,FALSE)),"NOT VALID")</f>
        <v>1040000</v>
      </c>
      <c r="S17">
        <f>IFERROR(IFERROR(VLOOKUP($A17,'K-NETT'!$A$1:$AF$37898,17,FALSE),VLOOKUP($A17,'K-Wallet'!$A$1:$M$5000,0,FALSE)),"NOT VALID")</f>
        <v>6650</v>
      </c>
      <c r="T17">
        <f>IFERROR(IFERROR(VLOOKUP($A17,'K-NETT'!$A$1:$AF$37898,18,FALSE),VLOOKUP($A17,'K-Wallet'!$A$1:$M$5000,0,FALSE)),"NOT VALID")</f>
        <v>27000</v>
      </c>
      <c r="U17">
        <f>IFERROR(IFERROR(VLOOKUP($A17,'K-NETT'!$A$1:$AF$37898,19,FALSE),VLOOKUP($A17,'K-Wallet'!$A$1:$M$5000,0,FALSE)),"NOT VALID")</f>
        <v>0</v>
      </c>
      <c r="V17">
        <f>IFERROR(IFERROR(VLOOKUP($A17,'K-NETT'!$A$1:$AF$37898,20,FALSE),VLOOKUP($A17,'K-Wallet'!$A$1:$M$5000,0,FALSE)),"NOT VALID")</f>
        <v>0</v>
      </c>
      <c r="W17">
        <f>IFERROR(IFERROR(VLOOKUP($A17,'K-NETT'!$A$1:$AF$37898,22,FALSE),VLOOKUP($A17,'K-Wallet'!$A$1:$M$5000,0,FALSE)),"NOT VALID")</f>
        <v>0</v>
      </c>
      <c r="X17">
        <f>IFERROR(IFERROR(VLOOKUP($A17,'K-NETT'!$A$1:$AF$37898,23,FALSE),VLOOKUP($A17,'K-Wallet'!$A$1:$M$5000,0,FALSE)),"NOT VALID")</f>
        <v>0</v>
      </c>
      <c r="Y17">
        <f>IFERROR(IFERROR(VLOOKUP($A17,'K-NETT'!$A$1:$AF$37898,26,FALSE),VLOOKUP($A17,'K-Wallet'!$A$1:$M$5000,0,FALSE)),"NOT VALID")</f>
        <v>1073650</v>
      </c>
      <c r="Z17">
        <f>IFERROR(IFERROR(VLOOKUP($A17,'K-NETT'!$A$1:$AF$37898,30,FALSE),VLOOKUP($A17,'K-Wallet'!$A$1:$M$5000,11,FALSE)),"NOT VALID")</f>
        <v>0</v>
      </c>
      <c r="AA17" s="31">
        <f t="shared" si="1"/>
        <v>0</v>
      </c>
    </row>
    <row r="18" spans="1:27" x14ac:dyDescent="0.25">
      <c r="A18" t="str">
        <f t="shared" si="0"/>
        <v>1918055026</v>
      </c>
      <c r="B18">
        <v>9</v>
      </c>
      <c r="C18">
        <v>1918055026</v>
      </c>
      <c r="D18" t="s">
        <v>42</v>
      </c>
      <c r="E18" t="s">
        <v>43</v>
      </c>
      <c r="F18">
        <v>1068650</v>
      </c>
      <c r="G18" s="2">
        <v>44117</v>
      </c>
      <c r="H18" s="3">
        <v>0.33414351851851848</v>
      </c>
      <c r="I18" t="s">
        <v>44</v>
      </c>
      <c r="J18">
        <v>-83186281201</v>
      </c>
      <c r="K18" s="4" t="s">
        <v>101</v>
      </c>
      <c r="N18" t="str">
        <f>IFERROR(IFERROR(VLOOKUP($A18,'K-NETT'!$A$1:$AF$37898,1,FALSE),VLOOKUP($A18,'K-Wallet'!$A$1:$M$5000,1,FALSE)),"NOT VALID")</f>
        <v>1918055026</v>
      </c>
      <c r="O18" t="str">
        <f>IFERROR(IFERROR(VLOOKUP($A18,'K-NETT'!$A$1:$AF$37898,11,FALSE),VLOOKUP($A18,'K-Wallet'!$A$1:$M$5000,0,FALSE)),"NOT VALID")</f>
        <v>CNE2010007993</v>
      </c>
      <c r="P18" t="str">
        <f>IFERROR(IFERROR(VLOOKUP($A18,'K-NETT'!$A$1:$AF$37898,14,FALSE),VLOOKUP($A18,'K-Wallet'!$A$1:$M$5000,8,FALSE)),"NOT VALID")</f>
        <v>IDJRID010726</v>
      </c>
      <c r="Q18" t="str">
        <f>IFERROR(IFERROR(VLOOKUP($A18,'K-NETT'!$A$1:$AF$37898,15,FALSE),VLOOKUP($A18,'K-Wallet'!$A$1:$M$5000,9,FALSE)),"NOT VALID")</f>
        <v>M TAUFIQ AMRULLAH</v>
      </c>
      <c r="R18">
        <f>IFERROR(IFERROR(VLOOKUP($A18,'K-NETT'!$A$1:$AF$37898,16,FALSE),VLOOKUP($A18,'K-Wallet'!$A$1:$M$5000,0,FALSE)),"NOT VALID")</f>
        <v>1049000</v>
      </c>
      <c r="S18">
        <f>IFERROR(IFERROR(VLOOKUP($A18,'K-NETT'!$A$1:$AF$37898,17,FALSE),VLOOKUP($A18,'K-Wallet'!$A$1:$M$5000,0,FALSE)),"NOT VALID")</f>
        <v>6650</v>
      </c>
      <c r="T18">
        <f>IFERROR(IFERROR(VLOOKUP($A18,'K-NETT'!$A$1:$AF$37898,18,FALSE),VLOOKUP($A18,'K-Wallet'!$A$1:$M$5000,0,FALSE)),"NOT VALID")</f>
        <v>13000</v>
      </c>
      <c r="U18">
        <f>IFERROR(IFERROR(VLOOKUP($A18,'K-NETT'!$A$1:$AF$37898,19,FALSE),VLOOKUP($A18,'K-Wallet'!$A$1:$M$5000,0,FALSE)),"NOT VALID")</f>
        <v>0</v>
      </c>
      <c r="V18">
        <f>IFERROR(IFERROR(VLOOKUP($A18,'K-NETT'!$A$1:$AF$37898,20,FALSE),VLOOKUP($A18,'K-Wallet'!$A$1:$M$5000,0,FALSE)),"NOT VALID")</f>
        <v>0</v>
      </c>
      <c r="W18">
        <f>IFERROR(IFERROR(VLOOKUP($A18,'K-NETT'!$A$1:$AF$37898,22,FALSE),VLOOKUP($A18,'K-Wallet'!$A$1:$M$5000,0,FALSE)),"NOT VALID")</f>
        <v>0</v>
      </c>
      <c r="X18">
        <f>IFERROR(IFERROR(VLOOKUP($A18,'K-NETT'!$A$1:$AF$37898,23,FALSE),VLOOKUP($A18,'K-Wallet'!$A$1:$M$5000,0,FALSE)),"NOT VALID")</f>
        <v>0</v>
      </c>
      <c r="Y18">
        <f>IFERROR(IFERROR(VLOOKUP($A18,'K-NETT'!$A$1:$AF$37898,26,FALSE),VLOOKUP($A18,'K-Wallet'!$A$1:$M$5000,0,FALSE)),"NOT VALID")</f>
        <v>1068650</v>
      </c>
      <c r="Z18">
        <f>IFERROR(IFERROR(VLOOKUP($A18,'K-NETT'!$A$1:$AF$37898,30,FALSE),VLOOKUP($A18,'K-Wallet'!$A$1:$M$5000,11,FALSE)),"NOT VALID")</f>
        <v>0</v>
      </c>
      <c r="AA18" s="31">
        <f t="shared" si="1"/>
        <v>0</v>
      </c>
    </row>
    <row r="19" spans="1:27" x14ac:dyDescent="0.25">
      <c r="A19" t="str">
        <f t="shared" si="0"/>
        <v>1543155292</v>
      </c>
      <c r="B19">
        <v>10</v>
      </c>
      <c r="C19">
        <v>1543155292</v>
      </c>
      <c r="D19" t="s">
        <v>42</v>
      </c>
      <c r="E19" t="s">
        <v>43</v>
      </c>
      <c r="F19">
        <v>64650</v>
      </c>
      <c r="G19" s="2">
        <v>44117</v>
      </c>
      <c r="H19" s="3">
        <v>0.34061342592592592</v>
      </c>
      <c r="I19" t="s">
        <v>44</v>
      </c>
      <c r="J19">
        <v>-83187924001</v>
      </c>
      <c r="K19" s="4" t="s">
        <v>101</v>
      </c>
      <c r="N19" t="str">
        <f>IFERROR(IFERROR(VLOOKUP($A19,'K-NETT'!$A$1:$AF$37898,1,FALSE),VLOOKUP($A19,'K-Wallet'!$A$1:$M$5000,1,FALSE)),"NOT VALID")</f>
        <v>1543155292</v>
      </c>
      <c r="O19" t="str">
        <f>IFERROR(IFERROR(VLOOKUP($A19,'K-NETT'!$A$1:$AF$37898,11,FALSE),VLOOKUP($A19,'K-Wallet'!$A$1:$M$5000,0,FALSE)),"NOT VALID")</f>
        <v>MME2010007994</v>
      </c>
      <c r="P19" t="str">
        <f>IFERROR(IFERROR(VLOOKUP($A19,'K-NETT'!$A$1:$AF$37898,14,FALSE),VLOOKUP($A19,'K-Wallet'!$A$1:$M$5000,8,FALSE)),"NOT VALID")</f>
        <v>IDJRAYA06279</v>
      </c>
      <c r="Q19" t="str">
        <f>IFERROR(IFERROR(VLOOKUP($A19,'K-NETT'!$A$1:$AF$37898,15,FALSE),VLOOKUP($A19,'K-Wallet'!$A$1:$M$5000,9,FALSE)),"NOT VALID")</f>
        <v>FAUZIYAH HANUNG</v>
      </c>
      <c r="R19">
        <f>IFERROR(IFERROR(VLOOKUP($A19,'K-NETT'!$A$1:$AF$37898,16,FALSE),VLOOKUP($A19,'K-Wallet'!$A$1:$M$5000,0,FALSE)),"NOT VALID")</f>
        <v>50000</v>
      </c>
      <c r="S19">
        <f>IFERROR(IFERROR(VLOOKUP($A19,'K-NETT'!$A$1:$AF$37898,17,FALSE),VLOOKUP($A19,'K-Wallet'!$A$1:$M$5000,0,FALSE)),"NOT VALID")</f>
        <v>6650</v>
      </c>
      <c r="T19">
        <f>IFERROR(IFERROR(VLOOKUP($A19,'K-NETT'!$A$1:$AF$37898,18,FALSE),VLOOKUP($A19,'K-Wallet'!$A$1:$M$5000,0,FALSE)),"NOT VALID")</f>
        <v>8000</v>
      </c>
      <c r="U19">
        <f>IFERROR(IFERROR(VLOOKUP($A19,'K-NETT'!$A$1:$AF$37898,19,FALSE),VLOOKUP($A19,'K-Wallet'!$A$1:$M$5000,0,FALSE)),"NOT VALID")</f>
        <v>0</v>
      </c>
      <c r="V19">
        <f>IFERROR(IFERROR(VLOOKUP($A19,'K-NETT'!$A$1:$AF$37898,20,FALSE),VLOOKUP($A19,'K-Wallet'!$A$1:$M$5000,0,FALSE)),"NOT VALID")</f>
        <v>0</v>
      </c>
      <c r="W19">
        <f>IFERROR(IFERROR(VLOOKUP($A19,'K-NETT'!$A$1:$AF$37898,22,FALSE),VLOOKUP($A19,'K-Wallet'!$A$1:$M$5000,0,FALSE)),"NOT VALID")</f>
        <v>0</v>
      </c>
      <c r="X19">
        <f>IFERROR(IFERROR(VLOOKUP($A19,'K-NETT'!$A$1:$AF$37898,23,FALSE),VLOOKUP($A19,'K-Wallet'!$A$1:$M$5000,0,FALSE)),"NOT VALID")</f>
        <v>0</v>
      </c>
      <c r="Y19">
        <f>IFERROR(IFERROR(VLOOKUP($A19,'K-NETT'!$A$1:$AF$37898,26,FALSE),VLOOKUP($A19,'K-Wallet'!$A$1:$M$5000,0,FALSE)),"NOT VALID")</f>
        <v>64650</v>
      </c>
      <c r="Z19">
        <f>IFERROR(IFERROR(VLOOKUP($A19,'K-NETT'!$A$1:$AF$37898,30,FALSE),VLOOKUP($A19,'K-Wallet'!$A$1:$M$5000,11,FALSE)),"NOT VALID")</f>
        <v>0</v>
      </c>
      <c r="AA19" s="31">
        <f t="shared" si="1"/>
        <v>0</v>
      </c>
    </row>
    <row r="20" spans="1:27" x14ac:dyDescent="0.25">
      <c r="A20" t="str">
        <f t="shared" si="0"/>
        <v>1974255746</v>
      </c>
      <c r="B20">
        <v>11</v>
      </c>
      <c r="C20">
        <v>1974255746</v>
      </c>
      <c r="D20" t="s">
        <v>42</v>
      </c>
      <c r="E20" t="s">
        <v>43</v>
      </c>
      <c r="F20">
        <v>1216650</v>
      </c>
      <c r="G20" s="2">
        <v>44117</v>
      </c>
      <c r="H20" s="3">
        <v>0.35609953703703701</v>
      </c>
      <c r="I20" t="s">
        <v>44</v>
      </c>
      <c r="J20">
        <v>-83192117701</v>
      </c>
      <c r="K20" s="4" t="s">
        <v>101</v>
      </c>
      <c r="N20" t="str">
        <f>IFERROR(IFERROR(VLOOKUP($A20,'K-NETT'!$A$1:$AF$37898,1,FALSE),VLOOKUP($A20,'K-Wallet'!$A$1:$M$5000,1,FALSE)),"NOT VALID")</f>
        <v>1974255746</v>
      </c>
      <c r="O20" t="str">
        <f>IFERROR(IFERROR(VLOOKUP($A20,'K-NETT'!$A$1:$AF$37898,11,FALSE),VLOOKUP($A20,'K-Wallet'!$A$1:$M$5000,0,FALSE)),"NOT VALID")</f>
        <v>CNE2010008004</v>
      </c>
      <c r="P20" t="str">
        <f>IFERROR(IFERROR(VLOOKUP($A20,'K-NETT'!$A$1:$AF$37898,14,FALSE),VLOOKUP($A20,'K-Wallet'!$A$1:$M$5000,8,FALSE)),"NOT VALID")</f>
        <v>IDBNAFA12484</v>
      </c>
      <c r="Q20" t="str">
        <f>IFERROR(IFERROR(VLOOKUP($A20,'K-NETT'!$A$1:$AF$37898,15,FALSE),VLOOKUP($A20,'K-Wallet'!$A$1:$M$5000,9,FALSE)),"NOT VALID")</f>
        <v>TRI AGUSNI</v>
      </c>
      <c r="R20">
        <f>IFERROR(IFERROR(VLOOKUP($A20,'K-NETT'!$A$1:$AF$37898,16,FALSE),VLOOKUP($A20,'K-Wallet'!$A$1:$M$5000,0,FALSE)),"NOT VALID")</f>
        <v>1200000</v>
      </c>
      <c r="S20">
        <f>IFERROR(IFERROR(VLOOKUP($A20,'K-NETT'!$A$1:$AF$37898,17,FALSE),VLOOKUP($A20,'K-Wallet'!$A$1:$M$5000,0,FALSE)),"NOT VALID")</f>
        <v>6650</v>
      </c>
      <c r="T20">
        <f>IFERROR(IFERROR(VLOOKUP($A20,'K-NETT'!$A$1:$AF$37898,18,FALSE),VLOOKUP($A20,'K-Wallet'!$A$1:$M$5000,0,FALSE)),"NOT VALID")</f>
        <v>10000</v>
      </c>
      <c r="U20">
        <f>IFERROR(IFERROR(VLOOKUP($A20,'K-NETT'!$A$1:$AF$37898,19,FALSE),VLOOKUP($A20,'K-Wallet'!$A$1:$M$5000,0,FALSE)),"NOT VALID")</f>
        <v>0</v>
      </c>
      <c r="V20">
        <f>IFERROR(IFERROR(VLOOKUP($A20,'K-NETT'!$A$1:$AF$37898,20,FALSE),VLOOKUP($A20,'K-Wallet'!$A$1:$M$5000,0,FALSE)),"NOT VALID")</f>
        <v>0</v>
      </c>
      <c r="W20">
        <f>IFERROR(IFERROR(VLOOKUP($A20,'K-NETT'!$A$1:$AF$37898,22,FALSE),VLOOKUP($A20,'K-Wallet'!$A$1:$M$5000,0,FALSE)),"NOT VALID")</f>
        <v>0</v>
      </c>
      <c r="X20">
        <f>IFERROR(IFERROR(VLOOKUP($A20,'K-NETT'!$A$1:$AF$37898,23,FALSE),VLOOKUP($A20,'K-Wallet'!$A$1:$M$5000,0,FALSE)),"NOT VALID")</f>
        <v>0</v>
      </c>
      <c r="Y20">
        <f>IFERROR(IFERROR(VLOOKUP($A20,'K-NETT'!$A$1:$AF$37898,26,FALSE),VLOOKUP($A20,'K-Wallet'!$A$1:$M$5000,0,FALSE)),"NOT VALID")</f>
        <v>1216650</v>
      </c>
      <c r="Z20">
        <f>IFERROR(IFERROR(VLOOKUP($A20,'K-NETT'!$A$1:$AF$37898,30,FALSE),VLOOKUP($A20,'K-Wallet'!$A$1:$M$5000,11,FALSE)),"NOT VALID")</f>
        <v>0</v>
      </c>
      <c r="AA20" s="31">
        <f t="shared" si="1"/>
        <v>0</v>
      </c>
    </row>
    <row r="21" spans="1:27" x14ac:dyDescent="0.25">
      <c r="A21" t="str">
        <f t="shared" si="0"/>
        <v>1837355794</v>
      </c>
      <c r="B21">
        <v>12</v>
      </c>
      <c r="C21">
        <v>1837355794</v>
      </c>
      <c r="D21" t="s">
        <v>42</v>
      </c>
      <c r="E21" t="s">
        <v>43</v>
      </c>
      <c r="F21">
        <v>2054650</v>
      </c>
      <c r="G21" s="2">
        <v>44117</v>
      </c>
      <c r="H21" s="3">
        <v>0.36820601851851853</v>
      </c>
      <c r="I21" t="s">
        <v>44</v>
      </c>
      <c r="J21">
        <v>-83195766201</v>
      </c>
      <c r="K21" s="4" t="s">
        <v>101</v>
      </c>
      <c r="N21" t="str">
        <f>IFERROR(IFERROR(VLOOKUP($A21,'K-NETT'!$A$1:$AF$37898,1,FALSE),VLOOKUP($A21,'K-Wallet'!$A$1:$M$5000,1,FALSE)),"NOT VALID")</f>
        <v>1837355794</v>
      </c>
      <c r="O21" t="str">
        <f>IFERROR(IFERROR(VLOOKUP($A21,'K-NETT'!$A$1:$AF$37898,11,FALSE),VLOOKUP($A21,'K-Wallet'!$A$1:$M$5000,0,FALSE)),"NOT VALID")</f>
        <v>CNE2010008009</v>
      </c>
      <c r="P21" t="str">
        <f>IFERROR(IFERROR(VLOOKUP($A21,'K-NETT'!$A$1:$AF$37898,14,FALSE),VLOOKUP($A21,'K-Wallet'!$A$1:$M$5000,8,FALSE)),"NOT VALID")</f>
        <v>IDKLADA00223</v>
      </c>
      <c r="Q21" t="str">
        <f>IFERROR(IFERROR(VLOOKUP($A21,'K-NETT'!$A$1:$AF$37898,15,FALSE),VLOOKUP($A21,'K-Wallet'!$A$1:$M$5000,9,FALSE)),"NOT VALID")</f>
        <v>ENDANG PURYANI</v>
      </c>
      <c r="R21">
        <f>IFERROR(IFERROR(VLOOKUP($A21,'K-NETT'!$A$1:$AF$37898,16,FALSE),VLOOKUP($A21,'K-Wallet'!$A$1:$M$5000,0,FALSE)),"NOT VALID")</f>
        <v>2048000</v>
      </c>
      <c r="S21">
        <f>IFERROR(IFERROR(VLOOKUP($A21,'K-NETT'!$A$1:$AF$37898,17,FALSE),VLOOKUP($A21,'K-Wallet'!$A$1:$M$5000,0,FALSE)),"NOT VALID")</f>
        <v>6650</v>
      </c>
      <c r="T21">
        <f>IFERROR(IFERROR(VLOOKUP($A21,'K-NETT'!$A$1:$AF$37898,18,FALSE),VLOOKUP($A21,'K-Wallet'!$A$1:$M$5000,0,FALSE)),"NOT VALID")</f>
        <v>0</v>
      </c>
      <c r="U21">
        <f>IFERROR(IFERROR(VLOOKUP($A21,'K-NETT'!$A$1:$AF$37898,19,FALSE),VLOOKUP($A21,'K-Wallet'!$A$1:$M$5000,0,FALSE)),"NOT VALID")</f>
        <v>0</v>
      </c>
      <c r="V21">
        <f>IFERROR(IFERROR(VLOOKUP($A21,'K-NETT'!$A$1:$AF$37898,20,FALSE),VLOOKUP($A21,'K-Wallet'!$A$1:$M$5000,0,FALSE)),"NOT VALID")</f>
        <v>0</v>
      </c>
      <c r="W21">
        <f>IFERROR(IFERROR(VLOOKUP($A21,'K-NETT'!$A$1:$AF$37898,22,FALSE),VLOOKUP($A21,'K-Wallet'!$A$1:$M$5000,0,FALSE)),"NOT VALID")</f>
        <v>0</v>
      </c>
      <c r="X21">
        <f>IFERROR(IFERROR(VLOOKUP($A21,'K-NETT'!$A$1:$AF$37898,23,FALSE),VLOOKUP($A21,'K-Wallet'!$A$1:$M$5000,0,FALSE)),"NOT VALID")</f>
        <v>0</v>
      </c>
      <c r="Y21">
        <f>IFERROR(IFERROR(VLOOKUP($A21,'K-NETT'!$A$1:$AF$37898,26,FALSE),VLOOKUP($A21,'K-Wallet'!$A$1:$M$5000,0,FALSE)),"NOT VALID")</f>
        <v>2054650</v>
      </c>
      <c r="Z21">
        <f>IFERROR(IFERROR(VLOOKUP($A21,'K-NETT'!$A$1:$AF$37898,30,FALSE),VLOOKUP($A21,'K-Wallet'!$A$1:$M$5000,11,FALSE)),"NOT VALID")</f>
        <v>0</v>
      </c>
      <c r="AA21" s="31">
        <f t="shared" si="1"/>
        <v>0</v>
      </c>
    </row>
    <row r="22" spans="1:27" x14ac:dyDescent="0.25">
      <c r="A22" t="str">
        <f t="shared" si="0"/>
        <v>1516355432</v>
      </c>
      <c r="B22">
        <v>13</v>
      </c>
      <c r="C22">
        <v>1516355432</v>
      </c>
      <c r="D22" t="s">
        <v>42</v>
      </c>
      <c r="E22" t="s">
        <v>43</v>
      </c>
      <c r="F22">
        <v>66650</v>
      </c>
      <c r="G22" s="2">
        <v>44117</v>
      </c>
      <c r="H22" s="3">
        <v>0.37130787037037033</v>
      </c>
      <c r="I22" t="s">
        <v>44</v>
      </c>
      <c r="J22">
        <v>-83196663701</v>
      </c>
      <c r="K22" s="4" t="s">
        <v>101</v>
      </c>
      <c r="N22" t="str">
        <f>IFERROR(IFERROR(VLOOKUP($A22,'K-NETT'!$A$1:$AF$37898,1,FALSE),VLOOKUP($A22,'K-Wallet'!$A$1:$M$5000,1,FALSE)),"NOT VALID")</f>
        <v>1516355432</v>
      </c>
      <c r="O22" t="str">
        <f>IFERROR(IFERROR(VLOOKUP($A22,'K-NETT'!$A$1:$AF$37898,11,FALSE),VLOOKUP($A22,'K-Wallet'!$A$1:$M$5000,0,FALSE)),"NOT VALID")</f>
        <v>MME2010008011</v>
      </c>
      <c r="P22" t="str">
        <f>IFERROR(IFERROR(VLOOKUP($A22,'K-NETT'!$A$1:$AF$37898,14,FALSE),VLOOKUP($A22,'K-Wallet'!$A$1:$M$5000,8,FALSE)),"NOT VALID")</f>
        <v>IDSPAAB43839</v>
      </c>
      <c r="Q22" t="str">
        <f>IFERROR(IFERROR(VLOOKUP($A22,'K-NETT'!$A$1:$AF$37898,15,FALSE),VLOOKUP($A22,'K-Wallet'!$A$1:$M$5000,9,FALSE)),"NOT VALID")</f>
        <v>IMAS SUTIANINGSIH AMD</v>
      </c>
      <c r="R22">
        <f>IFERROR(IFERROR(VLOOKUP($A22,'K-NETT'!$A$1:$AF$37898,16,FALSE),VLOOKUP($A22,'K-Wallet'!$A$1:$M$5000,0,FALSE)),"NOT VALID")</f>
        <v>50000</v>
      </c>
      <c r="S22">
        <f>IFERROR(IFERROR(VLOOKUP($A22,'K-NETT'!$A$1:$AF$37898,17,FALSE),VLOOKUP($A22,'K-Wallet'!$A$1:$M$5000,0,FALSE)),"NOT VALID")</f>
        <v>6650</v>
      </c>
      <c r="T22">
        <f>IFERROR(IFERROR(VLOOKUP($A22,'K-NETT'!$A$1:$AF$37898,18,FALSE),VLOOKUP($A22,'K-Wallet'!$A$1:$M$5000,0,FALSE)),"NOT VALID")</f>
        <v>10000</v>
      </c>
      <c r="U22">
        <f>IFERROR(IFERROR(VLOOKUP($A22,'K-NETT'!$A$1:$AF$37898,19,FALSE),VLOOKUP($A22,'K-Wallet'!$A$1:$M$5000,0,FALSE)),"NOT VALID")</f>
        <v>0</v>
      </c>
      <c r="V22">
        <f>IFERROR(IFERROR(VLOOKUP($A22,'K-NETT'!$A$1:$AF$37898,20,FALSE),VLOOKUP($A22,'K-Wallet'!$A$1:$M$5000,0,FALSE)),"NOT VALID")</f>
        <v>0</v>
      </c>
      <c r="W22">
        <f>IFERROR(IFERROR(VLOOKUP($A22,'K-NETT'!$A$1:$AF$37898,22,FALSE),VLOOKUP($A22,'K-Wallet'!$A$1:$M$5000,0,FALSE)),"NOT VALID")</f>
        <v>0</v>
      </c>
      <c r="X22">
        <f>IFERROR(IFERROR(VLOOKUP($A22,'K-NETT'!$A$1:$AF$37898,23,FALSE),VLOOKUP($A22,'K-Wallet'!$A$1:$M$5000,0,FALSE)),"NOT VALID")</f>
        <v>0</v>
      </c>
      <c r="Y22">
        <f>IFERROR(IFERROR(VLOOKUP($A22,'K-NETT'!$A$1:$AF$37898,26,FALSE),VLOOKUP($A22,'K-Wallet'!$A$1:$M$5000,0,FALSE)),"NOT VALID")</f>
        <v>66650</v>
      </c>
      <c r="Z22">
        <f>IFERROR(IFERROR(VLOOKUP($A22,'K-NETT'!$A$1:$AF$37898,30,FALSE),VLOOKUP($A22,'K-Wallet'!$A$1:$M$5000,11,FALSE)),"NOT VALID")</f>
        <v>0</v>
      </c>
      <c r="AA22" s="31">
        <f t="shared" si="1"/>
        <v>0</v>
      </c>
    </row>
    <row r="23" spans="1:27" x14ac:dyDescent="0.25">
      <c r="A23" t="str">
        <f t="shared" si="0"/>
        <v>1341455174</v>
      </c>
      <c r="B23">
        <v>14</v>
      </c>
      <c r="C23">
        <v>1341455174</v>
      </c>
      <c r="D23" t="s">
        <v>42</v>
      </c>
      <c r="E23" t="s">
        <v>43</v>
      </c>
      <c r="F23">
        <v>743650</v>
      </c>
      <c r="G23" s="2">
        <v>44117</v>
      </c>
      <c r="H23" s="3">
        <v>0.37356481481481479</v>
      </c>
      <c r="I23" t="s">
        <v>44</v>
      </c>
      <c r="J23">
        <v>-83197371201</v>
      </c>
      <c r="K23" s="4" t="s">
        <v>101</v>
      </c>
      <c r="N23" t="str">
        <f>IFERROR(IFERROR(VLOOKUP($A23,'K-NETT'!$A$1:$AF$37898,1,FALSE),VLOOKUP($A23,'K-Wallet'!$A$1:$M$5000,1,FALSE)),"NOT VALID")</f>
        <v>1341455174</v>
      </c>
      <c r="O23" t="str">
        <f>IFERROR(IFERROR(VLOOKUP($A23,'K-NETT'!$A$1:$AF$37898,11,FALSE),VLOOKUP($A23,'K-Wallet'!$A$1:$M$5000,0,FALSE)),"NOT VALID")</f>
        <v>CNE2010008012</v>
      </c>
      <c r="P23" t="str">
        <f>IFERROR(IFERROR(VLOOKUP($A23,'K-NETT'!$A$1:$AF$37898,14,FALSE),VLOOKUP($A23,'K-Wallet'!$A$1:$M$5000,8,FALSE)),"NOT VALID")</f>
        <v>IDJRBEA09650</v>
      </c>
      <c r="Q23" t="str">
        <f>IFERROR(IFERROR(VLOOKUP($A23,'K-NETT'!$A$1:$AF$37898,15,FALSE),VLOOKUP($A23,'K-Wallet'!$A$1:$M$5000,9,FALSE)),"NOT VALID")</f>
        <v>RIFQATUL MAULIDAH</v>
      </c>
      <c r="R23">
        <f>IFERROR(IFERROR(VLOOKUP($A23,'K-NETT'!$A$1:$AF$37898,16,FALSE),VLOOKUP($A23,'K-Wallet'!$A$1:$M$5000,0,FALSE)),"NOT VALID")</f>
        <v>651000</v>
      </c>
      <c r="S23">
        <f>IFERROR(IFERROR(VLOOKUP($A23,'K-NETT'!$A$1:$AF$37898,17,FALSE),VLOOKUP($A23,'K-Wallet'!$A$1:$M$5000,0,FALSE)),"NOT VALID")</f>
        <v>6650</v>
      </c>
      <c r="T23">
        <f>IFERROR(IFERROR(VLOOKUP($A23,'K-NETT'!$A$1:$AF$37898,18,FALSE),VLOOKUP($A23,'K-Wallet'!$A$1:$M$5000,0,FALSE)),"NOT VALID")</f>
        <v>86000</v>
      </c>
      <c r="U23">
        <f>IFERROR(IFERROR(VLOOKUP($A23,'K-NETT'!$A$1:$AF$37898,19,FALSE),VLOOKUP($A23,'K-Wallet'!$A$1:$M$5000,0,FALSE)),"NOT VALID")</f>
        <v>0</v>
      </c>
      <c r="V23">
        <f>IFERROR(IFERROR(VLOOKUP($A23,'K-NETT'!$A$1:$AF$37898,20,FALSE),VLOOKUP($A23,'K-Wallet'!$A$1:$M$5000,0,FALSE)),"NOT VALID")</f>
        <v>0</v>
      </c>
      <c r="W23">
        <f>IFERROR(IFERROR(VLOOKUP($A23,'K-NETT'!$A$1:$AF$37898,22,FALSE),VLOOKUP($A23,'K-Wallet'!$A$1:$M$5000,0,FALSE)),"NOT VALID")</f>
        <v>0</v>
      </c>
      <c r="X23">
        <f>IFERROR(IFERROR(VLOOKUP($A23,'K-NETT'!$A$1:$AF$37898,23,FALSE),VLOOKUP($A23,'K-Wallet'!$A$1:$M$5000,0,FALSE)),"NOT VALID")</f>
        <v>0</v>
      </c>
      <c r="Y23">
        <f>IFERROR(IFERROR(VLOOKUP($A23,'K-NETT'!$A$1:$AF$37898,26,FALSE),VLOOKUP($A23,'K-Wallet'!$A$1:$M$5000,0,FALSE)),"NOT VALID")</f>
        <v>743650</v>
      </c>
      <c r="Z23">
        <f>IFERROR(IFERROR(VLOOKUP($A23,'K-NETT'!$A$1:$AF$37898,30,FALSE),VLOOKUP($A23,'K-Wallet'!$A$1:$M$5000,11,FALSE)),"NOT VALID")</f>
        <v>0</v>
      </c>
      <c r="AA23" s="31">
        <f t="shared" si="1"/>
        <v>0</v>
      </c>
    </row>
    <row r="24" spans="1:27" x14ac:dyDescent="0.25">
      <c r="A24" t="str">
        <f t="shared" si="0"/>
        <v>1472455286</v>
      </c>
      <c r="B24">
        <v>15</v>
      </c>
      <c r="C24">
        <v>1472455286</v>
      </c>
      <c r="D24" t="s">
        <v>42</v>
      </c>
      <c r="E24" t="s">
        <v>43</v>
      </c>
      <c r="F24">
        <v>641650</v>
      </c>
      <c r="G24" s="2">
        <v>44117</v>
      </c>
      <c r="H24" s="3">
        <v>0.3746990740740741</v>
      </c>
      <c r="I24" t="s">
        <v>44</v>
      </c>
      <c r="J24">
        <v>-83197833401</v>
      </c>
      <c r="K24" s="4" t="s">
        <v>101</v>
      </c>
      <c r="N24" t="str">
        <f>IFERROR(IFERROR(VLOOKUP($A24,'K-NETT'!$A$1:$AF$37898,1,FALSE),VLOOKUP($A24,'K-Wallet'!$A$1:$M$5000,1,FALSE)),"NOT VALID")</f>
        <v>1472455286</v>
      </c>
      <c r="O24" t="str">
        <f>IFERROR(IFERROR(VLOOKUP($A24,'K-NETT'!$A$1:$AF$37898,11,FALSE),VLOOKUP($A24,'K-Wallet'!$A$1:$M$5000,0,FALSE)),"NOT VALID")</f>
        <v>CNE2010008013</v>
      </c>
      <c r="P24" t="str">
        <f>IFERROR(IFERROR(VLOOKUP($A24,'K-NETT'!$A$1:$AF$37898,14,FALSE),VLOOKUP($A24,'K-Wallet'!$A$1:$M$5000,8,FALSE)),"NOT VALID")</f>
        <v>IDJTAAA07683</v>
      </c>
      <c r="Q24" t="str">
        <f>IFERROR(IFERROR(VLOOKUP($A24,'K-NETT'!$A$1:$AF$37898,15,FALSE),VLOOKUP($A24,'K-Wallet'!$A$1:$M$5000,9,FALSE)),"NOT VALID")</f>
        <v>RIA GUMELAR</v>
      </c>
      <c r="R24">
        <f>IFERROR(IFERROR(VLOOKUP($A24,'K-NETT'!$A$1:$AF$37898,16,FALSE),VLOOKUP($A24,'K-Wallet'!$A$1:$M$5000,0,FALSE)),"NOT VALID")</f>
        <v>620000</v>
      </c>
      <c r="S24">
        <f>IFERROR(IFERROR(VLOOKUP($A24,'K-NETT'!$A$1:$AF$37898,17,FALSE),VLOOKUP($A24,'K-Wallet'!$A$1:$M$5000,0,FALSE)),"NOT VALID")</f>
        <v>6650</v>
      </c>
      <c r="T24">
        <f>IFERROR(IFERROR(VLOOKUP($A24,'K-NETT'!$A$1:$AF$37898,18,FALSE),VLOOKUP($A24,'K-Wallet'!$A$1:$M$5000,0,FALSE)),"NOT VALID")</f>
        <v>15000</v>
      </c>
      <c r="U24">
        <f>IFERROR(IFERROR(VLOOKUP($A24,'K-NETT'!$A$1:$AF$37898,19,FALSE),VLOOKUP($A24,'K-Wallet'!$A$1:$M$5000,0,FALSE)),"NOT VALID")</f>
        <v>0</v>
      </c>
      <c r="V24">
        <f>IFERROR(IFERROR(VLOOKUP($A24,'K-NETT'!$A$1:$AF$37898,20,FALSE),VLOOKUP($A24,'K-Wallet'!$A$1:$M$5000,0,FALSE)),"NOT VALID")</f>
        <v>0</v>
      </c>
      <c r="W24">
        <f>IFERROR(IFERROR(VLOOKUP($A24,'K-NETT'!$A$1:$AF$37898,22,FALSE),VLOOKUP($A24,'K-Wallet'!$A$1:$M$5000,0,FALSE)),"NOT VALID")</f>
        <v>0</v>
      </c>
      <c r="X24">
        <f>IFERROR(IFERROR(VLOOKUP($A24,'K-NETT'!$A$1:$AF$37898,23,FALSE),VLOOKUP($A24,'K-Wallet'!$A$1:$M$5000,0,FALSE)),"NOT VALID")</f>
        <v>0</v>
      </c>
      <c r="Y24">
        <f>IFERROR(IFERROR(VLOOKUP($A24,'K-NETT'!$A$1:$AF$37898,26,FALSE),VLOOKUP($A24,'K-Wallet'!$A$1:$M$5000,0,FALSE)),"NOT VALID")</f>
        <v>641650</v>
      </c>
      <c r="Z24">
        <f>IFERROR(IFERROR(VLOOKUP($A24,'K-NETT'!$A$1:$AF$37898,30,FALSE),VLOOKUP($A24,'K-Wallet'!$A$1:$M$5000,11,FALSE)),"NOT VALID")</f>
        <v>0</v>
      </c>
      <c r="AA24" s="31">
        <f t="shared" si="1"/>
        <v>0</v>
      </c>
    </row>
    <row r="25" spans="1:27" x14ac:dyDescent="0.25">
      <c r="A25" t="str">
        <f t="shared" si="0"/>
        <v>1233655793</v>
      </c>
      <c r="B25">
        <v>16</v>
      </c>
      <c r="C25">
        <v>1233655793</v>
      </c>
      <c r="D25" t="s">
        <v>42</v>
      </c>
      <c r="E25" t="s">
        <v>43</v>
      </c>
      <c r="F25">
        <v>86650</v>
      </c>
      <c r="G25" s="2">
        <v>44117</v>
      </c>
      <c r="H25" s="3">
        <v>0.39925925925925926</v>
      </c>
      <c r="I25" t="s">
        <v>46</v>
      </c>
      <c r="J25">
        <v>-83205965001</v>
      </c>
      <c r="K25" s="4" t="s">
        <v>101</v>
      </c>
      <c r="N25" t="str">
        <f>IFERROR(IFERROR(VLOOKUP($A25,'K-NETT'!$A$1:$AF$37898,1,FALSE),VLOOKUP($A25,'K-Wallet'!$A$1:$M$5000,1,FALSE)),"NOT VALID")</f>
        <v>1233655793</v>
      </c>
      <c r="O25">
        <f>IFERROR(IFERROR(VLOOKUP($A25,'K-NETT'!$A$1:$AF$37898,11,FALSE),VLOOKUP($A25,'K-Wallet'!$A$1:$M$5000,0,FALSE)),"NOT VALID")</f>
        <v>0</v>
      </c>
      <c r="P25" t="str">
        <f>IFERROR(IFERROR(VLOOKUP($A25,'K-NETT'!$A$1:$AF$37898,14,FALSE),VLOOKUP($A25,'K-Wallet'!$A$1:$M$5000,8,FALSE)),"NOT VALID")</f>
        <v>IDSACJA11105</v>
      </c>
      <c r="Q25" t="str">
        <f>IFERROR(IFERROR(VLOOKUP($A25,'K-NETT'!$A$1:$AF$37898,15,FALSE),VLOOKUP($A25,'K-Wallet'!$A$1:$M$5000,9,FALSE)),"NOT VALID")</f>
        <v>SALMAN LUBIS</v>
      </c>
      <c r="R25">
        <f>IFERROR(IFERROR(VLOOKUP($A25,'K-NETT'!$A$1:$AF$37898,16,FALSE),VLOOKUP($A25,'K-Wallet'!$A$1:$M$5000,0,FALSE)),"NOT VALID")</f>
        <v>80000</v>
      </c>
      <c r="S25">
        <f>IFERROR(IFERROR(VLOOKUP($A25,'K-NETT'!$A$1:$AF$37898,17,FALSE),VLOOKUP($A25,'K-Wallet'!$A$1:$M$5000,0,FALSE)),"NOT VALID")</f>
        <v>6650</v>
      </c>
      <c r="T25">
        <f>IFERROR(IFERROR(VLOOKUP($A25,'K-NETT'!$A$1:$AF$37898,18,FALSE),VLOOKUP($A25,'K-Wallet'!$A$1:$M$5000,0,FALSE)),"NOT VALID")</f>
        <v>0</v>
      </c>
      <c r="U25">
        <f>IFERROR(IFERROR(VLOOKUP($A25,'K-NETT'!$A$1:$AF$37898,19,FALSE),VLOOKUP($A25,'K-Wallet'!$A$1:$M$5000,0,FALSE)),"NOT VALID")</f>
        <v>0</v>
      </c>
      <c r="V25">
        <f>IFERROR(IFERROR(VLOOKUP($A25,'K-NETT'!$A$1:$AF$37898,20,FALSE),VLOOKUP($A25,'K-Wallet'!$A$1:$M$5000,0,FALSE)),"NOT VALID")</f>
        <v>0</v>
      </c>
      <c r="W25">
        <f>IFERROR(IFERROR(VLOOKUP($A25,'K-NETT'!$A$1:$AF$37898,22,FALSE),VLOOKUP($A25,'K-Wallet'!$A$1:$M$5000,0,FALSE)),"NOT VALID")</f>
        <v>0</v>
      </c>
      <c r="X25">
        <f>IFERROR(IFERROR(VLOOKUP($A25,'K-NETT'!$A$1:$AF$37898,23,FALSE),VLOOKUP($A25,'K-Wallet'!$A$1:$M$5000,0,FALSE)),"NOT VALID")</f>
        <v>0</v>
      </c>
      <c r="Y25">
        <f>IFERROR(IFERROR(VLOOKUP($A25,'K-NETT'!$A$1:$AF$37898,26,FALSE),VLOOKUP($A25,'K-Wallet'!$A$1:$M$5000,0,FALSE)),"NOT VALID")</f>
        <v>80000</v>
      </c>
      <c r="Z25" t="str">
        <f>IFERROR(IFERROR(VLOOKUP($A25,'K-NETT'!$A$1:$AF$37898,30,FALSE),VLOOKUP($A25,'K-Wallet'!$A$1:$M$5000,11,FALSE)),"NOT VALID")</f>
        <v>TDN - ANDI (ACEH-SUMBAR) - 2020/10/16</v>
      </c>
      <c r="AA25" s="31">
        <f t="shared" si="1"/>
        <v>6650</v>
      </c>
    </row>
    <row r="26" spans="1:27" x14ac:dyDescent="0.25">
      <c r="A26" t="str">
        <f t="shared" si="0"/>
        <v>1145655602</v>
      </c>
      <c r="B26">
        <v>17</v>
      </c>
      <c r="C26">
        <v>1145655602</v>
      </c>
      <c r="D26" t="s">
        <v>42</v>
      </c>
      <c r="E26" t="s">
        <v>43</v>
      </c>
      <c r="F26">
        <v>480650</v>
      </c>
      <c r="G26" s="2">
        <v>44117</v>
      </c>
      <c r="H26" s="3">
        <v>0.40081018518518513</v>
      </c>
      <c r="I26" t="s">
        <v>46</v>
      </c>
      <c r="J26">
        <v>-83206554501</v>
      </c>
      <c r="K26" s="4" t="s">
        <v>101</v>
      </c>
      <c r="N26" t="str">
        <f>IFERROR(IFERROR(VLOOKUP($A26,'K-NETT'!$A$1:$AF$37898,1,FALSE),VLOOKUP($A26,'K-Wallet'!$A$1:$M$5000,1,FALSE)),"NOT VALID")</f>
        <v>1145655602</v>
      </c>
      <c r="O26" t="str">
        <f>IFERROR(IFERROR(VLOOKUP($A26,'K-NETT'!$A$1:$AF$37898,11,FALSE),VLOOKUP($A26,'K-Wallet'!$A$1:$M$5000,0,FALSE)),"NOT VALID")</f>
        <v>CNE2010008020</v>
      </c>
      <c r="P26" t="str">
        <f>IFERROR(IFERROR(VLOOKUP($A26,'K-NETT'!$A$1:$AF$37898,14,FALSE),VLOOKUP($A26,'K-Wallet'!$A$1:$M$5000,8,FALSE)),"NOT VALID")</f>
        <v>IDJHAHA06737</v>
      </c>
      <c r="Q26" t="str">
        <f>IFERROR(IFERROR(VLOOKUP($A26,'K-NETT'!$A$1:$AF$37898,15,FALSE),VLOOKUP($A26,'K-Wallet'!$A$1:$M$5000,9,FALSE)),"NOT VALID")</f>
        <v>ELA KOMALASARI</v>
      </c>
      <c r="R26">
        <f>IFERROR(IFERROR(VLOOKUP($A26,'K-NETT'!$A$1:$AF$37898,16,FALSE),VLOOKUP($A26,'K-Wallet'!$A$1:$M$5000,0,FALSE)),"NOT VALID")</f>
        <v>474000</v>
      </c>
      <c r="S26">
        <f>IFERROR(IFERROR(VLOOKUP($A26,'K-NETT'!$A$1:$AF$37898,17,FALSE),VLOOKUP($A26,'K-Wallet'!$A$1:$M$5000,0,FALSE)),"NOT VALID")</f>
        <v>6650</v>
      </c>
      <c r="T26">
        <f>IFERROR(IFERROR(VLOOKUP($A26,'K-NETT'!$A$1:$AF$37898,18,FALSE),VLOOKUP($A26,'K-Wallet'!$A$1:$M$5000,0,FALSE)),"NOT VALID")</f>
        <v>0</v>
      </c>
      <c r="U26">
        <f>IFERROR(IFERROR(VLOOKUP($A26,'K-NETT'!$A$1:$AF$37898,19,FALSE),VLOOKUP($A26,'K-Wallet'!$A$1:$M$5000,0,FALSE)),"NOT VALID")</f>
        <v>0</v>
      </c>
      <c r="V26">
        <f>IFERROR(IFERROR(VLOOKUP($A26,'K-NETT'!$A$1:$AF$37898,20,FALSE),VLOOKUP($A26,'K-Wallet'!$A$1:$M$5000,0,FALSE)),"NOT VALID")</f>
        <v>0</v>
      </c>
      <c r="W26">
        <f>IFERROR(IFERROR(VLOOKUP($A26,'K-NETT'!$A$1:$AF$37898,22,FALSE),VLOOKUP($A26,'K-Wallet'!$A$1:$M$5000,0,FALSE)),"NOT VALID")</f>
        <v>0</v>
      </c>
      <c r="X26">
        <f>IFERROR(IFERROR(VLOOKUP($A26,'K-NETT'!$A$1:$AF$37898,23,FALSE),VLOOKUP($A26,'K-Wallet'!$A$1:$M$5000,0,FALSE)),"NOT VALID")</f>
        <v>0</v>
      </c>
      <c r="Y26">
        <f>IFERROR(IFERROR(VLOOKUP($A26,'K-NETT'!$A$1:$AF$37898,26,FALSE),VLOOKUP($A26,'K-Wallet'!$A$1:$M$5000,0,FALSE)),"NOT VALID")</f>
        <v>480650</v>
      </c>
      <c r="Z26">
        <f>IFERROR(IFERROR(VLOOKUP($A26,'K-NETT'!$A$1:$AF$37898,30,FALSE),VLOOKUP($A26,'K-Wallet'!$A$1:$M$5000,11,FALSE)),"NOT VALID")</f>
        <v>0</v>
      </c>
      <c r="AA26" s="31">
        <f t="shared" si="1"/>
        <v>0</v>
      </c>
    </row>
    <row r="27" spans="1:27" x14ac:dyDescent="0.25">
      <c r="A27" t="str">
        <f t="shared" si="0"/>
        <v>1825655235</v>
      </c>
      <c r="B27">
        <v>18</v>
      </c>
      <c r="C27">
        <v>1825655235</v>
      </c>
      <c r="D27" t="s">
        <v>42</v>
      </c>
      <c r="E27" t="s">
        <v>43</v>
      </c>
      <c r="F27">
        <v>56650</v>
      </c>
      <c r="G27" s="2">
        <v>44117</v>
      </c>
      <c r="H27" s="3">
        <v>0.40173611111111113</v>
      </c>
      <c r="I27" t="s">
        <v>44</v>
      </c>
      <c r="J27">
        <v>-83206890201</v>
      </c>
      <c r="K27" s="4" t="s">
        <v>101</v>
      </c>
      <c r="N27" t="str">
        <f>IFERROR(IFERROR(VLOOKUP($A27,'K-NETT'!$A$1:$AF$37898,1,FALSE),VLOOKUP($A27,'K-Wallet'!$A$1:$M$5000,1,FALSE)),"NOT VALID")</f>
        <v>1825655235</v>
      </c>
      <c r="O27" t="str">
        <f>IFERROR(IFERROR(VLOOKUP($A27,'K-NETT'!$A$1:$AF$37898,11,FALSE),VLOOKUP($A27,'K-Wallet'!$A$1:$M$5000,0,FALSE)),"NOT VALID")</f>
        <v>MME2010008021</v>
      </c>
      <c r="P27" t="str">
        <f>IFERROR(IFERROR(VLOOKUP($A27,'K-NETT'!$A$1:$AF$37898,14,FALSE),VLOOKUP($A27,'K-Wallet'!$A$1:$M$5000,8,FALSE)),"NOT VALID")</f>
        <v>IDJTAXA10167</v>
      </c>
      <c r="Q27" t="str">
        <f>IFERROR(IFERROR(VLOOKUP($A27,'K-NETT'!$A$1:$AF$37898,15,FALSE),VLOOKUP($A27,'K-Wallet'!$A$1:$M$5000,9,FALSE)),"NOT VALID")</f>
        <v>SALMAN PARIS</v>
      </c>
      <c r="R27">
        <f>IFERROR(IFERROR(VLOOKUP($A27,'K-NETT'!$A$1:$AF$37898,16,FALSE),VLOOKUP($A27,'K-Wallet'!$A$1:$M$5000,0,FALSE)),"NOT VALID")</f>
        <v>50000</v>
      </c>
      <c r="S27">
        <f>IFERROR(IFERROR(VLOOKUP($A27,'K-NETT'!$A$1:$AF$37898,17,FALSE),VLOOKUP($A27,'K-Wallet'!$A$1:$M$5000,0,FALSE)),"NOT VALID")</f>
        <v>6650</v>
      </c>
      <c r="T27">
        <f>IFERROR(IFERROR(VLOOKUP($A27,'K-NETT'!$A$1:$AF$37898,18,FALSE),VLOOKUP($A27,'K-Wallet'!$A$1:$M$5000,0,FALSE)),"NOT VALID")</f>
        <v>0</v>
      </c>
      <c r="U27">
        <f>IFERROR(IFERROR(VLOOKUP($A27,'K-NETT'!$A$1:$AF$37898,19,FALSE),VLOOKUP($A27,'K-Wallet'!$A$1:$M$5000,0,FALSE)),"NOT VALID")</f>
        <v>0</v>
      </c>
      <c r="V27">
        <f>IFERROR(IFERROR(VLOOKUP($A27,'K-NETT'!$A$1:$AF$37898,20,FALSE),VLOOKUP($A27,'K-Wallet'!$A$1:$M$5000,0,FALSE)),"NOT VALID")</f>
        <v>0</v>
      </c>
      <c r="W27">
        <f>IFERROR(IFERROR(VLOOKUP($A27,'K-NETT'!$A$1:$AF$37898,22,FALSE),VLOOKUP($A27,'K-Wallet'!$A$1:$M$5000,0,FALSE)),"NOT VALID")</f>
        <v>0</v>
      </c>
      <c r="X27">
        <f>IFERROR(IFERROR(VLOOKUP($A27,'K-NETT'!$A$1:$AF$37898,23,FALSE),VLOOKUP($A27,'K-Wallet'!$A$1:$M$5000,0,FALSE)),"NOT VALID")</f>
        <v>0</v>
      </c>
      <c r="Y27">
        <f>IFERROR(IFERROR(VLOOKUP($A27,'K-NETT'!$A$1:$AF$37898,26,FALSE),VLOOKUP($A27,'K-Wallet'!$A$1:$M$5000,0,FALSE)),"NOT VALID")</f>
        <v>56650</v>
      </c>
      <c r="Z27">
        <f>IFERROR(IFERROR(VLOOKUP($A27,'K-NETT'!$A$1:$AF$37898,30,FALSE),VLOOKUP($A27,'K-Wallet'!$A$1:$M$5000,11,FALSE)),"NOT VALID")</f>
        <v>0</v>
      </c>
      <c r="AA27" s="31">
        <f t="shared" si="1"/>
        <v>0</v>
      </c>
    </row>
    <row r="28" spans="1:27" x14ac:dyDescent="0.25">
      <c r="A28" t="str">
        <f t="shared" si="0"/>
        <v>1338655084</v>
      </c>
      <c r="B28">
        <v>19</v>
      </c>
      <c r="C28">
        <v>1338655084</v>
      </c>
      <c r="D28" t="s">
        <v>42</v>
      </c>
      <c r="E28" t="s">
        <v>43</v>
      </c>
      <c r="F28">
        <v>456650</v>
      </c>
      <c r="G28" s="2">
        <v>44117</v>
      </c>
      <c r="H28" s="3">
        <v>0.40446759259259263</v>
      </c>
      <c r="I28" t="s">
        <v>44</v>
      </c>
      <c r="J28">
        <v>-83207943301</v>
      </c>
      <c r="K28" s="4" t="s">
        <v>101</v>
      </c>
      <c r="N28" t="str">
        <f>IFERROR(IFERROR(VLOOKUP($A28,'K-NETT'!$A$1:$AF$37898,1,FALSE),VLOOKUP($A28,'K-Wallet'!$A$1:$M$5000,1,FALSE)),"NOT VALID")</f>
        <v>1338655084</v>
      </c>
      <c r="O28" t="str">
        <f>IFERROR(IFERROR(VLOOKUP($A28,'K-NETT'!$A$1:$AF$37898,11,FALSE),VLOOKUP($A28,'K-Wallet'!$A$1:$M$5000,0,FALSE)),"NOT VALID")</f>
        <v>CNE2010008024</v>
      </c>
      <c r="P28" t="str">
        <f>IFERROR(IFERROR(VLOOKUP($A28,'K-NETT'!$A$1:$AF$37898,14,FALSE),VLOOKUP($A28,'K-Wallet'!$A$1:$M$5000,8,FALSE)),"NOT VALID")</f>
        <v>IDJTID001438</v>
      </c>
      <c r="Q28" t="str">
        <f>IFERROR(IFERROR(VLOOKUP($A28,'K-NETT'!$A$1:$AF$37898,15,FALSE),VLOOKUP($A28,'K-Wallet'!$A$1:$M$5000,9,FALSE)),"NOT VALID")</f>
        <v>SRI SAKTI ANDAYANI</v>
      </c>
      <c r="R28">
        <f>IFERROR(IFERROR(VLOOKUP($A28,'K-NETT'!$A$1:$AF$37898,16,FALSE),VLOOKUP($A28,'K-Wallet'!$A$1:$M$5000,0,FALSE)),"NOT VALID")</f>
        <v>440000</v>
      </c>
      <c r="S28">
        <f>IFERROR(IFERROR(VLOOKUP($A28,'K-NETT'!$A$1:$AF$37898,17,FALSE),VLOOKUP($A28,'K-Wallet'!$A$1:$M$5000,0,FALSE)),"NOT VALID")</f>
        <v>6650</v>
      </c>
      <c r="T28">
        <f>IFERROR(IFERROR(VLOOKUP($A28,'K-NETT'!$A$1:$AF$37898,18,FALSE),VLOOKUP($A28,'K-Wallet'!$A$1:$M$5000,0,FALSE)),"NOT VALID")</f>
        <v>10000</v>
      </c>
      <c r="U28">
        <f>IFERROR(IFERROR(VLOOKUP($A28,'K-NETT'!$A$1:$AF$37898,19,FALSE),VLOOKUP($A28,'K-Wallet'!$A$1:$M$5000,0,FALSE)),"NOT VALID")</f>
        <v>0</v>
      </c>
      <c r="V28">
        <f>IFERROR(IFERROR(VLOOKUP($A28,'K-NETT'!$A$1:$AF$37898,20,FALSE),VLOOKUP($A28,'K-Wallet'!$A$1:$M$5000,0,FALSE)),"NOT VALID")</f>
        <v>0</v>
      </c>
      <c r="W28">
        <f>IFERROR(IFERROR(VLOOKUP($A28,'K-NETT'!$A$1:$AF$37898,22,FALSE),VLOOKUP($A28,'K-Wallet'!$A$1:$M$5000,0,FALSE)),"NOT VALID")</f>
        <v>0</v>
      </c>
      <c r="X28">
        <f>IFERROR(IFERROR(VLOOKUP($A28,'K-NETT'!$A$1:$AF$37898,23,FALSE),VLOOKUP($A28,'K-Wallet'!$A$1:$M$5000,0,FALSE)),"NOT VALID")</f>
        <v>0</v>
      </c>
      <c r="Y28">
        <f>IFERROR(IFERROR(VLOOKUP($A28,'K-NETT'!$A$1:$AF$37898,26,FALSE),VLOOKUP($A28,'K-Wallet'!$A$1:$M$5000,0,FALSE)),"NOT VALID")</f>
        <v>456650</v>
      </c>
      <c r="Z28">
        <f>IFERROR(IFERROR(VLOOKUP($A28,'K-NETT'!$A$1:$AF$37898,30,FALSE),VLOOKUP($A28,'K-Wallet'!$A$1:$M$5000,11,FALSE)),"NOT VALID")</f>
        <v>0</v>
      </c>
      <c r="AA28" s="31">
        <f t="shared" si="1"/>
        <v>0</v>
      </c>
    </row>
    <row r="29" spans="1:27" x14ac:dyDescent="0.25">
      <c r="A29" t="str">
        <f t="shared" si="0"/>
        <v>1017655854</v>
      </c>
      <c r="B29">
        <v>20</v>
      </c>
      <c r="C29">
        <v>1017655854</v>
      </c>
      <c r="D29" t="s">
        <v>42</v>
      </c>
      <c r="E29" t="s">
        <v>43</v>
      </c>
      <c r="F29">
        <v>641650</v>
      </c>
      <c r="G29" s="2">
        <v>44117</v>
      </c>
      <c r="H29" s="3">
        <v>0.40480324074074076</v>
      </c>
      <c r="I29" t="s">
        <v>46</v>
      </c>
      <c r="J29">
        <v>-83208035001</v>
      </c>
      <c r="K29" s="4" t="s">
        <v>101</v>
      </c>
      <c r="N29" t="str">
        <f>IFERROR(IFERROR(VLOOKUP($A29,'K-NETT'!$A$1:$AF$37898,1,FALSE),VLOOKUP($A29,'K-Wallet'!$A$1:$M$5000,1,FALSE)),"NOT VALID")</f>
        <v>1017655854</v>
      </c>
      <c r="O29" t="str">
        <f>IFERROR(IFERROR(VLOOKUP($A29,'K-NETT'!$A$1:$AF$37898,11,FALSE),VLOOKUP($A29,'K-Wallet'!$A$1:$M$5000,0,FALSE)),"NOT VALID")</f>
        <v>CNE2010008025</v>
      </c>
      <c r="P29" t="str">
        <f>IFERROR(IFERROR(VLOOKUP($A29,'K-NETT'!$A$1:$AF$37898,14,FALSE),VLOOKUP($A29,'K-Wallet'!$A$1:$M$5000,8,FALSE)),"NOT VALID")</f>
        <v>IDJTBAA13091</v>
      </c>
      <c r="Q29" t="str">
        <f>IFERROR(IFERROR(VLOOKUP($A29,'K-NETT'!$A$1:$AF$37898,15,FALSE),VLOOKUP($A29,'K-Wallet'!$A$1:$M$5000,9,FALSE)),"NOT VALID")</f>
        <v>DINI AGUSTINI</v>
      </c>
      <c r="R29">
        <f>IFERROR(IFERROR(VLOOKUP($A29,'K-NETT'!$A$1:$AF$37898,16,FALSE),VLOOKUP($A29,'K-Wallet'!$A$1:$M$5000,0,FALSE)),"NOT VALID")</f>
        <v>620000</v>
      </c>
      <c r="S29">
        <f>IFERROR(IFERROR(VLOOKUP($A29,'K-NETT'!$A$1:$AF$37898,17,FALSE),VLOOKUP($A29,'K-Wallet'!$A$1:$M$5000,0,FALSE)),"NOT VALID")</f>
        <v>6650</v>
      </c>
      <c r="T29">
        <f>IFERROR(IFERROR(VLOOKUP($A29,'K-NETT'!$A$1:$AF$37898,18,FALSE),VLOOKUP($A29,'K-Wallet'!$A$1:$M$5000,0,FALSE)),"NOT VALID")</f>
        <v>15000</v>
      </c>
      <c r="U29">
        <f>IFERROR(IFERROR(VLOOKUP($A29,'K-NETT'!$A$1:$AF$37898,19,FALSE),VLOOKUP($A29,'K-Wallet'!$A$1:$M$5000,0,FALSE)),"NOT VALID")</f>
        <v>0</v>
      </c>
      <c r="V29">
        <f>IFERROR(IFERROR(VLOOKUP($A29,'K-NETT'!$A$1:$AF$37898,20,FALSE),VLOOKUP($A29,'K-Wallet'!$A$1:$M$5000,0,FALSE)),"NOT VALID")</f>
        <v>0</v>
      </c>
      <c r="W29">
        <f>IFERROR(IFERROR(VLOOKUP($A29,'K-NETT'!$A$1:$AF$37898,22,FALSE),VLOOKUP($A29,'K-Wallet'!$A$1:$M$5000,0,FALSE)),"NOT VALID")</f>
        <v>0</v>
      </c>
      <c r="X29">
        <f>IFERROR(IFERROR(VLOOKUP($A29,'K-NETT'!$A$1:$AF$37898,23,FALSE),VLOOKUP($A29,'K-Wallet'!$A$1:$M$5000,0,FALSE)),"NOT VALID")</f>
        <v>0</v>
      </c>
      <c r="Y29">
        <f>IFERROR(IFERROR(VLOOKUP($A29,'K-NETT'!$A$1:$AF$37898,26,FALSE),VLOOKUP($A29,'K-Wallet'!$A$1:$M$5000,0,FALSE)),"NOT VALID")</f>
        <v>641650</v>
      </c>
      <c r="Z29">
        <f>IFERROR(IFERROR(VLOOKUP($A29,'K-NETT'!$A$1:$AF$37898,30,FALSE),VLOOKUP($A29,'K-Wallet'!$A$1:$M$5000,11,FALSE)),"NOT VALID")</f>
        <v>0</v>
      </c>
      <c r="AA29" s="31">
        <f t="shared" si="1"/>
        <v>0</v>
      </c>
    </row>
    <row r="30" spans="1:27" x14ac:dyDescent="0.25">
      <c r="A30" t="str">
        <f t="shared" si="0"/>
        <v>1172755853</v>
      </c>
      <c r="B30">
        <v>21</v>
      </c>
      <c r="C30">
        <v>1172755853</v>
      </c>
      <c r="D30" t="s">
        <v>42</v>
      </c>
      <c r="E30" t="s">
        <v>43</v>
      </c>
      <c r="F30">
        <v>634650</v>
      </c>
      <c r="G30" s="2">
        <v>44117</v>
      </c>
      <c r="H30" s="3">
        <v>0.40930555555555559</v>
      </c>
      <c r="I30" t="s">
        <v>44</v>
      </c>
      <c r="J30">
        <v>-83209677901</v>
      </c>
      <c r="K30" s="4" t="s">
        <v>101</v>
      </c>
      <c r="N30" t="str">
        <f>IFERROR(IFERROR(VLOOKUP($A30,'K-NETT'!$A$1:$AF$37898,1,FALSE),VLOOKUP($A30,'K-Wallet'!$A$1:$M$5000,1,FALSE)),"NOT VALID")</f>
        <v>1172755853</v>
      </c>
      <c r="O30" t="str">
        <f>IFERROR(IFERROR(VLOOKUP($A30,'K-NETT'!$A$1:$AF$37898,11,FALSE),VLOOKUP($A30,'K-Wallet'!$A$1:$M$5000,0,FALSE)),"NOT VALID")</f>
        <v>CNE2010008028</v>
      </c>
      <c r="P30" t="str">
        <f>IFERROR(IFERROR(VLOOKUP($A30,'K-NETT'!$A$1:$AF$37898,14,FALSE),VLOOKUP($A30,'K-Wallet'!$A$1:$M$5000,8,FALSE)),"NOT VALID")</f>
        <v>IDSPAAB36857</v>
      </c>
      <c r="Q30" t="str">
        <f>IFERROR(IFERROR(VLOOKUP($A30,'K-NETT'!$A$1:$AF$37898,15,FALSE),VLOOKUP($A30,'K-Wallet'!$A$1:$M$5000,9,FALSE)),"NOT VALID")</f>
        <v>ASROHILLAH OCTAVIA</v>
      </c>
      <c r="R30">
        <f>IFERROR(IFERROR(VLOOKUP($A30,'K-NETT'!$A$1:$AF$37898,16,FALSE),VLOOKUP($A30,'K-Wallet'!$A$1:$M$5000,0,FALSE)),"NOT VALID")</f>
        <v>620000</v>
      </c>
      <c r="S30">
        <f>IFERROR(IFERROR(VLOOKUP($A30,'K-NETT'!$A$1:$AF$37898,17,FALSE),VLOOKUP($A30,'K-Wallet'!$A$1:$M$5000,0,FALSE)),"NOT VALID")</f>
        <v>6650</v>
      </c>
      <c r="T30">
        <f>IFERROR(IFERROR(VLOOKUP($A30,'K-NETT'!$A$1:$AF$37898,18,FALSE),VLOOKUP($A30,'K-Wallet'!$A$1:$M$5000,0,FALSE)),"NOT VALID")</f>
        <v>8000</v>
      </c>
      <c r="U30">
        <f>IFERROR(IFERROR(VLOOKUP($A30,'K-NETT'!$A$1:$AF$37898,19,FALSE),VLOOKUP($A30,'K-Wallet'!$A$1:$M$5000,0,FALSE)),"NOT VALID")</f>
        <v>0</v>
      </c>
      <c r="V30">
        <f>IFERROR(IFERROR(VLOOKUP($A30,'K-NETT'!$A$1:$AF$37898,20,FALSE),VLOOKUP($A30,'K-Wallet'!$A$1:$M$5000,0,FALSE)),"NOT VALID")</f>
        <v>0</v>
      </c>
      <c r="W30">
        <f>IFERROR(IFERROR(VLOOKUP($A30,'K-NETT'!$A$1:$AF$37898,22,FALSE),VLOOKUP($A30,'K-Wallet'!$A$1:$M$5000,0,FALSE)),"NOT VALID")</f>
        <v>0</v>
      </c>
      <c r="X30">
        <f>IFERROR(IFERROR(VLOOKUP($A30,'K-NETT'!$A$1:$AF$37898,23,FALSE),VLOOKUP($A30,'K-Wallet'!$A$1:$M$5000,0,FALSE)),"NOT VALID")</f>
        <v>0</v>
      </c>
      <c r="Y30">
        <f>IFERROR(IFERROR(VLOOKUP($A30,'K-NETT'!$A$1:$AF$37898,26,FALSE),VLOOKUP($A30,'K-Wallet'!$A$1:$M$5000,0,FALSE)),"NOT VALID")</f>
        <v>634650</v>
      </c>
      <c r="Z30">
        <f>IFERROR(IFERROR(VLOOKUP($A30,'K-NETT'!$A$1:$AF$37898,30,FALSE),VLOOKUP($A30,'K-Wallet'!$A$1:$M$5000,11,FALSE)),"NOT VALID")</f>
        <v>0</v>
      </c>
      <c r="AA30" s="31">
        <f t="shared" si="1"/>
        <v>0</v>
      </c>
    </row>
    <row r="31" spans="1:27" x14ac:dyDescent="0.25">
      <c r="A31" t="str">
        <f t="shared" si="0"/>
        <v>1299755457</v>
      </c>
      <c r="B31">
        <v>22</v>
      </c>
      <c r="C31">
        <v>1299755457</v>
      </c>
      <c r="D31" t="s">
        <v>42</v>
      </c>
      <c r="E31" t="s">
        <v>43</v>
      </c>
      <c r="F31">
        <v>266650</v>
      </c>
      <c r="G31" s="2">
        <v>44117</v>
      </c>
      <c r="H31" s="3">
        <v>0.41821759259259261</v>
      </c>
      <c r="I31" t="s">
        <v>44</v>
      </c>
      <c r="J31">
        <v>-83212970001</v>
      </c>
      <c r="K31" s="4" t="s">
        <v>101</v>
      </c>
      <c r="N31" t="str">
        <f>IFERROR(IFERROR(VLOOKUP($A31,'K-NETT'!$A$1:$AF$37898,1,FALSE),VLOOKUP($A31,'K-Wallet'!$A$1:$M$5000,1,FALSE)),"NOT VALID")</f>
        <v>1299755457</v>
      </c>
      <c r="O31" t="str">
        <f>IFERROR(IFERROR(VLOOKUP($A31,'K-NETT'!$A$1:$AF$37898,11,FALSE),VLOOKUP($A31,'K-Wallet'!$A$1:$M$5000,0,FALSE)),"NOT VALID")</f>
        <v>CNE2010008054</v>
      </c>
      <c r="P31" t="str">
        <f>IFERROR(IFERROR(VLOOKUP($A31,'K-NETT'!$A$1:$AF$37898,14,FALSE),VLOOKUP($A31,'K-Wallet'!$A$1:$M$5000,8,FALSE)),"NOT VALID")</f>
        <v>EID646047</v>
      </c>
      <c r="Q31" t="str">
        <f>IFERROR(IFERROR(VLOOKUP($A31,'K-NETT'!$A$1:$AF$37898,15,FALSE),VLOOKUP($A31,'K-Wallet'!$A$1:$M$5000,9,FALSE)),"NOT VALID")</f>
        <v>MAKBUL KADRI</v>
      </c>
      <c r="R31">
        <f>IFERROR(IFERROR(VLOOKUP($A31,'K-NETT'!$A$1:$AF$37898,16,FALSE),VLOOKUP($A31,'K-Wallet'!$A$1:$M$5000,0,FALSE)),"NOT VALID")</f>
        <v>210000</v>
      </c>
      <c r="S31">
        <f>IFERROR(IFERROR(VLOOKUP($A31,'K-NETT'!$A$1:$AF$37898,17,FALSE),VLOOKUP($A31,'K-Wallet'!$A$1:$M$5000,0,FALSE)),"NOT VALID")</f>
        <v>6650</v>
      </c>
      <c r="T31">
        <f>IFERROR(IFERROR(VLOOKUP($A31,'K-NETT'!$A$1:$AF$37898,18,FALSE),VLOOKUP($A31,'K-Wallet'!$A$1:$M$5000,0,FALSE)),"NOT VALID")</f>
        <v>50000</v>
      </c>
      <c r="U31">
        <f>IFERROR(IFERROR(VLOOKUP($A31,'K-NETT'!$A$1:$AF$37898,19,FALSE),VLOOKUP($A31,'K-Wallet'!$A$1:$M$5000,0,FALSE)),"NOT VALID")</f>
        <v>0</v>
      </c>
      <c r="V31">
        <f>IFERROR(IFERROR(VLOOKUP($A31,'K-NETT'!$A$1:$AF$37898,20,FALSE),VLOOKUP($A31,'K-Wallet'!$A$1:$M$5000,0,FALSE)),"NOT VALID")</f>
        <v>0</v>
      </c>
      <c r="W31">
        <f>IFERROR(IFERROR(VLOOKUP($A31,'K-NETT'!$A$1:$AF$37898,22,FALSE),VLOOKUP($A31,'K-Wallet'!$A$1:$M$5000,0,FALSE)),"NOT VALID")</f>
        <v>0</v>
      </c>
      <c r="X31">
        <f>IFERROR(IFERROR(VLOOKUP($A31,'K-NETT'!$A$1:$AF$37898,23,FALSE),VLOOKUP($A31,'K-Wallet'!$A$1:$M$5000,0,FALSE)),"NOT VALID")</f>
        <v>0</v>
      </c>
      <c r="Y31">
        <f>IFERROR(IFERROR(VLOOKUP($A31,'K-NETT'!$A$1:$AF$37898,26,FALSE),VLOOKUP($A31,'K-Wallet'!$A$1:$M$5000,0,FALSE)),"NOT VALID")</f>
        <v>266650</v>
      </c>
      <c r="Z31">
        <f>IFERROR(IFERROR(VLOOKUP($A31,'K-NETT'!$A$1:$AF$37898,30,FALSE),VLOOKUP($A31,'K-Wallet'!$A$1:$M$5000,11,FALSE)),"NOT VALID")</f>
        <v>0</v>
      </c>
      <c r="AA31" s="31">
        <f t="shared" si="1"/>
        <v>0</v>
      </c>
    </row>
    <row r="32" spans="1:27" x14ac:dyDescent="0.25">
      <c r="A32" t="str">
        <f t="shared" si="0"/>
        <v>1687855066</v>
      </c>
      <c r="B32">
        <v>23</v>
      </c>
      <c r="C32">
        <v>1687855066</v>
      </c>
      <c r="D32" t="s">
        <v>42</v>
      </c>
      <c r="E32" t="s">
        <v>43</v>
      </c>
      <c r="F32">
        <v>956650</v>
      </c>
      <c r="G32" s="2">
        <v>44117</v>
      </c>
      <c r="H32" s="3">
        <v>0.42854166666666665</v>
      </c>
      <c r="I32" t="s">
        <v>44</v>
      </c>
      <c r="J32">
        <v>-83217038601</v>
      </c>
      <c r="K32" s="4" t="s">
        <v>101</v>
      </c>
      <c r="N32" t="str">
        <f>IFERROR(IFERROR(VLOOKUP($A32,'K-NETT'!$A$1:$AF$37898,1,FALSE),VLOOKUP($A32,'K-Wallet'!$A$1:$M$5000,1,FALSE)),"NOT VALID")</f>
        <v>1687855066</v>
      </c>
      <c r="O32" t="str">
        <f>IFERROR(IFERROR(VLOOKUP($A32,'K-NETT'!$A$1:$AF$37898,11,FALSE),VLOOKUP($A32,'K-Wallet'!$A$1:$M$5000,0,FALSE)),"NOT VALID")</f>
        <v>CNE2010008060</v>
      </c>
      <c r="P32" t="str">
        <f>IFERROR(IFERROR(VLOOKUP($A32,'K-NETT'!$A$1:$AF$37898,14,FALSE),VLOOKUP($A32,'K-Wallet'!$A$1:$M$5000,8,FALSE)),"NOT VALID")</f>
        <v>IDBNAJA06743</v>
      </c>
      <c r="Q32" t="str">
        <f>IFERROR(IFERROR(VLOOKUP($A32,'K-NETT'!$A$1:$AF$37898,15,FALSE),VLOOKUP($A32,'K-Wallet'!$A$1:$M$5000,9,FALSE)),"NOT VALID")</f>
        <v>ANDIKA FATAH HIDAYATULLOH</v>
      </c>
      <c r="R32">
        <f>IFERROR(IFERROR(VLOOKUP($A32,'K-NETT'!$A$1:$AF$37898,16,FALSE),VLOOKUP($A32,'K-Wallet'!$A$1:$M$5000,0,FALSE)),"NOT VALID")</f>
        <v>950000</v>
      </c>
      <c r="S32">
        <f>IFERROR(IFERROR(VLOOKUP($A32,'K-NETT'!$A$1:$AF$37898,17,FALSE),VLOOKUP($A32,'K-Wallet'!$A$1:$M$5000,0,FALSE)),"NOT VALID")</f>
        <v>6650</v>
      </c>
      <c r="T32">
        <f>IFERROR(IFERROR(VLOOKUP($A32,'K-NETT'!$A$1:$AF$37898,18,FALSE),VLOOKUP($A32,'K-Wallet'!$A$1:$M$5000,0,FALSE)),"NOT VALID")</f>
        <v>0</v>
      </c>
      <c r="U32">
        <f>IFERROR(IFERROR(VLOOKUP($A32,'K-NETT'!$A$1:$AF$37898,19,FALSE),VLOOKUP($A32,'K-Wallet'!$A$1:$M$5000,0,FALSE)),"NOT VALID")</f>
        <v>0</v>
      </c>
      <c r="V32">
        <f>IFERROR(IFERROR(VLOOKUP($A32,'K-NETT'!$A$1:$AF$37898,20,FALSE),VLOOKUP($A32,'K-Wallet'!$A$1:$M$5000,0,FALSE)),"NOT VALID")</f>
        <v>0</v>
      </c>
      <c r="W32">
        <f>IFERROR(IFERROR(VLOOKUP($A32,'K-NETT'!$A$1:$AF$37898,22,FALSE),VLOOKUP($A32,'K-Wallet'!$A$1:$M$5000,0,FALSE)),"NOT VALID")</f>
        <v>0</v>
      </c>
      <c r="X32">
        <f>IFERROR(IFERROR(VLOOKUP($A32,'K-NETT'!$A$1:$AF$37898,23,FALSE),VLOOKUP($A32,'K-Wallet'!$A$1:$M$5000,0,FALSE)),"NOT VALID")</f>
        <v>0</v>
      </c>
      <c r="Y32">
        <f>IFERROR(IFERROR(VLOOKUP($A32,'K-NETT'!$A$1:$AF$37898,26,FALSE),VLOOKUP($A32,'K-Wallet'!$A$1:$M$5000,0,FALSE)),"NOT VALID")</f>
        <v>956650</v>
      </c>
      <c r="Z32">
        <f>IFERROR(IFERROR(VLOOKUP($A32,'K-NETT'!$A$1:$AF$37898,30,FALSE),VLOOKUP($A32,'K-Wallet'!$A$1:$M$5000,11,FALSE)),"NOT VALID")</f>
        <v>0</v>
      </c>
      <c r="AA32" s="31">
        <f t="shared" si="1"/>
        <v>0</v>
      </c>
    </row>
    <row r="33" spans="1:27" x14ac:dyDescent="0.25">
      <c r="A33" t="str">
        <f t="shared" si="0"/>
        <v>1868955402</v>
      </c>
      <c r="B33">
        <v>24</v>
      </c>
      <c r="C33">
        <v>1868955402</v>
      </c>
      <c r="D33" t="s">
        <v>42</v>
      </c>
      <c r="E33" t="s">
        <v>43</v>
      </c>
      <c r="F33">
        <v>56650</v>
      </c>
      <c r="G33" s="2">
        <v>44117</v>
      </c>
      <c r="H33" s="3">
        <v>0.43968750000000001</v>
      </c>
      <c r="I33" t="s">
        <v>44</v>
      </c>
      <c r="J33">
        <v>-83221512101</v>
      </c>
      <c r="K33" s="4" t="s">
        <v>101</v>
      </c>
      <c r="N33" t="str">
        <f>IFERROR(IFERROR(VLOOKUP($A33,'K-NETT'!$A$1:$AF$37898,1,FALSE),VLOOKUP($A33,'K-Wallet'!$A$1:$M$5000,1,FALSE)),"NOT VALID")</f>
        <v>1868955402</v>
      </c>
      <c r="O33" t="str">
        <f>IFERROR(IFERROR(VLOOKUP($A33,'K-NETT'!$A$1:$AF$37898,11,FALSE),VLOOKUP($A33,'K-Wallet'!$A$1:$M$5000,0,FALSE)),"NOT VALID")</f>
        <v>MME2010008066</v>
      </c>
      <c r="P33" t="str">
        <f>IFERROR(IFERROR(VLOOKUP($A33,'K-NETT'!$A$1:$AF$37898,14,FALSE),VLOOKUP($A33,'K-Wallet'!$A$1:$M$5000,8,FALSE)),"NOT VALID")</f>
        <v>IDJTBAA17458</v>
      </c>
      <c r="Q33" t="str">
        <f>IFERROR(IFERROR(VLOOKUP($A33,'K-NETT'!$A$1:$AF$37898,15,FALSE),VLOOKUP($A33,'K-Wallet'!$A$1:$M$5000,9,FALSE)),"NOT VALID")</f>
        <v>RUSWATI</v>
      </c>
      <c r="R33">
        <f>IFERROR(IFERROR(VLOOKUP($A33,'K-NETT'!$A$1:$AF$37898,16,FALSE),VLOOKUP($A33,'K-Wallet'!$A$1:$M$5000,0,FALSE)),"NOT VALID")</f>
        <v>50000</v>
      </c>
      <c r="S33">
        <f>IFERROR(IFERROR(VLOOKUP($A33,'K-NETT'!$A$1:$AF$37898,17,FALSE),VLOOKUP($A33,'K-Wallet'!$A$1:$M$5000,0,FALSE)),"NOT VALID")</f>
        <v>6650</v>
      </c>
      <c r="T33">
        <f>IFERROR(IFERROR(VLOOKUP($A33,'K-NETT'!$A$1:$AF$37898,18,FALSE),VLOOKUP($A33,'K-Wallet'!$A$1:$M$5000,0,FALSE)),"NOT VALID")</f>
        <v>0</v>
      </c>
      <c r="U33">
        <f>IFERROR(IFERROR(VLOOKUP($A33,'K-NETT'!$A$1:$AF$37898,19,FALSE),VLOOKUP($A33,'K-Wallet'!$A$1:$M$5000,0,FALSE)),"NOT VALID")</f>
        <v>0</v>
      </c>
      <c r="V33">
        <f>IFERROR(IFERROR(VLOOKUP($A33,'K-NETT'!$A$1:$AF$37898,20,FALSE),VLOOKUP($A33,'K-Wallet'!$A$1:$M$5000,0,FALSE)),"NOT VALID")</f>
        <v>0</v>
      </c>
      <c r="W33">
        <f>IFERROR(IFERROR(VLOOKUP($A33,'K-NETT'!$A$1:$AF$37898,22,FALSE),VLOOKUP($A33,'K-Wallet'!$A$1:$M$5000,0,FALSE)),"NOT VALID")</f>
        <v>0</v>
      </c>
      <c r="X33">
        <f>IFERROR(IFERROR(VLOOKUP($A33,'K-NETT'!$A$1:$AF$37898,23,FALSE),VLOOKUP($A33,'K-Wallet'!$A$1:$M$5000,0,FALSE)),"NOT VALID")</f>
        <v>0</v>
      </c>
      <c r="Y33">
        <f>IFERROR(IFERROR(VLOOKUP($A33,'K-NETT'!$A$1:$AF$37898,26,FALSE),VLOOKUP($A33,'K-Wallet'!$A$1:$M$5000,0,FALSE)),"NOT VALID")</f>
        <v>56650</v>
      </c>
      <c r="Z33">
        <f>IFERROR(IFERROR(VLOOKUP($A33,'K-NETT'!$A$1:$AF$37898,30,FALSE),VLOOKUP($A33,'K-Wallet'!$A$1:$M$5000,11,FALSE)),"NOT VALID")</f>
        <v>0</v>
      </c>
      <c r="AA33" s="31">
        <f t="shared" si="1"/>
        <v>0</v>
      </c>
    </row>
    <row r="34" spans="1:27" x14ac:dyDescent="0.25">
      <c r="A34" t="str">
        <f t="shared" si="0"/>
        <v>1175955176</v>
      </c>
      <c r="B34">
        <v>25</v>
      </c>
      <c r="C34">
        <v>1175955176</v>
      </c>
      <c r="D34" t="s">
        <v>42</v>
      </c>
      <c r="E34" t="s">
        <v>43</v>
      </c>
      <c r="F34">
        <v>983650</v>
      </c>
      <c r="G34" s="2">
        <v>44117</v>
      </c>
      <c r="H34" s="3">
        <v>0.44078703703703703</v>
      </c>
      <c r="I34" t="s">
        <v>44</v>
      </c>
      <c r="J34">
        <v>-83222040301</v>
      </c>
      <c r="K34" s="4" t="s">
        <v>101</v>
      </c>
      <c r="N34" t="str">
        <f>IFERROR(IFERROR(VLOOKUP($A34,'K-NETT'!$A$1:$AF$37898,1,FALSE),VLOOKUP($A34,'K-Wallet'!$A$1:$M$5000,1,FALSE)),"NOT VALID")</f>
        <v>1175955176</v>
      </c>
      <c r="O34" t="str">
        <f>IFERROR(IFERROR(VLOOKUP($A34,'K-NETT'!$A$1:$AF$37898,11,FALSE),VLOOKUP($A34,'K-Wallet'!$A$1:$M$5000,0,FALSE)),"NOT VALID")</f>
        <v>CNE2010008067</v>
      </c>
      <c r="P34" t="str">
        <f>IFERROR(IFERROR(VLOOKUP($A34,'K-NETT'!$A$1:$AF$37898,14,FALSE),VLOOKUP($A34,'K-Wallet'!$A$1:$M$5000,8,FALSE)),"NOT VALID")</f>
        <v>IDSPAAB37647</v>
      </c>
      <c r="Q34" t="str">
        <f>IFERROR(IFERROR(VLOOKUP($A34,'K-NETT'!$A$1:$AF$37898,15,FALSE),VLOOKUP($A34,'K-Wallet'!$A$1:$M$5000,9,FALSE)),"NOT VALID")</f>
        <v>SITI NUR KHALIPAH</v>
      </c>
      <c r="R34">
        <f>IFERROR(IFERROR(VLOOKUP($A34,'K-NETT'!$A$1:$AF$37898,16,FALSE),VLOOKUP($A34,'K-Wallet'!$A$1:$M$5000,0,FALSE)),"NOT VALID")</f>
        <v>950000</v>
      </c>
      <c r="S34">
        <f>IFERROR(IFERROR(VLOOKUP($A34,'K-NETT'!$A$1:$AF$37898,17,FALSE),VLOOKUP($A34,'K-Wallet'!$A$1:$M$5000,0,FALSE)),"NOT VALID")</f>
        <v>6650</v>
      </c>
      <c r="T34">
        <f>IFERROR(IFERROR(VLOOKUP($A34,'K-NETT'!$A$1:$AF$37898,18,FALSE),VLOOKUP($A34,'K-Wallet'!$A$1:$M$5000,0,FALSE)),"NOT VALID")</f>
        <v>27000</v>
      </c>
      <c r="U34">
        <f>IFERROR(IFERROR(VLOOKUP($A34,'K-NETT'!$A$1:$AF$37898,19,FALSE),VLOOKUP($A34,'K-Wallet'!$A$1:$M$5000,0,FALSE)),"NOT VALID")</f>
        <v>0</v>
      </c>
      <c r="V34">
        <f>IFERROR(IFERROR(VLOOKUP($A34,'K-NETT'!$A$1:$AF$37898,20,FALSE),VLOOKUP($A34,'K-Wallet'!$A$1:$M$5000,0,FALSE)),"NOT VALID")</f>
        <v>0</v>
      </c>
      <c r="W34">
        <f>IFERROR(IFERROR(VLOOKUP($A34,'K-NETT'!$A$1:$AF$37898,22,FALSE),VLOOKUP($A34,'K-Wallet'!$A$1:$M$5000,0,FALSE)),"NOT VALID")</f>
        <v>0</v>
      </c>
      <c r="X34">
        <f>IFERROR(IFERROR(VLOOKUP($A34,'K-NETT'!$A$1:$AF$37898,23,FALSE),VLOOKUP($A34,'K-Wallet'!$A$1:$M$5000,0,FALSE)),"NOT VALID")</f>
        <v>0</v>
      </c>
      <c r="Y34">
        <f>IFERROR(IFERROR(VLOOKUP($A34,'K-NETT'!$A$1:$AF$37898,26,FALSE),VLOOKUP($A34,'K-Wallet'!$A$1:$M$5000,0,FALSE)),"NOT VALID")</f>
        <v>983650</v>
      </c>
      <c r="Z34">
        <f>IFERROR(IFERROR(VLOOKUP($A34,'K-NETT'!$A$1:$AF$37898,30,FALSE),VLOOKUP($A34,'K-Wallet'!$A$1:$M$5000,11,FALSE)),"NOT VALID")</f>
        <v>0</v>
      </c>
      <c r="AA34" s="31">
        <f t="shared" si="1"/>
        <v>0</v>
      </c>
    </row>
    <row r="35" spans="1:27" x14ac:dyDescent="0.25">
      <c r="A35" t="str">
        <f t="shared" si="0"/>
        <v>1779955350</v>
      </c>
      <c r="B35">
        <v>26</v>
      </c>
      <c r="C35">
        <v>1779955350</v>
      </c>
      <c r="D35" t="s">
        <v>42</v>
      </c>
      <c r="E35" t="s">
        <v>43</v>
      </c>
      <c r="F35">
        <v>967650</v>
      </c>
      <c r="G35" s="2">
        <v>44117</v>
      </c>
      <c r="H35" s="3">
        <v>0.44267361111111114</v>
      </c>
      <c r="I35" t="s">
        <v>44</v>
      </c>
      <c r="J35">
        <v>-83222669101</v>
      </c>
      <c r="K35" s="4" t="s">
        <v>101</v>
      </c>
      <c r="N35" t="str">
        <f>IFERROR(IFERROR(VLOOKUP($A35,'K-NETT'!$A$1:$AF$37898,1,FALSE),VLOOKUP($A35,'K-Wallet'!$A$1:$M$5000,1,FALSE)),"NOT VALID")</f>
        <v>1779955350</v>
      </c>
      <c r="O35" t="str">
        <f>IFERROR(IFERROR(VLOOKUP($A35,'K-NETT'!$A$1:$AF$37898,11,FALSE),VLOOKUP($A35,'K-Wallet'!$A$1:$M$5000,0,FALSE)),"NOT VALID")</f>
        <v>CNE2010008068</v>
      </c>
      <c r="P35" t="str">
        <f>IFERROR(IFERROR(VLOOKUP($A35,'K-NETT'!$A$1:$AF$37898,14,FALSE),VLOOKUP($A35,'K-Wallet'!$A$1:$M$5000,8,FALSE)),"NOT VALID")</f>
        <v>IDSPAAB24486</v>
      </c>
      <c r="Q35" t="str">
        <f>IFERROR(IFERROR(VLOOKUP($A35,'K-NETT'!$A$1:$AF$37898,15,FALSE),VLOOKUP($A35,'K-Wallet'!$A$1:$M$5000,9,FALSE)),"NOT VALID")</f>
        <v>YUNIATI</v>
      </c>
      <c r="R35">
        <f>IFERROR(IFERROR(VLOOKUP($A35,'K-NETT'!$A$1:$AF$37898,16,FALSE),VLOOKUP($A35,'K-Wallet'!$A$1:$M$5000,0,FALSE)),"NOT VALID")</f>
        <v>950000</v>
      </c>
      <c r="S35">
        <f>IFERROR(IFERROR(VLOOKUP($A35,'K-NETT'!$A$1:$AF$37898,17,FALSE),VLOOKUP($A35,'K-Wallet'!$A$1:$M$5000,0,FALSE)),"NOT VALID")</f>
        <v>6650</v>
      </c>
      <c r="T35">
        <f>IFERROR(IFERROR(VLOOKUP($A35,'K-NETT'!$A$1:$AF$37898,18,FALSE),VLOOKUP($A35,'K-Wallet'!$A$1:$M$5000,0,FALSE)),"NOT VALID")</f>
        <v>11000</v>
      </c>
      <c r="U35">
        <f>IFERROR(IFERROR(VLOOKUP($A35,'K-NETT'!$A$1:$AF$37898,19,FALSE),VLOOKUP($A35,'K-Wallet'!$A$1:$M$5000,0,FALSE)),"NOT VALID")</f>
        <v>0</v>
      </c>
      <c r="V35">
        <f>IFERROR(IFERROR(VLOOKUP($A35,'K-NETT'!$A$1:$AF$37898,20,FALSE),VLOOKUP($A35,'K-Wallet'!$A$1:$M$5000,0,FALSE)),"NOT VALID")</f>
        <v>0</v>
      </c>
      <c r="W35">
        <f>IFERROR(IFERROR(VLOOKUP($A35,'K-NETT'!$A$1:$AF$37898,22,FALSE),VLOOKUP($A35,'K-Wallet'!$A$1:$M$5000,0,FALSE)),"NOT VALID")</f>
        <v>0</v>
      </c>
      <c r="X35">
        <f>IFERROR(IFERROR(VLOOKUP($A35,'K-NETT'!$A$1:$AF$37898,23,FALSE),VLOOKUP($A35,'K-Wallet'!$A$1:$M$5000,0,FALSE)),"NOT VALID")</f>
        <v>0</v>
      </c>
      <c r="Y35">
        <f>IFERROR(IFERROR(VLOOKUP($A35,'K-NETT'!$A$1:$AF$37898,26,FALSE),VLOOKUP($A35,'K-Wallet'!$A$1:$M$5000,0,FALSE)),"NOT VALID")</f>
        <v>967650</v>
      </c>
      <c r="Z35">
        <f>IFERROR(IFERROR(VLOOKUP($A35,'K-NETT'!$A$1:$AF$37898,30,FALSE),VLOOKUP($A35,'K-Wallet'!$A$1:$M$5000,11,FALSE)),"NOT VALID")</f>
        <v>0</v>
      </c>
      <c r="AA35" s="31">
        <f t="shared" si="1"/>
        <v>0</v>
      </c>
    </row>
    <row r="36" spans="1:27" x14ac:dyDescent="0.25">
      <c r="A36" t="str">
        <f t="shared" si="0"/>
        <v>1002065087</v>
      </c>
      <c r="B36">
        <v>27</v>
      </c>
      <c r="C36">
        <v>1002065087</v>
      </c>
      <c r="D36" t="s">
        <v>42</v>
      </c>
      <c r="E36" t="s">
        <v>43</v>
      </c>
      <c r="F36">
        <v>973650</v>
      </c>
      <c r="G36" s="2">
        <v>44117</v>
      </c>
      <c r="H36" s="3">
        <v>0.44325231481481481</v>
      </c>
      <c r="I36" t="s">
        <v>44</v>
      </c>
      <c r="J36">
        <v>-83223049601</v>
      </c>
      <c r="K36" s="4" t="s">
        <v>101</v>
      </c>
      <c r="N36" t="str">
        <f>IFERROR(IFERROR(VLOOKUP($A36,'K-NETT'!$A$1:$AF$37898,1,FALSE),VLOOKUP($A36,'K-Wallet'!$A$1:$M$5000,1,FALSE)),"NOT VALID")</f>
        <v>1002065087</v>
      </c>
      <c r="O36" t="str">
        <f>IFERROR(IFERROR(VLOOKUP($A36,'K-NETT'!$A$1:$AF$37898,11,FALSE),VLOOKUP($A36,'K-Wallet'!$A$1:$M$5000,0,FALSE)),"NOT VALID")</f>
        <v>CNE2010008069</v>
      </c>
      <c r="P36" t="str">
        <f>IFERROR(IFERROR(VLOOKUP($A36,'K-NETT'!$A$1:$AF$37898,14,FALSE),VLOOKUP($A36,'K-Wallet'!$A$1:$M$5000,8,FALSE)),"NOT VALID")</f>
        <v>IDSABRA06784</v>
      </c>
      <c r="Q36" t="str">
        <f>IFERROR(IFERROR(VLOOKUP($A36,'K-NETT'!$A$1:$AF$37898,15,FALSE),VLOOKUP($A36,'K-Wallet'!$A$1:$M$5000,9,FALSE)),"NOT VALID")</f>
        <v>NADIA</v>
      </c>
      <c r="R36">
        <f>IFERROR(IFERROR(VLOOKUP($A36,'K-NETT'!$A$1:$AF$37898,16,FALSE),VLOOKUP($A36,'K-Wallet'!$A$1:$M$5000,0,FALSE)),"NOT VALID")</f>
        <v>950000</v>
      </c>
      <c r="S36">
        <f>IFERROR(IFERROR(VLOOKUP($A36,'K-NETT'!$A$1:$AF$37898,17,FALSE),VLOOKUP($A36,'K-Wallet'!$A$1:$M$5000,0,FALSE)),"NOT VALID")</f>
        <v>6650</v>
      </c>
      <c r="T36">
        <f>IFERROR(IFERROR(VLOOKUP($A36,'K-NETT'!$A$1:$AF$37898,18,FALSE),VLOOKUP($A36,'K-Wallet'!$A$1:$M$5000,0,FALSE)),"NOT VALID")</f>
        <v>17000</v>
      </c>
      <c r="U36">
        <f>IFERROR(IFERROR(VLOOKUP($A36,'K-NETT'!$A$1:$AF$37898,19,FALSE),VLOOKUP($A36,'K-Wallet'!$A$1:$M$5000,0,FALSE)),"NOT VALID")</f>
        <v>0</v>
      </c>
      <c r="V36">
        <f>IFERROR(IFERROR(VLOOKUP($A36,'K-NETT'!$A$1:$AF$37898,20,FALSE),VLOOKUP($A36,'K-Wallet'!$A$1:$M$5000,0,FALSE)),"NOT VALID")</f>
        <v>0</v>
      </c>
      <c r="W36">
        <f>IFERROR(IFERROR(VLOOKUP($A36,'K-NETT'!$A$1:$AF$37898,22,FALSE),VLOOKUP($A36,'K-Wallet'!$A$1:$M$5000,0,FALSE)),"NOT VALID")</f>
        <v>0</v>
      </c>
      <c r="X36">
        <f>IFERROR(IFERROR(VLOOKUP($A36,'K-NETT'!$A$1:$AF$37898,23,FALSE),VLOOKUP($A36,'K-Wallet'!$A$1:$M$5000,0,FALSE)),"NOT VALID")</f>
        <v>0</v>
      </c>
      <c r="Y36">
        <f>IFERROR(IFERROR(VLOOKUP($A36,'K-NETT'!$A$1:$AF$37898,26,FALSE),VLOOKUP($A36,'K-Wallet'!$A$1:$M$5000,0,FALSE)),"NOT VALID")</f>
        <v>973650</v>
      </c>
      <c r="Z36">
        <f>IFERROR(IFERROR(VLOOKUP($A36,'K-NETT'!$A$1:$AF$37898,30,FALSE),VLOOKUP($A36,'K-Wallet'!$A$1:$M$5000,11,FALSE)),"NOT VALID")</f>
        <v>0</v>
      </c>
      <c r="AA36" s="31">
        <f t="shared" si="1"/>
        <v>0</v>
      </c>
    </row>
    <row r="37" spans="1:27" x14ac:dyDescent="0.25">
      <c r="A37" t="str">
        <f t="shared" si="0"/>
        <v>1335065790</v>
      </c>
      <c r="B37">
        <v>28</v>
      </c>
      <c r="C37">
        <v>1335065790</v>
      </c>
      <c r="D37" t="s">
        <v>42</v>
      </c>
      <c r="E37" t="s">
        <v>43</v>
      </c>
      <c r="F37">
        <v>966650</v>
      </c>
      <c r="G37" s="2">
        <v>44117</v>
      </c>
      <c r="H37" s="3">
        <v>0.44905092592592594</v>
      </c>
      <c r="I37" t="s">
        <v>44</v>
      </c>
      <c r="J37">
        <v>-83225385401</v>
      </c>
      <c r="K37" s="4" t="s">
        <v>101</v>
      </c>
      <c r="N37" t="str">
        <f>IFERROR(IFERROR(VLOOKUP($A37,'K-NETT'!$A$1:$AF$37898,1,FALSE),VLOOKUP($A37,'K-Wallet'!$A$1:$M$5000,1,FALSE)),"NOT VALID")</f>
        <v>1335065790</v>
      </c>
      <c r="O37" t="str">
        <f>IFERROR(IFERROR(VLOOKUP($A37,'K-NETT'!$A$1:$AF$37898,11,FALSE),VLOOKUP($A37,'K-Wallet'!$A$1:$M$5000,0,FALSE)),"NOT VALID")</f>
        <v>CNE2010008075</v>
      </c>
      <c r="P37" t="str">
        <f>IFERROR(IFERROR(VLOOKUP($A37,'K-NETT'!$A$1:$AF$37898,14,FALSE),VLOOKUP($A37,'K-Wallet'!$A$1:$M$5000,8,FALSE)),"NOT VALID")</f>
        <v>IDSPAAB24675</v>
      </c>
      <c r="Q37" t="str">
        <f>IFERROR(IFERROR(VLOOKUP($A37,'K-NETT'!$A$1:$AF$37898,15,FALSE),VLOOKUP($A37,'K-Wallet'!$A$1:$M$5000,9,FALSE)),"NOT VALID")</f>
        <v>HELENA KURNY</v>
      </c>
      <c r="R37">
        <f>IFERROR(IFERROR(VLOOKUP($A37,'K-NETT'!$A$1:$AF$37898,16,FALSE),VLOOKUP($A37,'K-Wallet'!$A$1:$M$5000,0,FALSE)),"NOT VALID")</f>
        <v>950000</v>
      </c>
      <c r="S37">
        <f>IFERROR(IFERROR(VLOOKUP($A37,'K-NETT'!$A$1:$AF$37898,17,FALSE),VLOOKUP($A37,'K-Wallet'!$A$1:$M$5000,0,FALSE)),"NOT VALID")</f>
        <v>6650</v>
      </c>
      <c r="T37">
        <f>IFERROR(IFERROR(VLOOKUP($A37,'K-NETT'!$A$1:$AF$37898,18,FALSE),VLOOKUP($A37,'K-Wallet'!$A$1:$M$5000,0,FALSE)),"NOT VALID")</f>
        <v>10000</v>
      </c>
      <c r="U37">
        <f>IFERROR(IFERROR(VLOOKUP($A37,'K-NETT'!$A$1:$AF$37898,19,FALSE),VLOOKUP($A37,'K-Wallet'!$A$1:$M$5000,0,FALSE)),"NOT VALID")</f>
        <v>0</v>
      </c>
      <c r="V37">
        <f>IFERROR(IFERROR(VLOOKUP($A37,'K-NETT'!$A$1:$AF$37898,20,FALSE),VLOOKUP($A37,'K-Wallet'!$A$1:$M$5000,0,FALSE)),"NOT VALID")</f>
        <v>0</v>
      </c>
      <c r="W37">
        <f>IFERROR(IFERROR(VLOOKUP($A37,'K-NETT'!$A$1:$AF$37898,22,FALSE),VLOOKUP($A37,'K-Wallet'!$A$1:$M$5000,0,FALSE)),"NOT VALID")</f>
        <v>0</v>
      </c>
      <c r="X37">
        <f>IFERROR(IFERROR(VLOOKUP($A37,'K-NETT'!$A$1:$AF$37898,23,FALSE),VLOOKUP($A37,'K-Wallet'!$A$1:$M$5000,0,FALSE)),"NOT VALID")</f>
        <v>0</v>
      </c>
      <c r="Y37">
        <f>IFERROR(IFERROR(VLOOKUP($A37,'K-NETT'!$A$1:$AF$37898,26,FALSE),VLOOKUP($A37,'K-Wallet'!$A$1:$M$5000,0,FALSE)),"NOT VALID")</f>
        <v>966650</v>
      </c>
      <c r="Z37">
        <f>IFERROR(IFERROR(VLOOKUP($A37,'K-NETT'!$A$1:$AF$37898,30,FALSE),VLOOKUP($A37,'K-Wallet'!$A$1:$M$5000,11,FALSE)),"NOT VALID")</f>
        <v>0</v>
      </c>
      <c r="AA37" s="31">
        <f t="shared" si="1"/>
        <v>0</v>
      </c>
    </row>
    <row r="38" spans="1:27" x14ac:dyDescent="0.25">
      <c r="A38" t="str">
        <f t="shared" si="0"/>
        <v>1179065338</v>
      </c>
      <c r="B38">
        <v>29</v>
      </c>
      <c r="C38">
        <v>1179065338</v>
      </c>
      <c r="D38" t="s">
        <v>42</v>
      </c>
      <c r="E38" t="s">
        <v>43</v>
      </c>
      <c r="F38">
        <v>970650</v>
      </c>
      <c r="G38" s="2">
        <v>44117</v>
      </c>
      <c r="H38" s="3">
        <v>0.45184027777777774</v>
      </c>
      <c r="I38" t="s">
        <v>46</v>
      </c>
      <c r="J38">
        <v>-83226480501</v>
      </c>
      <c r="K38" s="4" t="s">
        <v>101</v>
      </c>
      <c r="N38" t="str">
        <f>IFERROR(IFERROR(VLOOKUP($A38,'K-NETT'!$A$1:$AF$37898,1,FALSE),VLOOKUP($A38,'K-Wallet'!$A$1:$M$5000,1,FALSE)),"NOT VALID")</f>
        <v>1179065338</v>
      </c>
      <c r="O38" t="str">
        <f>IFERROR(IFERROR(VLOOKUP($A38,'K-NETT'!$A$1:$AF$37898,11,FALSE),VLOOKUP($A38,'K-Wallet'!$A$1:$M$5000,0,FALSE)),"NOT VALID")</f>
        <v>CNE2010008076</v>
      </c>
      <c r="P38" t="str">
        <f>IFERROR(IFERROR(VLOOKUP($A38,'K-NETT'!$A$1:$AF$37898,14,FALSE),VLOOKUP($A38,'K-Wallet'!$A$1:$M$5000,8,FALSE)),"NOT VALID")</f>
        <v>IDSPAAB42550</v>
      </c>
      <c r="Q38" t="str">
        <f>IFERROR(IFERROR(VLOOKUP($A38,'K-NETT'!$A$1:$AF$37898,15,FALSE),VLOOKUP($A38,'K-Wallet'!$A$1:$M$5000,9,FALSE)),"NOT VALID")</f>
        <v>JULIMAH</v>
      </c>
      <c r="R38">
        <f>IFERROR(IFERROR(VLOOKUP($A38,'K-NETT'!$A$1:$AF$37898,16,FALSE),VLOOKUP($A38,'K-Wallet'!$A$1:$M$5000,0,FALSE)),"NOT VALID")</f>
        <v>950000</v>
      </c>
      <c r="S38">
        <f>IFERROR(IFERROR(VLOOKUP($A38,'K-NETT'!$A$1:$AF$37898,17,FALSE),VLOOKUP($A38,'K-Wallet'!$A$1:$M$5000,0,FALSE)),"NOT VALID")</f>
        <v>6650</v>
      </c>
      <c r="T38">
        <f>IFERROR(IFERROR(VLOOKUP($A38,'K-NETT'!$A$1:$AF$37898,18,FALSE),VLOOKUP($A38,'K-Wallet'!$A$1:$M$5000,0,FALSE)),"NOT VALID")</f>
        <v>14000</v>
      </c>
      <c r="U38">
        <f>IFERROR(IFERROR(VLOOKUP($A38,'K-NETT'!$A$1:$AF$37898,19,FALSE),VLOOKUP($A38,'K-Wallet'!$A$1:$M$5000,0,FALSE)),"NOT VALID")</f>
        <v>0</v>
      </c>
      <c r="V38">
        <f>IFERROR(IFERROR(VLOOKUP($A38,'K-NETT'!$A$1:$AF$37898,20,FALSE),VLOOKUP($A38,'K-Wallet'!$A$1:$M$5000,0,FALSE)),"NOT VALID")</f>
        <v>0</v>
      </c>
      <c r="W38">
        <f>IFERROR(IFERROR(VLOOKUP($A38,'K-NETT'!$A$1:$AF$37898,22,FALSE),VLOOKUP($A38,'K-Wallet'!$A$1:$M$5000,0,FALSE)),"NOT VALID")</f>
        <v>0</v>
      </c>
      <c r="X38">
        <f>IFERROR(IFERROR(VLOOKUP($A38,'K-NETT'!$A$1:$AF$37898,23,FALSE),VLOOKUP($A38,'K-Wallet'!$A$1:$M$5000,0,FALSE)),"NOT VALID")</f>
        <v>0</v>
      </c>
      <c r="Y38">
        <f>IFERROR(IFERROR(VLOOKUP($A38,'K-NETT'!$A$1:$AF$37898,26,FALSE),VLOOKUP($A38,'K-Wallet'!$A$1:$M$5000,0,FALSE)),"NOT VALID")</f>
        <v>970650</v>
      </c>
      <c r="Z38">
        <f>IFERROR(IFERROR(VLOOKUP($A38,'K-NETT'!$A$1:$AF$37898,30,FALSE),VLOOKUP($A38,'K-Wallet'!$A$1:$M$5000,11,FALSE)),"NOT VALID")</f>
        <v>0</v>
      </c>
      <c r="AA38" s="31">
        <f t="shared" si="1"/>
        <v>0</v>
      </c>
    </row>
    <row r="39" spans="1:27" x14ac:dyDescent="0.25">
      <c r="A39" t="str">
        <f t="shared" si="0"/>
        <v>1699065291</v>
      </c>
      <c r="B39">
        <v>30</v>
      </c>
      <c r="C39">
        <v>1699065291</v>
      </c>
      <c r="D39" t="s">
        <v>42</v>
      </c>
      <c r="E39" t="s">
        <v>43</v>
      </c>
      <c r="F39">
        <v>1059650</v>
      </c>
      <c r="G39" s="2">
        <v>44117</v>
      </c>
      <c r="H39" s="3">
        <v>0.45195601851851852</v>
      </c>
      <c r="I39" t="s">
        <v>44</v>
      </c>
      <c r="J39">
        <v>-83226586901</v>
      </c>
      <c r="K39" s="4" t="s">
        <v>101</v>
      </c>
      <c r="N39" t="str">
        <f>IFERROR(IFERROR(VLOOKUP($A39,'K-NETT'!$A$1:$AF$37898,1,FALSE),VLOOKUP($A39,'K-Wallet'!$A$1:$M$5000,1,FALSE)),"NOT VALID")</f>
        <v>1699065291</v>
      </c>
      <c r="O39" t="str">
        <f>IFERROR(IFERROR(VLOOKUP($A39,'K-NETT'!$A$1:$AF$37898,11,FALSE),VLOOKUP($A39,'K-Wallet'!$A$1:$M$5000,0,FALSE)),"NOT VALID")</f>
        <v>CNE2010008077</v>
      </c>
      <c r="P39" t="str">
        <f>IFERROR(IFERROR(VLOOKUP($A39,'K-NETT'!$A$1:$AF$37898,14,FALSE),VLOOKUP($A39,'K-Wallet'!$A$1:$M$5000,8,FALSE)),"NOT VALID")</f>
        <v>IDNRID000540</v>
      </c>
      <c r="Q39" t="str">
        <f>IFERROR(IFERROR(VLOOKUP($A39,'K-NETT'!$A$1:$AF$37898,15,FALSE),VLOOKUP($A39,'K-Wallet'!$A$1:$M$5000,9,FALSE)),"NOT VALID")</f>
        <v>ELIA KATU</v>
      </c>
      <c r="R39">
        <f>IFERROR(IFERROR(VLOOKUP($A39,'K-NETT'!$A$1:$AF$37898,16,FALSE),VLOOKUP($A39,'K-Wallet'!$A$1:$M$5000,0,FALSE)),"NOT VALID")</f>
        <v>988000</v>
      </c>
      <c r="S39">
        <f>IFERROR(IFERROR(VLOOKUP($A39,'K-NETT'!$A$1:$AF$37898,17,FALSE),VLOOKUP($A39,'K-Wallet'!$A$1:$M$5000,0,FALSE)),"NOT VALID")</f>
        <v>6650</v>
      </c>
      <c r="T39">
        <f>IFERROR(IFERROR(VLOOKUP($A39,'K-NETT'!$A$1:$AF$37898,18,FALSE),VLOOKUP($A39,'K-Wallet'!$A$1:$M$5000,0,FALSE)),"NOT VALID")</f>
        <v>65000</v>
      </c>
      <c r="U39">
        <f>IFERROR(IFERROR(VLOOKUP($A39,'K-NETT'!$A$1:$AF$37898,19,FALSE),VLOOKUP($A39,'K-Wallet'!$A$1:$M$5000,0,FALSE)),"NOT VALID")</f>
        <v>0</v>
      </c>
      <c r="V39">
        <f>IFERROR(IFERROR(VLOOKUP($A39,'K-NETT'!$A$1:$AF$37898,20,FALSE),VLOOKUP($A39,'K-Wallet'!$A$1:$M$5000,0,FALSE)),"NOT VALID")</f>
        <v>0</v>
      </c>
      <c r="W39">
        <f>IFERROR(IFERROR(VLOOKUP($A39,'K-NETT'!$A$1:$AF$37898,22,FALSE),VLOOKUP($A39,'K-Wallet'!$A$1:$M$5000,0,FALSE)),"NOT VALID")</f>
        <v>0</v>
      </c>
      <c r="X39">
        <f>IFERROR(IFERROR(VLOOKUP($A39,'K-NETT'!$A$1:$AF$37898,23,FALSE),VLOOKUP($A39,'K-Wallet'!$A$1:$M$5000,0,FALSE)),"NOT VALID")</f>
        <v>0</v>
      </c>
      <c r="Y39">
        <f>IFERROR(IFERROR(VLOOKUP($A39,'K-NETT'!$A$1:$AF$37898,26,FALSE),VLOOKUP($A39,'K-Wallet'!$A$1:$M$5000,0,FALSE)),"NOT VALID")</f>
        <v>1059650</v>
      </c>
      <c r="Z39">
        <f>IFERROR(IFERROR(VLOOKUP($A39,'K-NETT'!$A$1:$AF$37898,30,FALSE),VLOOKUP($A39,'K-Wallet'!$A$1:$M$5000,11,FALSE)),"NOT VALID")</f>
        <v>0</v>
      </c>
      <c r="AA39" s="31">
        <f t="shared" si="1"/>
        <v>0</v>
      </c>
    </row>
    <row r="40" spans="1:27" x14ac:dyDescent="0.25">
      <c r="A40" t="str">
        <f t="shared" si="0"/>
        <v>1757165125</v>
      </c>
      <c r="B40">
        <v>31</v>
      </c>
      <c r="C40">
        <v>1757165125</v>
      </c>
      <c r="D40" t="s">
        <v>42</v>
      </c>
      <c r="E40" t="s">
        <v>43</v>
      </c>
      <c r="F40">
        <v>1217650</v>
      </c>
      <c r="G40" s="2">
        <v>44117</v>
      </c>
      <c r="H40" s="3">
        <v>0.46547453703703701</v>
      </c>
      <c r="I40" t="s">
        <v>44</v>
      </c>
      <c r="J40">
        <v>-83232423001</v>
      </c>
      <c r="K40" s="4" t="s">
        <v>101</v>
      </c>
      <c r="N40" t="str">
        <f>IFERROR(IFERROR(VLOOKUP($A40,'K-NETT'!$A$1:$AF$37898,1,FALSE),VLOOKUP($A40,'K-Wallet'!$A$1:$M$5000,1,FALSE)),"NOT VALID")</f>
        <v>1757165125</v>
      </c>
      <c r="O40" t="str">
        <f>IFERROR(IFERROR(VLOOKUP($A40,'K-NETT'!$A$1:$AF$37898,11,FALSE),VLOOKUP($A40,'K-Wallet'!$A$1:$M$5000,0,FALSE)),"NOT VALID")</f>
        <v>CNE2010008081</v>
      </c>
      <c r="P40" t="str">
        <f>IFERROR(IFERROR(VLOOKUP($A40,'K-NETT'!$A$1:$AF$37898,14,FALSE),VLOOKUP($A40,'K-Wallet'!$A$1:$M$5000,8,FALSE)),"NOT VALID")</f>
        <v>IDJHBCA16936</v>
      </c>
      <c r="Q40" t="str">
        <f>IFERROR(IFERROR(VLOOKUP($A40,'K-NETT'!$A$1:$AF$37898,15,FALSE),VLOOKUP($A40,'K-Wallet'!$A$1:$M$5000,9,FALSE)),"NOT VALID")</f>
        <v>IIN NURROHMAH</v>
      </c>
      <c r="R40">
        <f>IFERROR(IFERROR(VLOOKUP($A40,'K-NETT'!$A$1:$AF$37898,16,FALSE),VLOOKUP($A40,'K-Wallet'!$A$1:$M$5000,0,FALSE)),"NOT VALID")</f>
        <v>1200000</v>
      </c>
      <c r="S40">
        <f>IFERROR(IFERROR(VLOOKUP($A40,'K-NETT'!$A$1:$AF$37898,17,FALSE),VLOOKUP($A40,'K-Wallet'!$A$1:$M$5000,0,FALSE)),"NOT VALID")</f>
        <v>6650</v>
      </c>
      <c r="T40">
        <f>IFERROR(IFERROR(VLOOKUP($A40,'K-NETT'!$A$1:$AF$37898,18,FALSE),VLOOKUP($A40,'K-Wallet'!$A$1:$M$5000,0,FALSE)),"NOT VALID")</f>
        <v>11000</v>
      </c>
      <c r="U40">
        <f>IFERROR(IFERROR(VLOOKUP($A40,'K-NETT'!$A$1:$AF$37898,19,FALSE),VLOOKUP($A40,'K-Wallet'!$A$1:$M$5000,0,FALSE)),"NOT VALID")</f>
        <v>0</v>
      </c>
      <c r="V40">
        <f>IFERROR(IFERROR(VLOOKUP($A40,'K-NETT'!$A$1:$AF$37898,20,FALSE),VLOOKUP($A40,'K-Wallet'!$A$1:$M$5000,0,FALSE)),"NOT VALID")</f>
        <v>0</v>
      </c>
      <c r="W40">
        <f>IFERROR(IFERROR(VLOOKUP($A40,'K-NETT'!$A$1:$AF$37898,22,FALSE),VLOOKUP($A40,'K-Wallet'!$A$1:$M$5000,0,FALSE)),"NOT VALID")</f>
        <v>0</v>
      </c>
      <c r="X40">
        <f>IFERROR(IFERROR(VLOOKUP($A40,'K-NETT'!$A$1:$AF$37898,23,FALSE),VLOOKUP($A40,'K-Wallet'!$A$1:$M$5000,0,FALSE)),"NOT VALID")</f>
        <v>0</v>
      </c>
      <c r="Y40">
        <f>IFERROR(IFERROR(VLOOKUP($A40,'K-NETT'!$A$1:$AF$37898,26,FALSE),VLOOKUP($A40,'K-Wallet'!$A$1:$M$5000,0,FALSE)),"NOT VALID")</f>
        <v>1217650</v>
      </c>
      <c r="Z40">
        <f>IFERROR(IFERROR(VLOOKUP($A40,'K-NETT'!$A$1:$AF$37898,30,FALSE),VLOOKUP($A40,'K-Wallet'!$A$1:$M$5000,11,FALSE)),"NOT VALID")</f>
        <v>0</v>
      </c>
      <c r="AA40" s="31">
        <f t="shared" si="1"/>
        <v>0</v>
      </c>
    </row>
    <row r="41" spans="1:27" x14ac:dyDescent="0.25">
      <c r="A41" t="str">
        <f t="shared" si="0"/>
        <v>1642265174</v>
      </c>
      <c r="B41">
        <v>32</v>
      </c>
      <c r="C41">
        <v>1642265174</v>
      </c>
      <c r="D41" t="s">
        <v>42</v>
      </c>
      <c r="E41" t="s">
        <v>43</v>
      </c>
      <c r="F41">
        <v>1070650</v>
      </c>
      <c r="G41" s="2">
        <v>44117</v>
      </c>
      <c r="H41" s="3">
        <v>0.46637731481481487</v>
      </c>
      <c r="I41" t="s">
        <v>44</v>
      </c>
      <c r="J41">
        <v>-83232760401</v>
      </c>
      <c r="K41" s="4" t="s">
        <v>101</v>
      </c>
      <c r="N41" t="str">
        <f>IFERROR(IFERROR(VLOOKUP($A41,'K-NETT'!$A$1:$AF$37898,1,FALSE),VLOOKUP($A41,'K-Wallet'!$A$1:$M$5000,1,FALSE)),"NOT VALID")</f>
        <v>1642265174</v>
      </c>
      <c r="O41" t="str">
        <f>IFERROR(IFERROR(VLOOKUP($A41,'K-NETT'!$A$1:$AF$37898,11,FALSE),VLOOKUP($A41,'K-Wallet'!$A$1:$M$5000,0,FALSE)),"NOT VALID")</f>
        <v>CNE2010008082</v>
      </c>
      <c r="P41" t="str">
        <f>IFERROR(IFERROR(VLOOKUP($A41,'K-NETT'!$A$1:$AF$37898,14,FALSE),VLOOKUP($A41,'K-Wallet'!$A$1:$M$5000,8,FALSE)),"NOT VALID")</f>
        <v>IDJRID010726</v>
      </c>
      <c r="Q41" t="str">
        <f>IFERROR(IFERROR(VLOOKUP($A41,'K-NETT'!$A$1:$AF$37898,15,FALSE),VLOOKUP($A41,'K-Wallet'!$A$1:$M$5000,9,FALSE)),"NOT VALID")</f>
        <v>M TAUFIQ AMRULLAH</v>
      </c>
      <c r="R41">
        <f>IFERROR(IFERROR(VLOOKUP($A41,'K-NETT'!$A$1:$AF$37898,16,FALSE),VLOOKUP($A41,'K-Wallet'!$A$1:$M$5000,0,FALSE)),"NOT VALID")</f>
        <v>1009000</v>
      </c>
      <c r="S41">
        <f>IFERROR(IFERROR(VLOOKUP($A41,'K-NETT'!$A$1:$AF$37898,17,FALSE),VLOOKUP($A41,'K-Wallet'!$A$1:$M$5000,0,FALSE)),"NOT VALID")</f>
        <v>6650</v>
      </c>
      <c r="T41">
        <f>IFERROR(IFERROR(VLOOKUP($A41,'K-NETT'!$A$1:$AF$37898,18,FALSE),VLOOKUP($A41,'K-Wallet'!$A$1:$M$5000,0,FALSE)),"NOT VALID")</f>
        <v>55000</v>
      </c>
      <c r="U41">
        <f>IFERROR(IFERROR(VLOOKUP($A41,'K-NETT'!$A$1:$AF$37898,19,FALSE),VLOOKUP($A41,'K-Wallet'!$A$1:$M$5000,0,FALSE)),"NOT VALID")</f>
        <v>0</v>
      </c>
      <c r="V41">
        <f>IFERROR(IFERROR(VLOOKUP($A41,'K-NETT'!$A$1:$AF$37898,20,FALSE),VLOOKUP($A41,'K-Wallet'!$A$1:$M$5000,0,FALSE)),"NOT VALID")</f>
        <v>0</v>
      </c>
      <c r="W41">
        <f>IFERROR(IFERROR(VLOOKUP($A41,'K-NETT'!$A$1:$AF$37898,22,FALSE),VLOOKUP($A41,'K-Wallet'!$A$1:$M$5000,0,FALSE)),"NOT VALID")</f>
        <v>0</v>
      </c>
      <c r="X41">
        <f>IFERROR(IFERROR(VLOOKUP($A41,'K-NETT'!$A$1:$AF$37898,23,FALSE),VLOOKUP($A41,'K-Wallet'!$A$1:$M$5000,0,FALSE)),"NOT VALID")</f>
        <v>0</v>
      </c>
      <c r="Y41">
        <f>IFERROR(IFERROR(VLOOKUP($A41,'K-NETT'!$A$1:$AF$37898,26,FALSE),VLOOKUP($A41,'K-Wallet'!$A$1:$M$5000,0,FALSE)),"NOT VALID")</f>
        <v>1070650</v>
      </c>
      <c r="Z41">
        <f>IFERROR(IFERROR(VLOOKUP($A41,'K-NETT'!$A$1:$AF$37898,30,FALSE),VLOOKUP($A41,'K-Wallet'!$A$1:$M$5000,11,FALSE)),"NOT VALID")</f>
        <v>0</v>
      </c>
      <c r="AA41" s="31">
        <f t="shared" si="1"/>
        <v>0</v>
      </c>
    </row>
    <row r="42" spans="1:27" x14ac:dyDescent="0.25">
      <c r="A42" t="str">
        <f t="shared" si="0"/>
        <v>1045265421</v>
      </c>
      <c r="B42">
        <v>33</v>
      </c>
      <c r="C42">
        <v>1045265421</v>
      </c>
      <c r="D42" t="s">
        <v>42</v>
      </c>
      <c r="E42" t="s">
        <v>43</v>
      </c>
      <c r="F42">
        <v>68650</v>
      </c>
      <c r="G42" s="2">
        <v>44117</v>
      </c>
      <c r="H42" s="3">
        <v>0.47123842592592591</v>
      </c>
      <c r="I42" t="s">
        <v>44</v>
      </c>
      <c r="J42">
        <v>-83234986201</v>
      </c>
      <c r="K42" s="4" t="s">
        <v>101</v>
      </c>
      <c r="N42" t="str">
        <f>IFERROR(IFERROR(VLOOKUP($A42,'K-NETT'!$A$1:$AF$37898,1,FALSE),VLOOKUP($A42,'K-Wallet'!$A$1:$M$5000,1,FALSE)),"NOT VALID")</f>
        <v>1045265421</v>
      </c>
      <c r="O42" t="str">
        <f>IFERROR(IFERROR(VLOOKUP($A42,'K-NETT'!$A$1:$AF$37898,11,FALSE),VLOOKUP($A42,'K-Wallet'!$A$1:$M$5000,0,FALSE)),"NOT VALID")</f>
        <v>MME2010008083</v>
      </c>
      <c r="P42" t="str">
        <f>IFERROR(IFERROR(VLOOKUP($A42,'K-NETT'!$A$1:$AF$37898,14,FALSE),VLOOKUP($A42,'K-Wallet'!$A$1:$M$5000,8,FALSE)),"NOT VALID")</f>
        <v>IDJRAAA20015</v>
      </c>
      <c r="Q42" t="str">
        <f>IFERROR(IFERROR(VLOOKUP($A42,'K-NETT'!$A$1:$AF$37898,15,FALSE),VLOOKUP($A42,'K-Wallet'!$A$1:$M$5000,9,FALSE)),"NOT VALID")</f>
        <v>LENI MARIYATI</v>
      </c>
      <c r="R42">
        <f>IFERROR(IFERROR(VLOOKUP($A42,'K-NETT'!$A$1:$AF$37898,16,FALSE),VLOOKUP($A42,'K-Wallet'!$A$1:$M$5000,0,FALSE)),"NOT VALID")</f>
        <v>50000</v>
      </c>
      <c r="S42">
        <f>IFERROR(IFERROR(VLOOKUP($A42,'K-NETT'!$A$1:$AF$37898,17,FALSE),VLOOKUP($A42,'K-Wallet'!$A$1:$M$5000,0,FALSE)),"NOT VALID")</f>
        <v>6650</v>
      </c>
      <c r="T42">
        <f>IFERROR(IFERROR(VLOOKUP($A42,'K-NETT'!$A$1:$AF$37898,18,FALSE),VLOOKUP($A42,'K-Wallet'!$A$1:$M$5000,0,FALSE)),"NOT VALID")</f>
        <v>12000</v>
      </c>
      <c r="U42">
        <f>IFERROR(IFERROR(VLOOKUP($A42,'K-NETT'!$A$1:$AF$37898,19,FALSE),VLOOKUP($A42,'K-Wallet'!$A$1:$M$5000,0,FALSE)),"NOT VALID")</f>
        <v>0</v>
      </c>
      <c r="V42">
        <f>IFERROR(IFERROR(VLOOKUP($A42,'K-NETT'!$A$1:$AF$37898,20,FALSE),VLOOKUP($A42,'K-Wallet'!$A$1:$M$5000,0,FALSE)),"NOT VALID")</f>
        <v>0</v>
      </c>
      <c r="W42">
        <f>IFERROR(IFERROR(VLOOKUP($A42,'K-NETT'!$A$1:$AF$37898,22,FALSE),VLOOKUP($A42,'K-Wallet'!$A$1:$M$5000,0,FALSE)),"NOT VALID")</f>
        <v>0</v>
      </c>
      <c r="X42">
        <f>IFERROR(IFERROR(VLOOKUP($A42,'K-NETT'!$A$1:$AF$37898,23,FALSE),VLOOKUP($A42,'K-Wallet'!$A$1:$M$5000,0,FALSE)),"NOT VALID")</f>
        <v>0</v>
      </c>
      <c r="Y42">
        <f>IFERROR(IFERROR(VLOOKUP($A42,'K-NETT'!$A$1:$AF$37898,26,FALSE),VLOOKUP($A42,'K-Wallet'!$A$1:$M$5000,0,FALSE)),"NOT VALID")</f>
        <v>68650</v>
      </c>
      <c r="Z42">
        <f>IFERROR(IFERROR(VLOOKUP($A42,'K-NETT'!$A$1:$AF$37898,30,FALSE),VLOOKUP($A42,'K-Wallet'!$A$1:$M$5000,11,FALSE)),"NOT VALID")</f>
        <v>0</v>
      </c>
      <c r="AA42" s="31">
        <f t="shared" si="1"/>
        <v>0</v>
      </c>
    </row>
    <row r="43" spans="1:27" x14ac:dyDescent="0.25">
      <c r="A43" t="str">
        <f t="shared" si="0"/>
        <v>1247265166</v>
      </c>
      <c r="B43">
        <v>34</v>
      </c>
      <c r="C43">
        <v>1247265166</v>
      </c>
      <c r="D43" t="s">
        <v>42</v>
      </c>
      <c r="E43" t="s">
        <v>43</v>
      </c>
      <c r="F43">
        <v>444650</v>
      </c>
      <c r="G43" s="2">
        <v>44117</v>
      </c>
      <c r="H43" s="3">
        <v>0.47226851851851853</v>
      </c>
      <c r="I43" t="s">
        <v>44</v>
      </c>
      <c r="J43">
        <v>-83235436001</v>
      </c>
      <c r="K43" s="4" t="s">
        <v>101</v>
      </c>
      <c r="N43" t="str">
        <f>IFERROR(IFERROR(VLOOKUP($A43,'K-NETT'!$A$1:$AF$37898,1,FALSE),VLOOKUP($A43,'K-Wallet'!$A$1:$M$5000,1,FALSE)),"NOT VALID")</f>
        <v>1247265166</v>
      </c>
      <c r="O43" t="str">
        <f>IFERROR(IFERROR(VLOOKUP($A43,'K-NETT'!$A$1:$AF$37898,11,FALSE),VLOOKUP($A43,'K-Wallet'!$A$1:$M$5000,0,FALSE)),"NOT VALID")</f>
        <v>CNE2010008084</v>
      </c>
      <c r="P43" t="str">
        <f>IFERROR(IFERROR(VLOOKUP($A43,'K-NETT'!$A$1:$AF$37898,14,FALSE),VLOOKUP($A43,'K-Wallet'!$A$1:$M$5000,8,FALSE)),"NOT VALID")</f>
        <v>EID643341</v>
      </c>
      <c r="Q43" t="str">
        <f>IFERROR(IFERROR(VLOOKUP($A43,'K-NETT'!$A$1:$AF$37898,15,FALSE),VLOOKUP($A43,'K-Wallet'!$A$1:$M$5000,9,FALSE)),"NOT VALID")</f>
        <v>AGUNG SETYO NUGROHO</v>
      </c>
      <c r="R43">
        <f>IFERROR(IFERROR(VLOOKUP($A43,'K-NETT'!$A$1:$AF$37898,16,FALSE),VLOOKUP($A43,'K-Wallet'!$A$1:$M$5000,0,FALSE)),"NOT VALID")</f>
        <v>430000</v>
      </c>
      <c r="S43">
        <f>IFERROR(IFERROR(VLOOKUP($A43,'K-NETT'!$A$1:$AF$37898,17,FALSE),VLOOKUP($A43,'K-Wallet'!$A$1:$M$5000,0,FALSE)),"NOT VALID")</f>
        <v>6650</v>
      </c>
      <c r="T43">
        <f>IFERROR(IFERROR(VLOOKUP($A43,'K-NETT'!$A$1:$AF$37898,18,FALSE),VLOOKUP($A43,'K-Wallet'!$A$1:$M$5000,0,FALSE)),"NOT VALID")</f>
        <v>8000</v>
      </c>
      <c r="U43">
        <f>IFERROR(IFERROR(VLOOKUP($A43,'K-NETT'!$A$1:$AF$37898,19,FALSE),VLOOKUP($A43,'K-Wallet'!$A$1:$M$5000,0,FALSE)),"NOT VALID")</f>
        <v>0</v>
      </c>
      <c r="V43">
        <f>IFERROR(IFERROR(VLOOKUP($A43,'K-NETT'!$A$1:$AF$37898,20,FALSE),VLOOKUP($A43,'K-Wallet'!$A$1:$M$5000,0,FALSE)),"NOT VALID")</f>
        <v>0</v>
      </c>
      <c r="W43">
        <f>IFERROR(IFERROR(VLOOKUP($A43,'K-NETT'!$A$1:$AF$37898,22,FALSE),VLOOKUP($A43,'K-Wallet'!$A$1:$M$5000,0,FALSE)),"NOT VALID")</f>
        <v>0</v>
      </c>
      <c r="X43">
        <f>IFERROR(IFERROR(VLOOKUP($A43,'K-NETT'!$A$1:$AF$37898,23,FALSE),VLOOKUP($A43,'K-Wallet'!$A$1:$M$5000,0,FALSE)),"NOT VALID")</f>
        <v>0</v>
      </c>
      <c r="Y43">
        <f>IFERROR(IFERROR(VLOOKUP($A43,'K-NETT'!$A$1:$AF$37898,26,FALSE),VLOOKUP($A43,'K-Wallet'!$A$1:$M$5000,0,FALSE)),"NOT VALID")</f>
        <v>444650</v>
      </c>
      <c r="Z43">
        <f>IFERROR(IFERROR(VLOOKUP($A43,'K-NETT'!$A$1:$AF$37898,30,FALSE),VLOOKUP($A43,'K-Wallet'!$A$1:$M$5000,11,FALSE)),"NOT VALID")</f>
        <v>0</v>
      </c>
      <c r="AA43" s="31">
        <f t="shared" si="1"/>
        <v>0</v>
      </c>
    </row>
    <row r="44" spans="1:27" x14ac:dyDescent="0.25">
      <c r="A44" t="str">
        <f t="shared" si="0"/>
        <v>1717265526</v>
      </c>
      <c r="B44">
        <v>35</v>
      </c>
      <c r="C44">
        <v>1717265526</v>
      </c>
      <c r="D44" t="s">
        <v>42</v>
      </c>
      <c r="E44" t="s">
        <v>43</v>
      </c>
      <c r="F44">
        <v>436650</v>
      </c>
      <c r="G44" s="2">
        <v>44117</v>
      </c>
      <c r="H44" s="3">
        <v>0.47248842592592594</v>
      </c>
      <c r="I44" t="s">
        <v>44</v>
      </c>
      <c r="J44">
        <v>-83235492801</v>
      </c>
      <c r="K44" s="4" t="s">
        <v>101</v>
      </c>
      <c r="N44" t="str">
        <f>IFERROR(IFERROR(VLOOKUP($A44,'K-NETT'!$A$1:$AF$37898,1,FALSE),VLOOKUP($A44,'K-Wallet'!$A$1:$M$5000,1,FALSE)),"NOT VALID")</f>
        <v>1717265526</v>
      </c>
      <c r="O44" t="str">
        <f>IFERROR(IFERROR(VLOOKUP($A44,'K-NETT'!$A$1:$AF$37898,11,FALSE),VLOOKUP($A44,'K-Wallet'!$A$1:$M$5000,0,FALSE)),"NOT VALID")</f>
        <v>CNE2010008085</v>
      </c>
      <c r="P44" t="str">
        <f>IFERROR(IFERROR(VLOOKUP($A44,'K-NETT'!$A$1:$AF$37898,14,FALSE),VLOOKUP($A44,'K-Wallet'!$A$1:$M$5000,8,FALSE)),"NOT VALID")</f>
        <v>IDKLID000142</v>
      </c>
      <c r="Q44" t="str">
        <f>IFERROR(IFERROR(VLOOKUP($A44,'K-NETT'!$A$1:$AF$37898,15,FALSE),VLOOKUP($A44,'K-Wallet'!$A$1:$M$5000,9,FALSE)),"NOT VALID")</f>
        <v>ARIF SETIAWAN</v>
      </c>
      <c r="R44">
        <f>IFERROR(IFERROR(VLOOKUP($A44,'K-NETT'!$A$1:$AF$37898,16,FALSE),VLOOKUP($A44,'K-Wallet'!$A$1:$M$5000,0,FALSE)),"NOT VALID")</f>
        <v>430000</v>
      </c>
      <c r="S44">
        <f>IFERROR(IFERROR(VLOOKUP($A44,'K-NETT'!$A$1:$AF$37898,17,FALSE),VLOOKUP($A44,'K-Wallet'!$A$1:$M$5000,0,FALSE)),"NOT VALID")</f>
        <v>6650</v>
      </c>
      <c r="T44">
        <f>IFERROR(IFERROR(VLOOKUP($A44,'K-NETT'!$A$1:$AF$37898,18,FALSE),VLOOKUP($A44,'K-Wallet'!$A$1:$M$5000,0,FALSE)),"NOT VALID")</f>
        <v>0</v>
      </c>
      <c r="U44">
        <f>IFERROR(IFERROR(VLOOKUP($A44,'K-NETT'!$A$1:$AF$37898,19,FALSE),VLOOKUP($A44,'K-Wallet'!$A$1:$M$5000,0,FALSE)),"NOT VALID")</f>
        <v>0</v>
      </c>
      <c r="V44">
        <f>IFERROR(IFERROR(VLOOKUP($A44,'K-NETT'!$A$1:$AF$37898,20,FALSE),VLOOKUP($A44,'K-Wallet'!$A$1:$M$5000,0,FALSE)),"NOT VALID")</f>
        <v>0</v>
      </c>
      <c r="W44">
        <f>IFERROR(IFERROR(VLOOKUP($A44,'K-NETT'!$A$1:$AF$37898,22,FALSE),VLOOKUP($A44,'K-Wallet'!$A$1:$M$5000,0,FALSE)),"NOT VALID")</f>
        <v>0</v>
      </c>
      <c r="X44">
        <f>IFERROR(IFERROR(VLOOKUP($A44,'K-NETT'!$A$1:$AF$37898,23,FALSE),VLOOKUP($A44,'K-Wallet'!$A$1:$M$5000,0,FALSE)),"NOT VALID")</f>
        <v>0</v>
      </c>
      <c r="Y44">
        <f>IFERROR(IFERROR(VLOOKUP($A44,'K-NETT'!$A$1:$AF$37898,26,FALSE),VLOOKUP($A44,'K-Wallet'!$A$1:$M$5000,0,FALSE)),"NOT VALID")</f>
        <v>436650</v>
      </c>
      <c r="Z44">
        <f>IFERROR(IFERROR(VLOOKUP($A44,'K-NETT'!$A$1:$AF$37898,30,FALSE),VLOOKUP($A44,'K-Wallet'!$A$1:$M$5000,11,FALSE)),"NOT VALID")</f>
        <v>0</v>
      </c>
      <c r="AA44" s="31">
        <f t="shared" si="1"/>
        <v>0</v>
      </c>
    </row>
    <row r="45" spans="1:27" x14ac:dyDescent="0.25">
      <c r="A45" t="str">
        <f t="shared" si="0"/>
        <v>1588265619</v>
      </c>
      <c r="B45">
        <v>36</v>
      </c>
      <c r="C45">
        <v>1588265619</v>
      </c>
      <c r="D45" t="s">
        <v>42</v>
      </c>
      <c r="E45" t="s">
        <v>43</v>
      </c>
      <c r="F45">
        <v>549650</v>
      </c>
      <c r="G45" s="2">
        <v>44117</v>
      </c>
      <c r="H45" s="3">
        <v>0.47388888888888886</v>
      </c>
      <c r="I45" t="s">
        <v>44</v>
      </c>
      <c r="J45">
        <v>-83236135301</v>
      </c>
      <c r="K45" s="4" t="s">
        <v>101</v>
      </c>
      <c r="N45" t="str">
        <f>IFERROR(IFERROR(VLOOKUP($A45,'K-NETT'!$A$1:$AF$37898,1,FALSE),VLOOKUP($A45,'K-Wallet'!$A$1:$M$5000,1,FALSE)),"NOT VALID")</f>
        <v>1588265619</v>
      </c>
      <c r="O45" t="str">
        <f>IFERROR(IFERROR(VLOOKUP($A45,'K-NETT'!$A$1:$AF$37898,11,FALSE),VLOOKUP($A45,'K-Wallet'!$A$1:$M$5000,0,FALSE)),"NOT VALID")</f>
        <v>CNE2010008086</v>
      </c>
      <c r="P45" t="str">
        <f>IFERROR(IFERROR(VLOOKUP($A45,'K-NETT'!$A$1:$AF$37898,14,FALSE),VLOOKUP($A45,'K-Wallet'!$A$1:$M$5000,8,FALSE)),"NOT VALID")</f>
        <v>IDJRID010726</v>
      </c>
      <c r="Q45" t="str">
        <f>IFERROR(IFERROR(VLOOKUP($A45,'K-NETT'!$A$1:$AF$37898,15,FALSE),VLOOKUP($A45,'K-Wallet'!$A$1:$M$5000,9,FALSE)),"NOT VALID")</f>
        <v>M TAUFIQ AMRULLAH</v>
      </c>
      <c r="R45">
        <f>IFERROR(IFERROR(VLOOKUP($A45,'K-NETT'!$A$1:$AF$37898,16,FALSE),VLOOKUP($A45,'K-Wallet'!$A$1:$M$5000,0,FALSE)),"NOT VALID")</f>
        <v>535000</v>
      </c>
      <c r="S45">
        <f>IFERROR(IFERROR(VLOOKUP($A45,'K-NETT'!$A$1:$AF$37898,17,FALSE),VLOOKUP($A45,'K-Wallet'!$A$1:$M$5000,0,FALSE)),"NOT VALID")</f>
        <v>6650</v>
      </c>
      <c r="T45">
        <f>IFERROR(IFERROR(VLOOKUP($A45,'K-NETT'!$A$1:$AF$37898,18,FALSE),VLOOKUP($A45,'K-Wallet'!$A$1:$M$5000,0,FALSE)),"NOT VALID")</f>
        <v>8000</v>
      </c>
      <c r="U45">
        <f>IFERROR(IFERROR(VLOOKUP($A45,'K-NETT'!$A$1:$AF$37898,19,FALSE),VLOOKUP($A45,'K-Wallet'!$A$1:$M$5000,0,FALSE)),"NOT VALID")</f>
        <v>0</v>
      </c>
      <c r="V45">
        <f>IFERROR(IFERROR(VLOOKUP($A45,'K-NETT'!$A$1:$AF$37898,20,FALSE),VLOOKUP($A45,'K-Wallet'!$A$1:$M$5000,0,FALSE)),"NOT VALID")</f>
        <v>0</v>
      </c>
      <c r="W45">
        <f>IFERROR(IFERROR(VLOOKUP($A45,'K-NETT'!$A$1:$AF$37898,22,FALSE),VLOOKUP($A45,'K-Wallet'!$A$1:$M$5000,0,FALSE)),"NOT VALID")</f>
        <v>0</v>
      </c>
      <c r="X45">
        <f>IFERROR(IFERROR(VLOOKUP($A45,'K-NETT'!$A$1:$AF$37898,23,FALSE),VLOOKUP($A45,'K-Wallet'!$A$1:$M$5000,0,FALSE)),"NOT VALID")</f>
        <v>0</v>
      </c>
      <c r="Y45">
        <f>IFERROR(IFERROR(VLOOKUP($A45,'K-NETT'!$A$1:$AF$37898,26,FALSE),VLOOKUP($A45,'K-Wallet'!$A$1:$M$5000,0,FALSE)),"NOT VALID")</f>
        <v>549650</v>
      </c>
      <c r="Z45">
        <f>IFERROR(IFERROR(VLOOKUP($A45,'K-NETT'!$A$1:$AF$37898,30,FALSE),VLOOKUP($A45,'K-Wallet'!$A$1:$M$5000,11,FALSE)),"NOT VALID")</f>
        <v>0</v>
      </c>
      <c r="AA45" s="31">
        <f t="shared" si="1"/>
        <v>0</v>
      </c>
    </row>
    <row r="46" spans="1:27" x14ac:dyDescent="0.25">
      <c r="A46" t="str">
        <f t="shared" si="0"/>
        <v>118793603</v>
      </c>
      <c r="B46">
        <v>37</v>
      </c>
      <c r="C46">
        <v>118793603</v>
      </c>
      <c r="D46" t="s">
        <v>1652</v>
      </c>
      <c r="E46" t="s">
        <v>43</v>
      </c>
      <c r="F46">
        <v>1150000</v>
      </c>
      <c r="G46" s="2">
        <v>44117</v>
      </c>
      <c r="H46" s="3">
        <v>0.47505787037037034</v>
      </c>
      <c r="I46" t="s">
        <v>44</v>
      </c>
      <c r="J46">
        <v>-83236595001</v>
      </c>
      <c r="K46" s="4" t="s">
        <v>101</v>
      </c>
      <c r="N46" t="str">
        <f>IFERROR(IFERROR(VLOOKUP($A46,'K-NETT'!$A$1:$AF$37898,1,FALSE),VLOOKUP($A46,'K-Wallet'!$A$1:$M$5000,1,FALSE)),"NOT VALID")</f>
        <v>118793603</v>
      </c>
      <c r="O46" t="str">
        <f>IFERROR(IFERROR(VLOOKUP($A46,'K-NETT'!$A$1:$AF$37898,11,FALSE),VLOOKUP($A46,'K-Wallet'!$A$1:$M$5000,0,FALSE)),"NOT VALID")</f>
        <v>NOT VALID</v>
      </c>
      <c r="P46" t="str">
        <f>IFERROR(IFERROR(VLOOKUP($A46,'K-NETT'!$A$1:$AF$37898,14,FALSE),VLOOKUP($A46,'K-Wallet'!$A$1:$M$5000,8,FALSE)),"NOT VALID")</f>
        <v>EID003747</v>
      </c>
      <c r="Q46" t="str">
        <f>IFERROR(IFERROR(VLOOKUP($A46,'K-NETT'!$A$1:$AF$37898,15,FALSE),VLOOKUP($A46,'K-Wallet'!$A$1:$M$5000,9,FALSE)),"NOT VALID")</f>
        <v>DRSMBISYRI</v>
      </c>
      <c r="R46" t="str">
        <f>IFERROR(IFERROR(VLOOKUP($A46,'K-NETT'!$A$1:$AF$37898,16,FALSE),VLOOKUP($A46,'K-Wallet'!$A$1:$M$5000,0,FALSE)),"NOT VALID")</f>
        <v>NOT VALID</v>
      </c>
      <c r="S46" t="str">
        <f>IFERROR(IFERROR(VLOOKUP($A46,'K-NETT'!$A$1:$AF$37898,17,FALSE),VLOOKUP($A46,'K-Wallet'!$A$1:$M$5000,0,FALSE)),"NOT VALID")</f>
        <v>NOT VALID</v>
      </c>
      <c r="T46" t="str">
        <f>IFERROR(IFERROR(VLOOKUP($A46,'K-NETT'!$A$1:$AF$37898,18,FALSE),VLOOKUP($A46,'K-Wallet'!$A$1:$M$5000,0,FALSE)),"NOT VALID")</f>
        <v>NOT VALID</v>
      </c>
      <c r="U46" t="str">
        <f>IFERROR(IFERROR(VLOOKUP($A46,'K-NETT'!$A$1:$AF$37898,19,FALSE),VLOOKUP($A46,'K-Wallet'!$A$1:$M$5000,0,FALSE)),"NOT VALID")</f>
        <v>NOT VALID</v>
      </c>
      <c r="V46" t="str">
        <f>IFERROR(IFERROR(VLOOKUP($A46,'K-NETT'!$A$1:$AF$37898,20,FALSE),VLOOKUP($A46,'K-Wallet'!$A$1:$M$5000,0,FALSE)),"NOT VALID")</f>
        <v>NOT VALID</v>
      </c>
      <c r="W46" t="str">
        <f>IFERROR(IFERROR(VLOOKUP($A46,'K-NETT'!$A$1:$AF$37898,22,FALSE),VLOOKUP($A46,'K-Wallet'!$A$1:$M$5000,0,FALSE)),"NOT VALID")</f>
        <v>NOT VALID</v>
      </c>
      <c r="X46" t="str">
        <f>IFERROR(IFERROR(VLOOKUP($A46,'K-NETT'!$A$1:$AF$37898,23,FALSE),VLOOKUP($A46,'K-Wallet'!$A$1:$M$5000,0,FALSE)),"NOT VALID")</f>
        <v>NOT VALID</v>
      </c>
      <c r="Y46" t="str">
        <f>IFERROR(IFERROR(VLOOKUP($A46,'K-NETT'!$A$1:$AF$37898,26,FALSE),VLOOKUP($A46,'K-Wallet'!$A$1:$M$5000,0,FALSE)),"NOT VALID")</f>
        <v>NOT VALID</v>
      </c>
      <c r="Z46" t="str">
        <f>IFERROR(IFERROR(VLOOKUP($A46,'K-NETT'!$A$1:$AF$37898,30,FALSE),VLOOKUP($A46,'K-Wallet'!$A$1:$M$5000,11,FALSE)),"NOT VALID")</f>
        <v xml:space="preserve"> TOP UP K-WALLET</v>
      </c>
      <c r="AA46" s="31" t="e">
        <f t="shared" si="1"/>
        <v>#VALUE!</v>
      </c>
    </row>
    <row r="47" spans="1:27" x14ac:dyDescent="0.25">
      <c r="A47" t="str">
        <f t="shared" si="0"/>
        <v>1995365260</v>
      </c>
      <c r="B47">
        <v>38</v>
      </c>
      <c r="C47">
        <v>1995365260</v>
      </c>
      <c r="D47" t="s">
        <v>42</v>
      </c>
      <c r="E47" t="s">
        <v>43</v>
      </c>
      <c r="F47">
        <v>164650</v>
      </c>
      <c r="G47" s="2">
        <v>44117</v>
      </c>
      <c r="H47" s="3">
        <v>0.4824074074074074</v>
      </c>
      <c r="I47" t="s">
        <v>44</v>
      </c>
      <c r="J47">
        <v>-83239946501</v>
      </c>
      <c r="K47" s="4" t="s">
        <v>101</v>
      </c>
      <c r="N47" t="str">
        <f>IFERROR(IFERROR(VLOOKUP($A47,'K-NETT'!$A$1:$AF$37898,1,FALSE),VLOOKUP($A47,'K-Wallet'!$A$1:$M$5000,1,FALSE)),"NOT VALID")</f>
        <v>1995365260</v>
      </c>
      <c r="O47" t="str">
        <f>IFERROR(IFERROR(VLOOKUP($A47,'K-NETT'!$A$1:$AF$37898,11,FALSE),VLOOKUP($A47,'K-Wallet'!$A$1:$M$5000,0,FALSE)),"NOT VALID")</f>
        <v>CNE2010008093</v>
      </c>
      <c r="P47" t="str">
        <f>IFERROR(IFERROR(VLOOKUP($A47,'K-NETT'!$A$1:$AF$37898,14,FALSE),VLOOKUP($A47,'K-Wallet'!$A$1:$M$5000,8,FALSE)),"NOT VALID")</f>
        <v>IDJHAMA08713</v>
      </c>
      <c r="Q47" t="str">
        <f>IFERROR(IFERROR(VLOOKUP($A47,'K-NETT'!$A$1:$AF$37898,15,FALSE),VLOOKUP($A47,'K-Wallet'!$A$1:$M$5000,9,FALSE)),"NOT VALID")</f>
        <v>DWI RIKAYATI</v>
      </c>
      <c r="R47">
        <f>IFERROR(IFERROR(VLOOKUP($A47,'K-NETT'!$A$1:$AF$37898,16,FALSE),VLOOKUP($A47,'K-Wallet'!$A$1:$M$5000,0,FALSE)),"NOT VALID")</f>
        <v>150000</v>
      </c>
      <c r="S47">
        <f>IFERROR(IFERROR(VLOOKUP($A47,'K-NETT'!$A$1:$AF$37898,17,FALSE),VLOOKUP($A47,'K-Wallet'!$A$1:$M$5000,0,FALSE)),"NOT VALID")</f>
        <v>6650</v>
      </c>
      <c r="T47">
        <f>IFERROR(IFERROR(VLOOKUP($A47,'K-NETT'!$A$1:$AF$37898,18,FALSE),VLOOKUP($A47,'K-Wallet'!$A$1:$M$5000,0,FALSE)),"NOT VALID")</f>
        <v>8000</v>
      </c>
      <c r="U47">
        <f>IFERROR(IFERROR(VLOOKUP($A47,'K-NETT'!$A$1:$AF$37898,19,FALSE),VLOOKUP($A47,'K-Wallet'!$A$1:$M$5000,0,FALSE)),"NOT VALID")</f>
        <v>0</v>
      </c>
      <c r="V47">
        <f>IFERROR(IFERROR(VLOOKUP($A47,'K-NETT'!$A$1:$AF$37898,20,FALSE),VLOOKUP($A47,'K-Wallet'!$A$1:$M$5000,0,FALSE)),"NOT VALID")</f>
        <v>0</v>
      </c>
      <c r="W47">
        <f>IFERROR(IFERROR(VLOOKUP($A47,'K-NETT'!$A$1:$AF$37898,22,FALSE),VLOOKUP($A47,'K-Wallet'!$A$1:$M$5000,0,FALSE)),"NOT VALID")</f>
        <v>0</v>
      </c>
      <c r="X47">
        <f>IFERROR(IFERROR(VLOOKUP($A47,'K-NETT'!$A$1:$AF$37898,23,FALSE),VLOOKUP($A47,'K-Wallet'!$A$1:$M$5000,0,FALSE)),"NOT VALID")</f>
        <v>0</v>
      </c>
      <c r="Y47">
        <f>IFERROR(IFERROR(VLOOKUP($A47,'K-NETT'!$A$1:$AF$37898,26,FALSE),VLOOKUP($A47,'K-Wallet'!$A$1:$M$5000,0,FALSE)),"NOT VALID")</f>
        <v>164650</v>
      </c>
      <c r="Z47">
        <f>IFERROR(IFERROR(VLOOKUP($A47,'K-NETT'!$A$1:$AF$37898,30,FALSE),VLOOKUP($A47,'K-Wallet'!$A$1:$M$5000,11,FALSE)),"NOT VALID")</f>
        <v>0</v>
      </c>
      <c r="AA47" s="31">
        <f t="shared" si="1"/>
        <v>0</v>
      </c>
    </row>
    <row r="48" spans="1:27" x14ac:dyDescent="0.25">
      <c r="A48" t="str">
        <f t="shared" si="0"/>
        <v>1186365088</v>
      </c>
      <c r="B48">
        <v>39</v>
      </c>
      <c r="C48">
        <v>1186365088</v>
      </c>
      <c r="D48" t="s">
        <v>42</v>
      </c>
      <c r="E48" t="s">
        <v>43</v>
      </c>
      <c r="F48">
        <v>824650</v>
      </c>
      <c r="G48" s="2">
        <v>44117</v>
      </c>
      <c r="H48" s="3">
        <v>0.48336805555555556</v>
      </c>
      <c r="I48" t="s">
        <v>46</v>
      </c>
      <c r="J48">
        <v>-83240338301</v>
      </c>
      <c r="K48" s="4" t="s">
        <v>101</v>
      </c>
      <c r="N48" t="str">
        <f>IFERROR(IFERROR(VLOOKUP($A48,'K-NETT'!$A$1:$AF$37898,1,FALSE),VLOOKUP($A48,'K-Wallet'!$A$1:$M$5000,1,FALSE)),"NOT VALID")</f>
        <v>1186365088</v>
      </c>
      <c r="O48" t="str">
        <f>IFERROR(IFERROR(VLOOKUP($A48,'K-NETT'!$A$1:$AF$37898,11,FALSE),VLOOKUP($A48,'K-Wallet'!$A$1:$M$5000,0,FALSE)),"NOT VALID")</f>
        <v>CNE2010008094</v>
      </c>
      <c r="P48" t="str">
        <f>IFERROR(IFERROR(VLOOKUP($A48,'K-NETT'!$A$1:$AF$37898,14,FALSE),VLOOKUP($A48,'K-Wallet'!$A$1:$M$5000,8,FALSE)),"NOT VALID")</f>
        <v>IDJTBWA06368</v>
      </c>
      <c r="Q48" t="str">
        <f>IFERROR(IFERROR(VLOOKUP($A48,'K-NETT'!$A$1:$AF$37898,15,FALSE),VLOOKUP($A48,'K-Wallet'!$A$1:$M$5000,9,FALSE)),"NOT VALID")</f>
        <v>PUPUN PUADAH</v>
      </c>
      <c r="R48">
        <f>IFERROR(IFERROR(VLOOKUP($A48,'K-NETT'!$A$1:$AF$37898,16,FALSE),VLOOKUP($A48,'K-Wallet'!$A$1:$M$5000,0,FALSE)),"NOT VALID")</f>
        <v>799000</v>
      </c>
      <c r="S48">
        <f>IFERROR(IFERROR(VLOOKUP($A48,'K-NETT'!$A$1:$AF$37898,17,FALSE),VLOOKUP($A48,'K-Wallet'!$A$1:$M$5000,0,FALSE)),"NOT VALID")</f>
        <v>6650</v>
      </c>
      <c r="T48">
        <f>IFERROR(IFERROR(VLOOKUP($A48,'K-NETT'!$A$1:$AF$37898,18,FALSE),VLOOKUP($A48,'K-Wallet'!$A$1:$M$5000,0,FALSE)),"NOT VALID")</f>
        <v>19000</v>
      </c>
      <c r="U48">
        <f>IFERROR(IFERROR(VLOOKUP($A48,'K-NETT'!$A$1:$AF$37898,19,FALSE),VLOOKUP($A48,'K-Wallet'!$A$1:$M$5000,0,FALSE)),"NOT VALID")</f>
        <v>0</v>
      </c>
      <c r="V48">
        <f>IFERROR(IFERROR(VLOOKUP($A48,'K-NETT'!$A$1:$AF$37898,20,FALSE),VLOOKUP($A48,'K-Wallet'!$A$1:$M$5000,0,FALSE)),"NOT VALID")</f>
        <v>0</v>
      </c>
      <c r="W48">
        <f>IFERROR(IFERROR(VLOOKUP($A48,'K-NETT'!$A$1:$AF$37898,22,FALSE),VLOOKUP($A48,'K-Wallet'!$A$1:$M$5000,0,FALSE)),"NOT VALID")</f>
        <v>0</v>
      </c>
      <c r="X48">
        <f>IFERROR(IFERROR(VLOOKUP($A48,'K-NETT'!$A$1:$AF$37898,23,FALSE),VLOOKUP($A48,'K-Wallet'!$A$1:$M$5000,0,FALSE)),"NOT VALID")</f>
        <v>0</v>
      </c>
      <c r="Y48">
        <f>IFERROR(IFERROR(VLOOKUP($A48,'K-NETT'!$A$1:$AF$37898,26,FALSE),VLOOKUP($A48,'K-Wallet'!$A$1:$M$5000,0,FALSE)),"NOT VALID")</f>
        <v>824650</v>
      </c>
      <c r="Z48">
        <f>IFERROR(IFERROR(VLOOKUP($A48,'K-NETT'!$A$1:$AF$37898,30,FALSE),VLOOKUP($A48,'K-Wallet'!$A$1:$M$5000,11,FALSE)),"NOT VALID")</f>
        <v>0</v>
      </c>
      <c r="AA48" s="31">
        <f t="shared" si="1"/>
        <v>0</v>
      </c>
    </row>
    <row r="49" spans="1:27" x14ac:dyDescent="0.25">
      <c r="A49" t="str">
        <f t="shared" si="0"/>
        <v>1003855477</v>
      </c>
      <c r="B49">
        <v>40</v>
      </c>
      <c r="C49">
        <v>1003855477</v>
      </c>
      <c r="D49" t="s">
        <v>42</v>
      </c>
      <c r="E49" t="s">
        <v>43</v>
      </c>
      <c r="F49">
        <v>634650</v>
      </c>
      <c r="G49" s="2">
        <v>44117</v>
      </c>
      <c r="H49" s="3">
        <v>0.49296296296296299</v>
      </c>
      <c r="I49" t="s">
        <v>44</v>
      </c>
      <c r="J49">
        <v>-83244759801</v>
      </c>
      <c r="K49" s="4" t="s">
        <v>101</v>
      </c>
      <c r="N49" t="str">
        <f>IFERROR(IFERROR(VLOOKUP($A49,'K-NETT'!$A$1:$AF$37898,1,FALSE),VLOOKUP($A49,'K-Wallet'!$A$1:$M$5000,1,FALSE)),"NOT VALID")</f>
        <v>1003855477</v>
      </c>
      <c r="O49" t="str">
        <f>IFERROR(IFERROR(VLOOKUP($A49,'K-NETT'!$A$1:$AF$37898,11,FALSE),VLOOKUP($A49,'K-Wallet'!$A$1:$M$5000,0,FALSE)),"NOT VALID")</f>
        <v>CNE2010008100</v>
      </c>
      <c r="P49" t="str">
        <f>IFERROR(IFERROR(VLOOKUP($A49,'K-NETT'!$A$1:$AF$37898,14,FALSE),VLOOKUP($A49,'K-Wallet'!$A$1:$M$5000,8,FALSE)),"NOT VALID")</f>
        <v>IDBNALA01118</v>
      </c>
      <c r="Q49" t="str">
        <f>IFERROR(IFERROR(VLOOKUP($A49,'K-NETT'!$A$1:$AF$37898,15,FALSE),VLOOKUP($A49,'K-Wallet'!$A$1:$M$5000,9,FALSE)),"NOT VALID")</f>
        <v>IKA MARTININGSIH</v>
      </c>
      <c r="R49">
        <f>IFERROR(IFERROR(VLOOKUP($A49,'K-NETT'!$A$1:$AF$37898,16,FALSE),VLOOKUP($A49,'K-Wallet'!$A$1:$M$5000,0,FALSE)),"NOT VALID")</f>
        <v>620000</v>
      </c>
      <c r="S49">
        <f>IFERROR(IFERROR(VLOOKUP($A49,'K-NETT'!$A$1:$AF$37898,17,FALSE),VLOOKUP($A49,'K-Wallet'!$A$1:$M$5000,0,FALSE)),"NOT VALID")</f>
        <v>6650</v>
      </c>
      <c r="T49">
        <f>IFERROR(IFERROR(VLOOKUP($A49,'K-NETT'!$A$1:$AF$37898,18,FALSE),VLOOKUP($A49,'K-Wallet'!$A$1:$M$5000,0,FALSE)),"NOT VALID")</f>
        <v>8000</v>
      </c>
      <c r="U49">
        <f>IFERROR(IFERROR(VLOOKUP($A49,'K-NETT'!$A$1:$AF$37898,19,FALSE),VLOOKUP($A49,'K-Wallet'!$A$1:$M$5000,0,FALSE)),"NOT VALID")</f>
        <v>0</v>
      </c>
      <c r="V49">
        <f>IFERROR(IFERROR(VLOOKUP($A49,'K-NETT'!$A$1:$AF$37898,20,FALSE),VLOOKUP($A49,'K-Wallet'!$A$1:$M$5000,0,FALSE)),"NOT VALID")</f>
        <v>0</v>
      </c>
      <c r="W49">
        <f>IFERROR(IFERROR(VLOOKUP($A49,'K-NETT'!$A$1:$AF$37898,22,FALSE),VLOOKUP($A49,'K-Wallet'!$A$1:$M$5000,0,FALSE)),"NOT VALID")</f>
        <v>0</v>
      </c>
      <c r="X49">
        <f>IFERROR(IFERROR(VLOOKUP($A49,'K-NETT'!$A$1:$AF$37898,23,FALSE),VLOOKUP($A49,'K-Wallet'!$A$1:$M$5000,0,FALSE)),"NOT VALID")</f>
        <v>0</v>
      </c>
      <c r="Y49">
        <f>IFERROR(IFERROR(VLOOKUP($A49,'K-NETT'!$A$1:$AF$37898,26,FALSE),VLOOKUP($A49,'K-Wallet'!$A$1:$M$5000,0,FALSE)),"NOT VALID")</f>
        <v>634650</v>
      </c>
      <c r="Z49">
        <f>IFERROR(IFERROR(VLOOKUP($A49,'K-NETT'!$A$1:$AF$37898,30,FALSE),VLOOKUP($A49,'K-Wallet'!$A$1:$M$5000,11,FALSE)),"NOT VALID")</f>
        <v>0</v>
      </c>
      <c r="AA49" s="31">
        <f t="shared" si="1"/>
        <v>0</v>
      </c>
    </row>
    <row r="50" spans="1:27" x14ac:dyDescent="0.25">
      <c r="A50" t="str">
        <f t="shared" si="0"/>
        <v>1736465099</v>
      </c>
      <c r="B50">
        <v>41</v>
      </c>
      <c r="C50">
        <v>1736465099</v>
      </c>
      <c r="D50" t="s">
        <v>42</v>
      </c>
      <c r="E50" t="s">
        <v>43</v>
      </c>
      <c r="F50">
        <v>66650</v>
      </c>
      <c r="G50" s="2">
        <v>44117</v>
      </c>
      <c r="H50" s="3">
        <v>0.49442129629629633</v>
      </c>
      <c r="I50" t="s">
        <v>44</v>
      </c>
      <c r="J50">
        <v>-83245333501</v>
      </c>
      <c r="K50" s="4" t="s">
        <v>101</v>
      </c>
      <c r="N50" t="str">
        <f>IFERROR(IFERROR(VLOOKUP($A50,'K-NETT'!$A$1:$AF$37898,1,FALSE),VLOOKUP($A50,'K-Wallet'!$A$1:$M$5000,1,FALSE)),"NOT VALID")</f>
        <v>1736465099</v>
      </c>
      <c r="O50" t="str">
        <f>IFERROR(IFERROR(VLOOKUP($A50,'K-NETT'!$A$1:$AF$37898,11,FALSE),VLOOKUP($A50,'K-Wallet'!$A$1:$M$5000,0,FALSE)),"NOT VALID")</f>
        <v>MME2010008101</v>
      </c>
      <c r="P50" t="str">
        <f>IFERROR(IFERROR(VLOOKUP($A50,'K-NETT'!$A$1:$AF$37898,14,FALSE),VLOOKUP($A50,'K-Wallet'!$A$1:$M$5000,8,FALSE)),"NOT VALID")</f>
        <v>IDJTYCA03082</v>
      </c>
      <c r="Q50" t="str">
        <f>IFERROR(IFERROR(VLOOKUP($A50,'K-NETT'!$A$1:$AF$37898,15,FALSE),VLOOKUP($A50,'K-Wallet'!$A$1:$M$5000,9,FALSE)),"NOT VALID")</f>
        <v>AMINAH</v>
      </c>
      <c r="R50">
        <f>IFERROR(IFERROR(VLOOKUP($A50,'K-NETT'!$A$1:$AF$37898,16,FALSE),VLOOKUP($A50,'K-Wallet'!$A$1:$M$5000,0,FALSE)),"NOT VALID")</f>
        <v>50000</v>
      </c>
      <c r="S50">
        <f>IFERROR(IFERROR(VLOOKUP($A50,'K-NETT'!$A$1:$AF$37898,17,FALSE),VLOOKUP($A50,'K-Wallet'!$A$1:$M$5000,0,FALSE)),"NOT VALID")</f>
        <v>6650</v>
      </c>
      <c r="T50">
        <f>IFERROR(IFERROR(VLOOKUP($A50,'K-NETT'!$A$1:$AF$37898,18,FALSE),VLOOKUP($A50,'K-Wallet'!$A$1:$M$5000,0,FALSE)),"NOT VALID")</f>
        <v>10000</v>
      </c>
      <c r="U50">
        <f>IFERROR(IFERROR(VLOOKUP($A50,'K-NETT'!$A$1:$AF$37898,19,FALSE),VLOOKUP($A50,'K-Wallet'!$A$1:$M$5000,0,FALSE)),"NOT VALID")</f>
        <v>0</v>
      </c>
      <c r="V50">
        <f>IFERROR(IFERROR(VLOOKUP($A50,'K-NETT'!$A$1:$AF$37898,20,FALSE),VLOOKUP($A50,'K-Wallet'!$A$1:$M$5000,0,FALSE)),"NOT VALID")</f>
        <v>0</v>
      </c>
      <c r="W50">
        <f>IFERROR(IFERROR(VLOOKUP($A50,'K-NETT'!$A$1:$AF$37898,22,FALSE),VLOOKUP($A50,'K-Wallet'!$A$1:$M$5000,0,FALSE)),"NOT VALID")</f>
        <v>0</v>
      </c>
      <c r="X50">
        <f>IFERROR(IFERROR(VLOOKUP($A50,'K-NETT'!$A$1:$AF$37898,23,FALSE),VLOOKUP($A50,'K-Wallet'!$A$1:$M$5000,0,FALSE)),"NOT VALID")</f>
        <v>0</v>
      </c>
      <c r="Y50">
        <f>IFERROR(IFERROR(VLOOKUP($A50,'K-NETT'!$A$1:$AF$37898,26,FALSE),VLOOKUP($A50,'K-Wallet'!$A$1:$M$5000,0,FALSE)),"NOT VALID")</f>
        <v>66650</v>
      </c>
      <c r="Z50">
        <f>IFERROR(IFERROR(VLOOKUP($A50,'K-NETT'!$A$1:$AF$37898,30,FALSE),VLOOKUP($A50,'K-Wallet'!$A$1:$M$5000,11,FALSE)),"NOT VALID")</f>
        <v>0</v>
      </c>
      <c r="AA50" s="31">
        <f t="shared" si="1"/>
        <v>0</v>
      </c>
    </row>
    <row r="51" spans="1:27" x14ac:dyDescent="0.25">
      <c r="A51" t="str">
        <f t="shared" si="0"/>
        <v>1168465494</v>
      </c>
      <c r="B51">
        <v>42</v>
      </c>
      <c r="C51">
        <v>1168465494</v>
      </c>
      <c r="D51" t="s">
        <v>42</v>
      </c>
      <c r="E51" t="s">
        <v>43</v>
      </c>
      <c r="F51">
        <v>490650</v>
      </c>
      <c r="G51" s="2">
        <v>44117</v>
      </c>
      <c r="H51" s="3">
        <v>0.49744212962962964</v>
      </c>
      <c r="I51" t="s">
        <v>44</v>
      </c>
      <c r="J51">
        <v>-83246608701</v>
      </c>
      <c r="K51" s="4" t="s">
        <v>101</v>
      </c>
      <c r="N51" t="str">
        <f>IFERROR(IFERROR(VLOOKUP($A51,'K-NETT'!$A$1:$AF$37898,1,FALSE),VLOOKUP($A51,'K-Wallet'!$A$1:$M$5000,1,FALSE)),"NOT VALID")</f>
        <v>1168465494</v>
      </c>
      <c r="O51" t="str">
        <f>IFERROR(IFERROR(VLOOKUP($A51,'K-NETT'!$A$1:$AF$37898,11,FALSE),VLOOKUP($A51,'K-Wallet'!$A$1:$M$5000,0,FALSE)),"NOT VALID")</f>
        <v>CNE2010008102</v>
      </c>
      <c r="P51" t="str">
        <f>IFERROR(IFERROR(VLOOKUP($A51,'K-NETT'!$A$1:$AF$37898,14,FALSE),VLOOKUP($A51,'K-Wallet'!$A$1:$M$5000,8,FALSE)),"NOT VALID")</f>
        <v>IDJTADA10170</v>
      </c>
      <c r="Q51" t="str">
        <f>IFERROR(IFERROR(VLOOKUP($A51,'K-NETT'!$A$1:$AF$37898,15,FALSE),VLOOKUP($A51,'K-Wallet'!$A$1:$M$5000,9,FALSE)),"NOT VALID")</f>
        <v>EHA JULAIHA</v>
      </c>
      <c r="R51">
        <f>IFERROR(IFERROR(VLOOKUP($A51,'K-NETT'!$A$1:$AF$37898,16,FALSE),VLOOKUP($A51,'K-Wallet'!$A$1:$M$5000,0,FALSE)),"NOT VALID")</f>
        <v>474000</v>
      </c>
      <c r="S51">
        <f>IFERROR(IFERROR(VLOOKUP($A51,'K-NETT'!$A$1:$AF$37898,17,FALSE),VLOOKUP($A51,'K-Wallet'!$A$1:$M$5000,0,FALSE)),"NOT VALID")</f>
        <v>6650</v>
      </c>
      <c r="T51">
        <f>IFERROR(IFERROR(VLOOKUP($A51,'K-NETT'!$A$1:$AF$37898,18,FALSE),VLOOKUP($A51,'K-Wallet'!$A$1:$M$5000,0,FALSE)),"NOT VALID")</f>
        <v>10000</v>
      </c>
      <c r="U51">
        <f>IFERROR(IFERROR(VLOOKUP($A51,'K-NETT'!$A$1:$AF$37898,19,FALSE),VLOOKUP($A51,'K-Wallet'!$A$1:$M$5000,0,FALSE)),"NOT VALID")</f>
        <v>0</v>
      </c>
      <c r="V51">
        <f>IFERROR(IFERROR(VLOOKUP($A51,'K-NETT'!$A$1:$AF$37898,20,FALSE),VLOOKUP($A51,'K-Wallet'!$A$1:$M$5000,0,FALSE)),"NOT VALID")</f>
        <v>0</v>
      </c>
      <c r="W51">
        <f>IFERROR(IFERROR(VLOOKUP($A51,'K-NETT'!$A$1:$AF$37898,22,FALSE),VLOOKUP($A51,'K-Wallet'!$A$1:$M$5000,0,FALSE)),"NOT VALID")</f>
        <v>0</v>
      </c>
      <c r="X51">
        <f>IFERROR(IFERROR(VLOOKUP($A51,'K-NETT'!$A$1:$AF$37898,23,FALSE),VLOOKUP($A51,'K-Wallet'!$A$1:$M$5000,0,FALSE)),"NOT VALID")</f>
        <v>0</v>
      </c>
      <c r="Y51">
        <f>IFERROR(IFERROR(VLOOKUP($A51,'K-NETT'!$A$1:$AF$37898,26,FALSE),VLOOKUP($A51,'K-Wallet'!$A$1:$M$5000,0,FALSE)),"NOT VALID")</f>
        <v>490650</v>
      </c>
      <c r="Z51">
        <f>IFERROR(IFERROR(VLOOKUP($A51,'K-NETT'!$A$1:$AF$37898,30,FALSE),VLOOKUP($A51,'K-Wallet'!$A$1:$M$5000,11,FALSE)),"NOT VALID")</f>
        <v>0</v>
      </c>
      <c r="AA51" s="31">
        <f t="shared" si="1"/>
        <v>0</v>
      </c>
    </row>
    <row r="52" spans="1:27" x14ac:dyDescent="0.25">
      <c r="A52" t="str">
        <f t="shared" si="0"/>
        <v>1529465947</v>
      </c>
      <c r="B52">
        <v>43</v>
      </c>
      <c r="C52">
        <v>1529465947</v>
      </c>
      <c r="D52" t="s">
        <v>42</v>
      </c>
      <c r="E52" t="s">
        <v>43</v>
      </c>
      <c r="F52">
        <v>763650</v>
      </c>
      <c r="G52" s="2">
        <v>44117</v>
      </c>
      <c r="H52" s="3">
        <v>0.49788194444444445</v>
      </c>
      <c r="I52" t="s">
        <v>46</v>
      </c>
      <c r="J52">
        <v>-83246856001</v>
      </c>
      <c r="K52" s="4" t="s">
        <v>101</v>
      </c>
      <c r="N52" t="str">
        <f>IFERROR(IFERROR(VLOOKUP($A52,'K-NETT'!$A$1:$AF$37898,1,FALSE),VLOOKUP($A52,'K-Wallet'!$A$1:$M$5000,1,FALSE)),"NOT VALID")</f>
        <v>1529465947</v>
      </c>
      <c r="O52" t="str">
        <f>IFERROR(IFERROR(VLOOKUP($A52,'K-NETT'!$A$1:$AF$37898,11,FALSE),VLOOKUP($A52,'K-Wallet'!$A$1:$M$5000,0,FALSE)),"NOT VALID")</f>
        <v>CNE2010008104</v>
      </c>
      <c r="P52" t="str">
        <f>IFERROR(IFERROR(VLOOKUP($A52,'K-NETT'!$A$1:$AF$37898,14,FALSE),VLOOKUP($A52,'K-Wallet'!$A$1:$M$5000,8,FALSE)),"NOT VALID")</f>
        <v>IDJTBWA06368</v>
      </c>
      <c r="Q52" t="str">
        <f>IFERROR(IFERROR(VLOOKUP($A52,'K-NETT'!$A$1:$AF$37898,15,FALSE),VLOOKUP($A52,'K-Wallet'!$A$1:$M$5000,9,FALSE)),"NOT VALID")</f>
        <v>PUPUN PUADAH</v>
      </c>
      <c r="R52">
        <f>IFERROR(IFERROR(VLOOKUP($A52,'K-NETT'!$A$1:$AF$37898,16,FALSE),VLOOKUP($A52,'K-Wallet'!$A$1:$M$5000,0,FALSE)),"NOT VALID")</f>
        <v>749000</v>
      </c>
      <c r="S52">
        <f>IFERROR(IFERROR(VLOOKUP($A52,'K-NETT'!$A$1:$AF$37898,17,FALSE),VLOOKUP($A52,'K-Wallet'!$A$1:$M$5000,0,FALSE)),"NOT VALID")</f>
        <v>6650</v>
      </c>
      <c r="T52">
        <f>IFERROR(IFERROR(VLOOKUP($A52,'K-NETT'!$A$1:$AF$37898,18,FALSE),VLOOKUP($A52,'K-Wallet'!$A$1:$M$5000,0,FALSE)),"NOT VALID")</f>
        <v>8000</v>
      </c>
      <c r="U52">
        <f>IFERROR(IFERROR(VLOOKUP($A52,'K-NETT'!$A$1:$AF$37898,19,FALSE),VLOOKUP($A52,'K-Wallet'!$A$1:$M$5000,0,FALSE)),"NOT VALID")</f>
        <v>0</v>
      </c>
      <c r="V52">
        <f>IFERROR(IFERROR(VLOOKUP($A52,'K-NETT'!$A$1:$AF$37898,20,FALSE),VLOOKUP($A52,'K-Wallet'!$A$1:$M$5000,0,FALSE)),"NOT VALID")</f>
        <v>0</v>
      </c>
      <c r="W52">
        <f>IFERROR(IFERROR(VLOOKUP($A52,'K-NETT'!$A$1:$AF$37898,22,FALSE),VLOOKUP($A52,'K-Wallet'!$A$1:$M$5000,0,FALSE)),"NOT VALID")</f>
        <v>0</v>
      </c>
      <c r="X52">
        <f>IFERROR(IFERROR(VLOOKUP($A52,'K-NETT'!$A$1:$AF$37898,23,FALSE),VLOOKUP($A52,'K-Wallet'!$A$1:$M$5000,0,FALSE)),"NOT VALID")</f>
        <v>0</v>
      </c>
      <c r="Y52">
        <f>IFERROR(IFERROR(VLOOKUP($A52,'K-NETT'!$A$1:$AF$37898,26,FALSE),VLOOKUP($A52,'K-Wallet'!$A$1:$M$5000,0,FALSE)),"NOT VALID")</f>
        <v>763650</v>
      </c>
      <c r="Z52">
        <f>IFERROR(IFERROR(VLOOKUP($A52,'K-NETT'!$A$1:$AF$37898,30,FALSE),VLOOKUP($A52,'K-Wallet'!$A$1:$M$5000,11,FALSE)),"NOT VALID")</f>
        <v>0</v>
      </c>
      <c r="AA52" s="31">
        <f t="shared" si="1"/>
        <v>0</v>
      </c>
    </row>
    <row r="53" spans="1:27" x14ac:dyDescent="0.25">
      <c r="A53" t="str">
        <f t="shared" si="0"/>
        <v>1045665996</v>
      </c>
      <c r="B53">
        <v>44</v>
      </c>
      <c r="C53">
        <v>1045665996</v>
      </c>
      <c r="D53" t="s">
        <v>42</v>
      </c>
      <c r="E53" t="s">
        <v>43</v>
      </c>
      <c r="F53">
        <v>603650</v>
      </c>
      <c r="G53" s="2">
        <v>44117</v>
      </c>
      <c r="H53" s="3">
        <v>0.51635416666666667</v>
      </c>
      <c r="I53" t="s">
        <v>46</v>
      </c>
      <c r="J53">
        <v>-83255004601</v>
      </c>
      <c r="K53" s="4" t="s">
        <v>101</v>
      </c>
      <c r="N53" t="str">
        <f>IFERROR(IFERROR(VLOOKUP($A53,'K-NETT'!$A$1:$AF$37898,1,FALSE),VLOOKUP($A53,'K-Wallet'!$A$1:$M$5000,1,FALSE)),"NOT VALID")</f>
        <v>1045665996</v>
      </c>
      <c r="O53" t="str">
        <f>IFERROR(IFERROR(VLOOKUP($A53,'K-NETT'!$A$1:$AF$37898,11,FALSE),VLOOKUP($A53,'K-Wallet'!$A$1:$M$5000,0,FALSE)),"NOT VALID")</f>
        <v>CNE2010008113</v>
      </c>
      <c r="P53" t="str">
        <f>IFERROR(IFERROR(VLOOKUP($A53,'K-NETT'!$A$1:$AF$37898,14,FALSE),VLOOKUP($A53,'K-Wallet'!$A$1:$M$5000,8,FALSE)),"NOT VALID")</f>
        <v>IDJTBWA06368</v>
      </c>
      <c r="Q53" t="str">
        <f>IFERROR(IFERROR(VLOOKUP($A53,'K-NETT'!$A$1:$AF$37898,15,FALSE),VLOOKUP($A53,'K-Wallet'!$A$1:$M$5000,9,FALSE)),"NOT VALID")</f>
        <v>PUPUN PUADAH</v>
      </c>
      <c r="R53">
        <f>IFERROR(IFERROR(VLOOKUP($A53,'K-NETT'!$A$1:$AF$37898,16,FALSE),VLOOKUP($A53,'K-Wallet'!$A$1:$M$5000,0,FALSE)),"NOT VALID")</f>
        <v>589000</v>
      </c>
      <c r="S53">
        <f>IFERROR(IFERROR(VLOOKUP($A53,'K-NETT'!$A$1:$AF$37898,17,FALSE),VLOOKUP($A53,'K-Wallet'!$A$1:$M$5000,0,FALSE)),"NOT VALID")</f>
        <v>6650</v>
      </c>
      <c r="T53">
        <f>IFERROR(IFERROR(VLOOKUP($A53,'K-NETT'!$A$1:$AF$37898,18,FALSE),VLOOKUP($A53,'K-Wallet'!$A$1:$M$5000,0,FALSE)),"NOT VALID")</f>
        <v>8000</v>
      </c>
      <c r="U53">
        <f>IFERROR(IFERROR(VLOOKUP($A53,'K-NETT'!$A$1:$AF$37898,19,FALSE),VLOOKUP($A53,'K-Wallet'!$A$1:$M$5000,0,FALSE)),"NOT VALID")</f>
        <v>0</v>
      </c>
      <c r="V53">
        <f>IFERROR(IFERROR(VLOOKUP($A53,'K-NETT'!$A$1:$AF$37898,20,FALSE),VLOOKUP($A53,'K-Wallet'!$A$1:$M$5000,0,FALSE)),"NOT VALID")</f>
        <v>0</v>
      </c>
      <c r="W53">
        <f>IFERROR(IFERROR(VLOOKUP($A53,'K-NETT'!$A$1:$AF$37898,22,FALSE),VLOOKUP($A53,'K-Wallet'!$A$1:$M$5000,0,FALSE)),"NOT VALID")</f>
        <v>0</v>
      </c>
      <c r="X53">
        <f>IFERROR(IFERROR(VLOOKUP($A53,'K-NETT'!$A$1:$AF$37898,23,FALSE),VLOOKUP($A53,'K-Wallet'!$A$1:$M$5000,0,FALSE)),"NOT VALID")</f>
        <v>0</v>
      </c>
      <c r="Y53">
        <f>IFERROR(IFERROR(VLOOKUP($A53,'K-NETT'!$A$1:$AF$37898,26,FALSE),VLOOKUP($A53,'K-Wallet'!$A$1:$M$5000,0,FALSE)),"NOT VALID")</f>
        <v>603650</v>
      </c>
      <c r="Z53">
        <f>IFERROR(IFERROR(VLOOKUP($A53,'K-NETT'!$A$1:$AF$37898,30,FALSE),VLOOKUP($A53,'K-Wallet'!$A$1:$M$5000,11,FALSE)),"NOT VALID")</f>
        <v>0</v>
      </c>
      <c r="AA53" s="31">
        <f t="shared" si="1"/>
        <v>0</v>
      </c>
    </row>
    <row r="54" spans="1:27" x14ac:dyDescent="0.25">
      <c r="A54" t="str">
        <f t="shared" si="0"/>
        <v>1317665962</v>
      </c>
      <c r="B54">
        <v>45</v>
      </c>
      <c r="C54">
        <v>1317665962</v>
      </c>
      <c r="D54" t="s">
        <v>42</v>
      </c>
      <c r="E54" t="s">
        <v>43</v>
      </c>
      <c r="F54">
        <v>226650</v>
      </c>
      <c r="G54" s="2">
        <v>44117</v>
      </c>
      <c r="H54" s="3">
        <v>0.5213078703703703</v>
      </c>
      <c r="I54" t="s">
        <v>44</v>
      </c>
      <c r="J54">
        <v>-83256944901</v>
      </c>
      <c r="K54" s="4" t="s">
        <v>101</v>
      </c>
      <c r="N54" t="str">
        <f>IFERROR(IFERROR(VLOOKUP($A54,'K-NETT'!$A$1:$AF$37898,1,FALSE),VLOOKUP($A54,'K-Wallet'!$A$1:$M$5000,1,FALSE)),"NOT VALID")</f>
        <v>1317665962</v>
      </c>
      <c r="O54" t="str">
        <f>IFERROR(IFERROR(VLOOKUP($A54,'K-NETT'!$A$1:$AF$37898,11,FALSE),VLOOKUP($A54,'K-Wallet'!$A$1:$M$5000,0,FALSE)),"NOT VALID")</f>
        <v>CNE2010008115</v>
      </c>
      <c r="P54" t="str">
        <f>IFERROR(IFERROR(VLOOKUP($A54,'K-NETT'!$A$1:$AF$37898,14,FALSE),VLOOKUP($A54,'K-Wallet'!$A$1:$M$5000,8,FALSE)),"NOT VALID")</f>
        <v>IDSPAAB41969</v>
      </c>
      <c r="Q54" t="str">
        <f>IFERROR(IFERROR(VLOOKUP($A54,'K-NETT'!$A$1:$AF$37898,15,FALSE),VLOOKUP($A54,'K-Wallet'!$A$1:$M$5000,9,FALSE)),"NOT VALID")</f>
        <v>ZULFAN DEWANTARA</v>
      </c>
      <c r="R54">
        <f>IFERROR(IFERROR(VLOOKUP($A54,'K-NETT'!$A$1:$AF$37898,16,FALSE),VLOOKUP($A54,'K-Wallet'!$A$1:$M$5000,0,FALSE)),"NOT VALID")</f>
        <v>210000</v>
      </c>
      <c r="S54">
        <f>IFERROR(IFERROR(VLOOKUP($A54,'K-NETT'!$A$1:$AF$37898,17,FALSE),VLOOKUP($A54,'K-Wallet'!$A$1:$M$5000,0,FALSE)),"NOT VALID")</f>
        <v>6650</v>
      </c>
      <c r="T54">
        <f>IFERROR(IFERROR(VLOOKUP($A54,'K-NETT'!$A$1:$AF$37898,18,FALSE),VLOOKUP($A54,'K-Wallet'!$A$1:$M$5000,0,FALSE)),"NOT VALID")</f>
        <v>10000</v>
      </c>
      <c r="U54">
        <f>IFERROR(IFERROR(VLOOKUP($A54,'K-NETT'!$A$1:$AF$37898,19,FALSE),VLOOKUP($A54,'K-Wallet'!$A$1:$M$5000,0,FALSE)),"NOT VALID")</f>
        <v>0</v>
      </c>
      <c r="V54">
        <f>IFERROR(IFERROR(VLOOKUP($A54,'K-NETT'!$A$1:$AF$37898,20,FALSE),VLOOKUP($A54,'K-Wallet'!$A$1:$M$5000,0,FALSE)),"NOT VALID")</f>
        <v>0</v>
      </c>
      <c r="W54">
        <f>IFERROR(IFERROR(VLOOKUP($A54,'K-NETT'!$A$1:$AF$37898,22,FALSE),VLOOKUP($A54,'K-Wallet'!$A$1:$M$5000,0,FALSE)),"NOT VALID")</f>
        <v>0</v>
      </c>
      <c r="X54">
        <f>IFERROR(IFERROR(VLOOKUP($A54,'K-NETT'!$A$1:$AF$37898,23,FALSE),VLOOKUP($A54,'K-Wallet'!$A$1:$M$5000,0,FALSE)),"NOT VALID")</f>
        <v>0</v>
      </c>
      <c r="Y54">
        <f>IFERROR(IFERROR(VLOOKUP($A54,'K-NETT'!$A$1:$AF$37898,26,FALSE),VLOOKUP($A54,'K-Wallet'!$A$1:$M$5000,0,FALSE)),"NOT VALID")</f>
        <v>226650</v>
      </c>
      <c r="Z54">
        <f>IFERROR(IFERROR(VLOOKUP($A54,'K-NETT'!$A$1:$AF$37898,30,FALSE),VLOOKUP($A54,'K-Wallet'!$A$1:$M$5000,11,FALSE)),"NOT VALID")</f>
        <v>0</v>
      </c>
      <c r="AA54" s="31">
        <f t="shared" si="1"/>
        <v>0</v>
      </c>
    </row>
    <row r="55" spans="1:27" x14ac:dyDescent="0.25">
      <c r="A55" t="str">
        <f t="shared" si="0"/>
        <v>1802865272</v>
      </c>
      <c r="B55">
        <v>46</v>
      </c>
      <c r="C55">
        <v>1802865272</v>
      </c>
      <c r="D55" t="s">
        <v>42</v>
      </c>
      <c r="E55" t="s">
        <v>43</v>
      </c>
      <c r="F55">
        <v>609650</v>
      </c>
      <c r="G55" s="2">
        <v>44117</v>
      </c>
      <c r="H55" s="3">
        <v>0.53538194444444442</v>
      </c>
      <c r="I55" t="s">
        <v>44</v>
      </c>
      <c r="J55">
        <v>-83263244701</v>
      </c>
      <c r="K55" s="4" t="s">
        <v>101</v>
      </c>
      <c r="N55" t="str">
        <f>IFERROR(IFERROR(VLOOKUP($A55,'K-NETT'!$A$1:$AF$37898,1,FALSE),VLOOKUP($A55,'K-Wallet'!$A$1:$M$5000,1,FALSE)),"NOT VALID")</f>
        <v>1802865272</v>
      </c>
      <c r="O55" t="str">
        <f>IFERROR(IFERROR(VLOOKUP($A55,'K-NETT'!$A$1:$AF$37898,11,FALSE),VLOOKUP($A55,'K-Wallet'!$A$1:$M$5000,0,FALSE)),"NOT VALID")</f>
        <v>CNE2010008123</v>
      </c>
      <c r="P55" t="str">
        <f>IFERROR(IFERROR(VLOOKUP($A55,'K-NETT'!$A$1:$AF$37898,14,FALSE),VLOOKUP($A55,'K-Wallet'!$A$1:$M$5000,8,FALSE)),"NOT VALID")</f>
        <v>IDJHBFA01407</v>
      </c>
      <c r="Q55" t="str">
        <f>IFERROR(IFERROR(VLOOKUP($A55,'K-NETT'!$A$1:$AF$37898,15,FALSE),VLOOKUP($A55,'K-Wallet'!$A$1:$M$5000,9,FALSE)),"NOT VALID")</f>
        <v>NURUL HIKMAH</v>
      </c>
      <c r="R55">
        <f>IFERROR(IFERROR(VLOOKUP($A55,'K-NETT'!$A$1:$AF$37898,16,FALSE),VLOOKUP($A55,'K-Wallet'!$A$1:$M$5000,0,FALSE)),"NOT VALID")</f>
        <v>552000</v>
      </c>
      <c r="S55">
        <f>IFERROR(IFERROR(VLOOKUP($A55,'K-NETT'!$A$1:$AF$37898,17,FALSE),VLOOKUP($A55,'K-Wallet'!$A$1:$M$5000,0,FALSE)),"NOT VALID")</f>
        <v>6650</v>
      </c>
      <c r="T55">
        <f>IFERROR(IFERROR(VLOOKUP($A55,'K-NETT'!$A$1:$AF$37898,18,FALSE),VLOOKUP($A55,'K-Wallet'!$A$1:$M$5000,0,FALSE)),"NOT VALID")</f>
        <v>51000</v>
      </c>
      <c r="U55">
        <f>IFERROR(IFERROR(VLOOKUP($A55,'K-NETT'!$A$1:$AF$37898,19,FALSE),VLOOKUP($A55,'K-Wallet'!$A$1:$M$5000,0,FALSE)),"NOT VALID")</f>
        <v>0</v>
      </c>
      <c r="V55">
        <f>IFERROR(IFERROR(VLOOKUP($A55,'K-NETT'!$A$1:$AF$37898,20,FALSE),VLOOKUP($A55,'K-Wallet'!$A$1:$M$5000,0,FALSE)),"NOT VALID")</f>
        <v>0</v>
      </c>
      <c r="W55">
        <f>IFERROR(IFERROR(VLOOKUP($A55,'K-NETT'!$A$1:$AF$37898,22,FALSE),VLOOKUP($A55,'K-Wallet'!$A$1:$M$5000,0,FALSE)),"NOT VALID")</f>
        <v>0</v>
      </c>
      <c r="X55">
        <f>IFERROR(IFERROR(VLOOKUP($A55,'K-NETT'!$A$1:$AF$37898,23,FALSE),VLOOKUP($A55,'K-Wallet'!$A$1:$M$5000,0,FALSE)),"NOT VALID")</f>
        <v>0</v>
      </c>
      <c r="Y55">
        <f>IFERROR(IFERROR(VLOOKUP($A55,'K-NETT'!$A$1:$AF$37898,26,FALSE),VLOOKUP($A55,'K-Wallet'!$A$1:$M$5000,0,FALSE)),"NOT VALID")</f>
        <v>609650</v>
      </c>
      <c r="Z55">
        <f>IFERROR(IFERROR(VLOOKUP($A55,'K-NETT'!$A$1:$AF$37898,30,FALSE),VLOOKUP($A55,'K-Wallet'!$A$1:$M$5000,11,FALSE)),"NOT VALID")</f>
        <v>0</v>
      </c>
      <c r="AA55" s="31">
        <f t="shared" si="1"/>
        <v>0</v>
      </c>
    </row>
    <row r="56" spans="1:27" x14ac:dyDescent="0.25">
      <c r="A56" t="str">
        <f t="shared" si="0"/>
        <v>1262865590</v>
      </c>
      <c r="B56">
        <v>47</v>
      </c>
      <c r="C56">
        <v>1262865590</v>
      </c>
      <c r="D56" t="s">
        <v>42</v>
      </c>
      <c r="E56" t="s">
        <v>43</v>
      </c>
      <c r="F56">
        <v>636650</v>
      </c>
      <c r="G56" s="2">
        <v>44117</v>
      </c>
      <c r="H56" s="3">
        <v>0.53664351851851855</v>
      </c>
      <c r="I56" t="s">
        <v>44</v>
      </c>
      <c r="J56">
        <v>-83263762401</v>
      </c>
      <c r="K56" s="4" t="s">
        <v>101</v>
      </c>
      <c r="N56" t="str">
        <f>IFERROR(IFERROR(VLOOKUP($A56,'K-NETT'!$A$1:$AF$37898,1,FALSE),VLOOKUP($A56,'K-Wallet'!$A$1:$M$5000,1,FALSE)),"NOT VALID")</f>
        <v>1262865590</v>
      </c>
      <c r="O56" t="str">
        <f>IFERROR(IFERROR(VLOOKUP($A56,'K-NETT'!$A$1:$AF$37898,11,FALSE),VLOOKUP($A56,'K-Wallet'!$A$1:$M$5000,0,FALSE)),"NOT VALID")</f>
        <v>CNE2010008124</v>
      </c>
      <c r="P56" t="str">
        <f>IFERROR(IFERROR(VLOOKUP($A56,'K-NETT'!$A$1:$AF$37898,14,FALSE),VLOOKUP($A56,'K-Wallet'!$A$1:$M$5000,8,FALSE)),"NOT VALID")</f>
        <v>IDSPAAA08819</v>
      </c>
      <c r="Q56" t="str">
        <f>IFERROR(IFERROR(VLOOKUP($A56,'K-NETT'!$A$1:$AF$37898,15,FALSE),VLOOKUP($A56,'K-Wallet'!$A$1:$M$5000,9,FALSE)),"NOT VALID")</f>
        <v>PURWANTI</v>
      </c>
      <c r="R56">
        <f>IFERROR(IFERROR(VLOOKUP($A56,'K-NETT'!$A$1:$AF$37898,16,FALSE),VLOOKUP($A56,'K-Wallet'!$A$1:$M$5000,0,FALSE)),"NOT VALID")</f>
        <v>620000</v>
      </c>
      <c r="S56">
        <f>IFERROR(IFERROR(VLOOKUP($A56,'K-NETT'!$A$1:$AF$37898,17,FALSE),VLOOKUP($A56,'K-Wallet'!$A$1:$M$5000,0,FALSE)),"NOT VALID")</f>
        <v>6650</v>
      </c>
      <c r="T56">
        <f>IFERROR(IFERROR(VLOOKUP($A56,'K-NETT'!$A$1:$AF$37898,18,FALSE),VLOOKUP($A56,'K-Wallet'!$A$1:$M$5000,0,FALSE)),"NOT VALID")</f>
        <v>10000</v>
      </c>
      <c r="U56">
        <f>IFERROR(IFERROR(VLOOKUP($A56,'K-NETT'!$A$1:$AF$37898,19,FALSE),VLOOKUP($A56,'K-Wallet'!$A$1:$M$5000,0,FALSE)),"NOT VALID")</f>
        <v>0</v>
      </c>
      <c r="V56">
        <f>IFERROR(IFERROR(VLOOKUP($A56,'K-NETT'!$A$1:$AF$37898,20,FALSE),VLOOKUP($A56,'K-Wallet'!$A$1:$M$5000,0,FALSE)),"NOT VALID")</f>
        <v>0</v>
      </c>
      <c r="W56">
        <f>IFERROR(IFERROR(VLOOKUP($A56,'K-NETT'!$A$1:$AF$37898,22,FALSE),VLOOKUP($A56,'K-Wallet'!$A$1:$M$5000,0,FALSE)),"NOT VALID")</f>
        <v>0</v>
      </c>
      <c r="X56">
        <f>IFERROR(IFERROR(VLOOKUP($A56,'K-NETT'!$A$1:$AF$37898,23,FALSE),VLOOKUP($A56,'K-Wallet'!$A$1:$M$5000,0,FALSE)),"NOT VALID")</f>
        <v>0</v>
      </c>
      <c r="Y56">
        <f>IFERROR(IFERROR(VLOOKUP($A56,'K-NETT'!$A$1:$AF$37898,26,FALSE),VLOOKUP($A56,'K-Wallet'!$A$1:$M$5000,0,FALSE)),"NOT VALID")</f>
        <v>636650</v>
      </c>
      <c r="Z56">
        <f>IFERROR(IFERROR(VLOOKUP($A56,'K-NETT'!$A$1:$AF$37898,30,FALSE),VLOOKUP($A56,'K-Wallet'!$A$1:$M$5000,11,FALSE)),"NOT VALID")</f>
        <v>0</v>
      </c>
      <c r="AA56" s="31">
        <f t="shared" si="1"/>
        <v>0</v>
      </c>
    </row>
    <row r="57" spans="1:27" x14ac:dyDescent="0.25">
      <c r="A57" t="str">
        <f t="shared" si="0"/>
        <v>1473865059</v>
      </c>
      <c r="B57">
        <v>48</v>
      </c>
      <c r="C57">
        <v>1473865059</v>
      </c>
      <c r="D57" t="s">
        <v>42</v>
      </c>
      <c r="E57" t="s">
        <v>43</v>
      </c>
      <c r="F57">
        <v>295650</v>
      </c>
      <c r="G57" s="2">
        <v>44117</v>
      </c>
      <c r="H57" s="3">
        <v>0.53716435185185185</v>
      </c>
      <c r="I57" t="s">
        <v>44</v>
      </c>
      <c r="J57">
        <v>-83264047801</v>
      </c>
      <c r="K57" s="4" t="s">
        <v>101</v>
      </c>
      <c r="N57" t="str">
        <f>IFERROR(IFERROR(VLOOKUP($A57,'K-NETT'!$A$1:$AF$37898,1,FALSE),VLOOKUP($A57,'K-Wallet'!$A$1:$M$5000,1,FALSE)),"NOT VALID")</f>
        <v>1473865059</v>
      </c>
      <c r="O57" t="str">
        <f>IFERROR(IFERROR(VLOOKUP($A57,'K-NETT'!$A$1:$AF$37898,11,FALSE),VLOOKUP($A57,'K-Wallet'!$A$1:$M$5000,0,FALSE)),"NOT VALID")</f>
        <v>CNE2010008125</v>
      </c>
      <c r="P57" t="str">
        <f>IFERROR(IFERROR(VLOOKUP($A57,'K-NETT'!$A$1:$AF$37898,14,FALSE),VLOOKUP($A57,'K-Wallet'!$A$1:$M$5000,8,FALSE)),"NOT VALID")</f>
        <v>IDJHBFA01407</v>
      </c>
      <c r="Q57" t="str">
        <f>IFERROR(IFERROR(VLOOKUP($A57,'K-NETT'!$A$1:$AF$37898,15,FALSE),VLOOKUP($A57,'K-Wallet'!$A$1:$M$5000,9,FALSE)),"NOT VALID")</f>
        <v>NURUL HIKMAH</v>
      </c>
      <c r="R57">
        <f>IFERROR(IFERROR(VLOOKUP($A57,'K-NETT'!$A$1:$AF$37898,16,FALSE),VLOOKUP($A57,'K-Wallet'!$A$1:$M$5000,0,FALSE)),"NOT VALID")</f>
        <v>270000</v>
      </c>
      <c r="S57">
        <f>IFERROR(IFERROR(VLOOKUP($A57,'K-NETT'!$A$1:$AF$37898,17,FALSE),VLOOKUP($A57,'K-Wallet'!$A$1:$M$5000,0,FALSE)),"NOT VALID")</f>
        <v>6650</v>
      </c>
      <c r="T57">
        <f>IFERROR(IFERROR(VLOOKUP($A57,'K-NETT'!$A$1:$AF$37898,18,FALSE),VLOOKUP($A57,'K-Wallet'!$A$1:$M$5000,0,FALSE)),"NOT VALID")</f>
        <v>19000</v>
      </c>
      <c r="U57">
        <f>IFERROR(IFERROR(VLOOKUP($A57,'K-NETT'!$A$1:$AF$37898,19,FALSE),VLOOKUP($A57,'K-Wallet'!$A$1:$M$5000,0,FALSE)),"NOT VALID")</f>
        <v>0</v>
      </c>
      <c r="V57">
        <f>IFERROR(IFERROR(VLOOKUP($A57,'K-NETT'!$A$1:$AF$37898,20,FALSE),VLOOKUP($A57,'K-Wallet'!$A$1:$M$5000,0,FALSE)),"NOT VALID")</f>
        <v>0</v>
      </c>
      <c r="W57">
        <f>IFERROR(IFERROR(VLOOKUP($A57,'K-NETT'!$A$1:$AF$37898,22,FALSE),VLOOKUP($A57,'K-Wallet'!$A$1:$M$5000,0,FALSE)),"NOT VALID")</f>
        <v>0</v>
      </c>
      <c r="X57">
        <f>IFERROR(IFERROR(VLOOKUP($A57,'K-NETT'!$A$1:$AF$37898,23,FALSE),VLOOKUP($A57,'K-Wallet'!$A$1:$M$5000,0,FALSE)),"NOT VALID")</f>
        <v>0</v>
      </c>
      <c r="Y57">
        <f>IFERROR(IFERROR(VLOOKUP($A57,'K-NETT'!$A$1:$AF$37898,26,FALSE),VLOOKUP($A57,'K-Wallet'!$A$1:$M$5000,0,FALSE)),"NOT VALID")</f>
        <v>295650</v>
      </c>
      <c r="Z57">
        <f>IFERROR(IFERROR(VLOOKUP($A57,'K-NETT'!$A$1:$AF$37898,30,FALSE),VLOOKUP($A57,'K-Wallet'!$A$1:$M$5000,11,FALSE)),"NOT VALID")</f>
        <v>0</v>
      </c>
      <c r="AA57" s="31">
        <f t="shared" si="1"/>
        <v>0</v>
      </c>
    </row>
    <row r="58" spans="1:27" x14ac:dyDescent="0.25">
      <c r="A58" t="str">
        <f t="shared" si="0"/>
        <v>1902865657</v>
      </c>
      <c r="B58">
        <v>49</v>
      </c>
      <c r="C58">
        <v>1902865657</v>
      </c>
      <c r="D58" t="s">
        <v>42</v>
      </c>
      <c r="E58" t="s">
        <v>43</v>
      </c>
      <c r="F58">
        <v>256650</v>
      </c>
      <c r="G58" s="2">
        <v>44117</v>
      </c>
      <c r="H58" s="3">
        <v>0.53840277777777779</v>
      </c>
      <c r="I58" t="s">
        <v>44</v>
      </c>
      <c r="J58">
        <v>-83264438101</v>
      </c>
      <c r="K58" s="4" t="s">
        <v>101</v>
      </c>
      <c r="N58" t="str">
        <f>IFERROR(IFERROR(VLOOKUP($A58,'K-NETT'!$A$1:$AF$37898,1,FALSE),VLOOKUP($A58,'K-Wallet'!$A$1:$M$5000,1,FALSE)),"NOT VALID")</f>
        <v>1902865657</v>
      </c>
      <c r="O58" t="str">
        <f>IFERROR(IFERROR(VLOOKUP($A58,'K-NETT'!$A$1:$AF$37898,11,FALSE),VLOOKUP($A58,'K-Wallet'!$A$1:$M$5000,0,FALSE)),"NOT VALID")</f>
        <v>CNE2010008126</v>
      </c>
      <c r="P58" t="str">
        <f>IFERROR(IFERROR(VLOOKUP($A58,'K-NETT'!$A$1:$AF$37898,14,FALSE),VLOOKUP($A58,'K-Wallet'!$A$1:$M$5000,8,FALSE)),"NOT VALID")</f>
        <v>IDSPCCA02288</v>
      </c>
      <c r="Q58" t="str">
        <f>IFERROR(IFERROR(VLOOKUP($A58,'K-NETT'!$A$1:$AF$37898,15,FALSE),VLOOKUP($A58,'K-Wallet'!$A$1:$M$5000,9,FALSE)),"NOT VALID")</f>
        <v>INDARTI</v>
      </c>
      <c r="R58">
        <f>IFERROR(IFERROR(VLOOKUP($A58,'K-NETT'!$A$1:$AF$37898,16,FALSE),VLOOKUP($A58,'K-Wallet'!$A$1:$M$5000,0,FALSE)),"NOT VALID")</f>
        <v>240000</v>
      </c>
      <c r="S58">
        <f>IFERROR(IFERROR(VLOOKUP($A58,'K-NETT'!$A$1:$AF$37898,17,FALSE),VLOOKUP($A58,'K-Wallet'!$A$1:$M$5000,0,FALSE)),"NOT VALID")</f>
        <v>6650</v>
      </c>
      <c r="T58">
        <f>IFERROR(IFERROR(VLOOKUP($A58,'K-NETT'!$A$1:$AF$37898,18,FALSE),VLOOKUP($A58,'K-Wallet'!$A$1:$M$5000,0,FALSE)),"NOT VALID")</f>
        <v>10000</v>
      </c>
      <c r="U58">
        <f>IFERROR(IFERROR(VLOOKUP($A58,'K-NETT'!$A$1:$AF$37898,19,FALSE),VLOOKUP($A58,'K-Wallet'!$A$1:$M$5000,0,FALSE)),"NOT VALID")</f>
        <v>0</v>
      </c>
      <c r="V58">
        <f>IFERROR(IFERROR(VLOOKUP($A58,'K-NETT'!$A$1:$AF$37898,20,FALSE),VLOOKUP($A58,'K-Wallet'!$A$1:$M$5000,0,FALSE)),"NOT VALID")</f>
        <v>0</v>
      </c>
      <c r="W58">
        <f>IFERROR(IFERROR(VLOOKUP($A58,'K-NETT'!$A$1:$AF$37898,22,FALSE),VLOOKUP($A58,'K-Wallet'!$A$1:$M$5000,0,FALSE)),"NOT VALID")</f>
        <v>0</v>
      </c>
      <c r="X58">
        <f>IFERROR(IFERROR(VLOOKUP($A58,'K-NETT'!$A$1:$AF$37898,23,FALSE),VLOOKUP($A58,'K-Wallet'!$A$1:$M$5000,0,FALSE)),"NOT VALID")</f>
        <v>0</v>
      </c>
      <c r="Y58">
        <f>IFERROR(IFERROR(VLOOKUP($A58,'K-NETT'!$A$1:$AF$37898,26,FALSE),VLOOKUP($A58,'K-Wallet'!$A$1:$M$5000,0,FALSE)),"NOT VALID")</f>
        <v>256650</v>
      </c>
      <c r="Z58">
        <f>IFERROR(IFERROR(VLOOKUP($A58,'K-NETT'!$A$1:$AF$37898,30,FALSE),VLOOKUP($A58,'K-Wallet'!$A$1:$M$5000,11,FALSE)),"NOT VALID")</f>
        <v>0</v>
      </c>
      <c r="AA58" s="31">
        <f t="shared" si="1"/>
        <v>0</v>
      </c>
    </row>
    <row r="59" spans="1:27" x14ac:dyDescent="0.25">
      <c r="A59" t="str">
        <f t="shared" si="0"/>
        <v>1427865550</v>
      </c>
      <c r="B59">
        <v>50</v>
      </c>
      <c r="C59">
        <v>1427865550</v>
      </c>
      <c r="D59" t="s">
        <v>42</v>
      </c>
      <c r="E59" t="s">
        <v>43</v>
      </c>
      <c r="F59">
        <v>270650</v>
      </c>
      <c r="G59" s="2">
        <v>44117</v>
      </c>
      <c r="H59" s="3">
        <v>0.54121527777777778</v>
      </c>
      <c r="I59" t="s">
        <v>44</v>
      </c>
      <c r="J59">
        <v>-83265753601</v>
      </c>
      <c r="K59" s="4" t="s">
        <v>101</v>
      </c>
      <c r="N59" t="str">
        <f>IFERROR(IFERROR(VLOOKUP($A59,'K-NETT'!$A$1:$AF$37898,1,FALSE),VLOOKUP($A59,'K-Wallet'!$A$1:$M$5000,1,FALSE)),"NOT VALID")</f>
        <v>1427865550</v>
      </c>
      <c r="O59" t="str">
        <f>IFERROR(IFERROR(VLOOKUP($A59,'K-NETT'!$A$1:$AF$37898,11,FALSE),VLOOKUP($A59,'K-Wallet'!$A$1:$M$5000,0,FALSE)),"NOT VALID")</f>
        <v>CNE2010008129</v>
      </c>
      <c r="P59" t="str">
        <f>IFERROR(IFERROR(VLOOKUP($A59,'K-NETT'!$A$1:$AF$37898,14,FALSE),VLOOKUP($A59,'K-Wallet'!$A$1:$M$5000,8,FALSE)),"NOT VALID")</f>
        <v>IDJHAKA05008</v>
      </c>
      <c r="Q59" t="str">
        <f>IFERROR(IFERROR(VLOOKUP($A59,'K-NETT'!$A$1:$AF$37898,15,FALSE),VLOOKUP($A59,'K-Wallet'!$A$1:$M$5000,9,FALSE)),"NOT VALID")</f>
        <v>ISTI HADIYANTI</v>
      </c>
      <c r="R59">
        <f>IFERROR(IFERROR(VLOOKUP($A59,'K-NETT'!$A$1:$AF$37898,16,FALSE),VLOOKUP($A59,'K-Wallet'!$A$1:$M$5000,0,FALSE)),"NOT VALID")</f>
        <v>240000</v>
      </c>
      <c r="S59">
        <f>IFERROR(IFERROR(VLOOKUP($A59,'K-NETT'!$A$1:$AF$37898,17,FALSE),VLOOKUP($A59,'K-Wallet'!$A$1:$M$5000,0,FALSE)),"NOT VALID")</f>
        <v>6650</v>
      </c>
      <c r="T59">
        <f>IFERROR(IFERROR(VLOOKUP($A59,'K-NETT'!$A$1:$AF$37898,18,FALSE),VLOOKUP($A59,'K-Wallet'!$A$1:$M$5000,0,FALSE)),"NOT VALID")</f>
        <v>24000</v>
      </c>
      <c r="U59">
        <f>IFERROR(IFERROR(VLOOKUP($A59,'K-NETT'!$A$1:$AF$37898,19,FALSE),VLOOKUP($A59,'K-Wallet'!$A$1:$M$5000,0,FALSE)),"NOT VALID")</f>
        <v>0</v>
      </c>
      <c r="V59">
        <f>IFERROR(IFERROR(VLOOKUP($A59,'K-NETT'!$A$1:$AF$37898,20,FALSE),VLOOKUP($A59,'K-Wallet'!$A$1:$M$5000,0,FALSE)),"NOT VALID")</f>
        <v>0</v>
      </c>
      <c r="W59">
        <f>IFERROR(IFERROR(VLOOKUP($A59,'K-NETT'!$A$1:$AF$37898,22,FALSE),VLOOKUP($A59,'K-Wallet'!$A$1:$M$5000,0,FALSE)),"NOT VALID")</f>
        <v>0</v>
      </c>
      <c r="X59">
        <f>IFERROR(IFERROR(VLOOKUP($A59,'K-NETT'!$A$1:$AF$37898,23,FALSE),VLOOKUP($A59,'K-Wallet'!$A$1:$M$5000,0,FALSE)),"NOT VALID")</f>
        <v>0</v>
      </c>
      <c r="Y59">
        <f>IFERROR(IFERROR(VLOOKUP($A59,'K-NETT'!$A$1:$AF$37898,26,FALSE),VLOOKUP($A59,'K-Wallet'!$A$1:$M$5000,0,FALSE)),"NOT VALID")</f>
        <v>270650</v>
      </c>
      <c r="Z59">
        <f>IFERROR(IFERROR(VLOOKUP($A59,'K-NETT'!$A$1:$AF$37898,30,FALSE),VLOOKUP($A59,'K-Wallet'!$A$1:$M$5000,11,FALSE)),"NOT VALID")</f>
        <v>0</v>
      </c>
      <c r="AA59" s="31">
        <f t="shared" si="1"/>
        <v>0</v>
      </c>
    </row>
    <row r="60" spans="1:27" x14ac:dyDescent="0.25">
      <c r="A60" t="str">
        <f t="shared" si="0"/>
        <v>1802965116</v>
      </c>
      <c r="B60">
        <v>51</v>
      </c>
      <c r="C60">
        <v>1802965116</v>
      </c>
      <c r="D60" t="s">
        <v>42</v>
      </c>
      <c r="E60" t="s">
        <v>43</v>
      </c>
      <c r="F60">
        <v>2031650</v>
      </c>
      <c r="G60" s="2">
        <v>44117</v>
      </c>
      <c r="H60" s="3">
        <v>0.54781250000000004</v>
      </c>
      <c r="I60" t="s">
        <v>44</v>
      </c>
      <c r="J60">
        <v>-83268447401</v>
      </c>
      <c r="K60" s="4" t="s">
        <v>101</v>
      </c>
      <c r="N60" t="str">
        <f>IFERROR(IFERROR(VLOOKUP($A60,'K-NETT'!$A$1:$AF$37898,1,FALSE),VLOOKUP($A60,'K-Wallet'!$A$1:$M$5000,1,FALSE)),"NOT VALID")</f>
        <v>1802965116</v>
      </c>
      <c r="O60" t="str">
        <f>IFERROR(IFERROR(VLOOKUP($A60,'K-NETT'!$A$1:$AF$37898,11,FALSE),VLOOKUP($A60,'K-Wallet'!$A$1:$M$5000,0,FALSE)),"NOT VALID")</f>
        <v>CNE2010008133</v>
      </c>
      <c r="P60" t="str">
        <f>IFERROR(IFERROR(VLOOKUP($A60,'K-NETT'!$A$1:$AF$37898,14,FALSE),VLOOKUP($A60,'K-Wallet'!$A$1:$M$5000,8,FALSE)),"NOT VALID")</f>
        <v>IDJRAEA06015</v>
      </c>
      <c r="Q60" t="str">
        <f>IFERROR(IFERROR(VLOOKUP($A60,'K-NETT'!$A$1:$AF$37898,15,FALSE),VLOOKUP($A60,'K-Wallet'!$A$1:$M$5000,9,FALSE)),"NOT VALID")</f>
        <v>SAHAMA</v>
      </c>
      <c r="R60">
        <f>IFERROR(IFERROR(VLOOKUP($A60,'K-NETT'!$A$1:$AF$37898,16,FALSE),VLOOKUP($A60,'K-Wallet'!$A$1:$M$5000,0,FALSE)),"NOT VALID")</f>
        <v>2025000</v>
      </c>
      <c r="S60">
        <f>IFERROR(IFERROR(VLOOKUP($A60,'K-NETT'!$A$1:$AF$37898,17,FALSE),VLOOKUP($A60,'K-Wallet'!$A$1:$M$5000,0,FALSE)),"NOT VALID")</f>
        <v>6650</v>
      </c>
      <c r="T60">
        <f>IFERROR(IFERROR(VLOOKUP($A60,'K-NETT'!$A$1:$AF$37898,18,FALSE),VLOOKUP($A60,'K-Wallet'!$A$1:$M$5000,0,FALSE)),"NOT VALID")</f>
        <v>0</v>
      </c>
      <c r="U60">
        <f>IFERROR(IFERROR(VLOOKUP($A60,'K-NETT'!$A$1:$AF$37898,19,FALSE),VLOOKUP($A60,'K-Wallet'!$A$1:$M$5000,0,FALSE)),"NOT VALID")</f>
        <v>0</v>
      </c>
      <c r="V60">
        <f>IFERROR(IFERROR(VLOOKUP($A60,'K-NETT'!$A$1:$AF$37898,20,FALSE),VLOOKUP($A60,'K-Wallet'!$A$1:$M$5000,0,FALSE)),"NOT VALID")</f>
        <v>0</v>
      </c>
      <c r="W60">
        <f>IFERROR(IFERROR(VLOOKUP($A60,'K-NETT'!$A$1:$AF$37898,22,FALSE),VLOOKUP($A60,'K-Wallet'!$A$1:$M$5000,0,FALSE)),"NOT VALID")</f>
        <v>0</v>
      </c>
      <c r="X60">
        <f>IFERROR(IFERROR(VLOOKUP($A60,'K-NETT'!$A$1:$AF$37898,23,FALSE),VLOOKUP($A60,'K-Wallet'!$A$1:$M$5000,0,FALSE)),"NOT VALID")</f>
        <v>0</v>
      </c>
      <c r="Y60">
        <f>IFERROR(IFERROR(VLOOKUP($A60,'K-NETT'!$A$1:$AF$37898,26,FALSE),VLOOKUP($A60,'K-Wallet'!$A$1:$M$5000,0,FALSE)),"NOT VALID")</f>
        <v>2031650</v>
      </c>
      <c r="Z60">
        <f>IFERROR(IFERROR(VLOOKUP($A60,'K-NETT'!$A$1:$AF$37898,30,FALSE),VLOOKUP($A60,'K-Wallet'!$A$1:$M$5000,11,FALSE)),"NOT VALID")</f>
        <v>0</v>
      </c>
      <c r="AA60" s="31">
        <f t="shared" si="1"/>
        <v>0</v>
      </c>
    </row>
    <row r="61" spans="1:27" x14ac:dyDescent="0.25">
      <c r="A61" t="str">
        <f t="shared" si="0"/>
        <v>1303965021</v>
      </c>
      <c r="B61">
        <v>52</v>
      </c>
      <c r="C61">
        <v>1303965021</v>
      </c>
      <c r="D61" t="s">
        <v>42</v>
      </c>
      <c r="E61" t="s">
        <v>43</v>
      </c>
      <c r="F61">
        <v>514650</v>
      </c>
      <c r="G61" s="2">
        <v>44117</v>
      </c>
      <c r="H61" s="3">
        <v>0.54807870370370371</v>
      </c>
      <c r="I61" t="s">
        <v>44</v>
      </c>
      <c r="J61">
        <v>-83268641201</v>
      </c>
      <c r="K61" s="4" t="s">
        <v>101</v>
      </c>
      <c r="N61" t="str">
        <f>IFERROR(IFERROR(VLOOKUP($A61,'K-NETT'!$A$1:$AF$37898,1,FALSE),VLOOKUP($A61,'K-Wallet'!$A$1:$M$5000,1,FALSE)),"NOT VALID")</f>
        <v>1303965021</v>
      </c>
      <c r="O61" t="str">
        <f>IFERROR(IFERROR(VLOOKUP($A61,'K-NETT'!$A$1:$AF$37898,11,FALSE),VLOOKUP($A61,'K-Wallet'!$A$1:$M$5000,0,FALSE)),"NOT VALID")</f>
        <v>CNE2010008135</v>
      </c>
      <c r="P61" t="str">
        <f>IFERROR(IFERROR(VLOOKUP($A61,'K-NETT'!$A$1:$AF$37898,14,FALSE),VLOOKUP($A61,'K-Wallet'!$A$1:$M$5000,8,FALSE)),"NOT VALID")</f>
        <v>IDSPAAB27083</v>
      </c>
      <c r="Q61" t="str">
        <f>IFERROR(IFERROR(VLOOKUP($A61,'K-NETT'!$A$1:$AF$37898,15,FALSE),VLOOKUP($A61,'K-Wallet'!$A$1:$M$5000,9,FALSE)),"NOT VALID")</f>
        <v>SWASTINI</v>
      </c>
      <c r="R61">
        <f>IFERROR(IFERROR(VLOOKUP($A61,'K-NETT'!$A$1:$AF$37898,16,FALSE),VLOOKUP($A61,'K-Wallet'!$A$1:$M$5000,0,FALSE)),"NOT VALID")</f>
        <v>500000</v>
      </c>
      <c r="S61">
        <f>IFERROR(IFERROR(VLOOKUP($A61,'K-NETT'!$A$1:$AF$37898,17,FALSE),VLOOKUP($A61,'K-Wallet'!$A$1:$M$5000,0,FALSE)),"NOT VALID")</f>
        <v>6650</v>
      </c>
      <c r="T61">
        <f>IFERROR(IFERROR(VLOOKUP($A61,'K-NETT'!$A$1:$AF$37898,18,FALSE),VLOOKUP($A61,'K-Wallet'!$A$1:$M$5000,0,FALSE)),"NOT VALID")</f>
        <v>8000</v>
      </c>
      <c r="U61">
        <f>IFERROR(IFERROR(VLOOKUP($A61,'K-NETT'!$A$1:$AF$37898,19,FALSE),VLOOKUP($A61,'K-Wallet'!$A$1:$M$5000,0,FALSE)),"NOT VALID")</f>
        <v>0</v>
      </c>
      <c r="V61">
        <f>IFERROR(IFERROR(VLOOKUP($A61,'K-NETT'!$A$1:$AF$37898,20,FALSE),VLOOKUP($A61,'K-Wallet'!$A$1:$M$5000,0,FALSE)),"NOT VALID")</f>
        <v>0</v>
      </c>
      <c r="W61">
        <f>IFERROR(IFERROR(VLOOKUP($A61,'K-NETT'!$A$1:$AF$37898,22,FALSE),VLOOKUP($A61,'K-Wallet'!$A$1:$M$5000,0,FALSE)),"NOT VALID")</f>
        <v>0</v>
      </c>
      <c r="X61">
        <f>IFERROR(IFERROR(VLOOKUP($A61,'K-NETT'!$A$1:$AF$37898,23,FALSE),VLOOKUP($A61,'K-Wallet'!$A$1:$M$5000,0,FALSE)),"NOT VALID")</f>
        <v>0</v>
      </c>
      <c r="Y61">
        <f>IFERROR(IFERROR(VLOOKUP($A61,'K-NETT'!$A$1:$AF$37898,26,FALSE),VLOOKUP($A61,'K-Wallet'!$A$1:$M$5000,0,FALSE)),"NOT VALID")</f>
        <v>514650</v>
      </c>
      <c r="Z61">
        <f>IFERROR(IFERROR(VLOOKUP($A61,'K-NETT'!$A$1:$AF$37898,30,FALSE),VLOOKUP($A61,'K-Wallet'!$A$1:$M$5000,11,FALSE)),"NOT VALID")</f>
        <v>0</v>
      </c>
      <c r="AA61" s="31">
        <f t="shared" si="1"/>
        <v>0</v>
      </c>
    </row>
    <row r="62" spans="1:27" x14ac:dyDescent="0.25">
      <c r="A62" t="str">
        <f t="shared" si="0"/>
        <v>1544965186</v>
      </c>
      <c r="B62">
        <v>53</v>
      </c>
      <c r="C62">
        <v>1544965186</v>
      </c>
      <c r="D62" t="s">
        <v>42</v>
      </c>
      <c r="E62" t="s">
        <v>43</v>
      </c>
      <c r="F62">
        <v>104650</v>
      </c>
      <c r="G62" s="2">
        <v>44117</v>
      </c>
      <c r="H62" s="3">
        <v>0.5508912037037037</v>
      </c>
      <c r="I62" t="s">
        <v>44</v>
      </c>
      <c r="J62">
        <v>-83269700401</v>
      </c>
      <c r="K62" s="4" t="s">
        <v>101</v>
      </c>
      <c r="N62" t="str">
        <f>IFERROR(IFERROR(VLOOKUP($A62,'K-NETT'!$A$1:$AF$37898,1,FALSE),VLOOKUP($A62,'K-Wallet'!$A$1:$M$5000,1,FALSE)),"NOT VALID")</f>
        <v>1544965186</v>
      </c>
      <c r="O62" t="str">
        <f>IFERROR(IFERROR(VLOOKUP($A62,'K-NETT'!$A$1:$AF$37898,11,FALSE),VLOOKUP($A62,'K-Wallet'!$A$1:$M$5000,0,FALSE)),"NOT VALID")</f>
        <v>CNE2010008136</v>
      </c>
      <c r="P62" t="str">
        <f>IFERROR(IFERROR(VLOOKUP($A62,'K-NETT'!$A$1:$AF$37898,14,FALSE),VLOOKUP($A62,'K-Wallet'!$A$1:$M$5000,8,FALSE)),"NOT VALID")</f>
        <v>IDPABLA06647</v>
      </c>
      <c r="Q62" t="str">
        <f>IFERROR(IFERROR(VLOOKUP($A62,'K-NETT'!$A$1:$AF$37898,15,FALSE),VLOOKUP($A62,'K-Wallet'!$A$1:$M$5000,9,FALSE)),"NOT VALID")</f>
        <v>ISNAINI NURHASANAH S.SOS</v>
      </c>
      <c r="R62">
        <f>IFERROR(IFERROR(VLOOKUP($A62,'K-NETT'!$A$1:$AF$37898,16,FALSE),VLOOKUP($A62,'K-Wallet'!$A$1:$M$5000,0,FALSE)),"NOT VALID")</f>
        <v>91000</v>
      </c>
      <c r="S62">
        <f>IFERROR(IFERROR(VLOOKUP($A62,'K-NETT'!$A$1:$AF$37898,17,FALSE),VLOOKUP($A62,'K-Wallet'!$A$1:$M$5000,0,FALSE)),"NOT VALID")</f>
        <v>6650</v>
      </c>
      <c r="T62">
        <f>IFERROR(IFERROR(VLOOKUP($A62,'K-NETT'!$A$1:$AF$37898,18,FALSE),VLOOKUP($A62,'K-Wallet'!$A$1:$M$5000,0,FALSE)),"NOT VALID")</f>
        <v>7000</v>
      </c>
      <c r="U62">
        <f>IFERROR(IFERROR(VLOOKUP($A62,'K-NETT'!$A$1:$AF$37898,19,FALSE),VLOOKUP($A62,'K-Wallet'!$A$1:$M$5000,0,FALSE)),"NOT VALID")</f>
        <v>0</v>
      </c>
      <c r="V62">
        <f>IFERROR(IFERROR(VLOOKUP($A62,'K-NETT'!$A$1:$AF$37898,20,FALSE),VLOOKUP($A62,'K-Wallet'!$A$1:$M$5000,0,FALSE)),"NOT VALID")</f>
        <v>0</v>
      </c>
      <c r="W62">
        <f>IFERROR(IFERROR(VLOOKUP($A62,'K-NETT'!$A$1:$AF$37898,22,FALSE),VLOOKUP($A62,'K-Wallet'!$A$1:$M$5000,0,FALSE)),"NOT VALID")</f>
        <v>0</v>
      </c>
      <c r="X62">
        <f>IFERROR(IFERROR(VLOOKUP($A62,'K-NETT'!$A$1:$AF$37898,23,FALSE),VLOOKUP($A62,'K-Wallet'!$A$1:$M$5000,0,FALSE)),"NOT VALID")</f>
        <v>0</v>
      </c>
      <c r="Y62">
        <f>IFERROR(IFERROR(VLOOKUP($A62,'K-NETT'!$A$1:$AF$37898,26,FALSE),VLOOKUP($A62,'K-Wallet'!$A$1:$M$5000,0,FALSE)),"NOT VALID")</f>
        <v>104650</v>
      </c>
      <c r="Z62">
        <f>IFERROR(IFERROR(VLOOKUP($A62,'K-NETT'!$A$1:$AF$37898,30,FALSE),VLOOKUP($A62,'K-Wallet'!$A$1:$M$5000,11,FALSE)),"NOT VALID")</f>
        <v>0</v>
      </c>
      <c r="AA62" s="31">
        <f t="shared" si="1"/>
        <v>0</v>
      </c>
    </row>
    <row r="63" spans="1:27" x14ac:dyDescent="0.25">
      <c r="A63" t="str">
        <f t="shared" si="0"/>
        <v>1833075311</v>
      </c>
      <c r="B63">
        <v>54</v>
      </c>
      <c r="C63">
        <v>1833075311</v>
      </c>
      <c r="D63" t="s">
        <v>42</v>
      </c>
      <c r="E63" t="s">
        <v>43</v>
      </c>
      <c r="F63">
        <v>121650</v>
      </c>
      <c r="G63" s="2">
        <v>44117</v>
      </c>
      <c r="H63" s="3">
        <v>0.56012731481481481</v>
      </c>
      <c r="I63" t="s">
        <v>44</v>
      </c>
      <c r="J63">
        <v>-83273675301</v>
      </c>
      <c r="K63" s="4" t="s">
        <v>101</v>
      </c>
      <c r="N63" t="str">
        <f>IFERROR(IFERROR(VLOOKUP($A63,'K-NETT'!$A$1:$AF$37898,1,FALSE),VLOOKUP($A63,'K-Wallet'!$A$1:$M$5000,1,FALSE)),"NOT VALID")</f>
        <v>1833075311</v>
      </c>
      <c r="O63" t="str">
        <f>IFERROR(IFERROR(VLOOKUP($A63,'K-NETT'!$A$1:$AF$37898,11,FALSE),VLOOKUP($A63,'K-Wallet'!$A$1:$M$5000,0,FALSE)),"NOT VALID")</f>
        <v>CNE2010008141</v>
      </c>
      <c r="P63" t="str">
        <f>IFERROR(IFERROR(VLOOKUP($A63,'K-NETT'!$A$1:$AF$37898,14,FALSE),VLOOKUP($A63,'K-Wallet'!$A$1:$M$5000,8,FALSE)),"NOT VALID")</f>
        <v>IDSSALA02656</v>
      </c>
      <c r="Q63" t="str">
        <f>IFERROR(IFERROR(VLOOKUP($A63,'K-NETT'!$A$1:$AF$37898,15,FALSE),VLOOKUP($A63,'K-Wallet'!$A$1:$M$5000,9,FALSE)),"NOT VALID")</f>
        <v>IRFAN</v>
      </c>
      <c r="R63">
        <f>IFERROR(IFERROR(VLOOKUP($A63,'K-NETT'!$A$1:$AF$37898,16,FALSE),VLOOKUP($A63,'K-Wallet'!$A$1:$M$5000,0,FALSE)),"NOT VALID")</f>
        <v>115000</v>
      </c>
      <c r="S63">
        <f>IFERROR(IFERROR(VLOOKUP($A63,'K-NETT'!$A$1:$AF$37898,17,FALSE),VLOOKUP($A63,'K-Wallet'!$A$1:$M$5000,0,FALSE)),"NOT VALID")</f>
        <v>6650</v>
      </c>
      <c r="T63">
        <f>IFERROR(IFERROR(VLOOKUP($A63,'K-NETT'!$A$1:$AF$37898,18,FALSE),VLOOKUP($A63,'K-Wallet'!$A$1:$M$5000,0,FALSE)),"NOT VALID")</f>
        <v>0</v>
      </c>
      <c r="U63">
        <f>IFERROR(IFERROR(VLOOKUP($A63,'K-NETT'!$A$1:$AF$37898,19,FALSE),VLOOKUP($A63,'K-Wallet'!$A$1:$M$5000,0,FALSE)),"NOT VALID")</f>
        <v>0</v>
      </c>
      <c r="V63">
        <f>IFERROR(IFERROR(VLOOKUP($A63,'K-NETT'!$A$1:$AF$37898,20,FALSE),VLOOKUP($A63,'K-Wallet'!$A$1:$M$5000,0,FALSE)),"NOT VALID")</f>
        <v>0</v>
      </c>
      <c r="W63">
        <f>IFERROR(IFERROR(VLOOKUP($A63,'K-NETT'!$A$1:$AF$37898,22,FALSE),VLOOKUP($A63,'K-Wallet'!$A$1:$M$5000,0,FALSE)),"NOT VALID")</f>
        <v>0</v>
      </c>
      <c r="X63">
        <f>IFERROR(IFERROR(VLOOKUP($A63,'K-NETT'!$A$1:$AF$37898,23,FALSE),VLOOKUP($A63,'K-Wallet'!$A$1:$M$5000,0,FALSE)),"NOT VALID")</f>
        <v>0</v>
      </c>
      <c r="Y63">
        <f>IFERROR(IFERROR(VLOOKUP($A63,'K-NETT'!$A$1:$AF$37898,26,FALSE),VLOOKUP($A63,'K-Wallet'!$A$1:$M$5000,0,FALSE)),"NOT VALID")</f>
        <v>121650</v>
      </c>
      <c r="Z63">
        <f>IFERROR(IFERROR(VLOOKUP($A63,'K-NETT'!$A$1:$AF$37898,30,FALSE),VLOOKUP($A63,'K-Wallet'!$A$1:$M$5000,11,FALSE)),"NOT VALID")</f>
        <v>0</v>
      </c>
      <c r="AA63" s="31">
        <f t="shared" si="1"/>
        <v>0</v>
      </c>
    </row>
    <row r="64" spans="1:27" x14ac:dyDescent="0.25">
      <c r="A64" t="str">
        <f t="shared" si="0"/>
        <v>1537075323</v>
      </c>
      <c r="B64">
        <v>55</v>
      </c>
      <c r="C64">
        <v>1537075323</v>
      </c>
      <c r="D64" t="s">
        <v>42</v>
      </c>
      <c r="E64" t="s">
        <v>43</v>
      </c>
      <c r="F64">
        <v>674650</v>
      </c>
      <c r="G64" s="2">
        <v>44117</v>
      </c>
      <c r="H64" s="3">
        <v>0.56456018518518525</v>
      </c>
      <c r="I64" t="s">
        <v>44</v>
      </c>
      <c r="J64">
        <v>-83275453801</v>
      </c>
      <c r="K64" s="4" t="s">
        <v>101</v>
      </c>
      <c r="N64" t="str">
        <f>IFERROR(IFERROR(VLOOKUP($A64,'K-NETT'!$A$1:$AF$37898,1,FALSE),VLOOKUP($A64,'K-Wallet'!$A$1:$M$5000,1,FALSE)),"NOT VALID")</f>
        <v>1537075323</v>
      </c>
      <c r="O64" t="str">
        <f>IFERROR(IFERROR(VLOOKUP($A64,'K-NETT'!$A$1:$AF$37898,11,FALSE),VLOOKUP($A64,'K-Wallet'!$A$1:$M$5000,0,FALSE)),"NOT VALID")</f>
        <v>CNE2010008146</v>
      </c>
      <c r="P64" t="str">
        <f>IFERROR(IFERROR(VLOOKUP($A64,'K-NETT'!$A$1:$AF$37898,14,FALSE),VLOOKUP($A64,'K-Wallet'!$A$1:$M$5000,8,FALSE)),"NOT VALID")</f>
        <v>IDJRID010726</v>
      </c>
      <c r="Q64" t="str">
        <f>IFERROR(IFERROR(VLOOKUP($A64,'K-NETT'!$A$1:$AF$37898,15,FALSE),VLOOKUP($A64,'K-Wallet'!$A$1:$M$5000,9,FALSE)),"NOT VALID")</f>
        <v>M TAUFIQ AMRULLAH</v>
      </c>
      <c r="R64">
        <f>IFERROR(IFERROR(VLOOKUP($A64,'K-NETT'!$A$1:$AF$37898,16,FALSE),VLOOKUP($A64,'K-Wallet'!$A$1:$M$5000,0,FALSE)),"NOT VALID")</f>
        <v>658000</v>
      </c>
      <c r="S64">
        <f>IFERROR(IFERROR(VLOOKUP($A64,'K-NETT'!$A$1:$AF$37898,17,FALSE),VLOOKUP($A64,'K-Wallet'!$A$1:$M$5000,0,FALSE)),"NOT VALID")</f>
        <v>6650</v>
      </c>
      <c r="T64">
        <f>IFERROR(IFERROR(VLOOKUP($A64,'K-NETT'!$A$1:$AF$37898,18,FALSE),VLOOKUP($A64,'K-Wallet'!$A$1:$M$5000,0,FALSE)),"NOT VALID")</f>
        <v>10000</v>
      </c>
      <c r="U64">
        <f>IFERROR(IFERROR(VLOOKUP($A64,'K-NETT'!$A$1:$AF$37898,19,FALSE),VLOOKUP($A64,'K-Wallet'!$A$1:$M$5000,0,FALSE)),"NOT VALID")</f>
        <v>0</v>
      </c>
      <c r="V64">
        <f>IFERROR(IFERROR(VLOOKUP($A64,'K-NETT'!$A$1:$AF$37898,20,FALSE),VLOOKUP($A64,'K-Wallet'!$A$1:$M$5000,0,FALSE)),"NOT VALID")</f>
        <v>0</v>
      </c>
      <c r="W64">
        <f>IFERROR(IFERROR(VLOOKUP($A64,'K-NETT'!$A$1:$AF$37898,22,FALSE),VLOOKUP($A64,'K-Wallet'!$A$1:$M$5000,0,FALSE)),"NOT VALID")</f>
        <v>0</v>
      </c>
      <c r="X64">
        <f>IFERROR(IFERROR(VLOOKUP($A64,'K-NETT'!$A$1:$AF$37898,23,FALSE),VLOOKUP($A64,'K-Wallet'!$A$1:$M$5000,0,FALSE)),"NOT VALID")</f>
        <v>0</v>
      </c>
      <c r="Y64">
        <f>IFERROR(IFERROR(VLOOKUP($A64,'K-NETT'!$A$1:$AF$37898,26,FALSE),VLOOKUP($A64,'K-Wallet'!$A$1:$M$5000,0,FALSE)),"NOT VALID")</f>
        <v>674650</v>
      </c>
      <c r="Z64">
        <f>IFERROR(IFERROR(VLOOKUP($A64,'K-NETT'!$A$1:$AF$37898,30,FALSE),VLOOKUP($A64,'K-Wallet'!$A$1:$M$5000,11,FALSE)),"NOT VALID")</f>
        <v>0</v>
      </c>
      <c r="AA64" s="31">
        <f t="shared" si="1"/>
        <v>0</v>
      </c>
    </row>
    <row r="65" spans="1:27" x14ac:dyDescent="0.25">
      <c r="A65" t="str">
        <f t="shared" si="0"/>
        <v>1736075617</v>
      </c>
      <c r="B65">
        <v>56</v>
      </c>
      <c r="C65">
        <v>1736075617</v>
      </c>
      <c r="D65" t="s">
        <v>42</v>
      </c>
      <c r="E65" t="s">
        <v>43</v>
      </c>
      <c r="F65">
        <v>246650</v>
      </c>
      <c r="G65" s="2">
        <v>44117</v>
      </c>
      <c r="H65" s="3">
        <v>0.56557870370370367</v>
      </c>
      <c r="I65" t="s">
        <v>44</v>
      </c>
      <c r="J65">
        <v>-83275779201</v>
      </c>
      <c r="K65" s="4" t="s">
        <v>101</v>
      </c>
      <c r="N65" t="str">
        <f>IFERROR(IFERROR(VLOOKUP($A65,'K-NETT'!$A$1:$AF$37898,1,FALSE),VLOOKUP($A65,'K-Wallet'!$A$1:$M$5000,1,FALSE)),"NOT VALID")</f>
        <v>1736075617</v>
      </c>
      <c r="O65" t="str">
        <f>IFERROR(IFERROR(VLOOKUP($A65,'K-NETT'!$A$1:$AF$37898,11,FALSE),VLOOKUP($A65,'K-Wallet'!$A$1:$M$5000,0,FALSE)),"NOT VALID")</f>
        <v>CNE2010008147</v>
      </c>
      <c r="P65" t="str">
        <f>IFERROR(IFERROR(VLOOKUP($A65,'K-NETT'!$A$1:$AF$37898,14,FALSE),VLOOKUP($A65,'K-Wallet'!$A$1:$M$5000,8,FALSE)),"NOT VALID")</f>
        <v>IDSPAAA76231</v>
      </c>
      <c r="Q65" t="str">
        <f>IFERROR(IFERROR(VLOOKUP($A65,'K-NETT'!$A$1:$AF$37898,15,FALSE),VLOOKUP($A65,'K-Wallet'!$A$1:$M$5000,9,FALSE)),"NOT VALID")</f>
        <v>PUTRA NUGRAHA</v>
      </c>
      <c r="R65">
        <f>IFERROR(IFERROR(VLOOKUP($A65,'K-NETT'!$A$1:$AF$37898,16,FALSE),VLOOKUP($A65,'K-Wallet'!$A$1:$M$5000,0,FALSE)),"NOT VALID")</f>
        <v>240000</v>
      </c>
      <c r="S65">
        <f>IFERROR(IFERROR(VLOOKUP($A65,'K-NETT'!$A$1:$AF$37898,17,FALSE),VLOOKUP($A65,'K-Wallet'!$A$1:$M$5000,0,FALSE)),"NOT VALID")</f>
        <v>6650</v>
      </c>
      <c r="T65">
        <f>IFERROR(IFERROR(VLOOKUP($A65,'K-NETT'!$A$1:$AF$37898,18,FALSE),VLOOKUP($A65,'K-Wallet'!$A$1:$M$5000,0,FALSE)),"NOT VALID")</f>
        <v>0</v>
      </c>
      <c r="U65">
        <f>IFERROR(IFERROR(VLOOKUP($A65,'K-NETT'!$A$1:$AF$37898,19,FALSE),VLOOKUP($A65,'K-Wallet'!$A$1:$M$5000,0,FALSE)),"NOT VALID")</f>
        <v>0</v>
      </c>
      <c r="V65">
        <f>IFERROR(IFERROR(VLOOKUP($A65,'K-NETT'!$A$1:$AF$37898,20,FALSE),VLOOKUP($A65,'K-Wallet'!$A$1:$M$5000,0,FALSE)),"NOT VALID")</f>
        <v>0</v>
      </c>
      <c r="W65">
        <f>IFERROR(IFERROR(VLOOKUP($A65,'K-NETT'!$A$1:$AF$37898,22,FALSE),VLOOKUP($A65,'K-Wallet'!$A$1:$M$5000,0,FALSE)),"NOT VALID")</f>
        <v>0</v>
      </c>
      <c r="X65">
        <f>IFERROR(IFERROR(VLOOKUP($A65,'K-NETT'!$A$1:$AF$37898,23,FALSE),VLOOKUP($A65,'K-Wallet'!$A$1:$M$5000,0,FALSE)),"NOT VALID")</f>
        <v>0</v>
      </c>
      <c r="Y65">
        <f>IFERROR(IFERROR(VLOOKUP($A65,'K-NETT'!$A$1:$AF$37898,26,FALSE),VLOOKUP($A65,'K-Wallet'!$A$1:$M$5000,0,FALSE)),"NOT VALID")</f>
        <v>246650</v>
      </c>
      <c r="Z65">
        <f>IFERROR(IFERROR(VLOOKUP($A65,'K-NETT'!$A$1:$AF$37898,30,FALSE),VLOOKUP($A65,'K-Wallet'!$A$1:$M$5000,11,FALSE)),"NOT VALID")</f>
        <v>0</v>
      </c>
      <c r="AA65" s="31">
        <f t="shared" si="1"/>
        <v>0</v>
      </c>
    </row>
    <row r="66" spans="1:27" x14ac:dyDescent="0.25">
      <c r="A66" t="str">
        <f t="shared" si="0"/>
        <v>1491465524</v>
      </c>
      <c r="B66">
        <v>57</v>
      </c>
      <c r="C66">
        <v>1491465524</v>
      </c>
      <c r="D66" t="s">
        <v>42</v>
      </c>
      <c r="E66" t="s">
        <v>43</v>
      </c>
      <c r="F66">
        <v>456650</v>
      </c>
      <c r="G66" s="2">
        <v>44117</v>
      </c>
      <c r="H66" s="3">
        <v>0.56890046296296293</v>
      </c>
      <c r="I66" t="s">
        <v>48</v>
      </c>
      <c r="J66">
        <v>-83277148201</v>
      </c>
      <c r="K66" s="4" t="s">
        <v>101</v>
      </c>
      <c r="N66" t="str">
        <f>IFERROR(IFERROR(VLOOKUP($A66,'K-NETT'!$A$1:$AF$37898,1,FALSE),VLOOKUP($A66,'K-Wallet'!$A$1:$M$5000,1,FALSE)),"NOT VALID")</f>
        <v>1491465524</v>
      </c>
      <c r="O66" t="str">
        <f>IFERROR(IFERROR(VLOOKUP($A66,'K-NETT'!$A$1:$AF$37898,11,FALSE),VLOOKUP($A66,'K-Wallet'!$A$1:$M$5000,0,FALSE)),"NOT VALID")</f>
        <v>CNE2010008149</v>
      </c>
      <c r="P66" t="str">
        <f>IFERROR(IFERROR(VLOOKUP($A66,'K-NETT'!$A$1:$AF$37898,14,FALSE),VLOOKUP($A66,'K-Wallet'!$A$1:$M$5000,8,FALSE)),"NOT VALID")</f>
        <v>IDSPAAB41366</v>
      </c>
      <c r="Q66" t="str">
        <f>IFERROR(IFERROR(VLOOKUP($A66,'K-NETT'!$A$1:$AF$37898,15,FALSE),VLOOKUP($A66,'K-Wallet'!$A$1:$M$5000,9,FALSE)),"NOT VALID")</f>
        <v>MAMAN SUHERMAN</v>
      </c>
      <c r="R66">
        <f>IFERROR(IFERROR(VLOOKUP($A66,'K-NETT'!$A$1:$AF$37898,16,FALSE),VLOOKUP($A66,'K-Wallet'!$A$1:$M$5000,0,FALSE)),"NOT VALID")</f>
        <v>440000</v>
      </c>
      <c r="S66">
        <f>IFERROR(IFERROR(VLOOKUP($A66,'K-NETT'!$A$1:$AF$37898,17,FALSE),VLOOKUP($A66,'K-Wallet'!$A$1:$M$5000,0,FALSE)),"NOT VALID")</f>
        <v>6650</v>
      </c>
      <c r="T66">
        <f>IFERROR(IFERROR(VLOOKUP($A66,'K-NETT'!$A$1:$AF$37898,18,FALSE),VLOOKUP($A66,'K-Wallet'!$A$1:$M$5000,0,FALSE)),"NOT VALID")</f>
        <v>10000</v>
      </c>
      <c r="U66">
        <f>IFERROR(IFERROR(VLOOKUP($A66,'K-NETT'!$A$1:$AF$37898,19,FALSE),VLOOKUP($A66,'K-Wallet'!$A$1:$M$5000,0,FALSE)),"NOT VALID")</f>
        <v>0</v>
      </c>
      <c r="V66">
        <f>IFERROR(IFERROR(VLOOKUP($A66,'K-NETT'!$A$1:$AF$37898,20,FALSE),VLOOKUP($A66,'K-Wallet'!$A$1:$M$5000,0,FALSE)),"NOT VALID")</f>
        <v>0</v>
      </c>
      <c r="W66">
        <f>IFERROR(IFERROR(VLOOKUP($A66,'K-NETT'!$A$1:$AF$37898,22,FALSE),VLOOKUP($A66,'K-Wallet'!$A$1:$M$5000,0,FALSE)),"NOT VALID")</f>
        <v>0</v>
      </c>
      <c r="X66">
        <f>IFERROR(IFERROR(VLOOKUP($A66,'K-NETT'!$A$1:$AF$37898,23,FALSE),VLOOKUP($A66,'K-Wallet'!$A$1:$M$5000,0,FALSE)),"NOT VALID")</f>
        <v>0</v>
      </c>
      <c r="Y66">
        <f>IFERROR(IFERROR(VLOOKUP($A66,'K-NETT'!$A$1:$AF$37898,26,FALSE),VLOOKUP($A66,'K-Wallet'!$A$1:$M$5000,0,FALSE)),"NOT VALID")</f>
        <v>456650</v>
      </c>
      <c r="Z66">
        <f>IFERROR(IFERROR(VLOOKUP($A66,'K-NETT'!$A$1:$AF$37898,30,FALSE),VLOOKUP($A66,'K-Wallet'!$A$1:$M$5000,11,FALSE)),"NOT VALID")</f>
        <v>0</v>
      </c>
      <c r="AA66" s="31">
        <f t="shared" si="1"/>
        <v>0</v>
      </c>
    </row>
    <row r="67" spans="1:27" x14ac:dyDescent="0.25">
      <c r="A67" t="str">
        <f t="shared" si="0"/>
        <v>1178075766</v>
      </c>
      <c r="B67">
        <v>58</v>
      </c>
      <c r="C67">
        <v>1178075766</v>
      </c>
      <c r="D67" t="s">
        <v>42</v>
      </c>
      <c r="E67" t="s">
        <v>43</v>
      </c>
      <c r="F67">
        <v>104650</v>
      </c>
      <c r="G67" s="2">
        <v>44117</v>
      </c>
      <c r="H67" s="3">
        <v>0.57994212962962965</v>
      </c>
      <c r="I67" t="s">
        <v>44</v>
      </c>
      <c r="J67">
        <v>-83281460401</v>
      </c>
      <c r="K67" s="4" t="s">
        <v>101</v>
      </c>
      <c r="N67" t="str">
        <f>IFERROR(IFERROR(VLOOKUP($A67,'K-NETT'!$A$1:$AF$37898,1,FALSE),VLOOKUP($A67,'K-Wallet'!$A$1:$M$5000,1,FALSE)),"NOT VALID")</f>
        <v>1178075766</v>
      </c>
      <c r="O67" t="str">
        <f>IFERROR(IFERROR(VLOOKUP($A67,'K-NETT'!$A$1:$AF$37898,11,FALSE),VLOOKUP($A67,'K-Wallet'!$A$1:$M$5000,0,FALSE)),"NOT VALID")</f>
        <v>CNE2010008164</v>
      </c>
      <c r="P67" t="str">
        <f>IFERROR(IFERROR(VLOOKUP($A67,'K-NETT'!$A$1:$AF$37898,14,FALSE),VLOOKUP($A67,'K-Wallet'!$A$1:$M$5000,8,FALSE)),"NOT VALID")</f>
        <v>IDPABLA05517</v>
      </c>
      <c r="Q67" t="str">
        <f>IFERROR(IFERROR(VLOOKUP($A67,'K-NETT'!$A$1:$AF$37898,15,FALSE),VLOOKUP($A67,'K-Wallet'!$A$1:$M$5000,9,FALSE)),"NOT VALID")</f>
        <v>NURWIYATI</v>
      </c>
      <c r="R67">
        <f>IFERROR(IFERROR(VLOOKUP($A67,'K-NETT'!$A$1:$AF$37898,16,FALSE),VLOOKUP($A67,'K-Wallet'!$A$1:$M$5000,0,FALSE)),"NOT VALID")</f>
        <v>91000</v>
      </c>
      <c r="S67">
        <f>IFERROR(IFERROR(VLOOKUP($A67,'K-NETT'!$A$1:$AF$37898,17,FALSE),VLOOKUP($A67,'K-Wallet'!$A$1:$M$5000,0,FALSE)),"NOT VALID")</f>
        <v>6650</v>
      </c>
      <c r="T67">
        <f>IFERROR(IFERROR(VLOOKUP($A67,'K-NETT'!$A$1:$AF$37898,18,FALSE),VLOOKUP($A67,'K-Wallet'!$A$1:$M$5000,0,FALSE)),"NOT VALID")</f>
        <v>7000</v>
      </c>
      <c r="U67">
        <f>IFERROR(IFERROR(VLOOKUP($A67,'K-NETT'!$A$1:$AF$37898,19,FALSE),VLOOKUP($A67,'K-Wallet'!$A$1:$M$5000,0,FALSE)),"NOT VALID")</f>
        <v>0</v>
      </c>
      <c r="V67">
        <f>IFERROR(IFERROR(VLOOKUP($A67,'K-NETT'!$A$1:$AF$37898,20,FALSE),VLOOKUP($A67,'K-Wallet'!$A$1:$M$5000,0,FALSE)),"NOT VALID")</f>
        <v>0</v>
      </c>
      <c r="W67">
        <f>IFERROR(IFERROR(VLOOKUP($A67,'K-NETT'!$A$1:$AF$37898,22,FALSE),VLOOKUP($A67,'K-Wallet'!$A$1:$M$5000,0,FALSE)),"NOT VALID")</f>
        <v>0</v>
      </c>
      <c r="X67">
        <f>IFERROR(IFERROR(VLOOKUP($A67,'K-NETT'!$A$1:$AF$37898,23,FALSE),VLOOKUP($A67,'K-Wallet'!$A$1:$M$5000,0,FALSE)),"NOT VALID")</f>
        <v>0</v>
      </c>
      <c r="Y67">
        <f>IFERROR(IFERROR(VLOOKUP($A67,'K-NETT'!$A$1:$AF$37898,26,FALSE),VLOOKUP($A67,'K-Wallet'!$A$1:$M$5000,0,FALSE)),"NOT VALID")</f>
        <v>104650</v>
      </c>
      <c r="Z67">
        <f>IFERROR(IFERROR(VLOOKUP($A67,'K-NETT'!$A$1:$AF$37898,30,FALSE),VLOOKUP($A67,'K-Wallet'!$A$1:$M$5000,11,FALSE)),"NOT VALID")</f>
        <v>0</v>
      </c>
      <c r="AA67" s="31">
        <f t="shared" si="1"/>
        <v>0</v>
      </c>
    </row>
    <row r="68" spans="1:27" x14ac:dyDescent="0.25">
      <c r="A68" t="str">
        <f t="shared" si="0"/>
        <v>1470275781</v>
      </c>
      <c r="B68">
        <v>59</v>
      </c>
      <c r="C68">
        <v>1470275781</v>
      </c>
      <c r="D68" t="s">
        <v>42</v>
      </c>
      <c r="E68" t="s">
        <v>43</v>
      </c>
      <c r="F68">
        <v>322650</v>
      </c>
      <c r="G68" s="2">
        <v>44117</v>
      </c>
      <c r="H68" s="3">
        <v>0.58135416666666673</v>
      </c>
      <c r="I68" t="s">
        <v>46</v>
      </c>
      <c r="J68">
        <v>-83282092601</v>
      </c>
      <c r="K68" s="4" t="s">
        <v>101</v>
      </c>
      <c r="N68" t="str">
        <f>IFERROR(IFERROR(VLOOKUP($A68,'K-NETT'!$A$1:$AF$37898,1,FALSE),VLOOKUP($A68,'K-Wallet'!$A$1:$M$5000,1,FALSE)),"NOT VALID")</f>
        <v>1470275781</v>
      </c>
      <c r="O68" t="str">
        <f>IFERROR(IFERROR(VLOOKUP($A68,'K-NETT'!$A$1:$AF$37898,11,FALSE),VLOOKUP($A68,'K-Wallet'!$A$1:$M$5000,0,FALSE)),"NOT VALID")</f>
        <v>CNE2010008169</v>
      </c>
      <c r="P68" t="str">
        <f>IFERROR(IFERROR(VLOOKUP($A68,'K-NETT'!$A$1:$AF$37898,14,FALSE),VLOOKUP($A68,'K-Wallet'!$A$1:$M$5000,8,FALSE)),"NOT VALID")</f>
        <v>IDBGID002768</v>
      </c>
      <c r="Q68" t="str">
        <f>IFERROR(IFERROR(VLOOKUP($A68,'K-NETT'!$A$1:$AF$37898,15,FALSE),VLOOKUP($A68,'K-Wallet'!$A$1:$M$5000,9,FALSE)),"NOT VALID")</f>
        <v>FEMI MAGDALENA TODING</v>
      </c>
      <c r="R68">
        <f>IFERROR(IFERROR(VLOOKUP($A68,'K-NETT'!$A$1:$AF$37898,16,FALSE),VLOOKUP($A68,'K-Wallet'!$A$1:$M$5000,0,FALSE)),"NOT VALID")</f>
        <v>306000</v>
      </c>
      <c r="S68">
        <f>IFERROR(IFERROR(VLOOKUP($A68,'K-NETT'!$A$1:$AF$37898,17,FALSE),VLOOKUP($A68,'K-Wallet'!$A$1:$M$5000,0,FALSE)),"NOT VALID")</f>
        <v>6650</v>
      </c>
      <c r="T68">
        <f>IFERROR(IFERROR(VLOOKUP($A68,'K-NETT'!$A$1:$AF$37898,18,FALSE),VLOOKUP($A68,'K-Wallet'!$A$1:$M$5000,0,FALSE)),"NOT VALID")</f>
        <v>10000</v>
      </c>
      <c r="U68">
        <f>IFERROR(IFERROR(VLOOKUP($A68,'K-NETT'!$A$1:$AF$37898,19,FALSE),VLOOKUP($A68,'K-Wallet'!$A$1:$M$5000,0,FALSE)),"NOT VALID")</f>
        <v>0</v>
      </c>
      <c r="V68">
        <f>IFERROR(IFERROR(VLOOKUP($A68,'K-NETT'!$A$1:$AF$37898,20,FALSE),VLOOKUP($A68,'K-Wallet'!$A$1:$M$5000,0,FALSE)),"NOT VALID")</f>
        <v>0</v>
      </c>
      <c r="W68">
        <f>IFERROR(IFERROR(VLOOKUP($A68,'K-NETT'!$A$1:$AF$37898,22,FALSE),VLOOKUP($A68,'K-Wallet'!$A$1:$M$5000,0,FALSE)),"NOT VALID")</f>
        <v>0</v>
      </c>
      <c r="X68">
        <f>IFERROR(IFERROR(VLOOKUP($A68,'K-NETT'!$A$1:$AF$37898,23,FALSE),VLOOKUP($A68,'K-Wallet'!$A$1:$M$5000,0,FALSE)),"NOT VALID")</f>
        <v>0</v>
      </c>
      <c r="Y68">
        <f>IFERROR(IFERROR(VLOOKUP($A68,'K-NETT'!$A$1:$AF$37898,26,FALSE),VLOOKUP($A68,'K-Wallet'!$A$1:$M$5000,0,FALSE)),"NOT VALID")</f>
        <v>322650</v>
      </c>
      <c r="Z68">
        <f>IFERROR(IFERROR(VLOOKUP($A68,'K-NETT'!$A$1:$AF$37898,30,FALSE),VLOOKUP($A68,'K-Wallet'!$A$1:$M$5000,11,FALSE)),"NOT VALID")</f>
        <v>0</v>
      </c>
      <c r="AA68" s="31">
        <f t="shared" si="1"/>
        <v>0</v>
      </c>
    </row>
    <row r="69" spans="1:27" x14ac:dyDescent="0.25">
      <c r="A69" t="str">
        <f t="shared" si="0"/>
        <v>1256275888</v>
      </c>
      <c r="B69">
        <v>60</v>
      </c>
      <c r="C69">
        <v>1256275888</v>
      </c>
      <c r="D69" t="s">
        <v>42</v>
      </c>
      <c r="E69" t="s">
        <v>43</v>
      </c>
      <c r="F69">
        <v>261650</v>
      </c>
      <c r="G69" s="2">
        <v>44117</v>
      </c>
      <c r="H69" s="3">
        <v>0.58745370370370364</v>
      </c>
      <c r="I69" t="s">
        <v>44</v>
      </c>
      <c r="J69">
        <v>-83284525401</v>
      </c>
      <c r="K69" s="4" t="s">
        <v>101</v>
      </c>
      <c r="N69" t="str">
        <f>IFERROR(IFERROR(VLOOKUP($A69,'K-NETT'!$A$1:$AF$37898,1,FALSE),VLOOKUP($A69,'K-Wallet'!$A$1:$M$5000,1,FALSE)),"NOT VALID")</f>
        <v>1256275888</v>
      </c>
      <c r="O69" t="str">
        <f>IFERROR(IFERROR(VLOOKUP($A69,'K-NETT'!$A$1:$AF$37898,11,FALSE),VLOOKUP($A69,'K-Wallet'!$A$1:$M$5000,0,FALSE)),"NOT VALID")</f>
        <v>CNE2010008173</v>
      </c>
      <c r="P69" t="str">
        <f>IFERROR(IFERROR(VLOOKUP($A69,'K-NETT'!$A$1:$AF$37898,14,FALSE),VLOOKUP($A69,'K-Wallet'!$A$1:$M$5000,8,FALSE)),"NOT VALID")</f>
        <v>IDKLID000142</v>
      </c>
      <c r="Q69" t="str">
        <f>IFERROR(IFERROR(VLOOKUP($A69,'K-NETT'!$A$1:$AF$37898,15,FALSE),VLOOKUP($A69,'K-Wallet'!$A$1:$M$5000,9,FALSE)),"NOT VALID")</f>
        <v>ARIF SETIAWAN</v>
      </c>
      <c r="R69">
        <f>IFERROR(IFERROR(VLOOKUP($A69,'K-NETT'!$A$1:$AF$37898,16,FALSE),VLOOKUP($A69,'K-Wallet'!$A$1:$M$5000,0,FALSE)),"NOT VALID")</f>
        <v>255000</v>
      </c>
      <c r="S69">
        <f>IFERROR(IFERROR(VLOOKUP($A69,'K-NETT'!$A$1:$AF$37898,17,FALSE),VLOOKUP($A69,'K-Wallet'!$A$1:$M$5000,0,FALSE)),"NOT VALID")</f>
        <v>6650</v>
      </c>
      <c r="T69">
        <f>IFERROR(IFERROR(VLOOKUP($A69,'K-NETT'!$A$1:$AF$37898,18,FALSE),VLOOKUP($A69,'K-Wallet'!$A$1:$M$5000,0,FALSE)),"NOT VALID")</f>
        <v>0</v>
      </c>
      <c r="U69">
        <f>IFERROR(IFERROR(VLOOKUP($A69,'K-NETT'!$A$1:$AF$37898,19,FALSE),VLOOKUP($A69,'K-Wallet'!$A$1:$M$5000,0,FALSE)),"NOT VALID")</f>
        <v>0</v>
      </c>
      <c r="V69">
        <f>IFERROR(IFERROR(VLOOKUP($A69,'K-NETT'!$A$1:$AF$37898,20,FALSE),VLOOKUP($A69,'K-Wallet'!$A$1:$M$5000,0,FALSE)),"NOT VALID")</f>
        <v>0</v>
      </c>
      <c r="W69">
        <f>IFERROR(IFERROR(VLOOKUP($A69,'K-NETT'!$A$1:$AF$37898,22,FALSE),VLOOKUP($A69,'K-Wallet'!$A$1:$M$5000,0,FALSE)),"NOT VALID")</f>
        <v>0</v>
      </c>
      <c r="X69">
        <f>IFERROR(IFERROR(VLOOKUP($A69,'K-NETT'!$A$1:$AF$37898,23,FALSE),VLOOKUP($A69,'K-Wallet'!$A$1:$M$5000,0,FALSE)),"NOT VALID")</f>
        <v>0</v>
      </c>
      <c r="Y69">
        <f>IFERROR(IFERROR(VLOOKUP($A69,'K-NETT'!$A$1:$AF$37898,26,FALSE),VLOOKUP($A69,'K-Wallet'!$A$1:$M$5000,0,FALSE)),"NOT VALID")</f>
        <v>261650</v>
      </c>
      <c r="Z69">
        <f>IFERROR(IFERROR(VLOOKUP($A69,'K-NETT'!$A$1:$AF$37898,30,FALSE),VLOOKUP($A69,'K-Wallet'!$A$1:$M$5000,11,FALSE)),"NOT VALID")</f>
        <v>0</v>
      </c>
      <c r="AA69" s="31">
        <f t="shared" si="1"/>
        <v>0</v>
      </c>
    </row>
    <row r="70" spans="1:27" x14ac:dyDescent="0.25">
      <c r="A70" t="str">
        <f t="shared" si="0"/>
        <v>154729172</v>
      </c>
      <c r="B70">
        <v>61</v>
      </c>
      <c r="C70">
        <v>154729172</v>
      </c>
      <c r="D70" t="s">
        <v>1153</v>
      </c>
      <c r="E70" t="s">
        <v>43</v>
      </c>
      <c r="F70">
        <v>4701500</v>
      </c>
      <c r="G70" s="2">
        <v>44117</v>
      </c>
      <c r="H70" s="3">
        <v>0.58864583333333331</v>
      </c>
      <c r="I70" t="s">
        <v>46</v>
      </c>
      <c r="J70">
        <v>-83284980901</v>
      </c>
      <c r="K70" s="4" t="s">
        <v>101</v>
      </c>
      <c r="N70" t="str">
        <f>IFERROR(IFERROR(VLOOKUP($A70,'K-NETT'!$A$1:$AF$37898,1,FALSE),VLOOKUP($A70,'K-Wallet'!$A$1:$M$5000,1,FALSE)),"NOT VALID")</f>
        <v>154729172</v>
      </c>
      <c r="O70" t="str">
        <f>IFERROR(IFERROR(VLOOKUP($A70,'K-NETT'!$A$1:$AF$37898,11,FALSE),VLOOKUP($A70,'K-Wallet'!$A$1:$M$5000,0,FALSE)),"NOT VALID")</f>
        <v>NOT VALID</v>
      </c>
      <c r="P70" t="str">
        <f>IFERROR(IFERROR(VLOOKUP($A70,'K-NETT'!$A$1:$AF$37898,14,FALSE),VLOOKUP($A70,'K-Wallet'!$A$1:$M$5000,8,FALSE)),"NOT VALID")</f>
        <v>IDSPAAB01043</v>
      </c>
      <c r="Q70" t="str">
        <f>IFERROR(IFERROR(VLOOKUP($A70,'K-NETT'!$A$1:$AF$37898,15,FALSE),VLOOKUP($A70,'K-Wallet'!$A$1:$M$5000,9,FALSE)),"NOT VALID")</f>
        <v>FIRMANSAH</v>
      </c>
      <c r="R70" t="str">
        <f>IFERROR(IFERROR(VLOOKUP($A70,'K-NETT'!$A$1:$AF$37898,16,FALSE),VLOOKUP($A70,'K-Wallet'!$A$1:$M$5000,0,FALSE)),"NOT VALID")</f>
        <v>NOT VALID</v>
      </c>
      <c r="S70" t="str">
        <f>IFERROR(IFERROR(VLOOKUP($A70,'K-NETT'!$A$1:$AF$37898,17,FALSE),VLOOKUP($A70,'K-Wallet'!$A$1:$M$5000,0,FALSE)),"NOT VALID")</f>
        <v>NOT VALID</v>
      </c>
      <c r="T70" t="str">
        <f>IFERROR(IFERROR(VLOOKUP($A70,'K-NETT'!$A$1:$AF$37898,18,FALSE),VLOOKUP($A70,'K-Wallet'!$A$1:$M$5000,0,FALSE)),"NOT VALID")</f>
        <v>NOT VALID</v>
      </c>
      <c r="U70" t="str">
        <f>IFERROR(IFERROR(VLOOKUP($A70,'K-NETT'!$A$1:$AF$37898,19,FALSE),VLOOKUP($A70,'K-Wallet'!$A$1:$M$5000,0,FALSE)),"NOT VALID")</f>
        <v>NOT VALID</v>
      </c>
      <c r="V70" t="str">
        <f>IFERROR(IFERROR(VLOOKUP($A70,'K-NETT'!$A$1:$AF$37898,20,FALSE),VLOOKUP($A70,'K-Wallet'!$A$1:$M$5000,0,FALSE)),"NOT VALID")</f>
        <v>NOT VALID</v>
      </c>
      <c r="W70" t="str">
        <f>IFERROR(IFERROR(VLOOKUP($A70,'K-NETT'!$A$1:$AF$37898,22,FALSE),VLOOKUP($A70,'K-Wallet'!$A$1:$M$5000,0,FALSE)),"NOT VALID")</f>
        <v>NOT VALID</v>
      </c>
      <c r="X70" t="str">
        <f>IFERROR(IFERROR(VLOOKUP($A70,'K-NETT'!$A$1:$AF$37898,23,FALSE),VLOOKUP($A70,'K-Wallet'!$A$1:$M$5000,0,FALSE)),"NOT VALID")</f>
        <v>NOT VALID</v>
      </c>
      <c r="Y70" t="str">
        <f>IFERROR(IFERROR(VLOOKUP($A70,'K-NETT'!$A$1:$AF$37898,26,FALSE),VLOOKUP($A70,'K-Wallet'!$A$1:$M$5000,0,FALSE)),"NOT VALID")</f>
        <v>NOT VALID</v>
      </c>
      <c r="Z70" t="str">
        <f>IFERROR(IFERROR(VLOOKUP($A70,'K-NETT'!$A$1:$AF$37898,30,FALSE),VLOOKUP($A70,'K-Wallet'!$A$1:$M$5000,11,FALSE)),"NOT VALID")</f>
        <v xml:space="preserve"> TOP UP K-WALLET</v>
      </c>
      <c r="AA70" s="31" t="e">
        <f t="shared" si="1"/>
        <v>#VALUE!</v>
      </c>
    </row>
    <row r="71" spans="1:27" x14ac:dyDescent="0.25">
      <c r="A71" t="str">
        <f t="shared" si="0"/>
        <v>1696275038</v>
      </c>
      <c r="B71">
        <v>62</v>
      </c>
      <c r="C71">
        <v>1696275038</v>
      </c>
      <c r="D71" t="s">
        <v>42</v>
      </c>
      <c r="E71" t="s">
        <v>43</v>
      </c>
      <c r="F71">
        <v>966650</v>
      </c>
      <c r="G71" s="2">
        <v>44117</v>
      </c>
      <c r="H71" s="3">
        <v>0.59056712962962965</v>
      </c>
      <c r="I71" t="s">
        <v>44</v>
      </c>
      <c r="J71">
        <v>-83285777901</v>
      </c>
      <c r="K71" s="4" t="s">
        <v>101</v>
      </c>
      <c r="N71" t="str">
        <f>IFERROR(IFERROR(VLOOKUP($A71,'K-NETT'!$A$1:$AF$37898,1,FALSE),VLOOKUP($A71,'K-Wallet'!$A$1:$M$5000,1,FALSE)),"NOT VALID")</f>
        <v>1696275038</v>
      </c>
      <c r="O71" t="str">
        <f>IFERROR(IFERROR(VLOOKUP($A71,'K-NETT'!$A$1:$AF$37898,11,FALSE),VLOOKUP($A71,'K-Wallet'!$A$1:$M$5000,0,FALSE)),"NOT VALID")</f>
        <v>CNE2010008179</v>
      </c>
      <c r="P71" t="str">
        <f>IFERROR(IFERROR(VLOOKUP($A71,'K-NETT'!$A$1:$AF$37898,14,FALSE),VLOOKUP($A71,'K-Wallet'!$A$1:$M$5000,8,FALSE)),"NOT VALID")</f>
        <v>IDSPAAB30815</v>
      </c>
      <c r="Q71" t="str">
        <f>IFERROR(IFERROR(VLOOKUP($A71,'K-NETT'!$A$1:$AF$37898,15,FALSE),VLOOKUP($A71,'K-Wallet'!$A$1:$M$5000,9,FALSE)),"NOT VALID")</f>
        <v>RETNO TRIA NINGRUM</v>
      </c>
      <c r="R71">
        <f>IFERROR(IFERROR(VLOOKUP($A71,'K-NETT'!$A$1:$AF$37898,16,FALSE),VLOOKUP($A71,'K-Wallet'!$A$1:$M$5000,0,FALSE)),"NOT VALID")</f>
        <v>950000</v>
      </c>
      <c r="S71">
        <f>IFERROR(IFERROR(VLOOKUP($A71,'K-NETT'!$A$1:$AF$37898,17,FALSE),VLOOKUP($A71,'K-Wallet'!$A$1:$M$5000,0,FALSE)),"NOT VALID")</f>
        <v>6650</v>
      </c>
      <c r="T71">
        <f>IFERROR(IFERROR(VLOOKUP($A71,'K-NETT'!$A$1:$AF$37898,18,FALSE),VLOOKUP($A71,'K-Wallet'!$A$1:$M$5000,0,FALSE)),"NOT VALID")</f>
        <v>10000</v>
      </c>
      <c r="U71">
        <f>IFERROR(IFERROR(VLOOKUP($A71,'K-NETT'!$A$1:$AF$37898,19,FALSE),VLOOKUP($A71,'K-Wallet'!$A$1:$M$5000,0,FALSE)),"NOT VALID")</f>
        <v>0</v>
      </c>
      <c r="V71">
        <f>IFERROR(IFERROR(VLOOKUP($A71,'K-NETT'!$A$1:$AF$37898,20,FALSE),VLOOKUP($A71,'K-Wallet'!$A$1:$M$5000,0,FALSE)),"NOT VALID")</f>
        <v>0</v>
      </c>
      <c r="W71">
        <f>IFERROR(IFERROR(VLOOKUP($A71,'K-NETT'!$A$1:$AF$37898,22,FALSE),VLOOKUP($A71,'K-Wallet'!$A$1:$M$5000,0,FALSE)),"NOT VALID")</f>
        <v>0</v>
      </c>
      <c r="X71">
        <f>IFERROR(IFERROR(VLOOKUP($A71,'K-NETT'!$A$1:$AF$37898,23,FALSE),VLOOKUP($A71,'K-Wallet'!$A$1:$M$5000,0,FALSE)),"NOT VALID")</f>
        <v>0</v>
      </c>
      <c r="Y71">
        <f>IFERROR(IFERROR(VLOOKUP($A71,'K-NETT'!$A$1:$AF$37898,26,FALSE),VLOOKUP($A71,'K-Wallet'!$A$1:$M$5000,0,FALSE)),"NOT VALID")</f>
        <v>966650</v>
      </c>
      <c r="Z71">
        <f>IFERROR(IFERROR(VLOOKUP($A71,'K-NETT'!$A$1:$AF$37898,30,FALSE),VLOOKUP($A71,'K-Wallet'!$A$1:$M$5000,11,FALSE)),"NOT VALID")</f>
        <v>0</v>
      </c>
      <c r="AA71" s="31">
        <f t="shared" si="1"/>
        <v>0</v>
      </c>
    </row>
    <row r="72" spans="1:27" x14ac:dyDescent="0.25">
      <c r="A72" t="str">
        <f t="shared" si="0"/>
        <v>1101475793</v>
      </c>
      <c r="B72">
        <v>63</v>
      </c>
      <c r="C72">
        <v>1101475793</v>
      </c>
      <c r="D72" t="s">
        <v>42</v>
      </c>
      <c r="E72" t="s">
        <v>43</v>
      </c>
      <c r="F72">
        <v>490650</v>
      </c>
      <c r="G72" s="2">
        <v>44117</v>
      </c>
      <c r="H72" s="3">
        <v>0.60409722222222217</v>
      </c>
      <c r="I72" t="s">
        <v>44</v>
      </c>
      <c r="J72">
        <v>-83291045201</v>
      </c>
      <c r="K72" s="4" t="s">
        <v>101</v>
      </c>
      <c r="N72" t="str">
        <f>IFERROR(IFERROR(VLOOKUP($A72,'K-NETT'!$A$1:$AF$37898,1,FALSE),VLOOKUP($A72,'K-Wallet'!$A$1:$M$5000,1,FALSE)),"NOT VALID")</f>
        <v>1101475793</v>
      </c>
      <c r="O72" t="str">
        <f>IFERROR(IFERROR(VLOOKUP($A72,'K-NETT'!$A$1:$AF$37898,11,FALSE),VLOOKUP($A72,'K-Wallet'!$A$1:$M$5000,0,FALSE)),"NOT VALID")</f>
        <v>CNE2010008185</v>
      </c>
      <c r="P72" t="str">
        <f>IFERROR(IFERROR(VLOOKUP($A72,'K-NETT'!$A$1:$AF$37898,14,FALSE),VLOOKUP($A72,'K-Wallet'!$A$1:$M$5000,8,FALSE)),"NOT VALID")</f>
        <v>IDPABOA02264</v>
      </c>
      <c r="Q72" t="str">
        <f>IFERROR(IFERROR(VLOOKUP($A72,'K-NETT'!$A$1:$AF$37898,15,FALSE),VLOOKUP($A72,'K-Wallet'!$A$1:$M$5000,9,FALSE)),"NOT VALID")</f>
        <v>SISKA</v>
      </c>
      <c r="R72">
        <f>IFERROR(IFERROR(VLOOKUP($A72,'K-NETT'!$A$1:$AF$37898,16,FALSE),VLOOKUP($A72,'K-Wallet'!$A$1:$M$5000,0,FALSE)),"NOT VALID")</f>
        <v>474000</v>
      </c>
      <c r="S72">
        <f>IFERROR(IFERROR(VLOOKUP($A72,'K-NETT'!$A$1:$AF$37898,17,FALSE),VLOOKUP($A72,'K-Wallet'!$A$1:$M$5000,0,FALSE)),"NOT VALID")</f>
        <v>6650</v>
      </c>
      <c r="T72">
        <f>IFERROR(IFERROR(VLOOKUP($A72,'K-NETT'!$A$1:$AF$37898,18,FALSE),VLOOKUP($A72,'K-Wallet'!$A$1:$M$5000,0,FALSE)),"NOT VALID")</f>
        <v>10000</v>
      </c>
      <c r="U72">
        <f>IFERROR(IFERROR(VLOOKUP($A72,'K-NETT'!$A$1:$AF$37898,19,FALSE),VLOOKUP($A72,'K-Wallet'!$A$1:$M$5000,0,FALSE)),"NOT VALID")</f>
        <v>0</v>
      </c>
      <c r="V72">
        <f>IFERROR(IFERROR(VLOOKUP($A72,'K-NETT'!$A$1:$AF$37898,20,FALSE),VLOOKUP($A72,'K-Wallet'!$A$1:$M$5000,0,FALSE)),"NOT VALID")</f>
        <v>0</v>
      </c>
      <c r="W72">
        <f>IFERROR(IFERROR(VLOOKUP($A72,'K-NETT'!$A$1:$AF$37898,22,FALSE),VLOOKUP($A72,'K-Wallet'!$A$1:$M$5000,0,FALSE)),"NOT VALID")</f>
        <v>0</v>
      </c>
      <c r="X72">
        <f>IFERROR(IFERROR(VLOOKUP($A72,'K-NETT'!$A$1:$AF$37898,23,FALSE),VLOOKUP($A72,'K-Wallet'!$A$1:$M$5000,0,FALSE)),"NOT VALID")</f>
        <v>0</v>
      </c>
      <c r="Y72">
        <f>IFERROR(IFERROR(VLOOKUP($A72,'K-NETT'!$A$1:$AF$37898,26,FALSE),VLOOKUP($A72,'K-Wallet'!$A$1:$M$5000,0,FALSE)),"NOT VALID")</f>
        <v>490650</v>
      </c>
      <c r="Z72">
        <f>IFERROR(IFERROR(VLOOKUP($A72,'K-NETT'!$A$1:$AF$37898,30,FALSE),VLOOKUP($A72,'K-Wallet'!$A$1:$M$5000,11,FALSE)),"NOT VALID")</f>
        <v>0</v>
      </c>
      <c r="AA72" s="31">
        <f t="shared" si="1"/>
        <v>0</v>
      </c>
    </row>
    <row r="73" spans="1:27" x14ac:dyDescent="0.25">
      <c r="A73" t="str">
        <f t="shared" si="0"/>
        <v>1440475444</v>
      </c>
      <c r="B73">
        <v>64</v>
      </c>
      <c r="C73">
        <v>1440475444</v>
      </c>
      <c r="D73" t="s">
        <v>42</v>
      </c>
      <c r="E73" t="s">
        <v>43</v>
      </c>
      <c r="F73">
        <v>104650</v>
      </c>
      <c r="G73" s="2">
        <v>44117</v>
      </c>
      <c r="H73" s="3">
        <v>0.60515046296296293</v>
      </c>
      <c r="I73" t="s">
        <v>44</v>
      </c>
      <c r="J73">
        <v>-83291312601</v>
      </c>
      <c r="K73" s="4" t="s">
        <v>101</v>
      </c>
      <c r="N73" t="str">
        <f>IFERROR(IFERROR(VLOOKUP($A73,'K-NETT'!$A$1:$AF$37898,1,FALSE),VLOOKUP($A73,'K-Wallet'!$A$1:$M$5000,1,FALSE)),"NOT VALID")</f>
        <v>1440475444</v>
      </c>
      <c r="O73" t="str">
        <f>IFERROR(IFERROR(VLOOKUP($A73,'K-NETT'!$A$1:$AF$37898,11,FALSE),VLOOKUP($A73,'K-Wallet'!$A$1:$M$5000,0,FALSE)),"NOT VALID")</f>
        <v>CNE2010008186</v>
      </c>
      <c r="P73" t="str">
        <f>IFERROR(IFERROR(VLOOKUP($A73,'K-NETT'!$A$1:$AF$37898,14,FALSE),VLOOKUP($A73,'K-Wallet'!$A$1:$M$5000,8,FALSE)),"NOT VALID")</f>
        <v>IDPABLA05517</v>
      </c>
      <c r="Q73" t="str">
        <f>IFERROR(IFERROR(VLOOKUP($A73,'K-NETT'!$A$1:$AF$37898,15,FALSE),VLOOKUP($A73,'K-Wallet'!$A$1:$M$5000,9,FALSE)),"NOT VALID")</f>
        <v>NURWIYATI</v>
      </c>
      <c r="R73">
        <f>IFERROR(IFERROR(VLOOKUP($A73,'K-NETT'!$A$1:$AF$37898,16,FALSE),VLOOKUP($A73,'K-Wallet'!$A$1:$M$5000,0,FALSE)),"NOT VALID")</f>
        <v>91000</v>
      </c>
      <c r="S73">
        <f>IFERROR(IFERROR(VLOOKUP($A73,'K-NETT'!$A$1:$AF$37898,17,FALSE),VLOOKUP($A73,'K-Wallet'!$A$1:$M$5000,0,FALSE)),"NOT VALID")</f>
        <v>6650</v>
      </c>
      <c r="T73">
        <f>IFERROR(IFERROR(VLOOKUP($A73,'K-NETT'!$A$1:$AF$37898,18,FALSE),VLOOKUP($A73,'K-Wallet'!$A$1:$M$5000,0,FALSE)),"NOT VALID")</f>
        <v>7000</v>
      </c>
      <c r="U73">
        <f>IFERROR(IFERROR(VLOOKUP($A73,'K-NETT'!$A$1:$AF$37898,19,FALSE),VLOOKUP($A73,'K-Wallet'!$A$1:$M$5000,0,FALSE)),"NOT VALID")</f>
        <v>0</v>
      </c>
      <c r="V73">
        <f>IFERROR(IFERROR(VLOOKUP($A73,'K-NETT'!$A$1:$AF$37898,20,FALSE),VLOOKUP($A73,'K-Wallet'!$A$1:$M$5000,0,FALSE)),"NOT VALID")</f>
        <v>0</v>
      </c>
      <c r="W73">
        <f>IFERROR(IFERROR(VLOOKUP($A73,'K-NETT'!$A$1:$AF$37898,22,FALSE),VLOOKUP($A73,'K-Wallet'!$A$1:$M$5000,0,FALSE)),"NOT VALID")</f>
        <v>0</v>
      </c>
      <c r="X73">
        <f>IFERROR(IFERROR(VLOOKUP($A73,'K-NETT'!$A$1:$AF$37898,23,FALSE),VLOOKUP($A73,'K-Wallet'!$A$1:$M$5000,0,FALSE)),"NOT VALID")</f>
        <v>0</v>
      </c>
      <c r="Y73">
        <f>IFERROR(IFERROR(VLOOKUP($A73,'K-NETT'!$A$1:$AF$37898,26,FALSE),VLOOKUP($A73,'K-Wallet'!$A$1:$M$5000,0,FALSE)),"NOT VALID")</f>
        <v>104650</v>
      </c>
      <c r="Z73">
        <f>IFERROR(IFERROR(VLOOKUP($A73,'K-NETT'!$A$1:$AF$37898,30,FALSE),VLOOKUP($A73,'K-Wallet'!$A$1:$M$5000,11,FALSE)),"NOT VALID")</f>
        <v>0</v>
      </c>
      <c r="AA73" s="31">
        <f t="shared" si="1"/>
        <v>0</v>
      </c>
    </row>
    <row r="74" spans="1:27" x14ac:dyDescent="0.25">
      <c r="A74" t="str">
        <f t="shared" si="0"/>
        <v>1943175514</v>
      </c>
      <c r="B74">
        <v>65</v>
      </c>
      <c r="C74">
        <v>1943175514</v>
      </c>
      <c r="D74" t="s">
        <v>42</v>
      </c>
      <c r="E74" t="s">
        <v>43</v>
      </c>
      <c r="F74">
        <v>636650</v>
      </c>
      <c r="G74" s="2">
        <v>44117</v>
      </c>
      <c r="H74" s="3">
        <v>0.61291666666666667</v>
      </c>
      <c r="I74" t="s">
        <v>17179</v>
      </c>
      <c r="J74">
        <v>-83294392801</v>
      </c>
      <c r="K74" s="4" t="s">
        <v>101</v>
      </c>
      <c r="N74" t="str">
        <f>IFERROR(IFERROR(VLOOKUP($A74,'K-NETT'!$A$1:$AF$37898,1,FALSE),VLOOKUP($A74,'K-Wallet'!$A$1:$M$5000,1,FALSE)),"NOT VALID")</f>
        <v>1943175514</v>
      </c>
      <c r="O74" t="str">
        <f>IFERROR(IFERROR(VLOOKUP($A74,'K-NETT'!$A$1:$AF$37898,11,FALSE),VLOOKUP($A74,'K-Wallet'!$A$1:$M$5000,0,FALSE)),"NOT VALID")</f>
        <v>CNE2010008190</v>
      </c>
      <c r="P74" t="str">
        <f>IFERROR(IFERROR(VLOOKUP($A74,'K-NETT'!$A$1:$AF$37898,14,FALSE),VLOOKUP($A74,'K-Wallet'!$A$1:$M$5000,8,FALSE)),"NOT VALID")</f>
        <v>IDSPAAB42415</v>
      </c>
      <c r="Q74" t="str">
        <f>IFERROR(IFERROR(VLOOKUP($A74,'K-NETT'!$A$1:$AF$37898,15,FALSE),VLOOKUP($A74,'K-Wallet'!$A$1:$M$5000,9,FALSE)),"NOT VALID")</f>
        <v>NOVA FAZRYANTI RHAMADAN</v>
      </c>
      <c r="R74">
        <f>IFERROR(IFERROR(VLOOKUP($A74,'K-NETT'!$A$1:$AF$37898,16,FALSE),VLOOKUP($A74,'K-Wallet'!$A$1:$M$5000,0,FALSE)),"NOT VALID")</f>
        <v>620000</v>
      </c>
      <c r="S74">
        <f>IFERROR(IFERROR(VLOOKUP($A74,'K-NETT'!$A$1:$AF$37898,17,FALSE),VLOOKUP($A74,'K-Wallet'!$A$1:$M$5000,0,FALSE)),"NOT VALID")</f>
        <v>6650</v>
      </c>
      <c r="T74">
        <f>IFERROR(IFERROR(VLOOKUP($A74,'K-NETT'!$A$1:$AF$37898,18,FALSE),VLOOKUP($A74,'K-Wallet'!$A$1:$M$5000,0,FALSE)),"NOT VALID")</f>
        <v>10000</v>
      </c>
      <c r="U74">
        <f>IFERROR(IFERROR(VLOOKUP($A74,'K-NETT'!$A$1:$AF$37898,19,FALSE),VLOOKUP($A74,'K-Wallet'!$A$1:$M$5000,0,FALSE)),"NOT VALID")</f>
        <v>0</v>
      </c>
      <c r="V74">
        <f>IFERROR(IFERROR(VLOOKUP($A74,'K-NETT'!$A$1:$AF$37898,20,FALSE),VLOOKUP($A74,'K-Wallet'!$A$1:$M$5000,0,FALSE)),"NOT VALID")</f>
        <v>0</v>
      </c>
      <c r="W74">
        <f>IFERROR(IFERROR(VLOOKUP($A74,'K-NETT'!$A$1:$AF$37898,22,FALSE),VLOOKUP($A74,'K-Wallet'!$A$1:$M$5000,0,FALSE)),"NOT VALID")</f>
        <v>0</v>
      </c>
      <c r="X74">
        <f>IFERROR(IFERROR(VLOOKUP($A74,'K-NETT'!$A$1:$AF$37898,23,FALSE),VLOOKUP($A74,'K-Wallet'!$A$1:$M$5000,0,FALSE)),"NOT VALID")</f>
        <v>0</v>
      </c>
      <c r="Y74">
        <f>IFERROR(IFERROR(VLOOKUP($A74,'K-NETT'!$A$1:$AF$37898,26,FALSE),VLOOKUP($A74,'K-Wallet'!$A$1:$M$5000,0,FALSE)),"NOT VALID")</f>
        <v>636650</v>
      </c>
      <c r="Z74">
        <f>IFERROR(IFERROR(VLOOKUP($A74,'K-NETT'!$A$1:$AF$37898,30,FALSE),VLOOKUP($A74,'K-Wallet'!$A$1:$M$5000,11,FALSE)),"NOT VALID")</f>
        <v>0</v>
      </c>
      <c r="AA74" s="31">
        <f t="shared" si="1"/>
        <v>0</v>
      </c>
    </row>
    <row r="75" spans="1:27" x14ac:dyDescent="0.25">
      <c r="A75" t="str">
        <f t="shared" ref="A75:A138" si="2">+K75&amp;C75</f>
        <v>1508275478</v>
      </c>
      <c r="B75">
        <v>66</v>
      </c>
      <c r="C75">
        <v>1508275478</v>
      </c>
      <c r="D75" t="s">
        <v>42</v>
      </c>
      <c r="E75" t="s">
        <v>43</v>
      </c>
      <c r="F75">
        <v>987650</v>
      </c>
      <c r="G75" s="2">
        <v>44117</v>
      </c>
      <c r="H75" s="3">
        <v>0.61652777777777779</v>
      </c>
      <c r="I75" t="s">
        <v>44</v>
      </c>
      <c r="J75">
        <v>-83295696701</v>
      </c>
      <c r="K75" s="4" t="s">
        <v>101</v>
      </c>
      <c r="N75" t="str">
        <f>IFERROR(IFERROR(VLOOKUP($A75,'K-NETT'!$A$1:$AF$37898,1,FALSE),VLOOKUP($A75,'K-Wallet'!$A$1:$M$5000,1,FALSE)),"NOT VALID")</f>
        <v>1508275478</v>
      </c>
      <c r="O75" t="str">
        <f>IFERROR(IFERROR(VLOOKUP($A75,'K-NETT'!$A$1:$AF$37898,11,FALSE),VLOOKUP($A75,'K-Wallet'!$A$1:$M$5000,0,FALSE)),"NOT VALID")</f>
        <v>CNE2010008193</v>
      </c>
      <c r="P75" t="str">
        <f>IFERROR(IFERROR(VLOOKUP($A75,'K-NETT'!$A$1:$AF$37898,14,FALSE),VLOOKUP($A75,'K-Wallet'!$A$1:$M$5000,8,FALSE)),"NOT VALID")</f>
        <v>IDSABPA02368</v>
      </c>
      <c r="Q75" t="str">
        <f>IFERROR(IFERROR(VLOOKUP($A75,'K-NETT'!$A$1:$AF$37898,15,FALSE),VLOOKUP($A75,'K-Wallet'!$A$1:$M$5000,9,FALSE)),"NOT VALID")</f>
        <v>EVI RISSANTI</v>
      </c>
      <c r="R75">
        <f>IFERROR(IFERROR(VLOOKUP($A75,'K-NETT'!$A$1:$AF$37898,16,FALSE),VLOOKUP($A75,'K-Wallet'!$A$1:$M$5000,0,FALSE)),"NOT VALID")</f>
        <v>950000</v>
      </c>
      <c r="S75">
        <f>IFERROR(IFERROR(VLOOKUP($A75,'K-NETT'!$A$1:$AF$37898,17,FALSE),VLOOKUP($A75,'K-Wallet'!$A$1:$M$5000,0,FALSE)),"NOT VALID")</f>
        <v>6650</v>
      </c>
      <c r="T75">
        <f>IFERROR(IFERROR(VLOOKUP($A75,'K-NETT'!$A$1:$AF$37898,18,FALSE),VLOOKUP($A75,'K-Wallet'!$A$1:$M$5000,0,FALSE)),"NOT VALID")</f>
        <v>31000</v>
      </c>
      <c r="U75">
        <f>IFERROR(IFERROR(VLOOKUP($A75,'K-NETT'!$A$1:$AF$37898,19,FALSE),VLOOKUP($A75,'K-Wallet'!$A$1:$M$5000,0,FALSE)),"NOT VALID")</f>
        <v>0</v>
      </c>
      <c r="V75">
        <f>IFERROR(IFERROR(VLOOKUP($A75,'K-NETT'!$A$1:$AF$37898,20,FALSE),VLOOKUP($A75,'K-Wallet'!$A$1:$M$5000,0,FALSE)),"NOT VALID")</f>
        <v>0</v>
      </c>
      <c r="W75">
        <f>IFERROR(IFERROR(VLOOKUP($A75,'K-NETT'!$A$1:$AF$37898,22,FALSE),VLOOKUP($A75,'K-Wallet'!$A$1:$M$5000,0,FALSE)),"NOT VALID")</f>
        <v>0</v>
      </c>
      <c r="X75">
        <f>IFERROR(IFERROR(VLOOKUP($A75,'K-NETT'!$A$1:$AF$37898,23,FALSE),VLOOKUP($A75,'K-Wallet'!$A$1:$M$5000,0,FALSE)),"NOT VALID")</f>
        <v>0</v>
      </c>
      <c r="Y75">
        <f>IFERROR(IFERROR(VLOOKUP($A75,'K-NETT'!$A$1:$AF$37898,26,FALSE),VLOOKUP($A75,'K-Wallet'!$A$1:$M$5000,0,FALSE)),"NOT VALID")</f>
        <v>987650</v>
      </c>
      <c r="Z75">
        <f>IFERROR(IFERROR(VLOOKUP($A75,'K-NETT'!$A$1:$AF$37898,30,FALSE),VLOOKUP($A75,'K-Wallet'!$A$1:$M$5000,11,FALSE)),"NOT VALID")</f>
        <v>0</v>
      </c>
      <c r="AA75" s="31">
        <f t="shared" ref="AA75:AA138" si="3">+F75-Y75</f>
        <v>0</v>
      </c>
    </row>
    <row r="76" spans="1:27" x14ac:dyDescent="0.25">
      <c r="A76" t="str">
        <f t="shared" si="2"/>
        <v>1331775562</v>
      </c>
      <c r="B76">
        <v>67</v>
      </c>
      <c r="C76">
        <v>1331775562</v>
      </c>
      <c r="D76" t="s">
        <v>42</v>
      </c>
      <c r="E76" t="s">
        <v>43</v>
      </c>
      <c r="F76">
        <v>966650</v>
      </c>
      <c r="G76" s="2">
        <v>44117</v>
      </c>
      <c r="H76" s="3">
        <v>0.63886574074074076</v>
      </c>
      <c r="I76" t="s">
        <v>44</v>
      </c>
      <c r="J76">
        <v>-83303988601</v>
      </c>
      <c r="K76" s="4" t="s">
        <v>101</v>
      </c>
      <c r="N76" t="str">
        <f>IFERROR(IFERROR(VLOOKUP($A76,'K-NETT'!$A$1:$AF$37898,1,FALSE),VLOOKUP($A76,'K-Wallet'!$A$1:$M$5000,1,FALSE)),"NOT VALID")</f>
        <v>1331775562</v>
      </c>
      <c r="O76" t="str">
        <f>IFERROR(IFERROR(VLOOKUP($A76,'K-NETT'!$A$1:$AF$37898,11,FALSE),VLOOKUP($A76,'K-Wallet'!$A$1:$M$5000,0,FALSE)),"NOT VALID")</f>
        <v>CNE2010008203</v>
      </c>
      <c r="P76" t="str">
        <f>IFERROR(IFERROR(VLOOKUP($A76,'K-NETT'!$A$1:$AF$37898,14,FALSE),VLOOKUP($A76,'K-Wallet'!$A$1:$M$5000,8,FALSE)),"NOT VALID")</f>
        <v>IDJRAAA10166</v>
      </c>
      <c r="Q76" t="str">
        <f>IFERROR(IFERROR(VLOOKUP($A76,'K-NETT'!$A$1:$AF$37898,15,FALSE),VLOOKUP($A76,'K-Wallet'!$A$1:$M$5000,9,FALSE)),"NOT VALID")</f>
        <v>DIANA FITRI</v>
      </c>
      <c r="R76">
        <f>IFERROR(IFERROR(VLOOKUP($A76,'K-NETT'!$A$1:$AF$37898,16,FALSE),VLOOKUP($A76,'K-Wallet'!$A$1:$M$5000,0,FALSE)),"NOT VALID")</f>
        <v>950000</v>
      </c>
      <c r="S76">
        <f>IFERROR(IFERROR(VLOOKUP($A76,'K-NETT'!$A$1:$AF$37898,17,FALSE),VLOOKUP($A76,'K-Wallet'!$A$1:$M$5000,0,FALSE)),"NOT VALID")</f>
        <v>6650</v>
      </c>
      <c r="T76">
        <f>IFERROR(IFERROR(VLOOKUP($A76,'K-NETT'!$A$1:$AF$37898,18,FALSE),VLOOKUP($A76,'K-Wallet'!$A$1:$M$5000,0,FALSE)),"NOT VALID")</f>
        <v>10000</v>
      </c>
      <c r="U76">
        <f>IFERROR(IFERROR(VLOOKUP($A76,'K-NETT'!$A$1:$AF$37898,19,FALSE),VLOOKUP($A76,'K-Wallet'!$A$1:$M$5000,0,FALSE)),"NOT VALID")</f>
        <v>0</v>
      </c>
      <c r="V76">
        <f>IFERROR(IFERROR(VLOOKUP($A76,'K-NETT'!$A$1:$AF$37898,20,FALSE),VLOOKUP($A76,'K-Wallet'!$A$1:$M$5000,0,FALSE)),"NOT VALID")</f>
        <v>0</v>
      </c>
      <c r="W76">
        <f>IFERROR(IFERROR(VLOOKUP($A76,'K-NETT'!$A$1:$AF$37898,22,FALSE),VLOOKUP($A76,'K-Wallet'!$A$1:$M$5000,0,FALSE)),"NOT VALID")</f>
        <v>0</v>
      </c>
      <c r="X76">
        <f>IFERROR(IFERROR(VLOOKUP($A76,'K-NETT'!$A$1:$AF$37898,23,FALSE),VLOOKUP($A76,'K-Wallet'!$A$1:$M$5000,0,FALSE)),"NOT VALID")</f>
        <v>0</v>
      </c>
      <c r="Y76">
        <f>IFERROR(IFERROR(VLOOKUP($A76,'K-NETT'!$A$1:$AF$37898,26,FALSE),VLOOKUP($A76,'K-Wallet'!$A$1:$M$5000,0,FALSE)),"NOT VALID")</f>
        <v>966650</v>
      </c>
      <c r="Z76">
        <f>IFERROR(IFERROR(VLOOKUP($A76,'K-NETT'!$A$1:$AF$37898,30,FALSE),VLOOKUP($A76,'K-Wallet'!$A$1:$M$5000,11,FALSE)),"NOT VALID")</f>
        <v>0</v>
      </c>
      <c r="AA76" s="31">
        <f t="shared" si="3"/>
        <v>0</v>
      </c>
    </row>
    <row r="77" spans="1:27" x14ac:dyDescent="0.25">
      <c r="A77" t="str">
        <f t="shared" si="2"/>
        <v>1225775487</v>
      </c>
      <c r="B77">
        <v>68</v>
      </c>
      <c r="C77">
        <v>1225775487</v>
      </c>
      <c r="D77" t="s">
        <v>42</v>
      </c>
      <c r="E77" t="s">
        <v>43</v>
      </c>
      <c r="F77">
        <v>490650</v>
      </c>
      <c r="G77" s="2">
        <v>44117</v>
      </c>
      <c r="H77" s="3">
        <v>0.64355324074074072</v>
      </c>
      <c r="I77" t="s">
        <v>44</v>
      </c>
      <c r="J77">
        <v>-83305655701</v>
      </c>
      <c r="K77" s="4" t="s">
        <v>101</v>
      </c>
      <c r="N77" t="str">
        <f>IFERROR(IFERROR(VLOOKUP($A77,'K-NETT'!$A$1:$AF$37898,1,FALSE),VLOOKUP($A77,'K-Wallet'!$A$1:$M$5000,1,FALSE)),"NOT VALID")</f>
        <v>1225775487</v>
      </c>
      <c r="O77" t="str">
        <f>IFERROR(IFERROR(VLOOKUP($A77,'K-NETT'!$A$1:$AF$37898,11,FALSE),VLOOKUP($A77,'K-Wallet'!$A$1:$M$5000,0,FALSE)),"NOT VALID")</f>
        <v>CNE2010008204</v>
      </c>
      <c r="P77" t="str">
        <f>IFERROR(IFERROR(VLOOKUP($A77,'K-NETT'!$A$1:$AF$37898,14,FALSE),VLOOKUP($A77,'K-Wallet'!$A$1:$M$5000,8,FALSE)),"NOT VALID")</f>
        <v>IDJRBFA11891</v>
      </c>
      <c r="Q77" t="str">
        <f>IFERROR(IFERROR(VLOOKUP($A77,'K-NETT'!$A$1:$AF$37898,15,FALSE),VLOOKUP($A77,'K-Wallet'!$A$1:$M$5000,9,FALSE)),"NOT VALID")</f>
        <v>DYNA</v>
      </c>
      <c r="R77">
        <f>IFERROR(IFERROR(VLOOKUP($A77,'K-NETT'!$A$1:$AF$37898,16,FALSE),VLOOKUP($A77,'K-Wallet'!$A$1:$M$5000,0,FALSE)),"NOT VALID")</f>
        <v>474000</v>
      </c>
      <c r="S77">
        <f>IFERROR(IFERROR(VLOOKUP($A77,'K-NETT'!$A$1:$AF$37898,17,FALSE),VLOOKUP($A77,'K-Wallet'!$A$1:$M$5000,0,FALSE)),"NOT VALID")</f>
        <v>6650</v>
      </c>
      <c r="T77">
        <f>IFERROR(IFERROR(VLOOKUP($A77,'K-NETT'!$A$1:$AF$37898,18,FALSE),VLOOKUP($A77,'K-Wallet'!$A$1:$M$5000,0,FALSE)),"NOT VALID")</f>
        <v>10000</v>
      </c>
      <c r="U77">
        <f>IFERROR(IFERROR(VLOOKUP($A77,'K-NETT'!$A$1:$AF$37898,19,FALSE),VLOOKUP($A77,'K-Wallet'!$A$1:$M$5000,0,FALSE)),"NOT VALID")</f>
        <v>0</v>
      </c>
      <c r="V77">
        <f>IFERROR(IFERROR(VLOOKUP($A77,'K-NETT'!$A$1:$AF$37898,20,FALSE),VLOOKUP($A77,'K-Wallet'!$A$1:$M$5000,0,FALSE)),"NOT VALID")</f>
        <v>0</v>
      </c>
      <c r="W77">
        <f>IFERROR(IFERROR(VLOOKUP($A77,'K-NETT'!$A$1:$AF$37898,22,FALSE),VLOOKUP($A77,'K-Wallet'!$A$1:$M$5000,0,FALSE)),"NOT VALID")</f>
        <v>0</v>
      </c>
      <c r="X77">
        <f>IFERROR(IFERROR(VLOOKUP($A77,'K-NETT'!$A$1:$AF$37898,23,FALSE),VLOOKUP($A77,'K-Wallet'!$A$1:$M$5000,0,FALSE)),"NOT VALID")</f>
        <v>0</v>
      </c>
      <c r="Y77">
        <f>IFERROR(IFERROR(VLOOKUP($A77,'K-NETT'!$A$1:$AF$37898,26,FALSE),VLOOKUP($A77,'K-Wallet'!$A$1:$M$5000,0,FALSE)),"NOT VALID")</f>
        <v>490650</v>
      </c>
      <c r="Z77">
        <f>IFERROR(IFERROR(VLOOKUP($A77,'K-NETT'!$A$1:$AF$37898,30,FALSE),VLOOKUP($A77,'K-Wallet'!$A$1:$M$5000,11,FALSE)),"NOT VALID")</f>
        <v>0</v>
      </c>
      <c r="AA77" s="31">
        <f t="shared" si="3"/>
        <v>0</v>
      </c>
    </row>
    <row r="78" spans="1:27" x14ac:dyDescent="0.25">
      <c r="A78" t="str">
        <f t="shared" si="2"/>
        <v>1347775312</v>
      </c>
      <c r="B78">
        <v>69</v>
      </c>
      <c r="C78">
        <v>1347775312</v>
      </c>
      <c r="D78" t="s">
        <v>42</v>
      </c>
      <c r="E78" t="s">
        <v>43</v>
      </c>
      <c r="F78">
        <v>636650</v>
      </c>
      <c r="G78" s="2">
        <v>44117</v>
      </c>
      <c r="H78" s="3">
        <v>0.6466898148148148</v>
      </c>
      <c r="I78" t="s">
        <v>44</v>
      </c>
      <c r="J78">
        <v>-83306760201</v>
      </c>
      <c r="K78" s="4" t="s">
        <v>101</v>
      </c>
      <c r="N78" t="str">
        <f>IFERROR(IFERROR(VLOOKUP($A78,'K-NETT'!$A$1:$AF$37898,1,FALSE),VLOOKUP($A78,'K-Wallet'!$A$1:$M$5000,1,FALSE)),"NOT VALID")</f>
        <v>1347775312</v>
      </c>
      <c r="O78" t="str">
        <f>IFERROR(IFERROR(VLOOKUP($A78,'K-NETT'!$A$1:$AF$37898,11,FALSE),VLOOKUP($A78,'K-Wallet'!$A$1:$M$5000,0,FALSE)),"NOT VALID")</f>
        <v>CNE2010008205</v>
      </c>
      <c r="P78" t="str">
        <f>IFERROR(IFERROR(VLOOKUP($A78,'K-NETT'!$A$1:$AF$37898,14,FALSE),VLOOKUP($A78,'K-Wallet'!$A$1:$M$5000,8,FALSE)),"NOT VALID")</f>
        <v>IDBNAEA10991</v>
      </c>
      <c r="Q78" t="str">
        <f>IFERROR(IFERROR(VLOOKUP($A78,'K-NETT'!$A$1:$AF$37898,15,FALSE),VLOOKUP($A78,'K-Wallet'!$A$1:$M$5000,9,FALSE)),"NOT VALID")</f>
        <v>BAMBANG PURNOMO</v>
      </c>
      <c r="R78">
        <f>IFERROR(IFERROR(VLOOKUP($A78,'K-NETT'!$A$1:$AF$37898,16,FALSE),VLOOKUP($A78,'K-Wallet'!$A$1:$M$5000,0,FALSE)),"NOT VALID")</f>
        <v>620000</v>
      </c>
      <c r="S78">
        <f>IFERROR(IFERROR(VLOOKUP($A78,'K-NETT'!$A$1:$AF$37898,17,FALSE),VLOOKUP($A78,'K-Wallet'!$A$1:$M$5000,0,FALSE)),"NOT VALID")</f>
        <v>6650</v>
      </c>
      <c r="T78">
        <f>IFERROR(IFERROR(VLOOKUP($A78,'K-NETT'!$A$1:$AF$37898,18,FALSE),VLOOKUP($A78,'K-Wallet'!$A$1:$M$5000,0,FALSE)),"NOT VALID")</f>
        <v>10000</v>
      </c>
      <c r="U78">
        <f>IFERROR(IFERROR(VLOOKUP($A78,'K-NETT'!$A$1:$AF$37898,19,FALSE),VLOOKUP($A78,'K-Wallet'!$A$1:$M$5000,0,FALSE)),"NOT VALID")</f>
        <v>0</v>
      </c>
      <c r="V78">
        <f>IFERROR(IFERROR(VLOOKUP($A78,'K-NETT'!$A$1:$AF$37898,20,FALSE),VLOOKUP($A78,'K-Wallet'!$A$1:$M$5000,0,FALSE)),"NOT VALID")</f>
        <v>0</v>
      </c>
      <c r="W78">
        <f>IFERROR(IFERROR(VLOOKUP($A78,'K-NETT'!$A$1:$AF$37898,22,FALSE),VLOOKUP($A78,'K-Wallet'!$A$1:$M$5000,0,FALSE)),"NOT VALID")</f>
        <v>0</v>
      </c>
      <c r="X78">
        <f>IFERROR(IFERROR(VLOOKUP($A78,'K-NETT'!$A$1:$AF$37898,23,FALSE),VLOOKUP($A78,'K-Wallet'!$A$1:$M$5000,0,FALSE)),"NOT VALID")</f>
        <v>0</v>
      </c>
      <c r="Y78">
        <f>IFERROR(IFERROR(VLOOKUP($A78,'K-NETT'!$A$1:$AF$37898,26,FALSE),VLOOKUP($A78,'K-Wallet'!$A$1:$M$5000,0,FALSE)),"NOT VALID")</f>
        <v>636650</v>
      </c>
      <c r="Z78">
        <f>IFERROR(IFERROR(VLOOKUP($A78,'K-NETT'!$A$1:$AF$37898,30,FALSE),VLOOKUP($A78,'K-Wallet'!$A$1:$M$5000,11,FALSE)),"NOT VALID")</f>
        <v>0</v>
      </c>
      <c r="AA78" s="31">
        <f t="shared" si="3"/>
        <v>0</v>
      </c>
    </row>
    <row r="79" spans="1:27" x14ac:dyDescent="0.25">
      <c r="A79" t="str">
        <f t="shared" si="2"/>
        <v>1589875647</v>
      </c>
      <c r="B79">
        <v>70</v>
      </c>
      <c r="C79">
        <v>1589875647</v>
      </c>
      <c r="D79" t="s">
        <v>42</v>
      </c>
      <c r="E79" t="s">
        <v>43</v>
      </c>
      <c r="F79">
        <v>911650</v>
      </c>
      <c r="G79" s="2">
        <v>44117</v>
      </c>
      <c r="H79" s="3">
        <v>0.66030092592592593</v>
      </c>
      <c r="I79" t="s">
        <v>44</v>
      </c>
      <c r="J79">
        <v>-83311848101</v>
      </c>
      <c r="K79" s="4" t="s">
        <v>101</v>
      </c>
      <c r="N79" t="str">
        <f>IFERROR(IFERROR(VLOOKUP($A79,'K-NETT'!$A$1:$AF$37898,1,FALSE),VLOOKUP($A79,'K-Wallet'!$A$1:$M$5000,1,FALSE)),"NOT VALID")</f>
        <v>1589875647</v>
      </c>
      <c r="O79" t="str">
        <f>IFERROR(IFERROR(VLOOKUP($A79,'K-NETT'!$A$1:$AF$37898,11,FALSE),VLOOKUP($A79,'K-Wallet'!$A$1:$M$5000,0,FALSE)),"NOT VALID")</f>
        <v>CNE2010008212</v>
      </c>
      <c r="P79" t="str">
        <f>IFERROR(IFERROR(VLOOKUP($A79,'K-NETT'!$A$1:$AF$37898,14,FALSE),VLOOKUP($A79,'K-Wallet'!$A$1:$M$5000,8,FALSE)),"NOT VALID")</f>
        <v>EID143722</v>
      </c>
      <c r="Q79" t="str">
        <f>IFERROR(IFERROR(VLOOKUP($A79,'K-NETT'!$A$1:$AF$37898,15,FALSE),VLOOKUP($A79,'K-Wallet'!$A$1:$M$5000,9,FALSE)),"NOT VALID")</f>
        <v>NASTAINUL HAKIM</v>
      </c>
      <c r="R79">
        <f>IFERROR(IFERROR(VLOOKUP($A79,'K-NETT'!$A$1:$AF$37898,16,FALSE),VLOOKUP($A79,'K-Wallet'!$A$1:$M$5000,0,FALSE)),"NOT VALID")</f>
        <v>765000</v>
      </c>
      <c r="S79">
        <f>IFERROR(IFERROR(VLOOKUP($A79,'K-NETT'!$A$1:$AF$37898,17,FALSE),VLOOKUP($A79,'K-Wallet'!$A$1:$M$5000,0,FALSE)),"NOT VALID")</f>
        <v>6650</v>
      </c>
      <c r="T79">
        <f>IFERROR(IFERROR(VLOOKUP($A79,'K-NETT'!$A$1:$AF$37898,18,FALSE),VLOOKUP($A79,'K-Wallet'!$A$1:$M$5000,0,FALSE)),"NOT VALID")</f>
        <v>140000</v>
      </c>
      <c r="U79">
        <f>IFERROR(IFERROR(VLOOKUP($A79,'K-NETT'!$A$1:$AF$37898,19,FALSE),VLOOKUP($A79,'K-Wallet'!$A$1:$M$5000,0,FALSE)),"NOT VALID")</f>
        <v>0</v>
      </c>
      <c r="V79">
        <f>IFERROR(IFERROR(VLOOKUP($A79,'K-NETT'!$A$1:$AF$37898,20,FALSE),VLOOKUP($A79,'K-Wallet'!$A$1:$M$5000,0,FALSE)),"NOT VALID")</f>
        <v>0</v>
      </c>
      <c r="W79">
        <f>IFERROR(IFERROR(VLOOKUP($A79,'K-NETT'!$A$1:$AF$37898,22,FALSE),VLOOKUP($A79,'K-Wallet'!$A$1:$M$5000,0,FALSE)),"NOT VALID")</f>
        <v>0</v>
      </c>
      <c r="X79">
        <f>IFERROR(IFERROR(VLOOKUP($A79,'K-NETT'!$A$1:$AF$37898,23,FALSE),VLOOKUP($A79,'K-Wallet'!$A$1:$M$5000,0,FALSE)),"NOT VALID")</f>
        <v>0</v>
      </c>
      <c r="Y79">
        <f>IFERROR(IFERROR(VLOOKUP($A79,'K-NETT'!$A$1:$AF$37898,26,FALSE),VLOOKUP($A79,'K-Wallet'!$A$1:$M$5000,0,FALSE)),"NOT VALID")</f>
        <v>911650</v>
      </c>
      <c r="Z79">
        <f>IFERROR(IFERROR(VLOOKUP($A79,'K-NETT'!$A$1:$AF$37898,30,FALSE),VLOOKUP($A79,'K-Wallet'!$A$1:$M$5000,11,FALSE)),"NOT VALID")</f>
        <v>0</v>
      </c>
      <c r="AA79" s="31">
        <f t="shared" si="3"/>
        <v>0</v>
      </c>
    </row>
    <row r="80" spans="1:27" x14ac:dyDescent="0.25">
      <c r="A80" t="str">
        <f t="shared" si="2"/>
        <v>1075975496</v>
      </c>
      <c r="B80">
        <v>71</v>
      </c>
      <c r="C80">
        <v>1075975496</v>
      </c>
      <c r="D80" t="s">
        <v>42</v>
      </c>
      <c r="E80" t="s">
        <v>43</v>
      </c>
      <c r="F80">
        <v>634650</v>
      </c>
      <c r="G80" s="2">
        <v>44117</v>
      </c>
      <c r="H80" s="3">
        <v>0.6696875000000001</v>
      </c>
      <c r="I80" t="s">
        <v>44</v>
      </c>
      <c r="J80">
        <v>-83315195601</v>
      </c>
      <c r="K80" s="4" t="s">
        <v>101</v>
      </c>
      <c r="N80" t="str">
        <f>IFERROR(IFERROR(VLOOKUP($A80,'K-NETT'!$A$1:$AF$37898,1,FALSE),VLOOKUP($A80,'K-Wallet'!$A$1:$M$5000,1,FALSE)),"NOT VALID")</f>
        <v>1075975496</v>
      </c>
      <c r="O80" t="str">
        <f>IFERROR(IFERROR(VLOOKUP($A80,'K-NETT'!$A$1:$AF$37898,11,FALSE),VLOOKUP($A80,'K-Wallet'!$A$1:$M$5000,0,FALSE)),"NOT VALID")</f>
        <v>CNE2010008218</v>
      </c>
      <c r="P80" t="str">
        <f>IFERROR(IFERROR(VLOOKUP($A80,'K-NETT'!$A$1:$AF$37898,14,FALSE),VLOOKUP($A80,'K-Wallet'!$A$1:$M$5000,8,FALSE)),"NOT VALID")</f>
        <v>IDJTADA07415</v>
      </c>
      <c r="Q80" t="str">
        <f>IFERROR(IFERROR(VLOOKUP($A80,'K-NETT'!$A$1:$AF$37898,15,FALSE),VLOOKUP($A80,'K-Wallet'!$A$1:$M$5000,9,FALSE)),"NOT VALID")</f>
        <v>ERNAWATI</v>
      </c>
      <c r="R80">
        <f>IFERROR(IFERROR(VLOOKUP($A80,'K-NETT'!$A$1:$AF$37898,16,FALSE),VLOOKUP($A80,'K-Wallet'!$A$1:$M$5000,0,FALSE)),"NOT VALID")</f>
        <v>620000</v>
      </c>
      <c r="S80">
        <f>IFERROR(IFERROR(VLOOKUP($A80,'K-NETT'!$A$1:$AF$37898,17,FALSE),VLOOKUP($A80,'K-Wallet'!$A$1:$M$5000,0,FALSE)),"NOT VALID")</f>
        <v>6650</v>
      </c>
      <c r="T80">
        <f>IFERROR(IFERROR(VLOOKUP($A80,'K-NETT'!$A$1:$AF$37898,18,FALSE),VLOOKUP($A80,'K-Wallet'!$A$1:$M$5000,0,FALSE)),"NOT VALID")</f>
        <v>8000</v>
      </c>
      <c r="U80">
        <f>IFERROR(IFERROR(VLOOKUP($A80,'K-NETT'!$A$1:$AF$37898,19,FALSE),VLOOKUP($A80,'K-Wallet'!$A$1:$M$5000,0,FALSE)),"NOT VALID")</f>
        <v>0</v>
      </c>
      <c r="V80">
        <f>IFERROR(IFERROR(VLOOKUP($A80,'K-NETT'!$A$1:$AF$37898,20,FALSE),VLOOKUP($A80,'K-Wallet'!$A$1:$M$5000,0,FALSE)),"NOT VALID")</f>
        <v>0</v>
      </c>
      <c r="W80">
        <f>IFERROR(IFERROR(VLOOKUP($A80,'K-NETT'!$A$1:$AF$37898,22,FALSE),VLOOKUP($A80,'K-Wallet'!$A$1:$M$5000,0,FALSE)),"NOT VALID")</f>
        <v>0</v>
      </c>
      <c r="X80">
        <f>IFERROR(IFERROR(VLOOKUP($A80,'K-NETT'!$A$1:$AF$37898,23,FALSE),VLOOKUP($A80,'K-Wallet'!$A$1:$M$5000,0,FALSE)),"NOT VALID")</f>
        <v>0</v>
      </c>
      <c r="Y80">
        <f>IFERROR(IFERROR(VLOOKUP($A80,'K-NETT'!$A$1:$AF$37898,26,FALSE),VLOOKUP($A80,'K-Wallet'!$A$1:$M$5000,0,FALSE)),"NOT VALID")</f>
        <v>634650</v>
      </c>
      <c r="Z80">
        <f>IFERROR(IFERROR(VLOOKUP($A80,'K-NETT'!$A$1:$AF$37898,30,FALSE),VLOOKUP($A80,'K-Wallet'!$A$1:$M$5000,11,FALSE)),"NOT VALID")</f>
        <v>0</v>
      </c>
      <c r="AA80" s="31">
        <f t="shared" si="3"/>
        <v>0</v>
      </c>
    </row>
    <row r="81" spans="1:27" x14ac:dyDescent="0.25">
      <c r="A81" t="str">
        <f t="shared" si="2"/>
        <v>1013185889</v>
      </c>
      <c r="B81">
        <v>72</v>
      </c>
      <c r="C81">
        <v>1013185889</v>
      </c>
      <c r="D81" t="s">
        <v>42</v>
      </c>
      <c r="E81" t="s">
        <v>43</v>
      </c>
      <c r="F81">
        <v>66650</v>
      </c>
      <c r="G81" s="2">
        <v>44117</v>
      </c>
      <c r="H81" s="3">
        <v>0.68866898148148159</v>
      </c>
      <c r="I81" t="s">
        <v>44</v>
      </c>
      <c r="J81">
        <v>-83321971201</v>
      </c>
      <c r="K81" s="4" t="s">
        <v>101</v>
      </c>
      <c r="N81" t="str">
        <f>IFERROR(IFERROR(VLOOKUP($A81,'K-NETT'!$A$1:$AF$37898,1,FALSE),VLOOKUP($A81,'K-Wallet'!$A$1:$M$5000,1,FALSE)),"NOT VALID")</f>
        <v>1013185889</v>
      </c>
      <c r="O81" t="str">
        <f>IFERROR(IFERROR(VLOOKUP($A81,'K-NETT'!$A$1:$AF$37898,11,FALSE),VLOOKUP($A81,'K-Wallet'!$A$1:$M$5000,0,FALSE)),"NOT VALID")</f>
        <v>MME2010008225</v>
      </c>
      <c r="P81" t="str">
        <f>IFERROR(IFERROR(VLOOKUP($A81,'K-NETT'!$A$1:$AF$37898,14,FALSE),VLOOKUP($A81,'K-Wallet'!$A$1:$M$5000,8,FALSE)),"NOT VALID")</f>
        <v>IDJKAJA04565</v>
      </c>
      <c r="Q81" t="str">
        <f>IFERROR(IFERROR(VLOOKUP($A81,'K-NETT'!$A$1:$AF$37898,15,FALSE),VLOOKUP($A81,'K-Wallet'!$A$1:$M$5000,9,FALSE)),"NOT VALID")</f>
        <v>YASHINTA LUCKY WIDYA AM</v>
      </c>
      <c r="R81">
        <f>IFERROR(IFERROR(VLOOKUP($A81,'K-NETT'!$A$1:$AF$37898,16,FALSE),VLOOKUP($A81,'K-Wallet'!$A$1:$M$5000,0,FALSE)),"NOT VALID")</f>
        <v>50000</v>
      </c>
      <c r="S81">
        <f>IFERROR(IFERROR(VLOOKUP($A81,'K-NETT'!$A$1:$AF$37898,17,FALSE),VLOOKUP($A81,'K-Wallet'!$A$1:$M$5000,0,FALSE)),"NOT VALID")</f>
        <v>6650</v>
      </c>
      <c r="T81">
        <f>IFERROR(IFERROR(VLOOKUP($A81,'K-NETT'!$A$1:$AF$37898,18,FALSE),VLOOKUP($A81,'K-Wallet'!$A$1:$M$5000,0,FALSE)),"NOT VALID")</f>
        <v>10000</v>
      </c>
      <c r="U81">
        <f>IFERROR(IFERROR(VLOOKUP($A81,'K-NETT'!$A$1:$AF$37898,19,FALSE),VLOOKUP($A81,'K-Wallet'!$A$1:$M$5000,0,FALSE)),"NOT VALID")</f>
        <v>0</v>
      </c>
      <c r="V81">
        <f>IFERROR(IFERROR(VLOOKUP($A81,'K-NETT'!$A$1:$AF$37898,20,FALSE),VLOOKUP($A81,'K-Wallet'!$A$1:$M$5000,0,FALSE)),"NOT VALID")</f>
        <v>0</v>
      </c>
      <c r="W81">
        <f>IFERROR(IFERROR(VLOOKUP($A81,'K-NETT'!$A$1:$AF$37898,22,FALSE),VLOOKUP($A81,'K-Wallet'!$A$1:$M$5000,0,FALSE)),"NOT VALID")</f>
        <v>0</v>
      </c>
      <c r="X81">
        <f>IFERROR(IFERROR(VLOOKUP($A81,'K-NETT'!$A$1:$AF$37898,23,FALSE),VLOOKUP($A81,'K-Wallet'!$A$1:$M$5000,0,FALSE)),"NOT VALID")</f>
        <v>0</v>
      </c>
      <c r="Y81">
        <f>IFERROR(IFERROR(VLOOKUP($A81,'K-NETT'!$A$1:$AF$37898,26,FALSE),VLOOKUP($A81,'K-Wallet'!$A$1:$M$5000,0,FALSE)),"NOT VALID")</f>
        <v>66650</v>
      </c>
      <c r="Z81">
        <f>IFERROR(IFERROR(VLOOKUP($A81,'K-NETT'!$A$1:$AF$37898,30,FALSE),VLOOKUP($A81,'K-Wallet'!$A$1:$M$5000,11,FALSE)),"NOT VALID")</f>
        <v>0</v>
      </c>
      <c r="AA81" s="31">
        <f t="shared" si="3"/>
        <v>0</v>
      </c>
    </row>
    <row r="82" spans="1:27" x14ac:dyDescent="0.25">
      <c r="A82" t="str">
        <f t="shared" si="2"/>
        <v>1117185299</v>
      </c>
      <c r="B82">
        <v>73</v>
      </c>
      <c r="C82">
        <v>1117185299</v>
      </c>
      <c r="D82" t="s">
        <v>42</v>
      </c>
      <c r="E82" t="s">
        <v>43</v>
      </c>
      <c r="F82">
        <v>76650</v>
      </c>
      <c r="G82" s="2">
        <v>44117</v>
      </c>
      <c r="H82" s="3">
        <v>0.69240740740740747</v>
      </c>
      <c r="I82" t="s">
        <v>44</v>
      </c>
      <c r="J82">
        <v>-83323233401</v>
      </c>
      <c r="K82" s="4" t="s">
        <v>101</v>
      </c>
      <c r="N82" t="str">
        <f>IFERROR(IFERROR(VLOOKUP($A82,'K-NETT'!$A$1:$AF$37898,1,FALSE),VLOOKUP($A82,'K-Wallet'!$A$1:$M$5000,1,FALSE)),"NOT VALID")</f>
        <v>1117185299</v>
      </c>
      <c r="O82" t="str">
        <f>IFERROR(IFERROR(VLOOKUP($A82,'K-NETT'!$A$1:$AF$37898,11,FALSE),VLOOKUP($A82,'K-Wallet'!$A$1:$M$5000,0,FALSE)),"NOT VALID")</f>
        <v>MME2010008226</v>
      </c>
      <c r="P82" t="str">
        <f>IFERROR(IFERROR(VLOOKUP($A82,'K-NETT'!$A$1:$AF$37898,14,FALSE),VLOOKUP($A82,'K-Wallet'!$A$1:$M$5000,8,FALSE)),"NOT VALID")</f>
        <v>IDPABIA13018</v>
      </c>
      <c r="Q82" t="str">
        <f>IFERROR(IFERROR(VLOOKUP($A82,'K-NETT'!$A$1:$AF$37898,15,FALSE),VLOOKUP($A82,'K-Wallet'!$A$1:$M$5000,9,FALSE)),"NOT VALID")</f>
        <v>ADI WIBOWO</v>
      </c>
      <c r="R82">
        <f>IFERROR(IFERROR(VLOOKUP($A82,'K-NETT'!$A$1:$AF$37898,16,FALSE),VLOOKUP($A82,'K-Wallet'!$A$1:$M$5000,0,FALSE)),"NOT VALID")</f>
        <v>70000</v>
      </c>
      <c r="S82">
        <f>IFERROR(IFERROR(VLOOKUP($A82,'K-NETT'!$A$1:$AF$37898,17,FALSE),VLOOKUP($A82,'K-Wallet'!$A$1:$M$5000,0,FALSE)),"NOT VALID")</f>
        <v>6650</v>
      </c>
      <c r="T82">
        <f>IFERROR(IFERROR(VLOOKUP($A82,'K-NETT'!$A$1:$AF$37898,18,FALSE),VLOOKUP($A82,'K-Wallet'!$A$1:$M$5000,0,FALSE)),"NOT VALID")</f>
        <v>0</v>
      </c>
      <c r="U82">
        <f>IFERROR(IFERROR(VLOOKUP($A82,'K-NETT'!$A$1:$AF$37898,19,FALSE),VLOOKUP($A82,'K-Wallet'!$A$1:$M$5000,0,FALSE)),"NOT VALID")</f>
        <v>0</v>
      </c>
      <c r="V82">
        <f>IFERROR(IFERROR(VLOOKUP($A82,'K-NETT'!$A$1:$AF$37898,20,FALSE),VLOOKUP($A82,'K-Wallet'!$A$1:$M$5000,0,FALSE)),"NOT VALID")</f>
        <v>0</v>
      </c>
      <c r="W82">
        <f>IFERROR(IFERROR(VLOOKUP($A82,'K-NETT'!$A$1:$AF$37898,22,FALSE),VLOOKUP($A82,'K-Wallet'!$A$1:$M$5000,0,FALSE)),"NOT VALID")</f>
        <v>0</v>
      </c>
      <c r="X82">
        <f>IFERROR(IFERROR(VLOOKUP($A82,'K-NETT'!$A$1:$AF$37898,23,FALSE),VLOOKUP($A82,'K-Wallet'!$A$1:$M$5000,0,FALSE)),"NOT VALID")</f>
        <v>0</v>
      </c>
      <c r="Y82">
        <f>IFERROR(IFERROR(VLOOKUP($A82,'K-NETT'!$A$1:$AF$37898,26,FALSE),VLOOKUP($A82,'K-Wallet'!$A$1:$M$5000,0,FALSE)),"NOT VALID")</f>
        <v>76650</v>
      </c>
      <c r="Z82">
        <f>IFERROR(IFERROR(VLOOKUP($A82,'K-NETT'!$A$1:$AF$37898,30,FALSE),VLOOKUP($A82,'K-Wallet'!$A$1:$M$5000,11,FALSE)),"NOT VALID")</f>
        <v>0</v>
      </c>
      <c r="AA82" s="31">
        <f t="shared" si="3"/>
        <v>0</v>
      </c>
    </row>
    <row r="83" spans="1:27" x14ac:dyDescent="0.25">
      <c r="A83" t="str">
        <f t="shared" si="2"/>
        <v>1113285194</v>
      </c>
      <c r="B83">
        <v>74</v>
      </c>
      <c r="C83">
        <v>1113285194</v>
      </c>
      <c r="D83" t="s">
        <v>42</v>
      </c>
      <c r="E83" t="s">
        <v>43</v>
      </c>
      <c r="F83">
        <v>65650</v>
      </c>
      <c r="G83" s="2">
        <v>44117</v>
      </c>
      <c r="H83" s="3">
        <v>0.69868055555555564</v>
      </c>
      <c r="I83" t="s">
        <v>44</v>
      </c>
      <c r="J83">
        <v>-83325476801</v>
      </c>
      <c r="K83" s="4" t="s">
        <v>101</v>
      </c>
      <c r="N83" t="str">
        <f>IFERROR(IFERROR(VLOOKUP($A83,'K-NETT'!$A$1:$AF$37898,1,FALSE),VLOOKUP($A83,'K-Wallet'!$A$1:$M$5000,1,FALSE)),"NOT VALID")</f>
        <v>1113285194</v>
      </c>
      <c r="O83" t="str">
        <f>IFERROR(IFERROR(VLOOKUP($A83,'K-NETT'!$A$1:$AF$37898,11,FALSE),VLOOKUP($A83,'K-Wallet'!$A$1:$M$5000,0,FALSE)),"NOT VALID")</f>
        <v>MME2010008228</v>
      </c>
      <c r="P83" t="str">
        <f>IFERROR(IFERROR(VLOOKUP($A83,'K-NETT'!$A$1:$AF$37898,14,FALSE),VLOOKUP($A83,'K-Wallet'!$A$1:$M$5000,8,FALSE)),"NOT VALID")</f>
        <v>IDJRBFA13711</v>
      </c>
      <c r="Q83" t="str">
        <f>IFERROR(IFERROR(VLOOKUP($A83,'K-NETT'!$A$1:$AF$37898,15,FALSE),VLOOKUP($A83,'K-Wallet'!$A$1:$M$5000,9,FALSE)),"NOT VALID")</f>
        <v>WATI RETNO SARI</v>
      </c>
      <c r="R83">
        <f>IFERROR(IFERROR(VLOOKUP($A83,'K-NETT'!$A$1:$AF$37898,16,FALSE),VLOOKUP($A83,'K-Wallet'!$A$1:$M$5000,0,FALSE)),"NOT VALID")</f>
        <v>50000</v>
      </c>
      <c r="S83">
        <f>IFERROR(IFERROR(VLOOKUP($A83,'K-NETT'!$A$1:$AF$37898,17,FALSE),VLOOKUP($A83,'K-Wallet'!$A$1:$M$5000,0,FALSE)),"NOT VALID")</f>
        <v>6650</v>
      </c>
      <c r="T83">
        <f>IFERROR(IFERROR(VLOOKUP($A83,'K-NETT'!$A$1:$AF$37898,18,FALSE),VLOOKUP($A83,'K-Wallet'!$A$1:$M$5000,0,FALSE)),"NOT VALID")</f>
        <v>9000</v>
      </c>
      <c r="U83">
        <f>IFERROR(IFERROR(VLOOKUP($A83,'K-NETT'!$A$1:$AF$37898,19,FALSE),VLOOKUP($A83,'K-Wallet'!$A$1:$M$5000,0,FALSE)),"NOT VALID")</f>
        <v>0</v>
      </c>
      <c r="V83">
        <f>IFERROR(IFERROR(VLOOKUP($A83,'K-NETT'!$A$1:$AF$37898,20,FALSE),VLOOKUP($A83,'K-Wallet'!$A$1:$M$5000,0,FALSE)),"NOT VALID")</f>
        <v>0</v>
      </c>
      <c r="W83">
        <f>IFERROR(IFERROR(VLOOKUP($A83,'K-NETT'!$A$1:$AF$37898,22,FALSE),VLOOKUP($A83,'K-Wallet'!$A$1:$M$5000,0,FALSE)),"NOT VALID")</f>
        <v>0</v>
      </c>
      <c r="X83">
        <f>IFERROR(IFERROR(VLOOKUP($A83,'K-NETT'!$A$1:$AF$37898,23,FALSE),VLOOKUP($A83,'K-Wallet'!$A$1:$M$5000,0,FALSE)),"NOT VALID")</f>
        <v>0</v>
      </c>
      <c r="Y83">
        <f>IFERROR(IFERROR(VLOOKUP($A83,'K-NETT'!$A$1:$AF$37898,26,FALSE),VLOOKUP($A83,'K-Wallet'!$A$1:$M$5000,0,FALSE)),"NOT VALID")</f>
        <v>65650</v>
      </c>
      <c r="Z83">
        <f>IFERROR(IFERROR(VLOOKUP($A83,'K-NETT'!$A$1:$AF$37898,30,FALSE),VLOOKUP($A83,'K-Wallet'!$A$1:$M$5000,11,FALSE)),"NOT VALID")</f>
        <v>0</v>
      </c>
      <c r="AA83" s="31">
        <f t="shared" si="3"/>
        <v>0</v>
      </c>
    </row>
    <row r="84" spans="1:27" x14ac:dyDescent="0.25">
      <c r="A84" t="str">
        <f t="shared" si="2"/>
        <v>1997285006</v>
      </c>
      <c r="B84">
        <v>75</v>
      </c>
      <c r="C84">
        <v>1997285006</v>
      </c>
      <c r="D84" t="s">
        <v>42</v>
      </c>
      <c r="E84" t="s">
        <v>43</v>
      </c>
      <c r="F84">
        <v>86650</v>
      </c>
      <c r="G84" s="2">
        <v>44117</v>
      </c>
      <c r="H84" s="3">
        <v>0.70591435185185192</v>
      </c>
      <c r="I84" t="s">
        <v>44</v>
      </c>
      <c r="J84">
        <v>-83327914201</v>
      </c>
      <c r="K84" s="4" t="s">
        <v>101</v>
      </c>
      <c r="N84" t="str">
        <f>IFERROR(IFERROR(VLOOKUP($A84,'K-NETT'!$A$1:$AF$37898,1,FALSE),VLOOKUP($A84,'K-Wallet'!$A$1:$M$5000,1,FALSE)),"NOT VALID")</f>
        <v>1997285006</v>
      </c>
      <c r="O84">
        <f>IFERROR(IFERROR(VLOOKUP($A84,'K-NETT'!$A$1:$AF$37898,11,FALSE),VLOOKUP($A84,'K-Wallet'!$A$1:$M$5000,0,FALSE)),"NOT VALID")</f>
        <v>0</v>
      </c>
      <c r="P84" t="str">
        <f>IFERROR(IFERROR(VLOOKUP($A84,'K-NETT'!$A$1:$AF$37898,14,FALSE),VLOOKUP($A84,'K-Wallet'!$A$1:$M$5000,8,FALSE)),"NOT VALID")</f>
        <v>IDJHID036378</v>
      </c>
      <c r="Q84" t="str">
        <f>IFERROR(IFERROR(VLOOKUP($A84,'K-NETT'!$A$1:$AF$37898,15,FALSE),VLOOKUP($A84,'K-Wallet'!$A$1:$M$5000,9,FALSE)),"NOT VALID")</f>
        <v>BUDI RAHMAT</v>
      </c>
      <c r="R84">
        <f>IFERROR(IFERROR(VLOOKUP($A84,'K-NETT'!$A$1:$AF$37898,16,FALSE),VLOOKUP($A84,'K-Wallet'!$A$1:$M$5000,0,FALSE)),"NOT VALID")</f>
        <v>80000</v>
      </c>
      <c r="S84">
        <f>IFERROR(IFERROR(VLOOKUP($A84,'K-NETT'!$A$1:$AF$37898,17,FALSE),VLOOKUP($A84,'K-Wallet'!$A$1:$M$5000,0,FALSE)),"NOT VALID")</f>
        <v>6650</v>
      </c>
      <c r="T84">
        <f>IFERROR(IFERROR(VLOOKUP($A84,'K-NETT'!$A$1:$AF$37898,18,FALSE),VLOOKUP($A84,'K-Wallet'!$A$1:$M$5000,0,FALSE)),"NOT VALID")</f>
        <v>0</v>
      </c>
      <c r="U84">
        <f>IFERROR(IFERROR(VLOOKUP($A84,'K-NETT'!$A$1:$AF$37898,19,FALSE),VLOOKUP($A84,'K-Wallet'!$A$1:$M$5000,0,FALSE)),"NOT VALID")</f>
        <v>0</v>
      </c>
      <c r="V84">
        <f>IFERROR(IFERROR(VLOOKUP($A84,'K-NETT'!$A$1:$AF$37898,20,FALSE),VLOOKUP($A84,'K-Wallet'!$A$1:$M$5000,0,FALSE)),"NOT VALID")</f>
        <v>0</v>
      </c>
      <c r="W84">
        <f>IFERROR(IFERROR(VLOOKUP($A84,'K-NETT'!$A$1:$AF$37898,22,FALSE),VLOOKUP($A84,'K-Wallet'!$A$1:$M$5000,0,FALSE)),"NOT VALID")</f>
        <v>0</v>
      </c>
      <c r="X84">
        <f>IFERROR(IFERROR(VLOOKUP($A84,'K-NETT'!$A$1:$AF$37898,23,FALSE),VLOOKUP($A84,'K-Wallet'!$A$1:$M$5000,0,FALSE)),"NOT VALID")</f>
        <v>0</v>
      </c>
      <c r="Y84">
        <f>IFERROR(IFERROR(VLOOKUP($A84,'K-NETT'!$A$1:$AF$37898,26,FALSE),VLOOKUP($A84,'K-Wallet'!$A$1:$M$5000,0,FALSE)),"NOT VALID")</f>
        <v>80000</v>
      </c>
      <c r="Z84" t="str">
        <f>IFERROR(IFERROR(VLOOKUP($A84,'K-NETT'!$A$1:$AF$37898,30,FALSE),VLOOKUP($A84,'K-Wallet'!$A$1:$M$5000,11,FALSE)),"NOT VALID")</f>
        <v>TDN - RIPKI (KALIMANTAN) - 2020/10/16</v>
      </c>
      <c r="AA84" s="31">
        <f t="shared" si="3"/>
        <v>6650</v>
      </c>
    </row>
    <row r="85" spans="1:27" x14ac:dyDescent="0.25">
      <c r="A85" t="str">
        <f t="shared" si="2"/>
        <v>1963185021</v>
      </c>
      <c r="B85">
        <v>76</v>
      </c>
      <c r="C85">
        <v>1963185021</v>
      </c>
      <c r="D85" t="s">
        <v>42</v>
      </c>
      <c r="E85" t="s">
        <v>43</v>
      </c>
      <c r="F85">
        <v>126650</v>
      </c>
      <c r="G85" s="2">
        <v>44117</v>
      </c>
      <c r="H85" s="3">
        <v>0.70945601851851858</v>
      </c>
      <c r="I85" t="s">
        <v>44</v>
      </c>
      <c r="J85">
        <v>-83329197901</v>
      </c>
      <c r="K85" s="4" t="s">
        <v>101</v>
      </c>
      <c r="N85" t="str">
        <f>IFERROR(IFERROR(VLOOKUP($A85,'K-NETT'!$A$1:$AF$37898,1,FALSE),VLOOKUP($A85,'K-Wallet'!$A$1:$M$5000,1,FALSE)),"NOT VALID")</f>
        <v>1963185021</v>
      </c>
      <c r="O85" t="str">
        <f>IFERROR(IFERROR(VLOOKUP($A85,'K-NETT'!$A$1:$AF$37898,11,FALSE),VLOOKUP($A85,'K-Wallet'!$A$1:$M$5000,0,FALSE)),"NOT VALID")</f>
        <v>CNE2010008234</v>
      </c>
      <c r="P85" t="str">
        <f>IFERROR(IFERROR(VLOOKUP($A85,'K-NETT'!$A$1:$AF$37898,14,FALSE),VLOOKUP($A85,'K-Wallet'!$A$1:$M$5000,8,FALSE)),"NOT VALID")</f>
        <v>IDJTAYA00166</v>
      </c>
      <c r="Q85" t="str">
        <f>IFERROR(IFERROR(VLOOKUP($A85,'K-NETT'!$A$1:$AF$37898,15,FALSE),VLOOKUP($A85,'K-Wallet'!$A$1:$M$5000,9,FALSE)),"NOT VALID")</f>
        <v>FERA HANDIANI</v>
      </c>
      <c r="R85">
        <f>IFERROR(IFERROR(VLOOKUP($A85,'K-NETT'!$A$1:$AF$37898,16,FALSE),VLOOKUP($A85,'K-Wallet'!$A$1:$M$5000,0,FALSE)),"NOT VALID")</f>
        <v>110000</v>
      </c>
      <c r="S85">
        <f>IFERROR(IFERROR(VLOOKUP($A85,'K-NETT'!$A$1:$AF$37898,17,FALSE),VLOOKUP($A85,'K-Wallet'!$A$1:$M$5000,0,FALSE)),"NOT VALID")</f>
        <v>6650</v>
      </c>
      <c r="T85">
        <f>IFERROR(IFERROR(VLOOKUP($A85,'K-NETT'!$A$1:$AF$37898,18,FALSE),VLOOKUP($A85,'K-Wallet'!$A$1:$M$5000,0,FALSE)),"NOT VALID")</f>
        <v>10000</v>
      </c>
      <c r="U85">
        <f>IFERROR(IFERROR(VLOOKUP($A85,'K-NETT'!$A$1:$AF$37898,19,FALSE),VLOOKUP($A85,'K-Wallet'!$A$1:$M$5000,0,FALSE)),"NOT VALID")</f>
        <v>0</v>
      </c>
      <c r="V85">
        <f>IFERROR(IFERROR(VLOOKUP($A85,'K-NETT'!$A$1:$AF$37898,20,FALSE),VLOOKUP($A85,'K-Wallet'!$A$1:$M$5000,0,FALSE)),"NOT VALID")</f>
        <v>0</v>
      </c>
      <c r="W85">
        <f>IFERROR(IFERROR(VLOOKUP($A85,'K-NETT'!$A$1:$AF$37898,22,FALSE),VLOOKUP($A85,'K-Wallet'!$A$1:$M$5000,0,FALSE)),"NOT VALID")</f>
        <v>0</v>
      </c>
      <c r="X85">
        <f>IFERROR(IFERROR(VLOOKUP($A85,'K-NETT'!$A$1:$AF$37898,23,FALSE),VLOOKUP($A85,'K-Wallet'!$A$1:$M$5000,0,FALSE)),"NOT VALID")</f>
        <v>0</v>
      </c>
      <c r="Y85">
        <f>IFERROR(IFERROR(VLOOKUP($A85,'K-NETT'!$A$1:$AF$37898,26,FALSE),VLOOKUP($A85,'K-Wallet'!$A$1:$M$5000,0,FALSE)),"NOT VALID")</f>
        <v>126650</v>
      </c>
      <c r="Z85">
        <f>IFERROR(IFERROR(VLOOKUP($A85,'K-NETT'!$A$1:$AF$37898,30,FALSE),VLOOKUP($A85,'K-Wallet'!$A$1:$M$5000,11,FALSE)),"NOT VALID")</f>
        <v>0</v>
      </c>
      <c r="AA85" s="31">
        <f t="shared" si="3"/>
        <v>0</v>
      </c>
    </row>
    <row r="86" spans="1:27" x14ac:dyDescent="0.25">
      <c r="A86" t="str">
        <f t="shared" si="2"/>
        <v>1756485345</v>
      </c>
      <c r="B86">
        <v>77</v>
      </c>
      <c r="C86">
        <v>1756485345</v>
      </c>
      <c r="D86" t="s">
        <v>42</v>
      </c>
      <c r="E86" t="s">
        <v>43</v>
      </c>
      <c r="F86">
        <v>216650</v>
      </c>
      <c r="G86" s="2">
        <v>44117</v>
      </c>
      <c r="H86" s="3">
        <v>0.73204861111111119</v>
      </c>
      <c r="I86" t="s">
        <v>44</v>
      </c>
      <c r="J86">
        <v>-83337244101</v>
      </c>
      <c r="K86" s="4" t="s">
        <v>101</v>
      </c>
      <c r="N86" t="str">
        <f>IFERROR(IFERROR(VLOOKUP($A86,'K-NETT'!$A$1:$AF$37898,1,FALSE),VLOOKUP($A86,'K-Wallet'!$A$1:$M$5000,1,FALSE)),"NOT VALID")</f>
        <v>1756485345</v>
      </c>
      <c r="O86" t="str">
        <f>IFERROR(IFERROR(VLOOKUP($A86,'K-NETT'!$A$1:$AF$37898,11,FALSE),VLOOKUP($A86,'K-Wallet'!$A$1:$M$5000,0,FALSE)),"NOT VALID")</f>
        <v>CNE2010008237</v>
      </c>
      <c r="P86" t="str">
        <f>IFERROR(IFERROR(VLOOKUP($A86,'K-NETT'!$A$1:$AF$37898,14,FALSE),VLOOKUP($A86,'K-Wallet'!$A$1:$M$5000,8,FALSE)),"NOT VALID")</f>
        <v>IDJRID003728</v>
      </c>
      <c r="Q86" t="str">
        <f>IFERROR(IFERROR(VLOOKUP($A86,'K-NETT'!$A$1:$AF$37898,15,FALSE),VLOOKUP($A86,'K-Wallet'!$A$1:$M$5000,9,FALSE)),"NOT VALID")</f>
        <v>YOPIE DATUAN</v>
      </c>
      <c r="R86">
        <f>IFERROR(IFERROR(VLOOKUP($A86,'K-NETT'!$A$1:$AF$37898,16,FALSE),VLOOKUP($A86,'K-Wallet'!$A$1:$M$5000,0,FALSE)),"NOT VALID")</f>
        <v>200000</v>
      </c>
      <c r="S86">
        <f>IFERROR(IFERROR(VLOOKUP($A86,'K-NETT'!$A$1:$AF$37898,17,FALSE),VLOOKUP($A86,'K-Wallet'!$A$1:$M$5000,0,FALSE)),"NOT VALID")</f>
        <v>6650</v>
      </c>
      <c r="T86">
        <f>IFERROR(IFERROR(VLOOKUP($A86,'K-NETT'!$A$1:$AF$37898,18,FALSE),VLOOKUP($A86,'K-Wallet'!$A$1:$M$5000,0,FALSE)),"NOT VALID")</f>
        <v>10000</v>
      </c>
      <c r="U86">
        <f>IFERROR(IFERROR(VLOOKUP($A86,'K-NETT'!$A$1:$AF$37898,19,FALSE),VLOOKUP($A86,'K-Wallet'!$A$1:$M$5000,0,FALSE)),"NOT VALID")</f>
        <v>0</v>
      </c>
      <c r="V86">
        <f>IFERROR(IFERROR(VLOOKUP($A86,'K-NETT'!$A$1:$AF$37898,20,FALSE),VLOOKUP($A86,'K-Wallet'!$A$1:$M$5000,0,FALSE)),"NOT VALID")</f>
        <v>0</v>
      </c>
      <c r="W86">
        <f>IFERROR(IFERROR(VLOOKUP($A86,'K-NETT'!$A$1:$AF$37898,22,FALSE),VLOOKUP($A86,'K-Wallet'!$A$1:$M$5000,0,FALSE)),"NOT VALID")</f>
        <v>0</v>
      </c>
      <c r="X86">
        <f>IFERROR(IFERROR(VLOOKUP($A86,'K-NETT'!$A$1:$AF$37898,23,FALSE),VLOOKUP($A86,'K-Wallet'!$A$1:$M$5000,0,FALSE)),"NOT VALID")</f>
        <v>0</v>
      </c>
      <c r="Y86">
        <f>IFERROR(IFERROR(VLOOKUP($A86,'K-NETT'!$A$1:$AF$37898,26,FALSE),VLOOKUP($A86,'K-Wallet'!$A$1:$M$5000,0,FALSE)),"NOT VALID")</f>
        <v>216650</v>
      </c>
      <c r="Z86">
        <f>IFERROR(IFERROR(VLOOKUP($A86,'K-NETT'!$A$1:$AF$37898,30,FALSE),VLOOKUP($A86,'K-Wallet'!$A$1:$M$5000,11,FALSE)),"NOT VALID")</f>
        <v>0</v>
      </c>
      <c r="AA86" s="31">
        <f t="shared" si="3"/>
        <v>0</v>
      </c>
    </row>
    <row r="87" spans="1:27" x14ac:dyDescent="0.25">
      <c r="A87" t="str">
        <f t="shared" si="2"/>
        <v>1289285892</v>
      </c>
      <c r="B87">
        <v>78</v>
      </c>
      <c r="C87">
        <v>1289285892</v>
      </c>
      <c r="D87" t="s">
        <v>42</v>
      </c>
      <c r="E87" t="s">
        <v>43</v>
      </c>
      <c r="F87">
        <v>85650</v>
      </c>
      <c r="G87" s="2">
        <v>44117</v>
      </c>
      <c r="H87" s="3">
        <v>0.77813657407407411</v>
      </c>
      <c r="I87" t="s">
        <v>44</v>
      </c>
      <c r="J87">
        <v>-83354284801</v>
      </c>
      <c r="K87" s="4" t="s">
        <v>101</v>
      </c>
      <c r="N87" t="str">
        <f>IFERROR(IFERROR(VLOOKUP($A87,'K-NETT'!$A$1:$AF$37898,1,FALSE),VLOOKUP($A87,'K-Wallet'!$A$1:$M$5000,1,FALSE)),"NOT VALID")</f>
        <v>1289285892</v>
      </c>
      <c r="O87" t="str">
        <f>IFERROR(IFERROR(VLOOKUP($A87,'K-NETT'!$A$1:$AF$37898,11,FALSE),VLOOKUP($A87,'K-Wallet'!$A$1:$M$5000,0,FALSE)),"NOT VALID")</f>
        <v>MME2010008246</v>
      </c>
      <c r="P87" t="str">
        <f>IFERROR(IFERROR(VLOOKUP($A87,'K-NETT'!$A$1:$AF$37898,14,FALSE),VLOOKUP($A87,'K-Wallet'!$A$1:$M$5000,8,FALSE)),"NOT VALID")</f>
        <v>IDJHARA14898</v>
      </c>
      <c r="Q87" t="str">
        <f>IFERROR(IFERROR(VLOOKUP($A87,'K-NETT'!$A$1:$AF$37898,15,FALSE),VLOOKUP($A87,'K-Wallet'!$A$1:$M$5000,9,FALSE)),"NOT VALID")</f>
        <v>DANI MEGA SARI</v>
      </c>
      <c r="R87">
        <f>IFERROR(IFERROR(VLOOKUP($A87,'K-NETT'!$A$1:$AF$37898,16,FALSE),VLOOKUP($A87,'K-Wallet'!$A$1:$M$5000,0,FALSE)),"NOT VALID")</f>
        <v>50000</v>
      </c>
      <c r="S87">
        <f>IFERROR(IFERROR(VLOOKUP($A87,'K-NETT'!$A$1:$AF$37898,17,FALSE),VLOOKUP($A87,'K-Wallet'!$A$1:$M$5000,0,FALSE)),"NOT VALID")</f>
        <v>6650</v>
      </c>
      <c r="T87">
        <f>IFERROR(IFERROR(VLOOKUP($A87,'K-NETT'!$A$1:$AF$37898,18,FALSE),VLOOKUP($A87,'K-Wallet'!$A$1:$M$5000,0,FALSE)),"NOT VALID")</f>
        <v>29000</v>
      </c>
      <c r="U87">
        <f>IFERROR(IFERROR(VLOOKUP($A87,'K-NETT'!$A$1:$AF$37898,19,FALSE),VLOOKUP($A87,'K-Wallet'!$A$1:$M$5000,0,FALSE)),"NOT VALID")</f>
        <v>0</v>
      </c>
      <c r="V87">
        <f>IFERROR(IFERROR(VLOOKUP($A87,'K-NETT'!$A$1:$AF$37898,20,FALSE),VLOOKUP($A87,'K-Wallet'!$A$1:$M$5000,0,FALSE)),"NOT VALID")</f>
        <v>0</v>
      </c>
      <c r="W87">
        <f>IFERROR(IFERROR(VLOOKUP($A87,'K-NETT'!$A$1:$AF$37898,22,FALSE),VLOOKUP($A87,'K-Wallet'!$A$1:$M$5000,0,FALSE)),"NOT VALID")</f>
        <v>0</v>
      </c>
      <c r="X87">
        <f>IFERROR(IFERROR(VLOOKUP($A87,'K-NETT'!$A$1:$AF$37898,23,FALSE),VLOOKUP($A87,'K-Wallet'!$A$1:$M$5000,0,FALSE)),"NOT VALID")</f>
        <v>0</v>
      </c>
      <c r="Y87">
        <f>IFERROR(IFERROR(VLOOKUP($A87,'K-NETT'!$A$1:$AF$37898,26,FALSE),VLOOKUP($A87,'K-Wallet'!$A$1:$M$5000,0,FALSE)),"NOT VALID")</f>
        <v>85650</v>
      </c>
      <c r="Z87">
        <f>IFERROR(IFERROR(VLOOKUP($A87,'K-NETT'!$A$1:$AF$37898,30,FALSE),VLOOKUP($A87,'K-Wallet'!$A$1:$M$5000,11,FALSE)),"NOT VALID")</f>
        <v>0</v>
      </c>
      <c r="AA87" s="31">
        <f t="shared" si="3"/>
        <v>0</v>
      </c>
    </row>
    <row r="88" spans="1:27" x14ac:dyDescent="0.25">
      <c r="A88" t="str">
        <f t="shared" si="2"/>
        <v>1005985290</v>
      </c>
      <c r="B88">
        <v>79</v>
      </c>
      <c r="C88">
        <v>1005985290</v>
      </c>
      <c r="D88" t="s">
        <v>42</v>
      </c>
      <c r="E88" t="s">
        <v>43</v>
      </c>
      <c r="F88">
        <v>490650</v>
      </c>
      <c r="G88" s="2">
        <v>44117</v>
      </c>
      <c r="H88" s="3">
        <v>0.78229166666666661</v>
      </c>
      <c r="I88" t="s">
        <v>44</v>
      </c>
      <c r="J88">
        <v>-83356133001</v>
      </c>
      <c r="K88" s="4" t="s">
        <v>101</v>
      </c>
      <c r="N88" t="str">
        <f>IFERROR(IFERROR(VLOOKUP($A88,'K-NETT'!$A$1:$AF$37898,1,FALSE),VLOOKUP($A88,'K-Wallet'!$A$1:$M$5000,1,FALSE)),"NOT VALID")</f>
        <v>1005985290</v>
      </c>
      <c r="O88" t="str">
        <f>IFERROR(IFERROR(VLOOKUP($A88,'K-NETT'!$A$1:$AF$37898,11,FALSE),VLOOKUP($A88,'K-Wallet'!$A$1:$M$5000,0,FALSE)),"NOT VALID")</f>
        <v>CNE2010008248</v>
      </c>
      <c r="P88" t="str">
        <f>IFERROR(IFERROR(VLOOKUP($A88,'K-NETT'!$A$1:$AF$37898,14,FALSE),VLOOKUP($A88,'K-Wallet'!$A$1:$M$5000,8,FALSE)),"NOT VALID")</f>
        <v>IDSPAAB11833</v>
      </c>
      <c r="Q88" t="str">
        <f>IFERROR(IFERROR(VLOOKUP($A88,'K-NETT'!$A$1:$AF$37898,15,FALSE),VLOOKUP($A88,'K-Wallet'!$A$1:$M$5000,9,FALSE)),"NOT VALID")</f>
        <v>SHERLI HANDAYANI</v>
      </c>
      <c r="R88">
        <f>IFERROR(IFERROR(VLOOKUP($A88,'K-NETT'!$A$1:$AF$37898,16,FALSE),VLOOKUP($A88,'K-Wallet'!$A$1:$M$5000,0,FALSE)),"NOT VALID")</f>
        <v>474000</v>
      </c>
      <c r="S88">
        <f>IFERROR(IFERROR(VLOOKUP($A88,'K-NETT'!$A$1:$AF$37898,17,FALSE),VLOOKUP($A88,'K-Wallet'!$A$1:$M$5000,0,FALSE)),"NOT VALID")</f>
        <v>6650</v>
      </c>
      <c r="T88">
        <f>IFERROR(IFERROR(VLOOKUP($A88,'K-NETT'!$A$1:$AF$37898,18,FALSE),VLOOKUP($A88,'K-Wallet'!$A$1:$M$5000,0,FALSE)),"NOT VALID")</f>
        <v>10000</v>
      </c>
      <c r="U88">
        <f>IFERROR(IFERROR(VLOOKUP($A88,'K-NETT'!$A$1:$AF$37898,19,FALSE),VLOOKUP($A88,'K-Wallet'!$A$1:$M$5000,0,FALSE)),"NOT VALID")</f>
        <v>0</v>
      </c>
      <c r="V88">
        <f>IFERROR(IFERROR(VLOOKUP($A88,'K-NETT'!$A$1:$AF$37898,20,FALSE),VLOOKUP($A88,'K-Wallet'!$A$1:$M$5000,0,FALSE)),"NOT VALID")</f>
        <v>0</v>
      </c>
      <c r="W88">
        <f>IFERROR(IFERROR(VLOOKUP($A88,'K-NETT'!$A$1:$AF$37898,22,FALSE),VLOOKUP($A88,'K-Wallet'!$A$1:$M$5000,0,FALSE)),"NOT VALID")</f>
        <v>0</v>
      </c>
      <c r="X88">
        <f>IFERROR(IFERROR(VLOOKUP($A88,'K-NETT'!$A$1:$AF$37898,23,FALSE),VLOOKUP($A88,'K-Wallet'!$A$1:$M$5000,0,FALSE)),"NOT VALID")</f>
        <v>0</v>
      </c>
      <c r="Y88">
        <f>IFERROR(IFERROR(VLOOKUP($A88,'K-NETT'!$A$1:$AF$37898,26,FALSE),VLOOKUP($A88,'K-Wallet'!$A$1:$M$5000,0,FALSE)),"NOT VALID")</f>
        <v>490650</v>
      </c>
      <c r="Z88">
        <f>IFERROR(IFERROR(VLOOKUP($A88,'K-NETT'!$A$1:$AF$37898,30,FALSE),VLOOKUP($A88,'K-Wallet'!$A$1:$M$5000,11,FALSE)),"NOT VALID")</f>
        <v>0</v>
      </c>
      <c r="AA88" s="31">
        <f t="shared" si="3"/>
        <v>0</v>
      </c>
    </row>
    <row r="89" spans="1:27" x14ac:dyDescent="0.25">
      <c r="A89" t="str">
        <f t="shared" si="2"/>
        <v>1072095303</v>
      </c>
      <c r="B89">
        <v>80</v>
      </c>
      <c r="C89">
        <v>1072095303</v>
      </c>
      <c r="D89" t="s">
        <v>42</v>
      </c>
      <c r="E89" t="s">
        <v>43</v>
      </c>
      <c r="F89">
        <v>491650</v>
      </c>
      <c r="G89" s="2">
        <v>44117</v>
      </c>
      <c r="H89" s="3">
        <v>0.7914930555555556</v>
      </c>
      <c r="I89" t="s">
        <v>44</v>
      </c>
      <c r="J89">
        <v>-83359633901</v>
      </c>
      <c r="K89" s="4" t="s">
        <v>101</v>
      </c>
      <c r="N89" t="str">
        <f>IFERROR(IFERROR(VLOOKUP($A89,'K-NETT'!$A$1:$AF$37898,1,FALSE),VLOOKUP($A89,'K-Wallet'!$A$1:$M$5000,1,FALSE)),"NOT VALID")</f>
        <v>1072095303</v>
      </c>
      <c r="O89" t="str">
        <f>IFERROR(IFERROR(VLOOKUP($A89,'K-NETT'!$A$1:$AF$37898,11,FALSE),VLOOKUP($A89,'K-Wallet'!$A$1:$M$5000,0,FALSE)),"NOT VALID")</f>
        <v>CNE2010008251</v>
      </c>
      <c r="P89" t="str">
        <f>IFERROR(IFERROR(VLOOKUP($A89,'K-NETT'!$A$1:$AF$37898,14,FALSE),VLOOKUP($A89,'K-Wallet'!$A$1:$M$5000,8,FALSE)),"NOT VALID")</f>
        <v>IDJTADA11845</v>
      </c>
      <c r="Q89" t="str">
        <f>IFERROR(IFERROR(VLOOKUP($A89,'K-NETT'!$A$1:$AF$37898,15,FALSE),VLOOKUP($A89,'K-Wallet'!$A$1:$M$5000,9,FALSE)),"NOT VALID")</f>
        <v>IKA OKTARIANA</v>
      </c>
      <c r="R89">
        <f>IFERROR(IFERROR(VLOOKUP($A89,'K-NETT'!$A$1:$AF$37898,16,FALSE),VLOOKUP($A89,'K-Wallet'!$A$1:$M$5000,0,FALSE)),"NOT VALID")</f>
        <v>475000</v>
      </c>
      <c r="S89">
        <f>IFERROR(IFERROR(VLOOKUP($A89,'K-NETT'!$A$1:$AF$37898,17,FALSE),VLOOKUP($A89,'K-Wallet'!$A$1:$M$5000,0,FALSE)),"NOT VALID")</f>
        <v>6650</v>
      </c>
      <c r="T89">
        <f>IFERROR(IFERROR(VLOOKUP($A89,'K-NETT'!$A$1:$AF$37898,18,FALSE),VLOOKUP($A89,'K-Wallet'!$A$1:$M$5000,0,FALSE)),"NOT VALID")</f>
        <v>10000</v>
      </c>
      <c r="U89">
        <f>IFERROR(IFERROR(VLOOKUP($A89,'K-NETT'!$A$1:$AF$37898,19,FALSE),VLOOKUP($A89,'K-Wallet'!$A$1:$M$5000,0,FALSE)),"NOT VALID")</f>
        <v>0</v>
      </c>
      <c r="V89">
        <f>IFERROR(IFERROR(VLOOKUP($A89,'K-NETT'!$A$1:$AF$37898,20,FALSE),VLOOKUP($A89,'K-Wallet'!$A$1:$M$5000,0,FALSE)),"NOT VALID")</f>
        <v>0</v>
      </c>
      <c r="W89">
        <f>IFERROR(IFERROR(VLOOKUP($A89,'K-NETT'!$A$1:$AF$37898,22,FALSE),VLOOKUP($A89,'K-Wallet'!$A$1:$M$5000,0,FALSE)),"NOT VALID")</f>
        <v>0</v>
      </c>
      <c r="X89">
        <f>IFERROR(IFERROR(VLOOKUP($A89,'K-NETT'!$A$1:$AF$37898,23,FALSE),VLOOKUP($A89,'K-Wallet'!$A$1:$M$5000,0,FALSE)),"NOT VALID")</f>
        <v>0</v>
      </c>
      <c r="Y89">
        <f>IFERROR(IFERROR(VLOOKUP($A89,'K-NETT'!$A$1:$AF$37898,26,FALSE),VLOOKUP($A89,'K-Wallet'!$A$1:$M$5000,0,FALSE)),"NOT VALID")</f>
        <v>491650</v>
      </c>
      <c r="Z89">
        <f>IFERROR(IFERROR(VLOOKUP($A89,'K-NETT'!$A$1:$AF$37898,30,FALSE),VLOOKUP($A89,'K-Wallet'!$A$1:$M$5000,11,FALSE)),"NOT VALID")</f>
        <v>0</v>
      </c>
      <c r="AA89" s="31">
        <f t="shared" si="3"/>
        <v>0</v>
      </c>
    </row>
    <row r="90" spans="1:27" x14ac:dyDescent="0.25">
      <c r="A90" t="str">
        <f t="shared" si="2"/>
        <v>1308295189</v>
      </c>
      <c r="B90">
        <v>81</v>
      </c>
      <c r="C90">
        <v>1308295189</v>
      </c>
      <c r="D90" t="s">
        <v>42</v>
      </c>
      <c r="E90" t="s">
        <v>43</v>
      </c>
      <c r="F90">
        <v>56650</v>
      </c>
      <c r="G90" s="2">
        <v>44117</v>
      </c>
      <c r="H90" s="3">
        <v>0.82032407407407415</v>
      </c>
      <c r="I90" t="s">
        <v>44</v>
      </c>
      <c r="J90">
        <v>-83370842301</v>
      </c>
      <c r="K90" s="4" t="s">
        <v>101</v>
      </c>
      <c r="N90" t="str">
        <f>IFERROR(IFERROR(VLOOKUP($A90,'K-NETT'!$A$1:$AF$37898,1,FALSE),VLOOKUP($A90,'K-Wallet'!$A$1:$M$5000,1,FALSE)),"NOT VALID")</f>
        <v>1308295189</v>
      </c>
      <c r="O90" t="str">
        <f>IFERROR(IFERROR(VLOOKUP($A90,'K-NETT'!$A$1:$AF$37898,11,FALSE),VLOOKUP($A90,'K-Wallet'!$A$1:$M$5000,0,FALSE)),"NOT VALID")</f>
        <v>MME2010008262</v>
      </c>
      <c r="P90" t="str">
        <f>IFERROR(IFERROR(VLOOKUP($A90,'K-NETT'!$A$1:$AF$37898,14,FALSE),VLOOKUP($A90,'K-Wallet'!$A$1:$M$5000,8,FALSE)),"NOT VALID")</f>
        <v>IDJTBAA17459</v>
      </c>
      <c r="Q90" t="str">
        <f>IFERROR(IFERROR(VLOOKUP($A90,'K-NETT'!$A$1:$AF$37898,15,FALSE),VLOOKUP($A90,'K-Wallet'!$A$1:$M$5000,9,FALSE)),"NOT VALID")</f>
        <v>ASEP TARYANA</v>
      </c>
      <c r="R90">
        <f>IFERROR(IFERROR(VLOOKUP($A90,'K-NETT'!$A$1:$AF$37898,16,FALSE),VLOOKUP($A90,'K-Wallet'!$A$1:$M$5000,0,FALSE)),"NOT VALID")</f>
        <v>50000</v>
      </c>
      <c r="S90">
        <f>IFERROR(IFERROR(VLOOKUP($A90,'K-NETT'!$A$1:$AF$37898,17,FALSE),VLOOKUP($A90,'K-Wallet'!$A$1:$M$5000,0,FALSE)),"NOT VALID")</f>
        <v>6650</v>
      </c>
      <c r="T90">
        <f>IFERROR(IFERROR(VLOOKUP($A90,'K-NETT'!$A$1:$AF$37898,18,FALSE),VLOOKUP($A90,'K-Wallet'!$A$1:$M$5000,0,FALSE)),"NOT VALID")</f>
        <v>0</v>
      </c>
      <c r="U90">
        <f>IFERROR(IFERROR(VLOOKUP($A90,'K-NETT'!$A$1:$AF$37898,19,FALSE),VLOOKUP($A90,'K-Wallet'!$A$1:$M$5000,0,FALSE)),"NOT VALID")</f>
        <v>0</v>
      </c>
      <c r="V90">
        <f>IFERROR(IFERROR(VLOOKUP($A90,'K-NETT'!$A$1:$AF$37898,20,FALSE),VLOOKUP($A90,'K-Wallet'!$A$1:$M$5000,0,FALSE)),"NOT VALID")</f>
        <v>0</v>
      </c>
      <c r="W90">
        <f>IFERROR(IFERROR(VLOOKUP($A90,'K-NETT'!$A$1:$AF$37898,22,FALSE),VLOOKUP($A90,'K-Wallet'!$A$1:$M$5000,0,FALSE)),"NOT VALID")</f>
        <v>0</v>
      </c>
      <c r="X90">
        <f>IFERROR(IFERROR(VLOOKUP($A90,'K-NETT'!$A$1:$AF$37898,23,FALSE),VLOOKUP($A90,'K-Wallet'!$A$1:$M$5000,0,FALSE)),"NOT VALID")</f>
        <v>0</v>
      </c>
      <c r="Y90">
        <f>IFERROR(IFERROR(VLOOKUP($A90,'K-NETT'!$A$1:$AF$37898,26,FALSE),VLOOKUP($A90,'K-Wallet'!$A$1:$M$5000,0,FALSE)),"NOT VALID")</f>
        <v>56650</v>
      </c>
      <c r="Z90">
        <f>IFERROR(IFERROR(VLOOKUP($A90,'K-NETT'!$A$1:$AF$37898,30,FALSE),VLOOKUP($A90,'K-Wallet'!$A$1:$M$5000,11,FALSE)),"NOT VALID")</f>
        <v>0</v>
      </c>
      <c r="AA90" s="31">
        <f t="shared" si="3"/>
        <v>0</v>
      </c>
    </row>
    <row r="91" spans="1:27" x14ac:dyDescent="0.25">
      <c r="A91" t="str">
        <f t="shared" si="2"/>
        <v>1561395661</v>
      </c>
      <c r="B91">
        <v>82</v>
      </c>
      <c r="C91">
        <v>1561395661</v>
      </c>
      <c r="D91" t="s">
        <v>42</v>
      </c>
      <c r="E91" t="s">
        <v>43</v>
      </c>
      <c r="F91">
        <v>56650</v>
      </c>
      <c r="G91" s="2">
        <v>44117</v>
      </c>
      <c r="H91" s="3">
        <v>0.82585648148148139</v>
      </c>
      <c r="I91" t="s">
        <v>44</v>
      </c>
      <c r="J91">
        <v>-83372876701</v>
      </c>
      <c r="K91" s="4" t="s">
        <v>101</v>
      </c>
      <c r="N91" t="str">
        <f>IFERROR(IFERROR(VLOOKUP($A91,'K-NETT'!$A$1:$AF$37898,1,FALSE),VLOOKUP($A91,'K-Wallet'!$A$1:$M$5000,1,FALSE)),"NOT VALID")</f>
        <v>1561395661</v>
      </c>
      <c r="O91" t="str">
        <f>IFERROR(IFERROR(VLOOKUP($A91,'K-NETT'!$A$1:$AF$37898,11,FALSE),VLOOKUP($A91,'K-Wallet'!$A$1:$M$5000,0,FALSE)),"NOT VALID")</f>
        <v>MME2010008265</v>
      </c>
      <c r="P91" t="str">
        <f>IFERROR(IFERROR(VLOOKUP($A91,'K-NETT'!$A$1:$AF$37898,14,FALSE),VLOOKUP($A91,'K-Wallet'!$A$1:$M$5000,8,FALSE)),"NOT VALID")</f>
        <v>IDBNALA03702</v>
      </c>
      <c r="Q91" t="str">
        <f>IFERROR(IFERROR(VLOOKUP($A91,'K-NETT'!$A$1:$AF$37898,15,FALSE),VLOOKUP($A91,'K-Wallet'!$A$1:$M$5000,9,FALSE)),"NOT VALID")</f>
        <v>NILA SUSILAWATI</v>
      </c>
      <c r="R91">
        <f>IFERROR(IFERROR(VLOOKUP($A91,'K-NETT'!$A$1:$AF$37898,16,FALSE),VLOOKUP($A91,'K-Wallet'!$A$1:$M$5000,0,FALSE)),"NOT VALID")</f>
        <v>50000</v>
      </c>
      <c r="S91">
        <f>IFERROR(IFERROR(VLOOKUP($A91,'K-NETT'!$A$1:$AF$37898,17,FALSE),VLOOKUP($A91,'K-Wallet'!$A$1:$M$5000,0,FALSE)),"NOT VALID")</f>
        <v>6650</v>
      </c>
      <c r="T91">
        <f>IFERROR(IFERROR(VLOOKUP($A91,'K-NETT'!$A$1:$AF$37898,18,FALSE),VLOOKUP($A91,'K-Wallet'!$A$1:$M$5000,0,FALSE)),"NOT VALID")</f>
        <v>0</v>
      </c>
      <c r="U91">
        <f>IFERROR(IFERROR(VLOOKUP($A91,'K-NETT'!$A$1:$AF$37898,19,FALSE),VLOOKUP($A91,'K-Wallet'!$A$1:$M$5000,0,FALSE)),"NOT VALID")</f>
        <v>0</v>
      </c>
      <c r="V91">
        <f>IFERROR(IFERROR(VLOOKUP($A91,'K-NETT'!$A$1:$AF$37898,20,FALSE),VLOOKUP($A91,'K-Wallet'!$A$1:$M$5000,0,FALSE)),"NOT VALID")</f>
        <v>0</v>
      </c>
      <c r="W91">
        <f>IFERROR(IFERROR(VLOOKUP($A91,'K-NETT'!$A$1:$AF$37898,22,FALSE),VLOOKUP($A91,'K-Wallet'!$A$1:$M$5000,0,FALSE)),"NOT VALID")</f>
        <v>0</v>
      </c>
      <c r="X91">
        <f>IFERROR(IFERROR(VLOOKUP($A91,'K-NETT'!$A$1:$AF$37898,23,FALSE),VLOOKUP($A91,'K-Wallet'!$A$1:$M$5000,0,FALSE)),"NOT VALID")</f>
        <v>0</v>
      </c>
      <c r="Y91">
        <f>IFERROR(IFERROR(VLOOKUP($A91,'K-NETT'!$A$1:$AF$37898,26,FALSE),VLOOKUP($A91,'K-Wallet'!$A$1:$M$5000,0,FALSE)),"NOT VALID")</f>
        <v>56650</v>
      </c>
      <c r="Z91">
        <f>IFERROR(IFERROR(VLOOKUP($A91,'K-NETT'!$A$1:$AF$37898,30,FALSE),VLOOKUP($A91,'K-Wallet'!$A$1:$M$5000,11,FALSE)),"NOT VALID")</f>
        <v>0</v>
      </c>
      <c r="AA91" s="31">
        <f t="shared" si="3"/>
        <v>0</v>
      </c>
    </row>
    <row r="92" spans="1:27" x14ac:dyDescent="0.25">
      <c r="A92" t="str">
        <f t="shared" si="2"/>
        <v>1121295747</v>
      </c>
      <c r="B92">
        <v>83</v>
      </c>
      <c r="C92">
        <v>1121295747</v>
      </c>
      <c r="D92" t="s">
        <v>42</v>
      </c>
      <c r="E92" t="s">
        <v>43</v>
      </c>
      <c r="F92">
        <v>524650</v>
      </c>
      <c r="G92" s="2">
        <v>44117</v>
      </c>
      <c r="H92" s="3">
        <v>0.83122685185185186</v>
      </c>
      <c r="I92" t="s">
        <v>44</v>
      </c>
      <c r="J92">
        <v>-83374635201</v>
      </c>
      <c r="K92" s="4" t="s">
        <v>101</v>
      </c>
      <c r="N92" t="str">
        <f>IFERROR(IFERROR(VLOOKUP($A92,'K-NETT'!$A$1:$AF$37898,1,FALSE),VLOOKUP($A92,'K-Wallet'!$A$1:$M$5000,1,FALSE)),"NOT VALID")</f>
        <v>1121295747</v>
      </c>
      <c r="O92" t="str">
        <f>IFERROR(IFERROR(VLOOKUP($A92,'K-NETT'!$A$1:$AF$37898,11,FALSE),VLOOKUP($A92,'K-Wallet'!$A$1:$M$5000,0,FALSE)),"NOT VALID")</f>
        <v>CNE2010008268</v>
      </c>
      <c r="P92" t="str">
        <f>IFERROR(IFERROR(VLOOKUP($A92,'K-NETT'!$A$1:$AF$37898,14,FALSE),VLOOKUP($A92,'K-Wallet'!$A$1:$M$5000,8,FALSE)),"NOT VALID")</f>
        <v>IDJRAAA09157</v>
      </c>
      <c r="Q92" t="str">
        <f>IFERROR(IFERROR(VLOOKUP($A92,'K-NETT'!$A$1:$AF$37898,15,FALSE),VLOOKUP($A92,'K-Wallet'!$A$1:$M$5000,9,FALSE)),"NOT VALID")</f>
        <v>ONY YELVIAN SAANDRI</v>
      </c>
      <c r="R92">
        <f>IFERROR(IFERROR(VLOOKUP($A92,'K-NETT'!$A$1:$AF$37898,16,FALSE),VLOOKUP($A92,'K-Wallet'!$A$1:$M$5000,0,FALSE)),"NOT VALID")</f>
        <v>508000</v>
      </c>
      <c r="S92">
        <f>IFERROR(IFERROR(VLOOKUP($A92,'K-NETT'!$A$1:$AF$37898,17,FALSE),VLOOKUP($A92,'K-Wallet'!$A$1:$M$5000,0,FALSE)),"NOT VALID")</f>
        <v>6650</v>
      </c>
      <c r="T92">
        <f>IFERROR(IFERROR(VLOOKUP($A92,'K-NETT'!$A$1:$AF$37898,18,FALSE),VLOOKUP($A92,'K-Wallet'!$A$1:$M$5000,0,FALSE)),"NOT VALID")</f>
        <v>10000</v>
      </c>
      <c r="U92">
        <f>IFERROR(IFERROR(VLOOKUP($A92,'K-NETT'!$A$1:$AF$37898,19,FALSE),VLOOKUP($A92,'K-Wallet'!$A$1:$M$5000,0,FALSE)),"NOT VALID")</f>
        <v>0</v>
      </c>
      <c r="V92">
        <f>IFERROR(IFERROR(VLOOKUP($A92,'K-NETT'!$A$1:$AF$37898,20,FALSE),VLOOKUP($A92,'K-Wallet'!$A$1:$M$5000,0,FALSE)),"NOT VALID")</f>
        <v>0</v>
      </c>
      <c r="W92">
        <f>IFERROR(IFERROR(VLOOKUP($A92,'K-NETT'!$A$1:$AF$37898,22,FALSE),VLOOKUP($A92,'K-Wallet'!$A$1:$M$5000,0,FALSE)),"NOT VALID")</f>
        <v>0</v>
      </c>
      <c r="X92">
        <f>IFERROR(IFERROR(VLOOKUP($A92,'K-NETT'!$A$1:$AF$37898,23,FALSE),VLOOKUP($A92,'K-Wallet'!$A$1:$M$5000,0,FALSE)),"NOT VALID")</f>
        <v>0</v>
      </c>
      <c r="Y92">
        <f>IFERROR(IFERROR(VLOOKUP($A92,'K-NETT'!$A$1:$AF$37898,26,FALSE),VLOOKUP($A92,'K-Wallet'!$A$1:$M$5000,0,FALSE)),"NOT VALID")</f>
        <v>524650</v>
      </c>
      <c r="Z92">
        <f>IFERROR(IFERROR(VLOOKUP($A92,'K-NETT'!$A$1:$AF$37898,30,FALSE),VLOOKUP($A92,'K-Wallet'!$A$1:$M$5000,11,FALSE)),"NOT VALID")</f>
        <v>0</v>
      </c>
      <c r="AA92" s="31">
        <f t="shared" si="3"/>
        <v>0</v>
      </c>
    </row>
    <row r="93" spans="1:27" x14ac:dyDescent="0.25">
      <c r="A93" t="str">
        <f t="shared" si="2"/>
        <v>1907495649</v>
      </c>
      <c r="B93">
        <v>84</v>
      </c>
      <c r="C93">
        <v>1907495649</v>
      </c>
      <c r="D93" t="s">
        <v>42</v>
      </c>
      <c r="E93" t="s">
        <v>43</v>
      </c>
      <c r="F93">
        <v>1288650</v>
      </c>
      <c r="G93" s="2">
        <v>44117</v>
      </c>
      <c r="H93" s="3">
        <v>0.85150462962962958</v>
      </c>
      <c r="I93" t="s">
        <v>46</v>
      </c>
      <c r="J93">
        <v>-83381813601</v>
      </c>
      <c r="K93" s="4" t="s">
        <v>101</v>
      </c>
      <c r="N93" t="str">
        <f>IFERROR(IFERROR(VLOOKUP($A93,'K-NETT'!$A$1:$AF$37898,1,FALSE),VLOOKUP($A93,'K-Wallet'!$A$1:$M$5000,1,FALSE)),"NOT VALID")</f>
        <v>1907495649</v>
      </c>
      <c r="O93" t="str">
        <f>IFERROR(IFERROR(VLOOKUP($A93,'K-NETT'!$A$1:$AF$37898,11,FALSE),VLOOKUP($A93,'K-Wallet'!$A$1:$M$5000,0,FALSE)),"NOT VALID")</f>
        <v>CNE2010008280</v>
      </c>
      <c r="P93" t="str">
        <f>IFERROR(IFERROR(VLOOKUP($A93,'K-NETT'!$A$1:$AF$37898,14,FALSE),VLOOKUP($A93,'K-Wallet'!$A$1:$M$5000,8,FALSE)),"NOT VALID")</f>
        <v>IDSAID001016</v>
      </c>
      <c r="Q93" t="str">
        <f>IFERROR(IFERROR(VLOOKUP($A93,'K-NETT'!$A$1:$AF$37898,15,FALSE),VLOOKUP($A93,'K-Wallet'!$A$1:$M$5000,9,FALSE)),"NOT VALID")</f>
        <v>HENDRA SURYA DINATA</v>
      </c>
      <c r="R93">
        <f>IFERROR(IFERROR(VLOOKUP($A93,'K-NETT'!$A$1:$AF$37898,16,FALSE),VLOOKUP($A93,'K-Wallet'!$A$1:$M$5000,0,FALSE)),"NOT VALID")</f>
        <v>1260000</v>
      </c>
      <c r="S93">
        <f>IFERROR(IFERROR(VLOOKUP($A93,'K-NETT'!$A$1:$AF$37898,17,FALSE),VLOOKUP($A93,'K-Wallet'!$A$1:$M$5000,0,FALSE)),"NOT VALID")</f>
        <v>6650</v>
      </c>
      <c r="T93">
        <f>IFERROR(IFERROR(VLOOKUP($A93,'K-NETT'!$A$1:$AF$37898,18,FALSE),VLOOKUP($A93,'K-Wallet'!$A$1:$M$5000,0,FALSE)),"NOT VALID")</f>
        <v>22000</v>
      </c>
      <c r="U93">
        <f>IFERROR(IFERROR(VLOOKUP($A93,'K-NETT'!$A$1:$AF$37898,19,FALSE),VLOOKUP($A93,'K-Wallet'!$A$1:$M$5000,0,FALSE)),"NOT VALID")</f>
        <v>0</v>
      </c>
      <c r="V93">
        <f>IFERROR(IFERROR(VLOOKUP($A93,'K-NETT'!$A$1:$AF$37898,20,FALSE),VLOOKUP($A93,'K-Wallet'!$A$1:$M$5000,0,FALSE)),"NOT VALID")</f>
        <v>0</v>
      </c>
      <c r="W93">
        <f>IFERROR(IFERROR(VLOOKUP($A93,'K-NETT'!$A$1:$AF$37898,22,FALSE),VLOOKUP($A93,'K-Wallet'!$A$1:$M$5000,0,FALSE)),"NOT VALID")</f>
        <v>0</v>
      </c>
      <c r="X93">
        <f>IFERROR(IFERROR(VLOOKUP($A93,'K-NETT'!$A$1:$AF$37898,23,FALSE),VLOOKUP($A93,'K-Wallet'!$A$1:$M$5000,0,FALSE)),"NOT VALID")</f>
        <v>0</v>
      </c>
      <c r="Y93">
        <f>IFERROR(IFERROR(VLOOKUP($A93,'K-NETT'!$A$1:$AF$37898,26,FALSE),VLOOKUP($A93,'K-Wallet'!$A$1:$M$5000,0,FALSE)),"NOT VALID")</f>
        <v>1288650</v>
      </c>
      <c r="Z93">
        <f>IFERROR(IFERROR(VLOOKUP($A93,'K-NETT'!$A$1:$AF$37898,30,FALSE),VLOOKUP($A93,'K-Wallet'!$A$1:$M$5000,11,FALSE)),"NOT VALID")</f>
        <v>0</v>
      </c>
      <c r="AA93" s="31">
        <f t="shared" si="3"/>
        <v>0</v>
      </c>
    </row>
    <row r="94" spans="1:27" x14ac:dyDescent="0.25">
      <c r="A94" t="str">
        <f t="shared" si="2"/>
        <v>1835595949</v>
      </c>
      <c r="B94">
        <v>85</v>
      </c>
      <c r="C94">
        <v>1835595949</v>
      </c>
      <c r="D94" t="s">
        <v>42</v>
      </c>
      <c r="E94" t="s">
        <v>43</v>
      </c>
      <c r="F94">
        <v>105650</v>
      </c>
      <c r="G94" s="2">
        <v>44117</v>
      </c>
      <c r="H94" s="3">
        <v>0.85189814814814813</v>
      </c>
      <c r="I94" t="s">
        <v>46</v>
      </c>
      <c r="J94">
        <v>-83382036601</v>
      </c>
      <c r="K94" s="4" t="s">
        <v>101</v>
      </c>
      <c r="N94" t="str">
        <f>IFERROR(IFERROR(VLOOKUP($A94,'K-NETT'!$A$1:$AF$37898,1,FALSE),VLOOKUP($A94,'K-Wallet'!$A$1:$M$5000,1,FALSE)),"NOT VALID")</f>
        <v>1835595949</v>
      </c>
      <c r="O94" t="str">
        <f>IFERROR(IFERROR(VLOOKUP($A94,'K-NETT'!$A$1:$AF$37898,11,FALSE),VLOOKUP($A94,'K-Wallet'!$A$1:$M$5000,0,FALSE)),"NOT VALID")</f>
        <v>CNE2010008281</v>
      </c>
      <c r="P94" t="str">
        <f>IFERROR(IFERROR(VLOOKUP($A94,'K-NETT'!$A$1:$AF$37898,14,FALSE),VLOOKUP($A94,'K-Wallet'!$A$1:$M$5000,8,FALSE)),"NOT VALID")</f>
        <v>IDJTBWA06368</v>
      </c>
      <c r="Q94" t="str">
        <f>IFERROR(IFERROR(VLOOKUP($A94,'K-NETT'!$A$1:$AF$37898,15,FALSE),VLOOKUP($A94,'K-Wallet'!$A$1:$M$5000,9,FALSE)),"NOT VALID")</f>
        <v>PUPUN PUADAH</v>
      </c>
      <c r="R94">
        <f>IFERROR(IFERROR(VLOOKUP($A94,'K-NETT'!$A$1:$AF$37898,16,FALSE),VLOOKUP($A94,'K-Wallet'!$A$1:$M$5000,0,FALSE)),"NOT VALID")</f>
        <v>91000</v>
      </c>
      <c r="S94">
        <f>IFERROR(IFERROR(VLOOKUP($A94,'K-NETT'!$A$1:$AF$37898,17,FALSE),VLOOKUP($A94,'K-Wallet'!$A$1:$M$5000,0,FALSE)),"NOT VALID")</f>
        <v>6650</v>
      </c>
      <c r="T94">
        <f>IFERROR(IFERROR(VLOOKUP($A94,'K-NETT'!$A$1:$AF$37898,18,FALSE),VLOOKUP($A94,'K-Wallet'!$A$1:$M$5000,0,FALSE)),"NOT VALID")</f>
        <v>8000</v>
      </c>
      <c r="U94">
        <f>IFERROR(IFERROR(VLOOKUP($A94,'K-NETT'!$A$1:$AF$37898,19,FALSE),VLOOKUP($A94,'K-Wallet'!$A$1:$M$5000,0,FALSE)),"NOT VALID")</f>
        <v>0</v>
      </c>
      <c r="V94">
        <f>IFERROR(IFERROR(VLOOKUP($A94,'K-NETT'!$A$1:$AF$37898,20,FALSE),VLOOKUP($A94,'K-Wallet'!$A$1:$M$5000,0,FALSE)),"NOT VALID")</f>
        <v>0</v>
      </c>
      <c r="W94">
        <f>IFERROR(IFERROR(VLOOKUP($A94,'K-NETT'!$A$1:$AF$37898,22,FALSE),VLOOKUP($A94,'K-Wallet'!$A$1:$M$5000,0,FALSE)),"NOT VALID")</f>
        <v>0</v>
      </c>
      <c r="X94">
        <f>IFERROR(IFERROR(VLOOKUP($A94,'K-NETT'!$A$1:$AF$37898,23,FALSE),VLOOKUP($A94,'K-Wallet'!$A$1:$M$5000,0,FALSE)),"NOT VALID")</f>
        <v>0</v>
      </c>
      <c r="Y94">
        <f>IFERROR(IFERROR(VLOOKUP($A94,'K-NETT'!$A$1:$AF$37898,26,FALSE),VLOOKUP($A94,'K-Wallet'!$A$1:$M$5000,0,FALSE)),"NOT VALID")</f>
        <v>105650</v>
      </c>
      <c r="Z94">
        <f>IFERROR(IFERROR(VLOOKUP($A94,'K-NETT'!$A$1:$AF$37898,30,FALSE),VLOOKUP($A94,'K-Wallet'!$A$1:$M$5000,11,FALSE)),"NOT VALID")</f>
        <v>0</v>
      </c>
      <c r="AA94" s="31">
        <f t="shared" si="3"/>
        <v>0</v>
      </c>
    </row>
    <row r="95" spans="1:27" x14ac:dyDescent="0.25">
      <c r="A95" t="str">
        <f t="shared" si="2"/>
        <v>1517595104</v>
      </c>
      <c r="B95">
        <v>86</v>
      </c>
      <c r="C95">
        <v>1517595104</v>
      </c>
      <c r="D95" t="s">
        <v>42</v>
      </c>
      <c r="E95" t="s">
        <v>43</v>
      </c>
      <c r="F95">
        <v>490650</v>
      </c>
      <c r="G95" s="2">
        <v>44117</v>
      </c>
      <c r="H95" s="3">
        <v>0.85403935185185187</v>
      </c>
      <c r="I95" t="s">
        <v>46</v>
      </c>
      <c r="J95">
        <v>-83382771601</v>
      </c>
      <c r="K95" s="4" t="s">
        <v>101</v>
      </c>
      <c r="N95" t="str">
        <f>IFERROR(IFERROR(VLOOKUP($A95,'K-NETT'!$A$1:$AF$37898,1,FALSE),VLOOKUP($A95,'K-Wallet'!$A$1:$M$5000,1,FALSE)),"NOT VALID")</f>
        <v>1517595104</v>
      </c>
      <c r="O95" t="str">
        <f>IFERROR(IFERROR(VLOOKUP($A95,'K-NETT'!$A$1:$AF$37898,11,FALSE),VLOOKUP($A95,'K-Wallet'!$A$1:$M$5000,0,FALSE)),"NOT VALID")</f>
        <v>CNE2010008282</v>
      </c>
      <c r="P95" t="str">
        <f>IFERROR(IFERROR(VLOOKUP($A95,'K-NETT'!$A$1:$AF$37898,14,FALSE),VLOOKUP($A95,'K-Wallet'!$A$1:$M$5000,8,FALSE)),"NOT VALID")</f>
        <v>IDJTBWA06368</v>
      </c>
      <c r="Q95" t="str">
        <f>IFERROR(IFERROR(VLOOKUP($A95,'K-NETT'!$A$1:$AF$37898,15,FALSE),VLOOKUP($A95,'K-Wallet'!$A$1:$M$5000,9,FALSE)),"NOT VALID")</f>
        <v>PUPUN PUADAH</v>
      </c>
      <c r="R95">
        <f>IFERROR(IFERROR(VLOOKUP($A95,'K-NETT'!$A$1:$AF$37898,16,FALSE),VLOOKUP($A95,'K-Wallet'!$A$1:$M$5000,0,FALSE)),"NOT VALID")</f>
        <v>474000</v>
      </c>
      <c r="S95">
        <f>IFERROR(IFERROR(VLOOKUP($A95,'K-NETT'!$A$1:$AF$37898,17,FALSE),VLOOKUP($A95,'K-Wallet'!$A$1:$M$5000,0,FALSE)),"NOT VALID")</f>
        <v>6650</v>
      </c>
      <c r="T95">
        <f>IFERROR(IFERROR(VLOOKUP($A95,'K-NETT'!$A$1:$AF$37898,18,FALSE),VLOOKUP($A95,'K-Wallet'!$A$1:$M$5000,0,FALSE)),"NOT VALID")</f>
        <v>10000</v>
      </c>
      <c r="U95">
        <f>IFERROR(IFERROR(VLOOKUP($A95,'K-NETT'!$A$1:$AF$37898,19,FALSE),VLOOKUP($A95,'K-Wallet'!$A$1:$M$5000,0,FALSE)),"NOT VALID")</f>
        <v>0</v>
      </c>
      <c r="V95">
        <f>IFERROR(IFERROR(VLOOKUP($A95,'K-NETT'!$A$1:$AF$37898,20,FALSE),VLOOKUP($A95,'K-Wallet'!$A$1:$M$5000,0,FALSE)),"NOT VALID")</f>
        <v>0</v>
      </c>
      <c r="W95">
        <f>IFERROR(IFERROR(VLOOKUP($A95,'K-NETT'!$A$1:$AF$37898,22,FALSE),VLOOKUP($A95,'K-Wallet'!$A$1:$M$5000,0,FALSE)),"NOT VALID")</f>
        <v>0</v>
      </c>
      <c r="X95">
        <f>IFERROR(IFERROR(VLOOKUP($A95,'K-NETT'!$A$1:$AF$37898,23,FALSE),VLOOKUP($A95,'K-Wallet'!$A$1:$M$5000,0,FALSE)),"NOT VALID")</f>
        <v>0</v>
      </c>
      <c r="Y95">
        <f>IFERROR(IFERROR(VLOOKUP($A95,'K-NETT'!$A$1:$AF$37898,26,FALSE),VLOOKUP($A95,'K-Wallet'!$A$1:$M$5000,0,FALSE)),"NOT VALID")</f>
        <v>490650</v>
      </c>
      <c r="Z95">
        <f>IFERROR(IFERROR(VLOOKUP($A95,'K-NETT'!$A$1:$AF$37898,30,FALSE),VLOOKUP($A95,'K-Wallet'!$A$1:$M$5000,11,FALSE)),"NOT VALID")</f>
        <v>0</v>
      </c>
      <c r="AA95" s="31">
        <f t="shared" si="3"/>
        <v>0</v>
      </c>
    </row>
    <row r="96" spans="1:27" x14ac:dyDescent="0.25">
      <c r="A96" t="str">
        <f t="shared" si="2"/>
        <v/>
      </c>
      <c r="F96">
        <f>SUM(F10:F95)</f>
        <v>51087100</v>
      </c>
      <c r="G96" s="2"/>
      <c r="H96" s="3"/>
      <c r="K96" s="4"/>
      <c r="AA96" s="31"/>
    </row>
    <row r="97" spans="1:27" x14ac:dyDescent="0.25">
      <c r="A97" t="str">
        <f t="shared" si="2"/>
        <v>UB TOTAL TRANSAKSI</v>
      </c>
      <c r="B97" t="s">
        <v>1147</v>
      </c>
      <c r="C97" t="s">
        <v>1148</v>
      </c>
      <c r="D97" t="s">
        <v>73</v>
      </c>
      <c r="E97">
        <v>86</v>
      </c>
      <c r="K97" s="4"/>
      <c r="AA97" s="31"/>
    </row>
    <row r="98" spans="1:27" x14ac:dyDescent="0.25">
      <c r="A98" t="str">
        <f t="shared" si="2"/>
        <v>UB TOTAL NILAI TRANSA</v>
      </c>
      <c r="B98" t="s">
        <v>1147</v>
      </c>
      <c r="C98" t="s">
        <v>1149</v>
      </c>
      <c r="D98" t="s">
        <v>75</v>
      </c>
      <c r="E98" t="s">
        <v>76</v>
      </c>
      <c r="F98">
        <v>51087100</v>
      </c>
      <c r="K98" s="4"/>
      <c r="AA98" s="31"/>
    </row>
    <row r="99" spans="1:27" x14ac:dyDescent="0.25">
      <c r="A99" t="str">
        <f t="shared" si="2"/>
        <v/>
      </c>
      <c r="K99" s="4"/>
      <c r="AA99" s="31"/>
    </row>
    <row r="100" spans="1:27" x14ac:dyDescent="0.25">
      <c r="A100" t="str">
        <f t="shared" si="2"/>
        <v>OTAL TRANSAKSI</v>
      </c>
      <c r="B100" t="s">
        <v>1150</v>
      </c>
      <c r="C100" t="s">
        <v>1151</v>
      </c>
      <c r="D100" t="s">
        <v>73</v>
      </c>
      <c r="E100">
        <v>86</v>
      </c>
      <c r="K100" s="4"/>
      <c r="AA100" s="31"/>
    </row>
    <row r="101" spans="1:27" x14ac:dyDescent="0.25">
      <c r="A101" t="str">
        <f t="shared" si="2"/>
        <v>OTAL NILAI TRANSAKSI</v>
      </c>
      <c r="B101" t="s">
        <v>1150</v>
      </c>
      <c r="C101" t="s">
        <v>1152</v>
      </c>
      <c r="D101" t="s">
        <v>79</v>
      </c>
      <c r="E101" t="s">
        <v>76</v>
      </c>
      <c r="F101">
        <v>51087100</v>
      </c>
      <c r="K101" s="4"/>
      <c r="AA101" s="31"/>
    </row>
    <row r="102" spans="1:27" x14ac:dyDescent="0.25">
      <c r="A102" t="str">
        <f t="shared" si="2"/>
        <v/>
      </c>
      <c r="K102" s="4"/>
      <c r="AA102" s="31"/>
    </row>
    <row r="103" spans="1:27" x14ac:dyDescent="0.25">
      <c r="A103" t="str">
        <f t="shared" si="2"/>
        <v/>
      </c>
      <c r="K103" s="4"/>
      <c r="AA103" s="31"/>
    </row>
    <row r="104" spans="1:27" x14ac:dyDescent="0.25">
      <c r="A104" t="str">
        <f t="shared" si="2"/>
        <v/>
      </c>
      <c r="K104" s="4"/>
      <c r="AA104" s="31"/>
    </row>
    <row r="105" spans="1:27" x14ac:dyDescent="0.25">
      <c r="A105" t="str">
        <f t="shared" si="2"/>
        <v/>
      </c>
      <c r="K105" s="4"/>
      <c r="AA105" s="31"/>
    </row>
    <row r="106" spans="1:27" x14ac:dyDescent="0.25">
      <c r="A106" t="str">
        <f t="shared" si="2"/>
        <v/>
      </c>
      <c r="K106" s="4"/>
      <c r="AA106" s="31"/>
    </row>
    <row r="107" spans="1:27" x14ac:dyDescent="0.25">
      <c r="A107" t="str">
        <f t="shared" si="2"/>
        <v/>
      </c>
      <c r="K107" s="4"/>
      <c r="AA107" s="31"/>
    </row>
    <row r="108" spans="1:27" x14ac:dyDescent="0.25">
      <c r="A108" t="str">
        <f t="shared" si="2"/>
        <v/>
      </c>
      <c r="K108" s="4"/>
      <c r="AA108" s="31"/>
    </row>
    <row r="109" spans="1:27" x14ac:dyDescent="0.25">
      <c r="A109" t="str">
        <f t="shared" si="2"/>
        <v/>
      </c>
      <c r="K109" s="4"/>
      <c r="AA109" s="31"/>
    </row>
    <row r="110" spans="1:27" x14ac:dyDescent="0.25">
      <c r="A110" t="str">
        <f t="shared" si="2"/>
        <v/>
      </c>
      <c r="K110" s="4"/>
      <c r="AA110" s="31"/>
    </row>
    <row r="111" spans="1:27" x14ac:dyDescent="0.25">
      <c r="A111" t="str">
        <f t="shared" si="2"/>
        <v/>
      </c>
      <c r="K111" s="4"/>
      <c r="AA111" s="31"/>
    </row>
    <row r="112" spans="1:27" x14ac:dyDescent="0.25">
      <c r="A112" t="str">
        <f t="shared" si="2"/>
        <v/>
      </c>
      <c r="K112" s="4"/>
      <c r="AA112" s="31"/>
    </row>
    <row r="113" spans="1:27" x14ac:dyDescent="0.25">
      <c r="A113" t="str">
        <f t="shared" si="2"/>
        <v/>
      </c>
      <c r="K113" s="4"/>
      <c r="AA113" s="31"/>
    </row>
    <row r="114" spans="1:27" x14ac:dyDescent="0.25">
      <c r="A114" t="str">
        <f t="shared" si="2"/>
        <v/>
      </c>
      <c r="K114" s="4"/>
      <c r="AA114" s="31"/>
    </row>
    <row r="115" spans="1:27" x14ac:dyDescent="0.25">
      <c r="A115" t="str">
        <f t="shared" si="2"/>
        <v/>
      </c>
      <c r="K115" s="4"/>
      <c r="AA115" s="31"/>
    </row>
    <row r="116" spans="1:27" x14ac:dyDescent="0.25">
      <c r="A116" t="str">
        <f t="shared" si="2"/>
        <v/>
      </c>
      <c r="K116" s="4"/>
      <c r="AA116" s="31"/>
    </row>
    <row r="117" spans="1:27" x14ac:dyDescent="0.25">
      <c r="A117" t="str">
        <f t="shared" si="2"/>
        <v/>
      </c>
      <c r="K117" s="4"/>
      <c r="AA117" s="31"/>
    </row>
    <row r="118" spans="1:27" x14ac:dyDescent="0.25">
      <c r="A118" t="str">
        <f t="shared" si="2"/>
        <v/>
      </c>
      <c r="K118" s="4"/>
      <c r="AA118" s="31"/>
    </row>
    <row r="119" spans="1:27" x14ac:dyDescent="0.25">
      <c r="A119" t="str">
        <f t="shared" si="2"/>
        <v/>
      </c>
      <c r="K119" s="4"/>
      <c r="AA119" s="31"/>
    </row>
    <row r="120" spans="1:27" x14ac:dyDescent="0.25">
      <c r="A120" t="str">
        <f t="shared" si="2"/>
        <v/>
      </c>
      <c r="K120" s="4"/>
      <c r="AA120" s="31"/>
    </row>
    <row r="121" spans="1:27" x14ac:dyDescent="0.25">
      <c r="A121" t="str">
        <f t="shared" si="2"/>
        <v/>
      </c>
      <c r="K121" s="4"/>
      <c r="AA121" s="31"/>
    </row>
    <row r="122" spans="1:27" x14ac:dyDescent="0.25">
      <c r="A122" t="str">
        <f t="shared" si="2"/>
        <v/>
      </c>
      <c r="K122" s="4"/>
      <c r="AA122" s="31"/>
    </row>
    <row r="123" spans="1:27" x14ac:dyDescent="0.25">
      <c r="A123" t="str">
        <f t="shared" si="2"/>
        <v/>
      </c>
      <c r="K123" s="4"/>
      <c r="AA123" s="31"/>
    </row>
    <row r="124" spans="1:27" x14ac:dyDescent="0.25">
      <c r="A124" t="str">
        <f t="shared" si="2"/>
        <v/>
      </c>
      <c r="K124" s="4"/>
      <c r="AA124" s="31"/>
    </row>
    <row r="125" spans="1:27" x14ac:dyDescent="0.25">
      <c r="A125" t="str">
        <f t="shared" si="2"/>
        <v/>
      </c>
      <c r="K125" s="4"/>
      <c r="AA125" s="31"/>
    </row>
    <row r="126" spans="1:27" x14ac:dyDescent="0.25">
      <c r="A126" t="str">
        <f t="shared" si="2"/>
        <v/>
      </c>
      <c r="K126" s="4"/>
      <c r="AA126" s="31"/>
    </row>
    <row r="127" spans="1:27" x14ac:dyDescent="0.25">
      <c r="A127" t="str">
        <f t="shared" si="2"/>
        <v/>
      </c>
      <c r="K127" s="4"/>
      <c r="AA127" s="31"/>
    </row>
    <row r="128" spans="1:27" x14ac:dyDescent="0.25">
      <c r="A128" t="str">
        <f t="shared" si="2"/>
        <v/>
      </c>
      <c r="K128" s="4"/>
      <c r="AA128" s="31"/>
    </row>
    <row r="129" spans="1:27" x14ac:dyDescent="0.25">
      <c r="A129" t="str">
        <f t="shared" si="2"/>
        <v/>
      </c>
      <c r="K129" s="4"/>
      <c r="AA129" s="31"/>
    </row>
    <row r="130" spans="1:27" x14ac:dyDescent="0.25">
      <c r="A130" t="str">
        <f t="shared" si="2"/>
        <v/>
      </c>
      <c r="K130" s="4"/>
      <c r="AA130" s="31"/>
    </row>
    <row r="131" spans="1:27" x14ac:dyDescent="0.25">
      <c r="A131" t="str">
        <f t="shared" si="2"/>
        <v/>
      </c>
      <c r="K131" s="4"/>
      <c r="AA131" s="31"/>
    </row>
    <row r="132" spans="1:27" x14ac:dyDescent="0.25">
      <c r="A132" t="str">
        <f t="shared" si="2"/>
        <v/>
      </c>
      <c r="K132" s="4"/>
      <c r="AA132" s="31"/>
    </row>
    <row r="133" spans="1:27" x14ac:dyDescent="0.25">
      <c r="A133" t="str">
        <f t="shared" si="2"/>
        <v/>
      </c>
      <c r="K133" s="4"/>
      <c r="AA133" s="31"/>
    </row>
    <row r="134" spans="1:27" x14ac:dyDescent="0.25">
      <c r="A134" t="str">
        <f t="shared" si="2"/>
        <v/>
      </c>
      <c r="K134" s="4"/>
      <c r="AA134" s="31"/>
    </row>
    <row r="135" spans="1:27" x14ac:dyDescent="0.25">
      <c r="A135" t="str">
        <f t="shared" si="2"/>
        <v/>
      </c>
      <c r="K135" s="4"/>
      <c r="AA135" s="31"/>
    </row>
    <row r="136" spans="1:27" x14ac:dyDescent="0.25">
      <c r="A136" t="str">
        <f t="shared" si="2"/>
        <v/>
      </c>
      <c r="K136" s="4"/>
      <c r="AA136" s="31"/>
    </row>
    <row r="137" spans="1:27" x14ac:dyDescent="0.25">
      <c r="A137" t="str">
        <f t="shared" si="2"/>
        <v/>
      </c>
      <c r="K137" s="4"/>
      <c r="AA137" s="31"/>
    </row>
    <row r="138" spans="1:27" x14ac:dyDescent="0.25">
      <c r="A138" t="str">
        <f t="shared" si="2"/>
        <v/>
      </c>
      <c r="K138" s="4"/>
      <c r="AA138" s="31"/>
    </row>
    <row r="139" spans="1:27" x14ac:dyDescent="0.25">
      <c r="A139" t="str">
        <f t="shared" ref="A139:A202" si="4">+K139&amp;C139</f>
        <v/>
      </c>
      <c r="K139" s="4"/>
      <c r="AA139" s="31"/>
    </row>
    <row r="140" spans="1:27" x14ac:dyDescent="0.25">
      <c r="A140" t="str">
        <f t="shared" si="4"/>
        <v/>
      </c>
      <c r="K140" s="4"/>
      <c r="AA140" s="31"/>
    </row>
    <row r="141" spans="1:27" x14ac:dyDescent="0.25">
      <c r="A141" t="str">
        <f t="shared" si="4"/>
        <v/>
      </c>
      <c r="K141" s="4"/>
      <c r="AA141" s="31"/>
    </row>
    <row r="142" spans="1:27" x14ac:dyDescent="0.25">
      <c r="A142" t="str">
        <f t="shared" si="4"/>
        <v/>
      </c>
      <c r="K142" s="4"/>
      <c r="AA142" s="31"/>
    </row>
    <row r="143" spans="1:27" x14ac:dyDescent="0.25">
      <c r="A143" t="str">
        <f t="shared" si="4"/>
        <v/>
      </c>
      <c r="K143" s="4"/>
      <c r="AA143" s="31"/>
    </row>
    <row r="144" spans="1:27" x14ac:dyDescent="0.25">
      <c r="A144" t="str">
        <f t="shared" si="4"/>
        <v/>
      </c>
      <c r="K144" s="4"/>
      <c r="AA144" s="31"/>
    </row>
    <row r="145" spans="1:27" x14ac:dyDescent="0.25">
      <c r="A145" t="str">
        <f t="shared" si="4"/>
        <v/>
      </c>
      <c r="K145" s="4"/>
      <c r="AA145" s="31"/>
    </row>
    <row r="146" spans="1:27" x14ac:dyDescent="0.25">
      <c r="A146" t="str">
        <f t="shared" si="4"/>
        <v/>
      </c>
      <c r="K146" s="4"/>
      <c r="AA146" s="31"/>
    </row>
    <row r="147" spans="1:27" x14ac:dyDescent="0.25">
      <c r="A147" t="str">
        <f t="shared" si="4"/>
        <v/>
      </c>
      <c r="K147" s="4"/>
      <c r="AA147" s="31"/>
    </row>
    <row r="148" spans="1:27" x14ac:dyDescent="0.25">
      <c r="A148" t="str">
        <f t="shared" si="4"/>
        <v/>
      </c>
      <c r="K148" s="4"/>
      <c r="AA148" s="31"/>
    </row>
    <row r="149" spans="1:27" x14ac:dyDescent="0.25">
      <c r="A149" t="str">
        <f t="shared" si="4"/>
        <v/>
      </c>
      <c r="K149" s="4"/>
      <c r="AA149" s="31"/>
    </row>
    <row r="150" spans="1:27" x14ac:dyDescent="0.25">
      <c r="A150" t="str">
        <f t="shared" si="4"/>
        <v/>
      </c>
      <c r="K150" s="4"/>
      <c r="AA150" s="31"/>
    </row>
    <row r="151" spans="1:27" x14ac:dyDescent="0.25">
      <c r="A151" t="str">
        <f t="shared" si="4"/>
        <v/>
      </c>
      <c r="K151" s="4"/>
      <c r="AA151" s="31"/>
    </row>
    <row r="152" spans="1:27" x14ac:dyDescent="0.25">
      <c r="A152" t="str">
        <f t="shared" si="4"/>
        <v/>
      </c>
      <c r="K152" s="4"/>
      <c r="AA152" s="31"/>
    </row>
    <row r="153" spans="1:27" x14ac:dyDescent="0.25">
      <c r="A153" t="str">
        <f t="shared" si="4"/>
        <v/>
      </c>
      <c r="K153" s="4"/>
      <c r="AA153" s="31"/>
    </row>
    <row r="154" spans="1:27" x14ac:dyDescent="0.25">
      <c r="A154" t="str">
        <f t="shared" si="4"/>
        <v/>
      </c>
      <c r="K154" s="4"/>
      <c r="AA154" s="31"/>
    </row>
    <row r="155" spans="1:27" x14ac:dyDescent="0.25">
      <c r="A155" t="str">
        <f t="shared" si="4"/>
        <v/>
      </c>
      <c r="K155" s="4"/>
      <c r="AA155" s="31"/>
    </row>
    <row r="156" spans="1:27" x14ac:dyDescent="0.25">
      <c r="A156" t="str">
        <f t="shared" si="4"/>
        <v/>
      </c>
      <c r="K156" s="4"/>
      <c r="AA156" s="31"/>
    </row>
    <row r="157" spans="1:27" x14ac:dyDescent="0.25">
      <c r="A157" t="str">
        <f t="shared" si="4"/>
        <v/>
      </c>
      <c r="K157" s="4"/>
      <c r="AA157" s="31"/>
    </row>
    <row r="158" spans="1:27" x14ac:dyDescent="0.25">
      <c r="A158" t="str">
        <f t="shared" si="4"/>
        <v/>
      </c>
      <c r="K158" s="4"/>
      <c r="AA158" s="31"/>
    </row>
    <row r="159" spans="1:27" x14ac:dyDescent="0.25">
      <c r="A159" t="str">
        <f t="shared" si="4"/>
        <v/>
      </c>
      <c r="K159" s="4"/>
      <c r="AA159" s="31"/>
    </row>
    <row r="160" spans="1:27" x14ac:dyDescent="0.25">
      <c r="A160" t="str">
        <f t="shared" si="4"/>
        <v/>
      </c>
      <c r="K160" s="4"/>
      <c r="AA160" s="31"/>
    </row>
    <row r="161" spans="1:27" x14ac:dyDescent="0.25">
      <c r="A161" t="str">
        <f t="shared" si="4"/>
        <v/>
      </c>
      <c r="K161" s="4"/>
      <c r="AA161" s="31"/>
    </row>
    <row r="162" spans="1:27" x14ac:dyDescent="0.25">
      <c r="A162" t="str">
        <f t="shared" si="4"/>
        <v/>
      </c>
      <c r="K162" s="4"/>
      <c r="AA162" s="31"/>
    </row>
    <row r="163" spans="1:27" x14ac:dyDescent="0.25">
      <c r="A163" t="str">
        <f t="shared" si="4"/>
        <v/>
      </c>
      <c r="K163" s="4"/>
      <c r="AA163" s="31"/>
    </row>
    <row r="164" spans="1:27" x14ac:dyDescent="0.25">
      <c r="A164" t="str">
        <f t="shared" si="4"/>
        <v/>
      </c>
      <c r="K164" s="4"/>
      <c r="AA164" s="31"/>
    </row>
    <row r="165" spans="1:27" x14ac:dyDescent="0.25">
      <c r="A165" t="str">
        <f t="shared" si="4"/>
        <v/>
      </c>
      <c r="K165" s="4"/>
      <c r="AA165" s="31"/>
    </row>
    <row r="166" spans="1:27" x14ac:dyDescent="0.25">
      <c r="A166" t="str">
        <f t="shared" si="4"/>
        <v/>
      </c>
      <c r="K166" s="4"/>
      <c r="AA166" s="31"/>
    </row>
    <row r="167" spans="1:27" x14ac:dyDescent="0.25">
      <c r="A167" t="str">
        <f t="shared" si="4"/>
        <v/>
      </c>
      <c r="K167" s="4"/>
      <c r="AA167" s="31"/>
    </row>
    <row r="168" spans="1:27" x14ac:dyDescent="0.25">
      <c r="A168" t="str">
        <f t="shared" si="4"/>
        <v/>
      </c>
      <c r="K168" s="4"/>
      <c r="AA168" s="31"/>
    </row>
    <row r="169" spans="1:27" x14ac:dyDescent="0.25">
      <c r="A169" t="str">
        <f t="shared" si="4"/>
        <v/>
      </c>
      <c r="K169" s="4"/>
      <c r="AA169" s="31"/>
    </row>
    <row r="170" spans="1:27" x14ac:dyDescent="0.25">
      <c r="A170" t="str">
        <f t="shared" si="4"/>
        <v/>
      </c>
      <c r="K170" s="4"/>
      <c r="AA170" s="31"/>
    </row>
    <row r="171" spans="1:27" x14ac:dyDescent="0.25">
      <c r="A171" t="str">
        <f t="shared" si="4"/>
        <v/>
      </c>
      <c r="K171" s="4"/>
      <c r="AA171" s="31"/>
    </row>
    <row r="172" spans="1:27" x14ac:dyDescent="0.25">
      <c r="A172" t="str">
        <f t="shared" si="4"/>
        <v/>
      </c>
      <c r="K172" s="4"/>
      <c r="AA172" s="31"/>
    </row>
    <row r="173" spans="1:27" x14ac:dyDescent="0.25">
      <c r="A173" t="str">
        <f t="shared" si="4"/>
        <v/>
      </c>
      <c r="K173" s="4"/>
      <c r="AA173" s="31"/>
    </row>
    <row r="174" spans="1:27" x14ac:dyDescent="0.25">
      <c r="A174" t="str">
        <f t="shared" si="4"/>
        <v/>
      </c>
      <c r="K174" s="4"/>
      <c r="AA174" s="31"/>
    </row>
    <row r="175" spans="1:27" x14ac:dyDescent="0.25">
      <c r="A175" t="str">
        <f t="shared" si="4"/>
        <v/>
      </c>
      <c r="K175" s="4"/>
      <c r="AA175" s="31"/>
    </row>
    <row r="176" spans="1:27" x14ac:dyDescent="0.25">
      <c r="A176" t="str">
        <f t="shared" si="4"/>
        <v/>
      </c>
      <c r="K176" s="4"/>
      <c r="AA176" s="31"/>
    </row>
    <row r="177" spans="1:27" x14ac:dyDescent="0.25">
      <c r="A177" t="str">
        <f t="shared" si="4"/>
        <v/>
      </c>
      <c r="K177" s="4"/>
      <c r="AA177" s="31"/>
    </row>
    <row r="178" spans="1:27" x14ac:dyDescent="0.25">
      <c r="A178" t="str">
        <f t="shared" si="4"/>
        <v/>
      </c>
      <c r="K178" s="4"/>
      <c r="AA178" s="31"/>
    </row>
    <row r="179" spans="1:27" x14ac:dyDescent="0.25">
      <c r="A179" t="str">
        <f t="shared" si="4"/>
        <v/>
      </c>
      <c r="K179" s="4"/>
      <c r="AA179" s="31"/>
    </row>
    <row r="180" spans="1:27" x14ac:dyDescent="0.25">
      <c r="A180" t="str">
        <f t="shared" si="4"/>
        <v/>
      </c>
      <c r="K180" s="4"/>
      <c r="AA180" s="31"/>
    </row>
    <row r="181" spans="1:27" x14ac:dyDescent="0.25">
      <c r="A181" t="str">
        <f t="shared" si="4"/>
        <v/>
      </c>
      <c r="K181" s="4"/>
      <c r="AA181" s="31"/>
    </row>
    <row r="182" spans="1:27" x14ac:dyDescent="0.25">
      <c r="A182" t="str">
        <f t="shared" si="4"/>
        <v/>
      </c>
      <c r="K182" s="4"/>
      <c r="AA182" s="31"/>
    </row>
    <row r="183" spans="1:27" x14ac:dyDescent="0.25">
      <c r="A183" t="str">
        <f t="shared" si="4"/>
        <v/>
      </c>
      <c r="K183" s="4"/>
      <c r="AA183" s="31"/>
    </row>
    <row r="184" spans="1:27" x14ac:dyDescent="0.25">
      <c r="A184" t="str">
        <f t="shared" si="4"/>
        <v/>
      </c>
      <c r="K184" s="4"/>
      <c r="AA184" s="31"/>
    </row>
    <row r="185" spans="1:27" x14ac:dyDescent="0.25">
      <c r="A185" t="str">
        <f t="shared" si="4"/>
        <v/>
      </c>
      <c r="K185" s="4"/>
      <c r="AA185" s="31"/>
    </row>
    <row r="186" spans="1:27" x14ac:dyDescent="0.25">
      <c r="A186" t="str">
        <f t="shared" si="4"/>
        <v/>
      </c>
      <c r="K186" s="4"/>
      <c r="AA186" s="31"/>
    </row>
    <row r="187" spans="1:27" x14ac:dyDescent="0.25">
      <c r="A187" t="str">
        <f t="shared" si="4"/>
        <v/>
      </c>
      <c r="K187" s="4"/>
      <c r="AA187" s="31"/>
    </row>
    <row r="188" spans="1:27" x14ac:dyDescent="0.25">
      <c r="A188" t="str">
        <f t="shared" si="4"/>
        <v/>
      </c>
      <c r="K188" s="4"/>
      <c r="AA188" s="31"/>
    </row>
    <row r="189" spans="1:27" x14ac:dyDescent="0.25">
      <c r="A189" t="str">
        <f t="shared" si="4"/>
        <v/>
      </c>
      <c r="K189" s="4"/>
      <c r="AA189" s="31"/>
    </row>
    <row r="190" spans="1:27" x14ac:dyDescent="0.25">
      <c r="A190" t="str">
        <f t="shared" si="4"/>
        <v/>
      </c>
      <c r="K190" s="4"/>
      <c r="AA190" s="31"/>
    </row>
    <row r="191" spans="1:27" x14ac:dyDescent="0.25">
      <c r="A191" t="str">
        <f t="shared" si="4"/>
        <v/>
      </c>
      <c r="K191" s="4"/>
      <c r="AA191" s="31"/>
    </row>
    <row r="192" spans="1:27" x14ac:dyDescent="0.25">
      <c r="A192" t="str">
        <f t="shared" si="4"/>
        <v/>
      </c>
      <c r="K192" s="4"/>
      <c r="AA192" s="31"/>
    </row>
    <row r="193" spans="1:27" x14ac:dyDescent="0.25">
      <c r="A193" t="str">
        <f t="shared" si="4"/>
        <v/>
      </c>
      <c r="K193" s="4"/>
      <c r="AA193" s="31"/>
    </row>
    <row r="194" spans="1:27" x14ac:dyDescent="0.25">
      <c r="A194" t="str">
        <f t="shared" si="4"/>
        <v/>
      </c>
      <c r="K194" s="4"/>
      <c r="AA194" s="31"/>
    </row>
    <row r="195" spans="1:27" x14ac:dyDescent="0.25">
      <c r="A195" t="str">
        <f t="shared" si="4"/>
        <v/>
      </c>
      <c r="K195" s="4"/>
      <c r="AA195" s="31"/>
    </row>
    <row r="196" spans="1:27" x14ac:dyDescent="0.25">
      <c r="A196" t="str">
        <f t="shared" si="4"/>
        <v/>
      </c>
      <c r="K196" s="4"/>
      <c r="AA196" s="31"/>
    </row>
    <row r="197" spans="1:27" x14ac:dyDescent="0.25">
      <c r="A197" t="str">
        <f t="shared" si="4"/>
        <v/>
      </c>
      <c r="K197" s="4"/>
      <c r="AA197" s="31"/>
    </row>
    <row r="198" spans="1:27" x14ac:dyDescent="0.25">
      <c r="A198" t="str">
        <f t="shared" si="4"/>
        <v/>
      </c>
      <c r="K198" s="4"/>
      <c r="AA198" s="31"/>
    </row>
    <row r="199" spans="1:27" x14ac:dyDescent="0.25">
      <c r="A199" t="str">
        <f t="shared" si="4"/>
        <v/>
      </c>
      <c r="K199" s="4"/>
      <c r="AA199" s="31"/>
    </row>
    <row r="200" spans="1:27" x14ac:dyDescent="0.25">
      <c r="A200" t="str">
        <f t="shared" si="4"/>
        <v/>
      </c>
      <c r="K200" s="4"/>
      <c r="AA200" s="31"/>
    </row>
    <row r="201" spans="1:27" x14ac:dyDescent="0.25">
      <c r="A201" t="str">
        <f t="shared" si="4"/>
        <v/>
      </c>
      <c r="K201" s="4"/>
      <c r="AA201" s="31"/>
    </row>
    <row r="202" spans="1:27" x14ac:dyDescent="0.25">
      <c r="A202" t="str">
        <f t="shared" si="4"/>
        <v/>
      </c>
      <c r="K202" s="4"/>
      <c r="AA202" s="31"/>
    </row>
    <row r="203" spans="1:27" x14ac:dyDescent="0.25">
      <c r="A203" t="str">
        <f t="shared" ref="A203:A266" si="5">+K203&amp;C203</f>
        <v/>
      </c>
      <c r="K203" s="4"/>
      <c r="AA203" s="31"/>
    </row>
    <row r="204" spans="1:27" x14ac:dyDescent="0.25">
      <c r="A204" t="str">
        <f t="shared" si="5"/>
        <v/>
      </c>
      <c r="K204" s="4"/>
      <c r="AA204" s="31"/>
    </row>
    <row r="205" spans="1:27" x14ac:dyDescent="0.25">
      <c r="A205" t="str">
        <f t="shared" si="5"/>
        <v/>
      </c>
      <c r="K205" s="4"/>
      <c r="AA205" s="31"/>
    </row>
    <row r="206" spans="1:27" x14ac:dyDescent="0.25">
      <c r="A206" t="str">
        <f t="shared" si="5"/>
        <v/>
      </c>
      <c r="K206" s="4"/>
      <c r="AA206" s="31"/>
    </row>
    <row r="207" spans="1:27" x14ac:dyDescent="0.25">
      <c r="A207" t="str">
        <f t="shared" si="5"/>
        <v/>
      </c>
      <c r="K207" s="4"/>
      <c r="AA207" s="31"/>
    </row>
    <row r="208" spans="1:27" x14ac:dyDescent="0.25">
      <c r="A208" t="str">
        <f t="shared" si="5"/>
        <v/>
      </c>
      <c r="K208" s="4"/>
      <c r="AA208" s="31"/>
    </row>
    <row r="209" spans="1:27" x14ac:dyDescent="0.25">
      <c r="A209" t="str">
        <f t="shared" si="5"/>
        <v/>
      </c>
      <c r="K209" s="4"/>
      <c r="AA209" s="31"/>
    </row>
    <row r="210" spans="1:27" x14ac:dyDescent="0.25">
      <c r="A210" t="str">
        <f t="shared" si="5"/>
        <v/>
      </c>
      <c r="K210" s="4"/>
      <c r="AA210" s="31"/>
    </row>
    <row r="211" spans="1:27" x14ac:dyDescent="0.25">
      <c r="A211" t="str">
        <f t="shared" si="5"/>
        <v/>
      </c>
      <c r="K211" s="4"/>
      <c r="AA211" s="31"/>
    </row>
    <row r="212" spans="1:27" x14ac:dyDescent="0.25">
      <c r="A212" t="str">
        <f t="shared" si="5"/>
        <v/>
      </c>
      <c r="K212" s="4"/>
      <c r="AA212" s="31"/>
    </row>
    <row r="213" spans="1:27" x14ac:dyDescent="0.25">
      <c r="A213" t="str">
        <f t="shared" si="5"/>
        <v/>
      </c>
      <c r="K213" s="4"/>
      <c r="AA213" s="31"/>
    </row>
    <row r="214" spans="1:27" x14ac:dyDescent="0.25">
      <c r="A214" t="str">
        <f t="shared" si="5"/>
        <v/>
      </c>
      <c r="K214" s="4"/>
      <c r="AA214" s="31"/>
    </row>
    <row r="215" spans="1:27" x14ac:dyDescent="0.25">
      <c r="A215" t="str">
        <f t="shared" si="5"/>
        <v/>
      </c>
      <c r="K215" s="4"/>
      <c r="AA215" s="31"/>
    </row>
    <row r="216" spans="1:27" x14ac:dyDescent="0.25">
      <c r="A216" t="str">
        <f t="shared" si="5"/>
        <v/>
      </c>
      <c r="K216" s="4"/>
      <c r="AA216" s="31"/>
    </row>
    <row r="217" spans="1:27" x14ac:dyDescent="0.25">
      <c r="A217" t="str">
        <f t="shared" si="5"/>
        <v/>
      </c>
      <c r="K217" s="4"/>
      <c r="AA217" s="31"/>
    </row>
    <row r="218" spans="1:27" x14ac:dyDescent="0.25">
      <c r="A218" t="str">
        <f t="shared" si="5"/>
        <v/>
      </c>
      <c r="K218" s="4"/>
      <c r="AA218" s="31"/>
    </row>
    <row r="219" spans="1:27" x14ac:dyDescent="0.25">
      <c r="A219" t="str">
        <f t="shared" si="5"/>
        <v/>
      </c>
      <c r="K219" s="4"/>
      <c r="AA219" s="31"/>
    </row>
    <row r="220" spans="1:27" x14ac:dyDescent="0.25">
      <c r="A220" t="str">
        <f t="shared" si="5"/>
        <v/>
      </c>
      <c r="K220" s="4"/>
      <c r="AA220" s="31"/>
    </row>
    <row r="221" spans="1:27" x14ac:dyDescent="0.25">
      <c r="A221" t="str">
        <f t="shared" si="5"/>
        <v/>
      </c>
      <c r="K221" s="4"/>
      <c r="AA221" s="31"/>
    </row>
    <row r="222" spans="1:27" x14ac:dyDescent="0.25">
      <c r="A222" t="str">
        <f t="shared" si="5"/>
        <v/>
      </c>
      <c r="K222" s="4"/>
      <c r="AA222" s="31"/>
    </row>
    <row r="223" spans="1:27" x14ac:dyDescent="0.25">
      <c r="A223" t="str">
        <f t="shared" si="5"/>
        <v/>
      </c>
      <c r="K223" s="4"/>
      <c r="AA223" s="31"/>
    </row>
    <row r="224" spans="1:27" x14ac:dyDescent="0.25">
      <c r="A224" t="str">
        <f t="shared" si="5"/>
        <v/>
      </c>
      <c r="K224" s="4"/>
      <c r="AA224" s="31"/>
    </row>
    <row r="225" spans="1:27" x14ac:dyDescent="0.25">
      <c r="A225" t="str">
        <f t="shared" si="5"/>
        <v/>
      </c>
      <c r="K225" s="4"/>
      <c r="AA225" s="31"/>
    </row>
    <row r="226" spans="1:27" x14ac:dyDescent="0.25">
      <c r="A226" t="str">
        <f t="shared" si="5"/>
        <v/>
      </c>
      <c r="K226" s="4"/>
      <c r="AA226" s="31"/>
    </row>
    <row r="227" spans="1:27" x14ac:dyDescent="0.25">
      <c r="A227" t="str">
        <f t="shared" si="5"/>
        <v/>
      </c>
      <c r="K227" s="4"/>
      <c r="AA227" s="31"/>
    </row>
    <row r="228" spans="1:27" x14ac:dyDescent="0.25">
      <c r="A228" t="str">
        <f t="shared" si="5"/>
        <v/>
      </c>
      <c r="K228" s="4"/>
      <c r="AA228" s="31"/>
    </row>
    <row r="229" spans="1:27" x14ac:dyDescent="0.25">
      <c r="A229" t="str">
        <f t="shared" si="5"/>
        <v/>
      </c>
      <c r="K229" s="4"/>
      <c r="AA229" s="31"/>
    </row>
    <row r="230" spans="1:27" x14ac:dyDescent="0.25">
      <c r="A230" t="str">
        <f t="shared" si="5"/>
        <v/>
      </c>
      <c r="K230" s="4"/>
      <c r="AA230" s="31"/>
    </row>
    <row r="231" spans="1:27" x14ac:dyDescent="0.25">
      <c r="A231" t="str">
        <f t="shared" si="5"/>
        <v/>
      </c>
      <c r="K231" s="4"/>
      <c r="AA231" s="31"/>
    </row>
    <row r="232" spans="1:27" x14ac:dyDescent="0.25">
      <c r="A232" t="str">
        <f t="shared" si="5"/>
        <v/>
      </c>
      <c r="K232" s="4"/>
      <c r="AA232" s="31"/>
    </row>
    <row r="233" spans="1:27" x14ac:dyDescent="0.25">
      <c r="A233" t="str">
        <f t="shared" si="5"/>
        <v/>
      </c>
      <c r="K233" s="4"/>
      <c r="AA233" s="31"/>
    </row>
    <row r="234" spans="1:27" x14ac:dyDescent="0.25">
      <c r="A234" t="str">
        <f t="shared" si="5"/>
        <v/>
      </c>
      <c r="K234" s="4"/>
      <c r="AA234" s="31"/>
    </row>
    <row r="235" spans="1:27" x14ac:dyDescent="0.25">
      <c r="A235" t="str">
        <f t="shared" si="5"/>
        <v/>
      </c>
      <c r="K235" s="4"/>
      <c r="AA235" s="31"/>
    </row>
    <row r="236" spans="1:27" x14ac:dyDescent="0.25">
      <c r="A236" t="str">
        <f t="shared" si="5"/>
        <v/>
      </c>
      <c r="K236" s="4"/>
      <c r="AA236" s="31"/>
    </row>
    <row r="237" spans="1:27" x14ac:dyDescent="0.25">
      <c r="A237" t="str">
        <f t="shared" si="5"/>
        <v/>
      </c>
      <c r="K237" s="4"/>
      <c r="AA237" s="31"/>
    </row>
    <row r="238" spans="1:27" x14ac:dyDescent="0.25">
      <c r="A238" t="str">
        <f t="shared" si="5"/>
        <v/>
      </c>
      <c r="K238" s="4"/>
      <c r="AA238" s="31"/>
    </row>
    <row r="239" spans="1:27" x14ac:dyDescent="0.25">
      <c r="A239" t="str">
        <f t="shared" si="5"/>
        <v/>
      </c>
      <c r="K239" s="4"/>
      <c r="AA239" s="31"/>
    </row>
    <row r="240" spans="1:27" x14ac:dyDescent="0.25">
      <c r="A240" t="str">
        <f t="shared" si="5"/>
        <v/>
      </c>
      <c r="K240" s="4"/>
      <c r="AA240" s="31"/>
    </row>
    <row r="241" spans="1:27" x14ac:dyDescent="0.25">
      <c r="A241" t="str">
        <f t="shared" si="5"/>
        <v/>
      </c>
      <c r="K241" s="4"/>
      <c r="AA241" s="31"/>
    </row>
    <row r="242" spans="1:27" x14ac:dyDescent="0.25">
      <c r="A242" t="str">
        <f t="shared" si="5"/>
        <v/>
      </c>
      <c r="K242" s="4"/>
      <c r="AA242" s="31"/>
    </row>
    <row r="243" spans="1:27" x14ac:dyDescent="0.25">
      <c r="A243" t="str">
        <f t="shared" si="5"/>
        <v/>
      </c>
      <c r="K243" s="4"/>
      <c r="AA243" s="31"/>
    </row>
    <row r="244" spans="1:27" x14ac:dyDescent="0.25">
      <c r="A244" t="str">
        <f t="shared" si="5"/>
        <v/>
      </c>
      <c r="K244" s="4"/>
      <c r="AA244" s="31"/>
    </row>
    <row r="245" spans="1:27" x14ac:dyDescent="0.25">
      <c r="A245" t="str">
        <f t="shared" si="5"/>
        <v/>
      </c>
      <c r="K245" s="4"/>
      <c r="AA245" s="31"/>
    </row>
    <row r="246" spans="1:27" x14ac:dyDescent="0.25">
      <c r="A246" t="str">
        <f t="shared" si="5"/>
        <v/>
      </c>
      <c r="K246" s="4"/>
      <c r="AA246" s="31"/>
    </row>
    <row r="247" spans="1:27" x14ac:dyDescent="0.25">
      <c r="A247" t="str">
        <f t="shared" si="5"/>
        <v/>
      </c>
      <c r="K247" s="4"/>
      <c r="AA247" s="31"/>
    </row>
    <row r="248" spans="1:27" x14ac:dyDescent="0.25">
      <c r="A248" t="str">
        <f t="shared" si="5"/>
        <v/>
      </c>
      <c r="K248" s="4"/>
      <c r="AA248" s="31"/>
    </row>
    <row r="249" spans="1:27" x14ac:dyDescent="0.25">
      <c r="A249" t="str">
        <f t="shared" si="5"/>
        <v/>
      </c>
      <c r="K249" s="4"/>
      <c r="AA249" s="31"/>
    </row>
    <row r="250" spans="1:27" x14ac:dyDescent="0.25">
      <c r="A250" t="str">
        <f t="shared" si="5"/>
        <v/>
      </c>
      <c r="K250" s="4"/>
      <c r="AA250" s="31"/>
    </row>
    <row r="251" spans="1:27" x14ac:dyDescent="0.25">
      <c r="A251" t="str">
        <f t="shared" si="5"/>
        <v/>
      </c>
      <c r="K251" s="4"/>
      <c r="AA251" s="31"/>
    </row>
    <row r="252" spans="1:27" x14ac:dyDescent="0.25">
      <c r="A252" t="str">
        <f t="shared" si="5"/>
        <v/>
      </c>
      <c r="K252" s="4"/>
      <c r="AA252" s="31"/>
    </row>
    <row r="253" spans="1:27" x14ac:dyDescent="0.25">
      <c r="A253" t="str">
        <f t="shared" si="5"/>
        <v/>
      </c>
      <c r="K253" s="4"/>
      <c r="AA253" s="31"/>
    </row>
    <row r="254" spans="1:27" x14ac:dyDescent="0.25">
      <c r="A254" t="str">
        <f t="shared" si="5"/>
        <v/>
      </c>
      <c r="K254" s="4"/>
      <c r="AA254" s="31"/>
    </row>
    <row r="255" spans="1:27" x14ac:dyDescent="0.25">
      <c r="A255" t="str">
        <f t="shared" si="5"/>
        <v/>
      </c>
      <c r="K255" s="4"/>
      <c r="AA255" s="31"/>
    </row>
    <row r="256" spans="1:27" x14ac:dyDescent="0.25">
      <c r="A256" t="str">
        <f t="shared" si="5"/>
        <v/>
      </c>
      <c r="K256" s="4"/>
      <c r="AA256" s="31"/>
    </row>
    <row r="257" spans="1:27" x14ac:dyDescent="0.25">
      <c r="A257" t="str">
        <f t="shared" si="5"/>
        <v/>
      </c>
      <c r="K257" s="4"/>
      <c r="AA257" s="31"/>
    </row>
    <row r="258" spans="1:27" x14ac:dyDescent="0.25">
      <c r="A258" t="str">
        <f t="shared" si="5"/>
        <v/>
      </c>
      <c r="K258" s="4"/>
      <c r="AA258" s="31"/>
    </row>
    <row r="259" spans="1:27" x14ac:dyDescent="0.25">
      <c r="A259" t="str">
        <f t="shared" si="5"/>
        <v/>
      </c>
      <c r="K259" s="4"/>
      <c r="AA259" s="31"/>
    </row>
    <row r="260" spans="1:27" x14ac:dyDescent="0.25">
      <c r="A260" t="str">
        <f t="shared" si="5"/>
        <v/>
      </c>
      <c r="K260" s="4"/>
      <c r="AA260" s="31"/>
    </row>
    <row r="261" spans="1:27" x14ac:dyDescent="0.25">
      <c r="A261" t="str">
        <f t="shared" si="5"/>
        <v/>
      </c>
      <c r="K261" s="4"/>
      <c r="AA261" s="31"/>
    </row>
    <row r="262" spans="1:27" x14ac:dyDescent="0.25">
      <c r="A262" t="str">
        <f t="shared" si="5"/>
        <v/>
      </c>
      <c r="K262" s="4"/>
      <c r="AA262" s="31"/>
    </row>
    <row r="263" spans="1:27" x14ac:dyDescent="0.25">
      <c r="A263" t="str">
        <f t="shared" si="5"/>
        <v/>
      </c>
      <c r="K263" s="4"/>
      <c r="AA263" s="31"/>
    </row>
    <row r="264" spans="1:27" x14ac:dyDescent="0.25">
      <c r="A264" t="str">
        <f t="shared" si="5"/>
        <v/>
      </c>
      <c r="K264" s="4"/>
      <c r="AA264" s="31"/>
    </row>
    <row r="265" spans="1:27" x14ac:dyDescent="0.25">
      <c r="A265" t="str">
        <f t="shared" si="5"/>
        <v/>
      </c>
      <c r="K265" s="4"/>
      <c r="AA265" s="31"/>
    </row>
    <row r="266" spans="1:27" x14ac:dyDescent="0.25">
      <c r="A266" t="str">
        <f t="shared" si="5"/>
        <v/>
      </c>
      <c r="K266" s="4"/>
    </row>
    <row r="267" spans="1:27" x14ac:dyDescent="0.25">
      <c r="A267" t="str">
        <f t="shared" ref="A267:A330" si="6">+K267&amp;C267</f>
        <v/>
      </c>
      <c r="K267" s="4"/>
    </row>
    <row r="268" spans="1:27" x14ac:dyDescent="0.25">
      <c r="A268" t="str">
        <f t="shared" si="6"/>
        <v/>
      </c>
      <c r="K268" s="4"/>
    </row>
    <row r="269" spans="1:27" x14ac:dyDescent="0.25">
      <c r="A269" t="str">
        <f t="shared" si="6"/>
        <v/>
      </c>
      <c r="K269" s="4"/>
    </row>
    <row r="270" spans="1:27" x14ac:dyDescent="0.25">
      <c r="A270" t="str">
        <f t="shared" si="6"/>
        <v/>
      </c>
      <c r="K270" s="4"/>
    </row>
    <row r="271" spans="1:27" x14ac:dyDescent="0.25">
      <c r="A271" t="str">
        <f t="shared" si="6"/>
        <v/>
      </c>
      <c r="K271" s="4"/>
    </row>
    <row r="272" spans="1:27" x14ac:dyDescent="0.25">
      <c r="A272" t="str">
        <f t="shared" si="6"/>
        <v/>
      </c>
      <c r="K272" s="4"/>
    </row>
    <row r="273" spans="1:11" x14ac:dyDescent="0.25">
      <c r="A273" t="str">
        <f t="shared" si="6"/>
        <v/>
      </c>
      <c r="K273" s="4"/>
    </row>
    <row r="274" spans="1:11" x14ac:dyDescent="0.25">
      <c r="A274" t="str">
        <f t="shared" si="6"/>
        <v/>
      </c>
      <c r="K274" s="4"/>
    </row>
    <row r="275" spans="1:11" x14ac:dyDescent="0.25">
      <c r="A275" t="str">
        <f t="shared" si="6"/>
        <v/>
      </c>
      <c r="K275" s="4"/>
    </row>
    <row r="276" spans="1:11" x14ac:dyDescent="0.25">
      <c r="A276" t="str">
        <f t="shared" si="6"/>
        <v/>
      </c>
      <c r="K276" s="4"/>
    </row>
    <row r="277" spans="1:11" x14ac:dyDescent="0.25">
      <c r="A277" t="str">
        <f t="shared" si="6"/>
        <v/>
      </c>
      <c r="K277" s="4"/>
    </row>
    <row r="278" spans="1:11" x14ac:dyDescent="0.25">
      <c r="A278" t="str">
        <f t="shared" si="6"/>
        <v/>
      </c>
      <c r="K278" s="4"/>
    </row>
    <row r="279" spans="1:11" x14ac:dyDescent="0.25">
      <c r="A279" t="str">
        <f t="shared" si="6"/>
        <v/>
      </c>
      <c r="K279" s="4"/>
    </row>
    <row r="280" spans="1:11" x14ac:dyDescent="0.25">
      <c r="A280" t="str">
        <f t="shared" si="6"/>
        <v/>
      </c>
      <c r="K280" s="4"/>
    </row>
    <row r="281" spans="1:11" x14ac:dyDescent="0.25">
      <c r="A281" t="str">
        <f t="shared" si="6"/>
        <v/>
      </c>
      <c r="K281" s="4"/>
    </row>
    <row r="282" spans="1:11" x14ac:dyDescent="0.25">
      <c r="A282" t="str">
        <f t="shared" si="6"/>
        <v/>
      </c>
      <c r="K282" s="4"/>
    </row>
    <row r="283" spans="1:11" x14ac:dyDescent="0.25">
      <c r="A283" t="str">
        <f t="shared" si="6"/>
        <v/>
      </c>
      <c r="K283" s="4"/>
    </row>
    <row r="284" spans="1:11" x14ac:dyDescent="0.25">
      <c r="A284" t="str">
        <f t="shared" si="6"/>
        <v/>
      </c>
      <c r="K284" s="4"/>
    </row>
    <row r="285" spans="1:11" x14ac:dyDescent="0.25">
      <c r="A285" t="str">
        <f t="shared" si="6"/>
        <v/>
      </c>
      <c r="K285" s="4"/>
    </row>
    <row r="286" spans="1:11" x14ac:dyDescent="0.25">
      <c r="A286" t="str">
        <f t="shared" si="6"/>
        <v/>
      </c>
      <c r="K286" s="4"/>
    </row>
    <row r="287" spans="1:11" x14ac:dyDescent="0.25">
      <c r="A287" t="str">
        <f t="shared" si="6"/>
        <v/>
      </c>
      <c r="K287" s="4"/>
    </row>
    <row r="288" spans="1:11" x14ac:dyDescent="0.25">
      <c r="A288" t="str">
        <f t="shared" si="6"/>
        <v/>
      </c>
      <c r="K288" s="4"/>
    </row>
    <row r="289" spans="1:11" x14ac:dyDescent="0.25">
      <c r="A289" t="str">
        <f t="shared" si="6"/>
        <v/>
      </c>
      <c r="K289" s="4"/>
    </row>
    <row r="290" spans="1:11" x14ac:dyDescent="0.25">
      <c r="A290" t="str">
        <f t="shared" si="6"/>
        <v/>
      </c>
      <c r="K290" s="4"/>
    </row>
    <row r="291" spans="1:11" x14ac:dyDescent="0.25">
      <c r="A291" t="str">
        <f t="shared" si="6"/>
        <v/>
      </c>
      <c r="K291" s="4"/>
    </row>
    <row r="292" spans="1:11" x14ac:dyDescent="0.25">
      <c r="A292" t="str">
        <f t="shared" si="6"/>
        <v/>
      </c>
      <c r="K292" s="4"/>
    </row>
    <row r="293" spans="1:11" x14ac:dyDescent="0.25">
      <c r="A293" t="str">
        <f t="shared" si="6"/>
        <v/>
      </c>
      <c r="K293" s="4"/>
    </row>
    <row r="294" spans="1:11" x14ac:dyDescent="0.25">
      <c r="A294" t="str">
        <f t="shared" si="6"/>
        <v/>
      </c>
      <c r="K294" s="4"/>
    </row>
    <row r="295" spans="1:11" x14ac:dyDescent="0.25">
      <c r="A295" t="str">
        <f t="shared" si="6"/>
        <v/>
      </c>
      <c r="K295" s="4"/>
    </row>
    <row r="296" spans="1:11" x14ac:dyDescent="0.25">
      <c r="A296" t="str">
        <f t="shared" si="6"/>
        <v/>
      </c>
      <c r="K296" s="4"/>
    </row>
    <row r="297" spans="1:11" x14ac:dyDescent="0.25">
      <c r="A297" t="str">
        <f t="shared" si="6"/>
        <v/>
      </c>
      <c r="K297" s="4"/>
    </row>
    <row r="298" spans="1:11" x14ac:dyDescent="0.25">
      <c r="A298" t="str">
        <f t="shared" si="6"/>
        <v/>
      </c>
      <c r="K298" s="4"/>
    </row>
    <row r="299" spans="1:11" x14ac:dyDescent="0.25">
      <c r="A299" t="str">
        <f t="shared" si="6"/>
        <v/>
      </c>
      <c r="K299" s="4"/>
    </row>
    <row r="300" spans="1:11" x14ac:dyDescent="0.25">
      <c r="A300" t="str">
        <f t="shared" si="6"/>
        <v/>
      </c>
      <c r="K300" s="4"/>
    </row>
    <row r="301" spans="1:11" x14ac:dyDescent="0.25">
      <c r="A301" t="str">
        <f t="shared" si="6"/>
        <v/>
      </c>
      <c r="K301" s="4"/>
    </row>
    <row r="302" spans="1:11" x14ac:dyDescent="0.25">
      <c r="A302" t="str">
        <f t="shared" si="6"/>
        <v/>
      </c>
      <c r="K302" s="4"/>
    </row>
    <row r="303" spans="1:11" x14ac:dyDescent="0.25">
      <c r="A303" t="str">
        <f t="shared" si="6"/>
        <v/>
      </c>
      <c r="K303" s="4"/>
    </row>
    <row r="304" spans="1:11" x14ac:dyDescent="0.25">
      <c r="A304" t="str">
        <f t="shared" si="6"/>
        <v/>
      </c>
      <c r="K304" s="4"/>
    </row>
    <row r="305" spans="1:11" x14ac:dyDescent="0.25">
      <c r="A305" t="str">
        <f t="shared" si="6"/>
        <v/>
      </c>
      <c r="K305" s="4"/>
    </row>
    <row r="306" spans="1:11" x14ac:dyDescent="0.25">
      <c r="A306" t="str">
        <f t="shared" si="6"/>
        <v/>
      </c>
      <c r="K306" s="4"/>
    </row>
    <row r="307" spans="1:11" x14ac:dyDescent="0.25">
      <c r="A307" t="str">
        <f t="shared" si="6"/>
        <v/>
      </c>
      <c r="K307" s="4"/>
    </row>
    <row r="308" spans="1:11" x14ac:dyDescent="0.25">
      <c r="A308" t="str">
        <f t="shared" si="6"/>
        <v/>
      </c>
      <c r="K308" s="4"/>
    </row>
    <row r="309" spans="1:11" x14ac:dyDescent="0.25">
      <c r="A309" t="str">
        <f t="shared" si="6"/>
        <v/>
      </c>
      <c r="K309" s="4"/>
    </row>
    <row r="310" spans="1:11" x14ac:dyDescent="0.25">
      <c r="A310" t="str">
        <f t="shared" si="6"/>
        <v/>
      </c>
      <c r="K310" s="4"/>
    </row>
    <row r="311" spans="1:11" x14ac:dyDescent="0.25">
      <c r="A311" t="str">
        <f t="shared" si="6"/>
        <v/>
      </c>
      <c r="K311" s="4"/>
    </row>
    <row r="312" spans="1:11" x14ac:dyDescent="0.25">
      <c r="A312" t="str">
        <f t="shared" si="6"/>
        <v/>
      </c>
      <c r="K312" s="4"/>
    </row>
    <row r="313" spans="1:11" x14ac:dyDescent="0.25">
      <c r="A313" t="str">
        <f t="shared" si="6"/>
        <v/>
      </c>
      <c r="K313" s="4"/>
    </row>
    <row r="314" spans="1:11" x14ac:dyDescent="0.25">
      <c r="A314" t="str">
        <f t="shared" si="6"/>
        <v/>
      </c>
      <c r="K314" s="4"/>
    </row>
    <row r="315" spans="1:11" x14ac:dyDescent="0.25">
      <c r="A315" t="str">
        <f t="shared" si="6"/>
        <v/>
      </c>
      <c r="K315" s="4"/>
    </row>
    <row r="316" spans="1:11" x14ac:dyDescent="0.25">
      <c r="A316" t="str">
        <f t="shared" si="6"/>
        <v/>
      </c>
      <c r="K316" s="4"/>
    </row>
    <row r="317" spans="1:11" x14ac:dyDescent="0.25">
      <c r="A317" t="str">
        <f t="shared" si="6"/>
        <v/>
      </c>
      <c r="K317" s="4"/>
    </row>
    <row r="318" spans="1:11" x14ac:dyDescent="0.25">
      <c r="A318" t="str">
        <f t="shared" si="6"/>
        <v/>
      </c>
      <c r="K318" s="4"/>
    </row>
    <row r="319" spans="1:11" x14ac:dyDescent="0.25">
      <c r="A319" t="str">
        <f t="shared" si="6"/>
        <v/>
      </c>
      <c r="K319" s="4"/>
    </row>
    <row r="320" spans="1:11" x14ac:dyDescent="0.25">
      <c r="A320" t="str">
        <f t="shared" si="6"/>
        <v/>
      </c>
      <c r="K320" s="4"/>
    </row>
    <row r="321" spans="1:11" x14ac:dyDescent="0.25">
      <c r="A321" t="str">
        <f t="shared" si="6"/>
        <v/>
      </c>
      <c r="K321" s="4"/>
    </row>
    <row r="322" spans="1:11" x14ac:dyDescent="0.25">
      <c r="A322" t="str">
        <f t="shared" si="6"/>
        <v/>
      </c>
      <c r="K322" s="4"/>
    </row>
    <row r="323" spans="1:11" x14ac:dyDescent="0.25">
      <c r="A323" t="str">
        <f t="shared" si="6"/>
        <v/>
      </c>
      <c r="K323" s="4"/>
    </row>
    <row r="324" spans="1:11" x14ac:dyDescent="0.25">
      <c r="A324" t="str">
        <f t="shared" si="6"/>
        <v/>
      </c>
      <c r="K324" s="4"/>
    </row>
    <row r="325" spans="1:11" x14ac:dyDescent="0.25">
      <c r="A325" t="str">
        <f t="shared" si="6"/>
        <v/>
      </c>
      <c r="K325" s="4"/>
    </row>
    <row r="326" spans="1:11" x14ac:dyDescent="0.25">
      <c r="A326" t="str">
        <f t="shared" si="6"/>
        <v/>
      </c>
      <c r="K326" s="4"/>
    </row>
    <row r="327" spans="1:11" x14ac:dyDescent="0.25">
      <c r="A327" t="str">
        <f t="shared" si="6"/>
        <v/>
      </c>
      <c r="K327" s="4"/>
    </row>
    <row r="328" spans="1:11" x14ac:dyDescent="0.25">
      <c r="A328" t="str">
        <f t="shared" si="6"/>
        <v/>
      </c>
      <c r="K328" s="4"/>
    </row>
    <row r="329" spans="1:11" x14ac:dyDescent="0.25">
      <c r="A329" t="str">
        <f t="shared" si="6"/>
        <v/>
      </c>
      <c r="K329" s="4"/>
    </row>
    <row r="330" spans="1:11" x14ac:dyDescent="0.25">
      <c r="A330" t="str">
        <f t="shared" si="6"/>
        <v/>
      </c>
      <c r="K330" s="4"/>
    </row>
    <row r="331" spans="1:11" x14ac:dyDescent="0.25">
      <c r="A331" t="str">
        <f t="shared" ref="A331:A333" si="7">+K331&amp;C331</f>
        <v/>
      </c>
      <c r="K331" s="4"/>
    </row>
    <row r="332" spans="1:11" x14ac:dyDescent="0.25">
      <c r="A332" t="str">
        <f t="shared" si="7"/>
        <v/>
      </c>
      <c r="K332" s="4"/>
    </row>
    <row r="333" spans="1:11" x14ac:dyDescent="0.25">
      <c r="A333" t="str">
        <f t="shared" si="7"/>
        <v/>
      </c>
      <c r="K333" s="4"/>
    </row>
  </sheetData>
  <conditionalFormatting sqref="N10">
    <cfRule type="cellIs" dxfId="233" priority="76" stopIfTrue="1" operator="equal">
      <formula>"not valid"</formula>
    </cfRule>
    <cfRule type="cellIs" dxfId="232" priority="77" stopIfTrue="1" operator="equal">
      <formula>"Topup K-Wallet"</formula>
    </cfRule>
    <cfRule type="cellIs" dxfId="231" priority="78" stopIfTrue="1" operator="equal">
      <formula>"Transaksi"</formula>
    </cfRule>
  </conditionalFormatting>
  <conditionalFormatting sqref="N11:N265">
    <cfRule type="cellIs" dxfId="230" priority="73" stopIfTrue="1" operator="equal">
      <formula>"not valid"</formula>
    </cfRule>
    <cfRule type="cellIs" dxfId="229" priority="74" stopIfTrue="1" operator="equal">
      <formula>"Topup K-Wallet"</formula>
    </cfRule>
    <cfRule type="cellIs" dxfId="228" priority="75" stopIfTrue="1" operator="equal">
      <formula>"Transaksi"</formula>
    </cfRule>
  </conditionalFormatting>
  <conditionalFormatting sqref="O10">
    <cfRule type="cellIs" dxfId="227" priority="70" stopIfTrue="1" operator="equal">
      <formula>"not valid"</formula>
    </cfRule>
    <cfRule type="cellIs" dxfId="226" priority="71" stopIfTrue="1" operator="equal">
      <formula>"Topup K-Wallet"</formula>
    </cfRule>
    <cfRule type="cellIs" dxfId="225" priority="72" stopIfTrue="1" operator="equal">
      <formula>"Transaksi"</formula>
    </cfRule>
  </conditionalFormatting>
  <conditionalFormatting sqref="P10">
    <cfRule type="cellIs" dxfId="224" priority="67" stopIfTrue="1" operator="equal">
      <formula>"not valid"</formula>
    </cfRule>
    <cfRule type="cellIs" dxfId="223" priority="68" stopIfTrue="1" operator="equal">
      <formula>"Topup K-Wallet"</formula>
    </cfRule>
    <cfRule type="cellIs" dxfId="222" priority="69" stopIfTrue="1" operator="equal">
      <formula>"Transaksi"</formula>
    </cfRule>
  </conditionalFormatting>
  <conditionalFormatting sqref="Q10">
    <cfRule type="cellIs" dxfId="221" priority="64" stopIfTrue="1" operator="equal">
      <formula>"not valid"</formula>
    </cfRule>
    <cfRule type="cellIs" dxfId="220" priority="65" stopIfTrue="1" operator="equal">
      <formula>"Topup K-Wallet"</formula>
    </cfRule>
    <cfRule type="cellIs" dxfId="219" priority="66" stopIfTrue="1" operator="equal">
      <formula>"Transaksi"</formula>
    </cfRule>
  </conditionalFormatting>
  <conditionalFormatting sqref="R10">
    <cfRule type="cellIs" dxfId="218" priority="61" stopIfTrue="1" operator="equal">
      <formula>"not valid"</formula>
    </cfRule>
    <cfRule type="cellIs" dxfId="217" priority="62" stopIfTrue="1" operator="equal">
      <formula>"Topup K-Wallet"</formula>
    </cfRule>
    <cfRule type="cellIs" dxfId="216" priority="63" stopIfTrue="1" operator="equal">
      <formula>"Transaksi"</formula>
    </cfRule>
  </conditionalFormatting>
  <conditionalFormatting sqref="S10">
    <cfRule type="cellIs" dxfId="215" priority="58" stopIfTrue="1" operator="equal">
      <formula>"not valid"</formula>
    </cfRule>
    <cfRule type="cellIs" dxfId="214" priority="59" stopIfTrue="1" operator="equal">
      <formula>"Topup K-Wallet"</formula>
    </cfRule>
    <cfRule type="cellIs" dxfId="213" priority="60" stopIfTrue="1" operator="equal">
      <formula>"Transaksi"</formula>
    </cfRule>
  </conditionalFormatting>
  <conditionalFormatting sqref="T10">
    <cfRule type="cellIs" dxfId="212" priority="55" stopIfTrue="1" operator="equal">
      <formula>"not valid"</formula>
    </cfRule>
    <cfRule type="cellIs" dxfId="211" priority="56" stopIfTrue="1" operator="equal">
      <formula>"Topup K-Wallet"</formula>
    </cfRule>
    <cfRule type="cellIs" dxfId="210" priority="57" stopIfTrue="1" operator="equal">
      <formula>"Transaksi"</formula>
    </cfRule>
  </conditionalFormatting>
  <conditionalFormatting sqref="U10">
    <cfRule type="cellIs" dxfId="209" priority="52" stopIfTrue="1" operator="equal">
      <formula>"not valid"</formula>
    </cfRule>
    <cfRule type="cellIs" dxfId="208" priority="53" stopIfTrue="1" operator="equal">
      <formula>"Topup K-Wallet"</formula>
    </cfRule>
    <cfRule type="cellIs" dxfId="207" priority="54" stopIfTrue="1" operator="equal">
      <formula>"Transaksi"</formula>
    </cfRule>
  </conditionalFormatting>
  <conditionalFormatting sqref="V10">
    <cfRule type="cellIs" dxfId="206" priority="49" stopIfTrue="1" operator="equal">
      <formula>"not valid"</formula>
    </cfRule>
    <cfRule type="cellIs" dxfId="205" priority="50" stopIfTrue="1" operator="equal">
      <formula>"Topup K-Wallet"</formula>
    </cfRule>
    <cfRule type="cellIs" dxfId="204" priority="51" stopIfTrue="1" operator="equal">
      <formula>"Transaksi"</formula>
    </cfRule>
  </conditionalFormatting>
  <conditionalFormatting sqref="W10">
    <cfRule type="cellIs" dxfId="203" priority="46" stopIfTrue="1" operator="equal">
      <formula>"not valid"</formula>
    </cfRule>
    <cfRule type="cellIs" dxfId="202" priority="47" stopIfTrue="1" operator="equal">
      <formula>"Topup K-Wallet"</formula>
    </cfRule>
    <cfRule type="cellIs" dxfId="201" priority="48" stopIfTrue="1" operator="equal">
      <formula>"Transaksi"</formula>
    </cfRule>
  </conditionalFormatting>
  <conditionalFormatting sqref="X10">
    <cfRule type="cellIs" dxfId="200" priority="43" stopIfTrue="1" operator="equal">
      <formula>"not valid"</formula>
    </cfRule>
    <cfRule type="cellIs" dxfId="199" priority="44" stopIfTrue="1" operator="equal">
      <formula>"Topup K-Wallet"</formula>
    </cfRule>
    <cfRule type="cellIs" dxfId="198" priority="45" stopIfTrue="1" operator="equal">
      <formula>"Transaksi"</formula>
    </cfRule>
  </conditionalFormatting>
  <conditionalFormatting sqref="Y10">
    <cfRule type="cellIs" dxfId="197" priority="40" stopIfTrue="1" operator="equal">
      <formula>"not valid"</formula>
    </cfRule>
    <cfRule type="cellIs" dxfId="196" priority="41" stopIfTrue="1" operator="equal">
      <formula>"Topup K-Wallet"</formula>
    </cfRule>
    <cfRule type="cellIs" dxfId="195" priority="42" stopIfTrue="1" operator="equal">
      <formula>"Transaksi"</formula>
    </cfRule>
  </conditionalFormatting>
  <conditionalFormatting sqref="Z10">
    <cfRule type="cellIs" dxfId="194" priority="37" stopIfTrue="1" operator="equal">
      <formula>"not valid"</formula>
    </cfRule>
    <cfRule type="cellIs" dxfId="193" priority="38" stopIfTrue="1" operator="equal">
      <formula>"Topup K-Wallet"</formula>
    </cfRule>
    <cfRule type="cellIs" dxfId="192" priority="39" stopIfTrue="1" operator="equal">
      <formula>"Transaksi"</formula>
    </cfRule>
  </conditionalFormatting>
  <conditionalFormatting sqref="O11:O265">
    <cfRule type="cellIs" dxfId="191" priority="34" stopIfTrue="1" operator="equal">
      <formula>"not valid"</formula>
    </cfRule>
    <cfRule type="cellIs" dxfId="190" priority="35" stopIfTrue="1" operator="equal">
      <formula>"Topup K-Wallet"</formula>
    </cfRule>
    <cfRule type="cellIs" dxfId="189" priority="36" stopIfTrue="1" operator="equal">
      <formula>"Transaksi"</formula>
    </cfRule>
  </conditionalFormatting>
  <conditionalFormatting sqref="P11:P265">
    <cfRule type="cellIs" dxfId="188" priority="31" stopIfTrue="1" operator="equal">
      <formula>"not valid"</formula>
    </cfRule>
    <cfRule type="cellIs" dxfId="187" priority="32" stopIfTrue="1" operator="equal">
      <formula>"Topup K-Wallet"</formula>
    </cfRule>
    <cfRule type="cellIs" dxfId="186" priority="33" stopIfTrue="1" operator="equal">
      <formula>"Transaksi"</formula>
    </cfRule>
  </conditionalFormatting>
  <conditionalFormatting sqref="Q11:Q265">
    <cfRule type="cellIs" dxfId="185" priority="28" stopIfTrue="1" operator="equal">
      <formula>"not valid"</formula>
    </cfRule>
    <cfRule type="cellIs" dxfId="184" priority="29" stopIfTrue="1" operator="equal">
      <formula>"Topup K-Wallet"</formula>
    </cfRule>
    <cfRule type="cellIs" dxfId="183" priority="30" stopIfTrue="1" operator="equal">
      <formula>"Transaksi"</formula>
    </cfRule>
  </conditionalFormatting>
  <conditionalFormatting sqref="R11:R265">
    <cfRule type="cellIs" dxfId="182" priority="25" stopIfTrue="1" operator="equal">
      <formula>"not valid"</formula>
    </cfRule>
    <cfRule type="cellIs" dxfId="181" priority="26" stopIfTrue="1" operator="equal">
      <formula>"Topup K-Wallet"</formula>
    </cfRule>
    <cfRule type="cellIs" dxfId="180" priority="27" stopIfTrue="1" operator="equal">
      <formula>"Transaksi"</formula>
    </cfRule>
  </conditionalFormatting>
  <conditionalFormatting sqref="S11:S265">
    <cfRule type="cellIs" dxfId="179" priority="22" stopIfTrue="1" operator="equal">
      <formula>"not valid"</formula>
    </cfRule>
    <cfRule type="cellIs" dxfId="178" priority="23" stopIfTrue="1" operator="equal">
      <formula>"Topup K-Wallet"</formula>
    </cfRule>
    <cfRule type="cellIs" dxfId="177" priority="24" stopIfTrue="1" operator="equal">
      <formula>"Transaksi"</formula>
    </cfRule>
  </conditionalFormatting>
  <conditionalFormatting sqref="T11:T265">
    <cfRule type="cellIs" dxfId="176" priority="19" stopIfTrue="1" operator="equal">
      <formula>"not valid"</formula>
    </cfRule>
    <cfRule type="cellIs" dxfId="175" priority="20" stopIfTrue="1" operator="equal">
      <formula>"Topup K-Wallet"</formula>
    </cfRule>
    <cfRule type="cellIs" dxfId="174" priority="21" stopIfTrue="1" operator="equal">
      <formula>"Transaksi"</formula>
    </cfRule>
  </conditionalFormatting>
  <conditionalFormatting sqref="U11:U265">
    <cfRule type="cellIs" dxfId="173" priority="16" stopIfTrue="1" operator="equal">
      <formula>"not valid"</formula>
    </cfRule>
    <cfRule type="cellIs" dxfId="172" priority="17" stopIfTrue="1" operator="equal">
      <formula>"Topup K-Wallet"</formula>
    </cfRule>
    <cfRule type="cellIs" dxfId="171" priority="18" stopIfTrue="1" operator="equal">
      <formula>"Transaksi"</formula>
    </cfRule>
  </conditionalFormatting>
  <conditionalFormatting sqref="V11:V265">
    <cfRule type="cellIs" dxfId="170" priority="13" stopIfTrue="1" operator="equal">
      <formula>"not valid"</formula>
    </cfRule>
    <cfRule type="cellIs" dxfId="169" priority="14" stopIfTrue="1" operator="equal">
      <formula>"Topup K-Wallet"</formula>
    </cfRule>
    <cfRule type="cellIs" dxfId="168" priority="15" stopIfTrue="1" operator="equal">
      <formula>"Transaksi"</formula>
    </cfRule>
  </conditionalFormatting>
  <conditionalFormatting sqref="W11:W265">
    <cfRule type="cellIs" dxfId="167" priority="10" stopIfTrue="1" operator="equal">
      <formula>"not valid"</formula>
    </cfRule>
    <cfRule type="cellIs" dxfId="166" priority="11" stopIfTrue="1" operator="equal">
      <formula>"Topup K-Wallet"</formula>
    </cfRule>
    <cfRule type="cellIs" dxfId="165" priority="12" stopIfTrue="1" operator="equal">
      <formula>"Transaksi"</formula>
    </cfRule>
  </conditionalFormatting>
  <conditionalFormatting sqref="X11:X265">
    <cfRule type="cellIs" dxfId="164" priority="7" stopIfTrue="1" operator="equal">
      <formula>"not valid"</formula>
    </cfRule>
    <cfRule type="cellIs" dxfId="163" priority="8" stopIfTrue="1" operator="equal">
      <formula>"Topup K-Wallet"</formula>
    </cfRule>
    <cfRule type="cellIs" dxfId="162" priority="9" stopIfTrue="1" operator="equal">
      <formula>"Transaksi"</formula>
    </cfRule>
  </conditionalFormatting>
  <conditionalFormatting sqref="Y11:Y265">
    <cfRule type="cellIs" dxfId="161" priority="4" stopIfTrue="1" operator="equal">
      <formula>"not valid"</formula>
    </cfRule>
    <cfRule type="cellIs" dxfId="160" priority="5" stopIfTrue="1" operator="equal">
      <formula>"Topup K-Wallet"</formula>
    </cfRule>
    <cfRule type="cellIs" dxfId="159" priority="6" stopIfTrue="1" operator="equal">
      <formula>"Transaksi"</formula>
    </cfRule>
  </conditionalFormatting>
  <conditionalFormatting sqref="Z11:Z265">
    <cfRule type="cellIs" dxfId="158" priority="1" stopIfTrue="1" operator="equal">
      <formula>"not valid"</formula>
    </cfRule>
    <cfRule type="cellIs" dxfId="157" priority="2" stopIfTrue="1" operator="equal">
      <formula>"Topup K-Wallet"</formula>
    </cfRule>
    <cfRule type="cellIs" dxfId="156" priority="3" stopIfTrue="1" operator="equal">
      <formula>"Transaksi"</formula>
    </cfRule>
  </conditionalFormatting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33"/>
  <sheetViews>
    <sheetView topLeftCell="A36" workbookViewId="0">
      <selection activeCell="A53" sqref="A53"/>
    </sheetView>
  </sheetViews>
  <sheetFormatPr defaultRowHeight="15" x14ac:dyDescent="0.25"/>
  <cols>
    <col min="12" max="13" width="0" hidden="1" customWidth="1"/>
  </cols>
  <sheetData>
    <row r="1" spans="1:27" x14ac:dyDescent="0.25">
      <c r="B1" t="s">
        <v>1135</v>
      </c>
      <c r="C1" t="s">
        <v>1136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J1" t="s">
        <v>7</v>
      </c>
      <c r="K1" t="s">
        <v>8</v>
      </c>
    </row>
    <row r="2" spans="1:27" x14ac:dyDescent="0.25">
      <c r="B2" t="s">
        <v>1137</v>
      </c>
      <c r="C2" t="s">
        <v>1138</v>
      </c>
      <c r="F2" t="s">
        <v>11</v>
      </c>
      <c r="G2" t="s">
        <v>12</v>
      </c>
      <c r="J2" t="s">
        <v>13</v>
      </c>
      <c r="K2" t="s">
        <v>17180</v>
      </c>
    </row>
    <row r="3" spans="1:27" x14ac:dyDescent="0.25">
      <c r="B3" t="s">
        <v>1139</v>
      </c>
      <c r="C3" t="s">
        <v>1140</v>
      </c>
      <c r="D3" t="s">
        <v>17</v>
      </c>
      <c r="J3" t="s">
        <v>18</v>
      </c>
      <c r="K3" t="s">
        <v>19</v>
      </c>
    </row>
    <row r="4" spans="1:27" x14ac:dyDescent="0.25">
      <c r="B4" t="s">
        <v>1141</v>
      </c>
      <c r="C4" t="s">
        <v>1142</v>
      </c>
      <c r="D4" t="s">
        <v>22</v>
      </c>
    </row>
    <row r="5" spans="1:27" x14ac:dyDescent="0.25">
      <c r="B5" t="s">
        <v>80</v>
      </c>
      <c r="C5" t="s">
        <v>81</v>
      </c>
      <c r="D5" t="s">
        <v>25</v>
      </c>
      <c r="E5" t="s">
        <v>23</v>
      </c>
      <c r="F5" t="s">
        <v>24</v>
      </c>
      <c r="G5" t="s">
        <v>26</v>
      </c>
      <c r="H5" t="s">
        <v>26</v>
      </c>
      <c r="I5" t="s">
        <v>27</v>
      </c>
      <c r="J5" t="s">
        <v>82</v>
      </c>
      <c r="K5" t="s">
        <v>29</v>
      </c>
    </row>
    <row r="6" spans="1:27" x14ac:dyDescent="0.25">
      <c r="B6" t="s">
        <v>30</v>
      </c>
      <c r="C6" t="s">
        <v>31</v>
      </c>
      <c r="D6" t="s">
        <v>32</v>
      </c>
      <c r="F6" t="s">
        <v>33</v>
      </c>
      <c r="G6" t="s">
        <v>34</v>
      </c>
      <c r="H6" t="s">
        <v>35</v>
      </c>
      <c r="I6" t="s">
        <v>36</v>
      </c>
      <c r="J6" t="s">
        <v>83</v>
      </c>
      <c r="K6" t="s">
        <v>39</v>
      </c>
    </row>
    <row r="7" spans="1:27" x14ac:dyDescent="0.25">
      <c r="B7" t="s">
        <v>80</v>
      </c>
      <c r="C7" t="s">
        <v>81</v>
      </c>
      <c r="D7" t="s">
        <v>25</v>
      </c>
      <c r="E7" t="s">
        <v>23</v>
      </c>
      <c r="F7" t="s">
        <v>24</v>
      </c>
      <c r="G7" t="s">
        <v>26</v>
      </c>
      <c r="H7" t="s">
        <v>26</v>
      </c>
      <c r="I7" t="s">
        <v>27</v>
      </c>
      <c r="J7" t="s">
        <v>82</v>
      </c>
      <c r="K7" t="s">
        <v>29</v>
      </c>
      <c r="P7">
        <v>8</v>
      </c>
      <c r="Q7">
        <v>9</v>
      </c>
      <c r="Z7">
        <v>11</v>
      </c>
    </row>
    <row r="8" spans="1:27" x14ac:dyDescent="0.25">
      <c r="O8">
        <v>11</v>
      </c>
      <c r="P8">
        <v>14</v>
      </c>
      <c r="Q8">
        <v>15</v>
      </c>
      <c r="R8">
        <v>16</v>
      </c>
      <c r="S8">
        <v>17</v>
      </c>
      <c r="T8">
        <v>18</v>
      </c>
      <c r="U8">
        <v>19</v>
      </c>
      <c r="V8">
        <v>20</v>
      </c>
      <c r="W8">
        <v>22</v>
      </c>
      <c r="X8">
        <v>23</v>
      </c>
      <c r="Y8">
        <v>26</v>
      </c>
      <c r="Z8">
        <v>30</v>
      </c>
    </row>
    <row r="9" spans="1:27" x14ac:dyDescent="0.25">
      <c r="B9" t="s">
        <v>1143</v>
      </c>
      <c r="C9" t="s">
        <v>1144</v>
      </c>
      <c r="O9" t="s">
        <v>119</v>
      </c>
      <c r="P9" t="s">
        <v>122</v>
      </c>
      <c r="Q9" t="s">
        <v>123</v>
      </c>
      <c r="R9" t="s">
        <v>124</v>
      </c>
      <c r="S9" t="s">
        <v>125</v>
      </c>
      <c r="T9" t="s">
        <v>126</v>
      </c>
      <c r="U9" t="s">
        <v>127</v>
      </c>
      <c r="V9" t="s">
        <v>128</v>
      </c>
      <c r="W9" t="s">
        <v>130</v>
      </c>
      <c r="X9" t="s">
        <v>131</v>
      </c>
      <c r="Y9" t="s">
        <v>134</v>
      </c>
    </row>
    <row r="10" spans="1:27" x14ac:dyDescent="0.25">
      <c r="A10" t="str">
        <f>+K10&amp;C10</f>
        <v>1393895425</v>
      </c>
      <c r="B10">
        <v>1</v>
      </c>
      <c r="C10">
        <v>1393895425</v>
      </c>
      <c r="D10" t="s">
        <v>42</v>
      </c>
      <c r="E10" t="s">
        <v>43</v>
      </c>
      <c r="F10">
        <v>636650</v>
      </c>
      <c r="G10" s="2">
        <v>44117</v>
      </c>
      <c r="H10" s="3">
        <v>0.88484953703703706</v>
      </c>
      <c r="I10" t="s">
        <v>44</v>
      </c>
      <c r="J10">
        <v>-83392617101</v>
      </c>
      <c r="K10" s="4" t="s">
        <v>101</v>
      </c>
      <c r="N10" t="str">
        <f>IFERROR(IFERROR(VLOOKUP($A10,'K-NETT'!$A$1:$AF$37898,1,FALSE),VLOOKUP($A10,'K-Wallet'!$A$1:$M$5000,1,FALSE)),"NOT VALID")</f>
        <v>1393895425</v>
      </c>
      <c r="O10" t="str">
        <f>IFERROR(IFERROR(VLOOKUP($A10,'K-NETT'!$A$1:$AF$37898,11,FALSE),VLOOKUP($A10,'K-Wallet'!$A$1:$M$5000,0,FALSE)),"NOT VALID")</f>
        <v>CNE2010008290</v>
      </c>
      <c r="P10" t="str">
        <f>IFERROR(IFERROR(VLOOKUP($A10,'K-NETT'!$A$1:$AF$37898,14,FALSE),VLOOKUP($A10,'K-Wallet'!$A$1:$M$5000,8,FALSE)),"NOT VALID")</f>
        <v>IDSPAAB24059</v>
      </c>
      <c r="Q10" t="str">
        <f>IFERROR(IFERROR(VLOOKUP($A10,'K-NETT'!$A$1:$AF$37898,15,FALSE),VLOOKUP($A10,'K-Wallet'!$A$1:$M$5000,9,FALSE)),"NOT VALID")</f>
        <v>DESY PRILIANTI AMALIA</v>
      </c>
      <c r="R10">
        <f>IFERROR(IFERROR(VLOOKUP($A10,'K-NETT'!$A$1:$AF$37898,16,FALSE),VLOOKUP($A10,'K-Wallet'!$A$1:$M$5000,0,FALSE)),"NOT VALID")</f>
        <v>620000</v>
      </c>
      <c r="S10">
        <f>IFERROR(IFERROR(VLOOKUP($A10,'K-NETT'!$A$1:$AF$37898,17,FALSE),VLOOKUP($A10,'K-Wallet'!$A$1:$M$5000,0,FALSE)),"NOT VALID")</f>
        <v>6650</v>
      </c>
      <c r="T10">
        <f>IFERROR(IFERROR(VLOOKUP($A10,'K-NETT'!$A$1:$AF$37898,18,FALSE),VLOOKUP($A10,'K-Wallet'!$A$1:$M$5000,0,FALSE)),"NOT VALID")</f>
        <v>10000</v>
      </c>
      <c r="U10">
        <f>IFERROR(IFERROR(VLOOKUP($A10,'K-NETT'!$A$1:$AF$37898,19,FALSE),VLOOKUP($A10,'K-Wallet'!$A$1:$M$5000,0,FALSE)),"NOT VALID")</f>
        <v>0</v>
      </c>
      <c r="V10">
        <f>IFERROR(IFERROR(VLOOKUP($A10,'K-NETT'!$A$1:$AF$37898,20,FALSE),VLOOKUP($A10,'K-Wallet'!$A$1:$M$5000,0,FALSE)),"NOT VALID")</f>
        <v>0</v>
      </c>
      <c r="W10">
        <f>IFERROR(IFERROR(VLOOKUP($A10,'K-NETT'!$A$1:$AF$37898,22,FALSE),VLOOKUP($A10,'K-Wallet'!$A$1:$M$5000,0,FALSE)),"NOT VALID")</f>
        <v>0</v>
      </c>
      <c r="X10">
        <f>IFERROR(IFERROR(VLOOKUP($A10,'K-NETT'!$A$1:$AF$37898,23,FALSE),VLOOKUP($A10,'K-Wallet'!$A$1:$M$5000,0,FALSE)),"NOT VALID")</f>
        <v>0</v>
      </c>
      <c r="Y10">
        <f>IFERROR(IFERROR(VLOOKUP($A10,'K-NETT'!$A$1:$AF$37898,26,FALSE),VLOOKUP($A10,'K-Wallet'!$A$1:$M$5000,0,FALSE)),"NOT VALID")</f>
        <v>636650</v>
      </c>
      <c r="Z10">
        <f>IFERROR(IFERROR(VLOOKUP($A10,'K-NETT'!$A$1:$AF$37898,30,FALSE),VLOOKUP($A10,'K-Wallet'!$A$1:$M$5000,11,FALSE)),"NOT VALID")</f>
        <v>0</v>
      </c>
      <c r="AA10" s="31">
        <f>+F10-Y10</f>
        <v>0</v>
      </c>
    </row>
    <row r="11" spans="1:27" x14ac:dyDescent="0.25">
      <c r="A11" t="str">
        <f t="shared" ref="A11:A74" si="0">+K11&amp;C11</f>
        <v>1875106269</v>
      </c>
      <c r="B11">
        <v>2</v>
      </c>
      <c r="C11">
        <v>1875106269</v>
      </c>
      <c r="D11" t="s">
        <v>42</v>
      </c>
      <c r="E11" t="s">
        <v>43</v>
      </c>
      <c r="F11">
        <v>126650</v>
      </c>
      <c r="G11" s="2">
        <v>44117</v>
      </c>
      <c r="H11" s="3">
        <v>0.92534722222222221</v>
      </c>
      <c r="I11" t="s">
        <v>44</v>
      </c>
      <c r="J11">
        <v>-83404692801</v>
      </c>
      <c r="K11" s="4" t="s">
        <v>101</v>
      </c>
      <c r="N11" t="str">
        <f>IFERROR(IFERROR(VLOOKUP($A11,'K-NETT'!$A$1:$AF$37898,1,FALSE),VLOOKUP($A11,'K-Wallet'!$A$1:$M$5000,1,FALSE)),"NOT VALID")</f>
        <v>1875106269</v>
      </c>
      <c r="O11" t="str">
        <f>IFERROR(IFERROR(VLOOKUP($A11,'K-NETT'!$A$1:$AF$37898,11,FALSE),VLOOKUP($A11,'K-Wallet'!$A$1:$M$5000,0,FALSE)),"NOT VALID")</f>
        <v>CNE2010008298</v>
      </c>
      <c r="P11" t="str">
        <f>IFERROR(IFERROR(VLOOKUP($A11,'K-NETT'!$A$1:$AF$37898,14,FALSE),VLOOKUP($A11,'K-Wallet'!$A$1:$M$5000,8,FALSE)),"NOT VALID")</f>
        <v>IDNTAOA05838</v>
      </c>
      <c r="Q11" t="str">
        <f>IFERROR(IFERROR(VLOOKUP($A11,'K-NETT'!$A$1:$AF$37898,15,FALSE),VLOOKUP($A11,'K-Wallet'!$A$1:$M$5000,9,FALSE)),"NOT VALID")</f>
        <v>HELMI</v>
      </c>
      <c r="R11">
        <f>IFERROR(IFERROR(VLOOKUP($A11,'K-NETT'!$A$1:$AF$37898,16,FALSE),VLOOKUP($A11,'K-Wallet'!$A$1:$M$5000,0,FALSE)),"NOT VALID")</f>
        <v>105000</v>
      </c>
      <c r="S11">
        <f>IFERROR(IFERROR(VLOOKUP($A11,'K-NETT'!$A$1:$AF$37898,17,FALSE),VLOOKUP($A11,'K-Wallet'!$A$1:$M$5000,0,FALSE)),"NOT VALID")</f>
        <v>6650</v>
      </c>
      <c r="T11">
        <f>IFERROR(IFERROR(VLOOKUP($A11,'K-NETT'!$A$1:$AF$37898,18,FALSE),VLOOKUP($A11,'K-Wallet'!$A$1:$M$5000,0,FALSE)),"NOT VALID")</f>
        <v>15000</v>
      </c>
      <c r="U11">
        <f>IFERROR(IFERROR(VLOOKUP($A11,'K-NETT'!$A$1:$AF$37898,19,FALSE),VLOOKUP($A11,'K-Wallet'!$A$1:$M$5000,0,FALSE)),"NOT VALID")</f>
        <v>0</v>
      </c>
      <c r="V11">
        <f>IFERROR(IFERROR(VLOOKUP($A11,'K-NETT'!$A$1:$AF$37898,20,FALSE),VLOOKUP($A11,'K-Wallet'!$A$1:$M$5000,0,FALSE)),"NOT VALID")</f>
        <v>0</v>
      </c>
      <c r="W11">
        <f>IFERROR(IFERROR(VLOOKUP($A11,'K-NETT'!$A$1:$AF$37898,22,FALSE),VLOOKUP($A11,'K-Wallet'!$A$1:$M$5000,0,FALSE)),"NOT VALID")</f>
        <v>0</v>
      </c>
      <c r="X11">
        <f>IFERROR(IFERROR(VLOOKUP($A11,'K-NETT'!$A$1:$AF$37898,23,FALSE),VLOOKUP($A11,'K-Wallet'!$A$1:$M$5000,0,FALSE)),"NOT VALID")</f>
        <v>0</v>
      </c>
      <c r="Y11">
        <f>IFERROR(IFERROR(VLOOKUP($A11,'K-NETT'!$A$1:$AF$37898,26,FALSE),VLOOKUP($A11,'K-Wallet'!$A$1:$M$5000,0,FALSE)),"NOT VALID")</f>
        <v>126650</v>
      </c>
      <c r="Z11">
        <f>IFERROR(IFERROR(VLOOKUP($A11,'K-NETT'!$A$1:$AF$37898,30,FALSE),VLOOKUP($A11,'K-Wallet'!$A$1:$M$5000,11,FALSE)),"NOT VALID")</f>
        <v>0</v>
      </c>
      <c r="AA11" s="31">
        <f t="shared" ref="AA11:AA74" si="1">+F11-Y11</f>
        <v>0</v>
      </c>
    </row>
    <row r="12" spans="1:27" x14ac:dyDescent="0.25">
      <c r="A12" t="str">
        <f t="shared" si="0"/>
        <v>1515306422</v>
      </c>
      <c r="B12">
        <v>3</v>
      </c>
      <c r="C12">
        <v>1515306422</v>
      </c>
      <c r="D12" t="s">
        <v>42</v>
      </c>
      <c r="E12" t="s">
        <v>43</v>
      </c>
      <c r="F12">
        <v>634650</v>
      </c>
      <c r="G12" s="2">
        <v>44117</v>
      </c>
      <c r="H12" s="3">
        <v>0.94398148148148142</v>
      </c>
      <c r="I12" t="s">
        <v>44</v>
      </c>
      <c r="J12">
        <v>-83411814901</v>
      </c>
      <c r="K12" s="4" t="s">
        <v>101</v>
      </c>
      <c r="N12" t="str">
        <f>IFERROR(IFERROR(VLOOKUP($A12,'K-NETT'!$A$1:$AF$37898,1,FALSE),VLOOKUP($A12,'K-Wallet'!$A$1:$M$5000,1,FALSE)),"NOT VALID")</f>
        <v>1515306422</v>
      </c>
      <c r="O12" t="str">
        <f>IFERROR(IFERROR(VLOOKUP($A12,'K-NETT'!$A$1:$AF$37898,11,FALSE),VLOOKUP($A12,'K-Wallet'!$A$1:$M$5000,0,FALSE)),"NOT VALID")</f>
        <v>CNE2010008305</v>
      </c>
      <c r="P12" t="str">
        <f>IFERROR(IFERROR(VLOOKUP($A12,'K-NETT'!$A$1:$AF$37898,14,FALSE),VLOOKUP($A12,'K-Wallet'!$A$1:$M$5000,8,FALSE)),"NOT VALID")</f>
        <v>IDJTYCA00552</v>
      </c>
      <c r="Q12" t="str">
        <f>IFERROR(IFERROR(VLOOKUP($A12,'K-NETT'!$A$1:$AF$37898,15,FALSE),VLOOKUP($A12,'K-Wallet'!$A$1:$M$5000,9,FALSE)),"NOT VALID")</f>
        <v>BAY MUSLIHAT</v>
      </c>
      <c r="R12">
        <f>IFERROR(IFERROR(VLOOKUP($A12,'K-NETT'!$A$1:$AF$37898,16,FALSE),VLOOKUP($A12,'K-Wallet'!$A$1:$M$5000,0,FALSE)),"NOT VALID")</f>
        <v>620000</v>
      </c>
      <c r="S12">
        <f>IFERROR(IFERROR(VLOOKUP($A12,'K-NETT'!$A$1:$AF$37898,17,FALSE),VLOOKUP($A12,'K-Wallet'!$A$1:$M$5000,0,FALSE)),"NOT VALID")</f>
        <v>6650</v>
      </c>
      <c r="T12">
        <f>IFERROR(IFERROR(VLOOKUP($A12,'K-NETT'!$A$1:$AF$37898,18,FALSE),VLOOKUP($A12,'K-Wallet'!$A$1:$M$5000,0,FALSE)),"NOT VALID")</f>
        <v>8000</v>
      </c>
      <c r="U12">
        <f>IFERROR(IFERROR(VLOOKUP($A12,'K-NETT'!$A$1:$AF$37898,19,FALSE),VLOOKUP($A12,'K-Wallet'!$A$1:$M$5000,0,FALSE)),"NOT VALID")</f>
        <v>0</v>
      </c>
      <c r="V12">
        <f>IFERROR(IFERROR(VLOOKUP($A12,'K-NETT'!$A$1:$AF$37898,20,FALSE),VLOOKUP($A12,'K-Wallet'!$A$1:$M$5000,0,FALSE)),"NOT VALID")</f>
        <v>0</v>
      </c>
      <c r="W12">
        <f>IFERROR(IFERROR(VLOOKUP($A12,'K-NETT'!$A$1:$AF$37898,22,FALSE),VLOOKUP($A12,'K-Wallet'!$A$1:$M$5000,0,FALSE)),"NOT VALID")</f>
        <v>0</v>
      </c>
      <c r="X12">
        <f>IFERROR(IFERROR(VLOOKUP($A12,'K-NETT'!$A$1:$AF$37898,23,FALSE),VLOOKUP($A12,'K-Wallet'!$A$1:$M$5000,0,FALSE)),"NOT VALID")</f>
        <v>0</v>
      </c>
      <c r="Y12">
        <f>IFERROR(IFERROR(VLOOKUP($A12,'K-NETT'!$A$1:$AF$37898,26,FALSE),VLOOKUP($A12,'K-Wallet'!$A$1:$M$5000,0,FALSE)),"NOT VALID")</f>
        <v>634650</v>
      </c>
      <c r="Z12">
        <f>IFERROR(IFERROR(VLOOKUP($A12,'K-NETT'!$A$1:$AF$37898,30,FALSE),VLOOKUP($A12,'K-Wallet'!$A$1:$M$5000,11,FALSE)),"NOT VALID")</f>
        <v>0</v>
      </c>
      <c r="AA12" s="31">
        <f t="shared" si="1"/>
        <v>0</v>
      </c>
    </row>
    <row r="13" spans="1:27" x14ac:dyDescent="0.25">
      <c r="A13" t="str">
        <f t="shared" si="0"/>
        <v>1256006106</v>
      </c>
      <c r="B13">
        <v>4</v>
      </c>
      <c r="C13">
        <v>1256006106</v>
      </c>
      <c r="D13" t="s">
        <v>42</v>
      </c>
      <c r="E13" t="s">
        <v>43</v>
      </c>
      <c r="F13">
        <v>736650</v>
      </c>
      <c r="G13" s="2">
        <v>44117</v>
      </c>
      <c r="H13" s="3">
        <v>0.95512731481481483</v>
      </c>
      <c r="I13" t="s">
        <v>44</v>
      </c>
      <c r="J13">
        <v>-83415295401</v>
      </c>
      <c r="K13" s="4" t="s">
        <v>101</v>
      </c>
      <c r="N13" t="str">
        <f>IFERROR(IFERROR(VLOOKUP($A13,'K-NETT'!$A$1:$AF$37898,1,FALSE),VLOOKUP($A13,'K-Wallet'!$A$1:$M$5000,1,FALSE)),"NOT VALID")</f>
        <v>1256006106</v>
      </c>
      <c r="O13" t="str">
        <f>IFERROR(IFERROR(VLOOKUP($A13,'K-NETT'!$A$1:$AF$37898,11,FALSE),VLOOKUP($A13,'K-Wallet'!$A$1:$M$5000,0,FALSE)),"NOT VALID")</f>
        <v>CNE2010008309</v>
      </c>
      <c r="P13" t="str">
        <f>IFERROR(IFERROR(VLOOKUP($A13,'K-NETT'!$A$1:$AF$37898,14,FALSE),VLOOKUP($A13,'K-Wallet'!$A$1:$M$5000,8,FALSE)),"NOT VALID")</f>
        <v>IDBNAJA06400</v>
      </c>
      <c r="Q13" t="str">
        <f>IFERROR(IFERROR(VLOOKUP($A13,'K-NETT'!$A$1:$AF$37898,15,FALSE),VLOOKUP($A13,'K-Wallet'!$A$1:$M$5000,9,FALSE)),"NOT VALID")</f>
        <v>RARA MAFIA</v>
      </c>
      <c r="R13">
        <f>IFERROR(IFERROR(VLOOKUP($A13,'K-NETT'!$A$1:$AF$37898,16,FALSE),VLOOKUP($A13,'K-Wallet'!$A$1:$M$5000,0,FALSE)),"NOT VALID")</f>
        <v>714000</v>
      </c>
      <c r="S13">
        <f>IFERROR(IFERROR(VLOOKUP($A13,'K-NETT'!$A$1:$AF$37898,17,FALSE),VLOOKUP($A13,'K-Wallet'!$A$1:$M$5000,0,FALSE)),"NOT VALID")</f>
        <v>6650</v>
      </c>
      <c r="T13">
        <f>IFERROR(IFERROR(VLOOKUP($A13,'K-NETT'!$A$1:$AF$37898,18,FALSE),VLOOKUP($A13,'K-Wallet'!$A$1:$M$5000,0,FALSE)),"NOT VALID")</f>
        <v>16000</v>
      </c>
      <c r="U13">
        <f>IFERROR(IFERROR(VLOOKUP($A13,'K-NETT'!$A$1:$AF$37898,19,FALSE),VLOOKUP($A13,'K-Wallet'!$A$1:$M$5000,0,FALSE)),"NOT VALID")</f>
        <v>0</v>
      </c>
      <c r="V13">
        <f>IFERROR(IFERROR(VLOOKUP($A13,'K-NETT'!$A$1:$AF$37898,20,FALSE),VLOOKUP($A13,'K-Wallet'!$A$1:$M$5000,0,FALSE)),"NOT VALID")</f>
        <v>0</v>
      </c>
      <c r="W13">
        <f>IFERROR(IFERROR(VLOOKUP($A13,'K-NETT'!$A$1:$AF$37898,22,FALSE),VLOOKUP($A13,'K-Wallet'!$A$1:$M$5000,0,FALSE)),"NOT VALID")</f>
        <v>0</v>
      </c>
      <c r="X13">
        <f>IFERROR(IFERROR(VLOOKUP($A13,'K-NETT'!$A$1:$AF$37898,23,FALSE),VLOOKUP($A13,'K-Wallet'!$A$1:$M$5000,0,FALSE)),"NOT VALID")</f>
        <v>0</v>
      </c>
      <c r="Y13">
        <f>SUM(R13:X13)</f>
        <v>736650</v>
      </c>
      <c r="Z13">
        <f>IFERROR(IFERROR(VLOOKUP($A13,'K-NETT'!$A$1:$AF$37898,30,FALSE),VLOOKUP($A13,'K-Wallet'!$A$1:$M$5000,11,FALSE)),"NOT VALID")</f>
        <v>0</v>
      </c>
      <c r="AA13" s="31">
        <f t="shared" si="1"/>
        <v>0</v>
      </c>
    </row>
    <row r="14" spans="1:27" x14ac:dyDescent="0.25">
      <c r="A14" t="str">
        <f t="shared" si="0"/>
        <v>1620206060</v>
      </c>
      <c r="B14">
        <v>5</v>
      </c>
      <c r="C14">
        <v>1620206060</v>
      </c>
      <c r="D14" t="s">
        <v>42</v>
      </c>
      <c r="E14" t="s">
        <v>43</v>
      </c>
      <c r="F14">
        <v>56650</v>
      </c>
      <c r="G14" s="2">
        <v>44117</v>
      </c>
      <c r="H14" s="3">
        <v>0.96085648148148151</v>
      </c>
      <c r="I14" t="s">
        <v>44</v>
      </c>
      <c r="J14">
        <v>-83416424601</v>
      </c>
      <c r="K14" s="4" t="s">
        <v>101</v>
      </c>
      <c r="N14" t="str">
        <f>IFERROR(IFERROR(VLOOKUP($A14,'K-NETT'!$A$1:$AF$37898,1,FALSE),VLOOKUP($A14,'K-Wallet'!$A$1:$M$5000,1,FALSE)),"NOT VALID")</f>
        <v>1620206060</v>
      </c>
      <c r="O14" t="str">
        <f>IFERROR(IFERROR(VLOOKUP($A14,'K-NETT'!$A$1:$AF$37898,11,FALSE),VLOOKUP($A14,'K-Wallet'!$A$1:$M$5000,0,FALSE)),"NOT VALID")</f>
        <v>MME2010008311</v>
      </c>
      <c r="P14" t="str">
        <f>IFERROR(IFERROR(VLOOKUP($A14,'K-NETT'!$A$1:$AF$37898,14,FALSE),VLOOKUP($A14,'K-Wallet'!$A$1:$M$5000,8,FALSE)),"NOT VALID")</f>
        <v>IDJRAHA11629</v>
      </c>
      <c r="Q14" t="str">
        <f>IFERROR(IFERROR(VLOOKUP($A14,'K-NETT'!$A$1:$AF$37898,15,FALSE),VLOOKUP($A14,'K-Wallet'!$A$1:$M$5000,9,FALSE)),"NOT VALID")</f>
        <v>WINCE NOFITA</v>
      </c>
      <c r="R14">
        <f>IFERROR(IFERROR(VLOOKUP($A14,'K-NETT'!$A$1:$AF$37898,16,FALSE),VLOOKUP($A14,'K-Wallet'!$A$1:$M$5000,0,FALSE)),"NOT VALID")</f>
        <v>50000</v>
      </c>
      <c r="S14">
        <f>IFERROR(IFERROR(VLOOKUP($A14,'K-NETT'!$A$1:$AF$37898,17,FALSE),VLOOKUP($A14,'K-Wallet'!$A$1:$M$5000,0,FALSE)),"NOT VALID")</f>
        <v>6650</v>
      </c>
      <c r="T14">
        <f>IFERROR(IFERROR(VLOOKUP($A14,'K-NETT'!$A$1:$AF$37898,18,FALSE),VLOOKUP($A14,'K-Wallet'!$A$1:$M$5000,0,FALSE)),"NOT VALID")</f>
        <v>0</v>
      </c>
      <c r="U14">
        <f>IFERROR(IFERROR(VLOOKUP($A14,'K-NETT'!$A$1:$AF$37898,19,FALSE),VLOOKUP($A14,'K-Wallet'!$A$1:$M$5000,0,FALSE)),"NOT VALID")</f>
        <v>0</v>
      </c>
      <c r="V14">
        <f>IFERROR(IFERROR(VLOOKUP($A14,'K-NETT'!$A$1:$AF$37898,20,FALSE),VLOOKUP($A14,'K-Wallet'!$A$1:$M$5000,0,FALSE)),"NOT VALID")</f>
        <v>0</v>
      </c>
      <c r="W14">
        <f>IFERROR(IFERROR(VLOOKUP($A14,'K-NETT'!$A$1:$AF$37898,22,FALSE),VLOOKUP($A14,'K-Wallet'!$A$1:$M$5000,0,FALSE)),"NOT VALID")</f>
        <v>0</v>
      </c>
      <c r="X14">
        <f>IFERROR(IFERROR(VLOOKUP($A14,'K-NETT'!$A$1:$AF$37898,23,FALSE),VLOOKUP($A14,'K-Wallet'!$A$1:$M$5000,0,FALSE)),"NOT VALID")</f>
        <v>0</v>
      </c>
      <c r="Y14">
        <f>IFERROR(IFERROR(VLOOKUP($A14,'K-NETT'!$A$1:$AF$37898,26,FALSE),VLOOKUP($A14,'K-Wallet'!$A$1:$M$5000,0,FALSE)),"NOT VALID")</f>
        <v>56650</v>
      </c>
      <c r="Z14">
        <f>IFERROR(IFERROR(VLOOKUP($A14,'K-NETT'!$A$1:$AF$37898,30,FALSE),VLOOKUP($A14,'K-Wallet'!$A$1:$M$5000,11,FALSE)),"NOT VALID")</f>
        <v>0</v>
      </c>
      <c r="AA14" s="31">
        <f t="shared" si="1"/>
        <v>0</v>
      </c>
    </row>
    <row r="15" spans="1:27" x14ac:dyDescent="0.25">
      <c r="A15" t="str">
        <f t="shared" si="0"/>
        <v>1381236539</v>
      </c>
      <c r="B15">
        <v>6</v>
      </c>
      <c r="C15">
        <v>1381236539</v>
      </c>
      <c r="D15" t="s">
        <v>42</v>
      </c>
      <c r="E15" t="s">
        <v>43</v>
      </c>
      <c r="F15">
        <v>137650</v>
      </c>
      <c r="G15" s="2">
        <v>44118</v>
      </c>
      <c r="H15" s="3">
        <v>0.27600694444444446</v>
      </c>
      <c r="I15" t="s">
        <v>44</v>
      </c>
      <c r="J15">
        <v>-83441256201</v>
      </c>
      <c r="K15" s="4" t="s">
        <v>101</v>
      </c>
      <c r="N15" t="str">
        <f>IFERROR(IFERROR(VLOOKUP($A15,'K-NETT'!$A$1:$AF$37898,1,FALSE),VLOOKUP($A15,'K-Wallet'!$A$1:$M$5000,1,FALSE)),"NOT VALID")</f>
        <v>1381236539</v>
      </c>
      <c r="O15" t="str">
        <f>IFERROR(IFERROR(VLOOKUP($A15,'K-NETT'!$A$1:$AF$37898,11,FALSE),VLOOKUP($A15,'K-Wallet'!$A$1:$M$5000,0,FALSE)),"NOT VALID")</f>
        <v>CNE2010008644</v>
      </c>
      <c r="P15" t="str">
        <f>IFERROR(IFERROR(VLOOKUP($A15,'K-NETT'!$A$1:$AF$37898,14,FALSE),VLOOKUP($A15,'K-Wallet'!$A$1:$M$5000,8,FALSE)),"NOT VALID")</f>
        <v>IDNTAOA00529</v>
      </c>
      <c r="Q15" t="str">
        <f>IFERROR(IFERROR(VLOOKUP($A15,'K-NETT'!$A$1:$AF$37898,15,FALSE),VLOOKUP($A15,'K-Wallet'!$A$1:$M$5000,9,FALSE)),"NOT VALID")</f>
        <v>BAMBANG DEDI SUPRAPTO AMD KEP</v>
      </c>
      <c r="R15">
        <f>IFERROR(IFERROR(VLOOKUP($A15,'K-NETT'!$A$1:$AF$37898,16,FALSE),VLOOKUP($A15,'K-Wallet'!$A$1:$M$5000,0,FALSE)),"NOT VALID")</f>
        <v>105000</v>
      </c>
      <c r="S15">
        <f>IFERROR(IFERROR(VLOOKUP($A15,'K-NETT'!$A$1:$AF$37898,17,FALSE),VLOOKUP($A15,'K-Wallet'!$A$1:$M$5000,0,FALSE)),"NOT VALID")</f>
        <v>6650</v>
      </c>
      <c r="T15">
        <f>IFERROR(IFERROR(VLOOKUP($A15,'K-NETT'!$A$1:$AF$37898,18,FALSE),VLOOKUP($A15,'K-Wallet'!$A$1:$M$5000,0,FALSE)),"NOT VALID")</f>
        <v>26000</v>
      </c>
      <c r="U15">
        <f>IFERROR(IFERROR(VLOOKUP($A15,'K-NETT'!$A$1:$AF$37898,19,FALSE),VLOOKUP($A15,'K-Wallet'!$A$1:$M$5000,0,FALSE)),"NOT VALID")</f>
        <v>0</v>
      </c>
      <c r="V15">
        <f>IFERROR(IFERROR(VLOOKUP($A15,'K-NETT'!$A$1:$AF$37898,20,FALSE),VLOOKUP($A15,'K-Wallet'!$A$1:$M$5000,0,FALSE)),"NOT VALID")</f>
        <v>0</v>
      </c>
      <c r="W15">
        <f>IFERROR(IFERROR(VLOOKUP($A15,'K-NETT'!$A$1:$AF$37898,22,FALSE),VLOOKUP($A15,'K-Wallet'!$A$1:$M$5000,0,FALSE)),"NOT VALID")</f>
        <v>0</v>
      </c>
      <c r="X15">
        <f>IFERROR(IFERROR(VLOOKUP($A15,'K-NETT'!$A$1:$AF$37898,23,FALSE),VLOOKUP($A15,'K-Wallet'!$A$1:$M$5000,0,FALSE)),"NOT VALID")</f>
        <v>0</v>
      </c>
      <c r="Y15">
        <f>IFERROR(IFERROR(VLOOKUP($A15,'K-NETT'!$A$1:$AF$37898,26,FALSE),VLOOKUP($A15,'K-Wallet'!$A$1:$M$5000,0,FALSE)),"NOT VALID")</f>
        <v>137650</v>
      </c>
      <c r="Z15">
        <f>IFERROR(IFERROR(VLOOKUP($A15,'K-NETT'!$A$1:$AF$37898,30,FALSE),VLOOKUP($A15,'K-Wallet'!$A$1:$M$5000,11,FALSE)),"NOT VALID")</f>
        <v>0</v>
      </c>
      <c r="AA15" s="31">
        <f t="shared" si="1"/>
        <v>0</v>
      </c>
    </row>
    <row r="16" spans="1:27" x14ac:dyDescent="0.25">
      <c r="A16" t="str">
        <f t="shared" si="0"/>
        <v>1384536073</v>
      </c>
      <c r="B16">
        <v>7</v>
      </c>
      <c r="C16">
        <v>1384536073</v>
      </c>
      <c r="D16" t="s">
        <v>42</v>
      </c>
      <c r="E16" t="s">
        <v>43</v>
      </c>
      <c r="F16">
        <v>283650</v>
      </c>
      <c r="G16" s="2">
        <v>44118</v>
      </c>
      <c r="H16" s="3">
        <v>0.32192129629629629</v>
      </c>
      <c r="I16" t="s">
        <v>44</v>
      </c>
      <c r="J16">
        <v>-83449349901</v>
      </c>
      <c r="K16" s="4" t="s">
        <v>101</v>
      </c>
      <c r="N16" t="str">
        <f>IFERROR(IFERROR(VLOOKUP($A16,'K-NETT'!$A$1:$AF$37898,1,FALSE),VLOOKUP($A16,'K-Wallet'!$A$1:$M$5000,1,FALSE)),"NOT VALID")</f>
        <v>1384536073</v>
      </c>
      <c r="O16" t="str">
        <f>IFERROR(IFERROR(VLOOKUP($A16,'K-NETT'!$A$1:$AF$37898,11,FALSE),VLOOKUP($A16,'K-Wallet'!$A$1:$M$5000,0,FALSE)),"NOT VALID")</f>
        <v>CNE2010008652</v>
      </c>
      <c r="P16" t="str">
        <f>IFERROR(IFERROR(VLOOKUP($A16,'K-NETT'!$A$1:$AF$37898,14,FALSE),VLOOKUP($A16,'K-Wallet'!$A$1:$M$5000,8,FALSE)),"NOT VALID")</f>
        <v>IDJRZZA00806</v>
      </c>
      <c r="Q16" t="str">
        <f>IFERROR(IFERROR(VLOOKUP($A16,'K-NETT'!$A$1:$AF$37898,15,FALSE),VLOOKUP($A16,'K-Wallet'!$A$1:$M$5000,9,FALSE)),"NOT VALID")</f>
        <v>MUHAMMAD AFIQ MUDZAKIR</v>
      </c>
      <c r="R16">
        <f>IFERROR(IFERROR(VLOOKUP($A16,'K-NETT'!$A$1:$AF$37898,16,FALSE),VLOOKUP($A16,'K-Wallet'!$A$1:$M$5000,0,FALSE)),"NOT VALID")</f>
        <v>270000</v>
      </c>
      <c r="S16">
        <f>IFERROR(IFERROR(VLOOKUP($A16,'K-NETT'!$A$1:$AF$37898,17,FALSE),VLOOKUP($A16,'K-Wallet'!$A$1:$M$5000,0,FALSE)),"NOT VALID")</f>
        <v>6650</v>
      </c>
      <c r="T16">
        <f>IFERROR(IFERROR(VLOOKUP($A16,'K-NETT'!$A$1:$AF$37898,18,FALSE),VLOOKUP($A16,'K-Wallet'!$A$1:$M$5000,0,FALSE)),"NOT VALID")</f>
        <v>7000</v>
      </c>
      <c r="U16">
        <f>IFERROR(IFERROR(VLOOKUP($A16,'K-NETT'!$A$1:$AF$37898,19,FALSE),VLOOKUP($A16,'K-Wallet'!$A$1:$M$5000,0,FALSE)),"NOT VALID")</f>
        <v>0</v>
      </c>
      <c r="V16">
        <f>IFERROR(IFERROR(VLOOKUP($A16,'K-NETT'!$A$1:$AF$37898,20,FALSE),VLOOKUP($A16,'K-Wallet'!$A$1:$M$5000,0,FALSE)),"NOT VALID")</f>
        <v>0</v>
      </c>
      <c r="W16">
        <f>IFERROR(IFERROR(VLOOKUP($A16,'K-NETT'!$A$1:$AF$37898,22,FALSE),VLOOKUP($A16,'K-Wallet'!$A$1:$M$5000,0,FALSE)),"NOT VALID")</f>
        <v>0</v>
      </c>
      <c r="X16">
        <f>IFERROR(IFERROR(VLOOKUP($A16,'K-NETT'!$A$1:$AF$37898,23,FALSE),VLOOKUP($A16,'K-Wallet'!$A$1:$M$5000,0,FALSE)),"NOT VALID")</f>
        <v>0</v>
      </c>
      <c r="Y16">
        <f>IFERROR(IFERROR(VLOOKUP($A16,'K-NETT'!$A$1:$AF$37898,26,FALSE),VLOOKUP($A16,'K-Wallet'!$A$1:$M$5000,0,FALSE)),"NOT VALID")</f>
        <v>283650</v>
      </c>
      <c r="Z16">
        <f>IFERROR(IFERROR(VLOOKUP($A16,'K-NETT'!$A$1:$AF$37898,30,FALSE),VLOOKUP($A16,'K-Wallet'!$A$1:$M$5000,11,FALSE)),"NOT VALID")</f>
        <v>0</v>
      </c>
      <c r="AA16" s="31">
        <f t="shared" si="1"/>
        <v>0</v>
      </c>
    </row>
    <row r="17" spans="1:27" x14ac:dyDescent="0.25">
      <c r="A17" t="str">
        <f t="shared" si="0"/>
        <v>1081046761</v>
      </c>
      <c r="B17">
        <v>8</v>
      </c>
      <c r="C17">
        <v>1081046761</v>
      </c>
      <c r="D17" t="s">
        <v>42</v>
      </c>
      <c r="E17" t="s">
        <v>43</v>
      </c>
      <c r="F17">
        <v>1921650</v>
      </c>
      <c r="G17" s="2">
        <v>44118</v>
      </c>
      <c r="H17" s="3">
        <v>0.36866898148148147</v>
      </c>
      <c r="I17" t="s">
        <v>44</v>
      </c>
      <c r="J17">
        <v>-83462092001</v>
      </c>
      <c r="K17" s="4" t="s">
        <v>101</v>
      </c>
      <c r="N17" t="str">
        <f>IFERROR(IFERROR(VLOOKUP($A17,'K-NETT'!$A$1:$AF$37898,1,FALSE),VLOOKUP($A17,'K-Wallet'!$A$1:$M$5000,1,FALSE)),"NOT VALID")</f>
        <v>1081046761</v>
      </c>
      <c r="O17" t="str">
        <f>IFERROR(IFERROR(VLOOKUP($A17,'K-NETT'!$A$1:$AF$37898,11,FALSE),VLOOKUP($A17,'K-Wallet'!$A$1:$M$5000,0,FALSE)),"NOT VALID")</f>
        <v>CNE2010008660</v>
      </c>
      <c r="P17" t="str">
        <f>IFERROR(IFERROR(VLOOKUP($A17,'K-NETT'!$A$1:$AF$37898,14,FALSE),VLOOKUP($A17,'K-Wallet'!$A$1:$M$5000,8,FALSE)),"NOT VALID")</f>
        <v>IDJHAMA06240</v>
      </c>
      <c r="Q17" t="str">
        <f>IFERROR(IFERROR(VLOOKUP($A17,'K-NETT'!$A$1:$AF$37898,15,FALSE),VLOOKUP($A17,'K-Wallet'!$A$1:$M$5000,9,FALSE)),"NOT VALID")</f>
        <v>ERIQ MAWADDATUN WARAHMAH</v>
      </c>
      <c r="R17">
        <f>IFERROR(IFERROR(VLOOKUP($A17,'K-NETT'!$A$1:$AF$37898,16,FALSE),VLOOKUP($A17,'K-Wallet'!$A$1:$M$5000,0,FALSE)),"NOT VALID")</f>
        <v>1900000</v>
      </c>
      <c r="S17">
        <f>IFERROR(IFERROR(VLOOKUP($A17,'K-NETT'!$A$1:$AF$37898,17,FALSE),VLOOKUP($A17,'K-Wallet'!$A$1:$M$5000,0,FALSE)),"NOT VALID")</f>
        <v>6650</v>
      </c>
      <c r="T17">
        <f>IFERROR(IFERROR(VLOOKUP($A17,'K-NETT'!$A$1:$AF$37898,18,FALSE),VLOOKUP($A17,'K-Wallet'!$A$1:$M$5000,0,FALSE)),"NOT VALID")</f>
        <v>15000</v>
      </c>
      <c r="U17">
        <f>IFERROR(IFERROR(VLOOKUP($A17,'K-NETT'!$A$1:$AF$37898,19,FALSE),VLOOKUP($A17,'K-Wallet'!$A$1:$M$5000,0,FALSE)),"NOT VALID")</f>
        <v>0</v>
      </c>
      <c r="V17">
        <f>IFERROR(IFERROR(VLOOKUP($A17,'K-NETT'!$A$1:$AF$37898,20,FALSE),VLOOKUP($A17,'K-Wallet'!$A$1:$M$5000,0,FALSE)),"NOT VALID")</f>
        <v>0</v>
      </c>
      <c r="W17">
        <f>IFERROR(IFERROR(VLOOKUP($A17,'K-NETT'!$A$1:$AF$37898,22,FALSE),VLOOKUP($A17,'K-Wallet'!$A$1:$M$5000,0,FALSE)),"NOT VALID")</f>
        <v>0</v>
      </c>
      <c r="X17">
        <f>IFERROR(IFERROR(VLOOKUP($A17,'K-NETT'!$A$1:$AF$37898,23,FALSE),VLOOKUP($A17,'K-Wallet'!$A$1:$M$5000,0,FALSE)),"NOT VALID")</f>
        <v>0</v>
      </c>
      <c r="Y17">
        <f>IFERROR(IFERROR(VLOOKUP($A17,'K-NETT'!$A$1:$AF$37898,26,FALSE),VLOOKUP($A17,'K-Wallet'!$A$1:$M$5000,0,FALSE)),"NOT VALID")</f>
        <v>1921650</v>
      </c>
      <c r="Z17">
        <f>IFERROR(IFERROR(VLOOKUP($A17,'K-NETT'!$A$1:$AF$37898,30,FALSE),VLOOKUP($A17,'K-Wallet'!$A$1:$M$5000,11,FALSE)),"NOT VALID")</f>
        <v>0</v>
      </c>
      <c r="AA17" s="31">
        <f t="shared" si="1"/>
        <v>0</v>
      </c>
    </row>
    <row r="18" spans="1:27" x14ac:dyDescent="0.25">
      <c r="A18" t="str">
        <f t="shared" si="0"/>
        <v>1357736240</v>
      </c>
      <c r="B18">
        <v>9</v>
      </c>
      <c r="C18">
        <v>1357736240</v>
      </c>
      <c r="D18" t="s">
        <v>42</v>
      </c>
      <c r="E18" t="s">
        <v>43</v>
      </c>
      <c r="F18">
        <v>966650</v>
      </c>
      <c r="G18" s="2">
        <v>44118</v>
      </c>
      <c r="H18" s="3">
        <v>0.38622685185185185</v>
      </c>
      <c r="I18" t="s">
        <v>17181</v>
      </c>
      <c r="J18">
        <v>-83467836201</v>
      </c>
      <c r="K18" s="4" t="s">
        <v>101</v>
      </c>
      <c r="N18" t="str">
        <f>IFERROR(IFERROR(VLOOKUP($A18,'K-NETT'!$A$1:$AF$37898,1,FALSE),VLOOKUP($A18,'K-Wallet'!$A$1:$M$5000,1,FALSE)),"NOT VALID")</f>
        <v>1357736240</v>
      </c>
      <c r="O18" t="str">
        <f>IFERROR(IFERROR(VLOOKUP($A18,'K-NETT'!$A$1:$AF$37898,11,FALSE),VLOOKUP($A18,'K-Wallet'!$A$1:$M$5000,0,FALSE)),"NOT VALID")</f>
        <v>CNE2010008665</v>
      </c>
      <c r="P18" t="str">
        <f>IFERROR(IFERROR(VLOOKUP($A18,'K-NETT'!$A$1:$AF$37898,14,FALSE),VLOOKUP($A18,'K-Wallet'!$A$1:$M$5000,8,FALSE)),"NOT VALID")</f>
        <v>IDJTYBA04979</v>
      </c>
      <c r="Q18" t="str">
        <f>IFERROR(IFERROR(VLOOKUP($A18,'K-NETT'!$A$1:$AF$37898,15,FALSE),VLOOKUP($A18,'K-Wallet'!$A$1:$M$5000,9,FALSE)),"NOT VALID")</f>
        <v>ANDRIATY LALLO</v>
      </c>
      <c r="R18">
        <f>IFERROR(IFERROR(VLOOKUP($A18,'K-NETT'!$A$1:$AF$37898,16,FALSE),VLOOKUP($A18,'K-Wallet'!$A$1:$M$5000,0,FALSE)),"NOT VALID")</f>
        <v>950000</v>
      </c>
      <c r="S18">
        <f>IFERROR(IFERROR(VLOOKUP($A18,'K-NETT'!$A$1:$AF$37898,17,FALSE),VLOOKUP($A18,'K-Wallet'!$A$1:$M$5000,0,FALSE)),"NOT VALID")</f>
        <v>6650</v>
      </c>
      <c r="T18">
        <f>IFERROR(IFERROR(VLOOKUP($A18,'K-NETT'!$A$1:$AF$37898,18,FALSE),VLOOKUP($A18,'K-Wallet'!$A$1:$M$5000,0,FALSE)),"NOT VALID")</f>
        <v>10000</v>
      </c>
      <c r="U18">
        <f>IFERROR(IFERROR(VLOOKUP($A18,'K-NETT'!$A$1:$AF$37898,19,FALSE),VLOOKUP($A18,'K-Wallet'!$A$1:$M$5000,0,FALSE)),"NOT VALID")</f>
        <v>0</v>
      </c>
      <c r="V18">
        <f>IFERROR(IFERROR(VLOOKUP($A18,'K-NETT'!$A$1:$AF$37898,20,FALSE),VLOOKUP($A18,'K-Wallet'!$A$1:$M$5000,0,FALSE)),"NOT VALID")</f>
        <v>0</v>
      </c>
      <c r="W18">
        <f>IFERROR(IFERROR(VLOOKUP($A18,'K-NETT'!$A$1:$AF$37898,22,FALSE),VLOOKUP($A18,'K-Wallet'!$A$1:$M$5000,0,FALSE)),"NOT VALID")</f>
        <v>0</v>
      </c>
      <c r="X18">
        <f>IFERROR(IFERROR(VLOOKUP($A18,'K-NETT'!$A$1:$AF$37898,23,FALSE),VLOOKUP($A18,'K-Wallet'!$A$1:$M$5000,0,FALSE)),"NOT VALID")</f>
        <v>0</v>
      </c>
      <c r="Y18">
        <f>IFERROR(IFERROR(VLOOKUP($A18,'K-NETT'!$A$1:$AF$37898,26,FALSE),VLOOKUP($A18,'K-Wallet'!$A$1:$M$5000,0,FALSE)),"NOT VALID")</f>
        <v>966650</v>
      </c>
      <c r="Z18">
        <f>IFERROR(IFERROR(VLOOKUP($A18,'K-NETT'!$A$1:$AF$37898,30,FALSE),VLOOKUP($A18,'K-Wallet'!$A$1:$M$5000,11,FALSE)),"NOT VALID")</f>
        <v>0</v>
      </c>
      <c r="AA18" s="31">
        <f t="shared" si="1"/>
        <v>0</v>
      </c>
    </row>
    <row r="19" spans="1:27" x14ac:dyDescent="0.25">
      <c r="A19" t="str">
        <f t="shared" si="0"/>
        <v>1817146762</v>
      </c>
      <c r="B19">
        <v>10</v>
      </c>
      <c r="C19">
        <v>1817146762</v>
      </c>
      <c r="D19" t="s">
        <v>42</v>
      </c>
      <c r="E19" t="s">
        <v>43</v>
      </c>
      <c r="F19">
        <v>276650</v>
      </c>
      <c r="G19" s="2">
        <v>44118</v>
      </c>
      <c r="H19" s="3">
        <v>0.38628472222222227</v>
      </c>
      <c r="I19" t="s">
        <v>44</v>
      </c>
      <c r="J19">
        <v>-83468010401</v>
      </c>
      <c r="K19" s="4" t="s">
        <v>101</v>
      </c>
      <c r="N19" t="str">
        <f>IFERROR(IFERROR(VLOOKUP($A19,'K-NETT'!$A$1:$AF$37898,1,FALSE),VLOOKUP($A19,'K-Wallet'!$A$1:$M$5000,1,FALSE)),"NOT VALID")</f>
        <v>1817146762</v>
      </c>
      <c r="O19" t="str">
        <f>IFERROR(IFERROR(VLOOKUP($A19,'K-NETT'!$A$1:$AF$37898,11,FALSE),VLOOKUP($A19,'K-Wallet'!$A$1:$M$5000,0,FALSE)),"NOT VALID")</f>
        <v>CNE2010008666</v>
      </c>
      <c r="P19" t="str">
        <f>IFERROR(IFERROR(VLOOKUP($A19,'K-NETT'!$A$1:$AF$37898,14,FALSE),VLOOKUP($A19,'K-Wallet'!$A$1:$M$5000,8,FALSE)),"NOT VALID")</f>
        <v>IDKLID000142</v>
      </c>
      <c r="Q19" t="str">
        <f>IFERROR(IFERROR(VLOOKUP($A19,'K-NETT'!$A$1:$AF$37898,15,FALSE),VLOOKUP($A19,'K-Wallet'!$A$1:$M$5000,9,FALSE)),"NOT VALID")</f>
        <v>ARIF SETIAWAN</v>
      </c>
      <c r="R19">
        <f>IFERROR(IFERROR(VLOOKUP($A19,'K-NETT'!$A$1:$AF$37898,16,FALSE),VLOOKUP($A19,'K-Wallet'!$A$1:$M$5000,0,FALSE)),"NOT VALID")</f>
        <v>270000</v>
      </c>
      <c r="S19">
        <f>IFERROR(IFERROR(VLOOKUP($A19,'K-NETT'!$A$1:$AF$37898,17,FALSE),VLOOKUP($A19,'K-Wallet'!$A$1:$M$5000,0,FALSE)),"NOT VALID")</f>
        <v>6650</v>
      </c>
      <c r="T19">
        <f>IFERROR(IFERROR(VLOOKUP($A19,'K-NETT'!$A$1:$AF$37898,18,FALSE),VLOOKUP($A19,'K-Wallet'!$A$1:$M$5000,0,FALSE)),"NOT VALID")</f>
        <v>0</v>
      </c>
      <c r="U19">
        <f>IFERROR(IFERROR(VLOOKUP($A19,'K-NETT'!$A$1:$AF$37898,19,FALSE),VLOOKUP($A19,'K-Wallet'!$A$1:$M$5000,0,FALSE)),"NOT VALID")</f>
        <v>0</v>
      </c>
      <c r="V19">
        <f>IFERROR(IFERROR(VLOOKUP($A19,'K-NETT'!$A$1:$AF$37898,20,FALSE),VLOOKUP($A19,'K-Wallet'!$A$1:$M$5000,0,FALSE)),"NOT VALID")</f>
        <v>0</v>
      </c>
      <c r="W19">
        <f>IFERROR(IFERROR(VLOOKUP($A19,'K-NETT'!$A$1:$AF$37898,22,FALSE),VLOOKUP($A19,'K-Wallet'!$A$1:$M$5000,0,FALSE)),"NOT VALID")</f>
        <v>0</v>
      </c>
      <c r="X19">
        <f>IFERROR(IFERROR(VLOOKUP($A19,'K-NETT'!$A$1:$AF$37898,23,FALSE),VLOOKUP($A19,'K-Wallet'!$A$1:$M$5000,0,FALSE)),"NOT VALID")</f>
        <v>0</v>
      </c>
      <c r="Y19">
        <f>IFERROR(IFERROR(VLOOKUP($A19,'K-NETT'!$A$1:$AF$37898,26,FALSE),VLOOKUP($A19,'K-Wallet'!$A$1:$M$5000,0,FALSE)),"NOT VALID")</f>
        <v>276650</v>
      </c>
      <c r="Z19">
        <f>IFERROR(IFERROR(VLOOKUP($A19,'K-NETT'!$A$1:$AF$37898,30,FALSE),VLOOKUP($A19,'K-Wallet'!$A$1:$M$5000,11,FALSE)),"NOT VALID")</f>
        <v>0</v>
      </c>
      <c r="AA19" s="31">
        <f t="shared" si="1"/>
        <v>0</v>
      </c>
    </row>
    <row r="20" spans="1:27" x14ac:dyDescent="0.25">
      <c r="A20" t="str">
        <f t="shared" si="0"/>
        <v>1267146985</v>
      </c>
      <c r="B20">
        <v>11</v>
      </c>
      <c r="C20">
        <v>1267146985</v>
      </c>
      <c r="D20" t="s">
        <v>42</v>
      </c>
      <c r="E20" t="s">
        <v>43</v>
      </c>
      <c r="F20">
        <v>56650</v>
      </c>
      <c r="G20" s="2">
        <v>44118</v>
      </c>
      <c r="H20" s="3">
        <v>0.38680555555555557</v>
      </c>
      <c r="I20" t="s">
        <v>44</v>
      </c>
      <c r="J20">
        <v>-83468161401</v>
      </c>
      <c r="K20" s="4" t="s">
        <v>101</v>
      </c>
      <c r="N20" t="str">
        <f>IFERROR(IFERROR(VLOOKUP($A20,'K-NETT'!$A$1:$AF$37898,1,FALSE),VLOOKUP($A20,'K-Wallet'!$A$1:$M$5000,1,FALSE)),"NOT VALID")</f>
        <v>1267146985</v>
      </c>
      <c r="O20" t="str">
        <f>IFERROR(IFERROR(VLOOKUP($A20,'K-NETT'!$A$1:$AF$37898,11,FALSE),VLOOKUP($A20,'K-Wallet'!$A$1:$M$5000,0,FALSE)),"NOT VALID")</f>
        <v>MME2010008667</v>
      </c>
      <c r="P20" t="str">
        <f>IFERROR(IFERROR(VLOOKUP($A20,'K-NETT'!$A$1:$AF$37898,14,FALSE),VLOOKUP($A20,'K-Wallet'!$A$1:$M$5000,8,FALSE)),"NOT VALID")</f>
        <v>IDJRAHA11630</v>
      </c>
      <c r="Q20" t="str">
        <f>IFERROR(IFERROR(VLOOKUP($A20,'K-NETT'!$A$1:$AF$37898,15,FALSE),VLOOKUP($A20,'K-Wallet'!$A$1:$M$5000,9,FALSE)),"NOT VALID")</f>
        <v>WIWIN RATNAWATI</v>
      </c>
      <c r="R20">
        <f>IFERROR(IFERROR(VLOOKUP($A20,'K-NETT'!$A$1:$AF$37898,16,FALSE),VLOOKUP($A20,'K-Wallet'!$A$1:$M$5000,0,FALSE)),"NOT VALID")</f>
        <v>50000</v>
      </c>
      <c r="S20">
        <f>IFERROR(IFERROR(VLOOKUP($A20,'K-NETT'!$A$1:$AF$37898,17,FALSE),VLOOKUP($A20,'K-Wallet'!$A$1:$M$5000,0,FALSE)),"NOT VALID")</f>
        <v>6650</v>
      </c>
      <c r="T20">
        <f>IFERROR(IFERROR(VLOOKUP($A20,'K-NETT'!$A$1:$AF$37898,18,FALSE),VLOOKUP($A20,'K-Wallet'!$A$1:$M$5000,0,FALSE)),"NOT VALID")</f>
        <v>0</v>
      </c>
      <c r="U20">
        <f>IFERROR(IFERROR(VLOOKUP($A20,'K-NETT'!$A$1:$AF$37898,19,FALSE),VLOOKUP($A20,'K-Wallet'!$A$1:$M$5000,0,FALSE)),"NOT VALID")</f>
        <v>0</v>
      </c>
      <c r="V20">
        <f>IFERROR(IFERROR(VLOOKUP($A20,'K-NETT'!$A$1:$AF$37898,20,FALSE),VLOOKUP($A20,'K-Wallet'!$A$1:$M$5000,0,FALSE)),"NOT VALID")</f>
        <v>0</v>
      </c>
      <c r="W20">
        <f>IFERROR(IFERROR(VLOOKUP($A20,'K-NETT'!$A$1:$AF$37898,22,FALSE),VLOOKUP($A20,'K-Wallet'!$A$1:$M$5000,0,FALSE)),"NOT VALID")</f>
        <v>0</v>
      </c>
      <c r="X20">
        <f>IFERROR(IFERROR(VLOOKUP($A20,'K-NETT'!$A$1:$AF$37898,23,FALSE),VLOOKUP($A20,'K-Wallet'!$A$1:$M$5000,0,FALSE)),"NOT VALID")</f>
        <v>0</v>
      </c>
      <c r="Y20">
        <f>IFERROR(IFERROR(VLOOKUP($A20,'K-NETT'!$A$1:$AF$37898,26,FALSE),VLOOKUP($A20,'K-Wallet'!$A$1:$M$5000,0,FALSE)),"NOT VALID")</f>
        <v>56650</v>
      </c>
      <c r="Z20">
        <f>IFERROR(IFERROR(VLOOKUP($A20,'K-NETT'!$A$1:$AF$37898,30,FALSE),VLOOKUP($A20,'K-Wallet'!$A$1:$M$5000,11,FALSE)),"NOT VALID")</f>
        <v>0</v>
      </c>
      <c r="AA20" s="31">
        <f t="shared" si="1"/>
        <v>0</v>
      </c>
    </row>
    <row r="21" spans="1:27" x14ac:dyDescent="0.25">
      <c r="A21" t="str">
        <f t="shared" si="0"/>
        <v>1233246150</v>
      </c>
      <c r="B21">
        <v>12</v>
      </c>
      <c r="C21">
        <v>1233246150</v>
      </c>
      <c r="D21" t="s">
        <v>42</v>
      </c>
      <c r="E21" t="s">
        <v>43</v>
      </c>
      <c r="F21">
        <v>546650</v>
      </c>
      <c r="G21" s="2">
        <v>44118</v>
      </c>
      <c r="H21" s="3">
        <v>0.39315972222222223</v>
      </c>
      <c r="I21" t="s">
        <v>44</v>
      </c>
      <c r="J21">
        <v>-83470480601</v>
      </c>
      <c r="K21" s="4" t="s">
        <v>101</v>
      </c>
      <c r="N21" t="str">
        <f>IFERROR(IFERROR(VLOOKUP($A21,'K-NETT'!$A$1:$AF$37898,1,FALSE),VLOOKUP($A21,'K-Wallet'!$A$1:$M$5000,1,FALSE)),"NOT VALID")</f>
        <v>1233246150</v>
      </c>
      <c r="O21" t="str">
        <f>IFERROR(IFERROR(VLOOKUP($A21,'K-NETT'!$A$1:$AF$37898,11,FALSE),VLOOKUP($A21,'K-Wallet'!$A$1:$M$5000,0,FALSE)),"NOT VALID")</f>
        <v>CNE2010008670</v>
      </c>
      <c r="P21" t="str">
        <f>IFERROR(IFERROR(VLOOKUP($A21,'K-NETT'!$A$1:$AF$37898,14,FALSE),VLOOKUP($A21,'K-Wallet'!$A$1:$M$5000,8,FALSE)),"NOT VALID")</f>
        <v>IDYAID001242</v>
      </c>
      <c r="Q21" t="str">
        <f>IFERROR(IFERROR(VLOOKUP($A21,'K-NETT'!$A$1:$AF$37898,15,FALSE),VLOOKUP($A21,'K-Wallet'!$A$1:$M$5000,9,FALSE)),"NOT VALID")</f>
        <v>DRH DINURITO ARIFKI WIJAKSANTO</v>
      </c>
      <c r="R21">
        <f>IFERROR(IFERROR(VLOOKUP($A21,'K-NETT'!$A$1:$AF$37898,16,FALSE),VLOOKUP($A21,'K-Wallet'!$A$1:$M$5000,0,FALSE)),"NOT VALID")</f>
        <v>540000</v>
      </c>
      <c r="S21">
        <f>IFERROR(IFERROR(VLOOKUP($A21,'K-NETT'!$A$1:$AF$37898,17,FALSE),VLOOKUP($A21,'K-Wallet'!$A$1:$M$5000,0,FALSE)),"NOT VALID")</f>
        <v>6650</v>
      </c>
      <c r="T21">
        <f>IFERROR(IFERROR(VLOOKUP($A21,'K-NETT'!$A$1:$AF$37898,18,FALSE),VLOOKUP($A21,'K-Wallet'!$A$1:$M$5000,0,FALSE)),"NOT VALID")</f>
        <v>0</v>
      </c>
      <c r="U21">
        <f>IFERROR(IFERROR(VLOOKUP($A21,'K-NETT'!$A$1:$AF$37898,19,FALSE),VLOOKUP($A21,'K-Wallet'!$A$1:$M$5000,0,FALSE)),"NOT VALID")</f>
        <v>0</v>
      </c>
      <c r="V21">
        <f>IFERROR(IFERROR(VLOOKUP($A21,'K-NETT'!$A$1:$AF$37898,20,FALSE),VLOOKUP($A21,'K-Wallet'!$A$1:$M$5000,0,FALSE)),"NOT VALID")</f>
        <v>0</v>
      </c>
      <c r="W21">
        <f>IFERROR(IFERROR(VLOOKUP($A21,'K-NETT'!$A$1:$AF$37898,22,FALSE),VLOOKUP($A21,'K-Wallet'!$A$1:$M$5000,0,FALSE)),"NOT VALID")</f>
        <v>0</v>
      </c>
      <c r="X21">
        <f>IFERROR(IFERROR(VLOOKUP($A21,'K-NETT'!$A$1:$AF$37898,23,FALSE),VLOOKUP($A21,'K-Wallet'!$A$1:$M$5000,0,FALSE)),"NOT VALID")</f>
        <v>0</v>
      </c>
      <c r="Y21">
        <f>IFERROR(IFERROR(VLOOKUP($A21,'K-NETT'!$A$1:$AF$37898,26,FALSE),VLOOKUP($A21,'K-Wallet'!$A$1:$M$5000,0,FALSE)),"NOT VALID")</f>
        <v>546650</v>
      </c>
      <c r="Z21">
        <f>IFERROR(IFERROR(VLOOKUP($A21,'K-NETT'!$A$1:$AF$37898,30,FALSE),VLOOKUP($A21,'K-Wallet'!$A$1:$M$5000,11,FALSE)),"NOT VALID")</f>
        <v>0</v>
      </c>
      <c r="AA21" s="31">
        <f t="shared" si="1"/>
        <v>0</v>
      </c>
    </row>
    <row r="22" spans="1:27" x14ac:dyDescent="0.25">
      <c r="A22" t="str">
        <f t="shared" si="0"/>
        <v>1002546768</v>
      </c>
      <c r="B22">
        <v>13</v>
      </c>
      <c r="C22">
        <v>1002546768</v>
      </c>
      <c r="D22" t="s">
        <v>42</v>
      </c>
      <c r="E22" t="s">
        <v>43</v>
      </c>
      <c r="F22">
        <v>634650</v>
      </c>
      <c r="G22" s="2">
        <v>44118</v>
      </c>
      <c r="H22" s="3">
        <v>0.42693287037037037</v>
      </c>
      <c r="I22" t="s">
        <v>44</v>
      </c>
      <c r="J22">
        <v>-83483309501</v>
      </c>
      <c r="K22" s="4" t="s">
        <v>101</v>
      </c>
      <c r="N22" t="str">
        <f>IFERROR(IFERROR(VLOOKUP($A22,'K-NETT'!$A$1:$AF$37898,1,FALSE),VLOOKUP($A22,'K-Wallet'!$A$1:$M$5000,1,FALSE)),"NOT VALID")</f>
        <v>1002546768</v>
      </c>
      <c r="O22" t="str">
        <f>IFERROR(IFERROR(VLOOKUP($A22,'K-NETT'!$A$1:$AF$37898,11,FALSE),VLOOKUP($A22,'K-Wallet'!$A$1:$M$5000,0,FALSE)),"NOT VALID")</f>
        <v>CNE2010008712</v>
      </c>
      <c r="P22" t="str">
        <f>IFERROR(IFERROR(VLOOKUP($A22,'K-NETT'!$A$1:$AF$37898,14,FALSE),VLOOKUP($A22,'K-Wallet'!$A$1:$M$5000,8,FALSE)),"NOT VALID")</f>
        <v>IDSPAAB42088</v>
      </c>
      <c r="Q22" t="str">
        <f>IFERROR(IFERROR(VLOOKUP($A22,'K-NETT'!$A$1:$AF$37898,15,FALSE),VLOOKUP($A22,'K-Wallet'!$A$1:$M$5000,9,FALSE)),"NOT VALID")</f>
        <v>NOVITA SARI</v>
      </c>
      <c r="R22">
        <f>IFERROR(IFERROR(VLOOKUP($A22,'K-NETT'!$A$1:$AF$37898,16,FALSE),VLOOKUP($A22,'K-Wallet'!$A$1:$M$5000,0,FALSE)),"NOT VALID")</f>
        <v>620000</v>
      </c>
      <c r="S22">
        <f>IFERROR(IFERROR(VLOOKUP($A22,'K-NETT'!$A$1:$AF$37898,17,FALSE),VLOOKUP($A22,'K-Wallet'!$A$1:$M$5000,0,FALSE)),"NOT VALID")</f>
        <v>6650</v>
      </c>
      <c r="T22">
        <f>IFERROR(IFERROR(VLOOKUP($A22,'K-NETT'!$A$1:$AF$37898,18,FALSE),VLOOKUP($A22,'K-Wallet'!$A$1:$M$5000,0,FALSE)),"NOT VALID")</f>
        <v>8000</v>
      </c>
      <c r="U22">
        <f>IFERROR(IFERROR(VLOOKUP($A22,'K-NETT'!$A$1:$AF$37898,19,FALSE),VLOOKUP($A22,'K-Wallet'!$A$1:$M$5000,0,FALSE)),"NOT VALID")</f>
        <v>0</v>
      </c>
      <c r="V22">
        <f>IFERROR(IFERROR(VLOOKUP($A22,'K-NETT'!$A$1:$AF$37898,20,FALSE),VLOOKUP($A22,'K-Wallet'!$A$1:$M$5000,0,FALSE)),"NOT VALID")</f>
        <v>0</v>
      </c>
      <c r="W22">
        <f>IFERROR(IFERROR(VLOOKUP($A22,'K-NETT'!$A$1:$AF$37898,22,FALSE),VLOOKUP($A22,'K-Wallet'!$A$1:$M$5000,0,FALSE)),"NOT VALID")</f>
        <v>0</v>
      </c>
      <c r="X22">
        <f>IFERROR(IFERROR(VLOOKUP($A22,'K-NETT'!$A$1:$AF$37898,23,FALSE),VLOOKUP($A22,'K-Wallet'!$A$1:$M$5000,0,FALSE)),"NOT VALID")</f>
        <v>0</v>
      </c>
      <c r="Y22">
        <f>IFERROR(IFERROR(VLOOKUP($A22,'K-NETT'!$A$1:$AF$37898,26,FALSE),VLOOKUP($A22,'K-Wallet'!$A$1:$M$5000,0,FALSE)),"NOT VALID")</f>
        <v>634650</v>
      </c>
      <c r="Z22">
        <f>IFERROR(IFERROR(VLOOKUP($A22,'K-NETT'!$A$1:$AF$37898,30,FALSE),VLOOKUP($A22,'K-Wallet'!$A$1:$M$5000,11,FALSE)),"NOT VALID")</f>
        <v>0</v>
      </c>
      <c r="AA22" s="31">
        <f t="shared" si="1"/>
        <v>0</v>
      </c>
    </row>
    <row r="23" spans="1:27" x14ac:dyDescent="0.25">
      <c r="A23" t="str">
        <f t="shared" si="0"/>
        <v>1957546155</v>
      </c>
      <c r="B23">
        <v>14</v>
      </c>
      <c r="C23">
        <v>1957546155</v>
      </c>
      <c r="D23" t="s">
        <v>42</v>
      </c>
      <c r="E23" t="s">
        <v>43</v>
      </c>
      <c r="F23">
        <v>1952650</v>
      </c>
      <c r="G23" s="2">
        <v>44118</v>
      </c>
      <c r="H23" s="3">
        <v>0.43311342592592594</v>
      </c>
      <c r="I23" t="s">
        <v>44</v>
      </c>
      <c r="J23">
        <v>-83485916801</v>
      </c>
      <c r="K23" s="4" t="s">
        <v>101</v>
      </c>
      <c r="N23" t="str">
        <f>IFERROR(IFERROR(VLOOKUP($A23,'K-NETT'!$A$1:$AF$37898,1,FALSE),VLOOKUP($A23,'K-Wallet'!$A$1:$M$5000,1,FALSE)),"NOT VALID")</f>
        <v>1957546155</v>
      </c>
      <c r="O23" t="str">
        <f>IFERROR(IFERROR(VLOOKUP($A23,'K-NETT'!$A$1:$AF$37898,11,FALSE),VLOOKUP($A23,'K-Wallet'!$A$1:$M$5000,0,FALSE)),"NOT VALID")</f>
        <v>CNE2010008717</v>
      </c>
      <c r="P23" t="str">
        <f>IFERROR(IFERROR(VLOOKUP($A23,'K-NETT'!$A$1:$AF$37898,14,FALSE),VLOOKUP($A23,'K-Wallet'!$A$1:$M$5000,8,FALSE)),"NOT VALID")</f>
        <v>IDSPAAB43032</v>
      </c>
      <c r="Q23" t="str">
        <f>IFERROR(IFERROR(VLOOKUP($A23,'K-NETT'!$A$1:$AF$37898,15,FALSE),VLOOKUP($A23,'K-Wallet'!$A$1:$M$5000,9,FALSE)),"NOT VALID")</f>
        <v>EVA SUSANTI</v>
      </c>
      <c r="R23">
        <f>IFERROR(IFERROR(VLOOKUP($A23,'K-NETT'!$A$1:$AF$37898,16,FALSE),VLOOKUP($A23,'K-Wallet'!$A$1:$M$5000,0,FALSE)),"NOT VALID")</f>
        <v>1900000</v>
      </c>
      <c r="S23">
        <f>IFERROR(IFERROR(VLOOKUP($A23,'K-NETT'!$A$1:$AF$37898,17,FALSE),VLOOKUP($A23,'K-Wallet'!$A$1:$M$5000,0,FALSE)),"NOT VALID")</f>
        <v>6650</v>
      </c>
      <c r="T23">
        <f>IFERROR(IFERROR(VLOOKUP($A23,'K-NETT'!$A$1:$AF$37898,18,FALSE),VLOOKUP($A23,'K-Wallet'!$A$1:$M$5000,0,FALSE)),"NOT VALID")</f>
        <v>46000</v>
      </c>
      <c r="U23">
        <f>IFERROR(IFERROR(VLOOKUP($A23,'K-NETT'!$A$1:$AF$37898,19,FALSE),VLOOKUP($A23,'K-Wallet'!$A$1:$M$5000,0,FALSE)),"NOT VALID")</f>
        <v>0</v>
      </c>
      <c r="V23">
        <f>IFERROR(IFERROR(VLOOKUP($A23,'K-NETT'!$A$1:$AF$37898,20,FALSE),VLOOKUP($A23,'K-Wallet'!$A$1:$M$5000,0,FALSE)),"NOT VALID")</f>
        <v>0</v>
      </c>
      <c r="W23">
        <f>IFERROR(IFERROR(VLOOKUP($A23,'K-NETT'!$A$1:$AF$37898,22,FALSE),VLOOKUP($A23,'K-Wallet'!$A$1:$M$5000,0,FALSE)),"NOT VALID")</f>
        <v>0</v>
      </c>
      <c r="X23">
        <f>IFERROR(IFERROR(VLOOKUP($A23,'K-NETT'!$A$1:$AF$37898,23,FALSE),VLOOKUP($A23,'K-Wallet'!$A$1:$M$5000,0,FALSE)),"NOT VALID")</f>
        <v>0</v>
      </c>
      <c r="Y23">
        <f>IFERROR(IFERROR(VLOOKUP($A23,'K-NETT'!$A$1:$AF$37898,26,FALSE),VLOOKUP($A23,'K-Wallet'!$A$1:$M$5000,0,FALSE)),"NOT VALID")</f>
        <v>1952650</v>
      </c>
      <c r="Z23">
        <f>IFERROR(IFERROR(VLOOKUP($A23,'K-NETT'!$A$1:$AF$37898,30,FALSE),VLOOKUP($A23,'K-Wallet'!$A$1:$M$5000,11,FALSE)),"NOT VALID")</f>
        <v>0</v>
      </c>
      <c r="AA23" s="31">
        <f t="shared" si="1"/>
        <v>0</v>
      </c>
    </row>
    <row r="24" spans="1:27" x14ac:dyDescent="0.25">
      <c r="A24" t="str">
        <f t="shared" si="0"/>
        <v>1227436280</v>
      </c>
      <c r="B24">
        <v>15</v>
      </c>
      <c r="C24">
        <v>1227436280</v>
      </c>
      <c r="D24" t="s">
        <v>42</v>
      </c>
      <c r="E24" t="s">
        <v>43</v>
      </c>
      <c r="F24">
        <v>2058650</v>
      </c>
      <c r="G24" s="2">
        <v>44118</v>
      </c>
      <c r="H24" s="3">
        <v>0.43561342592592595</v>
      </c>
      <c r="I24" t="s">
        <v>17182</v>
      </c>
      <c r="J24">
        <v>-83486820201</v>
      </c>
      <c r="K24" s="4" t="s">
        <v>101</v>
      </c>
      <c r="N24" t="str">
        <f>IFERROR(IFERROR(VLOOKUP($A24,'K-NETT'!$A$1:$AF$37898,1,FALSE),VLOOKUP($A24,'K-Wallet'!$A$1:$M$5000,1,FALSE)),"NOT VALID")</f>
        <v>1227436280</v>
      </c>
      <c r="O24" t="str">
        <f>IFERROR(IFERROR(VLOOKUP($A24,'K-NETT'!$A$1:$AF$37898,11,FALSE),VLOOKUP($A24,'K-Wallet'!$A$1:$M$5000,0,FALSE)),"NOT VALID")</f>
        <v>CNE2010008719</v>
      </c>
      <c r="P24" t="str">
        <f>IFERROR(IFERROR(VLOOKUP($A24,'K-NETT'!$A$1:$AF$37898,14,FALSE),VLOOKUP($A24,'K-Wallet'!$A$1:$M$5000,8,FALSE)),"NOT VALID")</f>
        <v>IDJTYCA00441</v>
      </c>
      <c r="Q24" t="str">
        <f>IFERROR(IFERROR(VLOOKUP($A24,'K-NETT'!$A$1:$AF$37898,15,FALSE),VLOOKUP($A24,'K-Wallet'!$A$1:$M$5000,9,FALSE)),"NOT VALID")</f>
        <v>ELFA KHAIRINA</v>
      </c>
      <c r="R24">
        <f>IFERROR(IFERROR(VLOOKUP($A24,'K-NETT'!$A$1:$AF$37898,16,FALSE),VLOOKUP($A24,'K-Wallet'!$A$1:$M$5000,0,FALSE)),"NOT VALID")</f>
        <v>2044000</v>
      </c>
      <c r="S24">
        <f>IFERROR(IFERROR(VLOOKUP($A24,'K-NETT'!$A$1:$AF$37898,17,FALSE),VLOOKUP($A24,'K-Wallet'!$A$1:$M$5000,0,FALSE)),"NOT VALID")</f>
        <v>6650</v>
      </c>
      <c r="T24">
        <f>IFERROR(IFERROR(VLOOKUP($A24,'K-NETT'!$A$1:$AF$37898,18,FALSE),VLOOKUP($A24,'K-Wallet'!$A$1:$M$5000,0,FALSE)),"NOT VALID")</f>
        <v>8000</v>
      </c>
      <c r="U24">
        <f>IFERROR(IFERROR(VLOOKUP($A24,'K-NETT'!$A$1:$AF$37898,19,FALSE),VLOOKUP($A24,'K-Wallet'!$A$1:$M$5000,0,FALSE)),"NOT VALID")</f>
        <v>0</v>
      </c>
      <c r="V24">
        <f>IFERROR(IFERROR(VLOOKUP($A24,'K-NETT'!$A$1:$AF$37898,20,FALSE),VLOOKUP($A24,'K-Wallet'!$A$1:$M$5000,0,FALSE)),"NOT VALID")</f>
        <v>0</v>
      </c>
      <c r="W24">
        <f>IFERROR(IFERROR(VLOOKUP($A24,'K-NETT'!$A$1:$AF$37898,22,FALSE),VLOOKUP($A24,'K-Wallet'!$A$1:$M$5000,0,FALSE)),"NOT VALID")</f>
        <v>0</v>
      </c>
      <c r="X24">
        <f>IFERROR(IFERROR(VLOOKUP($A24,'K-NETT'!$A$1:$AF$37898,23,FALSE),VLOOKUP($A24,'K-Wallet'!$A$1:$M$5000,0,FALSE)),"NOT VALID")</f>
        <v>0</v>
      </c>
      <c r="Y24">
        <f>IFERROR(IFERROR(VLOOKUP($A24,'K-NETT'!$A$1:$AF$37898,26,FALSE),VLOOKUP($A24,'K-Wallet'!$A$1:$M$5000,0,FALSE)),"NOT VALID")</f>
        <v>2058650</v>
      </c>
      <c r="Z24">
        <f>IFERROR(IFERROR(VLOOKUP($A24,'K-NETT'!$A$1:$AF$37898,30,FALSE),VLOOKUP($A24,'K-Wallet'!$A$1:$M$5000,11,FALSE)),"NOT VALID")</f>
        <v>0</v>
      </c>
      <c r="AA24" s="31">
        <f t="shared" si="1"/>
        <v>0</v>
      </c>
    </row>
    <row r="25" spans="1:27" x14ac:dyDescent="0.25">
      <c r="A25" t="str">
        <f t="shared" si="0"/>
        <v>1157836607</v>
      </c>
      <c r="B25">
        <v>16</v>
      </c>
      <c r="C25">
        <v>1157836607</v>
      </c>
      <c r="D25" t="s">
        <v>42</v>
      </c>
      <c r="E25" t="s">
        <v>43</v>
      </c>
      <c r="F25">
        <v>636650</v>
      </c>
      <c r="G25" s="2">
        <v>44118</v>
      </c>
      <c r="H25" s="3">
        <v>0.44604166666666667</v>
      </c>
      <c r="I25" t="s">
        <v>44</v>
      </c>
      <c r="J25">
        <v>-83491205001</v>
      </c>
      <c r="K25" s="4" t="s">
        <v>101</v>
      </c>
      <c r="N25" t="str">
        <f>IFERROR(IFERROR(VLOOKUP($A25,'K-NETT'!$A$1:$AF$37898,1,FALSE),VLOOKUP($A25,'K-Wallet'!$A$1:$M$5000,1,FALSE)),"NOT VALID")</f>
        <v>1157836607</v>
      </c>
      <c r="O25" t="str">
        <f>IFERROR(IFERROR(VLOOKUP($A25,'K-NETT'!$A$1:$AF$37898,11,FALSE),VLOOKUP($A25,'K-Wallet'!$A$1:$M$5000,0,FALSE)),"NOT VALID")</f>
        <v>CNE2010008722</v>
      </c>
      <c r="P25" t="str">
        <f>IFERROR(IFERROR(VLOOKUP($A25,'K-NETT'!$A$1:$AF$37898,14,FALSE),VLOOKUP($A25,'K-Wallet'!$A$1:$M$5000,8,FALSE)),"NOT VALID")</f>
        <v>IDJRBAA07231</v>
      </c>
      <c r="Q25" t="str">
        <f>IFERROR(IFERROR(VLOOKUP($A25,'K-NETT'!$A$1:$AF$37898,15,FALSE),VLOOKUP($A25,'K-Wallet'!$A$1:$M$5000,9,FALSE)),"NOT VALID")</f>
        <v>BINTI LAELATUR ROFIAH</v>
      </c>
      <c r="R25">
        <f>IFERROR(IFERROR(VLOOKUP($A25,'K-NETT'!$A$1:$AF$37898,16,FALSE),VLOOKUP($A25,'K-Wallet'!$A$1:$M$5000,0,FALSE)),"NOT VALID")</f>
        <v>620000</v>
      </c>
      <c r="S25">
        <f>IFERROR(IFERROR(VLOOKUP($A25,'K-NETT'!$A$1:$AF$37898,17,FALSE),VLOOKUP($A25,'K-Wallet'!$A$1:$M$5000,0,FALSE)),"NOT VALID")</f>
        <v>6650</v>
      </c>
      <c r="T25">
        <f>IFERROR(IFERROR(VLOOKUP($A25,'K-NETT'!$A$1:$AF$37898,18,FALSE),VLOOKUP($A25,'K-Wallet'!$A$1:$M$5000,0,FALSE)),"NOT VALID")</f>
        <v>10000</v>
      </c>
      <c r="U25">
        <f>IFERROR(IFERROR(VLOOKUP($A25,'K-NETT'!$A$1:$AF$37898,19,FALSE),VLOOKUP($A25,'K-Wallet'!$A$1:$M$5000,0,FALSE)),"NOT VALID")</f>
        <v>0</v>
      </c>
      <c r="V25">
        <f>IFERROR(IFERROR(VLOOKUP($A25,'K-NETT'!$A$1:$AF$37898,20,FALSE),VLOOKUP($A25,'K-Wallet'!$A$1:$M$5000,0,FALSE)),"NOT VALID")</f>
        <v>0</v>
      </c>
      <c r="W25">
        <f>IFERROR(IFERROR(VLOOKUP($A25,'K-NETT'!$A$1:$AF$37898,22,FALSE),VLOOKUP($A25,'K-Wallet'!$A$1:$M$5000,0,FALSE)),"NOT VALID")</f>
        <v>0</v>
      </c>
      <c r="X25">
        <f>IFERROR(IFERROR(VLOOKUP($A25,'K-NETT'!$A$1:$AF$37898,23,FALSE),VLOOKUP($A25,'K-Wallet'!$A$1:$M$5000,0,FALSE)),"NOT VALID")</f>
        <v>0</v>
      </c>
      <c r="Y25">
        <f>IFERROR(IFERROR(VLOOKUP($A25,'K-NETT'!$A$1:$AF$37898,26,FALSE),VLOOKUP($A25,'K-Wallet'!$A$1:$M$5000,0,FALSE)),"NOT VALID")</f>
        <v>636650</v>
      </c>
      <c r="Z25">
        <f>IFERROR(IFERROR(VLOOKUP($A25,'K-NETT'!$A$1:$AF$37898,30,FALSE),VLOOKUP($A25,'K-Wallet'!$A$1:$M$5000,11,FALSE)),"NOT VALID")</f>
        <v>0</v>
      </c>
      <c r="AA25" s="31">
        <f t="shared" si="1"/>
        <v>0</v>
      </c>
    </row>
    <row r="26" spans="1:27" x14ac:dyDescent="0.25">
      <c r="A26" t="str">
        <f t="shared" si="0"/>
        <v>1457646871</v>
      </c>
      <c r="B26">
        <v>17</v>
      </c>
      <c r="C26">
        <v>1457646871</v>
      </c>
      <c r="D26" t="s">
        <v>42</v>
      </c>
      <c r="E26" t="s">
        <v>43</v>
      </c>
      <c r="F26">
        <v>967650</v>
      </c>
      <c r="G26" s="2">
        <v>44118</v>
      </c>
      <c r="H26" s="3">
        <v>0.44694444444444442</v>
      </c>
      <c r="I26" t="s">
        <v>44</v>
      </c>
      <c r="J26">
        <v>-83491644101</v>
      </c>
      <c r="K26" s="4" t="s">
        <v>101</v>
      </c>
      <c r="N26" t="str">
        <f>IFERROR(IFERROR(VLOOKUP($A26,'K-NETT'!$A$1:$AF$37898,1,FALSE),VLOOKUP($A26,'K-Wallet'!$A$1:$M$5000,1,FALSE)),"NOT VALID")</f>
        <v>1457646871</v>
      </c>
      <c r="O26" t="str">
        <f>IFERROR(IFERROR(VLOOKUP($A26,'K-NETT'!$A$1:$AF$37898,11,FALSE),VLOOKUP($A26,'K-Wallet'!$A$1:$M$5000,0,FALSE)),"NOT VALID")</f>
        <v>CNE2010008723</v>
      </c>
      <c r="P26" t="str">
        <f>IFERROR(IFERROR(VLOOKUP($A26,'K-NETT'!$A$1:$AF$37898,14,FALSE),VLOOKUP($A26,'K-Wallet'!$A$1:$M$5000,8,FALSE)),"NOT VALID")</f>
        <v>IDJRBAA07231</v>
      </c>
      <c r="Q26" t="str">
        <f>IFERROR(IFERROR(VLOOKUP($A26,'K-NETT'!$A$1:$AF$37898,15,FALSE),VLOOKUP($A26,'K-Wallet'!$A$1:$M$5000,9,FALSE)),"NOT VALID")</f>
        <v>BINTI LAELATUR ROFIAH</v>
      </c>
      <c r="R26">
        <f>IFERROR(IFERROR(VLOOKUP($A26,'K-NETT'!$A$1:$AF$37898,16,FALSE),VLOOKUP($A26,'K-Wallet'!$A$1:$M$5000,0,FALSE)),"NOT VALID")</f>
        <v>950000</v>
      </c>
      <c r="S26">
        <f>IFERROR(IFERROR(VLOOKUP($A26,'K-NETT'!$A$1:$AF$37898,17,FALSE),VLOOKUP($A26,'K-Wallet'!$A$1:$M$5000,0,FALSE)),"NOT VALID")</f>
        <v>6650</v>
      </c>
      <c r="T26">
        <f>IFERROR(IFERROR(VLOOKUP($A26,'K-NETT'!$A$1:$AF$37898,18,FALSE),VLOOKUP($A26,'K-Wallet'!$A$1:$M$5000,0,FALSE)),"NOT VALID")</f>
        <v>11000</v>
      </c>
      <c r="U26">
        <f>IFERROR(IFERROR(VLOOKUP($A26,'K-NETT'!$A$1:$AF$37898,19,FALSE),VLOOKUP($A26,'K-Wallet'!$A$1:$M$5000,0,FALSE)),"NOT VALID")</f>
        <v>0</v>
      </c>
      <c r="V26">
        <f>IFERROR(IFERROR(VLOOKUP($A26,'K-NETT'!$A$1:$AF$37898,20,FALSE),VLOOKUP($A26,'K-Wallet'!$A$1:$M$5000,0,FALSE)),"NOT VALID")</f>
        <v>0</v>
      </c>
      <c r="W26">
        <f>IFERROR(IFERROR(VLOOKUP($A26,'K-NETT'!$A$1:$AF$37898,22,FALSE),VLOOKUP($A26,'K-Wallet'!$A$1:$M$5000,0,FALSE)),"NOT VALID")</f>
        <v>0</v>
      </c>
      <c r="X26">
        <f>IFERROR(IFERROR(VLOOKUP($A26,'K-NETT'!$A$1:$AF$37898,23,FALSE),VLOOKUP($A26,'K-Wallet'!$A$1:$M$5000,0,FALSE)),"NOT VALID")</f>
        <v>0</v>
      </c>
      <c r="Y26">
        <f>IFERROR(IFERROR(VLOOKUP($A26,'K-NETT'!$A$1:$AF$37898,26,FALSE),VLOOKUP($A26,'K-Wallet'!$A$1:$M$5000,0,FALSE)),"NOT VALID")</f>
        <v>967650</v>
      </c>
      <c r="Z26">
        <f>IFERROR(IFERROR(VLOOKUP($A26,'K-NETT'!$A$1:$AF$37898,30,FALSE),VLOOKUP($A26,'K-Wallet'!$A$1:$M$5000,11,FALSE)),"NOT VALID")</f>
        <v>0</v>
      </c>
      <c r="AA26" s="31">
        <f t="shared" si="1"/>
        <v>0</v>
      </c>
    </row>
    <row r="27" spans="1:27" x14ac:dyDescent="0.25">
      <c r="A27" t="str">
        <f t="shared" si="0"/>
        <v>1524746616</v>
      </c>
      <c r="B27">
        <v>18</v>
      </c>
      <c r="C27">
        <v>1524746616</v>
      </c>
      <c r="D27" t="s">
        <v>42</v>
      </c>
      <c r="E27" t="s">
        <v>43</v>
      </c>
      <c r="F27">
        <v>642650</v>
      </c>
      <c r="G27" s="2">
        <v>44118</v>
      </c>
      <c r="H27" s="3">
        <v>0.45214120370370375</v>
      </c>
      <c r="I27" t="s">
        <v>44</v>
      </c>
      <c r="J27">
        <v>-83493947601</v>
      </c>
      <c r="K27" s="4" t="s">
        <v>101</v>
      </c>
      <c r="N27" t="str">
        <f>IFERROR(IFERROR(VLOOKUP($A27,'K-NETT'!$A$1:$AF$37898,1,FALSE),VLOOKUP($A27,'K-Wallet'!$A$1:$M$5000,1,FALSE)),"NOT VALID")</f>
        <v>1524746616</v>
      </c>
      <c r="O27" t="str">
        <f>IFERROR(IFERROR(VLOOKUP($A27,'K-NETT'!$A$1:$AF$37898,11,FALSE),VLOOKUP($A27,'K-Wallet'!$A$1:$M$5000,0,FALSE)),"NOT VALID")</f>
        <v>CNE2010008724</v>
      </c>
      <c r="P27" t="str">
        <f>IFERROR(IFERROR(VLOOKUP($A27,'K-NETT'!$A$1:$AF$37898,14,FALSE),VLOOKUP($A27,'K-Wallet'!$A$1:$M$5000,8,FALSE)),"NOT VALID")</f>
        <v>IDSPACA16906</v>
      </c>
      <c r="Q27" t="str">
        <f>IFERROR(IFERROR(VLOOKUP($A27,'K-NETT'!$A$1:$AF$37898,15,FALSE),VLOOKUP($A27,'K-Wallet'!$A$1:$M$5000,9,FALSE)),"NOT VALID")</f>
        <v>NURMA</v>
      </c>
      <c r="R27">
        <f>IFERROR(IFERROR(VLOOKUP($A27,'K-NETT'!$A$1:$AF$37898,16,FALSE),VLOOKUP($A27,'K-Wallet'!$A$1:$M$5000,0,FALSE)),"NOT VALID")</f>
        <v>620000</v>
      </c>
      <c r="S27">
        <f>IFERROR(IFERROR(VLOOKUP($A27,'K-NETT'!$A$1:$AF$37898,17,FALSE),VLOOKUP($A27,'K-Wallet'!$A$1:$M$5000,0,FALSE)),"NOT VALID")</f>
        <v>6650</v>
      </c>
      <c r="T27">
        <f>IFERROR(IFERROR(VLOOKUP($A27,'K-NETT'!$A$1:$AF$37898,18,FALSE),VLOOKUP($A27,'K-Wallet'!$A$1:$M$5000,0,FALSE)),"NOT VALID")</f>
        <v>16000</v>
      </c>
      <c r="U27">
        <f>IFERROR(IFERROR(VLOOKUP($A27,'K-NETT'!$A$1:$AF$37898,19,FALSE),VLOOKUP($A27,'K-Wallet'!$A$1:$M$5000,0,FALSE)),"NOT VALID")</f>
        <v>0</v>
      </c>
      <c r="V27">
        <f>IFERROR(IFERROR(VLOOKUP($A27,'K-NETT'!$A$1:$AF$37898,20,FALSE),VLOOKUP($A27,'K-Wallet'!$A$1:$M$5000,0,FALSE)),"NOT VALID")</f>
        <v>0</v>
      </c>
      <c r="W27">
        <f>IFERROR(IFERROR(VLOOKUP($A27,'K-NETT'!$A$1:$AF$37898,22,FALSE),VLOOKUP($A27,'K-Wallet'!$A$1:$M$5000,0,FALSE)),"NOT VALID")</f>
        <v>0</v>
      </c>
      <c r="X27">
        <f>IFERROR(IFERROR(VLOOKUP($A27,'K-NETT'!$A$1:$AF$37898,23,FALSE),VLOOKUP($A27,'K-Wallet'!$A$1:$M$5000,0,FALSE)),"NOT VALID")</f>
        <v>0</v>
      </c>
      <c r="Y27">
        <f>IFERROR(IFERROR(VLOOKUP($A27,'K-NETT'!$A$1:$AF$37898,26,FALSE),VLOOKUP($A27,'K-Wallet'!$A$1:$M$5000,0,FALSE)),"NOT VALID")</f>
        <v>642650</v>
      </c>
      <c r="Z27">
        <f>IFERROR(IFERROR(VLOOKUP($A27,'K-NETT'!$A$1:$AF$37898,30,FALSE),VLOOKUP($A27,'K-Wallet'!$A$1:$M$5000,11,FALSE)),"NOT VALID")</f>
        <v>0</v>
      </c>
      <c r="AA27" s="31">
        <f t="shared" si="1"/>
        <v>0</v>
      </c>
    </row>
    <row r="28" spans="1:27" x14ac:dyDescent="0.25">
      <c r="A28" t="str">
        <f t="shared" si="0"/>
        <v>1894746865</v>
      </c>
      <c r="B28">
        <v>19</v>
      </c>
      <c r="C28">
        <v>1894746865</v>
      </c>
      <c r="D28" t="s">
        <v>42</v>
      </c>
      <c r="E28" t="s">
        <v>43</v>
      </c>
      <c r="F28">
        <v>276650</v>
      </c>
      <c r="G28" s="2">
        <v>44118</v>
      </c>
      <c r="H28" s="3">
        <v>0.45325231481481482</v>
      </c>
      <c r="I28" t="s">
        <v>44</v>
      </c>
      <c r="J28">
        <v>-83494416101</v>
      </c>
      <c r="K28" s="4" t="s">
        <v>101</v>
      </c>
      <c r="N28" t="str">
        <f>IFERROR(IFERROR(VLOOKUP($A28,'K-NETT'!$A$1:$AF$37898,1,FALSE),VLOOKUP($A28,'K-Wallet'!$A$1:$M$5000,1,FALSE)),"NOT VALID")</f>
        <v>1894746865</v>
      </c>
      <c r="O28" t="str">
        <f>IFERROR(IFERROR(VLOOKUP($A28,'K-NETT'!$A$1:$AF$37898,11,FALSE),VLOOKUP($A28,'K-Wallet'!$A$1:$M$5000,0,FALSE)),"NOT VALID")</f>
        <v>CNE2010008726</v>
      </c>
      <c r="P28" t="str">
        <f>IFERROR(IFERROR(VLOOKUP($A28,'K-NETT'!$A$1:$AF$37898,14,FALSE),VLOOKUP($A28,'K-Wallet'!$A$1:$M$5000,8,FALSE)),"NOT VALID")</f>
        <v>IDKLADA00490</v>
      </c>
      <c r="Q28" t="str">
        <f>IFERROR(IFERROR(VLOOKUP($A28,'K-NETT'!$A$1:$AF$37898,15,FALSE),VLOOKUP($A28,'K-Wallet'!$A$1:$M$5000,9,FALSE)),"NOT VALID")</f>
        <v>NAJIAH</v>
      </c>
      <c r="R28">
        <f>IFERROR(IFERROR(VLOOKUP($A28,'K-NETT'!$A$1:$AF$37898,16,FALSE),VLOOKUP($A28,'K-Wallet'!$A$1:$M$5000,0,FALSE)),"NOT VALID")</f>
        <v>270000</v>
      </c>
      <c r="S28">
        <f>IFERROR(IFERROR(VLOOKUP($A28,'K-NETT'!$A$1:$AF$37898,17,FALSE),VLOOKUP($A28,'K-Wallet'!$A$1:$M$5000,0,FALSE)),"NOT VALID")</f>
        <v>6650</v>
      </c>
      <c r="T28">
        <f>IFERROR(IFERROR(VLOOKUP($A28,'K-NETT'!$A$1:$AF$37898,18,FALSE),VLOOKUP($A28,'K-Wallet'!$A$1:$M$5000,0,FALSE)),"NOT VALID")</f>
        <v>0</v>
      </c>
      <c r="U28">
        <f>IFERROR(IFERROR(VLOOKUP($A28,'K-NETT'!$A$1:$AF$37898,19,FALSE),VLOOKUP($A28,'K-Wallet'!$A$1:$M$5000,0,FALSE)),"NOT VALID")</f>
        <v>0</v>
      </c>
      <c r="V28">
        <f>IFERROR(IFERROR(VLOOKUP($A28,'K-NETT'!$A$1:$AF$37898,20,FALSE),VLOOKUP($A28,'K-Wallet'!$A$1:$M$5000,0,FALSE)),"NOT VALID")</f>
        <v>0</v>
      </c>
      <c r="W28">
        <f>IFERROR(IFERROR(VLOOKUP($A28,'K-NETT'!$A$1:$AF$37898,22,FALSE),VLOOKUP($A28,'K-Wallet'!$A$1:$M$5000,0,FALSE)),"NOT VALID")</f>
        <v>0</v>
      </c>
      <c r="X28">
        <f>IFERROR(IFERROR(VLOOKUP($A28,'K-NETT'!$A$1:$AF$37898,23,FALSE),VLOOKUP($A28,'K-Wallet'!$A$1:$M$5000,0,FALSE)),"NOT VALID")</f>
        <v>0</v>
      </c>
      <c r="Y28">
        <f>IFERROR(IFERROR(VLOOKUP($A28,'K-NETT'!$A$1:$AF$37898,26,FALSE),VLOOKUP($A28,'K-Wallet'!$A$1:$M$5000,0,FALSE)),"NOT VALID")</f>
        <v>276650</v>
      </c>
      <c r="Z28">
        <f>IFERROR(IFERROR(VLOOKUP($A28,'K-NETT'!$A$1:$AF$37898,30,FALSE),VLOOKUP($A28,'K-Wallet'!$A$1:$M$5000,11,FALSE)),"NOT VALID")</f>
        <v>0</v>
      </c>
      <c r="AA28" s="31">
        <f t="shared" si="1"/>
        <v>0</v>
      </c>
    </row>
    <row r="29" spans="1:27" x14ac:dyDescent="0.25">
      <c r="A29" t="str">
        <f t="shared" si="0"/>
        <v>1082846563</v>
      </c>
      <c r="B29">
        <v>20</v>
      </c>
      <c r="C29">
        <v>1082846563</v>
      </c>
      <c r="D29" t="s">
        <v>42</v>
      </c>
      <c r="E29" t="s">
        <v>43</v>
      </c>
      <c r="F29">
        <v>1381650</v>
      </c>
      <c r="G29" s="2">
        <v>44118</v>
      </c>
      <c r="H29" s="3">
        <v>0.46239583333333334</v>
      </c>
      <c r="I29" t="s">
        <v>44</v>
      </c>
      <c r="J29">
        <v>-83498395901</v>
      </c>
      <c r="K29" s="4" t="s">
        <v>101</v>
      </c>
      <c r="N29" t="str">
        <f>IFERROR(IFERROR(VLOOKUP($A29,'K-NETT'!$A$1:$AF$37898,1,FALSE),VLOOKUP($A29,'K-Wallet'!$A$1:$M$5000,1,FALSE)),"NOT VALID")</f>
        <v>1082846563</v>
      </c>
      <c r="O29" t="str">
        <f>IFERROR(IFERROR(VLOOKUP($A29,'K-NETT'!$A$1:$AF$37898,11,FALSE),VLOOKUP($A29,'K-Wallet'!$A$1:$M$5000,0,FALSE)),"NOT VALID")</f>
        <v>CNE2010008730</v>
      </c>
      <c r="P29" t="str">
        <f>IFERROR(IFERROR(VLOOKUP($A29,'K-NETT'!$A$1:$AF$37898,14,FALSE),VLOOKUP($A29,'K-Wallet'!$A$1:$M$5000,8,FALSE)),"NOT VALID")</f>
        <v>EID1017280</v>
      </c>
      <c r="Q29" t="str">
        <f>IFERROR(IFERROR(VLOOKUP($A29,'K-NETT'!$A$1:$AF$37898,15,FALSE),VLOOKUP($A29,'K-Wallet'!$A$1:$M$5000,9,FALSE)),"NOT VALID")</f>
        <v>ZAINAL ABIDIN</v>
      </c>
      <c r="R29">
        <f>IFERROR(IFERROR(VLOOKUP($A29,'K-NETT'!$A$1:$AF$37898,16,FALSE),VLOOKUP($A29,'K-Wallet'!$A$1:$M$5000,0,FALSE)),"NOT VALID")</f>
        <v>1375000</v>
      </c>
      <c r="S29">
        <f>IFERROR(IFERROR(VLOOKUP($A29,'K-NETT'!$A$1:$AF$37898,17,FALSE),VLOOKUP($A29,'K-Wallet'!$A$1:$M$5000,0,FALSE)),"NOT VALID")</f>
        <v>6650</v>
      </c>
      <c r="T29">
        <f>IFERROR(IFERROR(VLOOKUP($A29,'K-NETT'!$A$1:$AF$37898,18,FALSE),VLOOKUP($A29,'K-Wallet'!$A$1:$M$5000,0,FALSE)),"NOT VALID")</f>
        <v>0</v>
      </c>
      <c r="U29">
        <f>IFERROR(IFERROR(VLOOKUP($A29,'K-NETT'!$A$1:$AF$37898,19,FALSE),VLOOKUP($A29,'K-Wallet'!$A$1:$M$5000,0,FALSE)),"NOT VALID")</f>
        <v>0</v>
      </c>
      <c r="V29">
        <f>IFERROR(IFERROR(VLOOKUP($A29,'K-NETT'!$A$1:$AF$37898,20,FALSE),VLOOKUP($A29,'K-Wallet'!$A$1:$M$5000,0,FALSE)),"NOT VALID")</f>
        <v>0</v>
      </c>
      <c r="W29">
        <f>IFERROR(IFERROR(VLOOKUP($A29,'K-NETT'!$A$1:$AF$37898,22,FALSE),VLOOKUP($A29,'K-Wallet'!$A$1:$M$5000,0,FALSE)),"NOT VALID")</f>
        <v>0</v>
      </c>
      <c r="X29">
        <f>IFERROR(IFERROR(VLOOKUP($A29,'K-NETT'!$A$1:$AF$37898,23,FALSE),VLOOKUP($A29,'K-Wallet'!$A$1:$M$5000,0,FALSE)),"NOT VALID")</f>
        <v>0</v>
      </c>
      <c r="Y29">
        <f>IFERROR(IFERROR(VLOOKUP($A29,'K-NETT'!$A$1:$AF$37898,26,FALSE),VLOOKUP($A29,'K-Wallet'!$A$1:$M$5000,0,FALSE)),"NOT VALID")</f>
        <v>1381650</v>
      </c>
      <c r="Z29">
        <f>IFERROR(IFERROR(VLOOKUP($A29,'K-NETT'!$A$1:$AF$37898,30,FALSE),VLOOKUP($A29,'K-Wallet'!$A$1:$M$5000,11,FALSE)),"NOT VALID")</f>
        <v>0</v>
      </c>
      <c r="AA29" s="31">
        <f t="shared" si="1"/>
        <v>0</v>
      </c>
    </row>
    <row r="30" spans="1:27" x14ac:dyDescent="0.25">
      <c r="A30" t="str">
        <f t="shared" si="0"/>
        <v>1403846813</v>
      </c>
      <c r="B30">
        <v>21</v>
      </c>
      <c r="C30">
        <v>1403846813</v>
      </c>
      <c r="D30" t="s">
        <v>42</v>
      </c>
      <c r="E30" t="s">
        <v>43</v>
      </c>
      <c r="F30">
        <v>1204650</v>
      </c>
      <c r="G30" s="2">
        <v>44118</v>
      </c>
      <c r="H30" s="3">
        <v>0.46261574074074074</v>
      </c>
      <c r="I30" t="s">
        <v>44</v>
      </c>
      <c r="J30">
        <v>-83498469901</v>
      </c>
      <c r="K30" s="4" t="s">
        <v>101</v>
      </c>
      <c r="N30" t="str">
        <f>IFERROR(IFERROR(VLOOKUP($A30,'K-NETT'!$A$1:$AF$37898,1,FALSE),VLOOKUP($A30,'K-Wallet'!$A$1:$M$5000,1,FALSE)),"NOT VALID")</f>
        <v>1403846813</v>
      </c>
      <c r="O30" t="str">
        <f>IFERROR(IFERROR(VLOOKUP($A30,'K-NETT'!$A$1:$AF$37898,11,FALSE),VLOOKUP($A30,'K-Wallet'!$A$1:$M$5000,0,FALSE)),"NOT VALID")</f>
        <v>CNE2010008731</v>
      </c>
      <c r="P30" t="str">
        <f>IFERROR(IFERROR(VLOOKUP($A30,'K-NETT'!$A$1:$AF$37898,14,FALSE),VLOOKUP($A30,'K-Wallet'!$A$1:$M$5000,8,FALSE)),"NOT VALID")</f>
        <v>IDJTAXA05134</v>
      </c>
      <c r="Q30" t="str">
        <f>IFERROR(IFERROR(VLOOKUP($A30,'K-NETT'!$A$1:$AF$37898,15,FALSE),VLOOKUP($A30,'K-Wallet'!$A$1:$M$5000,9,FALSE)),"NOT VALID")</f>
        <v>FAUZIAH</v>
      </c>
      <c r="R30">
        <f>IFERROR(IFERROR(VLOOKUP($A30,'K-NETT'!$A$1:$AF$37898,16,FALSE),VLOOKUP($A30,'K-Wallet'!$A$1:$M$5000,0,FALSE)),"NOT VALID")</f>
        <v>1190000</v>
      </c>
      <c r="S30">
        <f>IFERROR(IFERROR(VLOOKUP($A30,'K-NETT'!$A$1:$AF$37898,17,FALSE),VLOOKUP($A30,'K-Wallet'!$A$1:$M$5000,0,FALSE)),"NOT VALID")</f>
        <v>6650</v>
      </c>
      <c r="T30">
        <f>IFERROR(IFERROR(VLOOKUP($A30,'K-NETT'!$A$1:$AF$37898,18,FALSE),VLOOKUP($A30,'K-Wallet'!$A$1:$M$5000,0,FALSE)),"NOT VALID")</f>
        <v>8000</v>
      </c>
      <c r="U30">
        <f>IFERROR(IFERROR(VLOOKUP($A30,'K-NETT'!$A$1:$AF$37898,19,FALSE),VLOOKUP($A30,'K-Wallet'!$A$1:$M$5000,0,FALSE)),"NOT VALID")</f>
        <v>0</v>
      </c>
      <c r="V30">
        <f>IFERROR(IFERROR(VLOOKUP($A30,'K-NETT'!$A$1:$AF$37898,20,FALSE),VLOOKUP($A30,'K-Wallet'!$A$1:$M$5000,0,FALSE)),"NOT VALID")</f>
        <v>0</v>
      </c>
      <c r="W30">
        <f>IFERROR(IFERROR(VLOOKUP($A30,'K-NETT'!$A$1:$AF$37898,22,FALSE),VLOOKUP($A30,'K-Wallet'!$A$1:$M$5000,0,FALSE)),"NOT VALID")</f>
        <v>0</v>
      </c>
      <c r="X30">
        <f>IFERROR(IFERROR(VLOOKUP($A30,'K-NETT'!$A$1:$AF$37898,23,FALSE),VLOOKUP($A30,'K-Wallet'!$A$1:$M$5000,0,FALSE)),"NOT VALID")</f>
        <v>0</v>
      </c>
      <c r="Y30">
        <f>IFERROR(IFERROR(VLOOKUP($A30,'K-NETT'!$A$1:$AF$37898,26,FALSE),VLOOKUP($A30,'K-Wallet'!$A$1:$M$5000,0,FALSE)),"NOT VALID")</f>
        <v>1204650</v>
      </c>
      <c r="Z30">
        <f>IFERROR(IFERROR(VLOOKUP($A30,'K-NETT'!$A$1:$AF$37898,30,FALSE),VLOOKUP($A30,'K-Wallet'!$A$1:$M$5000,11,FALSE)),"NOT VALID")</f>
        <v>0</v>
      </c>
      <c r="AA30" s="31">
        <f t="shared" si="1"/>
        <v>0</v>
      </c>
    </row>
    <row r="31" spans="1:27" x14ac:dyDescent="0.25">
      <c r="A31" t="str">
        <f t="shared" si="0"/>
        <v>1753846279</v>
      </c>
      <c r="B31">
        <v>22</v>
      </c>
      <c r="C31">
        <v>1753846279</v>
      </c>
      <c r="D31" t="s">
        <v>42</v>
      </c>
      <c r="E31" t="s">
        <v>43</v>
      </c>
      <c r="F31">
        <v>667650</v>
      </c>
      <c r="G31" s="2">
        <v>44118</v>
      </c>
      <c r="H31" s="3">
        <v>0.46453703703703703</v>
      </c>
      <c r="I31" t="s">
        <v>44</v>
      </c>
      <c r="J31">
        <v>-83499261701</v>
      </c>
      <c r="K31" s="4" t="s">
        <v>101</v>
      </c>
      <c r="N31" t="str">
        <f>IFERROR(IFERROR(VLOOKUP($A31,'K-NETT'!$A$1:$AF$37898,1,FALSE),VLOOKUP($A31,'K-Wallet'!$A$1:$M$5000,1,FALSE)),"NOT VALID")</f>
        <v>1753846279</v>
      </c>
      <c r="O31" t="str">
        <f>IFERROR(IFERROR(VLOOKUP($A31,'K-NETT'!$A$1:$AF$37898,11,FALSE),VLOOKUP($A31,'K-Wallet'!$A$1:$M$5000,0,FALSE)),"NOT VALID")</f>
        <v>CNE2010008734</v>
      </c>
      <c r="P31" t="str">
        <f>IFERROR(IFERROR(VLOOKUP($A31,'K-NETT'!$A$1:$AF$37898,14,FALSE),VLOOKUP($A31,'K-Wallet'!$A$1:$M$5000,8,FALSE)),"NOT VALID")</f>
        <v>IDJRYZA00928</v>
      </c>
      <c r="Q31" t="str">
        <f>IFERROR(IFERROR(VLOOKUP($A31,'K-NETT'!$A$1:$AF$37898,15,FALSE),VLOOKUP($A31,'K-Wallet'!$A$1:$M$5000,9,FALSE)),"NOT VALID")</f>
        <v>MOCH AMINUDIN</v>
      </c>
      <c r="R31">
        <f>IFERROR(IFERROR(VLOOKUP($A31,'K-NETT'!$A$1:$AF$37898,16,FALSE),VLOOKUP($A31,'K-Wallet'!$A$1:$M$5000,0,FALSE)),"NOT VALID")</f>
        <v>640000</v>
      </c>
      <c r="S31">
        <f>IFERROR(IFERROR(VLOOKUP($A31,'K-NETT'!$A$1:$AF$37898,17,FALSE),VLOOKUP($A31,'K-Wallet'!$A$1:$M$5000,0,FALSE)),"NOT VALID")</f>
        <v>6650</v>
      </c>
      <c r="T31">
        <f>IFERROR(IFERROR(VLOOKUP($A31,'K-NETT'!$A$1:$AF$37898,18,FALSE),VLOOKUP($A31,'K-Wallet'!$A$1:$M$5000,0,FALSE)),"NOT VALID")</f>
        <v>21000</v>
      </c>
      <c r="U31">
        <f>IFERROR(IFERROR(VLOOKUP($A31,'K-NETT'!$A$1:$AF$37898,19,FALSE),VLOOKUP($A31,'K-Wallet'!$A$1:$M$5000,0,FALSE)),"NOT VALID")</f>
        <v>0</v>
      </c>
      <c r="V31">
        <f>IFERROR(IFERROR(VLOOKUP($A31,'K-NETT'!$A$1:$AF$37898,20,FALSE),VLOOKUP($A31,'K-Wallet'!$A$1:$M$5000,0,FALSE)),"NOT VALID")</f>
        <v>0</v>
      </c>
      <c r="W31">
        <f>IFERROR(IFERROR(VLOOKUP($A31,'K-NETT'!$A$1:$AF$37898,22,FALSE),VLOOKUP($A31,'K-Wallet'!$A$1:$M$5000,0,FALSE)),"NOT VALID")</f>
        <v>0</v>
      </c>
      <c r="X31">
        <f>IFERROR(IFERROR(VLOOKUP($A31,'K-NETT'!$A$1:$AF$37898,23,FALSE),VLOOKUP($A31,'K-Wallet'!$A$1:$M$5000,0,FALSE)),"NOT VALID")</f>
        <v>0</v>
      </c>
      <c r="Y31">
        <f>IFERROR(IFERROR(VLOOKUP($A31,'K-NETT'!$A$1:$AF$37898,26,FALSE),VLOOKUP($A31,'K-Wallet'!$A$1:$M$5000,0,FALSE)),"NOT VALID")</f>
        <v>667650</v>
      </c>
      <c r="Z31">
        <f>IFERROR(IFERROR(VLOOKUP($A31,'K-NETT'!$A$1:$AF$37898,30,FALSE),VLOOKUP($A31,'K-Wallet'!$A$1:$M$5000,11,FALSE)),"NOT VALID")</f>
        <v>0</v>
      </c>
      <c r="AA31" s="31">
        <f t="shared" si="1"/>
        <v>0</v>
      </c>
    </row>
    <row r="32" spans="1:27" x14ac:dyDescent="0.25">
      <c r="A32" t="str">
        <f t="shared" si="0"/>
        <v>1625846385</v>
      </c>
      <c r="B32">
        <v>23</v>
      </c>
      <c r="C32">
        <v>1625846385</v>
      </c>
      <c r="D32" t="s">
        <v>42</v>
      </c>
      <c r="E32" t="s">
        <v>43</v>
      </c>
      <c r="F32">
        <v>2071650</v>
      </c>
      <c r="G32" s="2">
        <v>44118</v>
      </c>
      <c r="H32" s="3">
        <v>0.46567129629629633</v>
      </c>
      <c r="I32" t="s">
        <v>44</v>
      </c>
      <c r="J32">
        <v>-83499715501</v>
      </c>
      <c r="K32" s="4" t="s">
        <v>101</v>
      </c>
      <c r="N32" t="str">
        <f>IFERROR(IFERROR(VLOOKUP($A32,'K-NETT'!$A$1:$AF$37898,1,FALSE),VLOOKUP($A32,'K-Wallet'!$A$1:$M$5000,1,FALSE)),"NOT VALID")</f>
        <v>1625846385</v>
      </c>
      <c r="O32" t="str">
        <f>IFERROR(IFERROR(VLOOKUP($A32,'K-NETT'!$A$1:$AF$37898,11,FALSE),VLOOKUP($A32,'K-Wallet'!$A$1:$M$5000,0,FALSE)),"NOT VALID")</f>
        <v>CNE2010008735</v>
      </c>
      <c r="P32" t="str">
        <f>IFERROR(IFERROR(VLOOKUP($A32,'K-NETT'!$A$1:$AF$37898,14,FALSE),VLOOKUP($A32,'K-Wallet'!$A$1:$M$5000,8,FALSE)),"NOT VALID")</f>
        <v>IDSPAAA98568</v>
      </c>
      <c r="Q32" t="str">
        <f>IFERROR(IFERROR(VLOOKUP($A32,'K-NETT'!$A$1:$AF$37898,15,FALSE),VLOOKUP($A32,'K-Wallet'!$A$1:$M$5000,9,FALSE)),"NOT VALID")</f>
        <v>ARI MARDIANTO</v>
      </c>
      <c r="R32">
        <f>IFERROR(IFERROR(VLOOKUP($A32,'K-NETT'!$A$1:$AF$37898,16,FALSE),VLOOKUP($A32,'K-Wallet'!$A$1:$M$5000,0,FALSE)),"NOT VALID")</f>
        <v>2015000</v>
      </c>
      <c r="S32">
        <f>IFERROR(IFERROR(VLOOKUP($A32,'K-NETT'!$A$1:$AF$37898,17,FALSE),VLOOKUP($A32,'K-Wallet'!$A$1:$M$5000,0,FALSE)),"NOT VALID")</f>
        <v>6650</v>
      </c>
      <c r="T32">
        <f>IFERROR(IFERROR(VLOOKUP($A32,'K-NETT'!$A$1:$AF$37898,18,FALSE),VLOOKUP($A32,'K-Wallet'!$A$1:$M$5000,0,FALSE)),"NOT VALID")</f>
        <v>50000</v>
      </c>
      <c r="U32">
        <f>IFERROR(IFERROR(VLOOKUP($A32,'K-NETT'!$A$1:$AF$37898,19,FALSE),VLOOKUP($A32,'K-Wallet'!$A$1:$M$5000,0,FALSE)),"NOT VALID")</f>
        <v>0</v>
      </c>
      <c r="V32">
        <f>IFERROR(IFERROR(VLOOKUP($A32,'K-NETT'!$A$1:$AF$37898,20,FALSE),VLOOKUP($A32,'K-Wallet'!$A$1:$M$5000,0,FALSE)),"NOT VALID")</f>
        <v>0</v>
      </c>
      <c r="W32">
        <f>IFERROR(IFERROR(VLOOKUP($A32,'K-NETT'!$A$1:$AF$37898,22,FALSE),VLOOKUP($A32,'K-Wallet'!$A$1:$M$5000,0,FALSE)),"NOT VALID")</f>
        <v>0</v>
      </c>
      <c r="X32">
        <f>IFERROR(IFERROR(VLOOKUP($A32,'K-NETT'!$A$1:$AF$37898,23,FALSE),VLOOKUP($A32,'K-Wallet'!$A$1:$M$5000,0,FALSE)),"NOT VALID")</f>
        <v>0</v>
      </c>
      <c r="Y32">
        <f>IFERROR(IFERROR(VLOOKUP($A32,'K-NETT'!$A$1:$AF$37898,26,FALSE),VLOOKUP($A32,'K-Wallet'!$A$1:$M$5000,0,FALSE)),"NOT VALID")</f>
        <v>2071650</v>
      </c>
      <c r="Z32">
        <f>IFERROR(IFERROR(VLOOKUP($A32,'K-NETT'!$A$1:$AF$37898,30,FALSE),VLOOKUP($A32,'K-Wallet'!$A$1:$M$5000,11,FALSE)),"NOT VALID")</f>
        <v>0</v>
      </c>
      <c r="AA32" s="31">
        <f t="shared" si="1"/>
        <v>0</v>
      </c>
    </row>
    <row r="33" spans="1:27" x14ac:dyDescent="0.25">
      <c r="A33" t="str">
        <f t="shared" si="0"/>
        <v>1328846682</v>
      </c>
      <c r="B33">
        <v>24</v>
      </c>
      <c r="C33">
        <v>1328846682</v>
      </c>
      <c r="D33" t="s">
        <v>42</v>
      </c>
      <c r="E33" t="s">
        <v>43</v>
      </c>
      <c r="F33">
        <v>1181650</v>
      </c>
      <c r="G33" s="2">
        <v>44118</v>
      </c>
      <c r="H33" s="3">
        <v>0.46929398148148144</v>
      </c>
      <c r="I33" t="s">
        <v>44</v>
      </c>
      <c r="J33">
        <v>-83501522301</v>
      </c>
      <c r="K33" s="4" t="s">
        <v>101</v>
      </c>
      <c r="N33" t="str">
        <f>IFERROR(IFERROR(VLOOKUP($A33,'K-NETT'!$A$1:$AF$37898,1,FALSE),VLOOKUP($A33,'K-Wallet'!$A$1:$M$5000,1,FALSE)),"NOT VALID")</f>
        <v>1328846682</v>
      </c>
      <c r="O33" t="str">
        <f>IFERROR(IFERROR(VLOOKUP($A33,'K-NETT'!$A$1:$AF$37898,11,FALSE),VLOOKUP($A33,'K-Wallet'!$A$1:$M$5000,0,FALSE)),"NOT VALID")</f>
        <v>CNE2010008737</v>
      </c>
      <c r="P33" t="str">
        <f>IFERROR(IFERROR(VLOOKUP($A33,'K-NETT'!$A$1:$AF$37898,14,FALSE),VLOOKUP($A33,'K-Wallet'!$A$1:$M$5000,8,FALSE)),"NOT VALID")</f>
        <v>IDBNALA01180</v>
      </c>
      <c r="Q33" t="str">
        <f>IFERROR(IFERROR(VLOOKUP($A33,'K-NETT'!$A$1:$AF$37898,15,FALSE),VLOOKUP($A33,'K-Wallet'!$A$1:$M$5000,9,FALSE)),"NOT VALID")</f>
        <v>ADI WARISTIYO</v>
      </c>
      <c r="R33">
        <f>IFERROR(IFERROR(VLOOKUP($A33,'K-NETT'!$A$1:$AF$37898,16,FALSE),VLOOKUP($A33,'K-Wallet'!$A$1:$M$5000,0,FALSE)),"NOT VALID")</f>
        <v>1165000</v>
      </c>
      <c r="S33">
        <f>IFERROR(IFERROR(VLOOKUP($A33,'K-NETT'!$A$1:$AF$37898,17,FALSE),VLOOKUP($A33,'K-Wallet'!$A$1:$M$5000,0,FALSE)),"NOT VALID")</f>
        <v>6650</v>
      </c>
      <c r="T33">
        <f>IFERROR(IFERROR(VLOOKUP($A33,'K-NETT'!$A$1:$AF$37898,18,FALSE),VLOOKUP($A33,'K-Wallet'!$A$1:$M$5000,0,FALSE)),"NOT VALID")</f>
        <v>10000</v>
      </c>
      <c r="U33">
        <f>IFERROR(IFERROR(VLOOKUP($A33,'K-NETT'!$A$1:$AF$37898,19,FALSE),VLOOKUP($A33,'K-Wallet'!$A$1:$M$5000,0,FALSE)),"NOT VALID")</f>
        <v>0</v>
      </c>
      <c r="V33">
        <f>IFERROR(IFERROR(VLOOKUP($A33,'K-NETT'!$A$1:$AF$37898,20,FALSE),VLOOKUP($A33,'K-Wallet'!$A$1:$M$5000,0,FALSE)),"NOT VALID")</f>
        <v>0</v>
      </c>
      <c r="W33">
        <f>IFERROR(IFERROR(VLOOKUP($A33,'K-NETT'!$A$1:$AF$37898,22,FALSE),VLOOKUP($A33,'K-Wallet'!$A$1:$M$5000,0,FALSE)),"NOT VALID")</f>
        <v>0</v>
      </c>
      <c r="X33">
        <f>IFERROR(IFERROR(VLOOKUP($A33,'K-NETT'!$A$1:$AF$37898,23,FALSE),VLOOKUP($A33,'K-Wallet'!$A$1:$M$5000,0,FALSE)),"NOT VALID")</f>
        <v>0</v>
      </c>
      <c r="Y33">
        <f>IFERROR(IFERROR(VLOOKUP($A33,'K-NETT'!$A$1:$AF$37898,26,FALSE),VLOOKUP($A33,'K-Wallet'!$A$1:$M$5000,0,FALSE)),"NOT VALID")</f>
        <v>1181650</v>
      </c>
      <c r="Z33">
        <f>IFERROR(IFERROR(VLOOKUP($A33,'K-NETT'!$A$1:$AF$37898,30,FALSE),VLOOKUP($A33,'K-Wallet'!$A$1:$M$5000,11,FALSE)),"NOT VALID")</f>
        <v>0</v>
      </c>
      <c r="AA33" s="31">
        <f t="shared" si="1"/>
        <v>0</v>
      </c>
    </row>
    <row r="34" spans="1:27" x14ac:dyDescent="0.25">
      <c r="A34" t="str">
        <f t="shared" si="0"/>
        <v>1405946239</v>
      </c>
      <c r="B34">
        <v>25</v>
      </c>
      <c r="C34">
        <v>1405946239</v>
      </c>
      <c r="D34" t="s">
        <v>42</v>
      </c>
      <c r="E34" t="s">
        <v>43</v>
      </c>
      <c r="F34">
        <v>979650</v>
      </c>
      <c r="G34" s="2">
        <v>44118</v>
      </c>
      <c r="H34" s="3">
        <v>0.47685185185185186</v>
      </c>
      <c r="I34" t="s">
        <v>44</v>
      </c>
      <c r="J34">
        <v>-83504907501</v>
      </c>
      <c r="K34" s="4" t="s">
        <v>101</v>
      </c>
      <c r="N34" t="str">
        <f>IFERROR(IFERROR(VLOOKUP($A34,'K-NETT'!$A$1:$AF$37898,1,FALSE),VLOOKUP($A34,'K-Wallet'!$A$1:$M$5000,1,FALSE)),"NOT VALID")</f>
        <v>1405946239</v>
      </c>
      <c r="O34" t="str">
        <f>IFERROR(IFERROR(VLOOKUP($A34,'K-NETT'!$A$1:$AF$37898,11,FALSE),VLOOKUP($A34,'K-Wallet'!$A$1:$M$5000,0,FALSE)),"NOT VALID")</f>
        <v>CNE2010008742</v>
      </c>
      <c r="P34" t="str">
        <f>IFERROR(IFERROR(VLOOKUP($A34,'K-NETT'!$A$1:$AF$37898,14,FALSE),VLOOKUP($A34,'K-Wallet'!$A$1:$M$5000,8,FALSE)),"NOT VALID")</f>
        <v>IDJTADA12353</v>
      </c>
      <c r="Q34" t="str">
        <f>IFERROR(IFERROR(VLOOKUP($A34,'K-NETT'!$A$1:$AF$37898,15,FALSE),VLOOKUP($A34,'K-Wallet'!$A$1:$M$5000,9,FALSE)),"NOT VALID")</f>
        <v>LINDAWATI</v>
      </c>
      <c r="R34">
        <f>IFERROR(IFERROR(VLOOKUP($A34,'K-NETT'!$A$1:$AF$37898,16,FALSE),VLOOKUP($A34,'K-Wallet'!$A$1:$M$5000,0,FALSE)),"NOT VALID")</f>
        <v>950000</v>
      </c>
      <c r="S34">
        <f>IFERROR(IFERROR(VLOOKUP($A34,'K-NETT'!$A$1:$AF$37898,17,FALSE),VLOOKUP($A34,'K-Wallet'!$A$1:$M$5000,0,FALSE)),"NOT VALID")</f>
        <v>6650</v>
      </c>
      <c r="T34">
        <f>IFERROR(IFERROR(VLOOKUP($A34,'K-NETT'!$A$1:$AF$37898,18,FALSE),VLOOKUP($A34,'K-Wallet'!$A$1:$M$5000,0,FALSE)),"NOT VALID")</f>
        <v>23000</v>
      </c>
      <c r="U34">
        <f>IFERROR(IFERROR(VLOOKUP($A34,'K-NETT'!$A$1:$AF$37898,19,FALSE),VLOOKUP($A34,'K-Wallet'!$A$1:$M$5000,0,FALSE)),"NOT VALID")</f>
        <v>0</v>
      </c>
      <c r="V34">
        <f>IFERROR(IFERROR(VLOOKUP($A34,'K-NETT'!$A$1:$AF$37898,20,FALSE),VLOOKUP($A34,'K-Wallet'!$A$1:$M$5000,0,FALSE)),"NOT VALID")</f>
        <v>0</v>
      </c>
      <c r="W34">
        <f>IFERROR(IFERROR(VLOOKUP($A34,'K-NETT'!$A$1:$AF$37898,22,FALSE),VLOOKUP($A34,'K-Wallet'!$A$1:$M$5000,0,FALSE)),"NOT VALID")</f>
        <v>0</v>
      </c>
      <c r="X34">
        <f>IFERROR(IFERROR(VLOOKUP($A34,'K-NETT'!$A$1:$AF$37898,23,FALSE),VLOOKUP($A34,'K-Wallet'!$A$1:$M$5000,0,FALSE)),"NOT VALID")</f>
        <v>0</v>
      </c>
      <c r="Y34">
        <f>IFERROR(IFERROR(VLOOKUP($A34,'K-NETT'!$A$1:$AF$37898,26,FALSE),VLOOKUP($A34,'K-Wallet'!$A$1:$M$5000,0,FALSE)),"NOT VALID")</f>
        <v>979650</v>
      </c>
      <c r="Z34">
        <f>IFERROR(IFERROR(VLOOKUP($A34,'K-NETT'!$A$1:$AF$37898,30,FALSE),VLOOKUP($A34,'K-Wallet'!$A$1:$M$5000,11,FALSE)),"NOT VALID")</f>
        <v>0</v>
      </c>
      <c r="AA34" s="31">
        <f t="shared" si="1"/>
        <v>0</v>
      </c>
    </row>
    <row r="35" spans="1:27" x14ac:dyDescent="0.25">
      <c r="A35" t="str">
        <f t="shared" si="0"/>
        <v>1688946854</v>
      </c>
      <c r="B35">
        <v>26</v>
      </c>
      <c r="C35">
        <v>1688946854</v>
      </c>
      <c r="D35" t="s">
        <v>42</v>
      </c>
      <c r="E35" t="s">
        <v>43</v>
      </c>
      <c r="F35">
        <v>76650</v>
      </c>
      <c r="G35" s="2">
        <v>44118</v>
      </c>
      <c r="H35" s="3">
        <v>0.48093750000000002</v>
      </c>
      <c r="I35" t="s">
        <v>44</v>
      </c>
      <c r="J35">
        <v>-83506838201</v>
      </c>
      <c r="K35" s="4" t="s">
        <v>101</v>
      </c>
      <c r="N35" t="str">
        <f>IFERROR(IFERROR(VLOOKUP($A35,'K-NETT'!$A$1:$AF$37898,1,FALSE),VLOOKUP($A35,'K-Wallet'!$A$1:$M$5000,1,FALSE)),"NOT VALID")</f>
        <v>1688946854</v>
      </c>
      <c r="O35" t="str">
        <f>IFERROR(IFERROR(VLOOKUP($A35,'K-NETT'!$A$1:$AF$37898,11,FALSE),VLOOKUP($A35,'K-Wallet'!$A$1:$M$5000,0,FALSE)),"NOT VALID")</f>
        <v>MME2010008743</v>
      </c>
      <c r="P35" t="str">
        <f>IFERROR(IFERROR(VLOOKUP($A35,'K-NETT'!$A$1:$AF$37898,14,FALSE),VLOOKUP($A35,'K-Wallet'!$A$1:$M$5000,8,FALSE)),"NOT VALID")</f>
        <v>IDSPAAB43851</v>
      </c>
      <c r="Q35" t="str">
        <f>IFERROR(IFERROR(VLOOKUP($A35,'K-NETT'!$A$1:$AF$37898,15,FALSE),VLOOKUP($A35,'K-Wallet'!$A$1:$M$5000,9,FALSE)),"NOT VALID")</f>
        <v>AYU SILVIANI</v>
      </c>
      <c r="R35">
        <f>IFERROR(IFERROR(VLOOKUP($A35,'K-NETT'!$A$1:$AF$37898,16,FALSE),VLOOKUP($A35,'K-Wallet'!$A$1:$M$5000,0,FALSE)),"NOT VALID")</f>
        <v>50000</v>
      </c>
      <c r="S35">
        <f>IFERROR(IFERROR(VLOOKUP($A35,'K-NETT'!$A$1:$AF$37898,17,FALSE),VLOOKUP($A35,'K-Wallet'!$A$1:$M$5000,0,FALSE)),"NOT VALID")</f>
        <v>6650</v>
      </c>
      <c r="T35">
        <f>IFERROR(IFERROR(VLOOKUP($A35,'K-NETT'!$A$1:$AF$37898,18,FALSE),VLOOKUP($A35,'K-Wallet'!$A$1:$M$5000,0,FALSE)),"NOT VALID")</f>
        <v>20000</v>
      </c>
      <c r="U35">
        <f>IFERROR(IFERROR(VLOOKUP($A35,'K-NETT'!$A$1:$AF$37898,19,FALSE),VLOOKUP($A35,'K-Wallet'!$A$1:$M$5000,0,FALSE)),"NOT VALID")</f>
        <v>0</v>
      </c>
      <c r="V35">
        <f>IFERROR(IFERROR(VLOOKUP($A35,'K-NETT'!$A$1:$AF$37898,20,FALSE),VLOOKUP($A35,'K-Wallet'!$A$1:$M$5000,0,FALSE)),"NOT VALID")</f>
        <v>0</v>
      </c>
      <c r="W35">
        <f>IFERROR(IFERROR(VLOOKUP($A35,'K-NETT'!$A$1:$AF$37898,22,FALSE),VLOOKUP($A35,'K-Wallet'!$A$1:$M$5000,0,FALSE)),"NOT VALID")</f>
        <v>0</v>
      </c>
      <c r="X35">
        <f>IFERROR(IFERROR(VLOOKUP($A35,'K-NETT'!$A$1:$AF$37898,23,FALSE),VLOOKUP($A35,'K-Wallet'!$A$1:$M$5000,0,FALSE)),"NOT VALID")</f>
        <v>0</v>
      </c>
      <c r="Y35">
        <f>IFERROR(IFERROR(VLOOKUP($A35,'K-NETT'!$A$1:$AF$37898,26,FALSE),VLOOKUP($A35,'K-Wallet'!$A$1:$M$5000,0,FALSE)),"NOT VALID")</f>
        <v>76650</v>
      </c>
      <c r="Z35">
        <f>IFERROR(IFERROR(VLOOKUP($A35,'K-NETT'!$A$1:$AF$37898,30,FALSE),VLOOKUP($A35,'K-Wallet'!$A$1:$M$5000,11,FALSE)),"NOT VALID")</f>
        <v>0</v>
      </c>
      <c r="AA35" s="31">
        <f t="shared" si="1"/>
        <v>0</v>
      </c>
    </row>
    <row r="36" spans="1:27" x14ac:dyDescent="0.25">
      <c r="A36" t="str">
        <f t="shared" si="0"/>
        <v>1369646540</v>
      </c>
      <c r="B36">
        <v>27</v>
      </c>
      <c r="C36">
        <v>1369646540</v>
      </c>
      <c r="D36" t="s">
        <v>42</v>
      </c>
      <c r="E36" t="s">
        <v>43</v>
      </c>
      <c r="F36">
        <v>491650</v>
      </c>
      <c r="G36" s="2">
        <v>44118</v>
      </c>
      <c r="H36" s="3">
        <v>0.49623842592592587</v>
      </c>
      <c r="I36" t="s">
        <v>17183</v>
      </c>
      <c r="J36">
        <v>-83513975001</v>
      </c>
      <c r="K36" s="4" t="s">
        <v>101</v>
      </c>
      <c r="N36" t="str">
        <f>IFERROR(IFERROR(VLOOKUP($A36,'K-NETT'!$A$1:$AF$37898,1,FALSE),VLOOKUP($A36,'K-Wallet'!$A$1:$M$5000,1,FALSE)),"NOT VALID")</f>
        <v>1369646540</v>
      </c>
      <c r="O36" t="str">
        <f>IFERROR(IFERROR(VLOOKUP($A36,'K-NETT'!$A$1:$AF$37898,11,FALSE),VLOOKUP($A36,'K-Wallet'!$A$1:$M$5000,0,FALSE)),"NOT VALID")</f>
        <v>CNE2010008746</v>
      </c>
      <c r="P36" t="str">
        <f>IFERROR(IFERROR(VLOOKUP($A36,'K-NETT'!$A$1:$AF$37898,14,FALSE),VLOOKUP($A36,'K-Wallet'!$A$1:$M$5000,8,FALSE)),"NOT VALID")</f>
        <v>IDJRBBA31350</v>
      </c>
      <c r="Q36" t="str">
        <f>IFERROR(IFERROR(VLOOKUP($A36,'K-NETT'!$A$1:$AF$37898,15,FALSE),VLOOKUP($A36,'K-Wallet'!$A$1:$M$5000,9,FALSE)),"NOT VALID")</f>
        <v>TRISNA HANDAYANI PUTRI</v>
      </c>
      <c r="R36">
        <f>IFERROR(IFERROR(VLOOKUP($A36,'K-NETT'!$A$1:$AF$37898,16,FALSE),VLOOKUP($A36,'K-Wallet'!$A$1:$M$5000,0,FALSE)),"NOT VALID")</f>
        <v>475000</v>
      </c>
      <c r="S36">
        <f>IFERROR(IFERROR(VLOOKUP($A36,'K-NETT'!$A$1:$AF$37898,17,FALSE),VLOOKUP($A36,'K-Wallet'!$A$1:$M$5000,0,FALSE)),"NOT VALID")</f>
        <v>6650</v>
      </c>
      <c r="T36">
        <f>IFERROR(IFERROR(VLOOKUP($A36,'K-NETT'!$A$1:$AF$37898,18,FALSE),VLOOKUP($A36,'K-Wallet'!$A$1:$M$5000,0,FALSE)),"NOT VALID")</f>
        <v>10000</v>
      </c>
      <c r="U36">
        <f>IFERROR(IFERROR(VLOOKUP($A36,'K-NETT'!$A$1:$AF$37898,19,FALSE),VLOOKUP($A36,'K-Wallet'!$A$1:$M$5000,0,FALSE)),"NOT VALID")</f>
        <v>0</v>
      </c>
      <c r="V36">
        <f>IFERROR(IFERROR(VLOOKUP($A36,'K-NETT'!$A$1:$AF$37898,20,FALSE),VLOOKUP($A36,'K-Wallet'!$A$1:$M$5000,0,FALSE)),"NOT VALID")</f>
        <v>0</v>
      </c>
      <c r="W36">
        <f>IFERROR(IFERROR(VLOOKUP($A36,'K-NETT'!$A$1:$AF$37898,22,FALSE),VLOOKUP($A36,'K-Wallet'!$A$1:$M$5000,0,FALSE)),"NOT VALID")</f>
        <v>0</v>
      </c>
      <c r="X36">
        <f>IFERROR(IFERROR(VLOOKUP($A36,'K-NETT'!$A$1:$AF$37898,23,FALSE),VLOOKUP($A36,'K-Wallet'!$A$1:$M$5000,0,FALSE)),"NOT VALID")</f>
        <v>0</v>
      </c>
      <c r="Y36">
        <f>IFERROR(IFERROR(VLOOKUP($A36,'K-NETT'!$A$1:$AF$37898,26,FALSE),VLOOKUP($A36,'K-Wallet'!$A$1:$M$5000,0,FALSE)),"NOT VALID")</f>
        <v>491650</v>
      </c>
      <c r="Z36">
        <f>IFERROR(IFERROR(VLOOKUP($A36,'K-NETT'!$A$1:$AF$37898,30,FALSE),VLOOKUP($A36,'K-Wallet'!$A$1:$M$5000,11,FALSE)),"NOT VALID")</f>
        <v>0</v>
      </c>
      <c r="AA36" s="31">
        <f t="shared" si="1"/>
        <v>0</v>
      </c>
    </row>
    <row r="37" spans="1:27" x14ac:dyDescent="0.25">
      <c r="A37" t="str">
        <f t="shared" si="0"/>
        <v>1260156958</v>
      </c>
      <c r="B37">
        <v>28</v>
      </c>
      <c r="C37">
        <v>1260156958</v>
      </c>
      <c r="D37" t="s">
        <v>42</v>
      </c>
      <c r="E37" t="s">
        <v>43</v>
      </c>
      <c r="F37">
        <v>636650</v>
      </c>
      <c r="G37" s="2">
        <v>44118</v>
      </c>
      <c r="H37" s="3">
        <v>0.49671296296296297</v>
      </c>
      <c r="I37" t="s">
        <v>44</v>
      </c>
      <c r="J37">
        <v>-83513874701</v>
      </c>
      <c r="K37" s="4" t="s">
        <v>101</v>
      </c>
      <c r="N37" t="str">
        <f>IFERROR(IFERROR(VLOOKUP($A37,'K-NETT'!$A$1:$AF$37898,1,FALSE),VLOOKUP($A37,'K-Wallet'!$A$1:$M$5000,1,FALSE)),"NOT VALID")</f>
        <v>1260156958</v>
      </c>
      <c r="O37" t="str">
        <f>IFERROR(IFERROR(VLOOKUP($A37,'K-NETT'!$A$1:$AF$37898,11,FALSE),VLOOKUP($A37,'K-Wallet'!$A$1:$M$5000,0,FALSE)),"NOT VALID")</f>
        <v>CNE2010008748</v>
      </c>
      <c r="P37" t="str">
        <f>IFERROR(IFERROR(VLOOKUP($A37,'K-NETT'!$A$1:$AF$37898,14,FALSE),VLOOKUP($A37,'K-Wallet'!$A$1:$M$5000,8,FALSE)),"NOT VALID")</f>
        <v>IDSPAAB27837</v>
      </c>
      <c r="Q37" t="str">
        <f>IFERROR(IFERROR(VLOOKUP($A37,'K-NETT'!$A$1:$AF$37898,15,FALSE),VLOOKUP($A37,'K-Wallet'!$A$1:$M$5000,9,FALSE)),"NOT VALID")</f>
        <v>ANNA DESI PERTIWI</v>
      </c>
      <c r="R37">
        <f>IFERROR(IFERROR(VLOOKUP($A37,'K-NETT'!$A$1:$AF$37898,16,FALSE),VLOOKUP($A37,'K-Wallet'!$A$1:$M$5000,0,FALSE)),"NOT VALID")</f>
        <v>620000</v>
      </c>
      <c r="S37">
        <f>IFERROR(IFERROR(VLOOKUP($A37,'K-NETT'!$A$1:$AF$37898,17,FALSE),VLOOKUP($A37,'K-Wallet'!$A$1:$M$5000,0,FALSE)),"NOT VALID")</f>
        <v>6650</v>
      </c>
      <c r="T37">
        <f>IFERROR(IFERROR(VLOOKUP($A37,'K-NETT'!$A$1:$AF$37898,18,FALSE),VLOOKUP($A37,'K-Wallet'!$A$1:$M$5000,0,FALSE)),"NOT VALID")</f>
        <v>10000</v>
      </c>
      <c r="U37">
        <f>IFERROR(IFERROR(VLOOKUP($A37,'K-NETT'!$A$1:$AF$37898,19,FALSE),VLOOKUP($A37,'K-Wallet'!$A$1:$M$5000,0,FALSE)),"NOT VALID")</f>
        <v>0</v>
      </c>
      <c r="V37">
        <f>IFERROR(IFERROR(VLOOKUP($A37,'K-NETT'!$A$1:$AF$37898,20,FALSE),VLOOKUP($A37,'K-Wallet'!$A$1:$M$5000,0,FALSE)),"NOT VALID")</f>
        <v>0</v>
      </c>
      <c r="W37">
        <f>IFERROR(IFERROR(VLOOKUP($A37,'K-NETT'!$A$1:$AF$37898,22,FALSE),VLOOKUP($A37,'K-Wallet'!$A$1:$M$5000,0,FALSE)),"NOT VALID")</f>
        <v>0</v>
      </c>
      <c r="X37">
        <f>IFERROR(IFERROR(VLOOKUP($A37,'K-NETT'!$A$1:$AF$37898,23,FALSE),VLOOKUP($A37,'K-Wallet'!$A$1:$M$5000,0,FALSE)),"NOT VALID")</f>
        <v>0</v>
      </c>
      <c r="Y37">
        <f>IFERROR(IFERROR(VLOOKUP($A37,'K-NETT'!$A$1:$AF$37898,26,FALSE),VLOOKUP($A37,'K-Wallet'!$A$1:$M$5000,0,FALSE)),"NOT VALID")</f>
        <v>636650</v>
      </c>
      <c r="Z37">
        <f>IFERROR(IFERROR(VLOOKUP($A37,'K-NETT'!$A$1:$AF$37898,30,FALSE),VLOOKUP($A37,'K-Wallet'!$A$1:$M$5000,11,FALSE)),"NOT VALID")</f>
        <v>0</v>
      </c>
      <c r="AA37" s="31">
        <f t="shared" si="1"/>
        <v>0</v>
      </c>
    </row>
    <row r="38" spans="1:27" x14ac:dyDescent="0.25">
      <c r="A38" t="str">
        <f t="shared" si="0"/>
        <v>1227346485</v>
      </c>
      <c r="B38">
        <v>29</v>
      </c>
      <c r="C38">
        <v>1227346485</v>
      </c>
      <c r="D38" t="s">
        <v>42</v>
      </c>
      <c r="E38" t="s">
        <v>43</v>
      </c>
      <c r="F38">
        <v>2516650</v>
      </c>
      <c r="G38" s="2">
        <v>44118</v>
      </c>
      <c r="H38" s="3">
        <v>0.50116898148148148</v>
      </c>
      <c r="I38" t="s">
        <v>44</v>
      </c>
      <c r="J38">
        <v>-83515957001</v>
      </c>
      <c r="K38" s="4" t="s">
        <v>101</v>
      </c>
      <c r="N38" t="str">
        <f>IFERROR(IFERROR(VLOOKUP($A38,'K-NETT'!$A$1:$AF$37898,1,FALSE),VLOOKUP($A38,'K-Wallet'!$A$1:$M$5000,1,FALSE)),"NOT VALID")</f>
        <v>1227346485</v>
      </c>
      <c r="O38" t="str">
        <f>IFERROR(IFERROR(VLOOKUP($A38,'K-NETT'!$A$1:$AF$37898,11,FALSE),VLOOKUP($A38,'K-Wallet'!$A$1:$M$5000,0,FALSE)),"NOT VALID")</f>
        <v>CNE2010008750</v>
      </c>
      <c r="P38" t="str">
        <f>IFERROR(IFERROR(VLOOKUP($A38,'K-NETT'!$A$1:$AF$37898,14,FALSE),VLOOKUP($A38,'K-Wallet'!$A$1:$M$5000,8,FALSE)),"NOT VALID")</f>
        <v>IDBNAGA08071</v>
      </c>
      <c r="Q38" t="str">
        <f>IFERROR(IFERROR(VLOOKUP($A38,'K-NETT'!$A$1:$AF$37898,15,FALSE),VLOOKUP($A38,'K-Wallet'!$A$1:$M$5000,9,FALSE)),"NOT VALID")</f>
        <v>AHMAD YASIR</v>
      </c>
      <c r="R38">
        <f>IFERROR(IFERROR(VLOOKUP($A38,'K-NETT'!$A$1:$AF$37898,16,FALSE),VLOOKUP($A38,'K-Wallet'!$A$1:$M$5000,0,FALSE)),"NOT VALID")</f>
        <v>2470000</v>
      </c>
      <c r="S38">
        <f>IFERROR(IFERROR(VLOOKUP($A38,'K-NETT'!$A$1:$AF$37898,17,FALSE),VLOOKUP($A38,'K-Wallet'!$A$1:$M$5000,0,FALSE)),"NOT VALID")</f>
        <v>6650</v>
      </c>
      <c r="T38">
        <f>IFERROR(IFERROR(VLOOKUP($A38,'K-NETT'!$A$1:$AF$37898,18,FALSE),VLOOKUP($A38,'K-Wallet'!$A$1:$M$5000,0,FALSE)),"NOT VALID")</f>
        <v>40000</v>
      </c>
      <c r="U38">
        <f>IFERROR(IFERROR(VLOOKUP($A38,'K-NETT'!$A$1:$AF$37898,19,FALSE),VLOOKUP($A38,'K-Wallet'!$A$1:$M$5000,0,FALSE)),"NOT VALID")</f>
        <v>0</v>
      </c>
      <c r="V38">
        <f>IFERROR(IFERROR(VLOOKUP($A38,'K-NETT'!$A$1:$AF$37898,20,FALSE),VLOOKUP($A38,'K-Wallet'!$A$1:$M$5000,0,FALSE)),"NOT VALID")</f>
        <v>0</v>
      </c>
      <c r="W38">
        <f>IFERROR(IFERROR(VLOOKUP($A38,'K-NETT'!$A$1:$AF$37898,22,FALSE),VLOOKUP($A38,'K-Wallet'!$A$1:$M$5000,0,FALSE)),"NOT VALID")</f>
        <v>0</v>
      </c>
      <c r="X38">
        <f>IFERROR(IFERROR(VLOOKUP($A38,'K-NETT'!$A$1:$AF$37898,23,FALSE),VLOOKUP($A38,'K-Wallet'!$A$1:$M$5000,0,FALSE)),"NOT VALID")</f>
        <v>0</v>
      </c>
      <c r="Y38">
        <f>IFERROR(IFERROR(VLOOKUP($A38,'K-NETT'!$A$1:$AF$37898,26,FALSE),VLOOKUP($A38,'K-Wallet'!$A$1:$M$5000,0,FALSE)),"NOT VALID")</f>
        <v>2516650</v>
      </c>
      <c r="Z38">
        <f>IFERROR(IFERROR(VLOOKUP($A38,'K-NETT'!$A$1:$AF$37898,30,FALSE),VLOOKUP($A38,'K-Wallet'!$A$1:$M$5000,11,FALSE)),"NOT VALID")</f>
        <v>0</v>
      </c>
      <c r="AA38" s="31">
        <f t="shared" si="1"/>
        <v>0</v>
      </c>
    </row>
    <row r="39" spans="1:27" x14ac:dyDescent="0.25">
      <c r="A39" t="str">
        <f t="shared" si="0"/>
        <v>1180156871</v>
      </c>
      <c r="B39">
        <v>30</v>
      </c>
      <c r="C39">
        <v>1180156871</v>
      </c>
      <c r="D39" t="s">
        <v>42</v>
      </c>
      <c r="E39" t="s">
        <v>43</v>
      </c>
      <c r="F39">
        <v>2276650</v>
      </c>
      <c r="G39" s="2">
        <v>44118</v>
      </c>
      <c r="H39" s="3">
        <v>0.5036342592592592</v>
      </c>
      <c r="I39" t="s">
        <v>17184</v>
      </c>
      <c r="J39">
        <v>-83517309901</v>
      </c>
      <c r="K39" s="4" t="s">
        <v>101</v>
      </c>
      <c r="N39" t="str">
        <f>IFERROR(IFERROR(VLOOKUP($A39,'K-NETT'!$A$1:$AF$37898,1,FALSE),VLOOKUP($A39,'K-Wallet'!$A$1:$M$5000,1,FALSE)),"NOT VALID")</f>
        <v>1180156871</v>
      </c>
      <c r="O39" t="str">
        <f>IFERROR(IFERROR(VLOOKUP($A39,'K-NETT'!$A$1:$AF$37898,11,FALSE),VLOOKUP($A39,'K-Wallet'!$A$1:$M$5000,0,FALSE)),"NOT VALID")</f>
        <v>CNE2010008751</v>
      </c>
      <c r="P39" t="str">
        <f>IFERROR(IFERROR(VLOOKUP($A39,'K-NETT'!$A$1:$AF$37898,14,FALSE),VLOOKUP($A39,'K-Wallet'!$A$1:$M$5000,8,FALSE)),"NOT VALID")</f>
        <v>EID1386241</v>
      </c>
      <c r="Q39" t="str">
        <f>IFERROR(IFERROR(VLOOKUP($A39,'K-NETT'!$A$1:$AF$37898,15,FALSE),VLOOKUP($A39,'K-Wallet'!$A$1:$M$5000,9,FALSE)),"NOT VALID")</f>
        <v>EDY SUNARWADI, SP</v>
      </c>
      <c r="R39">
        <f>IFERROR(IFERROR(VLOOKUP($A39,'K-NETT'!$A$1:$AF$37898,16,FALSE),VLOOKUP($A39,'K-Wallet'!$A$1:$M$5000,0,FALSE)),"NOT VALID")</f>
        <v>2250000</v>
      </c>
      <c r="S39">
        <f>IFERROR(IFERROR(VLOOKUP($A39,'K-NETT'!$A$1:$AF$37898,17,FALSE),VLOOKUP($A39,'K-Wallet'!$A$1:$M$5000,0,FALSE)),"NOT VALID")</f>
        <v>6650</v>
      </c>
      <c r="T39">
        <f>IFERROR(IFERROR(VLOOKUP($A39,'K-NETT'!$A$1:$AF$37898,18,FALSE),VLOOKUP($A39,'K-Wallet'!$A$1:$M$5000,0,FALSE)),"NOT VALID")</f>
        <v>20000</v>
      </c>
      <c r="U39">
        <f>IFERROR(IFERROR(VLOOKUP($A39,'K-NETT'!$A$1:$AF$37898,19,FALSE),VLOOKUP($A39,'K-Wallet'!$A$1:$M$5000,0,FALSE)),"NOT VALID")</f>
        <v>0</v>
      </c>
      <c r="V39">
        <f>IFERROR(IFERROR(VLOOKUP($A39,'K-NETT'!$A$1:$AF$37898,20,FALSE),VLOOKUP($A39,'K-Wallet'!$A$1:$M$5000,0,FALSE)),"NOT VALID")</f>
        <v>0</v>
      </c>
      <c r="W39">
        <f>IFERROR(IFERROR(VLOOKUP($A39,'K-NETT'!$A$1:$AF$37898,22,FALSE),VLOOKUP($A39,'K-Wallet'!$A$1:$M$5000,0,FALSE)),"NOT VALID")</f>
        <v>0</v>
      </c>
      <c r="X39">
        <f>IFERROR(IFERROR(VLOOKUP($A39,'K-NETT'!$A$1:$AF$37898,23,FALSE),VLOOKUP($A39,'K-Wallet'!$A$1:$M$5000,0,FALSE)),"NOT VALID")</f>
        <v>0</v>
      </c>
      <c r="Y39">
        <f>IFERROR(IFERROR(VLOOKUP($A39,'K-NETT'!$A$1:$AF$37898,26,FALSE),VLOOKUP($A39,'K-Wallet'!$A$1:$M$5000,0,FALSE)),"NOT VALID")</f>
        <v>2276650</v>
      </c>
      <c r="Z39">
        <f>IFERROR(IFERROR(VLOOKUP($A39,'K-NETT'!$A$1:$AF$37898,30,FALSE),VLOOKUP($A39,'K-Wallet'!$A$1:$M$5000,11,FALSE)),"NOT VALID")</f>
        <v>0</v>
      </c>
      <c r="AA39" s="31">
        <f t="shared" si="1"/>
        <v>0</v>
      </c>
    </row>
    <row r="40" spans="1:27" x14ac:dyDescent="0.25">
      <c r="A40" t="str">
        <f t="shared" si="0"/>
        <v>1872256413</v>
      </c>
      <c r="B40">
        <v>31</v>
      </c>
      <c r="C40">
        <v>1872256413</v>
      </c>
      <c r="D40" t="s">
        <v>42</v>
      </c>
      <c r="E40" t="s">
        <v>43</v>
      </c>
      <c r="F40">
        <v>56650</v>
      </c>
      <c r="G40" s="2">
        <v>44118</v>
      </c>
      <c r="H40" s="3">
        <v>0.50841435185185191</v>
      </c>
      <c r="I40" t="s">
        <v>44</v>
      </c>
      <c r="J40">
        <v>-83519637401</v>
      </c>
      <c r="K40" s="4" t="s">
        <v>101</v>
      </c>
      <c r="N40" t="str">
        <f>IFERROR(IFERROR(VLOOKUP($A40,'K-NETT'!$A$1:$AF$37898,1,FALSE),VLOOKUP($A40,'K-Wallet'!$A$1:$M$5000,1,FALSE)),"NOT VALID")</f>
        <v>1872256413</v>
      </c>
      <c r="O40" t="str">
        <f>IFERROR(IFERROR(VLOOKUP($A40,'K-NETT'!$A$1:$AF$37898,11,FALSE),VLOOKUP($A40,'K-Wallet'!$A$1:$M$5000,0,FALSE)),"NOT VALID")</f>
        <v>MME2010008752</v>
      </c>
      <c r="P40" t="str">
        <f>IFERROR(IFERROR(VLOOKUP($A40,'K-NETT'!$A$1:$AF$37898,14,FALSE),VLOOKUP($A40,'K-Wallet'!$A$1:$M$5000,8,FALSE)),"NOT VALID")</f>
        <v>IDJRBBA33345</v>
      </c>
      <c r="Q40" t="str">
        <f>IFERROR(IFERROR(VLOOKUP($A40,'K-NETT'!$A$1:$AF$37898,15,FALSE),VLOOKUP($A40,'K-Wallet'!$A$1:$M$5000,9,FALSE)),"NOT VALID")</f>
        <v>RENO PRAYUDA SETIAWAN</v>
      </c>
      <c r="R40">
        <f>IFERROR(IFERROR(VLOOKUP($A40,'K-NETT'!$A$1:$AF$37898,16,FALSE),VLOOKUP($A40,'K-Wallet'!$A$1:$M$5000,0,FALSE)),"NOT VALID")</f>
        <v>50000</v>
      </c>
      <c r="S40">
        <f>IFERROR(IFERROR(VLOOKUP($A40,'K-NETT'!$A$1:$AF$37898,17,FALSE),VLOOKUP($A40,'K-Wallet'!$A$1:$M$5000,0,FALSE)),"NOT VALID")</f>
        <v>6650</v>
      </c>
      <c r="T40">
        <f>IFERROR(IFERROR(VLOOKUP($A40,'K-NETT'!$A$1:$AF$37898,18,FALSE),VLOOKUP($A40,'K-Wallet'!$A$1:$M$5000,0,FALSE)),"NOT VALID")</f>
        <v>0</v>
      </c>
      <c r="U40">
        <f>IFERROR(IFERROR(VLOOKUP($A40,'K-NETT'!$A$1:$AF$37898,19,FALSE),VLOOKUP($A40,'K-Wallet'!$A$1:$M$5000,0,FALSE)),"NOT VALID")</f>
        <v>0</v>
      </c>
      <c r="V40">
        <f>IFERROR(IFERROR(VLOOKUP($A40,'K-NETT'!$A$1:$AF$37898,20,FALSE),VLOOKUP($A40,'K-Wallet'!$A$1:$M$5000,0,FALSE)),"NOT VALID")</f>
        <v>0</v>
      </c>
      <c r="W40">
        <f>IFERROR(IFERROR(VLOOKUP($A40,'K-NETT'!$A$1:$AF$37898,22,FALSE),VLOOKUP($A40,'K-Wallet'!$A$1:$M$5000,0,FALSE)),"NOT VALID")</f>
        <v>0</v>
      </c>
      <c r="X40">
        <f>IFERROR(IFERROR(VLOOKUP($A40,'K-NETT'!$A$1:$AF$37898,23,FALSE),VLOOKUP($A40,'K-Wallet'!$A$1:$M$5000,0,FALSE)),"NOT VALID")</f>
        <v>0</v>
      </c>
      <c r="Y40">
        <f>IFERROR(IFERROR(VLOOKUP($A40,'K-NETT'!$A$1:$AF$37898,26,FALSE),VLOOKUP($A40,'K-Wallet'!$A$1:$M$5000,0,FALSE)),"NOT VALID")</f>
        <v>56650</v>
      </c>
      <c r="Z40">
        <f>IFERROR(IFERROR(VLOOKUP($A40,'K-NETT'!$A$1:$AF$37898,30,FALSE),VLOOKUP($A40,'K-Wallet'!$A$1:$M$5000,11,FALSE)),"NOT VALID")</f>
        <v>0</v>
      </c>
      <c r="AA40" s="31">
        <f t="shared" si="1"/>
        <v>0</v>
      </c>
    </row>
    <row r="41" spans="1:27" x14ac:dyDescent="0.25">
      <c r="A41" t="str">
        <f t="shared" si="0"/>
        <v>1372356002</v>
      </c>
      <c r="B41">
        <v>32</v>
      </c>
      <c r="C41">
        <v>1372356002</v>
      </c>
      <c r="D41" t="s">
        <v>42</v>
      </c>
      <c r="E41" t="s">
        <v>43</v>
      </c>
      <c r="F41">
        <v>436650</v>
      </c>
      <c r="G41" s="2">
        <v>44118</v>
      </c>
      <c r="H41" s="3">
        <v>0.52071759259259254</v>
      </c>
      <c r="I41" t="s">
        <v>44</v>
      </c>
      <c r="J41">
        <v>-83525223501</v>
      </c>
      <c r="K41" s="4" t="s">
        <v>101</v>
      </c>
      <c r="N41" t="str">
        <f>IFERROR(IFERROR(VLOOKUP($A41,'K-NETT'!$A$1:$AF$37898,1,FALSE),VLOOKUP($A41,'K-Wallet'!$A$1:$M$5000,1,FALSE)),"NOT VALID")</f>
        <v>1372356002</v>
      </c>
      <c r="O41" t="str">
        <f>IFERROR(IFERROR(VLOOKUP($A41,'K-NETT'!$A$1:$AF$37898,11,FALSE),VLOOKUP($A41,'K-Wallet'!$A$1:$M$5000,0,FALSE)),"NOT VALID")</f>
        <v>CNE2010008755</v>
      </c>
      <c r="P41" t="str">
        <f>IFERROR(IFERROR(VLOOKUP($A41,'K-NETT'!$A$1:$AF$37898,14,FALSE),VLOOKUP($A41,'K-Wallet'!$A$1:$M$5000,8,FALSE)),"NOT VALID")</f>
        <v>IDKLID000142</v>
      </c>
      <c r="Q41" t="str">
        <f>IFERROR(IFERROR(VLOOKUP($A41,'K-NETT'!$A$1:$AF$37898,15,FALSE),VLOOKUP($A41,'K-Wallet'!$A$1:$M$5000,9,FALSE)),"NOT VALID")</f>
        <v>ARIF SETIAWAN</v>
      </c>
      <c r="R41">
        <f>IFERROR(IFERROR(VLOOKUP($A41,'K-NETT'!$A$1:$AF$37898,16,FALSE),VLOOKUP($A41,'K-Wallet'!$A$1:$M$5000,0,FALSE)),"NOT VALID")</f>
        <v>430000</v>
      </c>
      <c r="S41">
        <f>IFERROR(IFERROR(VLOOKUP($A41,'K-NETT'!$A$1:$AF$37898,17,FALSE),VLOOKUP($A41,'K-Wallet'!$A$1:$M$5000,0,FALSE)),"NOT VALID")</f>
        <v>6650</v>
      </c>
      <c r="T41">
        <f>IFERROR(IFERROR(VLOOKUP($A41,'K-NETT'!$A$1:$AF$37898,18,FALSE),VLOOKUP($A41,'K-Wallet'!$A$1:$M$5000,0,FALSE)),"NOT VALID")</f>
        <v>0</v>
      </c>
      <c r="U41">
        <f>IFERROR(IFERROR(VLOOKUP($A41,'K-NETT'!$A$1:$AF$37898,19,FALSE),VLOOKUP($A41,'K-Wallet'!$A$1:$M$5000,0,FALSE)),"NOT VALID")</f>
        <v>0</v>
      </c>
      <c r="V41">
        <f>IFERROR(IFERROR(VLOOKUP($A41,'K-NETT'!$A$1:$AF$37898,20,FALSE),VLOOKUP($A41,'K-Wallet'!$A$1:$M$5000,0,FALSE)),"NOT VALID")</f>
        <v>0</v>
      </c>
      <c r="W41">
        <f>IFERROR(IFERROR(VLOOKUP($A41,'K-NETT'!$A$1:$AF$37898,22,FALSE),VLOOKUP($A41,'K-Wallet'!$A$1:$M$5000,0,FALSE)),"NOT VALID")</f>
        <v>0</v>
      </c>
      <c r="X41">
        <f>IFERROR(IFERROR(VLOOKUP($A41,'K-NETT'!$A$1:$AF$37898,23,FALSE),VLOOKUP($A41,'K-Wallet'!$A$1:$M$5000,0,FALSE)),"NOT VALID")</f>
        <v>0</v>
      </c>
      <c r="Y41">
        <f>IFERROR(IFERROR(VLOOKUP($A41,'K-NETT'!$A$1:$AF$37898,26,FALSE),VLOOKUP($A41,'K-Wallet'!$A$1:$M$5000,0,FALSE)),"NOT VALID")</f>
        <v>436650</v>
      </c>
      <c r="Z41">
        <f>IFERROR(IFERROR(VLOOKUP($A41,'K-NETT'!$A$1:$AF$37898,30,FALSE),VLOOKUP($A41,'K-Wallet'!$A$1:$M$5000,11,FALSE)),"NOT VALID")</f>
        <v>0</v>
      </c>
      <c r="AA41" s="31">
        <f t="shared" si="1"/>
        <v>0</v>
      </c>
    </row>
    <row r="42" spans="1:27" x14ac:dyDescent="0.25">
      <c r="A42" t="str">
        <f t="shared" si="0"/>
        <v>1601356485</v>
      </c>
      <c r="B42">
        <v>33</v>
      </c>
      <c r="C42">
        <v>1601356485</v>
      </c>
      <c r="D42" t="s">
        <v>42</v>
      </c>
      <c r="E42" t="s">
        <v>43</v>
      </c>
      <c r="F42">
        <v>176650</v>
      </c>
      <c r="G42" s="2">
        <v>44118</v>
      </c>
      <c r="H42" s="3">
        <v>0.52195601851851847</v>
      </c>
      <c r="I42" t="s">
        <v>44</v>
      </c>
      <c r="J42">
        <v>-83525819501</v>
      </c>
      <c r="K42" s="4" t="s">
        <v>101</v>
      </c>
      <c r="N42" t="str">
        <f>IFERROR(IFERROR(VLOOKUP($A42,'K-NETT'!$A$1:$AF$37898,1,FALSE),VLOOKUP($A42,'K-Wallet'!$A$1:$M$5000,1,FALSE)),"NOT VALID")</f>
        <v>1601356485</v>
      </c>
      <c r="O42" t="str">
        <f>IFERROR(IFERROR(VLOOKUP($A42,'K-NETT'!$A$1:$AF$37898,11,FALSE),VLOOKUP($A42,'K-Wallet'!$A$1:$M$5000,0,FALSE)),"NOT VALID")</f>
        <v>CNE2010008756</v>
      </c>
      <c r="P42" t="str">
        <f>IFERROR(IFERROR(VLOOKUP($A42,'K-NETT'!$A$1:$AF$37898,14,FALSE),VLOOKUP($A42,'K-Wallet'!$A$1:$M$5000,8,FALSE)),"NOT VALID")</f>
        <v>EID643341</v>
      </c>
      <c r="Q42" t="str">
        <f>IFERROR(IFERROR(VLOOKUP($A42,'K-NETT'!$A$1:$AF$37898,15,FALSE),VLOOKUP($A42,'K-Wallet'!$A$1:$M$5000,9,FALSE)),"NOT VALID")</f>
        <v>AGUNG SETYO NUGROHO</v>
      </c>
      <c r="R42">
        <f>IFERROR(IFERROR(VLOOKUP($A42,'K-NETT'!$A$1:$AF$37898,16,FALSE),VLOOKUP($A42,'K-Wallet'!$A$1:$M$5000,0,FALSE)),"NOT VALID")</f>
        <v>160000</v>
      </c>
      <c r="S42">
        <f>IFERROR(IFERROR(VLOOKUP($A42,'K-NETT'!$A$1:$AF$37898,17,FALSE),VLOOKUP($A42,'K-Wallet'!$A$1:$M$5000,0,FALSE)),"NOT VALID")</f>
        <v>6650</v>
      </c>
      <c r="T42">
        <f>IFERROR(IFERROR(VLOOKUP($A42,'K-NETT'!$A$1:$AF$37898,18,FALSE),VLOOKUP($A42,'K-Wallet'!$A$1:$M$5000,0,FALSE)),"NOT VALID")</f>
        <v>10000</v>
      </c>
      <c r="U42">
        <f>IFERROR(IFERROR(VLOOKUP($A42,'K-NETT'!$A$1:$AF$37898,19,FALSE),VLOOKUP($A42,'K-Wallet'!$A$1:$M$5000,0,FALSE)),"NOT VALID")</f>
        <v>0</v>
      </c>
      <c r="V42">
        <f>IFERROR(IFERROR(VLOOKUP($A42,'K-NETT'!$A$1:$AF$37898,20,FALSE),VLOOKUP($A42,'K-Wallet'!$A$1:$M$5000,0,FALSE)),"NOT VALID")</f>
        <v>0</v>
      </c>
      <c r="W42">
        <f>IFERROR(IFERROR(VLOOKUP($A42,'K-NETT'!$A$1:$AF$37898,22,FALSE),VLOOKUP($A42,'K-Wallet'!$A$1:$M$5000,0,FALSE)),"NOT VALID")</f>
        <v>0</v>
      </c>
      <c r="X42">
        <f>IFERROR(IFERROR(VLOOKUP($A42,'K-NETT'!$A$1:$AF$37898,23,FALSE),VLOOKUP($A42,'K-Wallet'!$A$1:$M$5000,0,FALSE)),"NOT VALID")</f>
        <v>0</v>
      </c>
      <c r="Y42">
        <f>IFERROR(IFERROR(VLOOKUP($A42,'K-NETT'!$A$1:$AF$37898,26,FALSE),VLOOKUP($A42,'K-Wallet'!$A$1:$M$5000,0,FALSE)),"NOT VALID")</f>
        <v>176650</v>
      </c>
      <c r="Z42">
        <f>IFERROR(IFERROR(VLOOKUP($A42,'K-NETT'!$A$1:$AF$37898,30,FALSE),VLOOKUP($A42,'K-Wallet'!$A$1:$M$5000,11,FALSE)),"NOT VALID")</f>
        <v>0</v>
      </c>
      <c r="AA42" s="31">
        <f t="shared" si="1"/>
        <v>0</v>
      </c>
    </row>
    <row r="43" spans="1:27" x14ac:dyDescent="0.25">
      <c r="A43" t="str">
        <f t="shared" si="0"/>
        <v>1672356129</v>
      </c>
      <c r="B43">
        <v>34</v>
      </c>
      <c r="C43">
        <v>1672356129</v>
      </c>
      <c r="D43" t="s">
        <v>42</v>
      </c>
      <c r="E43" t="s">
        <v>43</v>
      </c>
      <c r="F43">
        <v>516650</v>
      </c>
      <c r="G43" s="2">
        <v>44118</v>
      </c>
      <c r="H43" s="3">
        <v>0.52197916666666666</v>
      </c>
      <c r="I43" t="s">
        <v>44</v>
      </c>
      <c r="J43">
        <v>-83525715601</v>
      </c>
      <c r="K43" s="4" t="s">
        <v>101</v>
      </c>
      <c r="N43" t="str">
        <f>IFERROR(IFERROR(VLOOKUP($A43,'K-NETT'!$A$1:$AF$37898,1,FALSE),VLOOKUP($A43,'K-Wallet'!$A$1:$M$5000,1,FALSE)),"NOT VALID")</f>
        <v>1672356129</v>
      </c>
      <c r="O43" t="str">
        <f>IFERROR(IFERROR(VLOOKUP($A43,'K-NETT'!$A$1:$AF$37898,11,FALSE),VLOOKUP($A43,'K-Wallet'!$A$1:$M$5000,0,FALSE)),"NOT VALID")</f>
        <v>CNE2010008757</v>
      </c>
      <c r="P43" t="str">
        <f>IFERROR(IFERROR(VLOOKUP($A43,'K-NETT'!$A$1:$AF$37898,14,FALSE),VLOOKUP($A43,'K-Wallet'!$A$1:$M$5000,8,FALSE)),"NOT VALID")</f>
        <v>IDNTAOA05824</v>
      </c>
      <c r="Q43" t="str">
        <f>IFERROR(IFERROR(VLOOKUP($A43,'K-NETT'!$A$1:$AF$37898,15,FALSE),VLOOKUP($A43,'K-Wallet'!$A$1:$M$5000,9,FALSE)),"NOT VALID")</f>
        <v>ANDI ASMADI</v>
      </c>
      <c r="R43">
        <f>IFERROR(IFERROR(VLOOKUP($A43,'K-NETT'!$A$1:$AF$37898,16,FALSE),VLOOKUP($A43,'K-Wallet'!$A$1:$M$5000,0,FALSE)),"NOT VALID")</f>
        <v>510000</v>
      </c>
      <c r="S43">
        <f>IFERROR(IFERROR(VLOOKUP($A43,'K-NETT'!$A$1:$AF$37898,17,FALSE),VLOOKUP($A43,'K-Wallet'!$A$1:$M$5000,0,FALSE)),"NOT VALID")</f>
        <v>6650</v>
      </c>
      <c r="T43">
        <f>IFERROR(IFERROR(VLOOKUP($A43,'K-NETT'!$A$1:$AF$37898,18,FALSE),VLOOKUP($A43,'K-Wallet'!$A$1:$M$5000,0,FALSE)),"NOT VALID")</f>
        <v>0</v>
      </c>
      <c r="U43">
        <f>IFERROR(IFERROR(VLOOKUP($A43,'K-NETT'!$A$1:$AF$37898,19,FALSE),VLOOKUP($A43,'K-Wallet'!$A$1:$M$5000,0,FALSE)),"NOT VALID")</f>
        <v>0</v>
      </c>
      <c r="V43">
        <f>IFERROR(IFERROR(VLOOKUP($A43,'K-NETT'!$A$1:$AF$37898,20,FALSE),VLOOKUP($A43,'K-Wallet'!$A$1:$M$5000,0,FALSE)),"NOT VALID")</f>
        <v>0</v>
      </c>
      <c r="W43">
        <f>IFERROR(IFERROR(VLOOKUP($A43,'K-NETT'!$A$1:$AF$37898,22,FALSE),VLOOKUP($A43,'K-Wallet'!$A$1:$M$5000,0,FALSE)),"NOT VALID")</f>
        <v>0</v>
      </c>
      <c r="X43">
        <f>IFERROR(IFERROR(VLOOKUP($A43,'K-NETT'!$A$1:$AF$37898,23,FALSE),VLOOKUP($A43,'K-Wallet'!$A$1:$M$5000,0,FALSE)),"NOT VALID")</f>
        <v>0</v>
      </c>
      <c r="Y43">
        <f>IFERROR(IFERROR(VLOOKUP($A43,'K-NETT'!$A$1:$AF$37898,26,FALSE),VLOOKUP($A43,'K-Wallet'!$A$1:$M$5000,0,FALSE)),"NOT VALID")</f>
        <v>516650</v>
      </c>
      <c r="Z43">
        <f>IFERROR(IFERROR(VLOOKUP($A43,'K-NETT'!$A$1:$AF$37898,30,FALSE),VLOOKUP($A43,'K-Wallet'!$A$1:$M$5000,11,FALSE)),"NOT VALID")</f>
        <v>0</v>
      </c>
      <c r="AA43" s="31">
        <f t="shared" si="1"/>
        <v>0</v>
      </c>
    </row>
    <row r="44" spans="1:27" x14ac:dyDescent="0.25">
      <c r="A44" t="str">
        <f t="shared" si="0"/>
        <v>1137356563</v>
      </c>
      <c r="B44">
        <v>35</v>
      </c>
      <c r="C44">
        <v>1137356563</v>
      </c>
      <c r="D44" t="s">
        <v>42</v>
      </c>
      <c r="E44" t="s">
        <v>43</v>
      </c>
      <c r="F44">
        <v>491650</v>
      </c>
      <c r="G44" s="2">
        <v>44118</v>
      </c>
      <c r="H44" s="3">
        <v>0.52678240740740734</v>
      </c>
      <c r="I44" t="s">
        <v>44</v>
      </c>
      <c r="J44">
        <v>-83527887801</v>
      </c>
      <c r="K44" s="4" t="s">
        <v>101</v>
      </c>
      <c r="N44" t="str">
        <f>IFERROR(IFERROR(VLOOKUP($A44,'K-NETT'!$A$1:$AF$37898,1,FALSE),VLOOKUP($A44,'K-Wallet'!$A$1:$M$5000,1,FALSE)),"NOT VALID")</f>
        <v>1137356563</v>
      </c>
      <c r="O44" t="str">
        <f>IFERROR(IFERROR(VLOOKUP($A44,'K-NETT'!$A$1:$AF$37898,11,FALSE),VLOOKUP($A44,'K-Wallet'!$A$1:$M$5000,0,FALSE)),"NOT VALID")</f>
        <v>CNE2010008760</v>
      </c>
      <c r="P44" t="str">
        <f>IFERROR(IFERROR(VLOOKUP($A44,'K-NETT'!$A$1:$AF$37898,14,FALSE),VLOOKUP($A44,'K-Wallet'!$A$1:$M$5000,8,FALSE)),"NOT VALID")</f>
        <v>IDSPAAB37733</v>
      </c>
      <c r="Q44" t="str">
        <f>IFERROR(IFERROR(VLOOKUP($A44,'K-NETT'!$A$1:$AF$37898,15,FALSE),VLOOKUP($A44,'K-Wallet'!$A$1:$M$5000,9,FALSE)),"NOT VALID")</f>
        <v>MUDHO`AFAH</v>
      </c>
      <c r="R44">
        <f>IFERROR(IFERROR(VLOOKUP($A44,'K-NETT'!$A$1:$AF$37898,16,FALSE),VLOOKUP($A44,'K-Wallet'!$A$1:$M$5000,0,FALSE)),"NOT VALID")</f>
        <v>475000</v>
      </c>
      <c r="S44">
        <f>IFERROR(IFERROR(VLOOKUP($A44,'K-NETT'!$A$1:$AF$37898,17,FALSE),VLOOKUP($A44,'K-Wallet'!$A$1:$M$5000,0,FALSE)),"NOT VALID")</f>
        <v>6650</v>
      </c>
      <c r="T44">
        <f>IFERROR(IFERROR(VLOOKUP($A44,'K-NETT'!$A$1:$AF$37898,18,FALSE),VLOOKUP($A44,'K-Wallet'!$A$1:$M$5000,0,FALSE)),"NOT VALID")</f>
        <v>10000</v>
      </c>
      <c r="U44">
        <f>IFERROR(IFERROR(VLOOKUP($A44,'K-NETT'!$A$1:$AF$37898,19,FALSE),VLOOKUP($A44,'K-Wallet'!$A$1:$M$5000,0,FALSE)),"NOT VALID")</f>
        <v>0</v>
      </c>
      <c r="V44">
        <f>IFERROR(IFERROR(VLOOKUP($A44,'K-NETT'!$A$1:$AF$37898,20,FALSE),VLOOKUP($A44,'K-Wallet'!$A$1:$M$5000,0,FALSE)),"NOT VALID")</f>
        <v>0</v>
      </c>
      <c r="W44">
        <f>IFERROR(IFERROR(VLOOKUP($A44,'K-NETT'!$A$1:$AF$37898,22,FALSE),VLOOKUP($A44,'K-Wallet'!$A$1:$M$5000,0,FALSE)),"NOT VALID")</f>
        <v>0</v>
      </c>
      <c r="X44">
        <f>IFERROR(IFERROR(VLOOKUP($A44,'K-NETT'!$A$1:$AF$37898,23,FALSE),VLOOKUP($A44,'K-Wallet'!$A$1:$M$5000,0,FALSE)),"NOT VALID")</f>
        <v>0</v>
      </c>
      <c r="Y44">
        <f>IFERROR(IFERROR(VLOOKUP($A44,'K-NETT'!$A$1:$AF$37898,26,FALSE),VLOOKUP($A44,'K-Wallet'!$A$1:$M$5000,0,FALSE)),"NOT VALID")</f>
        <v>491650</v>
      </c>
      <c r="Z44">
        <f>IFERROR(IFERROR(VLOOKUP($A44,'K-NETT'!$A$1:$AF$37898,30,FALSE),VLOOKUP($A44,'K-Wallet'!$A$1:$M$5000,11,FALSE)),"NOT VALID")</f>
        <v>0</v>
      </c>
      <c r="AA44" s="31">
        <f t="shared" si="1"/>
        <v>0</v>
      </c>
    </row>
    <row r="45" spans="1:27" x14ac:dyDescent="0.25">
      <c r="A45" t="str">
        <f t="shared" si="0"/>
        <v>1399356953</v>
      </c>
      <c r="B45">
        <v>36</v>
      </c>
      <c r="C45">
        <v>1399356953</v>
      </c>
      <c r="D45" t="s">
        <v>42</v>
      </c>
      <c r="E45" t="s">
        <v>43</v>
      </c>
      <c r="F45">
        <v>2166650</v>
      </c>
      <c r="G45" s="2">
        <v>44118</v>
      </c>
      <c r="H45" s="3">
        <v>0.53634259259259254</v>
      </c>
      <c r="I45" t="s">
        <v>44</v>
      </c>
      <c r="J45">
        <v>-83532109201</v>
      </c>
      <c r="K45" s="4" t="s">
        <v>101</v>
      </c>
      <c r="N45" t="str">
        <f>IFERROR(IFERROR(VLOOKUP($A45,'K-NETT'!$A$1:$AF$37898,1,FALSE),VLOOKUP($A45,'K-Wallet'!$A$1:$M$5000,1,FALSE)),"NOT VALID")</f>
        <v>1399356953</v>
      </c>
      <c r="O45" t="str">
        <f>IFERROR(IFERROR(VLOOKUP($A45,'K-NETT'!$A$1:$AF$37898,11,FALSE),VLOOKUP($A45,'K-Wallet'!$A$1:$M$5000,0,FALSE)),"NOT VALID")</f>
        <v>CNE2010008762</v>
      </c>
      <c r="P45" t="str">
        <f>IFERROR(IFERROR(VLOOKUP($A45,'K-NETT'!$A$1:$AF$37898,14,FALSE),VLOOKUP($A45,'K-Wallet'!$A$1:$M$5000,8,FALSE)),"NOT VALID")</f>
        <v>IDJTID004623</v>
      </c>
      <c r="Q45" t="str">
        <f>IFERROR(IFERROR(VLOOKUP($A45,'K-NETT'!$A$1:$AF$37898,15,FALSE),VLOOKUP($A45,'K-Wallet'!$A$1:$M$5000,9,FALSE)),"NOT VALID")</f>
        <v>GIACINTA EMA</v>
      </c>
      <c r="R45">
        <f>IFERROR(IFERROR(VLOOKUP($A45,'K-NETT'!$A$1:$AF$37898,16,FALSE),VLOOKUP($A45,'K-Wallet'!$A$1:$M$5000,0,FALSE)),"NOT VALID")</f>
        <v>2160000</v>
      </c>
      <c r="S45">
        <f>IFERROR(IFERROR(VLOOKUP($A45,'K-NETT'!$A$1:$AF$37898,17,FALSE),VLOOKUP($A45,'K-Wallet'!$A$1:$M$5000,0,FALSE)),"NOT VALID")</f>
        <v>6650</v>
      </c>
      <c r="T45">
        <f>IFERROR(IFERROR(VLOOKUP($A45,'K-NETT'!$A$1:$AF$37898,18,FALSE),VLOOKUP($A45,'K-Wallet'!$A$1:$M$5000,0,FALSE)),"NOT VALID")</f>
        <v>0</v>
      </c>
      <c r="U45">
        <f>IFERROR(IFERROR(VLOOKUP($A45,'K-NETT'!$A$1:$AF$37898,19,FALSE),VLOOKUP($A45,'K-Wallet'!$A$1:$M$5000,0,FALSE)),"NOT VALID")</f>
        <v>0</v>
      </c>
      <c r="V45">
        <f>IFERROR(IFERROR(VLOOKUP($A45,'K-NETT'!$A$1:$AF$37898,20,FALSE),VLOOKUP($A45,'K-Wallet'!$A$1:$M$5000,0,FALSE)),"NOT VALID")</f>
        <v>0</v>
      </c>
      <c r="W45">
        <f>IFERROR(IFERROR(VLOOKUP($A45,'K-NETT'!$A$1:$AF$37898,22,FALSE),VLOOKUP($A45,'K-Wallet'!$A$1:$M$5000,0,FALSE)),"NOT VALID")</f>
        <v>0</v>
      </c>
      <c r="X45">
        <f>IFERROR(IFERROR(VLOOKUP($A45,'K-NETT'!$A$1:$AF$37898,23,FALSE),VLOOKUP($A45,'K-Wallet'!$A$1:$M$5000,0,FALSE)),"NOT VALID")</f>
        <v>0</v>
      </c>
      <c r="Y45">
        <f>IFERROR(IFERROR(VLOOKUP($A45,'K-NETT'!$A$1:$AF$37898,26,FALSE),VLOOKUP($A45,'K-Wallet'!$A$1:$M$5000,0,FALSE)),"NOT VALID")</f>
        <v>2166650</v>
      </c>
      <c r="Z45">
        <f>IFERROR(IFERROR(VLOOKUP($A45,'K-NETT'!$A$1:$AF$37898,30,FALSE),VLOOKUP($A45,'K-Wallet'!$A$1:$M$5000,11,FALSE)),"NOT VALID")</f>
        <v>0</v>
      </c>
      <c r="AA45" s="31">
        <f t="shared" si="1"/>
        <v>0</v>
      </c>
    </row>
    <row r="46" spans="1:27" x14ac:dyDescent="0.25">
      <c r="A46" t="str">
        <f t="shared" si="0"/>
        <v>1547456945</v>
      </c>
      <c r="B46">
        <v>37</v>
      </c>
      <c r="C46">
        <v>1547456945</v>
      </c>
      <c r="D46" t="s">
        <v>42</v>
      </c>
      <c r="E46" t="s">
        <v>43</v>
      </c>
      <c r="F46">
        <v>636650</v>
      </c>
      <c r="G46" s="2">
        <v>44118</v>
      </c>
      <c r="H46" s="3">
        <v>0.53778935185185184</v>
      </c>
      <c r="I46" t="s">
        <v>44</v>
      </c>
      <c r="J46">
        <v>-83532724301</v>
      </c>
      <c r="K46" s="4" t="s">
        <v>101</v>
      </c>
      <c r="N46" t="str">
        <f>IFERROR(IFERROR(VLOOKUP($A46,'K-NETT'!$A$1:$AF$37898,1,FALSE),VLOOKUP($A46,'K-Wallet'!$A$1:$M$5000,1,FALSE)),"NOT VALID")</f>
        <v>1547456945</v>
      </c>
      <c r="O46" t="str">
        <f>IFERROR(IFERROR(VLOOKUP($A46,'K-NETT'!$A$1:$AF$37898,11,FALSE),VLOOKUP($A46,'K-Wallet'!$A$1:$M$5000,0,FALSE)),"NOT VALID")</f>
        <v>CNE2010008763</v>
      </c>
      <c r="P46" t="str">
        <f>IFERROR(IFERROR(VLOOKUP($A46,'K-NETT'!$A$1:$AF$37898,14,FALSE),VLOOKUP($A46,'K-Wallet'!$A$1:$M$5000,8,FALSE)),"NOT VALID")</f>
        <v>EID028274</v>
      </c>
      <c r="Q46" t="str">
        <f>IFERROR(IFERROR(VLOOKUP($A46,'K-NETT'!$A$1:$AF$37898,15,FALSE),VLOOKUP($A46,'K-Wallet'!$A$1:$M$5000,9,FALSE)),"NOT VALID")</f>
        <v>DIKDIK ROHMATULLOH</v>
      </c>
      <c r="R46">
        <f>IFERROR(IFERROR(VLOOKUP($A46,'K-NETT'!$A$1:$AF$37898,16,FALSE),VLOOKUP($A46,'K-Wallet'!$A$1:$M$5000,0,FALSE)),"NOT VALID")</f>
        <v>620000</v>
      </c>
      <c r="S46">
        <f>IFERROR(IFERROR(VLOOKUP($A46,'K-NETT'!$A$1:$AF$37898,17,FALSE),VLOOKUP($A46,'K-Wallet'!$A$1:$M$5000,0,FALSE)),"NOT VALID")</f>
        <v>6650</v>
      </c>
      <c r="T46">
        <f>IFERROR(IFERROR(VLOOKUP($A46,'K-NETT'!$A$1:$AF$37898,18,FALSE),VLOOKUP($A46,'K-Wallet'!$A$1:$M$5000,0,FALSE)),"NOT VALID")</f>
        <v>10000</v>
      </c>
      <c r="U46">
        <f>IFERROR(IFERROR(VLOOKUP($A46,'K-NETT'!$A$1:$AF$37898,19,FALSE),VLOOKUP($A46,'K-Wallet'!$A$1:$M$5000,0,FALSE)),"NOT VALID")</f>
        <v>0</v>
      </c>
      <c r="V46">
        <f>IFERROR(IFERROR(VLOOKUP($A46,'K-NETT'!$A$1:$AF$37898,20,FALSE),VLOOKUP($A46,'K-Wallet'!$A$1:$M$5000,0,FALSE)),"NOT VALID")</f>
        <v>0</v>
      </c>
      <c r="W46">
        <f>IFERROR(IFERROR(VLOOKUP($A46,'K-NETT'!$A$1:$AF$37898,22,FALSE),VLOOKUP($A46,'K-Wallet'!$A$1:$M$5000,0,FALSE)),"NOT VALID")</f>
        <v>0</v>
      </c>
      <c r="X46">
        <f>IFERROR(IFERROR(VLOOKUP($A46,'K-NETT'!$A$1:$AF$37898,23,FALSE),VLOOKUP($A46,'K-Wallet'!$A$1:$M$5000,0,FALSE)),"NOT VALID")</f>
        <v>0</v>
      </c>
      <c r="Y46">
        <f>IFERROR(IFERROR(VLOOKUP($A46,'K-NETT'!$A$1:$AF$37898,26,FALSE),VLOOKUP($A46,'K-Wallet'!$A$1:$M$5000,0,FALSE)),"NOT VALID")</f>
        <v>636650</v>
      </c>
      <c r="Z46">
        <f>IFERROR(IFERROR(VLOOKUP($A46,'K-NETT'!$A$1:$AF$37898,30,FALSE),VLOOKUP($A46,'K-Wallet'!$A$1:$M$5000,11,FALSE)),"NOT VALID")</f>
        <v>0</v>
      </c>
      <c r="AA46" s="31">
        <f t="shared" si="1"/>
        <v>0</v>
      </c>
    </row>
    <row r="47" spans="1:27" x14ac:dyDescent="0.25">
      <c r="A47" t="str">
        <f t="shared" si="0"/>
        <v>1076456556</v>
      </c>
      <c r="B47">
        <v>38</v>
      </c>
      <c r="C47">
        <v>1076456556</v>
      </c>
      <c r="D47" t="s">
        <v>42</v>
      </c>
      <c r="E47" t="s">
        <v>43</v>
      </c>
      <c r="F47">
        <v>2166650</v>
      </c>
      <c r="G47" s="2">
        <v>44118</v>
      </c>
      <c r="H47" s="3">
        <v>0.53792824074074075</v>
      </c>
      <c r="I47" t="s">
        <v>44</v>
      </c>
      <c r="J47">
        <v>-83532587401</v>
      </c>
      <c r="K47" s="4" t="s">
        <v>101</v>
      </c>
      <c r="N47" t="str">
        <f>IFERROR(IFERROR(VLOOKUP($A47,'K-NETT'!$A$1:$AF$37898,1,FALSE),VLOOKUP($A47,'K-Wallet'!$A$1:$M$5000,1,FALSE)),"NOT VALID")</f>
        <v>1076456556</v>
      </c>
      <c r="O47" t="str">
        <f>IFERROR(IFERROR(VLOOKUP($A47,'K-NETT'!$A$1:$AF$37898,11,FALSE),VLOOKUP($A47,'K-Wallet'!$A$1:$M$5000,0,FALSE)),"NOT VALID")</f>
        <v>CNE2010008764</v>
      </c>
      <c r="P47" t="str">
        <f>IFERROR(IFERROR(VLOOKUP($A47,'K-NETT'!$A$1:$AF$37898,14,FALSE),VLOOKUP($A47,'K-Wallet'!$A$1:$M$5000,8,FALSE)),"NOT VALID")</f>
        <v>EID1246645</v>
      </c>
      <c r="Q47" t="str">
        <f>IFERROR(IFERROR(VLOOKUP($A47,'K-NETT'!$A$1:$AF$37898,15,FALSE),VLOOKUP($A47,'K-Wallet'!$A$1:$M$5000,9,FALSE)),"NOT VALID")</f>
        <v>MOCHAMAD BAY ARIFIN</v>
      </c>
      <c r="R47">
        <f>IFERROR(IFERROR(VLOOKUP($A47,'K-NETT'!$A$1:$AF$37898,16,FALSE),VLOOKUP($A47,'K-Wallet'!$A$1:$M$5000,0,FALSE)),"NOT VALID")</f>
        <v>2160000</v>
      </c>
      <c r="S47">
        <f>IFERROR(IFERROR(VLOOKUP($A47,'K-NETT'!$A$1:$AF$37898,17,FALSE),VLOOKUP($A47,'K-Wallet'!$A$1:$M$5000,0,FALSE)),"NOT VALID")</f>
        <v>6650</v>
      </c>
      <c r="T47">
        <f>IFERROR(IFERROR(VLOOKUP($A47,'K-NETT'!$A$1:$AF$37898,18,FALSE),VLOOKUP($A47,'K-Wallet'!$A$1:$M$5000,0,FALSE)),"NOT VALID")</f>
        <v>0</v>
      </c>
      <c r="U47">
        <f>IFERROR(IFERROR(VLOOKUP($A47,'K-NETT'!$A$1:$AF$37898,19,FALSE),VLOOKUP($A47,'K-Wallet'!$A$1:$M$5000,0,FALSE)),"NOT VALID")</f>
        <v>0</v>
      </c>
      <c r="V47">
        <f>IFERROR(IFERROR(VLOOKUP($A47,'K-NETT'!$A$1:$AF$37898,20,FALSE),VLOOKUP($A47,'K-Wallet'!$A$1:$M$5000,0,FALSE)),"NOT VALID")</f>
        <v>0</v>
      </c>
      <c r="W47">
        <f>IFERROR(IFERROR(VLOOKUP($A47,'K-NETT'!$A$1:$AF$37898,22,FALSE),VLOOKUP($A47,'K-Wallet'!$A$1:$M$5000,0,FALSE)),"NOT VALID")</f>
        <v>0</v>
      </c>
      <c r="X47">
        <f>IFERROR(IFERROR(VLOOKUP($A47,'K-NETT'!$A$1:$AF$37898,23,FALSE),VLOOKUP($A47,'K-Wallet'!$A$1:$M$5000,0,FALSE)),"NOT VALID")</f>
        <v>0</v>
      </c>
      <c r="Y47">
        <f>IFERROR(IFERROR(VLOOKUP($A47,'K-NETT'!$A$1:$AF$37898,26,FALSE),VLOOKUP($A47,'K-Wallet'!$A$1:$M$5000,0,FALSE)),"NOT VALID")</f>
        <v>2166650</v>
      </c>
      <c r="Z47">
        <f>IFERROR(IFERROR(VLOOKUP($A47,'K-NETT'!$A$1:$AF$37898,30,FALSE),VLOOKUP($A47,'K-Wallet'!$A$1:$M$5000,11,FALSE)),"NOT VALID")</f>
        <v>0</v>
      </c>
      <c r="AA47" s="31">
        <f t="shared" si="1"/>
        <v>0</v>
      </c>
    </row>
    <row r="48" spans="1:27" x14ac:dyDescent="0.25">
      <c r="A48" t="str">
        <f t="shared" si="0"/>
        <v>1261556762</v>
      </c>
      <c r="B48">
        <v>39</v>
      </c>
      <c r="C48">
        <v>1261556762</v>
      </c>
      <c r="D48" t="s">
        <v>42</v>
      </c>
      <c r="E48" t="s">
        <v>43</v>
      </c>
      <c r="F48">
        <v>876650</v>
      </c>
      <c r="G48" s="2">
        <v>44118</v>
      </c>
      <c r="H48" s="3">
        <v>0.54309027777777774</v>
      </c>
      <c r="I48" t="s">
        <v>44</v>
      </c>
      <c r="J48">
        <v>-83534783701</v>
      </c>
      <c r="K48" s="4" t="s">
        <v>101</v>
      </c>
      <c r="N48" t="str">
        <f>IFERROR(IFERROR(VLOOKUP($A48,'K-NETT'!$A$1:$AF$37898,1,FALSE),VLOOKUP($A48,'K-Wallet'!$A$1:$M$5000,1,FALSE)),"NOT VALID")</f>
        <v>1261556762</v>
      </c>
      <c r="O48" t="str">
        <f>IFERROR(IFERROR(VLOOKUP($A48,'K-NETT'!$A$1:$AF$37898,11,FALSE),VLOOKUP($A48,'K-Wallet'!$A$1:$M$5000,0,FALSE)),"NOT VALID")</f>
        <v>CNE2010008767</v>
      </c>
      <c r="P48" t="str">
        <f>IFERROR(IFERROR(VLOOKUP($A48,'K-NETT'!$A$1:$AF$37898,14,FALSE),VLOOKUP($A48,'K-Wallet'!$A$1:$M$5000,8,FALSE)),"NOT VALID")</f>
        <v>EID1246645</v>
      </c>
      <c r="Q48" t="str">
        <f>IFERROR(IFERROR(VLOOKUP($A48,'K-NETT'!$A$1:$AF$37898,15,FALSE),VLOOKUP($A48,'K-Wallet'!$A$1:$M$5000,9,FALSE)),"NOT VALID")</f>
        <v>MOCHAMAD BAY ARIFIN</v>
      </c>
      <c r="R48">
        <f>IFERROR(IFERROR(VLOOKUP($A48,'K-NETT'!$A$1:$AF$37898,16,FALSE),VLOOKUP($A48,'K-Wallet'!$A$1:$M$5000,0,FALSE)),"NOT VALID")</f>
        <v>870000</v>
      </c>
      <c r="S48">
        <f>IFERROR(IFERROR(VLOOKUP($A48,'K-NETT'!$A$1:$AF$37898,17,FALSE),VLOOKUP($A48,'K-Wallet'!$A$1:$M$5000,0,FALSE)),"NOT VALID")</f>
        <v>6650</v>
      </c>
      <c r="T48">
        <f>IFERROR(IFERROR(VLOOKUP($A48,'K-NETT'!$A$1:$AF$37898,18,FALSE),VLOOKUP($A48,'K-Wallet'!$A$1:$M$5000,0,FALSE)),"NOT VALID")</f>
        <v>0</v>
      </c>
      <c r="U48">
        <f>IFERROR(IFERROR(VLOOKUP($A48,'K-NETT'!$A$1:$AF$37898,19,FALSE),VLOOKUP($A48,'K-Wallet'!$A$1:$M$5000,0,FALSE)),"NOT VALID")</f>
        <v>0</v>
      </c>
      <c r="V48">
        <f>IFERROR(IFERROR(VLOOKUP($A48,'K-NETT'!$A$1:$AF$37898,20,FALSE),VLOOKUP($A48,'K-Wallet'!$A$1:$M$5000,0,FALSE)),"NOT VALID")</f>
        <v>0</v>
      </c>
      <c r="W48">
        <f>IFERROR(IFERROR(VLOOKUP($A48,'K-NETT'!$A$1:$AF$37898,22,FALSE),VLOOKUP($A48,'K-Wallet'!$A$1:$M$5000,0,FALSE)),"NOT VALID")</f>
        <v>0</v>
      </c>
      <c r="X48">
        <f>IFERROR(IFERROR(VLOOKUP($A48,'K-NETT'!$A$1:$AF$37898,23,FALSE),VLOOKUP($A48,'K-Wallet'!$A$1:$M$5000,0,FALSE)),"NOT VALID")</f>
        <v>0</v>
      </c>
      <c r="Y48">
        <f>IFERROR(IFERROR(VLOOKUP($A48,'K-NETT'!$A$1:$AF$37898,26,FALSE),VLOOKUP($A48,'K-Wallet'!$A$1:$M$5000,0,FALSE)),"NOT VALID")</f>
        <v>876650</v>
      </c>
      <c r="Z48">
        <f>IFERROR(IFERROR(VLOOKUP($A48,'K-NETT'!$A$1:$AF$37898,30,FALSE),VLOOKUP($A48,'K-Wallet'!$A$1:$M$5000,11,FALSE)),"NOT VALID")</f>
        <v>0</v>
      </c>
      <c r="AA48" s="31">
        <f t="shared" si="1"/>
        <v>0</v>
      </c>
    </row>
    <row r="49" spans="1:27" x14ac:dyDescent="0.25">
      <c r="A49" t="str">
        <f t="shared" si="0"/>
        <v>1432656135</v>
      </c>
      <c r="B49">
        <v>40</v>
      </c>
      <c r="C49">
        <v>1432656135</v>
      </c>
      <c r="D49" t="s">
        <v>42</v>
      </c>
      <c r="E49" t="s">
        <v>43</v>
      </c>
      <c r="F49">
        <v>784650</v>
      </c>
      <c r="G49" s="2">
        <v>44118</v>
      </c>
      <c r="H49" s="3">
        <v>0.55420138888888892</v>
      </c>
      <c r="I49" t="s">
        <v>44</v>
      </c>
      <c r="J49">
        <v>-83539727401</v>
      </c>
      <c r="K49" s="4" t="s">
        <v>101</v>
      </c>
      <c r="N49" t="str">
        <f>IFERROR(IFERROR(VLOOKUP($A49,'K-NETT'!$A$1:$AF$37898,1,FALSE),VLOOKUP($A49,'K-Wallet'!$A$1:$M$5000,1,FALSE)),"NOT VALID")</f>
        <v>1432656135</v>
      </c>
      <c r="O49" t="str">
        <f>IFERROR(IFERROR(VLOOKUP($A49,'K-NETT'!$A$1:$AF$37898,11,FALSE),VLOOKUP($A49,'K-Wallet'!$A$1:$M$5000,0,FALSE)),"NOT VALID")</f>
        <v>CNE2010008773</v>
      </c>
      <c r="P49" t="str">
        <f>IFERROR(IFERROR(VLOOKUP($A49,'K-NETT'!$A$1:$AF$37898,14,FALSE),VLOOKUP($A49,'K-Wallet'!$A$1:$M$5000,8,FALSE)),"NOT VALID")</f>
        <v>IDJRID010726</v>
      </c>
      <c r="Q49" t="str">
        <f>IFERROR(IFERROR(VLOOKUP($A49,'K-NETT'!$A$1:$AF$37898,15,FALSE),VLOOKUP($A49,'K-Wallet'!$A$1:$M$5000,9,FALSE)),"NOT VALID")</f>
        <v>M TAUFIQ AMRULLAH</v>
      </c>
      <c r="R49">
        <f>IFERROR(IFERROR(VLOOKUP($A49,'K-NETT'!$A$1:$AF$37898,16,FALSE),VLOOKUP($A49,'K-Wallet'!$A$1:$M$5000,0,FALSE)),"NOT VALID")</f>
        <v>715000</v>
      </c>
      <c r="S49">
        <f>IFERROR(IFERROR(VLOOKUP($A49,'K-NETT'!$A$1:$AF$37898,17,FALSE),VLOOKUP($A49,'K-Wallet'!$A$1:$M$5000,0,FALSE)),"NOT VALID")</f>
        <v>6650</v>
      </c>
      <c r="T49">
        <f>IFERROR(IFERROR(VLOOKUP($A49,'K-NETT'!$A$1:$AF$37898,18,FALSE),VLOOKUP($A49,'K-Wallet'!$A$1:$M$5000,0,FALSE)),"NOT VALID")</f>
        <v>63000</v>
      </c>
      <c r="U49">
        <f>IFERROR(IFERROR(VLOOKUP($A49,'K-NETT'!$A$1:$AF$37898,19,FALSE),VLOOKUP($A49,'K-Wallet'!$A$1:$M$5000,0,FALSE)),"NOT VALID")</f>
        <v>0</v>
      </c>
      <c r="V49">
        <f>IFERROR(IFERROR(VLOOKUP($A49,'K-NETT'!$A$1:$AF$37898,20,FALSE),VLOOKUP($A49,'K-Wallet'!$A$1:$M$5000,0,FALSE)),"NOT VALID")</f>
        <v>0</v>
      </c>
      <c r="W49">
        <f>IFERROR(IFERROR(VLOOKUP($A49,'K-NETT'!$A$1:$AF$37898,22,FALSE),VLOOKUP($A49,'K-Wallet'!$A$1:$M$5000,0,FALSE)),"NOT VALID")</f>
        <v>0</v>
      </c>
      <c r="X49">
        <f>IFERROR(IFERROR(VLOOKUP($A49,'K-NETT'!$A$1:$AF$37898,23,FALSE),VLOOKUP($A49,'K-Wallet'!$A$1:$M$5000,0,FALSE)),"NOT VALID")</f>
        <v>0</v>
      </c>
      <c r="Y49">
        <f>IFERROR(IFERROR(VLOOKUP($A49,'K-NETT'!$A$1:$AF$37898,26,FALSE),VLOOKUP($A49,'K-Wallet'!$A$1:$M$5000,0,FALSE)),"NOT VALID")</f>
        <v>784650</v>
      </c>
      <c r="Z49">
        <f>IFERROR(IFERROR(VLOOKUP($A49,'K-NETT'!$A$1:$AF$37898,30,FALSE),VLOOKUP($A49,'K-Wallet'!$A$1:$M$5000,11,FALSE)),"NOT VALID")</f>
        <v>0</v>
      </c>
      <c r="AA49" s="31">
        <f t="shared" si="1"/>
        <v>0</v>
      </c>
    </row>
    <row r="50" spans="1:27" x14ac:dyDescent="0.25">
      <c r="A50" t="str">
        <f t="shared" si="0"/>
        <v>1684656619</v>
      </c>
      <c r="B50">
        <v>41</v>
      </c>
      <c r="C50">
        <v>1684656619</v>
      </c>
      <c r="D50" t="s">
        <v>42</v>
      </c>
      <c r="E50" t="s">
        <v>43</v>
      </c>
      <c r="F50">
        <v>986650</v>
      </c>
      <c r="G50" s="2">
        <v>44118</v>
      </c>
      <c r="H50" s="3">
        <v>0.55842592592592599</v>
      </c>
      <c r="I50" t="s">
        <v>44</v>
      </c>
      <c r="J50">
        <v>-83541540701</v>
      </c>
      <c r="K50" s="4" t="s">
        <v>101</v>
      </c>
      <c r="N50" t="str">
        <f>IFERROR(IFERROR(VLOOKUP($A50,'K-NETT'!$A$1:$AF$37898,1,FALSE),VLOOKUP($A50,'K-Wallet'!$A$1:$M$5000,1,FALSE)),"NOT VALID")</f>
        <v>1684656619</v>
      </c>
      <c r="O50" t="str">
        <f>IFERROR(IFERROR(VLOOKUP($A50,'K-NETT'!$A$1:$AF$37898,11,FALSE),VLOOKUP($A50,'K-Wallet'!$A$1:$M$5000,0,FALSE)),"NOT VALID")</f>
        <v>CNE2010008775</v>
      </c>
      <c r="P50" t="str">
        <f>IFERROR(IFERROR(VLOOKUP($A50,'K-NETT'!$A$1:$AF$37898,14,FALSE),VLOOKUP($A50,'K-Wallet'!$A$1:$M$5000,8,FALSE)),"NOT VALID")</f>
        <v>IDBBAFA03775</v>
      </c>
      <c r="Q50" t="str">
        <f>IFERROR(IFERROR(VLOOKUP($A50,'K-NETT'!$A$1:$AF$37898,15,FALSE),VLOOKUP($A50,'K-Wallet'!$A$1:$M$5000,9,FALSE)),"NOT VALID")</f>
        <v>DWI SULISTYANINGSIH</v>
      </c>
      <c r="R50">
        <f>IFERROR(IFERROR(VLOOKUP($A50,'K-NETT'!$A$1:$AF$37898,16,FALSE),VLOOKUP($A50,'K-Wallet'!$A$1:$M$5000,0,FALSE)),"NOT VALID")</f>
        <v>980000</v>
      </c>
      <c r="S50">
        <f>IFERROR(IFERROR(VLOOKUP($A50,'K-NETT'!$A$1:$AF$37898,17,FALSE),VLOOKUP($A50,'K-Wallet'!$A$1:$M$5000,0,FALSE)),"NOT VALID")</f>
        <v>6650</v>
      </c>
      <c r="T50">
        <f>IFERROR(IFERROR(VLOOKUP($A50,'K-NETT'!$A$1:$AF$37898,18,FALSE),VLOOKUP($A50,'K-Wallet'!$A$1:$M$5000,0,FALSE)),"NOT VALID")</f>
        <v>0</v>
      </c>
      <c r="U50">
        <f>IFERROR(IFERROR(VLOOKUP($A50,'K-NETT'!$A$1:$AF$37898,19,FALSE),VLOOKUP($A50,'K-Wallet'!$A$1:$M$5000,0,FALSE)),"NOT VALID")</f>
        <v>0</v>
      </c>
      <c r="V50">
        <f>IFERROR(IFERROR(VLOOKUP($A50,'K-NETT'!$A$1:$AF$37898,20,FALSE),VLOOKUP($A50,'K-Wallet'!$A$1:$M$5000,0,FALSE)),"NOT VALID")</f>
        <v>0</v>
      </c>
      <c r="W50">
        <f>IFERROR(IFERROR(VLOOKUP($A50,'K-NETT'!$A$1:$AF$37898,22,FALSE),VLOOKUP($A50,'K-Wallet'!$A$1:$M$5000,0,FALSE)),"NOT VALID")</f>
        <v>0</v>
      </c>
      <c r="X50">
        <f>IFERROR(IFERROR(VLOOKUP($A50,'K-NETT'!$A$1:$AF$37898,23,FALSE),VLOOKUP($A50,'K-Wallet'!$A$1:$M$5000,0,FALSE)),"NOT VALID")</f>
        <v>0</v>
      </c>
      <c r="Y50">
        <f>IFERROR(IFERROR(VLOOKUP($A50,'K-NETT'!$A$1:$AF$37898,26,FALSE),VLOOKUP($A50,'K-Wallet'!$A$1:$M$5000,0,FALSE)),"NOT VALID")</f>
        <v>986650</v>
      </c>
      <c r="Z50">
        <f>IFERROR(IFERROR(VLOOKUP($A50,'K-NETT'!$A$1:$AF$37898,30,FALSE),VLOOKUP($A50,'K-Wallet'!$A$1:$M$5000,11,FALSE)),"NOT VALID")</f>
        <v>0</v>
      </c>
      <c r="AA50" s="31">
        <f t="shared" si="1"/>
        <v>0</v>
      </c>
    </row>
    <row r="51" spans="1:27" x14ac:dyDescent="0.25">
      <c r="A51" t="str">
        <f t="shared" si="0"/>
        <v>1798656874</v>
      </c>
      <c r="B51">
        <v>42</v>
      </c>
      <c r="C51">
        <v>1798656874</v>
      </c>
      <c r="D51" t="s">
        <v>42</v>
      </c>
      <c r="E51" t="s">
        <v>43</v>
      </c>
      <c r="F51">
        <v>56650</v>
      </c>
      <c r="G51" s="2">
        <v>44118</v>
      </c>
      <c r="H51" s="3">
        <v>0.56393518518518515</v>
      </c>
      <c r="I51" t="s">
        <v>44</v>
      </c>
      <c r="J51">
        <v>-83543943101</v>
      </c>
      <c r="K51" s="4" t="s">
        <v>101</v>
      </c>
      <c r="N51" t="str">
        <f>IFERROR(IFERROR(VLOOKUP($A51,'K-NETT'!$A$1:$AF$37898,1,FALSE),VLOOKUP($A51,'K-Wallet'!$A$1:$M$5000,1,FALSE)),"NOT VALID")</f>
        <v>1798656874</v>
      </c>
      <c r="O51" t="str">
        <f>IFERROR(IFERROR(VLOOKUP($A51,'K-NETT'!$A$1:$AF$37898,11,FALSE),VLOOKUP($A51,'K-Wallet'!$A$1:$M$5000,0,FALSE)),"NOT VALID")</f>
        <v>MME2010008780</v>
      </c>
      <c r="P51" t="str">
        <f>IFERROR(IFERROR(VLOOKUP($A51,'K-NETT'!$A$1:$AF$37898,14,FALSE),VLOOKUP($A51,'K-Wallet'!$A$1:$M$5000,8,FALSE)),"NOT VALID")</f>
        <v>IDSADUA04962</v>
      </c>
      <c r="Q51" t="str">
        <f>IFERROR(IFERROR(VLOOKUP($A51,'K-NETT'!$A$1:$AF$37898,15,FALSE),VLOOKUP($A51,'K-Wallet'!$A$1:$M$5000,9,FALSE)),"NOT VALID")</f>
        <v>PUTRI HIKMALIA</v>
      </c>
      <c r="R51">
        <f>IFERROR(IFERROR(VLOOKUP($A51,'K-NETT'!$A$1:$AF$37898,16,FALSE),VLOOKUP($A51,'K-Wallet'!$A$1:$M$5000,0,FALSE)),"NOT VALID")</f>
        <v>50000</v>
      </c>
      <c r="S51">
        <f>IFERROR(IFERROR(VLOOKUP($A51,'K-NETT'!$A$1:$AF$37898,17,FALSE),VLOOKUP($A51,'K-Wallet'!$A$1:$M$5000,0,FALSE)),"NOT VALID")</f>
        <v>6650</v>
      </c>
      <c r="T51">
        <f>IFERROR(IFERROR(VLOOKUP($A51,'K-NETT'!$A$1:$AF$37898,18,FALSE),VLOOKUP($A51,'K-Wallet'!$A$1:$M$5000,0,FALSE)),"NOT VALID")</f>
        <v>0</v>
      </c>
      <c r="U51">
        <f>IFERROR(IFERROR(VLOOKUP($A51,'K-NETT'!$A$1:$AF$37898,19,FALSE),VLOOKUP($A51,'K-Wallet'!$A$1:$M$5000,0,FALSE)),"NOT VALID")</f>
        <v>0</v>
      </c>
      <c r="V51">
        <f>IFERROR(IFERROR(VLOOKUP($A51,'K-NETT'!$A$1:$AF$37898,20,FALSE),VLOOKUP($A51,'K-Wallet'!$A$1:$M$5000,0,FALSE)),"NOT VALID")</f>
        <v>0</v>
      </c>
      <c r="W51">
        <f>IFERROR(IFERROR(VLOOKUP($A51,'K-NETT'!$A$1:$AF$37898,22,FALSE),VLOOKUP($A51,'K-Wallet'!$A$1:$M$5000,0,FALSE)),"NOT VALID")</f>
        <v>0</v>
      </c>
      <c r="X51">
        <f>IFERROR(IFERROR(VLOOKUP($A51,'K-NETT'!$A$1:$AF$37898,23,FALSE),VLOOKUP($A51,'K-Wallet'!$A$1:$M$5000,0,FALSE)),"NOT VALID")</f>
        <v>0</v>
      </c>
      <c r="Y51">
        <f>IFERROR(IFERROR(VLOOKUP($A51,'K-NETT'!$A$1:$AF$37898,26,FALSE),VLOOKUP($A51,'K-Wallet'!$A$1:$M$5000,0,FALSE)),"NOT VALID")</f>
        <v>56650</v>
      </c>
      <c r="Z51">
        <f>IFERROR(IFERROR(VLOOKUP($A51,'K-NETT'!$A$1:$AF$37898,30,FALSE),VLOOKUP($A51,'K-Wallet'!$A$1:$M$5000,11,FALSE)),"NOT VALID")</f>
        <v>0</v>
      </c>
      <c r="AA51" s="31">
        <f t="shared" si="1"/>
        <v>0</v>
      </c>
    </row>
    <row r="52" spans="1:27" x14ac:dyDescent="0.25">
      <c r="A52" t="str">
        <f t="shared" si="0"/>
        <v>1393756632</v>
      </c>
      <c r="B52">
        <v>43</v>
      </c>
      <c r="C52">
        <v>1393756632</v>
      </c>
      <c r="D52" t="s">
        <v>42</v>
      </c>
      <c r="E52" t="s">
        <v>43</v>
      </c>
      <c r="F52">
        <v>1806650</v>
      </c>
      <c r="G52" s="2">
        <v>44118</v>
      </c>
      <c r="H52" s="3">
        <v>0.56766203703703699</v>
      </c>
      <c r="I52" t="s">
        <v>44</v>
      </c>
      <c r="J52">
        <v>-83545458401</v>
      </c>
      <c r="K52" s="4" t="s">
        <v>101</v>
      </c>
      <c r="N52" t="str">
        <f>IFERROR(IFERROR(VLOOKUP($A52,'K-NETT'!$A$1:$AF$37898,1,FALSE),VLOOKUP($A52,'K-Wallet'!$A$1:$M$5000,1,FALSE)),"NOT VALID")</f>
        <v>1393756632</v>
      </c>
      <c r="O52" t="str">
        <f>IFERROR(IFERROR(VLOOKUP($A52,'K-NETT'!$A$1:$AF$37898,11,FALSE),VLOOKUP($A52,'K-Wallet'!$A$1:$M$5000,0,FALSE)),"NOT VALID")</f>
        <v>CNE2010008784</v>
      </c>
      <c r="P52" t="str">
        <f>IFERROR(IFERROR(VLOOKUP($A52,'K-NETT'!$A$1:$AF$37898,14,FALSE),VLOOKUP($A52,'K-Wallet'!$A$1:$M$5000,8,FALSE)),"NOT VALID")</f>
        <v>IDSPADA02202</v>
      </c>
      <c r="Q52" t="str">
        <f>IFERROR(IFERROR(VLOOKUP($A52,'K-NETT'!$A$1:$AF$37898,15,FALSE),VLOOKUP($A52,'K-Wallet'!$A$1:$M$5000,9,FALSE)),"NOT VALID")</f>
        <v>ZULINDA MUCHTAR</v>
      </c>
      <c r="R52">
        <f>IFERROR(IFERROR(VLOOKUP($A52,'K-NETT'!$A$1:$AF$37898,16,FALSE),VLOOKUP($A52,'K-Wallet'!$A$1:$M$5000,0,FALSE)),"NOT VALID")</f>
        <v>1800000</v>
      </c>
      <c r="S52">
        <f>IFERROR(IFERROR(VLOOKUP($A52,'K-NETT'!$A$1:$AF$37898,17,FALSE),VLOOKUP($A52,'K-Wallet'!$A$1:$M$5000,0,FALSE)),"NOT VALID")</f>
        <v>6650</v>
      </c>
      <c r="T52">
        <f>IFERROR(IFERROR(VLOOKUP($A52,'K-NETT'!$A$1:$AF$37898,18,FALSE),VLOOKUP($A52,'K-Wallet'!$A$1:$M$5000,0,FALSE)),"NOT VALID")</f>
        <v>0</v>
      </c>
      <c r="U52">
        <f>IFERROR(IFERROR(VLOOKUP($A52,'K-NETT'!$A$1:$AF$37898,19,FALSE),VLOOKUP($A52,'K-Wallet'!$A$1:$M$5000,0,FALSE)),"NOT VALID")</f>
        <v>0</v>
      </c>
      <c r="V52">
        <f>IFERROR(IFERROR(VLOOKUP($A52,'K-NETT'!$A$1:$AF$37898,20,FALSE),VLOOKUP($A52,'K-Wallet'!$A$1:$M$5000,0,FALSE)),"NOT VALID")</f>
        <v>0</v>
      </c>
      <c r="W52">
        <f>IFERROR(IFERROR(VLOOKUP($A52,'K-NETT'!$A$1:$AF$37898,22,FALSE),VLOOKUP($A52,'K-Wallet'!$A$1:$M$5000,0,FALSE)),"NOT VALID")</f>
        <v>0</v>
      </c>
      <c r="X52">
        <f>IFERROR(IFERROR(VLOOKUP($A52,'K-NETT'!$A$1:$AF$37898,23,FALSE),VLOOKUP($A52,'K-Wallet'!$A$1:$M$5000,0,FALSE)),"NOT VALID")</f>
        <v>0</v>
      </c>
      <c r="Y52">
        <f>IFERROR(IFERROR(VLOOKUP($A52,'K-NETT'!$A$1:$AF$37898,26,FALSE),VLOOKUP($A52,'K-Wallet'!$A$1:$M$5000,0,FALSE)),"NOT VALID")</f>
        <v>1806650</v>
      </c>
      <c r="Z52">
        <f>IFERROR(IFERROR(VLOOKUP($A52,'K-NETT'!$A$1:$AF$37898,30,FALSE),VLOOKUP($A52,'K-Wallet'!$A$1:$M$5000,11,FALSE)),"NOT VALID")</f>
        <v>0</v>
      </c>
      <c r="AA52" s="31">
        <f t="shared" si="1"/>
        <v>0</v>
      </c>
    </row>
    <row r="53" spans="1:27" x14ac:dyDescent="0.25">
      <c r="A53" t="str">
        <f t="shared" si="0"/>
        <v>1464756992</v>
      </c>
      <c r="B53">
        <v>44</v>
      </c>
      <c r="C53">
        <v>1464756992</v>
      </c>
      <c r="D53" t="s">
        <v>42</v>
      </c>
      <c r="E53" t="s">
        <v>43</v>
      </c>
      <c r="F53">
        <v>56650</v>
      </c>
      <c r="G53" s="2">
        <v>44118</v>
      </c>
      <c r="H53" s="3">
        <v>0.56917824074074075</v>
      </c>
      <c r="I53" t="s">
        <v>44</v>
      </c>
      <c r="J53">
        <v>-83546121101</v>
      </c>
      <c r="K53" s="4" t="s">
        <v>101</v>
      </c>
      <c r="N53" t="str">
        <f>IFERROR(IFERROR(VLOOKUP($A53,'K-NETT'!$A$1:$AF$37898,1,FALSE),VLOOKUP($A53,'K-Wallet'!$A$1:$M$5000,1,FALSE)),"NOT VALID")</f>
        <v>NOT VALID</v>
      </c>
      <c r="O53" t="str">
        <f>IFERROR(IFERROR(VLOOKUP($A53,'K-NETT'!$A$1:$AF$37898,11,FALSE),VLOOKUP($A53,'K-Wallet'!$A$1:$M$5000,0,FALSE)),"NOT VALID")</f>
        <v>NOT VALID</v>
      </c>
      <c r="P53" t="str">
        <f>IFERROR(IFERROR(VLOOKUP($A53,'K-NETT'!$A$1:$AF$37898,14,FALSE),VLOOKUP($A53,'K-Wallet'!$A$1:$M$5000,8,FALSE)),"NOT VALID")</f>
        <v>NOT VALID</v>
      </c>
      <c r="Q53" t="str">
        <f>IFERROR(IFERROR(VLOOKUP($A53,'K-NETT'!$A$1:$AF$37898,15,FALSE),VLOOKUP($A53,'K-Wallet'!$A$1:$M$5000,9,FALSE)),"NOT VALID")</f>
        <v>NOT VALID</v>
      </c>
      <c r="R53" t="str">
        <f>IFERROR(IFERROR(VLOOKUP($A53,'K-NETT'!$A$1:$AF$37898,16,FALSE),VLOOKUP($A53,'K-Wallet'!$A$1:$M$5000,0,FALSE)),"NOT VALID")</f>
        <v>NOT VALID</v>
      </c>
      <c r="S53" t="str">
        <f>IFERROR(IFERROR(VLOOKUP($A53,'K-NETT'!$A$1:$AF$37898,17,FALSE),VLOOKUP($A53,'K-Wallet'!$A$1:$M$5000,0,FALSE)),"NOT VALID")</f>
        <v>NOT VALID</v>
      </c>
      <c r="T53" t="str">
        <f>IFERROR(IFERROR(VLOOKUP($A53,'K-NETT'!$A$1:$AF$37898,18,FALSE),VLOOKUP($A53,'K-Wallet'!$A$1:$M$5000,0,FALSE)),"NOT VALID")</f>
        <v>NOT VALID</v>
      </c>
      <c r="U53" t="str">
        <f>IFERROR(IFERROR(VLOOKUP($A53,'K-NETT'!$A$1:$AF$37898,19,FALSE),VLOOKUP($A53,'K-Wallet'!$A$1:$M$5000,0,FALSE)),"NOT VALID")</f>
        <v>NOT VALID</v>
      </c>
      <c r="V53" t="str">
        <f>IFERROR(IFERROR(VLOOKUP($A53,'K-NETT'!$A$1:$AF$37898,20,FALSE),VLOOKUP($A53,'K-Wallet'!$A$1:$M$5000,0,FALSE)),"NOT VALID")</f>
        <v>NOT VALID</v>
      </c>
      <c r="W53" t="str">
        <f>IFERROR(IFERROR(VLOOKUP($A53,'K-NETT'!$A$1:$AF$37898,22,FALSE),VLOOKUP($A53,'K-Wallet'!$A$1:$M$5000,0,FALSE)),"NOT VALID")</f>
        <v>NOT VALID</v>
      </c>
      <c r="X53" t="str">
        <f>IFERROR(IFERROR(VLOOKUP($A53,'K-NETT'!$A$1:$AF$37898,23,FALSE),VLOOKUP($A53,'K-Wallet'!$A$1:$M$5000,0,FALSE)),"NOT VALID")</f>
        <v>NOT VALID</v>
      </c>
      <c r="Y53" t="str">
        <f>IFERROR(IFERROR(VLOOKUP($A53,'K-NETT'!$A$1:$AF$37898,26,FALSE),VLOOKUP($A53,'K-Wallet'!$A$1:$M$5000,0,FALSE)),"NOT VALID")</f>
        <v>NOT VALID</v>
      </c>
      <c r="Z53" t="str">
        <f>IFERROR(IFERROR(VLOOKUP($A53,'K-NETT'!$A$1:$AF$37898,30,FALSE),VLOOKUP($A53,'K-Wallet'!$A$1:$M$5000,11,FALSE)),"NOT VALID")</f>
        <v>NOT VALID</v>
      </c>
      <c r="AA53" s="31" t="e">
        <f t="shared" si="1"/>
        <v>#VALUE!</v>
      </c>
    </row>
    <row r="54" spans="1:27" x14ac:dyDescent="0.25">
      <c r="A54" t="str">
        <f t="shared" si="0"/>
        <v>1552856854</v>
      </c>
      <c r="B54">
        <v>45</v>
      </c>
      <c r="C54">
        <v>1552856854</v>
      </c>
      <c r="D54" t="s">
        <v>42</v>
      </c>
      <c r="E54" t="s">
        <v>43</v>
      </c>
      <c r="F54">
        <v>460650</v>
      </c>
      <c r="G54" s="2">
        <v>44118</v>
      </c>
      <c r="H54" s="3">
        <v>0.57938657407407412</v>
      </c>
      <c r="I54" t="s">
        <v>44</v>
      </c>
      <c r="J54">
        <v>-83550166601</v>
      </c>
      <c r="K54" s="4" t="s">
        <v>101</v>
      </c>
      <c r="N54" t="str">
        <f>IFERROR(IFERROR(VLOOKUP($A54,'K-NETT'!$A$1:$AF$37898,1,FALSE),VLOOKUP($A54,'K-Wallet'!$A$1:$M$5000,1,FALSE)),"NOT VALID")</f>
        <v>NOT VALID</v>
      </c>
      <c r="O54" t="str">
        <f>IFERROR(IFERROR(VLOOKUP($A54,'K-NETT'!$A$1:$AF$37898,11,FALSE),VLOOKUP($A54,'K-Wallet'!$A$1:$M$5000,0,FALSE)),"NOT VALID")</f>
        <v>NOT VALID</v>
      </c>
      <c r="P54" t="str">
        <f>IFERROR(IFERROR(VLOOKUP($A54,'K-NETT'!$A$1:$AF$37898,14,FALSE),VLOOKUP($A54,'K-Wallet'!$A$1:$M$5000,8,FALSE)),"NOT VALID")</f>
        <v>NOT VALID</v>
      </c>
      <c r="Q54" t="str">
        <f>IFERROR(IFERROR(VLOOKUP($A54,'K-NETT'!$A$1:$AF$37898,15,FALSE),VLOOKUP($A54,'K-Wallet'!$A$1:$M$5000,9,FALSE)),"NOT VALID")</f>
        <v>NOT VALID</v>
      </c>
      <c r="R54" t="str">
        <f>IFERROR(IFERROR(VLOOKUP($A54,'K-NETT'!$A$1:$AF$37898,16,FALSE),VLOOKUP($A54,'K-Wallet'!$A$1:$M$5000,0,FALSE)),"NOT VALID")</f>
        <v>NOT VALID</v>
      </c>
      <c r="S54" t="str">
        <f>IFERROR(IFERROR(VLOOKUP($A54,'K-NETT'!$A$1:$AF$37898,17,FALSE),VLOOKUP($A54,'K-Wallet'!$A$1:$M$5000,0,FALSE)),"NOT VALID")</f>
        <v>NOT VALID</v>
      </c>
      <c r="T54" t="str">
        <f>IFERROR(IFERROR(VLOOKUP($A54,'K-NETT'!$A$1:$AF$37898,18,FALSE),VLOOKUP($A54,'K-Wallet'!$A$1:$M$5000,0,FALSE)),"NOT VALID")</f>
        <v>NOT VALID</v>
      </c>
      <c r="U54" t="str">
        <f>IFERROR(IFERROR(VLOOKUP($A54,'K-NETT'!$A$1:$AF$37898,19,FALSE),VLOOKUP($A54,'K-Wallet'!$A$1:$M$5000,0,FALSE)),"NOT VALID")</f>
        <v>NOT VALID</v>
      </c>
      <c r="V54" t="str">
        <f>IFERROR(IFERROR(VLOOKUP($A54,'K-NETT'!$A$1:$AF$37898,20,FALSE),VLOOKUP($A54,'K-Wallet'!$A$1:$M$5000,0,FALSE)),"NOT VALID")</f>
        <v>NOT VALID</v>
      </c>
      <c r="W54" t="str">
        <f>IFERROR(IFERROR(VLOOKUP($A54,'K-NETT'!$A$1:$AF$37898,22,FALSE),VLOOKUP($A54,'K-Wallet'!$A$1:$M$5000,0,FALSE)),"NOT VALID")</f>
        <v>NOT VALID</v>
      </c>
      <c r="X54" t="str">
        <f>IFERROR(IFERROR(VLOOKUP($A54,'K-NETT'!$A$1:$AF$37898,23,FALSE),VLOOKUP($A54,'K-Wallet'!$A$1:$M$5000,0,FALSE)),"NOT VALID")</f>
        <v>NOT VALID</v>
      </c>
      <c r="Y54" t="str">
        <f>IFERROR(IFERROR(VLOOKUP($A54,'K-NETT'!$A$1:$AF$37898,26,FALSE),VLOOKUP($A54,'K-Wallet'!$A$1:$M$5000,0,FALSE)),"NOT VALID")</f>
        <v>NOT VALID</v>
      </c>
      <c r="Z54" t="str">
        <f>IFERROR(IFERROR(VLOOKUP($A54,'K-NETT'!$A$1:$AF$37898,30,FALSE),VLOOKUP($A54,'K-Wallet'!$A$1:$M$5000,11,FALSE)),"NOT VALID")</f>
        <v>NOT VALID</v>
      </c>
      <c r="AA54" s="31" t="e">
        <f t="shared" si="1"/>
        <v>#VALUE!</v>
      </c>
    </row>
    <row r="55" spans="1:27" x14ac:dyDescent="0.25">
      <c r="A55" t="str">
        <f t="shared" si="0"/>
        <v>1016856470</v>
      </c>
      <c r="B55">
        <v>46</v>
      </c>
      <c r="C55">
        <v>1016856470</v>
      </c>
      <c r="D55" t="s">
        <v>42</v>
      </c>
      <c r="E55" t="s">
        <v>43</v>
      </c>
      <c r="F55">
        <v>949650</v>
      </c>
      <c r="G55" s="2">
        <v>44118</v>
      </c>
      <c r="H55" s="3">
        <v>0.58165509259259263</v>
      </c>
      <c r="I55" t="s">
        <v>44</v>
      </c>
      <c r="J55">
        <v>-83551195901</v>
      </c>
      <c r="K55" s="4" t="s">
        <v>101</v>
      </c>
      <c r="N55" t="str">
        <f>IFERROR(IFERROR(VLOOKUP($A55,'K-NETT'!$A$1:$AF$37898,1,FALSE),VLOOKUP($A55,'K-Wallet'!$A$1:$M$5000,1,FALSE)),"NOT VALID")</f>
        <v>1016856470</v>
      </c>
      <c r="O55" t="str">
        <f>IFERROR(IFERROR(VLOOKUP($A55,'K-NETT'!$A$1:$AF$37898,11,FALSE),VLOOKUP($A55,'K-Wallet'!$A$1:$M$5000,0,FALSE)),"NOT VALID")</f>
        <v>CNE2010008791</v>
      </c>
      <c r="P55" t="str">
        <f>IFERROR(IFERROR(VLOOKUP($A55,'K-NETT'!$A$1:$AF$37898,14,FALSE),VLOOKUP($A55,'K-Wallet'!$A$1:$M$5000,8,FALSE)),"NOT VALID")</f>
        <v>IDSAID002663</v>
      </c>
      <c r="Q55" t="str">
        <f>IFERROR(IFERROR(VLOOKUP($A55,'K-NETT'!$A$1:$AF$37898,15,FALSE),VLOOKUP($A55,'K-Wallet'!$A$1:$M$5000,9,FALSE)),"NOT VALID")</f>
        <v>M JAMALUDDIN AL AFGHANI</v>
      </c>
      <c r="R55">
        <f>IFERROR(IFERROR(VLOOKUP($A55,'K-NETT'!$A$1:$AF$37898,16,FALSE),VLOOKUP($A55,'K-Wallet'!$A$1:$M$5000,0,FALSE)),"NOT VALID")</f>
        <v>880000</v>
      </c>
      <c r="S55">
        <f>IFERROR(IFERROR(VLOOKUP($A55,'K-NETT'!$A$1:$AF$37898,17,FALSE),VLOOKUP($A55,'K-Wallet'!$A$1:$M$5000,0,FALSE)),"NOT VALID")</f>
        <v>6650</v>
      </c>
      <c r="T55">
        <f>IFERROR(IFERROR(VLOOKUP($A55,'K-NETT'!$A$1:$AF$37898,18,FALSE),VLOOKUP($A55,'K-Wallet'!$A$1:$M$5000,0,FALSE)),"NOT VALID")</f>
        <v>63000</v>
      </c>
      <c r="U55">
        <f>IFERROR(IFERROR(VLOOKUP($A55,'K-NETT'!$A$1:$AF$37898,19,FALSE),VLOOKUP($A55,'K-Wallet'!$A$1:$M$5000,0,FALSE)),"NOT VALID")</f>
        <v>0</v>
      </c>
      <c r="V55">
        <f>IFERROR(IFERROR(VLOOKUP($A55,'K-NETT'!$A$1:$AF$37898,20,FALSE),VLOOKUP($A55,'K-Wallet'!$A$1:$M$5000,0,FALSE)),"NOT VALID")</f>
        <v>0</v>
      </c>
      <c r="W55">
        <f>IFERROR(IFERROR(VLOOKUP($A55,'K-NETT'!$A$1:$AF$37898,22,FALSE),VLOOKUP($A55,'K-Wallet'!$A$1:$M$5000,0,FALSE)),"NOT VALID")</f>
        <v>0</v>
      </c>
      <c r="X55">
        <f>IFERROR(IFERROR(VLOOKUP($A55,'K-NETT'!$A$1:$AF$37898,23,FALSE),VLOOKUP($A55,'K-Wallet'!$A$1:$M$5000,0,FALSE)),"NOT VALID")</f>
        <v>0</v>
      </c>
      <c r="Y55">
        <f>IFERROR(IFERROR(VLOOKUP($A55,'K-NETT'!$A$1:$AF$37898,26,FALSE),VLOOKUP($A55,'K-Wallet'!$A$1:$M$5000,0,FALSE)),"NOT VALID")</f>
        <v>949650</v>
      </c>
      <c r="Z55">
        <f>IFERROR(IFERROR(VLOOKUP($A55,'K-NETT'!$A$1:$AF$37898,30,FALSE),VLOOKUP($A55,'K-Wallet'!$A$1:$M$5000,11,FALSE)),"NOT VALID")</f>
        <v>0</v>
      </c>
      <c r="AA55" s="31">
        <f t="shared" si="1"/>
        <v>0</v>
      </c>
    </row>
    <row r="56" spans="1:27" x14ac:dyDescent="0.25">
      <c r="A56" t="str">
        <f t="shared" si="0"/>
        <v>1927856244</v>
      </c>
      <c r="B56">
        <v>47</v>
      </c>
      <c r="C56">
        <v>1927856244</v>
      </c>
      <c r="D56" t="s">
        <v>42</v>
      </c>
      <c r="E56" t="s">
        <v>43</v>
      </c>
      <c r="F56">
        <v>2986650</v>
      </c>
      <c r="G56" s="2">
        <v>44118</v>
      </c>
      <c r="H56" s="3">
        <v>0.583125</v>
      </c>
      <c r="I56" t="s">
        <v>44</v>
      </c>
      <c r="J56">
        <v>-83551821501</v>
      </c>
      <c r="K56" s="4" t="s">
        <v>101</v>
      </c>
      <c r="N56" t="str">
        <f>IFERROR(IFERROR(VLOOKUP($A56,'K-NETT'!$A$1:$AF$37898,1,FALSE),VLOOKUP($A56,'K-Wallet'!$A$1:$M$5000,1,FALSE)),"NOT VALID")</f>
        <v>1927856244</v>
      </c>
      <c r="O56" t="str">
        <f>IFERROR(IFERROR(VLOOKUP($A56,'K-NETT'!$A$1:$AF$37898,11,FALSE),VLOOKUP($A56,'K-Wallet'!$A$1:$M$5000,0,FALSE)),"NOT VALID")</f>
        <v>CNE2010008792</v>
      </c>
      <c r="P56" t="str">
        <f>IFERROR(IFERROR(VLOOKUP($A56,'K-NETT'!$A$1:$AF$37898,14,FALSE),VLOOKUP($A56,'K-Wallet'!$A$1:$M$5000,8,FALSE)),"NOT VALID")</f>
        <v>IDSPADA02412</v>
      </c>
      <c r="Q56" t="str">
        <f>IFERROR(IFERROR(VLOOKUP($A56,'K-NETT'!$A$1:$AF$37898,15,FALSE),VLOOKUP($A56,'K-Wallet'!$A$1:$M$5000,9,FALSE)),"NOT VALID")</f>
        <v>MAULANA</v>
      </c>
      <c r="R56">
        <f>IFERROR(IFERROR(VLOOKUP($A56,'K-NETT'!$A$1:$AF$37898,16,FALSE),VLOOKUP($A56,'K-Wallet'!$A$1:$M$5000,0,FALSE)),"NOT VALID")</f>
        <v>2980000</v>
      </c>
      <c r="S56">
        <f>IFERROR(IFERROR(VLOOKUP($A56,'K-NETT'!$A$1:$AF$37898,17,FALSE),VLOOKUP($A56,'K-Wallet'!$A$1:$M$5000,0,FALSE)),"NOT VALID")</f>
        <v>6650</v>
      </c>
      <c r="T56">
        <f>IFERROR(IFERROR(VLOOKUP($A56,'K-NETT'!$A$1:$AF$37898,18,FALSE),VLOOKUP($A56,'K-Wallet'!$A$1:$M$5000,0,FALSE)),"NOT VALID")</f>
        <v>0</v>
      </c>
      <c r="U56">
        <f>IFERROR(IFERROR(VLOOKUP($A56,'K-NETT'!$A$1:$AF$37898,19,FALSE),VLOOKUP($A56,'K-Wallet'!$A$1:$M$5000,0,FALSE)),"NOT VALID")</f>
        <v>0</v>
      </c>
      <c r="V56">
        <f>IFERROR(IFERROR(VLOOKUP($A56,'K-NETT'!$A$1:$AF$37898,20,FALSE),VLOOKUP($A56,'K-Wallet'!$A$1:$M$5000,0,FALSE)),"NOT VALID")</f>
        <v>0</v>
      </c>
      <c r="W56">
        <f>IFERROR(IFERROR(VLOOKUP($A56,'K-NETT'!$A$1:$AF$37898,22,FALSE),VLOOKUP($A56,'K-Wallet'!$A$1:$M$5000,0,FALSE)),"NOT VALID")</f>
        <v>0</v>
      </c>
      <c r="X56">
        <f>IFERROR(IFERROR(VLOOKUP($A56,'K-NETT'!$A$1:$AF$37898,23,FALSE),VLOOKUP($A56,'K-Wallet'!$A$1:$M$5000,0,FALSE)),"NOT VALID")</f>
        <v>0</v>
      </c>
      <c r="Y56">
        <f>IFERROR(IFERROR(VLOOKUP($A56,'K-NETT'!$A$1:$AF$37898,26,FALSE),VLOOKUP($A56,'K-Wallet'!$A$1:$M$5000,0,FALSE)),"NOT VALID")</f>
        <v>2986650</v>
      </c>
      <c r="Z56">
        <f>IFERROR(IFERROR(VLOOKUP($A56,'K-NETT'!$A$1:$AF$37898,30,FALSE),VLOOKUP($A56,'K-Wallet'!$A$1:$M$5000,11,FALSE)),"NOT VALID")</f>
        <v>0</v>
      </c>
      <c r="AA56" s="31">
        <f t="shared" si="1"/>
        <v>0</v>
      </c>
    </row>
    <row r="57" spans="1:27" x14ac:dyDescent="0.25">
      <c r="A57" t="str">
        <f t="shared" si="0"/>
        <v>1157856075</v>
      </c>
      <c r="B57">
        <v>48</v>
      </c>
      <c r="C57">
        <v>1157856075</v>
      </c>
      <c r="D57" t="s">
        <v>42</v>
      </c>
      <c r="E57" t="s">
        <v>43</v>
      </c>
      <c r="F57">
        <v>771650</v>
      </c>
      <c r="G57" s="2">
        <v>44118</v>
      </c>
      <c r="H57" s="3">
        <v>0.58351851851851855</v>
      </c>
      <c r="I57" t="s">
        <v>44</v>
      </c>
      <c r="J57">
        <v>-83551954201</v>
      </c>
      <c r="K57" s="4" t="s">
        <v>101</v>
      </c>
      <c r="N57" t="str">
        <f>IFERROR(IFERROR(VLOOKUP($A57,'K-NETT'!$A$1:$AF$37898,1,FALSE),VLOOKUP($A57,'K-Wallet'!$A$1:$M$5000,1,FALSE)),"NOT VALID")</f>
        <v>1157856075</v>
      </c>
      <c r="O57" t="str">
        <f>IFERROR(IFERROR(VLOOKUP($A57,'K-NETT'!$A$1:$AF$37898,11,FALSE),VLOOKUP($A57,'K-Wallet'!$A$1:$M$5000,0,FALSE)),"NOT VALID")</f>
        <v>CNE2010008793</v>
      </c>
      <c r="P57" t="str">
        <f>IFERROR(IFERROR(VLOOKUP($A57,'K-NETT'!$A$1:$AF$37898,14,FALSE),VLOOKUP($A57,'K-Wallet'!$A$1:$M$5000,8,FALSE)),"NOT VALID")</f>
        <v>IDNTAJA02762</v>
      </c>
      <c r="Q57" t="str">
        <f>IFERROR(IFERROR(VLOOKUP($A57,'K-NETT'!$A$1:$AF$37898,15,FALSE),VLOOKUP($A57,'K-Wallet'!$A$1:$M$5000,9,FALSE)),"NOT VALID")</f>
        <v>SALMAN HAFIZI</v>
      </c>
      <c r="R57">
        <f>IFERROR(IFERROR(VLOOKUP($A57,'K-NETT'!$A$1:$AF$37898,16,FALSE),VLOOKUP($A57,'K-Wallet'!$A$1:$M$5000,0,FALSE)),"NOT VALID")</f>
        <v>765000</v>
      </c>
      <c r="S57">
        <f>IFERROR(IFERROR(VLOOKUP($A57,'K-NETT'!$A$1:$AF$37898,17,FALSE),VLOOKUP($A57,'K-Wallet'!$A$1:$M$5000,0,FALSE)),"NOT VALID")</f>
        <v>6650</v>
      </c>
      <c r="T57">
        <f>IFERROR(IFERROR(VLOOKUP($A57,'K-NETT'!$A$1:$AF$37898,18,FALSE),VLOOKUP($A57,'K-Wallet'!$A$1:$M$5000,0,FALSE)),"NOT VALID")</f>
        <v>0</v>
      </c>
      <c r="U57">
        <f>IFERROR(IFERROR(VLOOKUP($A57,'K-NETT'!$A$1:$AF$37898,19,FALSE),VLOOKUP($A57,'K-Wallet'!$A$1:$M$5000,0,FALSE)),"NOT VALID")</f>
        <v>0</v>
      </c>
      <c r="V57">
        <f>IFERROR(IFERROR(VLOOKUP($A57,'K-NETT'!$A$1:$AF$37898,20,FALSE),VLOOKUP($A57,'K-Wallet'!$A$1:$M$5000,0,FALSE)),"NOT VALID")</f>
        <v>0</v>
      </c>
      <c r="W57">
        <f>IFERROR(IFERROR(VLOOKUP($A57,'K-NETT'!$A$1:$AF$37898,22,FALSE),VLOOKUP($A57,'K-Wallet'!$A$1:$M$5000,0,FALSE)),"NOT VALID")</f>
        <v>0</v>
      </c>
      <c r="X57">
        <f>IFERROR(IFERROR(VLOOKUP($A57,'K-NETT'!$A$1:$AF$37898,23,FALSE),VLOOKUP($A57,'K-Wallet'!$A$1:$M$5000,0,FALSE)),"NOT VALID")</f>
        <v>0</v>
      </c>
      <c r="Y57">
        <f>IFERROR(IFERROR(VLOOKUP($A57,'K-NETT'!$A$1:$AF$37898,26,FALSE),VLOOKUP($A57,'K-Wallet'!$A$1:$M$5000,0,FALSE)),"NOT VALID")</f>
        <v>771650</v>
      </c>
      <c r="Z57">
        <f>IFERROR(IFERROR(VLOOKUP($A57,'K-NETT'!$A$1:$AF$37898,30,FALSE),VLOOKUP($A57,'K-Wallet'!$A$1:$M$5000,11,FALSE)),"NOT VALID")</f>
        <v>0</v>
      </c>
      <c r="AA57" s="31">
        <f t="shared" si="1"/>
        <v>0</v>
      </c>
    </row>
    <row r="58" spans="1:27" x14ac:dyDescent="0.25">
      <c r="A58" t="str">
        <f t="shared" si="0"/>
        <v>1276856740</v>
      </c>
      <c r="B58">
        <v>49</v>
      </c>
      <c r="C58">
        <v>1276856740</v>
      </c>
      <c r="D58" t="s">
        <v>42</v>
      </c>
      <c r="E58" t="s">
        <v>43</v>
      </c>
      <c r="F58">
        <v>56650</v>
      </c>
      <c r="G58" s="2">
        <v>44118</v>
      </c>
      <c r="H58" s="3">
        <v>0.58365740740740735</v>
      </c>
      <c r="I58" t="s">
        <v>44</v>
      </c>
      <c r="J58">
        <v>-83552020101</v>
      </c>
      <c r="K58" s="4" t="s">
        <v>101</v>
      </c>
      <c r="N58" t="str">
        <f>IFERROR(IFERROR(VLOOKUP($A58,'K-NETT'!$A$1:$AF$37898,1,FALSE),VLOOKUP($A58,'K-Wallet'!$A$1:$M$5000,1,FALSE)),"NOT VALID")</f>
        <v>NOT VALID</v>
      </c>
      <c r="O58" t="str">
        <f>IFERROR(IFERROR(VLOOKUP($A58,'K-NETT'!$A$1:$AF$37898,11,FALSE),VLOOKUP($A58,'K-Wallet'!$A$1:$M$5000,0,FALSE)),"NOT VALID")</f>
        <v>NOT VALID</v>
      </c>
      <c r="P58" t="str">
        <f>IFERROR(IFERROR(VLOOKUP($A58,'K-NETT'!$A$1:$AF$37898,14,FALSE),VLOOKUP($A58,'K-Wallet'!$A$1:$M$5000,8,FALSE)),"NOT VALID")</f>
        <v>NOT VALID</v>
      </c>
      <c r="Q58" t="str">
        <f>IFERROR(IFERROR(VLOOKUP($A58,'K-NETT'!$A$1:$AF$37898,15,FALSE),VLOOKUP($A58,'K-Wallet'!$A$1:$M$5000,9,FALSE)),"NOT VALID")</f>
        <v>NOT VALID</v>
      </c>
      <c r="R58" t="str">
        <f>IFERROR(IFERROR(VLOOKUP($A58,'K-NETT'!$A$1:$AF$37898,16,FALSE),VLOOKUP($A58,'K-Wallet'!$A$1:$M$5000,0,FALSE)),"NOT VALID")</f>
        <v>NOT VALID</v>
      </c>
      <c r="S58" t="str">
        <f>IFERROR(IFERROR(VLOOKUP($A58,'K-NETT'!$A$1:$AF$37898,17,FALSE),VLOOKUP($A58,'K-Wallet'!$A$1:$M$5000,0,FALSE)),"NOT VALID")</f>
        <v>NOT VALID</v>
      </c>
      <c r="T58" t="str">
        <f>IFERROR(IFERROR(VLOOKUP($A58,'K-NETT'!$A$1:$AF$37898,18,FALSE),VLOOKUP($A58,'K-Wallet'!$A$1:$M$5000,0,FALSE)),"NOT VALID")</f>
        <v>NOT VALID</v>
      </c>
      <c r="U58" t="str">
        <f>IFERROR(IFERROR(VLOOKUP($A58,'K-NETT'!$A$1:$AF$37898,19,FALSE),VLOOKUP($A58,'K-Wallet'!$A$1:$M$5000,0,FALSE)),"NOT VALID")</f>
        <v>NOT VALID</v>
      </c>
      <c r="V58" t="str">
        <f>IFERROR(IFERROR(VLOOKUP($A58,'K-NETT'!$A$1:$AF$37898,20,FALSE),VLOOKUP($A58,'K-Wallet'!$A$1:$M$5000,0,FALSE)),"NOT VALID")</f>
        <v>NOT VALID</v>
      </c>
      <c r="W58" t="str">
        <f>IFERROR(IFERROR(VLOOKUP($A58,'K-NETT'!$A$1:$AF$37898,22,FALSE),VLOOKUP($A58,'K-Wallet'!$A$1:$M$5000,0,FALSE)),"NOT VALID")</f>
        <v>NOT VALID</v>
      </c>
      <c r="X58" t="str">
        <f>IFERROR(IFERROR(VLOOKUP($A58,'K-NETT'!$A$1:$AF$37898,23,FALSE),VLOOKUP($A58,'K-Wallet'!$A$1:$M$5000,0,FALSE)),"NOT VALID")</f>
        <v>NOT VALID</v>
      </c>
      <c r="Y58" t="str">
        <f>IFERROR(IFERROR(VLOOKUP($A58,'K-NETT'!$A$1:$AF$37898,26,FALSE),VLOOKUP($A58,'K-Wallet'!$A$1:$M$5000,0,FALSE)),"NOT VALID")</f>
        <v>NOT VALID</v>
      </c>
      <c r="Z58" t="str">
        <f>IFERROR(IFERROR(VLOOKUP($A58,'K-NETT'!$A$1:$AF$37898,30,FALSE),VLOOKUP($A58,'K-Wallet'!$A$1:$M$5000,11,FALSE)),"NOT VALID")</f>
        <v>NOT VALID</v>
      </c>
      <c r="AA58" s="31" t="e">
        <f t="shared" si="1"/>
        <v>#VALUE!</v>
      </c>
    </row>
    <row r="59" spans="1:27" x14ac:dyDescent="0.25">
      <c r="A59" t="str">
        <f t="shared" si="0"/>
        <v>1303656135</v>
      </c>
      <c r="B59">
        <v>50</v>
      </c>
      <c r="C59">
        <v>1303656135</v>
      </c>
      <c r="D59" t="s">
        <v>42</v>
      </c>
      <c r="E59" t="s">
        <v>43</v>
      </c>
      <c r="F59">
        <v>136650</v>
      </c>
      <c r="G59" s="2">
        <v>44118</v>
      </c>
      <c r="H59" s="3">
        <v>0.58504629629629623</v>
      </c>
      <c r="I59" t="s">
        <v>17185</v>
      </c>
      <c r="J59">
        <v>-83552490401</v>
      </c>
      <c r="K59" s="4" t="s">
        <v>101</v>
      </c>
      <c r="N59" t="str">
        <f>IFERROR(IFERROR(VLOOKUP($A59,'K-NETT'!$A$1:$AF$37898,1,FALSE),VLOOKUP($A59,'K-Wallet'!$A$1:$M$5000,1,FALSE)),"NOT VALID")</f>
        <v>1303656135</v>
      </c>
      <c r="O59" t="str">
        <f>IFERROR(IFERROR(VLOOKUP($A59,'K-NETT'!$A$1:$AF$37898,11,FALSE),VLOOKUP($A59,'K-Wallet'!$A$1:$M$5000,0,FALSE)),"NOT VALID")</f>
        <v>CNE2010008796</v>
      </c>
      <c r="P59" t="str">
        <f>IFERROR(IFERROR(VLOOKUP($A59,'K-NETT'!$A$1:$AF$37898,14,FALSE),VLOOKUP($A59,'K-Wallet'!$A$1:$M$5000,8,FALSE)),"NOT VALID")</f>
        <v>IDSPAAB07479</v>
      </c>
      <c r="Q59" t="str">
        <f>IFERROR(IFERROR(VLOOKUP($A59,'K-NETT'!$A$1:$AF$37898,15,FALSE),VLOOKUP($A59,'K-Wallet'!$A$1:$M$5000,9,FALSE)),"NOT VALID")</f>
        <v>WAHYUNITA ANUGRAHWATI H</v>
      </c>
      <c r="R59">
        <f>IFERROR(IFERROR(VLOOKUP($A59,'K-NETT'!$A$1:$AF$37898,16,FALSE),VLOOKUP($A59,'K-Wallet'!$A$1:$M$5000,0,FALSE)),"NOT VALID")</f>
        <v>120000</v>
      </c>
      <c r="S59">
        <f>IFERROR(IFERROR(VLOOKUP($A59,'K-NETT'!$A$1:$AF$37898,17,FALSE),VLOOKUP($A59,'K-Wallet'!$A$1:$M$5000,0,FALSE)),"NOT VALID")</f>
        <v>6650</v>
      </c>
      <c r="T59">
        <f>IFERROR(IFERROR(VLOOKUP($A59,'K-NETT'!$A$1:$AF$37898,18,FALSE),VLOOKUP($A59,'K-Wallet'!$A$1:$M$5000,0,FALSE)),"NOT VALID")</f>
        <v>10000</v>
      </c>
      <c r="U59">
        <f>IFERROR(IFERROR(VLOOKUP($A59,'K-NETT'!$A$1:$AF$37898,19,FALSE),VLOOKUP($A59,'K-Wallet'!$A$1:$M$5000,0,FALSE)),"NOT VALID")</f>
        <v>0</v>
      </c>
      <c r="V59">
        <f>IFERROR(IFERROR(VLOOKUP($A59,'K-NETT'!$A$1:$AF$37898,20,FALSE),VLOOKUP($A59,'K-Wallet'!$A$1:$M$5000,0,FALSE)),"NOT VALID")</f>
        <v>0</v>
      </c>
      <c r="W59">
        <f>IFERROR(IFERROR(VLOOKUP($A59,'K-NETT'!$A$1:$AF$37898,22,FALSE),VLOOKUP($A59,'K-Wallet'!$A$1:$M$5000,0,FALSE)),"NOT VALID")</f>
        <v>0</v>
      </c>
      <c r="X59">
        <f>IFERROR(IFERROR(VLOOKUP($A59,'K-NETT'!$A$1:$AF$37898,23,FALSE),VLOOKUP($A59,'K-Wallet'!$A$1:$M$5000,0,FALSE)),"NOT VALID")</f>
        <v>0</v>
      </c>
      <c r="Y59">
        <f>IFERROR(IFERROR(VLOOKUP($A59,'K-NETT'!$A$1:$AF$37898,26,FALSE),VLOOKUP($A59,'K-Wallet'!$A$1:$M$5000,0,FALSE)),"NOT VALID")</f>
        <v>136650</v>
      </c>
      <c r="Z59">
        <f>IFERROR(IFERROR(VLOOKUP($A59,'K-NETT'!$A$1:$AF$37898,30,FALSE),VLOOKUP($A59,'K-Wallet'!$A$1:$M$5000,11,FALSE)),"NOT VALID")</f>
        <v>0</v>
      </c>
      <c r="AA59" s="31">
        <f t="shared" si="1"/>
        <v>0</v>
      </c>
    </row>
    <row r="60" spans="1:27" x14ac:dyDescent="0.25">
      <c r="A60" t="str">
        <f t="shared" si="0"/>
        <v>1833956352</v>
      </c>
      <c r="B60">
        <v>51</v>
      </c>
      <c r="C60">
        <v>1833956352</v>
      </c>
      <c r="D60" t="s">
        <v>42</v>
      </c>
      <c r="E60" t="s">
        <v>43</v>
      </c>
      <c r="F60">
        <v>1326650</v>
      </c>
      <c r="G60" s="2">
        <v>44118</v>
      </c>
      <c r="H60" s="3">
        <v>0.5910185185185185</v>
      </c>
      <c r="I60" t="s">
        <v>44</v>
      </c>
      <c r="J60">
        <v>-83554631101</v>
      </c>
      <c r="K60" s="4" t="s">
        <v>101</v>
      </c>
      <c r="N60" t="str">
        <f>IFERROR(IFERROR(VLOOKUP($A60,'K-NETT'!$A$1:$AF$37898,1,FALSE),VLOOKUP($A60,'K-Wallet'!$A$1:$M$5000,1,FALSE)),"NOT VALID")</f>
        <v>1833956352</v>
      </c>
      <c r="O60" t="str">
        <f>IFERROR(IFERROR(VLOOKUP($A60,'K-NETT'!$A$1:$AF$37898,11,FALSE),VLOOKUP($A60,'K-Wallet'!$A$1:$M$5000,0,FALSE)),"NOT VALID")</f>
        <v>CNE2010008801</v>
      </c>
      <c r="P60" t="str">
        <f>IFERROR(IFERROR(VLOOKUP($A60,'K-NETT'!$A$1:$AF$37898,14,FALSE),VLOOKUP($A60,'K-Wallet'!$A$1:$M$5000,8,FALSE)),"NOT VALID")</f>
        <v>IDJTID000395AT</v>
      </c>
      <c r="Q60" t="str">
        <f>IFERROR(IFERROR(VLOOKUP($A60,'K-NETT'!$A$1:$AF$37898,15,FALSE),VLOOKUP($A60,'K-Wallet'!$A$1:$M$5000,9,FALSE)),"NOT VALID")</f>
        <v>IR PENI JOSHIARTI HARTOJO</v>
      </c>
      <c r="R60">
        <f>IFERROR(IFERROR(VLOOKUP($A60,'K-NETT'!$A$1:$AF$37898,16,FALSE),VLOOKUP($A60,'K-Wallet'!$A$1:$M$5000,0,FALSE)),"NOT VALID")</f>
        <v>1320000</v>
      </c>
      <c r="S60">
        <f>IFERROR(IFERROR(VLOOKUP($A60,'K-NETT'!$A$1:$AF$37898,17,FALSE),VLOOKUP($A60,'K-Wallet'!$A$1:$M$5000,0,FALSE)),"NOT VALID")</f>
        <v>6650</v>
      </c>
      <c r="T60">
        <f>IFERROR(IFERROR(VLOOKUP($A60,'K-NETT'!$A$1:$AF$37898,18,FALSE),VLOOKUP($A60,'K-Wallet'!$A$1:$M$5000,0,FALSE)),"NOT VALID")</f>
        <v>0</v>
      </c>
      <c r="U60">
        <f>IFERROR(IFERROR(VLOOKUP($A60,'K-NETT'!$A$1:$AF$37898,19,FALSE),VLOOKUP($A60,'K-Wallet'!$A$1:$M$5000,0,FALSE)),"NOT VALID")</f>
        <v>0</v>
      </c>
      <c r="V60">
        <f>IFERROR(IFERROR(VLOOKUP($A60,'K-NETT'!$A$1:$AF$37898,20,FALSE),VLOOKUP($A60,'K-Wallet'!$A$1:$M$5000,0,FALSE)),"NOT VALID")</f>
        <v>0</v>
      </c>
      <c r="W60">
        <f>IFERROR(IFERROR(VLOOKUP($A60,'K-NETT'!$A$1:$AF$37898,22,FALSE),VLOOKUP($A60,'K-Wallet'!$A$1:$M$5000,0,FALSE)),"NOT VALID")</f>
        <v>0</v>
      </c>
      <c r="X60">
        <f>IFERROR(IFERROR(VLOOKUP($A60,'K-NETT'!$A$1:$AF$37898,23,FALSE),VLOOKUP($A60,'K-Wallet'!$A$1:$M$5000,0,FALSE)),"NOT VALID")</f>
        <v>0</v>
      </c>
      <c r="Y60">
        <f>IFERROR(IFERROR(VLOOKUP($A60,'K-NETT'!$A$1:$AF$37898,26,FALSE),VLOOKUP($A60,'K-Wallet'!$A$1:$M$5000,0,FALSE)),"NOT VALID")</f>
        <v>1326650</v>
      </c>
      <c r="Z60">
        <f>IFERROR(IFERROR(VLOOKUP($A60,'K-NETT'!$A$1:$AF$37898,30,FALSE),VLOOKUP($A60,'K-Wallet'!$A$1:$M$5000,11,FALSE)),"NOT VALID")</f>
        <v>0</v>
      </c>
      <c r="AA60" s="31">
        <f t="shared" si="1"/>
        <v>0</v>
      </c>
    </row>
    <row r="61" spans="1:27" x14ac:dyDescent="0.25">
      <c r="A61" t="str">
        <f t="shared" si="0"/>
        <v>1535956395</v>
      </c>
      <c r="B61">
        <v>52</v>
      </c>
      <c r="C61">
        <v>1535956395</v>
      </c>
      <c r="D61" t="s">
        <v>42</v>
      </c>
      <c r="E61" t="s">
        <v>43</v>
      </c>
      <c r="F61">
        <v>651650</v>
      </c>
      <c r="G61" s="2">
        <v>44118</v>
      </c>
      <c r="H61" s="3">
        <v>0.59401620370370367</v>
      </c>
      <c r="I61" t="s">
        <v>44</v>
      </c>
      <c r="J61">
        <v>-83555996501</v>
      </c>
      <c r="K61" s="4" t="s">
        <v>101</v>
      </c>
      <c r="N61" t="str">
        <f>IFERROR(IFERROR(VLOOKUP($A61,'K-NETT'!$A$1:$AF$37898,1,FALSE),VLOOKUP($A61,'K-Wallet'!$A$1:$M$5000,1,FALSE)),"NOT VALID")</f>
        <v>1535956395</v>
      </c>
      <c r="O61" t="str">
        <f>IFERROR(IFERROR(VLOOKUP($A61,'K-NETT'!$A$1:$AF$37898,11,FALSE),VLOOKUP($A61,'K-Wallet'!$A$1:$M$5000,0,FALSE)),"NOT VALID")</f>
        <v>CNE2010008803</v>
      </c>
      <c r="P61" t="str">
        <f>IFERROR(IFERROR(VLOOKUP($A61,'K-NETT'!$A$1:$AF$37898,14,FALSE),VLOOKUP($A61,'K-Wallet'!$A$1:$M$5000,8,FALSE)),"NOT VALID")</f>
        <v>EID621079</v>
      </c>
      <c r="Q61" t="str">
        <f>IFERROR(IFERROR(VLOOKUP($A61,'K-NETT'!$A$1:$AF$37898,15,FALSE),VLOOKUP($A61,'K-Wallet'!$A$1:$M$5000,9,FALSE)),"NOT VALID")</f>
        <v>MEGAWATI</v>
      </c>
      <c r="R61">
        <f>IFERROR(IFERROR(VLOOKUP($A61,'K-NETT'!$A$1:$AF$37898,16,FALSE),VLOOKUP($A61,'K-Wallet'!$A$1:$M$5000,0,FALSE)),"NOT VALID")</f>
        <v>620000</v>
      </c>
      <c r="S61">
        <f>IFERROR(IFERROR(VLOOKUP($A61,'K-NETT'!$A$1:$AF$37898,17,FALSE),VLOOKUP($A61,'K-Wallet'!$A$1:$M$5000,0,FALSE)),"NOT VALID")</f>
        <v>6650</v>
      </c>
      <c r="T61">
        <f>IFERROR(IFERROR(VLOOKUP($A61,'K-NETT'!$A$1:$AF$37898,18,FALSE),VLOOKUP($A61,'K-Wallet'!$A$1:$M$5000,0,FALSE)),"NOT VALID")</f>
        <v>25000</v>
      </c>
      <c r="U61">
        <f>IFERROR(IFERROR(VLOOKUP($A61,'K-NETT'!$A$1:$AF$37898,19,FALSE),VLOOKUP($A61,'K-Wallet'!$A$1:$M$5000,0,FALSE)),"NOT VALID")</f>
        <v>0</v>
      </c>
      <c r="V61">
        <f>IFERROR(IFERROR(VLOOKUP($A61,'K-NETT'!$A$1:$AF$37898,20,FALSE),VLOOKUP($A61,'K-Wallet'!$A$1:$M$5000,0,FALSE)),"NOT VALID")</f>
        <v>0</v>
      </c>
      <c r="W61">
        <f>IFERROR(IFERROR(VLOOKUP($A61,'K-NETT'!$A$1:$AF$37898,22,FALSE),VLOOKUP($A61,'K-Wallet'!$A$1:$M$5000,0,FALSE)),"NOT VALID")</f>
        <v>0</v>
      </c>
      <c r="X61">
        <f>IFERROR(IFERROR(VLOOKUP($A61,'K-NETT'!$A$1:$AF$37898,23,FALSE),VLOOKUP($A61,'K-Wallet'!$A$1:$M$5000,0,FALSE)),"NOT VALID")</f>
        <v>0</v>
      </c>
      <c r="Y61">
        <f>IFERROR(IFERROR(VLOOKUP($A61,'K-NETT'!$A$1:$AF$37898,26,FALSE),VLOOKUP($A61,'K-Wallet'!$A$1:$M$5000,0,FALSE)),"NOT VALID")</f>
        <v>651650</v>
      </c>
      <c r="Z61">
        <f>IFERROR(IFERROR(VLOOKUP($A61,'K-NETT'!$A$1:$AF$37898,30,FALSE),VLOOKUP($A61,'K-Wallet'!$A$1:$M$5000,11,FALSE)),"NOT VALID")</f>
        <v>0</v>
      </c>
      <c r="AA61" s="31">
        <f t="shared" si="1"/>
        <v>0</v>
      </c>
    </row>
    <row r="62" spans="1:27" x14ac:dyDescent="0.25">
      <c r="A62" t="str">
        <f t="shared" si="0"/>
        <v>1553456588</v>
      </c>
      <c r="B62">
        <v>53</v>
      </c>
      <c r="C62">
        <v>1553456588</v>
      </c>
      <c r="D62" t="s">
        <v>42</v>
      </c>
      <c r="E62" t="s">
        <v>43</v>
      </c>
      <c r="F62">
        <v>366650</v>
      </c>
      <c r="G62" s="2">
        <v>44118</v>
      </c>
      <c r="H62" s="3">
        <v>0.60556712962962966</v>
      </c>
      <c r="I62" t="s">
        <v>17186</v>
      </c>
      <c r="J62">
        <v>-83560453901</v>
      </c>
      <c r="K62" s="4" t="s">
        <v>101</v>
      </c>
      <c r="N62" t="str">
        <f>IFERROR(IFERROR(VLOOKUP($A62,'K-NETT'!$A$1:$AF$37898,1,FALSE),VLOOKUP($A62,'K-Wallet'!$A$1:$M$5000,1,FALSE)),"NOT VALID")</f>
        <v>1553456588</v>
      </c>
      <c r="O62" t="str">
        <f>IFERROR(IFERROR(VLOOKUP($A62,'K-NETT'!$A$1:$AF$37898,11,FALSE),VLOOKUP($A62,'K-Wallet'!$A$1:$M$5000,0,FALSE)),"NOT VALID")</f>
        <v>CNE2010008807</v>
      </c>
      <c r="P62" t="str">
        <f>IFERROR(IFERROR(VLOOKUP($A62,'K-NETT'!$A$1:$AF$37898,14,FALSE),VLOOKUP($A62,'K-Wallet'!$A$1:$M$5000,8,FALSE)),"NOT VALID")</f>
        <v>IDKRAAA03405</v>
      </c>
      <c r="Q62" t="str">
        <f>IFERROR(IFERROR(VLOOKUP($A62,'K-NETT'!$A$1:$AF$37898,15,FALSE),VLOOKUP($A62,'K-Wallet'!$A$1:$M$5000,9,FALSE)),"NOT VALID")</f>
        <v>SUDIRMANSYAH</v>
      </c>
      <c r="R62">
        <f>IFERROR(IFERROR(VLOOKUP($A62,'K-NETT'!$A$1:$AF$37898,16,FALSE),VLOOKUP($A62,'K-Wallet'!$A$1:$M$5000,0,FALSE)),"NOT VALID")</f>
        <v>360000</v>
      </c>
      <c r="S62">
        <f>IFERROR(IFERROR(VLOOKUP($A62,'K-NETT'!$A$1:$AF$37898,17,FALSE),VLOOKUP($A62,'K-Wallet'!$A$1:$M$5000,0,FALSE)),"NOT VALID")</f>
        <v>6650</v>
      </c>
      <c r="T62">
        <f>IFERROR(IFERROR(VLOOKUP($A62,'K-NETT'!$A$1:$AF$37898,18,FALSE),VLOOKUP($A62,'K-Wallet'!$A$1:$M$5000,0,FALSE)),"NOT VALID")</f>
        <v>0</v>
      </c>
      <c r="U62">
        <f>IFERROR(IFERROR(VLOOKUP($A62,'K-NETT'!$A$1:$AF$37898,19,FALSE),VLOOKUP($A62,'K-Wallet'!$A$1:$M$5000,0,FALSE)),"NOT VALID")</f>
        <v>0</v>
      </c>
      <c r="V62">
        <f>IFERROR(IFERROR(VLOOKUP($A62,'K-NETT'!$A$1:$AF$37898,20,FALSE),VLOOKUP($A62,'K-Wallet'!$A$1:$M$5000,0,FALSE)),"NOT VALID")</f>
        <v>0</v>
      </c>
      <c r="W62">
        <f>IFERROR(IFERROR(VLOOKUP($A62,'K-NETT'!$A$1:$AF$37898,22,FALSE),VLOOKUP($A62,'K-Wallet'!$A$1:$M$5000,0,FALSE)),"NOT VALID")</f>
        <v>0</v>
      </c>
      <c r="X62">
        <f>IFERROR(IFERROR(VLOOKUP($A62,'K-NETT'!$A$1:$AF$37898,23,FALSE),VLOOKUP($A62,'K-Wallet'!$A$1:$M$5000,0,FALSE)),"NOT VALID")</f>
        <v>0</v>
      </c>
      <c r="Y62">
        <f>IFERROR(IFERROR(VLOOKUP($A62,'K-NETT'!$A$1:$AF$37898,26,FALSE),VLOOKUP($A62,'K-Wallet'!$A$1:$M$5000,0,FALSE)),"NOT VALID")</f>
        <v>366650</v>
      </c>
      <c r="Z62">
        <f>IFERROR(IFERROR(VLOOKUP($A62,'K-NETT'!$A$1:$AF$37898,30,FALSE),VLOOKUP($A62,'K-Wallet'!$A$1:$M$5000,11,FALSE)),"NOT VALID")</f>
        <v>0</v>
      </c>
      <c r="AA62" s="31">
        <f t="shared" si="1"/>
        <v>0</v>
      </c>
    </row>
    <row r="63" spans="1:27" x14ac:dyDescent="0.25">
      <c r="A63" t="str">
        <f t="shared" si="0"/>
        <v>1339956321</v>
      </c>
      <c r="B63">
        <v>54</v>
      </c>
      <c r="C63">
        <v>1339956321</v>
      </c>
      <c r="D63" t="s">
        <v>42</v>
      </c>
      <c r="E63" t="s">
        <v>43</v>
      </c>
      <c r="F63">
        <v>516650</v>
      </c>
      <c r="G63" s="2">
        <v>44118</v>
      </c>
      <c r="H63" s="3">
        <v>0.6095949074074074</v>
      </c>
      <c r="I63" t="s">
        <v>17187</v>
      </c>
      <c r="J63">
        <v>-83562157701</v>
      </c>
      <c r="K63" s="4" t="s">
        <v>101</v>
      </c>
      <c r="N63" t="str">
        <f>IFERROR(IFERROR(VLOOKUP($A63,'K-NETT'!$A$1:$AF$37898,1,FALSE),VLOOKUP($A63,'K-Wallet'!$A$1:$M$5000,1,FALSE)),"NOT VALID")</f>
        <v>1339956321</v>
      </c>
      <c r="O63" t="str">
        <f>IFERROR(IFERROR(VLOOKUP($A63,'K-NETT'!$A$1:$AF$37898,11,FALSE),VLOOKUP($A63,'K-Wallet'!$A$1:$M$5000,0,FALSE)),"NOT VALID")</f>
        <v>CNE2010008809</v>
      </c>
      <c r="P63" t="str">
        <f>IFERROR(IFERROR(VLOOKUP($A63,'K-NETT'!$A$1:$AF$37898,14,FALSE),VLOOKUP($A63,'K-Wallet'!$A$1:$M$5000,8,FALSE)),"NOT VALID")</f>
        <v>IDNTAAA07852</v>
      </c>
      <c r="Q63" t="str">
        <f>IFERROR(IFERROR(VLOOKUP($A63,'K-NETT'!$A$1:$AF$37898,15,FALSE),VLOOKUP($A63,'K-Wallet'!$A$1:$M$5000,9,FALSE)),"NOT VALID")</f>
        <v>WAHYU ANDI SUSANTO</v>
      </c>
      <c r="R63">
        <f>IFERROR(IFERROR(VLOOKUP($A63,'K-NETT'!$A$1:$AF$37898,16,FALSE),VLOOKUP($A63,'K-Wallet'!$A$1:$M$5000,0,FALSE)),"NOT VALID")</f>
        <v>510000</v>
      </c>
      <c r="S63">
        <f>IFERROR(IFERROR(VLOOKUP($A63,'K-NETT'!$A$1:$AF$37898,17,FALSE),VLOOKUP($A63,'K-Wallet'!$A$1:$M$5000,0,FALSE)),"NOT VALID")</f>
        <v>6650</v>
      </c>
      <c r="T63">
        <f>IFERROR(IFERROR(VLOOKUP($A63,'K-NETT'!$A$1:$AF$37898,18,FALSE),VLOOKUP($A63,'K-Wallet'!$A$1:$M$5000,0,FALSE)),"NOT VALID")</f>
        <v>0</v>
      </c>
      <c r="U63">
        <f>IFERROR(IFERROR(VLOOKUP($A63,'K-NETT'!$A$1:$AF$37898,19,FALSE),VLOOKUP($A63,'K-Wallet'!$A$1:$M$5000,0,FALSE)),"NOT VALID")</f>
        <v>0</v>
      </c>
      <c r="V63">
        <f>IFERROR(IFERROR(VLOOKUP($A63,'K-NETT'!$A$1:$AF$37898,20,FALSE),VLOOKUP($A63,'K-Wallet'!$A$1:$M$5000,0,FALSE)),"NOT VALID")</f>
        <v>0</v>
      </c>
      <c r="W63">
        <f>IFERROR(IFERROR(VLOOKUP($A63,'K-NETT'!$A$1:$AF$37898,22,FALSE),VLOOKUP($A63,'K-Wallet'!$A$1:$M$5000,0,FALSE)),"NOT VALID")</f>
        <v>0</v>
      </c>
      <c r="X63">
        <f>IFERROR(IFERROR(VLOOKUP($A63,'K-NETT'!$A$1:$AF$37898,23,FALSE),VLOOKUP($A63,'K-Wallet'!$A$1:$M$5000,0,FALSE)),"NOT VALID")</f>
        <v>0</v>
      </c>
      <c r="Y63">
        <f>IFERROR(IFERROR(VLOOKUP($A63,'K-NETT'!$A$1:$AF$37898,26,FALSE),VLOOKUP($A63,'K-Wallet'!$A$1:$M$5000,0,FALSE)),"NOT VALID")</f>
        <v>516650</v>
      </c>
      <c r="Z63">
        <f>IFERROR(IFERROR(VLOOKUP($A63,'K-NETT'!$A$1:$AF$37898,30,FALSE),VLOOKUP($A63,'K-Wallet'!$A$1:$M$5000,11,FALSE)),"NOT VALID")</f>
        <v>0</v>
      </c>
      <c r="AA63" s="31">
        <f t="shared" si="1"/>
        <v>0</v>
      </c>
    </row>
    <row r="64" spans="1:27" x14ac:dyDescent="0.25">
      <c r="A64" t="str">
        <f t="shared" si="0"/>
        <v>1931166227</v>
      </c>
      <c r="B64">
        <v>55</v>
      </c>
      <c r="C64">
        <v>1931166227</v>
      </c>
      <c r="D64" t="s">
        <v>42</v>
      </c>
      <c r="E64" t="s">
        <v>43</v>
      </c>
      <c r="F64">
        <v>56650</v>
      </c>
      <c r="G64" s="2">
        <v>44118</v>
      </c>
      <c r="H64" s="3">
        <v>0.61113425925925924</v>
      </c>
      <c r="I64" t="s">
        <v>44</v>
      </c>
      <c r="J64">
        <v>-83562876301</v>
      </c>
      <c r="K64" s="4" t="s">
        <v>101</v>
      </c>
      <c r="N64" t="str">
        <f>IFERROR(IFERROR(VLOOKUP($A64,'K-NETT'!$A$1:$AF$37898,1,FALSE),VLOOKUP($A64,'K-Wallet'!$A$1:$M$5000,1,FALSE)),"NOT VALID")</f>
        <v>1931166227</v>
      </c>
      <c r="O64" t="str">
        <f>IFERROR(IFERROR(VLOOKUP($A64,'K-NETT'!$A$1:$AF$37898,11,FALSE),VLOOKUP($A64,'K-Wallet'!$A$1:$M$5000,0,FALSE)),"NOT VALID")</f>
        <v>MME2010008810</v>
      </c>
      <c r="P64" t="str">
        <f>IFERROR(IFERROR(VLOOKUP($A64,'K-NETT'!$A$1:$AF$37898,14,FALSE),VLOOKUP($A64,'K-Wallet'!$A$1:$M$5000,8,FALSE)),"NOT VALID")</f>
        <v>IDPABLA10581</v>
      </c>
      <c r="Q64" t="str">
        <f>IFERROR(IFERROR(VLOOKUP($A64,'K-NETT'!$A$1:$AF$37898,15,FALSE),VLOOKUP($A64,'K-Wallet'!$A$1:$M$5000,9,FALSE)),"NOT VALID")</f>
        <v>TINA TRI ASIH</v>
      </c>
      <c r="R64">
        <f>IFERROR(IFERROR(VLOOKUP($A64,'K-NETT'!$A$1:$AF$37898,16,FALSE),VLOOKUP($A64,'K-Wallet'!$A$1:$M$5000,0,FALSE)),"NOT VALID")</f>
        <v>50000</v>
      </c>
      <c r="S64">
        <f>IFERROR(IFERROR(VLOOKUP($A64,'K-NETT'!$A$1:$AF$37898,17,FALSE),VLOOKUP($A64,'K-Wallet'!$A$1:$M$5000,0,FALSE)),"NOT VALID")</f>
        <v>6650</v>
      </c>
      <c r="T64">
        <f>IFERROR(IFERROR(VLOOKUP($A64,'K-NETT'!$A$1:$AF$37898,18,FALSE),VLOOKUP($A64,'K-Wallet'!$A$1:$M$5000,0,FALSE)),"NOT VALID")</f>
        <v>0</v>
      </c>
      <c r="U64">
        <f>IFERROR(IFERROR(VLOOKUP($A64,'K-NETT'!$A$1:$AF$37898,19,FALSE),VLOOKUP($A64,'K-Wallet'!$A$1:$M$5000,0,FALSE)),"NOT VALID")</f>
        <v>0</v>
      </c>
      <c r="V64">
        <f>IFERROR(IFERROR(VLOOKUP($A64,'K-NETT'!$A$1:$AF$37898,20,FALSE),VLOOKUP($A64,'K-Wallet'!$A$1:$M$5000,0,FALSE)),"NOT VALID")</f>
        <v>0</v>
      </c>
      <c r="W64">
        <f>IFERROR(IFERROR(VLOOKUP($A64,'K-NETT'!$A$1:$AF$37898,22,FALSE),VLOOKUP($A64,'K-Wallet'!$A$1:$M$5000,0,FALSE)),"NOT VALID")</f>
        <v>0</v>
      </c>
      <c r="X64">
        <f>IFERROR(IFERROR(VLOOKUP($A64,'K-NETT'!$A$1:$AF$37898,23,FALSE),VLOOKUP($A64,'K-Wallet'!$A$1:$M$5000,0,FALSE)),"NOT VALID")</f>
        <v>0</v>
      </c>
      <c r="Y64">
        <f>IFERROR(IFERROR(VLOOKUP($A64,'K-NETT'!$A$1:$AF$37898,26,FALSE),VLOOKUP($A64,'K-Wallet'!$A$1:$M$5000,0,FALSE)),"NOT VALID")</f>
        <v>56650</v>
      </c>
      <c r="Z64">
        <f>IFERROR(IFERROR(VLOOKUP($A64,'K-NETT'!$A$1:$AF$37898,30,FALSE),VLOOKUP($A64,'K-Wallet'!$A$1:$M$5000,11,FALSE)),"NOT VALID")</f>
        <v>0</v>
      </c>
      <c r="AA64" s="31">
        <f t="shared" si="1"/>
        <v>0</v>
      </c>
    </row>
    <row r="65" spans="1:27" x14ac:dyDescent="0.25">
      <c r="A65" t="str">
        <f t="shared" si="0"/>
        <v>1433166753</v>
      </c>
      <c r="B65">
        <v>56</v>
      </c>
      <c r="C65">
        <v>1433166753</v>
      </c>
      <c r="D65" t="s">
        <v>42</v>
      </c>
      <c r="E65" t="s">
        <v>43</v>
      </c>
      <c r="F65">
        <v>86650</v>
      </c>
      <c r="G65" s="2">
        <v>44118</v>
      </c>
      <c r="H65" s="3">
        <v>0.61420138888888887</v>
      </c>
      <c r="I65" t="s">
        <v>44</v>
      </c>
      <c r="J65">
        <v>-83563925901</v>
      </c>
      <c r="K65" s="4" t="s">
        <v>101</v>
      </c>
      <c r="N65" t="str">
        <f>IFERROR(IFERROR(VLOOKUP($A65,'K-NETT'!$A$1:$AF$37898,1,FALSE),VLOOKUP($A65,'K-Wallet'!$A$1:$M$5000,1,FALSE)),"NOT VALID")</f>
        <v>1433166753</v>
      </c>
      <c r="O65">
        <f>IFERROR(IFERROR(VLOOKUP($A65,'K-NETT'!$A$1:$AF$37898,11,FALSE),VLOOKUP($A65,'K-Wallet'!$A$1:$M$5000,0,FALSE)),"NOT VALID")</f>
        <v>0</v>
      </c>
      <c r="P65" t="str">
        <f>IFERROR(IFERROR(VLOOKUP($A65,'K-NETT'!$A$1:$AF$37898,14,FALSE),VLOOKUP($A65,'K-Wallet'!$A$1:$M$5000,8,FALSE)),"NOT VALID")</f>
        <v>NP4717063</v>
      </c>
      <c r="Q65" t="str">
        <f>IFERROR(IFERROR(VLOOKUP($A65,'K-NETT'!$A$1:$AF$37898,15,FALSE),VLOOKUP($A65,'K-Wallet'!$A$1:$M$5000,9,FALSE)),"NOT VALID")</f>
        <v>NEPAL SEAKH</v>
      </c>
      <c r="R65">
        <f>IFERROR(IFERROR(VLOOKUP($A65,'K-NETT'!$A$1:$AF$37898,16,FALSE),VLOOKUP($A65,'K-Wallet'!$A$1:$M$5000,0,FALSE)),"NOT VALID")</f>
        <v>80000</v>
      </c>
      <c r="S65">
        <f>IFERROR(IFERROR(VLOOKUP($A65,'K-NETT'!$A$1:$AF$37898,17,FALSE),VLOOKUP($A65,'K-Wallet'!$A$1:$M$5000,0,FALSE)),"NOT VALID")</f>
        <v>6650</v>
      </c>
      <c r="T65">
        <f>IFERROR(IFERROR(VLOOKUP($A65,'K-NETT'!$A$1:$AF$37898,18,FALSE),VLOOKUP($A65,'K-Wallet'!$A$1:$M$5000,0,FALSE)),"NOT VALID")</f>
        <v>0</v>
      </c>
      <c r="U65">
        <f>IFERROR(IFERROR(VLOOKUP($A65,'K-NETT'!$A$1:$AF$37898,19,FALSE),VLOOKUP($A65,'K-Wallet'!$A$1:$M$5000,0,FALSE)),"NOT VALID")</f>
        <v>0</v>
      </c>
      <c r="V65">
        <f>IFERROR(IFERROR(VLOOKUP($A65,'K-NETT'!$A$1:$AF$37898,20,FALSE),VLOOKUP($A65,'K-Wallet'!$A$1:$M$5000,0,FALSE)),"NOT VALID")</f>
        <v>0</v>
      </c>
      <c r="W65">
        <f>IFERROR(IFERROR(VLOOKUP($A65,'K-NETT'!$A$1:$AF$37898,22,FALSE),VLOOKUP($A65,'K-Wallet'!$A$1:$M$5000,0,FALSE)),"NOT VALID")</f>
        <v>0</v>
      </c>
      <c r="X65">
        <f>IFERROR(IFERROR(VLOOKUP($A65,'K-NETT'!$A$1:$AF$37898,23,FALSE),VLOOKUP($A65,'K-Wallet'!$A$1:$M$5000,0,FALSE)),"NOT VALID")</f>
        <v>0</v>
      </c>
      <c r="Y65">
        <f>IFERROR(IFERROR(VLOOKUP($A65,'K-NETT'!$A$1:$AF$37898,26,FALSE),VLOOKUP($A65,'K-Wallet'!$A$1:$M$5000,0,FALSE)),"NOT VALID")</f>
        <v>80000</v>
      </c>
      <c r="Z65" t="str">
        <f>IFERROR(IFERROR(VLOOKUP($A65,'K-NETT'!$A$1:$AF$37898,30,FALSE),VLOOKUP($A65,'K-Wallet'!$A$1:$M$5000,11,FALSE)),"NOT VALID")</f>
        <v>TDN - ANDI (ACEH-SUMBAR) - 2020/10/16</v>
      </c>
      <c r="AA65" s="31">
        <f t="shared" si="1"/>
        <v>6650</v>
      </c>
    </row>
    <row r="66" spans="1:27" x14ac:dyDescent="0.25">
      <c r="A66" t="str">
        <f t="shared" si="0"/>
        <v>1810266828</v>
      </c>
      <c r="B66">
        <v>57</v>
      </c>
      <c r="C66">
        <v>1810266828</v>
      </c>
      <c r="D66" t="s">
        <v>42</v>
      </c>
      <c r="E66" t="s">
        <v>43</v>
      </c>
      <c r="F66">
        <v>86650</v>
      </c>
      <c r="G66" s="2">
        <v>44118</v>
      </c>
      <c r="H66" s="3">
        <v>0.62164351851851851</v>
      </c>
      <c r="I66" t="s">
        <v>44</v>
      </c>
      <c r="J66">
        <v>-83566931101</v>
      </c>
      <c r="K66" s="4" t="s">
        <v>101</v>
      </c>
      <c r="N66" t="str">
        <f>IFERROR(IFERROR(VLOOKUP($A66,'K-NETT'!$A$1:$AF$37898,1,FALSE),VLOOKUP($A66,'K-Wallet'!$A$1:$M$5000,1,FALSE)),"NOT VALID")</f>
        <v>1810266828</v>
      </c>
      <c r="O66">
        <f>IFERROR(IFERROR(VLOOKUP($A66,'K-NETT'!$A$1:$AF$37898,11,FALSE),VLOOKUP($A66,'K-Wallet'!$A$1:$M$5000,0,FALSE)),"NOT VALID")</f>
        <v>0</v>
      </c>
      <c r="P66" t="str">
        <f>IFERROR(IFERROR(VLOOKUP($A66,'K-NETT'!$A$1:$AF$37898,14,FALSE),VLOOKUP($A66,'K-Wallet'!$A$1:$M$5000,8,FALSE)),"NOT VALID")</f>
        <v>NP4717063</v>
      </c>
      <c r="Q66" t="str">
        <f>IFERROR(IFERROR(VLOOKUP($A66,'K-NETT'!$A$1:$AF$37898,15,FALSE),VLOOKUP($A66,'K-Wallet'!$A$1:$M$5000,9,FALSE)),"NOT VALID")</f>
        <v>NEPAL SEAKH</v>
      </c>
      <c r="R66">
        <f>IFERROR(IFERROR(VLOOKUP($A66,'K-NETT'!$A$1:$AF$37898,16,FALSE),VLOOKUP($A66,'K-Wallet'!$A$1:$M$5000,0,FALSE)),"NOT VALID")</f>
        <v>80000</v>
      </c>
      <c r="S66">
        <f>IFERROR(IFERROR(VLOOKUP($A66,'K-NETT'!$A$1:$AF$37898,17,FALSE),VLOOKUP($A66,'K-Wallet'!$A$1:$M$5000,0,FALSE)),"NOT VALID")</f>
        <v>6650</v>
      </c>
      <c r="T66">
        <f>IFERROR(IFERROR(VLOOKUP($A66,'K-NETT'!$A$1:$AF$37898,18,FALSE),VLOOKUP($A66,'K-Wallet'!$A$1:$M$5000,0,FALSE)),"NOT VALID")</f>
        <v>0</v>
      </c>
      <c r="U66">
        <f>IFERROR(IFERROR(VLOOKUP($A66,'K-NETT'!$A$1:$AF$37898,19,FALSE),VLOOKUP($A66,'K-Wallet'!$A$1:$M$5000,0,FALSE)),"NOT VALID")</f>
        <v>0</v>
      </c>
      <c r="V66">
        <f>IFERROR(IFERROR(VLOOKUP($A66,'K-NETT'!$A$1:$AF$37898,20,FALSE),VLOOKUP($A66,'K-Wallet'!$A$1:$M$5000,0,FALSE)),"NOT VALID")</f>
        <v>0</v>
      </c>
      <c r="W66">
        <f>IFERROR(IFERROR(VLOOKUP($A66,'K-NETT'!$A$1:$AF$37898,22,FALSE),VLOOKUP($A66,'K-Wallet'!$A$1:$M$5000,0,FALSE)),"NOT VALID")</f>
        <v>0</v>
      </c>
      <c r="X66">
        <f>IFERROR(IFERROR(VLOOKUP($A66,'K-NETT'!$A$1:$AF$37898,23,FALSE),VLOOKUP($A66,'K-Wallet'!$A$1:$M$5000,0,FALSE)),"NOT VALID")</f>
        <v>0</v>
      </c>
      <c r="Y66">
        <f>IFERROR(IFERROR(VLOOKUP($A66,'K-NETT'!$A$1:$AF$37898,26,FALSE),VLOOKUP($A66,'K-Wallet'!$A$1:$M$5000,0,FALSE)),"NOT VALID")</f>
        <v>80000</v>
      </c>
      <c r="Z66" t="str">
        <f>IFERROR(IFERROR(VLOOKUP($A66,'K-NETT'!$A$1:$AF$37898,30,FALSE),VLOOKUP($A66,'K-Wallet'!$A$1:$M$5000,11,FALSE)),"NOT VALID")</f>
        <v>TDN - ANDI (ACEH-SUMBAR) - 2020/10/16</v>
      </c>
      <c r="AA66" s="31">
        <f t="shared" si="1"/>
        <v>6650</v>
      </c>
    </row>
    <row r="67" spans="1:27" x14ac:dyDescent="0.25">
      <c r="A67" t="str">
        <f t="shared" si="0"/>
        <v>1251266446</v>
      </c>
      <c r="B67">
        <v>58</v>
      </c>
      <c r="C67">
        <v>1251266446</v>
      </c>
      <c r="D67" t="s">
        <v>42</v>
      </c>
      <c r="E67" t="s">
        <v>43</v>
      </c>
      <c r="F67">
        <v>56650</v>
      </c>
      <c r="G67" s="2">
        <v>44118</v>
      </c>
      <c r="H67" s="3">
        <v>0.62269675925925927</v>
      </c>
      <c r="I67" t="s">
        <v>44</v>
      </c>
      <c r="J67">
        <v>-83567407701</v>
      </c>
      <c r="K67" s="4" t="s">
        <v>101</v>
      </c>
      <c r="N67" t="str">
        <f>IFERROR(IFERROR(VLOOKUP($A67,'K-NETT'!$A$1:$AF$37898,1,FALSE),VLOOKUP($A67,'K-Wallet'!$A$1:$M$5000,1,FALSE)),"NOT VALID")</f>
        <v>1251266446</v>
      </c>
      <c r="O67" t="str">
        <f>IFERROR(IFERROR(VLOOKUP($A67,'K-NETT'!$A$1:$AF$37898,11,FALSE),VLOOKUP($A67,'K-Wallet'!$A$1:$M$5000,0,FALSE)),"NOT VALID")</f>
        <v>MME2010008814</v>
      </c>
      <c r="P67" t="str">
        <f>IFERROR(IFERROR(VLOOKUP($A67,'K-NETT'!$A$1:$AF$37898,14,FALSE),VLOOKUP($A67,'K-Wallet'!$A$1:$M$5000,8,FALSE)),"NOT VALID")</f>
        <v>IDPABLA10582</v>
      </c>
      <c r="Q67" t="str">
        <f>IFERROR(IFERROR(VLOOKUP($A67,'K-NETT'!$A$1:$AF$37898,15,FALSE),VLOOKUP($A67,'K-Wallet'!$A$1:$M$5000,9,FALSE)),"NOT VALID")</f>
        <v>SHANTI</v>
      </c>
      <c r="R67">
        <f>IFERROR(IFERROR(VLOOKUP($A67,'K-NETT'!$A$1:$AF$37898,16,FALSE),VLOOKUP($A67,'K-Wallet'!$A$1:$M$5000,0,FALSE)),"NOT VALID")</f>
        <v>50000</v>
      </c>
      <c r="S67">
        <f>IFERROR(IFERROR(VLOOKUP($A67,'K-NETT'!$A$1:$AF$37898,17,FALSE),VLOOKUP($A67,'K-Wallet'!$A$1:$M$5000,0,FALSE)),"NOT VALID")</f>
        <v>6650</v>
      </c>
      <c r="T67">
        <f>IFERROR(IFERROR(VLOOKUP($A67,'K-NETT'!$A$1:$AF$37898,18,FALSE),VLOOKUP($A67,'K-Wallet'!$A$1:$M$5000,0,FALSE)),"NOT VALID")</f>
        <v>0</v>
      </c>
      <c r="U67">
        <f>IFERROR(IFERROR(VLOOKUP($A67,'K-NETT'!$A$1:$AF$37898,19,FALSE),VLOOKUP($A67,'K-Wallet'!$A$1:$M$5000,0,FALSE)),"NOT VALID")</f>
        <v>0</v>
      </c>
      <c r="V67">
        <f>IFERROR(IFERROR(VLOOKUP($A67,'K-NETT'!$A$1:$AF$37898,20,FALSE),VLOOKUP($A67,'K-Wallet'!$A$1:$M$5000,0,FALSE)),"NOT VALID")</f>
        <v>0</v>
      </c>
      <c r="W67">
        <f>IFERROR(IFERROR(VLOOKUP($A67,'K-NETT'!$A$1:$AF$37898,22,FALSE),VLOOKUP($A67,'K-Wallet'!$A$1:$M$5000,0,FALSE)),"NOT VALID")</f>
        <v>0</v>
      </c>
      <c r="X67">
        <f>IFERROR(IFERROR(VLOOKUP($A67,'K-NETT'!$A$1:$AF$37898,23,FALSE),VLOOKUP($A67,'K-Wallet'!$A$1:$M$5000,0,FALSE)),"NOT VALID")</f>
        <v>0</v>
      </c>
      <c r="Y67">
        <f>IFERROR(IFERROR(VLOOKUP($A67,'K-NETT'!$A$1:$AF$37898,26,FALSE),VLOOKUP($A67,'K-Wallet'!$A$1:$M$5000,0,FALSE)),"NOT VALID")</f>
        <v>56650</v>
      </c>
      <c r="Z67">
        <f>IFERROR(IFERROR(VLOOKUP($A67,'K-NETT'!$A$1:$AF$37898,30,FALSE),VLOOKUP($A67,'K-Wallet'!$A$1:$M$5000,11,FALSE)),"NOT VALID")</f>
        <v>0</v>
      </c>
      <c r="AA67" s="31">
        <f t="shared" si="1"/>
        <v>0</v>
      </c>
    </row>
    <row r="68" spans="1:27" x14ac:dyDescent="0.25">
      <c r="A68" t="str">
        <f t="shared" si="0"/>
        <v>154417059</v>
      </c>
      <c r="B68">
        <v>59</v>
      </c>
      <c r="C68">
        <v>154417059</v>
      </c>
      <c r="D68" t="s">
        <v>1128</v>
      </c>
      <c r="E68" t="s">
        <v>43</v>
      </c>
      <c r="F68">
        <v>1000000</v>
      </c>
      <c r="G68" s="2">
        <v>44118</v>
      </c>
      <c r="H68" s="3">
        <v>0.62748842592592591</v>
      </c>
      <c r="I68" t="s">
        <v>44</v>
      </c>
      <c r="J68">
        <v>-83569159301</v>
      </c>
      <c r="K68" s="4" t="s">
        <v>101</v>
      </c>
      <c r="N68" t="str">
        <f>IFERROR(IFERROR(VLOOKUP($A68,'K-NETT'!$A$1:$AF$37898,1,FALSE),VLOOKUP($A68,'K-Wallet'!$A$1:$M$5000,1,FALSE)),"NOT VALID")</f>
        <v>154417059</v>
      </c>
      <c r="O68" t="str">
        <f>IFERROR(IFERROR(VLOOKUP($A68,'K-NETT'!$A$1:$AF$37898,11,FALSE),VLOOKUP($A68,'K-Wallet'!$A$1:$M$5000,0,FALSE)),"NOT VALID")</f>
        <v>NOT VALID</v>
      </c>
      <c r="P68" t="str">
        <f>IFERROR(IFERROR(VLOOKUP($A68,'K-NETT'!$A$1:$AF$37898,14,FALSE),VLOOKUP($A68,'K-Wallet'!$A$1:$M$5000,8,FALSE)),"NOT VALID")</f>
        <v>IDJHAKA02898</v>
      </c>
      <c r="Q68" t="str">
        <f>IFERROR(IFERROR(VLOOKUP($A68,'K-NETT'!$A$1:$AF$37898,15,FALSE),VLOOKUP($A68,'K-Wallet'!$A$1:$M$5000,9,FALSE)),"NOT VALID")</f>
        <v>RUMINAH</v>
      </c>
      <c r="R68" t="str">
        <f>IFERROR(IFERROR(VLOOKUP($A68,'K-NETT'!$A$1:$AF$37898,16,FALSE),VLOOKUP($A68,'K-Wallet'!$A$1:$M$5000,0,FALSE)),"NOT VALID")</f>
        <v>NOT VALID</v>
      </c>
      <c r="S68" t="str">
        <f>IFERROR(IFERROR(VLOOKUP($A68,'K-NETT'!$A$1:$AF$37898,17,FALSE),VLOOKUP($A68,'K-Wallet'!$A$1:$M$5000,0,FALSE)),"NOT VALID")</f>
        <v>NOT VALID</v>
      </c>
      <c r="T68" t="str">
        <f>IFERROR(IFERROR(VLOOKUP($A68,'K-NETT'!$A$1:$AF$37898,18,FALSE),VLOOKUP($A68,'K-Wallet'!$A$1:$M$5000,0,FALSE)),"NOT VALID")</f>
        <v>NOT VALID</v>
      </c>
      <c r="U68" t="str">
        <f>IFERROR(IFERROR(VLOOKUP($A68,'K-NETT'!$A$1:$AF$37898,19,FALSE),VLOOKUP($A68,'K-Wallet'!$A$1:$M$5000,0,FALSE)),"NOT VALID")</f>
        <v>NOT VALID</v>
      </c>
      <c r="V68" t="str">
        <f>IFERROR(IFERROR(VLOOKUP($A68,'K-NETT'!$A$1:$AF$37898,20,FALSE),VLOOKUP($A68,'K-Wallet'!$A$1:$M$5000,0,FALSE)),"NOT VALID")</f>
        <v>NOT VALID</v>
      </c>
      <c r="W68" t="str">
        <f>IFERROR(IFERROR(VLOOKUP($A68,'K-NETT'!$A$1:$AF$37898,22,FALSE),VLOOKUP($A68,'K-Wallet'!$A$1:$M$5000,0,FALSE)),"NOT VALID")</f>
        <v>NOT VALID</v>
      </c>
      <c r="X68" t="str">
        <f>IFERROR(IFERROR(VLOOKUP($A68,'K-NETT'!$A$1:$AF$37898,23,FALSE),VLOOKUP($A68,'K-Wallet'!$A$1:$M$5000,0,FALSE)),"NOT VALID")</f>
        <v>NOT VALID</v>
      </c>
      <c r="Y68" t="str">
        <f>IFERROR(IFERROR(VLOOKUP($A68,'K-NETT'!$A$1:$AF$37898,26,FALSE),VLOOKUP($A68,'K-Wallet'!$A$1:$M$5000,0,FALSE)),"NOT VALID")</f>
        <v>NOT VALID</v>
      </c>
      <c r="Z68" t="str">
        <f>IFERROR(IFERROR(VLOOKUP($A68,'K-NETT'!$A$1:$AF$37898,30,FALSE),VLOOKUP($A68,'K-Wallet'!$A$1:$M$5000,11,FALSE)),"NOT VALID")</f>
        <v xml:space="preserve"> TOP UP K-WALLET</v>
      </c>
      <c r="AA68" s="31" t="e">
        <f t="shared" si="1"/>
        <v>#VALUE!</v>
      </c>
    </row>
    <row r="69" spans="1:27" x14ac:dyDescent="0.25">
      <c r="A69" t="str">
        <f t="shared" si="0"/>
        <v>1635266194</v>
      </c>
      <c r="B69">
        <v>60</v>
      </c>
      <c r="C69">
        <v>1635266194</v>
      </c>
      <c r="D69" t="s">
        <v>42</v>
      </c>
      <c r="E69" t="s">
        <v>43</v>
      </c>
      <c r="F69">
        <v>894650</v>
      </c>
      <c r="G69" s="2">
        <v>44118</v>
      </c>
      <c r="H69" s="3">
        <v>0.62809027777777782</v>
      </c>
      <c r="I69" t="s">
        <v>46</v>
      </c>
      <c r="J69">
        <v>-83569375801</v>
      </c>
      <c r="K69" s="4" t="s">
        <v>101</v>
      </c>
      <c r="N69" t="str">
        <f>IFERROR(IFERROR(VLOOKUP($A69,'K-NETT'!$A$1:$AF$37898,1,FALSE),VLOOKUP($A69,'K-Wallet'!$A$1:$M$5000,1,FALSE)),"NOT VALID")</f>
        <v>1635266194</v>
      </c>
      <c r="O69" t="str">
        <f>IFERROR(IFERROR(VLOOKUP($A69,'K-NETT'!$A$1:$AF$37898,11,FALSE),VLOOKUP($A69,'K-Wallet'!$A$1:$M$5000,0,FALSE)),"NOT VALID")</f>
        <v>CNE2010008816</v>
      </c>
      <c r="P69" t="str">
        <f>IFERROR(IFERROR(VLOOKUP($A69,'K-NETT'!$A$1:$AF$37898,14,FALSE),VLOOKUP($A69,'K-Wallet'!$A$1:$M$5000,8,FALSE)),"NOT VALID")</f>
        <v>IDSPAAB26904</v>
      </c>
      <c r="Q69" t="str">
        <f>IFERROR(IFERROR(VLOOKUP($A69,'K-NETT'!$A$1:$AF$37898,15,FALSE),VLOOKUP($A69,'K-Wallet'!$A$1:$M$5000,9,FALSE)),"NOT VALID")</f>
        <v>DEWI WULANSARI</v>
      </c>
      <c r="R69">
        <f>IFERROR(IFERROR(VLOOKUP($A69,'K-NETT'!$A$1:$AF$37898,16,FALSE),VLOOKUP($A69,'K-Wallet'!$A$1:$M$5000,0,FALSE)),"NOT VALID")</f>
        <v>880000</v>
      </c>
      <c r="S69">
        <f>IFERROR(IFERROR(VLOOKUP($A69,'K-NETT'!$A$1:$AF$37898,17,FALSE),VLOOKUP($A69,'K-Wallet'!$A$1:$M$5000,0,FALSE)),"NOT VALID")</f>
        <v>6650</v>
      </c>
      <c r="T69">
        <f>IFERROR(IFERROR(VLOOKUP($A69,'K-NETT'!$A$1:$AF$37898,18,FALSE),VLOOKUP($A69,'K-Wallet'!$A$1:$M$5000,0,FALSE)),"NOT VALID")</f>
        <v>8000</v>
      </c>
      <c r="U69">
        <f>IFERROR(IFERROR(VLOOKUP($A69,'K-NETT'!$A$1:$AF$37898,19,FALSE),VLOOKUP($A69,'K-Wallet'!$A$1:$M$5000,0,FALSE)),"NOT VALID")</f>
        <v>0</v>
      </c>
      <c r="V69">
        <f>IFERROR(IFERROR(VLOOKUP($A69,'K-NETT'!$A$1:$AF$37898,20,FALSE),VLOOKUP($A69,'K-Wallet'!$A$1:$M$5000,0,FALSE)),"NOT VALID")</f>
        <v>0</v>
      </c>
      <c r="W69">
        <f>IFERROR(IFERROR(VLOOKUP($A69,'K-NETT'!$A$1:$AF$37898,22,FALSE),VLOOKUP($A69,'K-Wallet'!$A$1:$M$5000,0,FALSE)),"NOT VALID")</f>
        <v>0</v>
      </c>
      <c r="X69">
        <f>IFERROR(IFERROR(VLOOKUP($A69,'K-NETT'!$A$1:$AF$37898,23,FALSE),VLOOKUP($A69,'K-Wallet'!$A$1:$M$5000,0,FALSE)),"NOT VALID")</f>
        <v>0</v>
      </c>
      <c r="Y69">
        <f>IFERROR(IFERROR(VLOOKUP($A69,'K-NETT'!$A$1:$AF$37898,26,FALSE),VLOOKUP($A69,'K-Wallet'!$A$1:$M$5000,0,FALSE)),"NOT VALID")</f>
        <v>894650</v>
      </c>
      <c r="Z69">
        <f>IFERROR(IFERROR(VLOOKUP($A69,'K-NETT'!$A$1:$AF$37898,30,FALSE),VLOOKUP($A69,'K-Wallet'!$A$1:$M$5000,11,FALSE)),"NOT VALID")</f>
        <v>0</v>
      </c>
      <c r="AA69" s="31">
        <f t="shared" si="1"/>
        <v>0</v>
      </c>
    </row>
    <row r="70" spans="1:27" x14ac:dyDescent="0.25">
      <c r="A70" t="str">
        <f t="shared" si="0"/>
        <v>1852366258</v>
      </c>
      <c r="B70">
        <v>61</v>
      </c>
      <c r="C70">
        <v>1852366258</v>
      </c>
      <c r="D70" t="s">
        <v>42</v>
      </c>
      <c r="E70" t="s">
        <v>43</v>
      </c>
      <c r="F70">
        <v>636650</v>
      </c>
      <c r="G70" s="2">
        <v>44118</v>
      </c>
      <c r="H70" s="3">
        <v>0.63643518518518516</v>
      </c>
      <c r="I70" t="s">
        <v>44</v>
      </c>
      <c r="J70">
        <v>-83572590801</v>
      </c>
      <c r="K70" s="4" t="s">
        <v>101</v>
      </c>
      <c r="N70" t="str">
        <f>IFERROR(IFERROR(VLOOKUP($A70,'K-NETT'!$A$1:$AF$37898,1,FALSE),VLOOKUP($A70,'K-Wallet'!$A$1:$M$5000,1,FALSE)),"NOT VALID")</f>
        <v>1852366258</v>
      </c>
      <c r="O70" t="str">
        <f>IFERROR(IFERROR(VLOOKUP($A70,'K-NETT'!$A$1:$AF$37898,11,FALSE),VLOOKUP($A70,'K-Wallet'!$A$1:$M$5000,0,FALSE)),"NOT VALID")</f>
        <v>CNE2010008823</v>
      </c>
      <c r="P70" t="str">
        <f>IFERROR(IFERROR(VLOOKUP($A70,'K-NETT'!$A$1:$AF$37898,14,FALSE),VLOOKUP($A70,'K-Wallet'!$A$1:$M$5000,8,FALSE)),"NOT VALID")</f>
        <v>IDBNID001153</v>
      </c>
      <c r="Q70" t="str">
        <f>IFERROR(IFERROR(VLOOKUP($A70,'K-NETT'!$A$1:$AF$37898,15,FALSE),VLOOKUP($A70,'K-Wallet'!$A$1:$M$5000,9,FALSE)),"NOT VALID")</f>
        <v>KUSLELA</v>
      </c>
      <c r="R70">
        <f>IFERROR(IFERROR(VLOOKUP($A70,'K-NETT'!$A$1:$AF$37898,16,FALSE),VLOOKUP($A70,'K-Wallet'!$A$1:$M$5000,0,FALSE)),"NOT VALID")</f>
        <v>620000</v>
      </c>
      <c r="S70">
        <f>IFERROR(IFERROR(VLOOKUP($A70,'K-NETT'!$A$1:$AF$37898,17,FALSE),VLOOKUP($A70,'K-Wallet'!$A$1:$M$5000,0,FALSE)),"NOT VALID")</f>
        <v>6650</v>
      </c>
      <c r="T70">
        <f>IFERROR(IFERROR(VLOOKUP($A70,'K-NETT'!$A$1:$AF$37898,18,FALSE),VLOOKUP($A70,'K-Wallet'!$A$1:$M$5000,0,FALSE)),"NOT VALID")</f>
        <v>10000</v>
      </c>
      <c r="U70">
        <f>IFERROR(IFERROR(VLOOKUP($A70,'K-NETT'!$A$1:$AF$37898,19,FALSE),VLOOKUP($A70,'K-Wallet'!$A$1:$M$5000,0,FALSE)),"NOT VALID")</f>
        <v>0</v>
      </c>
      <c r="V70">
        <f>IFERROR(IFERROR(VLOOKUP($A70,'K-NETT'!$A$1:$AF$37898,20,FALSE),VLOOKUP($A70,'K-Wallet'!$A$1:$M$5000,0,FALSE)),"NOT VALID")</f>
        <v>0</v>
      </c>
      <c r="W70">
        <f>IFERROR(IFERROR(VLOOKUP($A70,'K-NETT'!$A$1:$AF$37898,22,FALSE),VLOOKUP($A70,'K-Wallet'!$A$1:$M$5000,0,FALSE)),"NOT VALID")</f>
        <v>0</v>
      </c>
      <c r="X70">
        <f>IFERROR(IFERROR(VLOOKUP($A70,'K-NETT'!$A$1:$AF$37898,23,FALSE),VLOOKUP($A70,'K-Wallet'!$A$1:$M$5000,0,FALSE)),"NOT VALID")</f>
        <v>0</v>
      </c>
      <c r="Y70">
        <f>IFERROR(IFERROR(VLOOKUP($A70,'K-NETT'!$A$1:$AF$37898,26,FALSE),VLOOKUP($A70,'K-Wallet'!$A$1:$M$5000,0,FALSE)),"NOT VALID")</f>
        <v>636650</v>
      </c>
      <c r="Z70">
        <f>IFERROR(IFERROR(VLOOKUP($A70,'K-NETT'!$A$1:$AF$37898,30,FALSE),VLOOKUP($A70,'K-Wallet'!$A$1:$M$5000,11,FALSE)),"NOT VALID")</f>
        <v>0</v>
      </c>
      <c r="AA70" s="31">
        <f t="shared" si="1"/>
        <v>0</v>
      </c>
    </row>
    <row r="71" spans="1:27" x14ac:dyDescent="0.25">
      <c r="A71" t="str">
        <f t="shared" si="0"/>
        <v>1843366310</v>
      </c>
      <c r="B71">
        <v>62</v>
      </c>
      <c r="C71">
        <v>1843366310</v>
      </c>
      <c r="D71" t="s">
        <v>42</v>
      </c>
      <c r="E71" t="s">
        <v>43</v>
      </c>
      <c r="F71">
        <v>73650</v>
      </c>
      <c r="G71" s="2">
        <v>44118</v>
      </c>
      <c r="H71" s="3">
        <v>0.63768518518518513</v>
      </c>
      <c r="I71" t="s">
        <v>44</v>
      </c>
      <c r="J71">
        <v>-83573032901</v>
      </c>
      <c r="K71" s="4" t="s">
        <v>101</v>
      </c>
      <c r="N71" t="str">
        <f>IFERROR(IFERROR(VLOOKUP($A71,'K-NETT'!$A$1:$AF$37898,1,FALSE),VLOOKUP($A71,'K-Wallet'!$A$1:$M$5000,1,FALSE)),"NOT VALID")</f>
        <v>NOT VALID</v>
      </c>
      <c r="O71" t="str">
        <f>IFERROR(IFERROR(VLOOKUP($A71,'K-NETT'!$A$1:$AF$37898,11,FALSE),VLOOKUP($A71,'K-Wallet'!$A$1:$M$5000,0,FALSE)),"NOT VALID")</f>
        <v>NOT VALID</v>
      </c>
      <c r="P71" t="str">
        <f>IFERROR(IFERROR(VLOOKUP($A71,'K-NETT'!$A$1:$AF$37898,14,FALSE),VLOOKUP($A71,'K-Wallet'!$A$1:$M$5000,8,FALSE)),"NOT VALID")</f>
        <v>NOT VALID</v>
      </c>
      <c r="Q71" t="str">
        <f>IFERROR(IFERROR(VLOOKUP($A71,'K-NETT'!$A$1:$AF$37898,15,FALSE),VLOOKUP($A71,'K-Wallet'!$A$1:$M$5000,9,FALSE)),"NOT VALID")</f>
        <v>NOT VALID</v>
      </c>
      <c r="R71" t="str">
        <f>IFERROR(IFERROR(VLOOKUP($A71,'K-NETT'!$A$1:$AF$37898,16,FALSE),VLOOKUP($A71,'K-Wallet'!$A$1:$M$5000,0,FALSE)),"NOT VALID")</f>
        <v>NOT VALID</v>
      </c>
      <c r="S71" t="str">
        <f>IFERROR(IFERROR(VLOOKUP($A71,'K-NETT'!$A$1:$AF$37898,17,FALSE),VLOOKUP($A71,'K-Wallet'!$A$1:$M$5000,0,FALSE)),"NOT VALID")</f>
        <v>NOT VALID</v>
      </c>
      <c r="T71" t="str">
        <f>IFERROR(IFERROR(VLOOKUP($A71,'K-NETT'!$A$1:$AF$37898,18,FALSE),VLOOKUP($A71,'K-Wallet'!$A$1:$M$5000,0,FALSE)),"NOT VALID")</f>
        <v>NOT VALID</v>
      </c>
      <c r="U71" t="str">
        <f>IFERROR(IFERROR(VLOOKUP($A71,'K-NETT'!$A$1:$AF$37898,19,FALSE),VLOOKUP($A71,'K-Wallet'!$A$1:$M$5000,0,FALSE)),"NOT VALID")</f>
        <v>NOT VALID</v>
      </c>
      <c r="V71" t="str">
        <f>IFERROR(IFERROR(VLOOKUP($A71,'K-NETT'!$A$1:$AF$37898,20,FALSE),VLOOKUP($A71,'K-Wallet'!$A$1:$M$5000,0,FALSE)),"NOT VALID")</f>
        <v>NOT VALID</v>
      </c>
      <c r="W71" t="str">
        <f>IFERROR(IFERROR(VLOOKUP($A71,'K-NETT'!$A$1:$AF$37898,22,FALSE),VLOOKUP($A71,'K-Wallet'!$A$1:$M$5000,0,FALSE)),"NOT VALID")</f>
        <v>NOT VALID</v>
      </c>
      <c r="X71" t="str">
        <f>IFERROR(IFERROR(VLOOKUP($A71,'K-NETT'!$A$1:$AF$37898,23,FALSE),VLOOKUP($A71,'K-Wallet'!$A$1:$M$5000,0,FALSE)),"NOT VALID")</f>
        <v>NOT VALID</v>
      </c>
      <c r="Y71" t="str">
        <f>IFERROR(IFERROR(VLOOKUP($A71,'K-NETT'!$A$1:$AF$37898,26,FALSE),VLOOKUP($A71,'K-Wallet'!$A$1:$M$5000,0,FALSE)),"NOT VALID")</f>
        <v>NOT VALID</v>
      </c>
      <c r="Z71" t="str">
        <f>IFERROR(IFERROR(VLOOKUP($A71,'K-NETT'!$A$1:$AF$37898,30,FALSE),VLOOKUP($A71,'K-Wallet'!$A$1:$M$5000,11,FALSE)),"NOT VALID")</f>
        <v>NOT VALID</v>
      </c>
      <c r="AA71" s="31" t="e">
        <f t="shared" si="1"/>
        <v>#VALUE!</v>
      </c>
    </row>
    <row r="72" spans="1:27" x14ac:dyDescent="0.25">
      <c r="A72" t="str">
        <f t="shared" si="0"/>
        <v>1792466418</v>
      </c>
      <c r="B72">
        <v>63</v>
      </c>
      <c r="C72">
        <v>1792466418</v>
      </c>
      <c r="D72" t="s">
        <v>42</v>
      </c>
      <c r="E72" t="s">
        <v>43</v>
      </c>
      <c r="F72">
        <v>636650</v>
      </c>
      <c r="G72" s="2">
        <v>44118</v>
      </c>
      <c r="H72" s="3">
        <v>0.64765046296296302</v>
      </c>
      <c r="I72" t="s">
        <v>44</v>
      </c>
      <c r="J72">
        <v>-83576873501</v>
      </c>
      <c r="K72" s="4" t="s">
        <v>101</v>
      </c>
      <c r="N72" t="str">
        <f>IFERROR(IFERROR(VLOOKUP($A72,'K-NETT'!$A$1:$AF$37898,1,FALSE),VLOOKUP($A72,'K-Wallet'!$A$1:$M$5000,1,FALSE)),"NOT VALID")</f>
        <v>1792466418</v>
      </c>
      <c r="O72" t="str">
        <f>IFERROR(IFERROR(VLOOKUP($A72,'K-NETT'!$A$1:$AF$37898,11,FALSE),VLOOKUP($A72,'K-Wallet'!$A$1:$M$5000,0,FALSE)),"NOT VALID")</f>
        <v>CNE2010008830</v>
      </c>
      <c r="P72" t="str">
        <f>IFERROR(IFERROR(VLOOKUP($A72,'K-NETT'!$A$1:$AF$37898,14,FALSE),VLOOKUP($A72,'K-Wallet'!$A$1:$M$5000,8,FALSE)),"NOT VALID")</f>
        <v>IDKHAEA02048</v>
      </c>
      <c r="Q72" t="str">
        <f>IFERROR(IFERROR(VLOOKUP($A72,'K-NETT'!$A$1:$AF$37898,15,FALSE),VLOOKUP($A72,'K-Wallet'!$A$1:$M$5000,9,FALSE)),"NOT VALID")</f>
        <v>NUR HILMAH YULINDA</v>
      </c>
      <c r="R72">
        <f>IFERROR(IFERROR(VLOOKUP($A72,'K-NETT'!$A$1:$AF$37898,16,FALSE),VLOOKUP($A72,'K-Wallet'!$A$1:$M$5000,0,FALSE)),"NOT VALID")</f>
        <v>620000</v>
      </c>
      <c r="S72">
        <f>IFERROR(IFERROR(VLOOKUP($A72,'K-NETT'!$A$1:$AF$37898,17,FALSE),VLOOKUP($A72,'K-Wallet'!$A$1:$M$5000,0,FALSE)),"NOT VALID")</f>
        <v>6650</v>
      </c>
      <c r="T72">
        <f>IFERROR(IFERROR(VLOOKUP($A72,'K-NETT'!$A$1:$AF$37898,18,FALSE),VLOOKUP($A72,'K-Wallet'!$A$1:$M$5000,0,FALSE)),"NOT VALID")</f>
        <v>10000</v>
      </c>
      <c r="U72">
        <f>IFERROR(IFERROR(VLOOKUP($A72,'K-NETT'!$A$1:$AF$37898,19,FALSE),VLOOKUP($A72,'K-Wallet'!$A$1:$M$5000,0,FALSE)),"NOT VALID")</f>
        <v>0</v>
      </c>
      <c r="V72">
        <f>IFERROR(IFERROR(VLOOKUP($A72,'K-NETT'!$A$1:$AF$37898,20,FALSE),VLOOKUP($A72,'K-Wallet'!$A$1:$M$5000,0,FALSE)),"NOT VALID")</f>
        <v>0</v>
      </c>
      <c r="W72">
        <f>IFERROR(IFERROR(VLOOKUP($A72,'K-NETT'!$A$1:$AF$37898,22,FALSE),VLOOKUP($A72,'K-Wallet'!$A$1:$M$5000,0,FALSE)),"NOT VALID")</f>
        <v>0</v>
      </c>
      <c r="X72">
        <f>IFERROR(IFERROR(VLOOKUP($A72,'K-NETT'!$A$1:$AF$37898,23,FALSE),VLOOKUP($A72,'K-Wallet'!$A$1:$M$5000,0,FALSE)),"NOT VALID")</f>
        <v>0</v>
      </c>
      <c r="Y72">
        <f>IFERROR(IFERROR(VLOOKUP($A72,'K-NETT'!$A$1:$AF$37898,26,FALSE),VLOOKUP($A72,'K-Wallet'!$A$1:$M$5000,0,FALSE)),"NOT VALID")</f>
        <v>636650</v>
      </c>
      <c r="Z72">
        <f>IFERROR(IFERROR(VLOOKUP($A72,'K-NETT'!$A$1:$AF$37898,30,FALSE),VLOOKUP($A72,'K-Wallet'!$A$1:$M$5000,11,FALSE)),"NOT VALID")</f>
        <v>0</v>
      </c>
      <c r="AA72" s="31">
        <f t="shared" si="1"/>
        <v>0</v>
      </c>
    </row>
    <row r="73" spans="1:27" x14ac:dyDescent="0.25">
      <c r="A73" t="str">
        <f t="shared" si="0"/>
        <v>1096466508</v>
      </c>
      <c r="B73">
        <v>64</v>
      </c>
      <c r="C73">
        <v>1096466508</v>
      </c>
      <c r="D73" t="s">
        <v>42</v>
      </c>
      <c r="E73" t="s">
        <v>43</v>
      </c>
      <c r="F73">
        <v>964650</v>
      </c>
      <c r="G73" s="2">
        <v>44118</v>
      </c>
      <c r="H73" s="3">
        <v>0.65194444444444444</v>
      </c>
      <c r="I73" t="s">
        <v>44</v>
      </c>
      <c r="J73">
        <v>-83578492201</v>
      </c>
      <c r="K73" s="4" t="s">
        <v>101</v>
      </c>
      <c r="N73" t="str">
        <f>IFERROR(IFERROR(VLOOKUP($A73,'K-NETT'!$A$1:$AF$37898,1,FALSE),VLOOKUP($A73,'K-Wallet'!$A$1:$M$5000,1,FALSE)),"NOT VALID")</f>
        <v>1096466508</v>
      </c>
      <c r="O73" t="str">
        <f>IFERROR(IFERROR(VLOOKUP($A73,'K-NETT'!$A$1:$AF$37898,11,FALSE),VLOOKUP($A73,'K-Wallet'!$A$1:$M$5000,0,FALSE)),"NOT VALID")</f>
        <v>CNE2010008832</v>
      </c>
      <c r="P73" t="str">
        <f>IFERROR(IFERROR(VLOOKUP($A73,'K-NETT'!$A$1:$AF$37898,14,FALSE),VLOOKUP($A73,'K-Wallet'!$A$1:$M$5000,8,FALSE)),"NOT VALID")</f>
        <v>IDJTYCA00552</v>
      </c>
      <c r="Q73" t="str">
        <f>IFERROR(IFERROR(VLOOKUP($A73,'K-NETT'!$A$1:$AF$37898,15,FALSE),VLOOKUP($A73,'K-Wallet'!$A$1:$M$5000,9,FALSE)),"NOT VALID")</f>
        <v>BAY MUSLIHAT</v>
      </c>
      <c r="R73">
        <f>IFERROR(IFERROR(VLOOKUP($A73,'K-NETT'!$A$1:$AF$37898,16,FALSE),VLOOKUP($A73,'K-Wallet'!$A$1:$M$5000,0,FALSE)),"NOT VALID")</f>
        <v>950000</v>
      </c>
      <c r="S73">
        <f>IFERROR(IFERROR(VLOOKUP($A73,'K-NETT'!$A$1:$AF$37898,17,FALSE),VLOOKUP($A73,'K-Wallet'!$A$1:$M$5000,0,FALSE)),"NOT VALID")</f>
        <v>6650</v>
      </c>
      <c r="T73">
        <f>IFERROR(IFERROR(VLOOKUP($A73,'K-NETT'!$A$1:$AF$37898,18,FALSE),VLOOKUP($A73,'K-Wallet'!$A$1:$M$5000,0,FALSE)),"NOT VALID")</f>
        <v>8000</v>
      </c>
      <c r="U73">
        <f>IFERROR(IFERROR(VLOOKUP($A73,'K-NETT'!$A$1:$AF$37898,19,FALSE),VLOOKUP($A73,'K-Wallet'!$A$1:$M$5000,0,FALSE)),"NOT VALID")</f>
        <v>0</v>
      </c>
      <c r="V73">
        <f>IFERROR(IFERROR(VLOOKUP($A73,'K-NETT'!$A$1:$AF$37898,20,FALSE),VLOOKUP($A73,'K-Wallet'!$A$1:$M$5000,0,FALSE)),"NOT VALID")</f>
        <v>0</v>
      </c>
      <c r="W73">
        <f>IFERROR(IFERROR(VLOOKUP($A73,'K-NETT'!$A$1:$AF$37898,22,FALSE),VLOOKUP($A73,'K-Wallet'!$A$1:$M$5000,0,FALSE)),"NOT VALID")</f>
        <v>0</v>
      </c>
      <c r="X73">
        <f>IFERROR(IFERROR(VLOOKUP($A73,'K-NETT'!$A$1:$AF$37898,23,FALSE),VLOOKUP($A73,'K-Wallet'!$A$1:$M$5000,0,FALSE)),"NOT VALID")</f>
        <v>0</v>
      </c>
      <c r="Y73">
        <f>IFERROR(IFERROR(VLOOKUP($A73,'K-NETT'!$A$1:$AF$37898,26,FALSE),VLOOKUP($A73,'K-Wallet'!$A$1:$M$5000,0,FALSE)),"NOT VALID")</f>
        <v>964650</v>
      </c>
      <c r="Z73">
        <f>IFERROR(IFERROR(VLOOKUP($A73,'K-NETT'!$A$1:$AF$37898,30,FALSE),VLOOKUP($A73,'K-Wallet'!$A$1:$M$5000,11,FALSE)),"NOT VALID")</f>
        <v>0</v>
      </c>
      <c r="AA73" s="31">
        <f t="shared" si="1"/>
        <v>0</v>
      </c>
    </row>
    <row r="74" spans="1:27" x14ac:dyDescent="0.25">
      <c r="A74" t="str">
        <f t="shared" si="0"/>
        <v>1811766652</v>
      </c>
      <c r="B74">
        <v>65</v>
      </c>
      <c r="C74">
        <v>1811766652</v>
      </c>
      <c r="D74" t="s">
        <v>42</v>
      </c>
      <c r="E74" t="s">
        <v>43</v>
      </c>
      <c r="F74">
        <v>983650</v>
      </c>
      <c r="G74" s="2">
        <v>44118</v>
      </c>
      <c r="H74" s="3">
        <v>0.68165509259259249</v>
      </c>
      <c r="I74" t="s">
        <v>44</v>
      </c>
      <c r="J74">
        <v>-83589191501</v>
      </c>
      <c r="K74" s="4" t="s">
        <v>101</v>
      </c>
      <c r="N74" t="str">
        <f>IFERROR(IFERROR(VLOOKUP($A74,'K-NETT'!$A$1:$AF$37898,1,FALSE),VLOOKUP($A74,'K-Wallet'!$A$1:$M$5000,1,FALSE)),"NOT VALID")</f>
        <v>1811766652</v>
      </c>
      <c r="O74" t="str">
        <f>IFERROR(IFERROR(VLOOKUP($A74,'K-NETT'!$A$1:$AF$37898,11,FALSE),VLOOKUP($A74,'K-Wallet'!$A$1:$M$5000,0,FALSE)),"NOT VALID")</f>
        <v>CNE2010008845</v>
      </c>
      <c r="P74" t="str">
        <f>IFERROR(IFERROR(VLOOKUP($A74,'K-NETT'!$A$1:$AF$37898,14,FALSE),VLOOKUP($A74,'K-Wallet'!$A$1:$M$5000,8,FALSE)),"NOT VALID")</f>
        <v>IDJHAMA09752</v>
      </c>
      <c r="Q74" t="str">
        <f>IFERROR(IFERROR(VLOOKUP($A74,'K-NETT'!$A$1:$AF$37898,15,FALSE),VLOOKUP($A74,'K-Wallet'!$A$1:$M$5000,9,FALSE)),"NOT VALID")</f>
        <v>PUDJO HARTANTO</v>
      </c>
      <c r="R74">
        <f>IFERROR(IFERROR(VLOOKUP($A74,'K-NETT'!$A$1:$AF$37898,16,FALSE),VLOOKUP($A74,'K-Wallet'!$A$1:$M$5000,0,FALSE)),"NOT VALID")</f>
        <v>950000</v>
      </c>
      <c r="S74">
        <f>IFERROR(IFERROR(VLOOKUP($A74,'K-NETT'!$A$1:$AF$37898,17,FALSE),VLOOKUP($A74,'K-Wallet'!$A$1:$M$5000,0,FALSE)),"NOT VALID")</f>
        <v>6650</v>
      </c>
      <c r="T74">
        <f>IFERROR(IFERROR(VLOOKUP($A74,'K-NETT'!$A$1:$AF$37898,18,FALSE),VLOOKUP($A74,'K-Wallet'!$A$1:$M$5000,0,FALSE)),"NOT VALID")</f>
        <v>27000</v>
      </c>
      <c r="U74">
        <f>IFERROR(IFERROR(VLOOKUP($A74,'K-NETT'!$A$1:$AF$37898,19,FALSE),VLOOKUP($A74,'K-Wallet'!$A$1:$M$5000,0,FALSE)),"NOT VALID")</f>
        <v>0</v>
      </c>
      <c r="V74">
        <f>IFERROR(IFERROR(VLOOKUP($A74,'K-NETT'!$A$1:$AF$37898,20,FALSE),VLOOKUP($A74,'K-Wallet'!$A$1:$M$5000,0,FALSE)),"NOT VALID")</f>
        <v>0</v>
      </c>
      <c r="W74">
        <f>IFERROR(IFERROR(VLOOKUP($A74,'K-NETT'!$A$1:$AF$37898,22,FALSE),VLOOKUP($A74,'K-Wallet'!$A$1:$M$5000,0,FALSE)),"NOT VALID")</f>
        <v>0</v>
      </c>
      <c r="X74">
        <f>IFERROR(IFERROR(VLOOKUP($A74,'K-NETT'!$A$1:$AF$37898,23,FALSE),VLOOKUP($A74,'K-Wallet'!$A$1:$M$5000,0,FALSE)),"NOT VALID")</f>
        <v>0</v>
      </c>
      <c r="Y74">
        <f>IFERROR(IFERROR(VLOOKUP($A74,'K-NETT'!$A$1:$AF$37898,26,FALSE),VLOOKUP($A74,'K-Wallet'!$A$1:$M$5000,0,FALSE)),"NOT VALID")</f>
        <v>983650</v>
      </c>
      <c r="Z74">
        <f>IFERROR(IFERROR(VLOOKUP($A74,'K-NETT'!$A$1:$AF$37898,30,FALSE),VLOOKUP($A74,'K-Wallet'!$A$1:$M$5000,11,FALSE)),"NOT VALID")</f>
        <v>0</v>
      </c>
      <c r="AA74" s="31">
        <f t="shared" si="1"/>
        <v>0</v>
      </c>
    </row>
    <row r="75" spans="1:27" x14ac:dyDescent="0.25">
      <c r="A75" t="str">
        <f t="shared" ref="A75:A138" si="2">+K75&amp;C75</f>
        <v>1403766196</v>
      </c>
      <c r="B75">
        <v>66</v>
      </c>
      <c r="C75">
        <v>1403766196</v>
      </c>
      <c r="D75" t="s">
        <v>42</v>
      </c>
      <c r="E75" t="s">
        <v>43</v>
      </c>
      <c r="F75">
        <v>265650</v>
      </c>
      <c r="G75" s="2">
        <v>44118</v>
      </c>
      <c r="H75" s="3">
        <v>0.68582175925925926</v>
      </c>
      <c r="I75" t="s">
        <v>44</v>
      </c>
      <c r="J75">
        <v>-83590713901</v>
      </c>
      <c r="K75" s="4" t="s">
        <v>101</v>
      </c>
      <c r="N75" t="str">
        <f>IFERROR(IFERROR(VLOOKUP($A75,'K-NETT'!$A$1:$AF$37898,1,FALSE),VLOOKUP($A75,'K-Wallet'!$A$1:$M$5000,1,FALSE)),"NOT VALID")</f>
        <v>1403766196</v>
      </c>
      <c r="O75" t="str">
        <f>IFERROR(IFERROR(VLOOKUP($A75,'K-NETT'!$A$1:$AF$37898,11,FALSE),VLOOKUP($A75,'K-Wallet'!$A$1:$M$5000,0,FALSE)),"NOT VALID")</f>
        <v>CNE2010008848</v>
      </c>
      <c r="P75" t="str">
        <f>IFERROR(IFERROR(VLOOKUP($A75,'K-NETT'!$A$1:$AF$37898,14,FALSE),VLOOKUP($A75,'K-Wallet'!$A$1:$M$5000,8,FALSE)),"NOT VALID")</f>
        <v>EID646047</v>
      </c>
      <c r="Q75" t="str">
        <f>IFERROR(IFERROR(VLOOKUP($A75,'K-NETT'!$A$1:$AF$37898,15,FALSE),VLOOKUP($A75,'K-Wallet'!$A$1:$M$5000,9,FALSE)),"NOT VALID")</f>
        <v>MAKBUL KADRI</v>
      </c>
      <c r="R75">
        <f>IFERROR(IFERROR(VLOOKUP($A75,'K-NETT'!$A$1:$AF$37898,16,FALSE),VLOOKUP($A75,'K-Wallet'!$A$1:$M$5000,0,FALSE)),"NOT VALID")</f>
        <v>224000</v>
      </c>
      <c r="S75">
        <f>IFERROR(IFERROR(VLOOKUP($A75,'K-NETT'!$A$1:$AF$37898,17,FALSE),VLOOKUP($A75,'K-Wallet'!$A$1:$M$5000,0,FALSE)),"NOT VALID")</f>
        <v>6650</v>
      </c>
      <c r="T75">
        <f>IFERROR(IFERROR(VLOOKUP($A75,'K-NETT'!$A$1:$AF$37898,18,FALSE),VLOOKUP($A75,'K-Wallet'!$A$1:$M$5000,0,FALSE)),"NOT VALID")</f>
        <v>35000</v>
      </c>
      <c r="U75">
        <f>IFERROR(IFERROR(VLOOKUP($A75,'K-NETT'!$A$1:$AF$37898,19,FALSE),VLOOKUP($A75,'K-Wallet'!$A$1:$M$5000,0,FALSE)),"NOT VALID")</f>
        <v>0</v>
      </c>
      <c r="V75">
        <f>IFERROR(IFERROR(VLOOKUP($A75,'K-NETT'!$A$1:$AF$37898,20,FALSE),VLOOKUP($A75,'K-Wallet'!$A$1:$M$5000,0,FALSE)),"NOT VALID")</f>
        <v>0</v>
      </c>
      <c r="W75">
        <f>IFERROR(IFERROR(VLOOKUP($A75,'K-NETT'!$A$1:$AF$37898,22,FALSE),VLOOKUP($A75,'K-Wallet'!$A$1:$M$5000,0,FALSE)),"NOT VALID")</f>
        <v>0</v>
      </c>
      <c r="X75">
        <f>IFERROR(IFERROR(VLOOKUP($A75,'K-NETT'!$A$1:$AF$37898,23,FALSE),VLOOKUP($A75,'K-Wallet'!$A$1:$M$5000,0,FALSE)),"NOT VALID")</f>
        <v>0</v>
      </c>
      <c r="Y75">
        <f>IFERROR(IFERROR(VLOOKUP($A75,'K-NETT'!$A$1:$AF$37898,26,FALSE),VLOOKUP($A75,'K-Wallet'!$A$1:$M$5000,0,FALSE)),"NOT VALID")</f>
        <v>265650</v>
      </c>
      <c r="Z75">
        <f>IFERROR(IFERROR(VLOOKUP($A75,'K-NETT'!$A$1:$AF$37898,30,FALSE),VLOOKUP($A75,'K-Wallet'!$A$1:$M$5000,11,FALSE)),"NOT VALID")</f>
        <v>0</v>
      </c>
      <c r="AA75" s="31">
        <f t="shared" ref="AA75:AA138" si="3">+F75-Y75</f>
        <v>0</v>
      </c>
    </row>
    <row r="76" spans="1:27" x14ac:dyDescent="0.25">
      <c r="A76" t="str">
        <f t="shared" si="2"/>
        <v>1654766380</v>
      </c>
      <c r="B76">
        <v>67</v>
      </c>
      <c r="C76">
        <v>1654766380</v>
      </c>
      <c r="D76" t="s">
        <v>42</v>
      </c>
      <c r="E76" t="s">
        <v>43</v>
      </c>
      <c r="F76">
        <v>56650</v>
      </c>
      <c r="G76" s="2">
        <v>44118</v>
      </c>
      <c r="H76" s="3">
        <v>0.68671296296296302</v>
      </c>
      <c r="I76" t="s">
        <v>44</v>
      </c>
      <c r="J76">
        <v>-83591082501</v>
      </c>
      <c r="K76" s="4" t="s">
        <v>101</v>
      </c>
      <c r="N76" t="str">
        <f>IFERROR(IFERROR(VLOOKUP($A76,'K-NETT'!$A$1:$AF$37898,1,FALSE),VLOOKUP($A76,'K-Wallet'!$A$1:$M$5000,1,FALSE)),"NOT VALID")</f>
        <v>1654766380</v>
      </c>
      <c r="O76" t="str">
        <f>IFERROR(IFERROR(VLOOKUP($A76,'K-NETT'!$A$1:$AF$37898,11,FALSE),VLOOKUP($A76,'K-Wallet'!$A$1:$M$5000,0,FALSE)),"NOT VALID")</f>
        <v>MME2010008849</v>
      </c>
      <c r="P76" t="str">
        <f>IFERROR(IFERROR(VLOOKUP($A76,'K-NETT'!$A$1:$AF$37898,14,FALSE),VLOOKUP($A76,'K-Wallet'!$A$1:$M$5000,8,FALSE)),"NOT VALID")</f>
        <v>IDSABUA05154</v>
      </c>
      <c r="Q76" t="str">
        <f>IFERROR(IFERROR(VLOOKUP($A76,'K-NETT'!$A$1:$AF$37898,15,FALSE),VLOOKUP($A76,'K-Wallet'!$A$1:$M$5000,9,FALSE)),"NOT VALID")</f>
        <v>YOSRIZAL FAHMI</v>
      </c>
      <c r="R76">
        <f>IFERROR(IFERROR(VLOOKUP($A76,'K-NETT'!$A$1:$AF$37898,16,FALSE),VLOOKUP($A76,'K-Wallet'!$A$1:$M$5000,0,FALSE)),"NOT VALID")</f>
        <v>50000</v>
      </c>
      <c r="S76">
        <f>IFERROR(IFERROR(VLOOKUP($A76,'K-NETT'!$A$1:$AF$37898,17,FALSE),VLOOKUP($A76,'K-Wallet'!$A$1:$M$5000,0,FALSE)),"NOT VALID")</f>
        <v>6650</v>
      </c>
      <c r="T76">
        <f>IFERROR(IFERROR(VLOOKUP($A76,'K-NETT'!$A$1:$AF$37898,18,FALSE),VLOOKUP($A76,'K-Wallet'!$A$1:$M$5000,0,FALSE)),"NOT VALID")</f>
        <v>0</v>
      </c>
      <c r="U76">
        <f>IFERROR(IFERROR(VLOOKUP($A76,'K-NETT'!$A$1:$AF$37898,19,FALSE),VLOOKUP($A76,'K-Wallet'!$A$1:$M$5000,0,FALSE)),"NOT VALID")</f>
        <v>0</v>
      </c>
      <c r="V76">
        <f>IFERROR(IFERROR(VLOOKUP($A76,'K-NETT'!$A$1:$AF$37898,20,FALSE),VLOOKUP($A76,'K-Wallet'!$A$1:$M$5000,0,FALSE)),"NOT VALID")</f>
        <v>0</v>
      </c>
      <c r="W76">
        <f>IFERROR(IFERROR(VLOOKUP($A76,'K-NETT'!$A$1:$AF$37898,22,FALSE),VLOOKUP($A76,'K-Wallet'!$A$1:$M$5000,0,FALSE)),"NOT VALID")</f>
        <v>0</v>
      </c>
      <c r="X76">
        <f>IFERROR(IFERROR(VLOOKUP($A76,'K-NETT'!$A$1:$AF$37898,23,FALSE),VLOOKUP($A76,'K-Wallet'!$A$1:$M$5000,0,FALSE)),"NOT VALID")</f>
        <v>0</v>
      </c>
      <c r="Y76">
        <f>IFERROR(IFERROR(VLOOKUP($A76,'K-NETT'!$A$1:$AF$37898,26,FALSE),VLOOKUP($A76,'K-Wallet'!$A$1:$M$5000,0,FALSE)),"NOT VALID")</f>
        <v>56650</v>
      </c>
      <c r="Z76">
        <f>IFERROR(IFERROR(VLOOKUP($A76,'K-NETT'!$A$1:$AF$37898,30,FALSE),VLOOKUP($A76,'K-Wallet'!$A$1:$M$5000,11,FALSE)),"NOT VALID")</f>
        <v>0</v>
      </c>
      <c r="AA76" s="31">
        <f t="shared" si="3"/>
        <v>0</v>
      </c>
    </row>
    <row r="77" spans="1:27" x14ac:dyDescent="0.25">
      <c r="A77" t="str">
        <f t="shared" si="2"/>
        <v>1398276632</v>
      </c>
      <c r="B77">
        <v>68</v>
      </c>
      <c r="C77">
        <v>1398276632</v>
      </c>
      <c r="D77" t="s">
        <v>42</v>
      </c>
      <c r="E77" t="s">
        <v>43</v>
      </c>
      <c r="F77">
        <v>56650</v>
      </c>
      <c r="G77" s="2">
        <v>44118</v>
      </c>
      <c r="H77" s="3">
        <v>0.74760416666666663</v>
      </c>
      <c r="I77" t="s">
        <v>44</v>
      </c>
      <c r="J77">
        <v>-83612780701</v>
      </c>
      <c r="K77" s="4" t="s">
        <v>101</v>
      </c>
      <c r="N77" t="str">
        <f>IFERROR(IFERROR(VLOOKUP($A77,'K-NETT'!$A$1:$AF$37898,1,FALSE),VLOOKUP($A77,'K-Wallet'!$A$1:$M$5000,1,FALSE)),"NOT VALID")</f>
        <v>1398276632</v>
      </c>
      <c r="O77" t="str">
        <f>IFERROR(IFERROR(VLOOKUP($A77,'K-NETT'!$A$1:$AF$37898,11,FALSE),VLOOKUP($A77,'K-Wallet'!$A$1:$M$5000,0,FALSE)),"NOT VALID")</f>
        <v>MME2010008870</v>
      </c>
      <c r="P77" t="str">
        <f>IFERROR(IFERROR(VLOOKUP($A77,'K-NETT'!$A$1:$AF$37898,14,FALSE),VLOOKUP($A77,'K-Wallet'!$A$1:$M$5000,8,FALSE)),"NOT VALID")</f>
        <v>IDNTAOA05841</v>
      </c>
      <c r="Q77" t="str">
        <f>IFERROR(IFERROR(VLOOKUP($A77,'K-NETT'!$A$1:$AF$37898,15,FALSE),VLOOKUP($A77,'K-Wallet'!$A$1:$M$5000,9,FALSE)),"NOT VALID")</f>
        <v>MUH ALI UTSMAN</v>
      </c>
      <c r="R77">
        <f>IFERROR(IFERROR(VLOOKUP($A77,'K-NETT'!$A$1:$AF$37898,16,FALSE),VLOOKUP($A77,'K-Wallet'!$A$1:$M$5000,0,FALSE)),"NOT VALID")</f>
        <v>50000</v>
      </c>
      <c r="S77">
        <f>IFERROR(IFERROR(VLOOKUP($A77,'K-NETT'!$A$1:$AF$37898,17,FALSE),VLOOKUP($A77,'K-Wallet'!$A$1:$M$5000,0,FALSE)),"NOT VALID")</f>
        <v>6650</v>
      </c>
      <c r="T77">
        <f>IFERROR(IFERROR(VLOOKUP($A77,'K-NETT'!$A$1:$AF$37898,18,FALSE),VLOOKUP($A77,'K-Wallet'!$A$1:$M$5000,0,FALSE)),"NOT VALID")</f>
        <v>0</v>
      </c>
      <c r="U77">
        <f>IFERROR(IFERROR(VLOOKUP($A77,'K-NETT'!$A$1:$AF$37898,19,FALSE),VLOOKUP($A77,'K-Wallet'!$A$1:$M$5000,0,FALSE)),"NOT VALID")</f>
        <v>0</v>
      </c>
      <c r="V77">
        <f>IFERROR(IFERROR(VLOOKUP($A77,'K-NETT'!$A$1:$AF$37898,20,FALSE),VLOOKUP($A77,'K-Wallet'!$A$1:$M$5000,0,FALSE)),"NOT VALID")</f>
        <v>0</v>
      </c>
      <c r="W77">
        <f>IFERROR(IFERROR(VLOOKUP($A77,'K-NETT'!$A$1:$AF$37898,22,FALSE),VLOOKUP($A77,'K-Wallet'!$A$1:$M$5000,0,FALSE)),"NOT VALID")</f>
        <v>0</v>
      </c>
      <c r="X77">
        <f>IFERROR(IFERROR(VLOOKUP($A77,'K-NETT'!$A$1:$AF$37898,23,FALSE),VLOOKUP($A77,'K-Wallet'!$A$1:$M$5000,0,FALSE)),"NOT VALID")</f>
        <v>0</v>
      </c>
      <c r="Y77">
        <f>IFERROR(IFERROR(VLOOKUP($A77,'K-NETT'!$A$1:$AF$37898,26,FALSE),VLOOKUP($A77,'K-Wallet'!$A$1:$M$5000,0,FALSE)),"NOT VALID")</f>
        <v>56650</v>
      </c>
      <c r="Z77">
        <f>IFERROR(IFERROR(VLOOKUP($A77,'K-NETT'!$A$1:$AF$37898,30,FALSE),VLOOKUP($A77,'K-Wallet'!$A$1:$M$5000,11,FALSE)),"NOT VALID")</f>
        <v>0</v>
      </c>
      <c r="AA77" s="31">
        <f t="shared" si="3"/>
        <v>0</v>
      </c>
    </row>
    <row r="78" spans="1:27" x14ac:dyDescent="0.25">
      <c r="A78" t="str">
        <f t="shared" si="2"/>
        <v>1854376799</v>
      </c>
      <c r="B78">
        <v>69</v>
      </c>
      <c r="C78">
        <v>1854376799</v>
      </c>
      <c r="D78" t="s">
        <v>42</v>
      </c>
      <c r="E78" t="s">
        <v>43</v>
      </c>
      <c r="F78">
        <v>434650</v>
      </c>
      <c r="G78" s="2">
        <v>44118</v>
      </c>
      <c r="H78" s="3">
        <v>0.75440972222222225</v>
      </c>
      <c r="I78" t="s">
        <v>46</v>
      </c>
      <c r="J78">
        <v>-83615093101</v>
      </c>
      <c r="K78" s="4" t="s">
        <v>101</v>
      </c>
      <c r="N78" t="str">
        <f>IFERROR(IFERROR(VLOOKUP($A78,'K-NETT'!$A$1:$AF$37898,1,FALSE),VLOOKUP($A78,'K-Wallet'!$A$1:$M$5000,1,FALSE)),"NOT VALID")</f>
        <v>1854376799</v>
      </c>
      <c r="O78" t="str">
        <f>IFERROR(IFERROR(VLOOKUP($A78,'K-NETT'!$A$1:$AF$37898,11,FALSE),VLOOKUP($A78,'K-Wallet'!$A$1:$M$5000,0,FALSE)),"NOT VALID")</f>
        <v>CNE2010008871</v>
      </c>
      <c r="P78" t="str">
        <f>IFERROR(IFERROR(VLOOKUP($A78,'K-NETT'!$A$1:$AF$37898,14,FALSE),VLOOKUP($A78,'K-Wallet'!$A$1:$M$5000,8,FALSE)),"NOT VALID")</f>
        <v>IDJKAKA02946</v>
      </c>
      <c r="Q78" t="str">
        <f>IFERROR(IFERROR(VLOOKUP($A78,'K-NETT'!$A$1:$AF$37898,15,FALSE),VLOOKUP($A78,'K-Wallet'!$A$1:$M$5000,9,FALSE)),"NOT VALID")</f>
        <v>YENY HERLIANA</v>
      </c>
      <c r="R78">
        <f>IFERROR(IFERROR(VLOOKUP($A78,'K-NETT'!$A$1:$AF$37898,16,FALSE),VLOOKUP($A78,'K-Wallet'!$A$1:$M$5000,0,FALSE)),"NOT VALID")</f>
        <v>420000</v>
      </c>
      <c r="S78">
        <f>IFERROR(IFERROR(VLOOKUP($A78,'K-NETT'!$A$1:$AF$37898,17,FALSE),VLOOKUP($A78,'K-Wallet'!$A$1:$M$5000,0,FALSE)),"NOT VALID")</f>
        <v>6650</v>
      </c>
      <c r="T78">
        <f>IFERROR(IFERROR(VLOOKUP($A78,'K-NETT'!$A$1:$AF$37898,18,FALSE),VLOOKUP($A78,'K-Wallet'!$A$1:$M$5000,0,FALSE)),"NOT VALID")</f>
        <v>8000</v>
      </c>
      <c r="U78">
        <f>IFERROR(IFERROR(VLOOKUP($A78,'K-NETT'!$A$1:$AF$37898,19,FALSE),VLOOKUP($A78,'K-Wallet'!$A$1:$M$5000,0,FALSE)),"NOT VALID")</f>
        <v>0</v>
      </c>
      <c r="V78">
        <f>IFERROR(IFERROR(VLOOKUP($A78,'K-NETT'!$A$1:$AF$37898,20,FALSE),VLOOKUP($A78,'K-Wallet'!$A$1:$M$5000,0,FALSE)),"NOT VALID")</f>
        <v>0</v>
      </c>
      <c r="W78">
        <f>IFERROR(IFERROR(VLOOKUP($A78,'K-NETT'!$A$1:$AF$37898,22,FALSE),VLOOKUP($A78,'K-Wallet'!$A$1:$M$5000,0,FALSE)),"NOT VALID")</f>
        <v>0</v>
      </c>
      <c r="X78">
        <f>IFERROR(IFERROR(VLOOKUP($A78,'K-NETT'!$A$1:$AF$37898,23,FALSE),VLOOKUP($A78,'K-Wallet'!$A$1:$M$5000,0,FALSE)),"NOT VALID")</f>
        <v>0</v>
      </c>
      <c r="Y78">
        <f>IFERROR(IFERROR(VLOOKUP($A78,'K-NETT'!$A$1:$AF$37898,26,FALSE),VLOOKUP($A78,'K-Wallet'!$A$1:$M$5000,0,FALSE)),"NOT VALID")</f>
        <v>434650</v>
      </c>
      <c r="Z78">
        <f>IFERROR(IFERROR(VLOOKUP($A78,'K-NETT'!$A$1:$AF$37898,30,FALSE),VLOOKUP($A78,'K-Wallet'!$A$1:$M$5000,11,FALSE)),"NOT VALID")</f>
        <v>0</v>
      </c>
      <c r="AA78" s="31">
        <f t="shared" si="3"/>
        <v>0</v>
      </c>
    </row>
    <row r="79" spans="1:27" x14ac:dyDescent="0.25">
      <c r="A79" t="str">
        <f t="shared" si="2"/>
        <v>1506476706</v>
      </c>
      <c r="B79">
        <v>70</v>
      </c>
      <c r="C79">
        <v>1506476706</v>
      </c>
      <c r="D79" t="s">
        <v>42</v>
      </c>
      <c r="E79" t="s">
        <v>43</v>
      </c>
      <c r="F79">
        <v>636650</v>
      </c>
      <c r="G79" s="2">
        <v>44118</v>
      </c>
      <c r="H79" s="3">
        <v>0.7669907407407407</v>
      </c>
      <c r="I79" t="s">
        <v>44</v>
      </c>
      <c r="J79">
        <v>-83619885001</v>
      </c>
      <c r="K79" s="4" t="s">
        <v>101</v>
      </c>
      <c r="N79" t="str">
        <f>IFERROR(IFERROR(VLOOKUP($A79,'K-NETT'!$A$1:$AF$37898,1,FALSE),VLOOKUP($A79,'K-Wallet'!$A$1:$M$5000,1,FALSE)),"NOT VALID")</f>
        <v>1506476706</v>
      </c>
      <c r="O79" t="str">
        <f>IFERROR(IFERROR(VLOOKUP($A79,'K-NETT'!$A$1:$AF$37898,11,FALSE),VLOOKUP($A79,'K-Wallet'!$A$1:$M$5000,0,FALSE)),"NOT VALID")</f>
        <v>CNE2010008877</v>
      </c>
      <c r="P79" t="str">
        <f>IFERROR(IFERROR(VLOOKUP($A79,'K-NETT'!$A$1:$AF$37898,14,FALSE),VLOOKUP($A79,'K-Wallet'!$A$1:$M$5000,8,FALSE)),"NOT VALID")</f>
        <v>IDJTADA07280</v>
      </c>
      <c r="Q79" t="str">
        <f>IFERROR(IFERROR(VLOOKUP($A79,'K-NETT'!$A$1:$AF$37898,15,FALSE),VLOOKUP($A79,'K-Wallet'!$A$1:$M$5000,9,FALSE)),"NOT VALID")</f>
        <v>IZZATUL AFIFAH</v>
      </c>
      <c r="R79">
        <f>IFERROR(IFERROR(VLOOKUP($A79,'K-NETT'!$A$1:$AF$37898,16,FALSE),VLOOKUP($A79,'K-Wallet'!$A$1:$M$5000,0,FALSE)),"NOT VALID")</f>
        <v>620000</v>
      </c>
      <c r="S79">
        <f>IFERROR(IFERROR(VLOOKUP($A79,'K-NETT'!$A$1:$AF$37898,17,FALSE),VLOOKUP($A79,'K-Wallet'!$A$1:$M$5000,0,FALSE)),"NOT VALID")</f>
        <v>6650</v>
      </c>
      <c r="T79">
        <f>IFERROR(IFERROR(VLOOKUP($A79,'K-NETT'!$A$1:$AF$37898,18,FALSE),VLOOKUP($A79,'K-Wallet'!$A$1:$M$5000,0,FALSE)),"NOT VALID")</f>
        <v>10000</v>
      </c>
      <c r="U79">
        <f>IFERROR(IFERROR(VLOOKUP($A79,'K-NETT'!$A$1:$AF$37898,19,FALSE),VLOOKUP($A79,'K-Wallet'!$A$1:$M$5000,0,FALSE)),"NOT VALID")</f>
        <v>0</v>
      </c>
      <c r="V79">
        <f>IFERROR(IFERROR(VLOOKUP($A79,'K-NETT'!$A$1:$AF$37898,20,FALSE),VLOOKUP($A79,'K-Wallet'!$A$1:$M$5000,0,FALSE)),"NOT VALID")</f>
        <v>0</v>
      </c>
      <c r="W79">
        <f>IFERROR(IFERROR(VLOOKUP($A79,'K-NETT'!$A$1:$AF$37898,22,FALSE),VLOOKUP($A79,'K-Wallet'!$A$1:$M$5000,0,FALSE)),"NOT VALID")</f>
        <v>0</v>
      </c>
      <c r="X79">
        <f>IFERROR(IFERROR(VLOOKUP($A79,'K-NETT'!$A$1:$AF$37898,23,FALSE),VLOOKUP($A79,'K-Wallet'!$A$1:$M$5000,0,FALSE)),"NOT VALID")</f>
        <v>0</v>
      </c>
      <c r="Y79">
        <f>IFERROR(IFERROR(VLOOKUP($A79,'K-NETT'!$A$1:$AF$37898,26,FALSE),VLOOKUP($A79,'K-Wallet'!$A$1:$M$5000,0,FALSE)),"NOT VALID")</f>
        <v>636650</v>
      </c>
      <c r="Z79">
        <f>IFERROR(IFERROR(VLOOKUP($A79,'K-NETT'!$A$1:$AF$37898,30,FALSE),VLOOKUP($A79,'K-Wallet'!$A$1:$M$5000,11,FALSE)),"NOT VALID")</f>
        <v>0</v>
      </c>
      <c r="AA79" s="31">
        <f t="shared" si="3"/>
        <v>0</v>
      </c>
    </row>
    <row r="80" spans="1:27" x14ac:dyDescent="0.25">
      <c r="A80" t="str">
        <f t="shared" si="2"/>
        <v>1485576559</v>
      </c>
      <c r="B80">
        <v>71</v>
      </c>
      <c r="C80">
        <v>1485576559</v>
      </c>
      <c r="D80" t="s">
        <v>42</v>
      </c>
      <c r="E80" t="s">
        <v>43</v>
      </c>
      <c r="F80">
        <v>636650</v>
      </c>
      <c r="G80" s="2">
        <v>44118</v>
      </c>
      <c r="H80" s="3">
        <v>0.7787384259259259</v>
      </c>
      <c r="I80" t="s">
        <v>44</v>
      </c>
      <c r="J80">
        <v>-83624493401</v>
      </c>
      <c r="K80" s="4" t="s">
        <v>101</v>
      </c>
      <c r="N80" t="str">
        <f>IFERROR(IFERROR(VLOOKUP($A80,'K-NETT'!$A$1:$AF$37898,1,FALSE),VLOOKUP($A80,'K-Wallet'!$A$1:$M$5000,1,FALSE)),"NOT VALID")</f>
        <v>1485576559</v>
      </c>
      <c r="O80" t="str">
        <f>IFERROR(IFERROR(VLOOKUP($A80,'K-NETT'!$A$1:$AF$37898,11,FALSE),VLOOKUP($A80,'K-Wallet'!$A$1:$M$5000,0,FALSE)),"NOT VALID")</f>
        <v>CNE2010008879</v>
      </c>
      <c r="P80" t="str">
        <f>IFERROR(IFERROR(VLOOKUP($A80,'K-NETT'!$A$1:$AF$37898,14,FALSE),VLOOKUP($A80,'K-Wallet'!$A$1:$M$5000,8,FALSE)),"NOT VALID")</f>
        <v>IDSPAAB11294</v>
      </c>
      <c r="Q80" t="str">
        <f>IFERROR(IFERROR(VLOOKUP($A80,'K-NETT'!$A$1:$AF$37898,15,FALSE),VLOOKUP($A80,'K-Wallet'!$A$1:$M$5000,9,FALSE)),"NOT VALID")</f>
        <v>MARDIYANAH</v>
      </c>
      <c r="R80">
        <f>IFERROR(IFERROR(VLOOKUP($A80,'K-NETT'!$A$1:$AF$37898,16,FALSE),VLOOKUP($A80,'K-Wallet'!$A$1:$M$5000,0,FALSE)),"NOT VALID")</f>
        <v>620000</v>
      </c>
      <c r="S80">
        <f>IFERROR(IFERROR(VLOOKUP($A80,'K-NETT'!$A$1:$AF$37898,17,FALSE),VLOOKUP($A80,'K-Wallet'!$A$1:$M$5000,0,FALSE)),"NOT VALID")</f>
        <v>6650</v>
      </c>
      <c r="T80">
        <f>IFERROR(IFERROR(VLOOKUP($A80,'K-NETT'!$A$1:$AF$37898,18,FALSE),VLOOKUP($A80,'K-Wallet'!$A$1:$M$5000,0,FALSE)),"NOT VALID")</f>
        <v>10000</v>
      </c>
      <c r="U80">
        <f>IFERROR(IFERROR(VLOOKUP($A80,'K-NETT'!$A$1:$AF$37898,19,FALSE),VLOOKUP($A80,'K-Wallet'!$A$1:$M$5000,0,FALSE)),"NOT VALID")</f>
        <v>0</v>
      </c>
      <c r="V80">
        <f>IFERROR(IFERROR(VLOOKUP($A80,'K-NETT'!$A$1:$AF$37898,20,FALSE),VLOOKUP($A80,'K-Wallet'!$A$1:$M$5000,0,FALSE)),"NOT VALID")</f>
        <v>0</v>
      </c>
      <c r="W80">
        <f>IFERROR(IFERROR(VLOOKUP($A80,'K-NETT'!$A$1:$AF$37898,22,FALSE),VLOOKUP($A80,'K-Wallet'!$A$1:$M$5000,0,FALSE)),"NOT VALID")</f>
        <v>0</v>
      </c>
      <c r="X80">
        <f>IFERROR(IFERROR(VLOOKUP($A80,'K-NETT'!$A$1:$AF$37898,23,FALSE),VLOOKUP($A80,'K-Wallet'!$A$1:$M$5000,0,FALSE)),"NOT VALID")</f>
        <v>0</v>
      </c>
      <c r="Y80">
        <f>IFERROR(IFERROR(VLOOKUP($A80,'K-NETT'!$A$1:$AF$37898,26,FALSE),VLOOKUP($A80,'K-Wallet'!$A$1:$M$5000,0,FALSE)),"NOT VALID")</f>
        <v>636650</v>
      </c>
      <c r="Z80">
        <f>IFERROR(IFERROR(VLOOKUP($A80,'K-NETT'!$A$1:$AF$37898,30,FALSE),VLOOKUP($A80,'K-Wallet'!$A$1:$M$5000,11,FALSE)),"NOT VALID")</f>
        <v>0</v>
      </c>
      <c r="AA80" s="31">
        <f t="shared" si="3"/>
        <v>0</v>
      </c>
    </row>
    <row r="81" spans="1:27" x14ac:dyDescent="0.25">
      <c r="A81" t="str">
        <f t="shared" si="2"/>
        <v>1833176109</v>
      </c>
      <c r="B81">
        <v>72</v>
      </c>
      <c r="C81">
        <v>1833176109</v>
      </c>
      <c r="D81" t="s">
        <v>42</v>
      </c>
      <c r="E81" t="s">
        <v>43</v>
      </c>
      <c r="F81">
        <v>56650</v>
      </c>
      <c r="G81" s="2">
        <v>44118</v>
      </c>
      <c r="H81" s="3">
        <v>0.78746527777777775</v>
      </c>
      <c r="I81" t="s">
        <v>44</v>
      </c>
      <c r="J81">
        <v>-83628048401</v>
      </c>
      <c r="K81" s="4" t="s">
        <v>101</v>
      </c>
      <c r="N81" t="str">
        <f>IFERROR(IFERROR(VLOOKUP($A81,'K-NETT'!$A$1:$AF$37898,1,FALSE),VLOOKUP($A81,'K-Wallet'!$A$1:$M$5000,1,FALSE)),"NOT VALID")</f>
        <v>1833176109</v>
      </c>
      <c r="O81" t="str">
        <f>IFERROR(IFERROR(VLOOKUP($A81,'K-NETT'!$A$1:$AF$37898,11,FALSE),VLOOKUP($A81,'K-Wallet'!$A$1:$M$5000,0,FALSE)),"NOT VALID")</f>
        <v>MME2010008880</v>
      </c>
      <c r="P81" t="str">
        <f>IFERROR(IFERROR(VLOOKUP($A81,'K-NETT'!$A$1:$AF$37898,14,FALSE),VLOOKUP($A81,'K-Wallet'!$A$1:$M$5000,8,FALSE)),"NOT VALID")</f>
        <v>IDJHAKA05378</v>
      </c>
      <c r="Q81" t="str">
        <f>IFERROR(IFERROR(VLOOKUP($A81,'K-NETT'!$A$1:$AF$37898,15,FALSE),VLOOKUP($A81,'K-Wallet'!$A$1:$M$5000,9,FALSE)),"NOT VALID")</f>
        <v>ANNUURIA DWI PUTRI</v>
      </c>
      <c r="R81">
        <f>IFERROR(IFERROR(VLOOKUP($A81,'K-NETT'!$A$1:$AF$37898,16,FALSE),VLOOKUP($A81,'K-Wallet'!$A$1:$M$5000,0,FALSE)),"NOT VALID")</f>
        <v>50000</v>
      </c>
      <c r="S81">
        <f>IFERROR(IFERROR(VLOOKUP($A81,'K-NETT'!$A$1:$AF$37898,17,FALSE),VLOOKUP($A81,'K-Wallet'!$A$1:$M$5000,0,FALSE)),"NOT VALID")</f>
        <v>6650</v>
      </c>
      <c r="T81">
        <f>IFERROR(IFERROR(VLOOKUP($A81,'K-NETT'!$A$1:$AF$37898,18,FALSE),VLOOKUP($A81,'K-Wallet'!$A$1:$M$5000,0,FALSE)),"NOT VALID")</f>
        <v>0</v>
      </c>
      <c r="U81">
        <f>IFERROR(IFERROR(VLOOKUP($A81,'K-NETT'!$A$1:$AF$37898,19,FALSE),VLOOKUP($A81,'K-Wallet'!$A$1:$M$5000,0,FALSE)),"NOT VALID")</f>
        <v>0</v>
      </c>
      <c r="V81">
        <f>IFERROR(IFERROR(VLOOKUP($A81,'K-NETT'!$A$1:$AF$37898,20,FALSE),VLOOKUP($A81,'K-Wallet'!$A$1:$M$5000,0,FALSE)),"NOT VALID")</f>
        <v>0</v>
      </c>
      <c r="W81">
        <f>IFERROR(IFERROR(VLOOKUP($A81,'K-NETT'!$A$1:$AF$37898,22,FALSE),VLOOKUP($A81,'K-Wallet'!$A$1:$M$5000,0,FALSE)),"NOT VALID")</f>
        <v>0</v>
      </c>
      <c r="X81">
        <f>IFERROR(IFERROR(VLOOKUP($A81,'K-NETT'!$A$1:$AF$37898,23,FALSE),VLOOKUP($A81,'K-Wallet'!$A$1:$M$5000,0,FALSE)),"NOT VALID")</f>
        <v>0</v>
      </c>
      <c r="Y81">
        <f>IFERROR(IFERROR(VLOOKUP($A81,'K-NETT'!$A$1:$AF$37898,26,FALSE),VLOOKUP($A81,'K-Wallet'!$A$1:$M$5000,0,FALSE)),"NOT VALID")</f>
        <v>56650</v>
      </c>
      <c r="Z81">
        <f>IFERROR(IFERROR(VLOOKUP($A81,'K-NETT'!$A$1:$AF$37898,30,FALSE),VLOOKUP($A81,'K-Wallet'!$A$1:$M$5000,11,FALSE)),"NOT VALID")</f>
        <v>0</v>
      </c>
      <c r="AA81" s="31">
        <f t="shared" si="3"/>
        <v>0</v>
      </c>
    </row>
    <row r="82" spans="1:27" x14ac:dyDescent="0.25">
      <c r="A82" t="str">
        <f t="shared" si="2"/>
        <v>1776776416</v>
      </c>
      <c r="B82">
        <v>73</v>
      </c>
      <c r="C82">
        <v>1776776416</v>
      </c>
      <c r="D82" t="s">
        <v>42</v>
      </c>
      <c r="E82" t="s">
        <v>43</v>
      </c>
      <c r="F82">
        <v>784650</v>
      </c>
      <c r="G82" s="2">
        <v>44118</v>
      </c>
      <c r="H82" s="3">
        <v>0.81038194444444445</v>
      </c>
      <c r="I82" t="s">
        <v>17188</v>
      </c>
      <c r="J82">
        <v>-83637118001</v>
      </c>
      <c r="K82" s="4" t="s">
        <v>101</v>
      </c>
      <c r="N82" t="str">
        <f>IFERROR(IFERROR(VLOOKUP($A82,'K-NETT'!$A$1:$AF$37898,1,FALSE),VLOOKUP($A82,'K-Wallet'!$A$1:$M$5000,1,FALSE)),"NOT VALID")</f>
        <v>1776776416</v>
      </c>
      <c r="O82" t="str">
        <f>IFERROR(IFERROR(VLOOKUP($A82,'K-NETT'!$A$1:$AF$37898,11,FALSE),VLOOKUP($A82,'K-Wallet'!$A$1:$M$5000,0,FALSE)),"NOT VALID")</f>
        <v>CNE2010008887</v>
      </c>
      <c r="P82" t="str">
        <f>IFERROR(IFERROR(VLOOKUP($A82,'K-NETT'!$A$1:$AF$37898,14,FALSE),VLOOKUP($A82,'K-Wallet'!$A$1:$M$5000,8,FALSE)),"NOT VALID")</f>
        <v>IDSPAAB43514</v>
      </c>
      <c r="Q82" t="str">
        <f>IFERROR(IFERROR(VLOOKUP($A82,'K-NETT'!$A$1:$AF$37898,15,FALSE),VLOOKUP($A82,'K-Wallet'!$A$1:$M$5000,9,FALSE)),"NOT VALID")</f>
        <v>WENI SURYANI</v>
      </c>
      <c r="R82">
        <f>IFERROR(IFERROR(VLOOKUP($A82,'K-NETT'!$A$1:$AF$37898,16,FALSE),VLOOKUP($A82,'K-Wallet'!$A$1:$M$5000,0,FALSE)),"NOT VALID")</f>
        <v>770000</v>
      </c>
      <c r="S82">
        <f>IFERROR(IFERROR(VLOOKUP($A82,'K-NETT'!$A$1:$AF$37898,17,FALSE),VLOOKUP($A82,'K-Wallet'!$A$1:$M$5000,0,FALSE)),"NOT VALID")</f>
        <v>6650</v>
      </c>
      <c r="T82">
        <f>IFERROR(IFERROR(VLOOKUP($A82,'K-NETT'!$A$1:$AF$37898,18,FALSE),VLOOKUP($A82,'K-Wallet'!$A$1:$M$5000,0,FALSE)),"NOT VALID")</f>
        <v>8000</v>
      </c>
      <c r="U82">
        <f>IFERROR(IFERROR(VLOOKUP($A82,'K-NETT'!$A$1:$AF$37898,19,FALSE),VLOOKUP($A82,'K-Wallet'!$A$1:$M$5000,0,FALSE)),"NOT VALID")</f>
        <v>0</v>
      </c>
      <c r="V82">
        <f>IFERROR(IFERROR(VLOOKUP($A82,'K-NETT'!$A$1:$AF$37898,20,FALSE),VLOOKUP($A82,'K-Wallet'!$A$1:$M$5000,0,FALSE)),"NOT VALID")</f>
        <v>0</v>
      </c>
      <c r="W82">
        <f>IFERROR(IFERROR(VLOOKUP($A82,'K-NETT'!$A$1:$AF$37898,22,FALSE),VLOOKUP($A82,'K-Wallet'!$A$1:$M$5000,0,FALSE)),"NOT VALID")</f>
        <v>0</v>
      </c>
      <c r="X82">
        <f>IFERROR(IFERROR(VLOOKUP($A82,'K-NETT'!$A$1:$AF$37898,23,FALSE),VLOOKUP($A82,'K-Wallet'!$A$1:$M$5000,0,FALSE)),"NOT VALID")</f>
        <v>0</v>
      </c>
      <c r="Y82">
        <f>IFERROR(IFERROR(VLOOKUP($A82,'K-NETT'!$A$1:$AF$37898,26,FALSE),VLOOKUP($A82,'K-Wallet'!$A$1:$M$5000,0,FALSE)),"NOT VALID")</f>
        <v>784650</v>
      </c>
      <c r="Z82">
        <f>IFERROR(IFERROR(VLOOKUP($A82,'K-NETT'!$A$1:$AF$37898,30,FALSE),VLOOKUP($A82,'K-Wallet'!$A$1:$M$5000,11,FALSE)),"NOT VALID")</f>
        <v>0</v>
      </c>
      <c r="AA82" s="31">
        <f t="shared" si="3"/>
        <v>0</v>
      </c>
    </row>
    <row r="83" spans="1:27" x14ac:dyDescent="0.25">
      <c r="A83" t="str">
        <f t="shared" si="2"/>
        <v>1809876948</v>
      </c>
      <c r="B83">
        <v>74</v>
      </c>
      <c r="C83">
        <v>1809876948</v>
      </c>
      <c r="D83" t="s">
        <v>42</v>
      </c>
      <c r="E83" t="s">
        <v>43</v>
      </c>
      <c r="F83">
        <v>965650</v>
      </c>
      <c r="G83" s="2">
        <v>44118</v>
      </c>
      <c r="H83" s="3">
        <v>0.81819444444444445</v>
      </c>
      <c r="I83" t="s">
        <v>44</v>
      </c>
      <c r="J83">
        <v>-83640056601</v>
      </c>
      <c r="K83" s="4" t="s">
        <v>101</v>
      </c>
      <c r="N83" t="str">
        <f>IFERROR(IFERROR(VLOOKUP($A83,'K-NETT'!$A$1:$AF$37898,1,FALSE),VLOOKUP($A83,'K-Wallet'!$A$1:$M$5000,1,FALSE)),"NOT VALID")</f>
        <v>1809876948</v>
      </c>
      <c r="O83" t="str">
        <f>IFERROR(IFERROR(VLOOKUP($A83,'K-NETT'!$A$1:$AF$37898,11,FALSE),VLOOKUP($A83,'K-Wallet'!$A$1:$M$5000,0,FALSE)),"NOT VALID")</f>
        <v>CNE2010008894</v>
      </c>
      <c r="P83" t="str">
        <f>IFERROR(IFERROR(VLOOKUP($A83,'K-NETT'!$A$1:$AF$37898,14,FALSE),VLOOKUP($A83,'K-Wallet'!$A$1:$M$5000,8,FALSE)),"NOT VALID")</f>
        <v>IDJRAAA20011</v>
      </c>
      <c r="Q83" t="str">
        <f>IFERROR(IFERROR(VLOOKUP($A83,'K-NETT'!$A$1:$AF$37898,15,FALSE),VLOOKUP($A83,'K-Wallet'!$A$1:$M$5000,9,FALSE)),"NOT VALID")</f>
        <v>AYUNDA DIANA WATI</v>
      </c>
      <c r="R83">
        <f>IFERROR(IFERROR(VLOOKUP($A83,'K-NETT'!$A$1:$AF$37898,16,FALSE),VLOOKUP($A83,'K-Wallet'!$A$1:$M$5000,0,FALSE)),"NOT VALID")</f>
        <v>950000</v>
      </c>
      <c r="S83">
        <f>IFERROR(IFERROR(VLOOKUP($A83,'K-NETT'!$A$1:$AF$37898,17,FALSE),VLOOKUP($A83,'K-Wallet'!$A$1:$M$5000,0,FALSE)),"NOT VALID")</f>
        <v>6650</v>
      </c>
      <c r="T83">
        <f>IFERROR(IFERROR(VLOOKUP($A83,'K-NETT'!$A$1:$AF$37898,18,FALSE),VLOOKUP($A83,'K-Wallet'!$A$1:$M$5000,0,FALSE)),"NOT VALID")</f>
        <v>9000</v>
      </c>
      <c r="U83">
        <f>IFERROR(IFERROR(VLOOKUP($A83,'K-NETT'!$A$1:$AF$37898,19,FALSE),VLOOKUP($A83,'K-Wallet'!$A$1:$M$5000,0,FALSE)),"NOT VALID")</f>
        <v>0</v>
      </c>
      <c r="V83">
        <f>IFERROR(IFERROR(VLOOKUP($A83,'K-NETT'!$A$1:$AF$37898,20,FALSE),VLOOKUP($A83,'K-Wallet'!$A$1:$M$5000,0,FALSE)),"NOT VALID")</f>
        <v>0</v>
      </c>
      <c r="W83">
        <f>IFERROR(IFERROR(VLOOKUP($A83,'K-NETT'!$A$1:$AF$37898,22,FALSE),VLOOKUP($A83,'K-Wallet'!$A$1:$M$5000,0,FALSE)),"NOT VALID")</f>
        <v>0</v>
      </c>
      <c r="X83">
        <f>IFERROR(IFERROR(VLOOKUP($A83,'K-NETT'!$A$1:$AF$37898,23,FALSE),VLOOKUP($A83,'K-Wallet'!$A$1:$M$5000,0,FALSE)),"NOT VALID")</f>
        <v>0</v>
      </c>
      <c r="Y83">
        <f>IFERROR(IFERROR(VLOOKUP($A83,'K-NETT'!$A$1:$AF$37898,26,FALSE),VLOOKUP($A83,'K-Wallet'!$A$1:$M$5000,0,FALSE)),"NOT VALID")</f>
        <v>965650</v>
      </c>
      <c r="Z83">
        <f>IFERROR(IFERROR(VLOOKUP($A83,'K-NETT'!$A$1:$AF$37898,30,FALSE),VLOOKUP($A83,'K-Wallet'!$A$1:$M$5000,11,FALSE)),"NOT VALID")</f>
        <v>0</v>
      </c>
      <c r="AA83" s="31">
        <f t="shared" si="3"/>
        <v>0</v>
      </c>
    </row>
    <row r="84" spans="1:27" x14ac:dyDescent="0.25">
      <c r="A84" t="str">
        <f t="shared" si="2"/>
        <v>1494976963</v>
      </c>
      <c r="B84">
        <v>75</v>
      </c>
      <c r="C84">
        <v>1494976963</v>
      </c>
      <c r="D84" t="s">
        <v>42</v>
      </c>
      <c r="E84" t="s">
        <v>43</v>
      </c>
      <c r="F84">
        <v>458650</v>
      </c>
      <c r="G84" s="2">
        <v>44118</v>
      </c>
      <c r="H84" s="3">
        <v>0.82383101851851848</v>
      </c>
      <c r="I84" t="s">
        <v>44</v>
      </c>
      <c r="J84">
        <v>-83642234401</v>
      </c>
      <c r="K84" s="4" t="s">
        <v>101</v>
      </c>
      <c r="N84" t="str">
        <f>IFERROR(IFERROR(VLOOKUP($A84,'K-NETT'!$A$1:$AF$37898,1,FALSE),VLOOKUP($A84,'K-Wallet'!$A$1:$M$5000,1,FALSE)),"NOT VALID")</f>
        <v>1494976963</v>
      </c>
      <c r="O84" t="str">
        <f>IFERROR(IFERROR(VLOOKUP($A84,'K-NETT'!$A$1:$AF$37898,11,FALSE),VLOOKUP($A84,'K-Wallet'!$A$1:$M$5000,0,FALSE)),"NOT VALID")</f>
        <v>CNE2010008895</v>
      </c>
      <c r="P84" t="str">
        <f>IFERROR(IFERROR(VLOOKUP($A84,'K-NETT'!$A$1:$AF$37898,14,FALSE),VLOOKUP($A84,'K-Wallet'!$A$1:$M$5000,8,FALSE)),"NOT VALID")</f>
        <v>IDSABJA07745</v>
      </c>
      <c r="Q84" t="str">
        <f>IFERROR(IFERROR(VLOOKUP($A84,'K-NETT'!$A$1:$AF$37898,15,FALSE),VLOOKUP($A84,'K-Wallet'!$A$1:$M$5000,9,FALSE)),"NOT VALID")</f>
        <v>SAPRIDIANTO</v>
      </c>
      <c r="R84">
        <f>IFERROR(IFERROR(VLOOKUP($A84,'K-NETT'!$A$1:$AF$37898,16,FALSE),VLOOKUP($A84,'K-Wallet'!$A$1:$M$5000,0,FALSE)),"NOT VALID")</f>
        <v>430000</v>
      </c>
      <c r="S84">
        <f>IFERROR(IFERROR(VLOOKUP($A84,'K-NETT'!$A$1:$AF$37898,17,FALSE),VLOOKUP($A84,'K-Wallet'!$A$1:$M$5000,0,FALSE)),"NOT VALID")</f>
        <v>6650</v>
      </c>
      <c r="T84">
        <f>IFERROR(IFERROR(VLOOKUP($A84,'K-NETT'!$A$1:$AF$37898,18,FALSE),VLOOKUP($A84,'K-Wallet'!$A$1:$M$5000,0,FALSE)),"NOT VALID")</f>
        <v>22000</v>
      </c>
      <c r="U84">
        <f>IFERROR(IFERROR(VLOOKUP($A84,'K-NETT'!$A$1:$AF$37898,19,FALSE),VLOOKUP($A84,'K-Wallet'!$A$1:$M$5000,0,FALSE)),"NOT VALID")</f>
        <v>0</v>
      </c>
      <c r="V84">
        <f>IFERROR(IFERROR(VLOOKUP($A84,'K-NETT'!$A$1:$AF$37898,20,FALSE),VLOOKUP($A84,'K-Wallet'!$A$1:$M$5000,0,FALSE)),"NOT VALID")</f>
        <v>0</v>
      </c>
      <c r="W84">
        <f>IFERROR(IFERROR(VLOOKUP($A84,'K-NETT'!$A$1:$AF$37898,22,FALSE),VLOOKUP($A84,'K-Wallet'!$A$1:$M$5000,0,FALSE)),"NOT VALID")</f>
        <v>0</v>
      </c>
      <c r="X84">
        <f>IFERROR(IFERROR(VLOOKUP($A84,'K-NETT'!$A$1:$AF$37898,23,FALSE),VLOOKUP($A84,'K-Wallet'!$A$1:$M$5000,0,FALSE)),"NOT VALID")</f>
        <v>0</v>
      </c>
      <c r="Y84">
        <f>IFERROR(IFERROR(VLOOKUP($A84,'K-NETT'!$A$1:$AF$37898,26,FALSE),VLOOKUP($A84,'K-Wallet'!$A$1:$M$5000,0,FALSE)),"NOT VALID")</f>
        <v>458650</v>
      </c>
      <c r="Z84">
        <f>IFERROR(IFERROR(VLOOKUP($A84,'K-NETT'!$A$1:$AF$37898,30,FALSE),VLOOKUP($A84,'K-Wallet'!$A$1:$M$5000,11,FALSE)),"NOT VALID")</f>
        <v>0</v>
      </c>
      <c r="AA84" s="31">
        <f t="shared" si="3"/>
        <v>0</v>
      </c>
    </row>
    <row r="85" spans="1:27" x14ac:dyDescent="0.25">
      <c r="A85" t="str">
        <f t="shared" si="2"/>
        <v>1587976598</v>
      </c>
      <c r="B85">
        <v>76</v>
      </c>
      <c r="C85">
        <v>1587976598</v>
      </c>
      <c r="D85" t="s">
        <v>42</v>
      </c>
      <c r="E85" t="s">
        <v>43</v>
      </c>
      <c r="F85">
        <v>673650</v>
      </c>
      <c r="G85" s="2">
        <v>44118</v>
      </c>
      <c r="H85" s="3">
        <v>0.82668981481481474</v>
      </c>
      <c r="I85" t="s">
        <v>44</v>
      </c>
      <c r="J85">
        <v>-83643362001</v>
      </c>
      <c r="K85" s="4" t="s">
        <v>101</v>
      </c>
      <c r="N85" t="str">
        <f>IFERROR(IFERROR(VLOOKUP($A85,'K-NETT'!$A$1:$AF$37898,1,FALSE),VLOOKUP($A85,'K-Wallet'!$A$1:$M$5000,1,FALSE)),"NOT VALID")</f>
        <v>1587976598</v>
      </c>
      <c r="O85" t="str">
        <f>IFERROR(IFERROR(VLOOKUP($A85,'K-NETT'!$A$1:$AF$37898,11,FALSE),VLOOKUP($A85,'K-Wallet'!$A$1:$M$5000,0,FALSE)),"NOT VALID")</f>
        <v>CNE2010008897</v>
      </c>
      <c r="P85" t="str">
        <f>IFERROR(IFERROR(VLOOKUP($A85,'K-NETT'!$A$1:$AF$37898,14,FALSE),VLOOKUP($A85,'K-Wallet'!$A$1:$M$5000,8,FALSE)),"NOT VALID")</f>
        <v>EID643341</v>
      </c>
      <c r="Q85" t="str">
        <f>IFERROR(IFERROR(VLOOKUP($A85,'K-NETT'!$A$1:$AF$37898,15,FALSE),VLOOKUP($A85,'K-Wallet'!$A$1:$M$5000,9,FALSE)),"NOT VALID")</f>
        <v>AGUNG SETYO NUGROHO</v>
      </c>
      <c r="R85">
        <f>IFERROR(IFERROR(VLOOKUP($A85,'K-NETT'!$A$1:$AF$37898,16,FALSE),VLOOKUP($A85,'K-Wallet'!$A$1:$M$5000,0,FALSE)),"NOT VALID")</f>
        <v>658000</v>
      </c>
      <c r="S85">
        <f>IFERROR(IFERROR(VLOOKUP($A85,'K-NETT'!$A$1:$AF$37898,17,FALSE),VLOOKUP($A85,'K-Wallet'!$A$1:$M$5000,0,FALSE)),"NOT VALID")</f>
        <v>6650</v>
      </c>
      <c r="T85">
        <f>IFERROR(IFERROR(VLOOKUP($A85,'K-NETT'!$A$1:$AF$37898,18,FALSE),VLOOKUP($A85,'K-Wallet'!$A$1:$M$5000,0,FALSE)),"NOT VALID")</f>
        <v>9000</v>
      </c>
      <c r="U85">
        <f>IFERROR(IFERROR(VLOOKUP($A85,'K-NETT'!$A$1:$AF$37898,19,FALSE),VLOOKUP($A85,'K-Wallet'!$A$1:$M$5000,0,FALSE)),"NOT VALID")</f>
        <v>0</v>
      </c>
      <c r="V85">
        <f>IFERROR(IFERROR(VLOOKUP($A85,'K-NETT'!$A$1:$AF$37898,20,FALSE),VLOOKUP($A85,'K-Wallet'!$A$1:$M$5000,0,FALSE)),"NOT VALID")</f>
        <v>0</v>
      </c>
      <c r="W85">
        <f>IFERROR(IFERROR(VLOOKUP($A85,'K-NETT'!$A$1:$AF$37898,22,FALSE),VLOOKUP($A85,'K-Wallet'!$A$1:$M$5000,0,FALSE)),"NOT VALID")</f>
        <v>0</v>
      </c>
      <c r="X85">
        <f>IFERROR(IFERROR(VLOOKUP($A85,'K-NETT'!$A$1:$AF$37898,23,FALSE),VLOOKUP($A85,'K-Wallet'!$A$1:$M$5000,0,FALSE)),"NOT VALID")</f>
        <v>0</v>
      </c>
      <c r="Y85">
        <f>IFERROR(IFERROR(VLOOKUP($A85,'K-NETT'!$A$1:$AF$37898,26,FALSE),VLOOKUP($A85,'K-Wallet'!$A$1:$M$5000,0,FALSE)),"NOT VALID")</f>
        <v>673650</v>
      </c>
      <c r="Z85">
        <f>IFERROR(IFERROR(VLOOKUP($A85,'K-NETT'!$A$1:$AF$37898,30,FALSE),VLOOKUP($A85,'K-Wallet'!$A$1:$M$5000,11,FALSE)),"NOT VALID")</f>
        <v>0</v>
      </c>
      <c r="AA85" s="31">
        <f t="shared" si="3"/>
        <v>0</v>
      </c>
    </row>
    <row r="86" spans="1:27" x14ac:dyDescent="0.25">
      <c r="A86" t="str">
        <f t="shared" si="2"/>
        <v>1808876264</v>
      </c>
      <c r="B86">
        <v>77</v>
      </c>
      <c r="C86">
        <v>1808876264</v>
      </c>
      <c r="D86" t="s">
        <v>42</v>
      </c>
      <c r="E86" t="s">
        <v>43</v>
      </c>
      <c r="F86">
        <v>327650</v>
      </c>
      <c r="G86" s="2">
        <v>44118</v>
      </c>
      <c r="H86" s="3">
        <v>0.82861111111111108</v>
      </c>
      <c r="I86" t="s">
        <v>17189</v>
      </c>
      <c r="J86">
        <v>-83644042301</v>
      </c>
      <c r="K86" s="4" t="s">
        <v>101</v>
      </c>
      <c r="N86" t="str">
        <f>IFERROR(IFERROR(VLOOKUP($A86,'K-NETT'!$A$1:$AF$37898,1,FALSE),VLOOKUP($A86,'K-Wallet'!$A$1:$M$5000,1,FALSE)),"NOT VALID")</f>
        <v>1808876264</v>
      </c>
      <c r="O86" t="str">
        <f>IFERROR(IFERROR(VLOOKUP($A86,'K-NETT'!$A$1:$AF$37898,11,FALSE),VLOOKUP($A86,'K-Wallet'!$A$1:$M$5000,0,FALSE)),"NOT VALID")</f>
        <v>CNE2010008898</v>
      </c>
      <c r="P86" t="str">
        <f>IFERROR(IFERROR(VLOOKUP($A86,'K-NETT'!$A$1:$AF$37898,14,FALSE),VLOOKUP($A86,'K-Wallet'!$A$1:$M$5000,8,FALSE)),"NOT VALID")</f>
        <v>IDJKAMA05269</v>
      </c>
      <c r="Q86" t="str">
        <f>IFERROR(IFERROR(VLOOKUP($A86,'K-NETT'!$A$1:$AF$37898,15,FALSE),VLOOKUP($A86,'K-Wallet'!$A$1:$M$5000,9,FALSE)),"NOT VALID")</f>
        <v>SARIYANTO</v>
      </c>
      <c r="R86">
        <f>IFERROR(IFERROR(VLOOKUP($A86,'K-NETT'!$A$1:$AF$37898,16,FALSE),VLOOKUP($A86,'K-Wallet'!$A$1:$M$5000,0,FALSE)),"NOT VALID")</f>
        <v>311000</v>
      </c>
      <c r="S86">
        <f>IFERROR(IFERROR(VLOOKUP($A86,'K-NETT'!$A$1:$AF$37898,17,FALSE),VLOOKUP($A86,'K-Wallet'!$A$1:$M$5000,0,FALSE)),"NOT VALID")</f>
        <v>6650</v>
      </c>
      <c r="T86">
        <f>IFERROR(IFERROR(VLOOKUP($A86,'K-NETT'!$A$1:$AF$37898,18,FALSE),VLOOKUP($A86,'K-Wallet'!$A$1:$M$5000,0,FALSE)),"NOT VALID")</f>
        <v>10000</v>
      </c>
      <c r="U86">
        <f>IFERROR(IFERROR(VLOOKUP($A86,'K-NETT'!$A$1:$AF$37898,19,FALSE),VLOOKUP($A86,'K-Wallet'!$A$1:$M$5000,0,FALSE)),"NOT VALID")</f>
        <v>0</v>
      </c>
      <c r="V86">
        <f>IFERROR(IFERROR(VLOOKUP($A86,'K-NETT'!$A$1:$AF$37898,20,FALSE),VLOOKUP($A86,'K-Wallet'!$A$1:$M$5000,0,FALSE)),"NOT VALID")</f>
        <v>0</v>
      </c>
      <c r="W86">
        <f>IFERROR(IFERROR(VLOOKUP($A86,'K-NETT'!$A$1:$AF$37898,22,FALSE),VLOOKUP($A86,'K-Wallet'!$A$1:$M$5000,0,FALSE)),"NOT VALID")</f>
        <v>0</v>
      </c>
      <c r="X86">
        <f>IFERROR(IFERROR(VLOOKUP($A86,'K-NETT'!$A$1:$AF$37898,23,FALSE),VLOOKUP($A86,'K-Wallet'!$A$1:$M$5000,0,FALSE)),"NOT VALID")</f>
        <v>0</v>
      </c>
      <c r="Y86">
        <f>IFERROR(IFERROR(VLOOKUP($A86,'K-NETT'!$A$1:$AF$37898,26,FALSE),VLOOKUP($A86,'K-Wallet'!$A$1:$M$5000,0,FALSE)),"NOT VALID")</f>
        <v>327650</v>
      </c>
      <c r="Z86">
        <f>IFERROR(IFERROR(VLOOKUP($A86,'K-NETT'!$A$1:$AF$37898,30,FALSE),VLOOKUP($A86,'K-Wallet'!$A$1:$M$5000,11,FALSE)),"NOT VALID")</f>
        <v>0</v>
      </c>
      <c r="AA86" s="31">
        <f t="shared" si="3"/>
        <v>0</v>
      </c>
    </row>
    <row r="87" spans="1:27" x14ac:dyDescent="0.25">
      <c r="A87" t="str">
        <f t="shared" si="2"/>
        <v>1788086725</v>
      </c>
      <c r="B87">
        <v>78</v>
      </c>
      <c r="C87">
        <v>1788086725</v>
      </c>
      <c r="D87" t="s">
        <v>42</v>
      </c>
      <c r="E87" t="s">
        <v>43</v>
      </c>
      <c r="F87">
        <v>336650</v>
      </c>
      <c r="G87" s="2">
        <v>44118</v>
      </c>
      <c r="H87" s="3">
        <v>0.8415625000000001</v>
      </c>
      <c r="I87" t="s">
        <v>44</v>
      </c>
      <c r="J87">
        <v>-83648733201</v>
      </c>
      <c r="K87" s="4" t="s">
        <v>101</v>
      </c>
      <c r="N87" t="str">
        <f>IFERROR(IFERROR(VLOOKUP($A87,'K-NETT'!$A$1:$AF$37898,1,FALSE),VLOOKUP($A87,'K-Wallet'!$A$1:$M$5000,1,FALSE)),"NOT VALID")</f>
        <v>1788086725</v>
      </c>
      <c r="O87" t="str">
        <f>IFERROR(IFERROR(VLOOKUP($A87,'K-NETT'!$A$1:$AF$37898,11,FALSE),VLOOKUP($A87,'K-Wallet'!$A$1:$M$5000,0,FALSE)),"NOT VALID")</f>
        <v>CNE2010008903</v>
      </c>
      <c r="P87" t="str">
        <f>IFERROR(IFERROR(VLOOKUP($A87,'K-NETT'!$A$1:$AF$37898,14,FALSE),VLOOKUP($A87,'K-Wallet'!$A$1:$M$5000,8,FALSE)),"NOT VALID")</f>
        <v>IDJHID002136</v>
      </c>
      <c r="Q87" t="str">
        <f>IFERROR(IFERROR(VLOOKUP($A87,'K-NETT'!$A$1:$AF$37898,15,FALSE),VLOOKUP($A87,'K-Wallet'!$A$1:$M$5000,9,FALSE)),"NOT VALID")</f>
        <v>ICHWANSYAH</v>
      </c>
      <c r="R87">
        <f>IFERROR(IFERROR(VLOOKUP($A87,'K-NETT'!$A$1:$AF$37898,16,FALSE),VLOOKUP($A87,'K-Wallet'!$A$1:$M$5000,0,FALSE)),"NOT VALID")</f>
        <v>320000</v>
      </c>
      <c r="S87">
        <f>IFERROR(IFERROR(VLOOKUP($A87,'K-NETT'!$A$1:$AF$37898,17,FALSE),VLOOKUP($A87,'K-Wallet'!$A$1:$M$5000,0,FALSE)),"NOT VALID")</f>
        <v>6650</v>
      </c>
      <c r="T87">
        <f>IFERROR(IFERROR(VLOOKUP($A87,'K-NETT'!$A$1:$AF$37898,18,FALSE),VLOOKUP($A87,'K-Wallet'!$A$1:$M$5000,0,FALSE)),"NOT VALID")</f>
        <v>10000</v>
      </c>
      <c r="U87">
        <f>IFERROR(IFERROR(VLOOKUP($A87,'K-NETT'!$A$1:$AF$37898,19,FALSE),VLOOKUP($A87,'K-Wallet'!$A$1:$M$5000,0,FALSE)),"NOT VALID")</f>
        <v>0</v>
      </c>
      <c r="V87">
        <f>IFERROR(IFERROR(VLOOKUP($A87,'K-NETT'!$A$1:$AF$37898,20,FALSE),VLOOKUP($A87,'K-Wallet'!$A$1:$M$5000,0,FALSE)),"NOT VALID")</f>
        <v>0</v>
      </c>
      <c r="W87">
        <f>IFERROR(IFERROR(VLOOKUP($A87,'K-NETT'!$A$1:$AF$37898,22,FALSE),VLOOKUP($A87,'K-Wallet'!$A$1:$M$5000,0,FALSE)),"NOT VALID")</f>
        <v>0</v>
      </c>
      <c r="X87">
        <f>IFERROR(IFERROR(VLOOKUP($A87,'K-NETT'!$A$1:$AF$37898,23,FALSE),VLOOKUP($A87,'K-Wallet'!$A$1:$M$5000,0,FALSE)),"NOT VALID")</f>
        <v>0</v>
      </c>
      <c r="Y87">
        <f>IFERROR(IFERROR(VLOOKUP($A87,'K-NETT'!$A$1:$AF$37898,26,FALSE),VLOOKUP($A87,'K-Wallet'!$A$1:$M$5000,0,FALSE)),"NOT VALID")</f>
        <v>336650</v>
      </c>
      <c r="Z87">
        <f>IFERROR(IFERROR(VLOOKUP($A87,'K-NETT'!$A$1:$AF$37898,30,FALSE),VLOOKUP($A87,'K-Wallet'!$A$1:$M$5000,11,FALSE)),"NOT VALID")</f>
        <v>0</v>
      </c>
      <c r="AA87" s="31">
        <f t="shared" si="3"/>
        <v>0</v>
      </c>
    </row>
    <row r="88" spans="1:27" x14ac:dyDescent="0.25">
      <c r="A88" t="str">
        <f t="shared" si="2"/>
        <v>1389186122</v>
      </c>
      <c r="B88">
        <v>79</v>
      </c>
      <c r="C88">
        <v>1389186122</v>
      </c>
      <c r="D88" t="s">
        <v>42</v>
      </c>
      <c r="E88" t="s">
        <v>43</v>
      </c>
      <c r="F88">
        <v>56650</v>
      </c>
      <c r="G88" s="2">
        <v>44118</v>
      </c>
      <c r="H88" s="3">
        <v>0.85303240740740749</v>
      </c>
      <c r="I88" t="s">
        <v>44</v>
      </c>
      <c r="J88">
        <v>-83652878801</v>
      </c>
      <c r="K88" s="4" t="s">
        <v>101</v>
      </c>
      <c r="N88" t="str">
        <f>IFERROR(IFERROR(VLOOKUP($A88,'K-NETT'!$A$1:$AF$37898,1,FALSE),VLOOKUP($A88,'K-Wallet'!$A$1:$M$5000,1,FALSE)),"NOT VALID")</f>
        <v>1389186122</v>
      </c>
      <c r="O88" t="str">
        <f>IFERROR(IFERROR(VLOOKUP($A88,'K-NETT'!$A$1:$AF$37898,11,FALSE),VLOOKUP($A88,'K-Wallet'!$A$1:$M$5000,0,FALSE)),"NOT VALID")</f>
        <v>MME2010008904</v>
      </c>
      <c r="P88" t="str">
        <f>IFERROR(IFERROR(VLOOKUP($A88,'K-NETT'!$A$1:$AF$37898,14,FALSE),VLOOKUP($A88,'K-Wallet'!$A$1:$M$5000,8,FALSE)),"NOT VALID")</f>
        <v>IDJRBFA13713</v>
      </c>
      <c r="Q88" t="str">
        <f>IFERROR(IFERROR(VLOOKUP($A88,'K-NETT'!$A$1:$AF$37898,15,FALSE),VLOOKUP($A88,'K-Wallet'!$A$1:$M$5000,9,FALSE)),"NOT VALID")</f>
        <v>NANDA REGINA MEININGTYAS</v>
      </c>
      <c r="R88">
        <f>IFERROR(IFERROR(VLOOKUP($A88,'K-NETT'!$A$1:$AF$37898,16,FALSE),VLOOKUP($A88,'K-Wallet'!$A$1:$M$5000,0,FALSE)),"NOT VALID")</f>
        <v>50000</v>
      </c>
      <c r="S88">
        <f>IFERROR(IFERROR(VLOOKUP($A88,'K-NETT'!$A$1:$AF$37898,17,FALSE),VLOOKUP($A88,'K-Wallet'!$A$1:$M$5000,0,FALSE)),"NOT VALID")</f>
        <v>6650</v>
      </c>
      <c r="T88">
        <f>IFERROR(IFERROR(VLOOKUP($A88,'K-NETT'!$A$1:$AF$37898,18,FALSE),VLOOKUP($A88,'K-Wallet'!$A$1:$M$5000,0,FALSE)),"NOT VALID")</f>
        <v>0</v>
      </c>
      <c r="U88">
        <f>IFERROR(IFERROR(VLOOKUP($A88,'K-NETT'!$A$1:$AF$37898,19,FALSE),VLOOKUP($A88,'K-Wallet'!$A$1:$M$5000,0,FALSE)),"NOT VALID")</f>
        <v>0</v>
      </c>
      <c r="V88">
        <f>IFERROR(IFERROR(VLOOKUP($A88,'K-NETT'!$A$1:$AF$37898,20,FALSE),VLOOKUP($A88,'K-Wallet'!$A$1:$M$5000,0,FALSE)),"NOT VALID")</f>
        <v>0</v>
      </c>
      <c r="W88">
        <f>IFERROR(IFERROR(VLOOKUP($A88,'K-NETT'!$A$1:$AF$37898,22,FALSE),VLOOKUP($A88,'K-Wallet'!$A$1:$M$5000,0,FALSE)),"NOT VALID")</f>
        <v>0</v>
      </c>
      <c r="X88">
        <f>IFERROR(IFERROR(VLOOKUP($A88,'K-NETT'!$A$1:$AF$37898,23,FALSE),VLOOKUP($A88,'K-Wallet'!$A$1:$M$5000,0,FALSE)),"NOT VALID")</f>
        <v>0</v>
      </c>
      <c r="Y88">
        <f>IFERROR(IFERROR(VLOOKUP($A88,'K-NETT'!$A$1:$AF$37898,26,FALSE),VLOOKUP($A88,'K-Wallet'!$A$1:$M$5000,0,FALSE)),"NOT VALID")</f>
        <v>56650</v>
      </c>
      <c r="Z88">
        <f>IFERROR(IFERROR(VLOOKUP($A88,'K-NETT'!$A$1:$AF$37898,30,FALSE),VLOOKUP($A88,'K-Wallet'!$A$1:$M$5000,11,FALSE)),"NOT VALID")</f>
        <v>0</v>
      </c>
      <c r="AA88" s="31">
        <f t="shared" si="3"/>
        <v>0</v>
      </c>
    </row>
    <row r="89" spans="1:27" x14ac:dyDescent="0.25">
      <c r="A89" t="str">
        <f t="shared" si="2"/>
        <v>1720676863</v>
      </c>
      <c r="B89">
        <v>80</v>
      </c>
      <c r="C89">
        <v>1720676863</v>
      </c>
      <c r="D89" t="s">
        <v>42</v>
      </c>
      <c r="E89" t="s">
        <v>43</v>
      </c>
      <c r="F89">
        <v>56650</v>
      </c>
      <c r="G89" s="2">
        <v>44118</v>
      </c>
      <c r="H89" s="3">
        <v>0.85468749999999993</v>
      </c>
      <c r="I89" t="s">
        <v>1647</v>
      </c>
      <c r="J89">
        <v>-83653401501</v>
      </c>
      <c r="K89" s="4" t="s">
        <v>101</v>
      </c>
      <c r="N89" t="str">
        <f>IFERROR(IFERROR(VLOOKUP($A89,'K-NETT'!$A$1:$AF$37898,1,FALSE),VLOOKUP($A89,'K-Wallet'!$A$1:$M$5000,1,FALSE)),"NOT VALID")</f>
        <v>1720676863</v>
      </c>
      <c r="O89" t="str">
        <f>IFERROR(IFERROR(VLOOKUP($A89,'K-NETT'!$A$1:$AF$37898,11,FALSE),VLOOKUP($A89,'K-Wallet'!$A$1:$M$5000,0,FALSE)),"NOT VALID")</f>
        <v>MME2010008908</v>
      </c>
      <c r="P89" t="str">
        <f>IFERROR(IFERROR(VLOOKUP($A89,'K-NETT'!$A$1:$AF$37898,14,FALSE),VLOOKUP($A89,'K-Wallet'!$A$1:$M$5000,8,FALSE)),"NOT VALID")</f>
        <v>IDBNALA03703</v>
      </c>
      <c r="Q89" t="str">
        <f>IFERROR(IFERROR(VLOOKUP($A89,'K-NETT'!$A$1:$AF$37898,15,FALSE),VLOOKUP($A89,'K-Wallet'!$A$1:$M$5000,9,FALSE)),"NOT VALID")</f>
        <v>UUS YUSNIA BANS</v>
      </c>
      <c r="R89">
        <f>IFERROR(IFERROR(VLOOKUP($A89,'K-NETT'!$A$1:$AF$37898,16,FALSE),VLOOKUP($A89,'K-Wallet'!$A$1:$M$5000,0,FALSE)),"NOT VALID")</f>
        <v>50000</v>
      </c>
      <c r="S89">
        <f>IFERROR(IFERROR(VLOOKUP($A89,'K-NETT'!$A$1:$AF$37898,17,FALSE),VLOOKUP($A89,'K-Wallet'!$A$1:$M$5000,0,FALSE)),"NOT VALID")</f>
        <v>6650</v>
      </c>
      <c r="T89">
        <f>IFERROR(IFERROR(VLOOKUP($A89,'K-NETT'!$A$1:$AF$37898,18,FALSE),VLOOKUP($A89,'K-Wallet'!$A$1:$M$5000,0,FALSE)),"NOT VALID")</f>
        <v>0</v>
      </c>
      <c r="U89">
        <f>IFERROR(IFERROR(VLOOKUP($A89,'K-NETT'!$A$1:$AF$37898,19,FALSE),VLOOKUP($A89,'K-Wallet'!$A$1:$M$5000,0,FALSE)),"NOT VALID")</f>
        <v>0</v>
      </c>
      <c r="V89">
        <f>IFERROR(IFERROR(VLOOKUP($A89,'K-NETT'!$A$1:$AF$37898,20,FALSE),VLOOKUP($A89,'K-Wallet'!$A$1:$M$5000,0,FALSE)),"NOT VALID")</f>
        <v>0</v>
      </c>
      <c r="W89">
        <f>IFERROR(IFERROR(VLOOKUP($A89,'K-NETT'!$A$1:$AF$37898,22,FALSE),VLOOKUP($A89,'K-Wallet'!$A$1:$M$5000,0,FALSE)),"NOT VALID")</f>
        <v>0</v>
      </c>
      <c r="X89">
        <f>IFERROR(IFERROR(VLOOKUP($A89,'K-NETT'!$A$1:$AF$37898,23,FALSE),VLOOKUP($A89,'K-Wallet'!$A$1:$M$5000,0,FALSE)),"NOT VALID")</f>
        <v>0</v>
      </c>
      <c r="Y89">
        <f>IFERROR(IFERROR(VLOOKUP($A89,'K-NETT'!$A$1:$AF$37898,26,FALSE),VLOOKUP($A89,'K-Wallet'!$A$1:$M$5000,0,FALSE)),"NOT VALID")</f>
        <v>56650</v>
      </c>
      <c r="Z89">
        <f>IFERROR(IFERROR(VLOOKUP($A89,'K-NETT'!$A$1:$AF$37898,30,FALSE),VLOOKUP($A89,'K-Wallet'!$A$1:$M$5000,11,FALSE)),"NOT VALID")</f>
        <v>0</v>
      </c>
      <c r="AA89" s="31">
        <f t="shared" si="3"/>
        <v>0</v>
      </c>
    </row>
    <row r="90" spans="1:27" x14ac:dyDescent="0.25">
      <c r="A90" t="str">
        <f t="shared" si="2"/>
        <v>1464286686</v>
      </c>
      <c r="B90">
        <v>81</v>
      </c>
      <c r="C90">
        <v>1464286686</v>
      </c>
      <c r="D90" t="s">
        <v>42</v>
      </c>
      <c r="E90" t="s">
        <v>43</v>
      </c>
      <c r="F90">
        <v>56650</v>
      </c>
      <c r="G90" s="2">
        <v>44118</v>
      </c>
      <c r="H90" s="3">
        <v>0.85810185185185184</v>
      </c>
      <c r="I90" t="s">
        <v>44</v>
      </c>
      <c r="J90">
        <v>-83654643101</v>
      </c>
      <c r="K90" s="4" t="s">
        <v>101</v>
      </c>
      <c r="N90" t="str">
        <f>IFERROR(IFERROR(VLOOKUP($A90,'K-NETT'!$A$1:$AF$37898,1,FALSE),VLOOKUP($A90,'K-Wallet'!$A$1:$M$5000,1,FALSE)),"NOT VALID")</f>
        <v>1464286686</v>
      </c>
      <c r="O90" t="str">
        <f>IFERROR(IFERROR(VLOOKUP($A90,'K-NETT'!$A$1:$AF$37898,11,FALSE),VLOOKUP($A90,'K-Wallet'!$A$1:$M$5000,0,FALSE)),"NOT VALID")</f>
        <v>MME2010008910</v>
      </c>
      <c r="P90" t="str">
        <f>IFERROR(IFERROR(VLOOKUP($A90,'K-NETT'!$A$1:$AF$37898,14,FALSE),VLOOKUP($A90,'K-Wallet'!$A$1:$M$5000,8,FALSE)),"NOT VALID")</f>
        <v>IDJRBFA13714</v>
      </c>
      <c r="Q90" t="str">
        <f>IFERROR(IFERROR(VLOOKUP($A90,'K-NETT'!$A$1:$AF$37898,15,FALSE),VLOOKUP($A90,'K-Wallet'!$A$1:$M$5000,9,FALSE)),"NOT VALID")</f>
        <v>ANIS SULISTYANI</v>
      </c>
      <c r="R90">
        <f>IFERROR(IFERROR(VLOOKUP($A90,'K-NETT'!$A$1:$AF$37898,16,FALSE),VLOOKUP($A90,'K-Wallet'!$A$1:$M$5000,0,FALSE)),"NOT VALID")</f>
        <v>50000</v>
      </c>
      <c r="S90">
        <f>IFERROR(IFERROR(VLOOKUP($A90,'K-NETT'!$A$1:$AF$37898,17,FALSE),VLOOKUP($A90,'K-Wallet'!$A$1:$M$5000,0,FALSE)),"NOT VALID")</f>
        <v>6650</v>
      </c>
      <c r="T90">
        <f>IFERROR(IFERROR(VLOOKUP($A90,'K-NETT'!$A$1:$AF$37898,18,FALSE),VLOOKUP($A90,'K-Wallet'!$A$1:$M$5000,0,FALSE)),"NOT VALID")</f>
        <v>0</v>
      </c>
      <c r="U90">
        <f>IFERROR(IFERROR(VLOOKUP($A90,'K-NETT'!$A$1:$AF$37898,19,FALSE),VLOOKUP($A90,'K-Wallet'!$A$1:$M$5000,0,FALSE)),"NOT VALID")</f>
        <v>0</v>
      </c>
      <c r="V90">
        <f>IFERROR(IFERROR(VLOOKUP($A90,'K-NETT'!$A$1:$AF$37898,20,FALSE),VLOOKUP($A90,'K-Wallet'!$A$1:$M$5000,0,FALSE)),"NOT VALID")</f>
        <v>0</v>
      </c>
      <c r="W90">
        <f>IFERROR(IFERROR(VLOOKUP($A90,'K-NETT'!$A$1:$AF$37898,22,FALSE),VLOOKUP($A90,'K-Wallet'!$A$1:$M$5000,0,FALSE)),"NOT VALID")</f>
        <v>0</v>
      </c>
      <c r="X90">
        <f>IFERROR(IFERROR(VLOOKUP($A90,'K-NETT'!$A$1:$AF$37898,23,FALSE),VLOOKUP($A90,'K-Wallet'!$A$1:$M$5000,0,FALSE)),"NOT VALID")</f>
        <v>0</v>
      </c>
      <c r="Y90">
        <f>IFERROR(IFERROR(VLOOKUP($A90,'K-NETT'!$A$1:$AF$37898,26,FALSE),VLOOKUP($A90,'K-Wallet'!$A$1:$M$5000,0,FALSE)),"NOT VALID")</f>
        <v>56650</v>
      </c>
      <c r="Z90">
        <f>IFERROR(IFERROR(VLOOKUP($A90,'K-NETT'!$A$1:$AF$37898,30,FALSE),VLOOKUP($A90,'K-Wallet'!$A$1:$M$5000,11,FALSE)),"NOT VALID")</f>
        <v>0</v>
      </c>
      <c r="AA90" s="31">
        <f t="shared" si="3"/>
        <v>0</v>
      </c>
    </row>
    <row r="91" spans="1:27" x14ac:dyDescent="0.25">
      <c r="A91" t="str">
        <f t="shared" si="2"/>
        <v>1020386843</v>
      </c>
      <c r="B91">
        <v>82</v>
      </c>
      <c r="C91">
        <v>1020386843</v>
      </c>
      <c r="D91" t="s">
        <v>42</v>
      </c>
      <c r="E91" t="s">
        <v>43</v>
      </c>
      <c r="F91">
        <v>56650</v>
      </c>
      <c r="G91" s="2">
        <v>44118</v>
      </c>
      <c r="H91" s="3">
        <v>0.86430555555555555</v>
      </c>
      <c r="I91" t="s">
        <v>44</v>
      </c>
      <c r="J91">
        <v>-83656725401</v>
      </c>
      <c r="K91" s="4" t="s">
        <v>101</v>
      </c>
      <c r="N91" t="str">
        <f>IFERROR(IFERROR(VLOOKUP($A91,'K-NETT'!$A$1:$AF$37898,1,FALSE),VLOOKUP($A91,'K-Wallet'!$A$1:$M$5000,1,FALSE)),"NOT VALID")</f>
        <v>1020386843</v>
      </c>
      <c r="O91" t="str">
        <f>IFERROR(IFERROR(VLOOKUP($A91,'K-NETT'!$A$1:$AF$37898,11,FALSE),VLOOKUP($A91,'K-Wallet'!$A$1:$M$5000,0,FALSE)),"NOT VALID")</f>
        <v>MME2010008911</v>
      </c>
      <c r="P91" t="str">
        <f>IFERROR(IFERROR(VLOOKUP($A91,'K-NETT'!$A$1:$AF$37898,14,FALSE),VLOOKUP($A91,'K-Wallet'!$A$1:$M$5000,8,FALSE)),"NOT VALID")</f>
        <v>IDJRBFA13715</v>
      </c>
      <c r="Q91" t="str">
        <f>IFERROR(IFERROR(VLOOKUP($A91,'K-NETT'!$A$1:$AF$37898,15,FALSE),VLOOKUP($A91,'K-Wallet'!$A$1:$M$5000,9,FALSE)),"NOT VALID")</f>
        <v>PANTJA FADJARIANA</v>
      </c>
      <c r="R91">
        <f>IFERROR(IFERROR(VLOOKUP($A91,'K-NETT'!$A$1:$AF$37898,16,FALSE),VLOOKUP($A91,'K-Wallet'!$A$1:$M$5000,0,FALSE)),"NOT VALID")</f>
        <v>50000</v>
      </c>
      <c r="S91">
        <f>IFERROR(IFERROR(VLOOKUP($A91,'K-NETT'!$A$1:$AF$37898,17,FALSE),VLOOKUP($A91,'K-Wallet'!$A$1:$M$5000,0,FALSE)),"NOT VALID")</f>
        <v>6650</v>
      </c>
      <c r="T91">
        <f>IFERROR(IFERROR(VLOOKUP($A91,'K-NETT'!$A$1:$AF$37898,18,FALSE),VLOOKUP($A91,'K-Wallet'!$A$1:$M$5000,0,FALSE)),"NOT VALID")</f>
        <v>0</v>
      </c>
      <c r="U91">
        <f>IFERROR(IFERROR(VLOOKUP($A91,'K-NETT'!$A$1:$AF$37898,19,FALSE),VLOOKUP($A91,'K-Wallet'!$A$1:$M$5000,0,FALSE)),"NOT VALID")</f>
        <v>0</v>
      </c>
      <c r="V91">
        <f>IFERROR(IFERROR(VLOOKUP($A91,'K-NETT'!$A$1:$AF$37898,20,FALSE),VLOOKUP($A91,'K-Wallet'!$A$1:$M$5000,0,FALSE)),"NOT VALID")</f>
        <v>0</v>
      </c>
      <c r="W91">
        <f>IFERROR(IFERROR(VLOOKUP($A91,'K-NETT'!$A$1:$AF$37898,22,FALSE),VLOOKUP($A91,'K-Wallet'!$A$1:$M$5000,0,FALSE)),"NOT VALID")</f>
        <v>0</v>
      </c>
      <c r="X91">
        <f>IFERROR(IFERROR(VLOOKUP($A91,'K-NETT'!$A$1:$AF$37898,23,FALSE),VLOOKUP($A91,'K-Wallet'!$A$1:$M$5000,0,FALSE)),"NOT VALID")</f>
        <v>0</v>
      </c>
      <c r="Y91">
        <f>IFERROR(IFERROR(VLOOKUP($A91,'K-NETT'!$A$1:$AF$37898,26,FALSE),VLOOKUP($A91,'K-Wallet'!$A$1:$M$5000,0,FALSE)),"NOT VALID")</f>
        <v>56650</v>
      </c>
      <c r="Z91">
        <f>IFERROR(IFERROR(VLOOKUP($A91,'K-NETT'!$A$1:$AF$37898,30,FALSE),VLOOKUP($A91,'K-Wallet'!$A$1:$M$5000,11,FALSE)),"NOT VALID")</f>
        <v>0</v>
      </c>
      <c r="AA91" s="31">
        <f t="shared" si="3"/>
        <v>0</v>
      </c>
    </row>
    <row r="92" spans="1:27" x14ac:dyDescent="0.25">
      <c r="A92" t="str">
        <f t="shared" si="2"/>
        <v>1854386555</v>
      </c>
      <c r="B92">
        <v>83</v>
      </c>
      <c r="C92">
        <v>1854386555</v>
      </c>
      <c r="D92" t="s">
        <v>42</v>
      </c>
      <c r="E92" t="s">
        <v>43</v>
      </c>
      <c r="F92">
        <v>56650</v>
      </c>
      <c r="G92" s="2">
        <v>44118</v>
      </c>
      <c r="H92" s="3">
        <v>0.86952546296296296</v>
      </c>
      <c r="I92" t="s">
        <v>44</v>
      </c>
      <c r="J92">
        <v>-83658405101</v>
      </c>
      <c r="K92" s="4" t="s">
        <v>101</v>
      </c>
      <c r="N92" t="str">
        <f>IFERROR(IFERROR(VLOOKUP($A92,'K-NETT'!$A$1:$AF$37898,1,FALSE),VLOOKUP($A92,'K-Wallet'!$A$1:$M$5000,1,FALSE)),"NOT VALID")</f>
        <v>1854386555</v>
      </c>
      <c r="O92" t="str">
        <f>IFERROR(IFERROR(VLOOKUP($A92,'K-NETT'!$A$1:$AF$37898,11,FALSE),VLOOKUP($A92,'K-Wallet'!$A$1:$M$5000,0,FALSE)),"NOT VALID")</f>
        <v>MME2010008912</v>
      </c>
      <c r="P92" t="str">
        <f>IFERROR(IFERROR(VLOOKUP($A92,'K-NETT'!$A$1:$AF$37898,14,FALSE),VLOOKUP($A92,'K-Wallet'!$A$1:$M$5000,8,FALSE)),"NOT VALID")</f>
        <v>IDJRBFA13716</v>
      </c>
      <c r="Q92" t="str">
        <f>IFERROR(IFERROR(VLOOKUP($A92,'K-NETT'!$A$1:$AF$37898,15,FALSE),VLOOKUP($A92,'K-Wallet'!$A$1:$M$5000,9,FALSE)),"NOT VALID")</f>
        <v>ITAN OLYVIA PUSPITA</v>
      </c>
      <c r="R92">
        <f>IFERROR(IFERROR(VLOOKUP($A92,'K-NETT'!$A$1:$AF$37898,16,FALSE),VLOOKUP($A92,'K-Wallet'!$A$1:$M$5000,0,FALSE)),"NOT VALID")</f>
        <v>50000</v>
      </c>
      <c r="S92">
        <f>IFERROR(IFERROR(VLOOKUP($A92,'K-NETT'!$A$1:$AF$37898,17,FALSE),VLOOKUP($A92,'K-Wallet'!$A$1:$M$5000,0,FALSE)),"NOT VALID")</f>
        <v>6650</v>
      </c>
      <c r="T92">
        <f>IFERROR(IFERROR(VLOOKUP($A92,'K-NETT'!$A$1:$AF$37898,18,FALSE),VLOOKUP($A92,'K-Wallet'!$A$1:$M$5000,0,FALSE)),"NOT VALID")</f>
        <v>0</v>
      </c>
      <c r="U92">
        <f>IFERROR(IFERROR(VLOOKUP($A92,'K-NETT'!$A$1:$AF$37898,19,FALSE),VLOOKUP($A92,'K-Wallet'!$A$1:$M$5000,0,FALSE)),"NOT VALID")</f>
        <v>0</v>
      </c>
      <c r="V92">
        <f>IFERROR(IFERROR(VLOOKUP($A92,'K-NETT'!$A$1:$AF$37898,20,FALSE),VLOOKUP($A92,'K-Wallet'!$A$1:$M$5000,0,FALSE)),"NOT VALID")</f>
        <v>0</v>
      </c>
      <c r="W92">
        <f>IFERROR(IFERROR(VLOOKUP($A92,'K-NETT'!$A$1:$AF$37898,22,FALSE),VLOOKUP($A92,'K-Wallet'!$A$1:$M$5000,0,FALSE)),"NOT VALID")</f>
        <v>0</v>
      </c>
      <c r="X92">
        <f>IFERROR(IFERROR(VLOOKUP($A92,'K-NETT'!$A$1:$AF$37898,23,FALSE),VLOOKUP($A92,'K-Wallet'!$A$1:$M$5000,0,FALSE)),"NOT VALID")</f>
        <v>0</v>
      </c>
      <c r="Y92">
        <f>IFERROR(IFERROR(VLOOKUP($A92,'K-NETT'!$A$1:$AF$37898,26,FALSE),VLOOKUP($A92,'K-Wallet'!$A$1:$M$5000,0,FALSE)),"NOT VALID")</f>
        <v>56650</v>
      </c>
      <c r="Z92">
        <f>IFERROR(IFERROR(VLOOKUP($A92,'K-NETT'!$A$1:$AF$37898,30,FALSE),VLOOKUP($A92,'K-Wallet'!$A$1:$M$5000,11,FALSE)),"NOT VALID")</f>
        <v>0</v>
      </c>
      <c r="AA92" s="31">
        <f t="shared" si="3"/>
        <v>0</v>
      </c>
    </row>
    <row r="93" spans="1:27" x14ac:dyDescent="0.25">
      <c r="A93" t="str">
        <f t="shared" si="2"/>
        <v/>
      </c>
      <c r="F93">
        <f>SUM(F10:F92)</f>
        <v>57925300</v>
      </c>
      <c r="G93" s="2"/>
      <c r="H93" s="3"/>
      <c r="K93" s="4"/>
      <c r="AA93" s="31"/>
    </row>
    <row r="94" spans="1:27" x14ac:dyDescent="0.25">
      <c r="A94" t="str">
        <f t="shared" si="2"/>
        <v>UB TOTAL TRANSAKSI</v>
      </c>
      <c r="B94" t="s">
        <v>1147</v>
      </c>
      <c r="C94" t="s">
        <v>1148</v>
      </c>
      <c r="D94" t="s">
        <v>73</v>
      </c>
      <c r="E94">
        <v>83</v>
      </c>
      <c r="K94" s="4"/>
      <c r="AA94" s="31"/>
    </row>
    <row r="95" spans="1:27" x14ac:dyDescent="0.25">
      <c r="A95" t="str">
        <f t="shared" si="2"/>
        <v>UB TOTAL NILAI TRANSA</v>
      </c>
      <c r="B95" t="s">
        <v>1147</v>
      </c>
      <c r="C95" t="s">
        <v>1149</v>
      </c>
      <c r="D95" t="s">
        <v>75</v>
      </c>
      <c r="E95" t="s">
        <v>76</v>
      </c>
      <c r="F95">
        <v>57925300</v>
      </c>
      <c r="K95" s="4"/>
      <c r="AA95" s="31"/>
    </row>
    <row r="96" spans="1:27" x14ac:dyDescent="0.25">
      <c r="A96" t="str">
        <f t="shared" si="2"/>
        <v/>
      </c>
      <c r="K96" s="4"/>
      <c r="AA96" s="31"/>
    </row>
    <row r="97" spans="1:27" x14ac:dyDescent="0.25">
      <c r="A97" t="str">
        <f t="shared" si="2"/>
        <v>OTAL TRANSAKSI</v>
      </c>
      <c r="B97" t="s">
        <v>1150</v>
      </c>
      <c r="C97" t="s">
        <v>1151</v>
      </c>
      <c r="D97" t="s">
        <v>73</v>
      </c>
      <c r="E97">
        <v>83</v>
      </c>
      <c r="K97" s="4"/>
      <c r="AA97" s="31"/>
    </row>
    <row r="98" spans="1:27" x14ac:dyDescent="0.25">
      <c r="A98" t="str">
        <f t="shared" si="2"/>
        <v>OTAL NILAI TRANSAKSI</v>
      </c>
      <c r="B98" t="s">
        <v>1150</v>
      </c>
      <c r="C98" t="s">
        <v>1152</v>
      </c>
      <c r="D98" t="s">
        <v>79</v>
      </c>
      <c r="E98" t="s">
        <v>76</v>
      </c>
      <c r="F98">
        <v>57925300</v>
      </c>
      <c r="K98" s="4"/>
      <c r="AA98" s="31"/>
    </row>
    <row r="99" spans="1:27" x14ac:dyDescent="0.25">
      <c r="A99" t="str">
        <f t="shared" si="2"/>
        <v/>
      </c>
      <c r="K99" s="4"/>
      <c r="AA99" s="31"/>
    </row>
    <row r="100" spans="1:27" x14ac:dyDescent="0.25">
      <c r="A100" t="str">
        <f t="shared" si="2"/>
        <v/>
      </c>
      <c r="K100" s="4"/>
      <c r="AA100" s="31"/>
    </row>
    <row r="101" spans="1:27" x14ac:dyDescent="0.25">
      <c r="A101" t="str">
        <f t="shared" si="2"/>
        <v/>
      </c>
      <c r="K101" s="4"/>
      <c r="AA101" s="31"/>
    </row>
    <row r="102" spans="1:27" x14ac:dyDescent="0.25">
      <c r="A102" t="str">
        <f t="shared" si="2"/>
        <v/>
      </c>
      <c r="K102" s="4"/>
      <c r="AA102" s="31"/>
    </row>
    <row r="103" spans="1:27" x14ac:dyDescent="0.25">
      <c r="A103" t="str">
        <f t="shared" si="2"/>
        <v/>
      </c>
      <c r="K103" s="4"/>
      <c r="AA103" s="31"/>
    </row>
    <row r="104" spans="1:27" x14ac:dyDescent="0.25">
      <c r="A104" t="str">
        <f t="shared" si="2"/>
        <v/>
      </c>
      <c r="K104" s="4"/>
      <c r="AA104" s="31"/>
    </row>
    <row r="105" spans="1:27" x14ac:dyDescent="0.25">
      <c r="A105" t="str">
        <f t="shared" si="2"/>
        <v/>
      </c>
      <c r="K105" s="4"/>
      <c r="AA105" s="31"/>
    </row>
    <row r="106" spans="1:27" x14ac:dyDescent="0.25">
      <c r="A106" t="str">
        <f t="shared" si="2"/>
        <v/>
      </c>
      <c r="K106" s="4"/>
      <c r="AA106" s="31"/>
    </row>
    <row r="107" spans="1:27" x14ac:dyDescent="0.25">
      <c r="A107" t="str">
        <f t="shared" si="2"/>
        <v/>
      </c>
      <c r="K107" s="4"/>
      <c r="AA107" s="31"/>
    </row>
    <row r="108" spans="1:27" x14ac:dyDescent="0.25">
      <c r="A108" t="str">
        <f t="shared" si="2"/>
        <v/>
      </c>
      <c r="K108" s="4"/>
      <c r="AA108" s="31"/>
    </row>
    <row r="109" spans="1:27" x14ac:dyDescent="0.25">
      <c r="A109" t="str">
        <f t="shared" si="2"/>
        <v/>
      </c>
      <c r="K109" s="4"/>
      <c r="AA109" s="31"/>
    </row>
    <row r="110" spans="1:27" x14ac:dyDescent="0.25">
      <c r="A110" t="str">
        <f t="shared" si="2"/>
        <v/>
      </c>
      <c r="K110" s="4"/>
      <c r="AA110" s="31"/>
    </row>
    <row r="111" spans="1:27" x14ac:dyDescent="0.25">
      <c r="A111" t="str">
        <f t="shared" si="2"/>
        <v/>
      </c>
      <c r="K111" s="4"/>
      <c r="AA111" s="31"/>
    </row>
    <row r="112" spans="1:27" x14ac:dyDescent="0.25">
      <c r="A112" t="str">
        <f t="shared" si="2"/>
        <v/>
      </c>
      <c r="K112" s="4"/>
      <c r="AA112" s="31"/>
    </row>
    <row r="113" spans="1:27" x14ac:dyDescent="0.25">
      <c r="A113" t="str">
        <f t="shared" si="2"/>
        <v/>
      </c>
      <c r="K113" s="4"/>
      <c r="AA113" s="31"/>
    </row>
    <row r="114" spans="1:27" x14ac:dyDescent="0.25">
      <c r="A114" t="str">
        <f t="shared" si="2"/>
        <v/>
      </c>
      <c r="K114" s="4"/>
      <c r="AA114" s="31"/>
    </row>
    <row r="115" spans="1:27" x14ac:dyDescent="0.25">
      <c r="A115" t="str">
        <f t="shared" si="2"/>
        <v/>
      </c>
      <c r="K115" s="4"/>
      <c r="AA115" s="31"/>
    </row>
    <row r="116" spans="1:27" x14ac:dyDescent="0.25">
      <c r="A116" t="str">
        <f t="shared" si="2"/>
        <v/>
      </c>
      <c r="K116" s="4"/>
      <c r="AA116" s="31"/>
    </row>
    <row r="117" spans="1:27" x14ac:dyDescent="0.25">
      <c r="A117" t="str">
        <f t="shared" si="2"/>
        <v/>
      </c>
      <c r="K117" s="4"/>
      <c r="AA117" s="31"/>
    </row>
    <row r="118" spans="1:27" x14ac:dyDescent="0.25">
      <c r="A118" t="str">
        <f t="shared" si="2"/>
        <v/>
      </c>
      <c r="K118" s="4"/>
      <c r="AA118" s="31"/>
    </row>
    <row r="119" spans="1:27" x14ac:dyDescent="0.25">
      <c r="A119" t="str">
        <f t="shared" si="2"/>
        <v/>
      </c>
      <c r="K119" s="4"/>
      <c r="AA119" s="31"/>
    </row>
    <row r="120" spans="1:27" x14ac:dyDescent="0.25">
      <c r="A120" t="str">
        <f t="shared" si="2"/>
        <v/>
      </c>
      <c r="K120" s="4"/>
      <c r="AA120" s="31"/>
    </row>
    <row r="121" spans="1:27" x14ac:dyDescent="0.25">
      <c r="A121" t="str">
        <f t="shared" si="2"/>
        <v/>
      </c>
      <c r="K121" s="4"/>
      <c r="AA121" s="31"/>
    </row>
    <row r="122" spans="1:27" x14ac:dyDescent="0.25">
      <c r="A122" t="str">
        <f t="shared" si="2"/>
        <v/>
      </c>
      <c r="K122" s="4"/>
      <c r="AA122" s="31"/>
    </row>
    <row r="123" spans="1:27" x14ac:dyDescent="0.25">
      <c r="A123" t="str">
        <f t="shared" si="2"/>
        <v/>
      </c>
      <c r="K123" s="4"/>
      <c r="AA123" s="31"/>
    </row>
    <row r="124" spans="1:27" x14ac:dyDescent="0.25">
      <c r="A124" t="str">
        <f t="shared" si="2"/>
        <v/>
      </c>
      <c r="K124" s="4"/>
      <c r="AA124" s="31"/>
    </row>
    <row r="125" spans="1:27" x14ac:dyDescent="0.25">
      <c r="A125" t="str">
        <f t="shared" si="2"/>
        <v/>
      </c>
      <c r="K125" s="4"/>
      <c r="AA125" s="31"/>
    </row>
    <row r="126" spans="1:27" x14ac:dyDescent="0.25">
      <c r="A126" t="str">
        <f t="shared" si="2"/>
        <v/>
      </c>
      <c r="K126" s="4"/>
      <c r="AA126" s="31"/>
    </row>
    <row r="127" spans="1:27" x14ac:dyDescent="0.25">
      <c r="A127" t="str">
        <f t="shared" si="2"/>
        <v/>
      </c>
      <c r="K127" s="4"/>
      <c r="AA127" s="31"/>
    </row>
    <row r="128" spans="1:27" x14ac:dyDescent="0.25">
      <c r="A128" t="str">
        <f t="shared" si="2"/>
        <v/>
      </c>
      <c r="K128" s="4"/>
      <c r="AA128" s="31"/>
    </row>
    <row r="129" spans="1:27" x14ac:dyDescent="0.25">
      <c r="A129" t="str">
        <f t="shared" si="2"/>
        <v/>
      </c>
      <c r="K129" s="4"/>
      <c r="AA129" s="31"/>
    </row>
    <row r="130" spans="1:27" x14ac:dyDescent="0.25">
      <c r="A130" t="str">
        <f t="shared" si="2"/>
        <v/>
      </c>
      <c r="K130" s="4"/>
      <c r="AA130" s="31"/>
    </row>
    <row r="131" spans="1:27" x14ac:dyDescent="0.25">
      <c r="A131" t="str">
        <f t="shared" si="2"/>
        <v/>
      </c>
      <c r="K131" s="4"/>
      <c r="AA131" s="31"/>
    </row>
    <row r="132" spans="1:27" x14ac:dyDescent="0.25">
      <c r="A132" t="str">
        <f t="shared" si="2"/>
        <v/>
      </c>
      <c r="K132" s="4"/>
      <c r="AA132" s="31"/>
    </row>
    <row r="133" spans="1:27" x14ac:dyDescent="0.25">
      <c r="A133" t="str">
        <f t="shared" si="2"/>
        <v/>
      </c>
      <c r="K133" s="4"/>
      <c r="AA133" s="31"/>
    </row>
    <row r="134" spans="1:27" x14ac:dyDescent="0.25">
      <c r="A134" t="str">
        <f t="shared" si="2"/>
        <v/>
      </c>
      <c r="K134" s="4"/>
      <c r="AA134" s="31"/>
    </row>
    <row r="135" spans="1:27" x14ac:dyDescent="0.25">
      <c r="A135" t="str">
        <f t="shared" si="2"/>
        <v/>
      </c>
      <c r="K135" s="4"/>
      <c r="AA135" s="31"/>
    </row>
    <row r="136" spans="1:27" x14ac:dyDescent="0.25">
      <c r="A136" t="str">
        <f t="shared" si="2"/>
        <v/>
      </c>
      <c r="K136" s="4"/>
      <c r="AA136" s="31"/>
    </row>
    <row r="137" spans="1:27" x14ac:dyDescent="0.25">
      <c r="A137" t="str">
        <f t="shared" si="2"/>
        <v/>
      </c>
      <c r="K137" s="4"/>
      <c r="AA137" s="31"/>
    </row>
    <row r="138" spans="1:27" x14ac:dyDescent="0.25">
      <c r="A138" t="str">
        <f t="shared" si="2"/>
        <v/>
      </c>
      <c r="K138" s="4"/>
      <c r="AA138" s="31"/>
    </row>
    <row r="139" spans="1:27" x14ac:dyDescent="0.25">
      <c r="A139" t="str">
        <f t="shared" ref="A139:A202" si="4">+K139&amp;C139</f>
        <v/>
      </c>
      <c r="K139" s="4"/>
      <c r="AA139" s="31"/>
    </row>
    <row r="140" spans="1:27" x14ac:dyDescent="0.25">
      <c r="A140" t="str">
        <f t="shared" si="4"/>
        <v/>
      </c>
      <c r="K140" s="4"/>
      <c r="AA140" s="31"/>
    </row>
    <row r="141" spans="1:27" x14ac:dyDescent="0.25">
      <c r="A141" t="str">
        <f t="shared" si="4"/>
        <v/>
      </c>
      <c r="K141" s="4"/>
      <c r="AA141" s="31"/>
    </row>
    <row r="142" spans="1:27" x14ac:dyDescent="0.25">
      <c r="A142" t="str">
        <f t="shared" si="4"/>
        <v/>
      </c>
      <c r="K142" s="4"/>
      <c r="AA142" s="31"/>
    </row>
    <row r="143" spans="1:27" x14ac:dyDescent="0.25">
      <c r="A143" t="str">
        <f t="shared" si="4"/>
        <v/>
      </c>
      <c r="K143" s="4"/>
      <c r="AA143" s="31"/>
    </row>
    <row r="144" spans="1:27" x14ac:dyDescent="0.25">
      <c r="A144" t="str">
        <f t="shared" si="4"/>
        <v/>
      </c>
      <c r="K144" s="4"/>
      <c r="AA144" s="31"/>
    </row>
    <row r="145" spans="1:27" x14ac:dyDescent="0.25">
      <c r="A145" t="str">
        <f t="shared" si="4"/>
        <v/>
      </c>
      <c r="K145" s="4"/>
      <c r="AA145" s="31"/>
    </row>
    <row r="146" spans="1:27" x14ac:dyDescent="0.25">
      <c r="A146" t="str">
        <f t="shared" si="4"/>
        <v/>
      </c>
      <c r="K146" s="4"/>
      <c r="AA146" s="31"/>
    </row>
    <row r="147" spans="1:27" x14ac:dyDescent="0.25">
      <c r="A147" t="str">
        <f t="shared" si="4"/>
        <v/>
      </c>
      <c r="K147" s="4"/>
      <c r="AA147" s="31"/>
    </row>
    <row r="148" spans="1:27" x14ac:dyDescent="0.25">
      <c r="A148" t="str">
        <f t="shared" si="4"/>
        <v/>
      </c>
      <c r="K148" s="4"/>
      <c r="AA148" s="31"/>
    </row>
    <row r="149" spans="1:27" x14ac:dyDescent="0.25">
      <c r="A149" t="str">
        <f t="shared" si="4"/>
        <v/>
      </c>
      <c r="K149" s="4"/>
      <c r="AA149" s="31"/>
    </row>
    <row r="150" spans="1:27" x14ac:dyDescent="0.25">
      <c r="A150" t="str">
        <f t="shared" si="4"/>
        <v/>
      </c>
      <c r="K150" s="4"/>
      <c r="AA150" s="31"/>
    </row>
    <row r="151" spans="1:27" x14ac:dyDescent="0.25">
      <c r="A151" t="str">
        <f t="shared" si="4"/>
        <v/>
      </c>
      <c r="K151" s="4"/>
      <c r="AA151" s="31"/>
    </row>
    <row r="152" spans="1:27" x14ac:dyDescent="0.25">
      <c r="A152" t="str">
        <f t="shared" si="4"/>
        <v/>
      </c>
      <c r="K152" s="4"/>
      <c r="AA152" s="31"/>
    </row>
    <row r="153" spans="1:27" x14ac:dyDescent="0.25">
      <c r="A153" t="str">
        <f t="shared" si="4"/>
        <v/>
      </c>
      <c r="K153" s="4"/>
      <c r="AA153" s="31"/>
    </row>
    <row r="154" spans="1:27" x14ac:dyDescent="0.25">
      <c r="A154" t="str">
        <f t="shared" si="4"/>
        <v/>
      </c>
      <c r="K154" s="4"/>
      <c r="AA154" s="31"/>
    </row>
    <row r="155" spans="1:27" x14ac:dyDescent="0.25">
      <c r="A155" t="str">
        <f t="shared" si="4"/>
        <v/>
      </c>
      <c r="K155" s="4"/>
      <c r="AA155" s="31"/>
    </row>
    <row r="156" spans="1:27" x14ac:dyDescent="0.25">
      <c r="A156" t="str">
        <f t="shared" si="4"/>
        <v/>
      </c>
      <c r="K156" s="4"/>
      <c r="AA156" s="31"/>
    </row>
    <row r="157" spans="1:27" x14ac:dyDescent="0.25">
      <c r="A157" t="str">
        <f t="shared" si="4"/>
        <v/>
      </c>
      <c r="K157" s="4"/>
      <c r="AA157" s="31"/>
    </row>
    <row r="158" spans="1:27" x14ac:dyDescent="0.25">
      <c r="A158" t="str">
        <f t="shared" si="4"/>
        <v/>
      </c>
      <c r="K158" s="4"/>
      <c r="AA158" s="31"/>
    </row>
    <row r="159" spans="1:27" x14ac:dyDescent="0.25">
      <c r="A159" t="str">
        <f t="shared" si="4"/>
        <v/>
      </c>
      <c r="K159" s="4"/>
      <c r="AA159" s="31"/>
    </row>
    <row r="160" spans="1:27" x14ac:dyDescent="0.25">
      <c r="A160" t="str">
        <f t="shared" si="4"/>
        <v/>
      </c>
      <c r="K160" s="4"/>
      <c r="AA160" s="31"/>
    </row>
    <row r="161" spans="1:27" x14ac:dyDescent="0.25">
      <c r="A161" t="str">
        <f t="shared" si="4"/>
        <v/>
      </c>
      <c r="K161" s="4"/>
      <c r="AA161" s="31"/>
    </row>
    <row r="162" spans="1:27" x14ac:dyDescent="0.25">
      <c r="A162" t="str">
        <f t="shared" si="4"/>
        <v/>
      </c>
      <c r="K162" s="4"/>
      <c r="AA162" s="31"/>
    </row>
    <row r="163" spans="1:27" x14ac:dyDescent="0.25">
      <c r="A163" t="str">
        <f t="shared" si="4"/>
        <v/>
      </c>
      <c r="K163" s="4"/>
      <c r="AA163" s="31"/>
    </row>
    <row r="164" spans="1:27" x14ac:dyDescent="0.25">
      <c r="A164" t="str">
        <f t="shared" si="4"/>
        <v/>
      </c>
      <c r="K164" s="4"/>
      <c r="AA164" s="31"/>
    </row>
    <row r="165" spans="1:27" x14ac:dyDescent="0.25">
      <c r="A165" t="str">
        <f t="shared" si="4"/>
        <v/>
      </c>
      <c r="K165" s="4"/>
      <c r="AA165" s="31"/>
    </row>
    <row r="166" spans="1:27" x14ac:dyDescent="0.25">
      <c r="A166" t="str">
        <f t="shared" si="4"/>
        <v/>
      </c>
      <c r="K166" s="4"/>
      <c r="AA166" s="31"/>
    </row>
    <row r="167" spans="1:27" x14ac:dyDescent="0.25">
      <c r="A167" t="str">
        <f t="shared" si="4"/>
        <v/>
      </c>
      <c r="K167" s="4"/>
      <c r="AA167" s="31"/>
    </row>
    <row r="168" spans="1:27" x14ac:dyDescent="0.25">
      <c r="A168" t="str">
        <f t="shared" si="4"/>
        <v/>
      </c>
      <c r="K168" s="4"/>
      <c r="AA168" s="31"/>
    </row>
    <row r="169" spans="1:27" x14ac:dyDescent="0.25">
      <c r="A169" t="str">
        <f t="shared" si="4"/>
        <v/>
      </c>
      <c r="K169" s="4"/>
      <c r="AA169" s="31"/>
    </row>
    <row r="170" spans="1:27" x14ac:dyDescent="0.25">
      <c r="A170" t="str">
        <f t="shared" si="4"/>
        <v/>
      </c>
      <c r="K170" s="4"/>
      <c r="AA170" s="31"/>
    </row>
    <row r="171" spans="1:27" x14ac:dyDescent="0.25">
      <c r="A171" t="str">
        <f t="shared" si="4"/>
        <v/>
      </c>
      <c r="K171" s="4"/>
      <c r="AA171" s="31"/>
    </row>
    <row r="172" spans="1:27" x14ac:dyDescent="0.25">
      <c r="A172" t="str">
        <f t="shared" si="4"/>
        <v/>
      </c>
      <c r="K172" s="4"/>
      <c r="AA172" s="31"/>
    </row>
    <row r="173" spans="1:27" x14ac:dyDescent="0.25">
      <c r="A173" t="str">
        <f t="shared" si="4"/>
        <v/>
      </c>
      <c r="K173" s="4"/>
      <c r="AA173" s="31"/>
    </row>
    <row r="174" spans="1:27" x14ac:dyDescent="0.25">
      <c r="A174" t="str">
        <f t="shared" si="4"/>
        <v/>
      </c>
      <c r="K174" s="4"/>
      <c r="AA174" s="31"/>
    </row>
    <row r="175" spans="1:27" x14ac:dyDescent="0.25">
      <c r="A175" t="str">
        <f t="shared" si="4"/>
        <v/>
      </c>
      <c r="K175" s="4"/>
      <c r="AA175" s="31"/>
    </row>
    <row r="176" spans="1:27" x14ac:dyDescent="0.25">
      <c r="A176" t="str">
        <f t="shared" si="4"/>
        <v/>
      </c>
      <c r="K176" s="4"/>
      <c r="AA176" s="31"/>
    </row>
    <row r="177" spans="1:27" x14ac:dyDescent="0.25">
      <c r="A177" t="str">
        <f t="shared" si="4"/>
        <v/>
      </c>
      <c r="K177" s="4"/>
      <c r="AA177" s="31"/>
    </row>
    <row r="178" spans="1:27" x14ac:dyDescent="0.25">
      <c r="A178" t="str">
        <f t="shared" si="4"/>
        <v/>
      </c>
      <c r="K178" s="4"/>
      <c r="AA178" s="31"/>
    </row>
    <row r="179" spans="1:27" x14ac:dyDescent="0.25">
      <c r="A179" t="str">
        <f t="shared" si="4"/>
        <v/>
      </c>
      <c r="K179" s="4"/>
      <c r="AA179" s="31"/>
    </row>
    <row r="180" spans="1:27" x14ac:dyDescent="0.25">
      <c r="A180" t="str">
        <f t="shared" si="4"/>
        <v/>
      </c>
      <c r="K180" s="4"/>
      <c r="AA180" s="31"/>
    </row>
    <row r="181" spans="1:27" x14ac:dyDescent="0.25">
      <c r="A181" t="str">
        <f t="shared" si="4"/>
        <v/>
      </c>
      <c r="K181" s="4"/>
      <c r="AA181" s="31"/>
    </row>
    <row r="182" spans="1:27" x14ac:dyDescent="0.25">
      <c r="A182" t="str">
        <f t="shared" si="4"/>
        <v/>
      </c>
      <c r="K182" s="4"/>
      <c r="AA182" s="31"/>
    </row>
    <row r="183" spans="1:27" x14ac:dyDescent="0.25">
      <c r="A183" t="str">
        <f t="shared" si="4"/>
        <v/>
      </c>
      <c r="K183" s="4"/>
      <c r="AA183" s="31"/>
    </row>
    <row r="184" spans="1:27" x14ac:dyDescent="0.25">
      <c r="A184" t="str">
        <f t="shared" si="4"/>
        <v/>
      </c>
      <c r="K184" s="4"/>
      <c r="AA184" s="31"/>
    </row>
    <row r="185" spans="1:27" x14ac:dyDescent="0.25">
      <c r="A185" t="str">
        <f t="shared" si="4"/>
        <v/>
      </c>
      <c r="K185" s="4"/>
      <c r="AA185" s="31"/>
    </row>
    <row r="186" spans="1:27" x14ac:dyDescent="0.25">
      <c r="A186" t="str">
        <f t="shared" si="4"/>
        <v/>
      </c>
      <c r="K186" s="4"/>
      <c r="AA186" s="31"/>
    </row>
    <row r="187" spans="1:27" x14ac:dyDescent="0.25">
      <c r="A187" t="str">
        <f t="shared" si="4"/>
        <v/>
      </c>
      <c r="K187" s="4"/>
      <c r="AA187" s="31"/>
    </row>
    <row r="188" spans="1:27" x14ac:dyDescent="0.25">
      <c r="A188" t="str">
        <f t="shared" si="4"/>
        <v/>
      </c>
      <c r="K188" s="4"/>
      <c r="AA188" s="31"/>
    </row>
    <row r="189" spans="1:27" x14ac:dyDescent="0.25">
      <c r="A189" t="str">
        <f t="shared" si="4"/>
        <v/>
      </c>
      <c r="K189" s="4"/>
      <c r="AA189" s="31"/>
    </row>
    <row r="190" spans="1:27" x14ac:dyDescent="0.25">
      <c r="A190" t="str">
        <f t="shared" si="4"/>
        <v/>
      </c>
      <c r="K190" s="4"/>
      <c r="AA190" s="31"/>
    </row>
    <row r="191" spans="1:27" x14ac:dyDescent="0.25">
      <c r="A191" t="str">
        <f t="shared" si="4"/>
        <v/>
      </c>
      <c r="K191" s="4"/>
      <c r="AA191" s="31"/>
    </row>
    <row r="192" spans="1:27" x14ac:dyDescent="0.25">
      <c r="A192" t="str">
        <f t="shared" si="4"/>
        <v/>
      </c>
      <c r="K192" s="4"/>
      <c r="AA192" s="31"/>
    </row>
    <row r="193" spans="1:27" x14ac:dyDescent="0.25">
      <c r="A193" t="str">
        <f t="shared" si="4"/>
        <v/>
      </c>
      <c r="K193" s="4"/>
      <c r="AA193" s="31"/>
    </row>
    <row r="194" spans="1:27" x14ac:dyDescent="0.25">
      <c r="A194" t="str">
        <f t="shared" si="4"/>
        <v/>
      </c>
      <c r="K194" s="4"/>
      <c r="AA194" s="31"/>
    </row>
    <row r="195" spans="1:27" x14ac:dyDescent="0.25">
      <c r="A195" t="str">
        <f t="shared" si="4"/>
        <v/>
      </c>
      <c r="K195" s="4"/>
      <c r="AA195" s="31"/>
    </row>
    <row r="196" spans="1:27" x14ac:dyDescent="0.25">
      <c r="A196" t="str">
        <f t="shared" si="4"/>
        <v/>
      </c>
      <c r="K196" s="4"/>
      <c r="AA196" s="31"/>
    </row>
    <row r="197" spans="1:27" x14ac:dyDescent="0.25">
      <c r="A197" t="str">
        <f t="shared" si="4"/>
        <v/>
      </c>
      <c r="K197" s="4"/>
      <c r="AA197" s="31"/>
    </row>
    <row r="198" spans="1:27" x14ac:dyDescent="0.25">
      <c r="A198" t="str">
        <f t="shared" si="4"/>
        <v/>
      </c>
      <c r="K198" s="4"/>
      <c r="AA198" s="31"/>
    </row>
    <row r="199" spans="1:27" x14ac:dyDescent="0.25">
      <c r="A199" t="str">
        <f t="shared" si="4"/>
        <v/>
      </c>
      <c r="K199" s="4"/>
      <c r="AA199" s="31"/>
    </row>
    <row r="200" spans="1:27" x14ac:dyDescent="0.25">
      <c r="A200" t="str">
        <f t="shared" si="4"/>
        <v/>
      </c>
      <c r="K200" s="4"/>
      <c r="AA200" s="31"/>
    </row>
    <row r="201" spans="1:27" x14ac:dyDescent="0.25">
      <c r="A201" t="str">
        <f t="shared" si="4"/>
        <v/>
      </c>
      <c r="K201" s="4"/>
      <c r="AA201" s="31"/>
    </row>
    <row r="202" spans="1:27" x14ac:dyDescent="0.25">
      <c r="A202" t="str">
        <f t="shared" si="4"/>
        <v/>
      </c>
      <c r="K202" s="4"/>
      <c r="AA202" s="31"/>
    </row>
    <row r="203" spans="1:27" x14ac:dyDescent="0.25">
      <c r="A203" t="str">
        <f t="shared" ref="A203:A266" si="5">+K203&amp;C203</f>
        <v/>
      </c>
      <c r="K203" s="4"/>
      <c r="AA203" s="31"/>
    </row>
    <row r="204" spans="1:27" x14ac:dyDescent="0.25">
      <c r="A204" t="str">
        <f t="shared" si="5"/>
        <v/>
      </c>
      <c r="K204" s="4"/>
      <c r="AA204" s="31"/>
    </row>
    <row r="205" spans="1:27" x14ac:dyDescent="0.25">
      <c r="A205" t="str">
        <f t="shared" si="5"/>
        <v/>
      </c>
      <c r="K205" s="4"/>
      <c r="AA205" s="31"/>
    </row>
    <row r="206" spans="1:27" x14ac:dyDescent="0.25">
      <c r="A206" t="str">
        <f t="shared" si="5"/>
        <v/>
      </c>
      <c r="K206" s="4"/>
      <c r="AA206" s="31"/>
    </row>
    <row r="207" spans="1:27" x14ac:dyDescent="0.25">
      <c r="A207" t="str">
        <f t="shared" si="5"/>
        <v/>
      </c>
      <c r="K207" s="4"/>
      <c r="AA207" s="31"/>
    </row>
    <row r="208" spans="1:27" x14ac:dyDescent="0.25">
      <c r="A208" t="str">
        <f t="shared" si="5"/>
        <v/>
      </c>
      <c r="K208" s="4"/>
      <c r="AA208" s="31"/>
    </row>
    <row r="209" spans="1:27" x14ac:dyDescent="0.25">
      <c r="A209" t="str">
        <f t="shared" si="5"/>
        <v/>
      </c>
      <c r="K209" s="4"/>
      <c r="AA209" s="31"/>
    </row>
    <row r="210" spans="1:27" x14ac:dyDescent="0.25">
      <c r="A210" t="str">
        <f t="shared" si="5"/>
        <v/>
      </c>
      <c r="K210" s="4"/>
      <c r="AA210" s="31"/>
    </row>
    <row r="211" spans="1:27" x14ac:dyDescent="0.25">
      <c r="A211" t="str">
        <f t="shared" si="5"/>
        <v/>
      </c>
      <c r="K211" s="4"/>
      <c r="AA211" s="31"/>
    </row>
    <row r="212" spans="1:27" x14ac:dyDescent="0.25">
      <c r="A212" t="str">
        <f t="shared" si="5"/>
        <v/>
      </c>
      <c r="K212" s="4"/>
      <c r="AA212" s="31"/>
    </row>
    <row r="213" spans="1:27" x14ac:dyDescent="0.25">
      <c r="A213" t="str">
        <f t="shared" si="5"/>
        <v/>
      </c>
      <c r="K213" s="4"/>
      <c r="AA213" s="31"/>
    </row>
    <row r="214" spans="1:27" x14ac:dyDescent="0.25">
      <c r="A214" t="str">
        <f t="shared" si="5"/>
        <v/>
      </c>
      <c r="K214" s="4"/>
      <c r="AA214" s="31"/>
    </row>
    <row r="215" spans="1:27" x14ac:dyDescent="0.25">
      <c r="A215" t="str">
        <f t="shared" si="5"/>
        <v/>
      </c>
      <c r="K215" s="4"/>
      <c r="AA215" s="31"/>
    </row>
    <row r="216" spans="1:27" x14ac:dyDescent="0.25">
      <c r="A216" t="str">
        <f t="shared" si="5"/>
        <v/>
      </c>
      <c r="K216" s="4"/>
      <c r="AA216" s="31"/>
    </row>
    <row r="217" spans="1:27" x14ac:dyDescent="0.25">
      <c r="A217" t="str">
        <f t="shared" si="5"/>
        <v/>
      </c>
      <c r="K217" s="4"/>
      <c r="AA217" s="31"/>
    </row>
    <row r="218" spans="1:27" x14ac:dyDescent="0.25">
      <c r="A218" t="str">
        <f t="shared" si="5"/>
        <v/>
      </c>
      <c r="K218" s="4"/>
      <c r="AA218" s="31"/>
    </row>
    <row r="219" spans="1:27" x14ac:dyDescent="0.25">
      <c r="A219" t="str">
        <f t="shared" si="5"/>
        <v/>
      </c>
      <c r="K219" s="4"/>
      <c r="AA219" s="31"/>
    </row>
    <row r="220" spans="1:27" x14ac:dyDescent="0.25">
      <c r="A220" t="str">
        <f t="shared" si="5"/>
        <v/>
      </c>
      <c r="K220" s="4"/>
      <c r="AA220" s="31"/>
    </row>
    <row r="221" spans="1:27" x14ac:dyDescent="0.25">
      <c r="A221" t="str">
        <f t="shared" si="5"/>
        <v/>
      </c>
      <c r="K221" s="4"/>
      <c r="AA221" s="31"/>
    </row>
    <row r="222" spans="1:27" x14ac:dyDescent="0.25">
      <c r="A222" t="str">
        <f t="shared" si="5"/>
        <v/>
      </c>
      <c r="K222" s="4"/>
      <c r="AA222" s="31"/>
    </row>
    <row r="223" spans="1:27" x14ac:dyDescent="0.25">
      <c r="A223" t="str">
        <f t="shared" si="5"/>
        <v/>
      </c>
      <c r="K223" s="4"/>
      <c r="AA223" s="31"/>
    </row>
    <row r="224" spans="1:27" x14ac:dyDescent="0.25">
      <c r="A224" t="str">
        <f t="shared" si="5"/>
        <v/>
      </c>
      <c r="K224" s="4"/>
      <c r="AA224" s="31"/>
    </row>
    <row r="225" spans="1:27" x14ac:dyDescent="0.25">
      <c r="A225" t="str">
        <f t="shared" si="5"/>
        <v/>
      </c>
      <c r="K225" s="4"/>
      <c r="AA225" s="31"/>
    </row>
    <row r="226" spans="1:27" x14ac:dyDescent="0.25">
      <c r="A226" t="str">
        <f t="shared" si="5"/>
        <v/>
      </c>
      <c r="K226" s="4"/>
      <c r="AA226" s="31"/>
    </row>
    <row r="227" spans="1:27" x14ac:dyDescent="0.25">
      <c r="A227" t="str">
        <f t="shared" si="5"/>
        <v/>
      </c>
      <c r="K227" s="4"/>
      <c r="AA227" s="31"/>
    </row>
    <row r="228" spans="1:27" x14ac:dyDescent="0.25">
      <c r="A228" t="str">
        <f t="shared" si="5"/>
        <v/>
      </c>
      <c r="K228" s="4"/>
      <c r="AA228" s="31"/>
    </row>
    <row r="229" spans="1:27" x14ac:dyDescent="0.25">
      <c r="A229" t="str">
        <f t="shared" si="5"/>
        <v/>
      </c>
      <c r="K229" s="4"/>
      <c r="AA229" s="31"/>
    </row>
    <row r="230" spans="1:27" x14ac:dyDescent="0.25">
      <c r="A230" t="str">
        <f t="shared" si="5"/>
        <v/>
      </c>
      <c r="K230" s="4"/>
      <c r="AA230" s="31"/>
    </row>
    <row r="231" spans="1:27" x14ac:dyDescent="0.25">
      <c r="A231" t="str">
        <f t="shared" si="5"/>
        <v/>
      </c>
      <c r="K231" s="4"/>
      <c r="AA231" s="31"/>
    </row>
    <row r="232" spans="1:27" x14ac:dyDescent="0.25">
      <c r="A232" t="str">
        <f t="shared" si="5"/>
        <v/>
      </c>
      <c r="K232" s="4"/>
      <c r="AA232" s="31"/>
    </row>
    <row r="233" spans="1:27" x14ac:dyDescent="0.25">
      <c r="A233" t="str">
        <f t="shared" si="5"/>
        <v/>
      </c>
      <c r="K233" s="4"/>
      <c r="AA233" s="31"/>
    </row>
    <row r="234" spans="1:27" x14ac:dyDescent="0.25">
      <c r="A234" t="str">
        <f t="shared" si="5"/>
        <v/>
      </c>
      <c r="K234" s="4"/>
      <c r="AA234" s="31"/>
    </row>
    <row r="235" spans="1:27" x14ac:dyDescent="0.25">
      <c r="A235" t="str">
        <f t="shared" si="5"/>
        <v/>
      </c>
      <c r="K235" s="4"/>
      <c r="AA235" s="31"/>
    </row>
    <row r="236" spans="1:27" x14ac:dyDescent="0.25">
      <c r="A236" t="str">
        <f t="shared" si="5"/>
        <v/>
      </c>
      <c r="K236" s="4"/>
      <c r="AA236" s="31"/>
    </row>
    <row r="237" spans="1:27" x14ac:dyDescent="0.25">
      <c r="A237" t="str">
        <f t="shared" si="5"/>
        <v/>
      </c>
      <c r="K237" s="4"/>
      <c r="AA237" s="31"/>
    </row>
    <row r="238" spans="1:27" x14ac:dyDescent="0.25">
      <c r="A238" t="str">
        <f t="shared" si="5"/>
        <v/>
      </c>
      <c r="K238" s="4"/>
      <c r="AA238" s="31"/>
    </row>
    <row r="239" spans="1:27" x14ac:dyDescent="0.25">
      <c r="A239" t="str">
        <f t="shared" si="5"/>
        <v/>
      </c>
      <c r="K239" s="4"/>
      <c r="AA239" s="31"/>
    </row>
    <row r="240" spans="1:27" x14ac:dyDescent="0.25">
      <c r="A240" t="str">
        <f t="shared" si="5"/>
        <v/>
      </c>
      <c r="K240" s="4"/>
      <c r="AA240" s="31"/>
    </row>
    <row r="241" spans="1:27" x14ac:dyDescent="0.25">
      <c r="A241" t="str">
        <f t="shared" si="5"/>
        <v/>
      </c>
      <c r="K241" s="4"/>
      <c r="AA241" s="31"/>
    </row>
    <row r="242" spans="1:27" x14ac:dyDescent="0.25">
      <c r="A242" t="str">
        <f t="shared" si="5"/>
        <v/>
      </c>
      <c r="K242" s="4"/>
      <c r="AA242" s="31"/>
    </row>
    <row r="243" spans="1:27" x14ac:dyDescent="0.25">
      <c r="A243" t="str">
        <f t="shared" si="5"/>
        <v/>
      </c>
      <c r="K243" s="4"/>
      <c r="AA243" s="31"/>
    </row>
    <row r="244" spans="1:27" x14ac:dyDescent="0.25">
      <c r="A244" t="str">
        <f t="shared" si="5"/>
        <v/>
      </c>
      <c r="K244" s="4"/>
      <c r="AA244" s="31"/>
    </row>
    <row r="245" spans="1:27" x14ac:dyDescent="0.25">
      <c r="A245" t="str">
        <f t="shared" si="5"/>
        <v/>
      </c>
      <c r="K245" s="4"/>
      <c r="AA245" s="31"/>
    </row>
    <row r="246" spans="1:27" x14ac:dyDescent="0.25">
      <c r="A246" t="str">
        <f t="shared" si="5"/>
        <v/>
      </c>
      <c r="K246" s="4"/>
      <c r="AA246" s="31"/>
    </row>
    <row r="247" spans="1:27" x14ac:dyDescent="0.25">
      <c r="A247" t="str">
        <f t="shared" si="5"/>
        <v/>
      </c>
      <c r="K247" s="4"/>
      <c r="AA247" s="31"/>
    </row>
    <row r="248" spans="1:27" x14ac:dyDescent="0.25">
      <c r="A248" t="str">
        <f t="shared" si="5"/>
        <v/>
      </c>
      <c r="K248" s="4"/>
      <c r="AA248" s="31"/>
    </row>
    <row r="249" spans="1:27" x14ac:dyDescent="0.25">
      <c r="A249" t="str">
        <f t="shared" si="5"/>
        <v/>
      </c>
      <c r="K249" s="4"/>
      <c r="AA249" s="31"/>
    </row>
    <row r="250" spans="1:27" x14ac:dyDescent="0.25">
      <c r="A250" t="str">
        <f t="shared" si="5"/>
        <v/>
      </c>
      <c r="K250" s="4"/>
      <c r="AA250" s="31"/>
    </row>
    <row r="251" spans="1:27" x14ac:dyDescent="0.25">
      <c r="A251" t="str">
        <f t="shared" si="5"/>
        <v/>
      </c>
      <c r="K251" s="4"/>
      <c r="AA251" s="31"/>
    </row>
    <row r="252" spans="1:27" x14ac:dyDescent="0.25">
      <c r="A252" t="str">
        <f t="shared" si="5"/>
        <v/>
      </c>
      <c r="K252" s="4"/>
      <c r="AA252" s="31"/>
    </row>
    <row r="253" spans="1:27" x14ac:dyDescent="0.25">
      <c r="A253" t="str">
        <f t="shared" si="5"/>
        <v/>
      </c>
      <c r="K253" s="4"/>
      <c r="AA253" s="31"/>
    </row>
    <row r="254" spans="1:27" x14ac:dyDescent="0.25">
      <c r="A254" t="str">
        <f t="shared" si="5"/>
        <v/>
      </c>
      <c r="K254" s="4"/>
      <c r="AA254" s="31"/>
    </row>
    <row r="255" spans="1:27" x14ac:dyDescent="0.25">
      <c r="A255" t="str">
        <f t="shared" si="5"/>
        <v/>
      </c>
      <c r="K255" s="4"/>
      <c r="AA255" s="31"/>
    </row>
    <row r="256" spans="1:27" x14ac:dyDescent="0.25">
      <c r="A256" t="str">
        <f t="shared" si="5"/>
        <v/>
      </c>
      <c r="K256" s="4"/>
      <c r="AA256" s="31"/>
    </row>
    <row r="257" spans="1:27" x14ac:dyDescent="0.25">
      <c r="A257" t="str">
        <f t="shared" si="5"/>
        <v/>
      </c>
      <c r="K257" s="4"/>
      <c r="AA257" s="31"/>
    </row>
    <row r="258" spans="1:27" x14ac:dyDescent="0.25">
      <c r="A258" t="str">
        <f t="shared" si="5"/>
        <v/>
      </c>
      <c r="K258" s="4"/>
      <c r="AA258" s="31"/>
    </row>
    <row r="259" spans="1:27" x14ac:dyDescent="0.25">
      <c r="A259" t="str">
        <f t="shared" si="5"/>
        <v/>
      </c>
      <c r="K259" s="4"/>
      <c r="AA259" s="31"/>
    </row>
    <row r="260" spans="1:27" x14ac:dyDescent="0.25">
      <c r="A260" t="str">
        <f t="shared" si="5"/>
        <v/>
      </c>
      <c r="K260" s="4"/>
      <c r="AA260" s="31"/>
    </row>
    <row r="261" spans="1:27" x14ac:dyDescent="0.25">
      <c r="A261" t="str">
        <f t="shared" si="5"/>
        <v/>
      </c>
      <c r="K261" s="4"/>
      <c r="AA261" s="31"/>
    </row>
    <row r="262" spans="1:27" x14ac:dyDescent="0.25">
      <c r="A262" t="str">
        <f t="shared" si="5"/>
        <v/>
      </c>
      <c r="K262" s="4"/>
      <c r="AA262" s="31"/>
    </row>
    <row r="263" spans="1:27" x14ac:dyDescent="0.25">
      <c r="A263" t="str">
        <f t="shared" si="5"/>
        <v/>
      </c>
      <c r="K263" s="4"/>
      <c r="AA263" s="31"/>
    </row>
    <row r="264" spans="1:27" x14ac:dyDescent="0.25">
      <c r="A264" t="str">
        <f t="shared" si="5"/>
        <v/>
      </c>
      <c r="K264" s="4"/>
      <c r="AA264" s="31"/>
    </row>
    <row r="265" spans="1:27" x14ac:dyDescent="0.25">
      <c r="A265" t="str">
        <f t="shared" si="5"/>
        <v/>
      </c>
      <c r="K265" s="4"/>
      <c r="AA265" s="31"/>
    </row>
    <row r="266" spans="1:27" x14ac:dyDescent="0.25">
      <c r="A266" t="str">
        <f t="shared" si="5"/>
        <v/>
      </c>
      <c r="K266" s="4"/>
    </row>
    <row r="267" spans="1:27" x14ac:dyDescent="0.25">
      <c r="A267" t="str">
        <f t="shared" ref="A267:A330" si="6">+K267&amp;C267</f>
        <v/>
      </c>
      <c r="K267" s="4"/>
    </row>
    <row r="268" spans="1:27" x14ac:dyDescent="0.25">
      <c r="A268" t="str">
        <f t="shared" si="6"/>
        <v/>
      </c>
      <c r="K268" s="4"/>
    </row>
    <row r="269" spans="1:27" x14ac:dyDescent="0.25">
      <c r="A269" t="str">
        <f t="shared" si="6"/>
        <v/>
      </c>
      <c r="K269" s="4"/>
    </row>
    <row r="270" spans="1:27" x14ac:dyDescent="0.25">
      <c r="A270" t="str">
        <f t="shared" si="6"/>
        <v/>
      </c>
      <c r="K270" s="4"/>
    </row>
    <row r="271" spans="1:27" x14ac:dyDescent="0.25">
      <c r="A271" t="str">
        <f t="shared" si="6"/>
        <v/>
      </c>
      <c r="K271" s="4"/>
    </row>
    <row r="272" spans="1:27" x14ac:dyDescent="0.25">
      <c r="A272" t="str">
        <f t="shared" si="6"/>
        <v/>
      </c>
      <c r="K272" s="4"/>
    </row>
    <row r="273" spans="1:11" x14ac:dyDescent="0.25">
      <c r="A273" t="str">
        <f t="shared" si="6"/>
        <v/>
      </c>
      <c r="K273" s="4"/>
    </row>
    <row r="274" spans="1:11" x14ac:dyDescent="0.25">
      <c r="A274" t="str">
        <f t="shared" si="6"/>
        <v/>
      </c>
      <c r="K274" s="4"/>
    </row>
    <row r="275" spans="1:11" x14ac:dyDescent="0.25">
      <c r="A275" t="str">
        <f t="shared" si="6"/>
        <v/>
      </c>
      <c r="K275" s="4"/>
    </row>
    <row r="276" spans="1:11" x14ac:dyDescent="0.25">
      <c r="A276" t="str">
        <f t="shared" si="6"/>
        <v/>
      </c>
      <c r="K276" s="4"/>
    </row>
    <row r="277" spans="1:11" x14ac:dyDescent="0.25">
      <c r="A277" t="str">
        <f t="shared" si="6"/>
        <v/>
      </c>
      <c r="K277" s="4"/>
    </row>
    <row r="278" spans="1:11" x14ac:dyDescent="0.25">
      <c r="A278" t="str">
        <f t="shared" si="6"/>
        <v/>
      </c>
      <c r="K278" s="4"/>
    </row>
    <row r="279" spans="1:11" x14ac:dyDescent="0.25">
      <c r="A279" t="str">
        <f t="shared" si="6"/>
        <v/>
      </c>
      <c r="K279" s="4"/>
    </row>
    <row r="280" spans="1:11" x14ac:dyDescent="0.25">
      <c r="A280" t="str">
        <f t="shared" si="6"/>
        <v/>
      </c>
      <c r="K280" s="4"/>
    </row>
    <row r="281" spans="1:11" x14ac:dyDescent="0.25">
      <c r="A281" t="str">
        <f t="shared" si="6"/>
        <v/>
      </c>
      <c r="K281" s="4"/>
    </row>
    <row r="282" spans="1:11" x14ac:dyDescent="0.25">
      <c r="A282" t="str">
        <f t="shared" si="6"/>
        <v/>
      </c>
      <c r="K282" s="4"/>
    </row>
    <row r="283" spans="1:11" x14ac:dyDescent="0.25">
      <c r="A283" t="str">
        <f t="shared" si="6"/>
        <v/>
      </c>
      <c r="K283" s="4"/>
    </row>
    <row r="284" spans="1:11" x14ac:dyDescent="0.25">
      <c r="A284" t="str">
        <f t="shared" si="6"/>
        <v/>
      </c>
      <c r="K284" s="4"/>
    </row>
    <row r="285" spans="1:11" x14ac:dyDescent="0.25">
      <c r="A285" t="str">
        <f t="shared" si="6"/>
        <v/>
      </c>
      <c r="K285" s="4"/>
    </row>
    <row r="286" spans="1:11" x14ac:dyDescent="0.25">
      <c r="A286" t="str">
        <f t="shared" si="6"/>
        <v/>
      </c>
      <c r="K286" s="4"/>
    </row>
    <row r="287" spans="1:11" x14ac:dyDescent="0.25">
      <c r="A287" t="str">
        <f t="shared" si="6"/>
        <v/>
      </c>
      <c r="K287" s="4"/>
    </row>
    <row r="288" spans="1:11" x14ac:dyDescent="0.25">
      <c r="A288" t="str">
        <f t="shared" si="6"/>
        <v/>
      </c>
      <c r="K288" s="4"/>
    </row>
    <row r="289" spans="1:11" x14ac:dyDescent="0.25">
      <c r="A289" t="str">
        <f t="shared" si="6"/>
        <v/>
      </c>
      <c r="K289" s="4"/>
    </row>
    <row r="290" spans="1:11" x14ac:dyDescent="0.25">
      <c r="A290" t="str">
        <f t="shared" si="6"/>
        <v/>
      </c>
      <c r="K290" s="4"/>
    </row>
    <row r="291" spans="1:11" x14ac:dyDescent="0.25">
      <c r="A291" t="str">
        <f t="shared" si="6"/>
        <v/>
      </c>
      <c r="K291" s="4"/>
    </row>
    <row r="292" spans="1:11" x14ac:dyDescent="0.25">
      <c r="A292" t="str">
        <f t="shared" si="6"/>
        <v/>
      </c>
      <c r="K292" s="4"/>
    </row>
    <row r="293" spans="1:11" x14ac:dyDescent="0.25">
      <c r="A293" t="str">
        <f t="shared" si="6"/>
        <v/>
      </c>
      <c r="K293" s="4"/>
    </row>
    <row r="294" spans="1:11" x14ac:dyDescent="0.25">
      <c r="A294" t="str">
        <f t="shared" si="6"/>
        <v/>
      </c>
      <c r="K294" s="4"/>
    </row>
    <row r="295" spans="1:11" x14ac:dyDescent="0.25">
      <c r="A295" t="str">
        <f t="shared" si="6"/>
        <v/>
      </c>
      <c r="K295" s="4"/>
    </row>
    <row r="296" spans="1:11" x14ac:dyDescent="0.25">
      <c r="A296" t="str">
        <f t="shared" si="6"/>
        <v/>
      </c>
      <c r="K296" s="4"/>
    </row>
    <row r="297" spans="1:11" x14ac:dyDescent="0.25">
      <c r="A297" t="str">
        <f t="shared" si="6"/>
        <v/>
      </c>
      <c r="K297" s="4"/>
    </row>
    <row r="298" spans="1:11" x14ac:dyDescent="0.25">
      <c r="A298" t="str">
        <f t="shared" si="6"/>
        <v/>
      </c>
      <c r="K298" s="4"/>
    </row>
    <row r="299" spans="1:11" x14ac:dyDescent="0.25">
      <c r="A299" t="str">
        <f t="shared" si="6"/>
        <v/>
      </c>
      <c r="K299" s="4"/>
    </row>
    <row r="300" spans="1:11" x14ac:dyDescent="0.25">
      <c r="A300" t="str">
        <f t="shared" si="6"/>
        <v/>
      </c>
      <c r="K300" s="4"/>
    </row>
    <row r="301" spans="1:11" x14ac:dyDescent="0.25">
      <c r="A301" t="str">
        <f t="shared" si="6"/>
        <v/>
      </c>
      <c r="K301" s="4"/>
    </row>
    <row r="302" spans="1:11" x14ac:dyDescent="0.25">
      <c r="A302" t="str">
        <f t="shared" si="6"/>
        <v/>
      </c>
      <c r="K302" s="4"/>
    </row>
    <row r="303" spans="1:11" x14ac:dyDescent="0.25">
      <c r="A303" t="str">
        <f t="shared" si="6"/>
        <v/>
      </c>
      <c r="K303" s="4"/>
    </row>
    <row r="304" spans="1:11" x14ac:dyDescent="0.25">
      <c r="A304" t="str">
        <f t="shared" si="6"/>
        <v/>
      </c>
      <c r="K304" s="4"/>
    </row>
    <row r="305" spans="1:11" x14ac:dyDescent="0.25">
      <c r="A305" t="str">
        <f t="shared" si="6"/>
        <v/>
      </c>
      <c r="K305" s="4"/>
    </row>
    <row r="306" spans="1:11" x14ac:dyDescent="0.25">
      <c r="A306" t="str">
        <f t="shared" si="6"/>
        <v/>
      </c>
      <c r="K306" s="4"/>
    </row>
    <row r="307" spans="1:11" x14ac:dyDescent="0.25">
      <c r="A307" t="str">
        <f t="shared" si="6"/>
        <v/>
      </c>
      <c r="K307" s="4"/>
    </row>
    <row r="308" spans="1:11" x14ac:dyDescent="0.25">
      <c r="A308" t="str">
        <f t="shared" si="6"/>
        <v/>
      </c>
      <c r="K308" s="4"/>
    </row>
    <row r="309" spans="1:11" x14ac:dyDescent="0.25">
      <c r="A309" t="str">
        <f t="shared" si="6"/>
        <v/>
      </c>
      <c r="K309" s="4"/>
    </row>
    <row r="310" spans="1:11" x14ac:dyDescent="0.25">
      <c r="A310" t="str">
        <f t="shared" si="6"/>
        <v/>
      </c>
      <c r="K310" s="4"/>
    </row>
    <row r="311" spans="1:11" x14ac:dyDescent="0.25">
      <c r="A311" t="str">
        <f t="shared" si="6"/>
        <v/>
      </c>
      <c r="K311" s="4"/>
    </row>
    <row r="312" spans="1:11" x14ac:dyDescent="0.25">
      <c r="A312" t="str">
        <f t="shared" si="6"/>
        <v/>
      </c>
      <c r="K312" s="4"/>
    </row>
    <row r="313" spans="1:11" x14ac:dyDescent="0.25">
      <c r="A313" t="str">
        <f t="shared" si="6"/>
        <v/>
      </c>
      <c r="K313" s="4"/>
    </row>
    <row r="314" spans="1:11" x14ac:dyDescent="0.25">
      <c r="A314" t="str">
        <f t="shared" si="6"/>
        <v/>
      </c>
      <c r="K314" s="4"/>
    </row>
    <row r="315" spans="1:11" x14ac:dyDescent="0.25">
      <c r="A315" t="str">
        <f t="shared" si="6"/>
        <v/>
      </c>
      <c r="K315" s="4"/>
    </row>
    <row r="316" spans="1:11" x14ac:dyDescent="0.25">
      <c r="A316" t="str">
        <f t="shared" si="6"/>
        <v/>
      </c>
      <c r="K316" s="4"/>
    </row>
    <row r="317" spans="1:11" x14ac:dyDescent="0.25">
      <c r="A317" t="str">
        <f t="shared" si="6"/>
        <v/>
      </c>
      <c r="K317" s="4"/>
    </row>
    <row r="318" spans="1:11" x14ac:dyDescent="0.25">
      <c r="A318" t="str">
        <f t="shared" si="6"/>
        <v/>
      </c>
      <c r="K318" s="4"/>
    </row>
    <row r="319" spans="1:11" x14ac:dyDescent="0.25">
      <c r="A319" t="str">
        <f t="shared" si="6"/>
        <v/>
      </c>
      <c r="K319" s="4"/>
    </row>
    <row r="320" spans="1:11" x14ac:dyDescent="0.25">
      <c r="A320" t="str">
        <f t="shared" si="6"/>
        <v/>
      </c>
      <c r="K320" s="4"/>
    </row>
    <row r="321" spans="1:11" x14ac:dyDescent="0.25">
      <c r="A321" t="str">
        <f t="shared" si="6"/>
        <v/>
      </c>
      <c r="K321" s="4"/>
    </row>
    <row r="322" spans="1:11" x14ac:dyDescent="0.25">
      <c r="A322" t="str">
        <f t="shared" si="6"/>
        <v/>
      </c>
      <c r="K322" s="4"/>
    </row>
    <row r="323" spans="1:11" x14ac:dyDescent="0.25">
      <c r="A323" t="str">
        <f t="shared" si="6"/>
        <v/>
      </c>
      <c r="K323" s="4"/>
    </row>
    <row r="324" spans="1:11" x14ac:dyDescent="0.25">
      <c r="A324" t="str">
        <f t="shared" si="6"/>
        <v/>
      </c>
      <c r="K324" s="4"/>
    </row>
    <row r="325" spans="1:11" x14ac:dyDescent="0.25">
      <c r="A325" t="str">
        <f t="shared" si="6"/>
        <v/>
      </c>
      <c r="K325" s="4"/>
    </row>
    <row r="326" spans="1:11" x14ac:dyDescent="0.25">
      <c r="A326" t="str">
        <f t="shared" si="6"/>
        <v/>
      </c>
      <c r="K326" s="4"/>
    </row>
    <row r="327" spans="1:11" x14ac:dyDescent="0.25">
      <c r="A327" t="str">
        <f t="shared" si="6"/>
        <v/>
      </c>
      <c r="K327" s="4"/>
    </row>
    <row r="328" spans="1:11" x14ac:dyDescent="0.25">
      <c r="A328" t="str">
        <f t="shared" si="6"/>
        <v/>
      </c>
      <c r="K328" s="4"/>
    </row>
    <row r="329" spans="1:11" x14ac:dyDescent="0.25">
      <c r="A329" t="str">
        <f t="shared" si="6"/>
        <v/>
      </c>
      <c r="K329" s="4"/>
    </row>
    <row r="330" spans="1:11" x14ac:dyDescent="0.25">
      <c r="A330" t="str">
        <f t="shared" si="6"/>
        <v/>
      </c>
      <c r="K330" s="4"/>
    </row>
    <row r="331" spans="1:11" x14ac:dyDescent="0.25">
      <c r="A331" t="str">
        <f t="shared" ref="A331:A333" si="7">+K331&amp;C331</f>
        <v/>
      </c>
      <c r="K331" s="4"/>
    </row>
    <row r="332" spans="1:11" x14ac:dyDescent="0.25">
      <c r="A332" t="str">
        <f t="shared" si="7"/>
        <v/>
      </c>
      <c r="K332" s="4"/>
    </row>
    <row r="333" spans="1:11" x14ac:dyDescent="0.25">
      <c r="A333" t="str">
        <f t="shared" si="7"/>
        <v/>
      </c>
      <c r="K333" s="4"/>
    </row>
  </sheetData>
  <conditionalFormatting sqref="N10">
    <cfRule type="cellIs" dxfId="155" priority="76" stopIfTrue="1" operator="equal">
      <formula>"not valid"</formula>
    </cfRule>
    <cfRule type="cellIs" dxfId="154" priority="77" stopIfTrue="1" operator="equal">
      <formula>"Topup K-Wallet"</formula>
    </cfRule>
    <cfRule type="cellIs" dxfId="153" priority="78" stopIfTrue="1" operator="equal">
      <formula>"Transaksi"</formula>
    </cfRule>
  </conditionalFormatting>
  <conditionalFormatting sqref="N11:N265">
    <cfRule type="cellIs" dxfId="152" priority="73" stopIfTrue="1" operator="equal">
      <formula>"not valid"</formula>
    </cfRule>
    <cfRule type="cellIs" dxfId="151" priority="74" stopIfTrue="1" operator="equal">
      <formula>"Topup K-Wallet"</formula>
    </cfRule>
    <cfRule type="cellIs" dxfId="150" priority="75" stopIfTrue="1" operator="equal">
      <formula>"Transaksi"</formula>
    </cfRule>
  </conditionalFormatting>
  <conditionalFormatting sqref="O10">
    <cfRule type="cellIs" dxfId="149" priority="70" stopIfTrue="1" operator="equal">
      <formula>"not valid"</formula>
    </cfRule>
    <cfRule type="cellIs" dxfId="148" priority="71" stopIfTrue="1" operator="equal">
      <formula>"Topup K-Wallet"</formula>
    </cfRule>
    <cfRule type="cellIs" dxfId="147" priority="72" stopIfTrue="1" operator="equal">
      <formula>"Transaksi"</formula>
    </cfRule>
  </conditionalFormatting>
  <conditionalFormatting sqref="P10">
    <cfRule type="cellIs" dxfId="146" priority="67" stopIfTrue="1" operator="equal">
      <formula>"not valid"</formula>
    </cfRule>
    <cfRule type="cellIs" dxfId="145" priority="68" stopIfTrue="1" operator="equal">
      <formula>"Topup K-Wallet"</formula>
    </cfRule>
    <cfRule type="cellIs" dxfId="144" priority="69" stopIfTrue="1" operator="equal">
      <formula>"Transaksi"</formula>
    </cfRule>
  </conditionalFormatting>
  <conditionalFormatting sqref="Q10">
    <cfRule type="cellIs" dxfId="143" priority="64" stopIfTrue="1" operator="equal">
      <formula>"not valid"</formula>
    </cfRule>
    <cfRule type="cellIs" dxfId="142" priority="65" stopIfTrue="1" operator="equal">
      <formula>"Topup K-Wallet"</formula>
    </cfRule>
    <cfRule type="cellIs" dxfId="141" priority="66" stopIfTrue="1" operator="equal">
      <formula>"Transaksi"</formula>
    </cfRule>
  </conditionalFormatting>
  <conditionalFormatting sqref="R10">
    <cfRule type="cellIs" dxfId="140" priority="61" stopIfTrue="1" operator="equal">
      <formula>"not valid"</formula>
    </cfRule>
    <cfRule type="cellIs" dxfId="139" priority="62" stopIfTrue="1" operator="equal">
      <formula>"Topup K-Wallet"</formula>
    </cfRule>
    <cfRule type="cellIs" dxfId="138" priority="63" stopIfTrue="1" operator="equal">
      <formula>"Transaksi"</formula>
    </cfRule>
  </conditionalFormatting>
  <conditionalFormatting sqref="S10">
    <cfRule type="cellIs" dxfId="137" priority="58" stopIfTrue="1" operator="equal">
      <formula>"not valid"</formula>
    </cfRule>
    <cfRule type="cellIs" dxfId="136" priority="59" stopIfTrue="1" operator="equal">
      <formula>"Topup K-Wallet"</formula>
    </cfRule>
    <cfRule type="cellIs" dxfId="135" priority="60" stopIfTrue="1" operator="equal">
      <formula>"Transaksi"</formula>
    </cfRule>
  </conditionalFormatting>
  <conditionalFormatting sqref="T10">
    <cfRule type="cellIs" dxfId="134" priority="55" stopIfTrue="1" operator="equal">
      <formula>"not valid"</formula>
    </cfRule>
    <cfRule type="cellIs" dxfId="133" priority="56" stopIfTrue="1" operator="equal">
      <formula>"Topup K-Wallet"</formula>
    </cfRule>
    <cfRule type="cellIs" dxfId="132" priority="57" stopIfTrue="1" operator="equal">
      <formula>"Transaksi"</formula>
    </cfRule>
  </conditionalFormatting>
  <conditionalFormatting sqref="U10">
    <cfRule type="cellIs" dxfId="131" priority="52" stopIfTrue="1" operator="equal">
      <formula>"not valid"</formula>
    </cfRule>
    <cfRule type="cellIs" dxfId="130" priority="53" stopIfTrue="1" operator="equal">
      <formula>"Topup K-Wallet"</formula>
    </cfRule>
    <cfRule type="cellIs" dxfId="129" priority="54" stopIfTrue="1" operator="equal">
      <formula>"Transaksi"</formula>
    </cfRule>
  </conditionalFormatting>
  <conditionalFormatting sqref="V10">
    <cfRule type="cellIs" dxfId="128" priority="49" stopIfTrue="1" operator="equal">
      <formula>"not valid"</formula>
    </cfRule>
    <cfRule type="cellIs" dxfId="127" priority="50" stopIfTrue="1" operator="equal">
      <formula>"Topup K-Wallet"</formula>
    </cfRule>
    <cfRule type="cellIs" dxfId="126" priority="51" stopIfTrue="1" operator="equal">
      <formula>"Transaksi"</formula>
    </cfRule>
  </conditionalFormatting>
  <conditionalFormatting sqref="W10">
    <cfRule type="cellIs" dxfId="125" priority="46" stopIfTrue="1" operator="equal">
      <formula>"not valid"</formula>
    </cfRule>
    <cfRule type="cellIs" dxfId="124" priority="47" stopIfTrue="1" operator="equal">
      <formula>"Topup K-Wallet"</formula>
    </cfRule>
    <cfRule type="cellIs" dxfId="123" priority="48" stopIfTrue="1" operator="equal">
      <formula>"Transaksi"</formula>
    </cfRule>
  </conditionalFormatting>
  <conditionalFormatting sqref="X10">
    <cfRule type="cellIs" dxfId="122" priority="43" stopIfTrue="1" operator="equal">
      <formula>"not valid"</formula>
    </cfRule>
    <cfRule type="cellIs" dxfId="121" priority="44" stopIfTrue="1" operator="equal">
      <formula>"Topup K-Wallet"</formula>
    </cfRule>
    <cfRule type="cellIs" dxfId="120" priority="45" stopIfTrue="1" operator="equal">
      <formula>"Transaksi"</formula>
    </cfRule>
  </conditionalFormatting>
  <conditionalFormatting sqref="Y10">
    <cfRule type="cellIs" dxfId="119" priority="40" stopIfTrue="1" operator="equal">
      <formula>"not valid"</formula>
    </cfRule>
    <cfRule type="cellIs" dxfId="118" priority="41" stopIfTrue="1" operator="equal">
      <formula>"Topup K-Wallet"</formula>
    </cfRule>
    <cfRule type="cellIs" dxfId="117" priority="42" stopIfTrue="1" operator="equal">
      <formula>"Transaksi"</formula>
    </cfRule>
  </conditionalFormatting>
  <conditionalFormatting sqref="Z10">
    <cfRule type="cellIs" dxfId="116" priority="37" stopIfTrue="1" operator="equal">
      <formula>"not valid"</formula>
    </cfRule>
    <cfRule type="cellIs" dxfId="115" priority="38" stopIfTrue="1" operator="equal">
      <formula>"Topup K-Wallet"</formula>
    </cfRule>
    <cfRule type="cellIs" dxfId="114" priority="39" stopIfTrue="1" operator="equal">
      <formula>"Transaksi"</formula>
    </cfRule>
  </conditionalFormatting>
  <conditionalFormatting sqref="O11:O265">
    <cfRule type="cellIs" dxfId="113" priority="34" stopIfTrue="1" operator="equal">
      <formula>"not valid"</formula>
    </cfRule>
    <cfRule type="cellIs" dxfId="112" priority="35" stopIfTrue="1" operator="equal">
      <formula>"Topup K-Wallet"</formula>
    </cfRule>
    <cfRule type="cellIs" dxfId="111" priority="36" stopIfTrue="1" operator="equal">
      <formula>"Transaksi"</formula>
    </cfRule>
  </conditionalFormatting>
  <conditionalFormatting sqref="P11:P265">
    <cfRule type="cellIs" dxfId="110" priority="31" stopIfTrue="1" operator="equal">
      <formula>"not valid"</formula>
    </cfRule>
    <cfRule type="cellIs" dxfId="109" priority="32" stopIfTrue="1" operator="equal">
      <formula>"Topup K-Wallet"</formula>
    </cfRule>
    <cfRule type="cellIs" dxfId="108" priority="33" stopIfTrue="1" operator="equal">
      <formula>"Transaksi"</formula>
    </cfRule>
  </conditionalFormatting>
  <conditionalFormatting sqref="Q11:Q265">
    <cfRule type="cellIs" dxfId="107" priority="28" stopIfTrue="1" operator="equal">
      <formula>"not valid"</formula>
    </cfRule>
    <cfRule type="cellIs" dxfId="106" priority="29" stopIfTrue="1" operator="equal">
      <formula>"Topup K-Wallet"</formula>
    </cfRule>
    <cfRule type="cellIs" dxfId="105" priority="30" stopIfTrue="1" operator="equal">
      <formula>"Transaksi"</formula>
    </cfRule>
  </conditionalFormatting>
  <conditionalFormatting sqref="R11:R265">
    <cfRule type="cellIs" dxfId="104" priority="25" stopIfTrue="1" operator="equal">
      <formula>"not valid"</formula>
    </cfRule>
    <cfRule type="cellIs" dxfId="103" priority="26" stopIfTrue="1" operator="equal">
      <formula>"Topup K-Wallet"</formula>
    </cfRule>
    <cfRule type="cellIs" dxfId="102" priority="27" stopIfTrue="1" operator="equal">
      <formula>"Transaksi"</formula>
    </cfRule>
  </conditionalFormatting>
  <conditionalFormatting sqref="S11:S265">
    <cfRule type="cellIs" dxfId="101" priority="22" stopIfTrue="1" operator="equal">
      <formula>"not valid"</formula>
    </cfRule>
    <cfRule type="cellIs" dxfId="100" priority="23" stopIfTrue="1" operator="equal">
      <formula>"Topup K-Wallet"</formula>
    </cfRule>
    <cfRule type="cellIs" dxfId="99" priority="24" stopIfTrue="1" operator="equal">
      <formula>"Transaksi"</formula>
    </cfRule>
  </conditionalFormatting>
  <conditionalFormatting sqref="T11:T265">
    <cfRule type="cellIs" dxfId="98" priority="19" stopIfTrue="1" operator="equal">
      <formula>"not valid"</formula>
    </cfRule>
    <cfRule type="cellIs" dxfId="97" priority="20" stopIfTrue="1" operator="equal">
      <formula>"Topup K-Wallet"</formula>
    </cfRule>
    <cfRule type="cellIs" dxfId="96" priority="21" stopIfTrue="1" operator="equal">
      <formula>"Transaksi"</formula>
    </cfRule>
  </conditionalFormatting>
  <conditionalFormatting sqref="U11:U265">
    <cfRule type="cellIs" dxfId="95" priority="16" stopIfTrue="1" operator="equal">
      <formula>"not valid"</formula>
    </cfRule>
    <cfRule type="cellIs" dxfId="94" priority="17" stopIfTrue="1" operator="equal">
      <formula>"Topup K-Wallet"</formula>
    </cfRule>
    <cfRule type="cellIs" dxfId="93" priority="18" stopIfTrue="1" operator="equal">
      <formula>"Transaksi"</formula>
    </cfRule>
  </conditionalFormatting>
  <conditionalFormatting sqref="V11:V265">
    <cfRule type="cellIs" dxfId="92" priority="13" stopIfTrue="1" operator="equal">
      <formula>"not valid"</formula>
    </cfRule>
    <cfRule type="cellIs" dxfId="91" priority="14" stopIfTrue="1" operator="equal">
      <formula>"Topup K-Wallet"</formula>
    </cfRule>
    <cfRule type="cellIs" dxfId="90" priority="15" stopIfTrue="1" operator="equal">
      <formula>"Transaksi"</formula>
    </cfRule>
  </conditionalFormatting>
  <conditionalFormatting sqref="W11:W265">
    <cfRule type="cellIs" dxfId="89" priority="10" stopIfTrue="1" operator="equal">
      <formula>"not valid"</formula>
    </cfRule>
    <cfRule type="cellIs" dxfId="88" priority="11" stopIfTrue="1" operator="equal">
      <formula>"Topup K-Wallet"</formula>
    </cfRule>
    <cfRule type="cellIs" dxfId="87" priority="12" stopIfTrue="1" operator="equal">
      <formula>"Transaksi"</formula>
    </cfRule>
  </conditionalFormatting>
  <conditionalFormatting sqref="X11:X265">
    <cfRule type="cellIs" dxfId="86" priority="7" stopIfTrue="1" operator="equal">
      <formula>"not valid"</formula>
    </cfRule>
    <cfRule type="cellIs" dxfId="85" priority="8" stopIfTrue="1" operator="equal">
      <formula>"Topup K-Wallet"</formula>
    </cfRule>
    <cfRule type="cellIs" dxfId="84" priority="9" stopIfTrue="1" operator="equal">
      <formula>"Transaksi"</formula>
    </cfRule>
  </conditionalFormatting>
  <conditionalFormatting sqref="Y11:Y265">
    <cfRule type="cellIs" dxfId="83" priority="4" stopIfTrue="1" operator="equal">
      <formula>"not valid"</formula>
    </cfRule>
    <cfRule type="cellIs" dxfId="82" priority="5" stopIfTrue="1" operator="equal">
      <formula>"Topup K-Wallet"</formula>
    </cfRule>
    <cfRule type="cellIs" dxfId="81" priority="6" stopIfTrue="1" operator="equal">
      <formula>"Transaksi"</formula>
    </cfRule>
  </conditionalFormatting>
  <conditionalFormatting sqref="Z11:Z265">
    <cfRule type="cellIs" dxfId="80" priority="1" stopIfTrue="1" operator="equal">
      <formula>"not valid"</formula>
    </cfRule>
    <cfRule type="cellIs" dxfId="79" priority="2" stopIfTrue="1" operator="equal">
      <formula>"Topup K-Wallet"</formula>
    </cfRule>
    <cfRule type="cellIs" dxfId="78" priority="3" stopIfTrue="1" operator="equal">
      <formula>"Transaksi"</formula>
    </cfRule>
  </conditionalFormatting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33"/>
  <sheetViews>
    <sheetView topLeftCell="A71" workbookViewId="0">
      <selection activeCell="A71" sqref="A71"/>
    </sheetView>
  </sheetViews>
  <sheetFormatPr defaultRowHeight="15" x14ac:dyDescent="0.25"/>
  <cols>
    <col min="7" max="10" width="0" hidden="1" customWidth="1"/>
    <col min="12" max="13" width="0" hidden="1" customWidth="1"/>
  </cols>
  <sheetData>
    <row r="1" spans="1:27" x14ac:dyDescent="0.25">
      <c r="B1" t="s">
        <v>1135</v>
      </c>
      <c r="C1" t="s">
        <v>1136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J1" t="s">
        <v>7</v>
      </c>
      <c r="K1" t="s">
        <v>8</v>
      </c>
    </row>
    <row r="2" spans="1:27" x14ac:dyDescent="0.25">
      <c r="B2" t="s">
        <v>1137</v>
      </c>
      <c r="C2" t="s">
        <v>1138</v>
      </c>
      <c r="F2" t="s">
        <v>11</v>
      </c>
      <c r="G2" t="s">
        <v>12</v>
      </c>
      <c r="J2" t="s">
        <v>13</v>
      </c>
      <c r="K2" t="s">
        <v>17190</v>
      </c>
    </row>
    <row r="3" spans="1:27" x14ac:dyDescent="0.25">
      <c r="B3" t="s">
        <v>1139</v>
      </c>
      <c r="C3" t="s">
        <v>1140</v>
      </c>
      <c r="D3" t="s">
        <v>17</v>
      </c>
      <c r="J3" t="s">
        <v>18</v>
      </c>
      <c r="K3" t="s">
        <v>19</v>
      </c>
    </row>
    <row r="4" spans="1:27" x14ac:dyDescent="0.25">
      <c r="B4" t="s">
        <v>1141</v>
      </c>
      <c r="C4" t="s">
        <v>1142</v>
      </c>
      <c r="D4" t="s">
        <v>22</v>
      </c>
    </row>
    <row r="5" spans="1:27" x14ac:dyDescent="0.25">
      <c r="B5" t="s">
        <v>80</v>
      </c>
      <c r="C5" t="s">
        <v>81</v>
      </c>
      <c r="D5" t="s">
        <v>25</v>
      </c>
      <c r="E5" t="s">
        <v>23</v>
      </c>
      <c r="F5" t="s">
        <v>24</v>
      </c>
      <c r="G5" t="s">
        <v>26</v>
      </c>
      <c r="H5" t="s">
        <v>26</v>
      </c>
      <c r="I5" t="s">
        <v>27</v>
      </c>
      <c r="J5" t="s">
        <v>82</v>
      </c>
      <c r="K5" t="s">
        <v>29</v>
      </c>
    </row>
    <row r="6" spans="1:27" x14ac:dyDescent="0.25">
      <c r="B6" t="s">
        <v>30</v>
      </c>
      <c r="C6" t="s">
        <v>31</v>
      </c>
      <c r="D6" t="s">
        <v>32</v>
      </c>
      <c r="F6" t="s">
        <v>33</v>
      </c>
      <c r="G6" t="s">
        <v>34</v>
      </c>
      <c r="H6" t="s">
        <v>35</v>
      </c>
      <c r="I6" t="s">
        <v>36</v>
      </c>
      <c r="J6" t="s">
        <v>83</v>
      </c>
      <c r="K6" t="s">
        <v>39</v>
      </c>
    </row>
    <row r="7" spans="1:27" x14ac:dyDescent="0.25">
      <c r="B7" t="s">
        <v>80</v>
      </c>
      <c r="C7" t="s">
        <v>81</v>
      </c>
      <c r="D7" t="s">
        <v>25</v>
      </c>
      <c r="E7" t="s">
        <v>23</v>
      </c>
      <c r="F7" t="s">
        <v>24</v>
      </c>
      <c r="G7" t="s">
        <v>26</v>
      </c>
      <c r="H7" t="s">
        <v>26</v>
      </c>
      <c r="I7" t="s">
        <v>27</v>
      </c>
      <c r="J7" t="s">
        <v>82</v>
      </c>
      <c r="K7" t="s">
        <v>29</v>
      </c>
      <c r="P7">
        <v>8</v>
      </c>
      <c r="Q7">
        <v>9</v>
      </c>
      <c r="Z7">
        <v>11</v>
      </c>
    </row>
    <row r="8" spans="1:27" x14ac:dyDescent="0.25">
      <c r="O8">
        <v>11</v>
      </c>
      <c r="P8">
        <v>14</v>
      </c>
      <c r="Q8">
        <v>15</v>
      </c>
      <c r="R8">
        <v>16</v>
      </c>
      <c r="S8">
        <v>17</v>
      </c>
      <c r="T8">
        <v>18</v>
      </c>
      <c r="U8">
        <v>19</v>
      </c>
      <c r="V8">
        <v>20</v>
      </c>
      <c r="W8">
        <v>22</v>
      </c>
      <c r="X8">
        <v>23</v>
      </c>
      <c r="Y8">
        <v>26</v>
      </c>
      <c r="Z8">
        <v>30</v>
      </c>
    </row>
    <row r="9" spans="1:27" x14ac:dyDescent="0.25">
      <c r="B9" t="s">
        <v>1143</v>
      </c>
      <c r="C9" t="s">
        <v>1144</v>
      </c>
      <c r="O9" t="s">
        <v>119</v>
      </c>
      <c r="P9" t="s">
        <v>122</v>
      </c>
      <c r="Q9" t="s">
        <v>123</v>
      </c>
      <c r="R9" t="s">
        <v>124</v>
      </c>
      <c r="S9" t="s">
        <v>125</v>
      </c>
      <c r="T9" t="s">
        <v>126</v>
      </c>
      <c r="U9" t="s">
        <v>127</v>
      </c>
      <c r="V9" t="s">
        <v>128</v>
      </c>
      <c r="W9" t="s">
        <v>130</v>
      </c>
      <c r="X9" t="s">
        <v>131</v>
      </c>
      <c r="Y9" t="s">
        <v>134</v>
      </c>
    </row>
    <row r="10" spans="1:27" x14ac:dyDescent="0.25">
      <c r="A10" t="str">
        <f>+K10&amp;C10</f>
        <v>1325486855</v>
      </c>
      <c r="B10">
        <v>1</v>
      </c>
      <c r="C10">
        <v>1325486855</v>
      </c>
      <c r="D10" t="s">
        <v>42</v>
      </c>
      <c r="E10" t="s">
        <v>43</v>
      </c>
      <c r="F10">
        <v>56650</v>
      </c>
      <c r="G10" s="2">
        <v>44118</v>
      </c>
      <c r="H10" s="3">
        <v>0.88173611111111105</v>
      </c>
      <c r="I10" t="s">
        <v>44</v>
      </c>
      <c r="J10">
        <v>-83662200801</v>
      </c>
      <c r="K10" s="4" t="s">
        <v>101</v>
      </c>
      <c r="N10" t="str">
        <f>IFERROR(IFERROR(VLOOKUP($A10,'K-NETT'!$A$1:$AF$37898,1,FALSE),VLOOKUP($A10,'K-Wallet'!$A$1:$M$5000,1,FALSE)),"NOT VALID")</f>
        <v>1325486855</v>
      </c>
      <c r="O10" t="str">
        <f>IFERROR(IFERROR(VLOOKUP($A10,'K-NETT'!$A$1:$AF$37898,11,FALSE),VLOOKUP($A10,'K-Wallet'!$A$1:$M$5000,0,FALSE)),"NOT VALID")</f>
        <v>MME2010008913</v>
      </c>
      <c r="P10" t="str">
        <f>IFERROR(IFERROR(VLOOKUP($A10,'K-NETT'!$A$1:$AF$37898,14,FALSE),VLOOKUP($A10,'K-Wallet'!$A$1:$M$5000,8,FALSE)),"NOT VALID")</f>
        <v>IDJRBFA13717</v>
      </c>
      <c r="Q10" t="str">
        <f>IFERROR(IFERROR(VLOOKUP($A10,'K-NETT'!$A$1:$AF$37898,15,FALSE),VLOOKUP($A10,'K-Wallet'!$A$1:$M$5000,9,FALSE)),"NOT VALID")</f>
        <v>SUHARYONO</v>
      </c>
      <c r="R10">
        <f>IFERROR(IFERROR(VLOOKUP($A10,'K-NETT'!$A$1:$AF$37898,16,FALSE),VLOOKUP($A10,'K-Wallet'!$A$1:$M$5000,0,FALSE)),"NOT VALID")</f>
        <v>50000</v>
      </c>
      <c r="S10">
        <f>IFERROR(IFERROR(VLOOKUP($A10,'K-NETT'!$A$1:$AF$37898,17,FALSE),VLOOKUP($A10,'K-Wallet'!$A$1:$M$5000,0,FALSE)),"NOT VALID")</f>
        <v>6650</v>
      </c>
      <c r="T10">
        <f>IFERROR(IFERROR(VLOOKUP($A10,'K-NETT'!$A$1:$AF$37898,18,FALSE),VLOOKUP($A10,'K-Wallet'!$A$1:$M$5000,0,FALSE)),"NOT VALID")</f>
        <v>0</v>
      </c>
      <c r="U10">
        <f>IFERROR(IFERROR(VLOOKUP($A10,'K-NETT'!$A$1:$AF$37898,19,FALSE),VLOOKUP($A10,'K-Wallet'!$A$1:$M$5000,0,FALSE)),"NOT VALID")</f>
        <v>0</v>
      </c>
      <c r="V10">
        <f>IFERROR(IFERROR(VLOOKUP($A10,'K-NETT'!$A$1:$AF$37898,20,FALSE),VLOOKUP($A10,'K-Wallet'!$A$1:$M$5000,0,FALSE)),"NOT VALID")</f>
        <v>0</v>
      </c>
      <c r="W10">
        <f>IFERROR(IFERROR(VLOOKUP($A10,'K-NETT'!$A$1:$AF$37898,22,FALSE),VLOOKUP($A10,'K-Wallet'!$A$1:$M$5000,0,FALSE)),"NOT VALID")</f>
        <v>0</v>
      </c>
      <c r="X10">
        <f>IFERROR(IFERROR(VLOOKUP($A10,'K-NETT'!$A$1:$AF$37898,23,FALSE),VLOOKUP($A10,'K-Wallet'!$A$1:$M$5000,0,FALSE)),"NOT VALID")</f>
        <v>0</v>
      </c>
      <c r="Y10">
        <f>IFERROR(IFERROR(VLOOKUP($A10,'K-NETT'!$A$1:$AF$37898,26,FALSE),VLOOKUP($A10,'K-Wallet'!$A$1:$M$5000,0,FALSE)),"NOT VALID")</f>
        <v>56650</v>
      </c>
      <c r="Z10">
        <f>IFERROR(IFERROR(VLOOKUP($A10,'K-NETT'!$A$1:$AF$37898,30,FALSE),VLOOKUP($A10,'K-Wallet'!$A$1:$M$5000,11,FALSE)),"NOT VALID")</f>
        <v>0</v>
      </c>
      <c r="AA10" s="31">
        <f>+F10-Y10</f>
        <v>0</v>
      </c>
    </row>
    <row r="11" spans="1:27" x14ac:dyDescent="0.25">
      <c r="A11" t="str">
        <f t="shared" ref="A11:A74" si="0">+K11&amp;C11</f>
        <v>1912686397</v>
      </c>
      <c r="B11">
        <v>2</v>
      </c>
      <c r="C11">
        <v>1912686397</v>
      </c>
      <c r="D11" t="s">
        <v>42</v>
      </c>
      <c r="E11" t="s">
        <v>43</v>
      </c>
      <c r="F11">
        <v>56650</v>
      </c>
      <c r="G11" s="2">
        <v>44118</v>
      </c>
      <c r="H11" s="3">
        <v>0.90312500000000007</v>
      </c>
      <c r="I11" t="s">
        <v>17191</v>
      </c>
      <c r="J11">
        <v>-83668373701</v>
      </c>
      <c r="K11" s="4" t="s">
        <v>101</v>
      </c>
      <c r="N11" t="str">
        <f>IFERROR(IFERROR(VLOOKUP($A11,'K-NETT'!$A$1:$AF$37898,1,FALSE),VLOOKUP($A11,'K-Wallet'!$A$1:$M$5000,1,FALSE)),"NOT VALID")</f>
        <v>1912686397</v>
      </c>
      <c r="O11" t="str">
        <f>IFERROR(IFERROR(VLOOKUP($A11,'K-NETT'!$A$1:$AF$37898,11,FALSE),VLOOKUP($A11,'K-Wallet'!$A$1:$M$5000,0,FALSE)),"NOT VALID")</f>
        <v>MME2010008920</v>
      </c>
      <c r="P11" t="str">
        <f>IFERROR(IFERROR(VLOOKUP($A11,'K-NETT'!$A$1:$AF$37898,14,FALSE),VLOOKUP($A11,'K-Wallet'!$A$1:$M$5000,8,FALSE)),"NOT VALID")</f>
        <v>IDJTBSA04338</v>
      </c>
      <c r="Q11" t="str">
        <f>IFERROR(IFERROR(VLOOKUP($A11,'K-NETT'!$A$1:$AF$37898,15,FALSE),VLOOKUP($A11,'K-Wallet'!$A$1:$M$5000,9,FALSE)),"NOT VALID")</f>
        <v>AMINAH</v>
      </c>
      <c r="R11">
        <f>IFERROR(IFERROR(VLOOKUP($A11,'K-NETT'!$A$1:$AF$37898,16,FALSE),VLOOKUP($A11,'K-Wallet'!$A$1:$M$5000,0,FALSE)),"NOT VALID")</f>
        <v>50000</v>
      </c>
      <c r="S11">
        <f>IFERROR(IFERROR(VLOOKUP($A11,'K-NETT'!$A$1:$AF$37898,17,FALSE),VLOOKUP($A11,'K-Wallet'!$A$1:$M$5000,0,FALSE)),"NOT VALID")</f>
        <v>6650</v>
      </c>
      <c r="T11">
        <f>IFERROR(IFERROR(VLOOKUP($A11,'K-NETT'!$A$1:$AF$37898,18,FALSE),VLOOKUP($A11,'K-Wallet'!$A$1:$M$5000,0,FALSE)),"NOT VALID")</f>
        <v>0</v>
      </c>
      <c r="U11">
        <f>IFERROR(IFERROR(VLOOKUP($A11,'K-NETT'!$A$1:$AF$37898,19,FALSE),VLOOKUP($A11,'K-Wallet'!$A$1:$M$5000,0,FALSE)),"NOT VALID")</f>
        <v>0</v>
      </c>
      <c r="V11">
        <f>IFERROR(IFERROR(VLOOKUP($A11,'K-NETT'!$A$1:$AF$37898,20,FALSE),VLOOKUP($A11,'K-Wallet'!$A$1:$M$5000,0,FALSE)),"NOT VALID")</f>
        <v>0</v>
      </c>
      <c r="W11">
        <f>IFERROR(IFERROR(VLOOKUP($A11,'K-NETT'!$A$1:$AF$37898,22,FALSE),VLOOKUP($A11,'K-Wallet'!$A$1:$M$5000,0,FALSE)),"NOT VALID")</f>
        <v>0</v>
      </c>
      <c r="X11">
        <f>IFERROR(IFERROR(VLOOKUP($A11,'K-NETT'!$A$1:$AF$37898,23,FALSE),VLOOKUP($A11,'K-Wallet'!$A$1:$M$5000,0,FALSE)),"NOT VALID")</f>
        <v>0</v>
      </c>
      <c r="Y11">
        <f>IFERROR(IFERROR(VLOOKUP($A11,'K-NETT'!$A$1:$AF$37898,26,FALSE),VLOOKUP($A11,'K-Wallet'!$A$1:$M$5000,0,FALSE)),"NOT VALID")</f>
        <v>56650</v>
      </c>
      <c r="Z11">
        <f>IFERROR(IFERROR(VLOOKUP($A11,'K-NETT'!$A$1:$AF$37898,30,FALSE),VLOOKUP($A11,'K-Wallet'!$A$1:$M$5000,11,FALSE)),"NOT VALID")</f>
        <v>0</v>
      </c>
      <c r="AA11" s="31">
        <f t="shared" ref="AA11:AA74" si="1">+F11-Y11</f>
        <v>0</v>
      </c>
    </row>
    <row r="12" spans="1:27" x14ac:dyDescent="0.25">
      <c r="A12" t="str">
        <f t="shared" si="0"/>
        <v>1464686783</v>
      </c>
      <c r="B12">
        <v>3</v>
      </c>
      <c r="C12">
        <v>1464686783</v>
      </c>
      <c r="D12" t="s">
        <v>42</v>
      </c>
      <c r="E12" t="s">
        <v>43</v>
      </c>
      <c r="F12">
        <v>1686650</v>
      </c>
      <c r="G12" s="2">
        <v>44118</v>
      </c>
      <c r="H12" s="3">
        <v>0.90508101851851863</v>
      </c>
      <c r="I12" t="s">
        <v>44</v>
      </c>
      <c r="J12">
        <v>-83668889801</v>
      </c>
      <c r="K12" s="4" t="s">
        <v>101</v>
      </c>
      <c r="N12" t="str">
        <f>IFERROR(IFERROR(VLOOKUP($A12,'K-NETT'!$A$1:$AF$37898,1,FALSE),VLOOKUP($A12,'K-Wallet'!$A$1:$M$5000,1,FALSE)),"NOT VALID")</f>
        <v>1464686783</v>
      </c>
      <c r="O12" t="str">
        <f>IFERROR(IFERROR(VLOOKUP($A12,'K-NETT'!$A$1:$AF$37898,11,FALSE),VLOOKUP($A12,'K-Wallet'!$A$1:$M$5000,0,FALSE)),"NOT VALID")</f>
        <v>CNE2010008921</v>
      </c>
      <c r="P12" t="str">
        <f>IFERROR(IFERROR(VLOOKUP($A12,'K-NETT'!$A$1:$AF$37898,14,FALSE),VLOOKUP($A12,'K-Wallet'!$A$1:$M$5000,8,FALSE)),"NOT VALID")</f>
        <v>EID041536</v>
      </c>
      <c r="Q12" t="str">
        <f>IFERROR(IFERROR(VLOOKUP($A12,'K-NETT'!$A$1:$AF$37898,15,FALSE),VLOOKUP($A12,'K-Wallet'!$A$1:$M$5000,9,FALSE)),"NOT VALID")</f>
        <v>KARLIN ALATOMESIR</v>
      </c>
      <c r="R12">
        <f>IFERROR(IFERROR(VLOOKUP($A12,'K-NETT'!$A$1:$AF$37898,16,FALSE),VLOOKUP($A12,'K-Wallet'!$A$1:$M$5000,0,FALSE)),"NOT VALID")</f>
        <v>1680000</v>
      </c>
      <c r="S12">
        <f>IFERROR(IFERROR(VLOOKUP($A12,'K-NETT'!$A$1:$AF$37898,17,FALSE),VLOOKUP($A12,'K-Wallet'!$A$1:$M$5000,0,FALSE)),"NOT VALID")</f>
        <v>6650</v>
      </c>
      <c r="T12">
        <f>IFERROR(IFERROR(VLOOKUP($A12,'K-NETT'!$A$1:$AF$37898,18,FALSE),VLOOKUP($A12,'K-Wallet'!$A$1:$M$5000,0,FALSE)),"NOT VALID")</f>
        <v>0</v>
      </c>
      <c r="U12">
        <f>IFERROR(IFERROR(VLOOKUP($A12,'K-NETT'!$A$1:$AF$37898,19,FALSE),VLOOKUP($A12,'K-Wallet'!$A$1:$M$5000,0,FALSE)),"NOT VALID")</f>
        <v>0</v>
      </c>
      <c r="V12">
        <f>IFERROR(IFERROR(VLOOKUP($A12,'K-NETT'!$A$1:$AF$37898,20,FALSE),VLOOKUP($A12,'K-Wallet'!$A$1:$M$5000,0,FALSE)),"NOT VALID")</f>
        <v>0</v>
      </c>
      <c r="W12">
        <f>IFERROR(IFERROR(VLOOKUP($A12,'K-NETT'!$A$1:$AF$37898,22,FALSE),VLOOKUP($A12,'K-Wallet'!$A$1:$M$5000,0,FALSE)),"NOT VALID")</f>
        <v>0</v>
      </c>
      <c r="X12">
        <f>IFERROR(IFERROR(VLOOKUP($A12,'K-NETT'!$A$1:$AF$37898,23,FALSE),VLOOKUP($A12,'K-Wallet'!$A$1:$M$5000,0,FALSE)),"NOT VALID")</f>
        <v>0</v>
      </c>
      <c r="Y12">
        <f>IFERROR(IFERROR(VLOOKUP($A12,'K-NETT'!$A$1:$AF$37898,26,FALSE),VLOOKUP($A12,'K-Wallet'!$A$1:$M$5000,0,FALSE)),"NOT VALID")</f>
        <v>1686650</v>
      </c>
      <c r="Z12">
        <f>IFERROR(IFERROR(VLOOKUP($A12,'K-NETT'!$A$1:$AF$37898,30,FALSE),VLOOKUP($A12,'K-Wallet'!$A$1:$M$5000,11,FALSE)),"NOT VALID")</f>
        <v>0</v>
      </c>
      <c r="AA12" s="31">
        <f t="shared" si="1"/>
        <v>0</v>
      </c>
    </row>
    <row r="13" spans="1:27" x14ac:dyDescent="0.25">
      <c r="A13" t="str">
        <f t="shared" si="0"/>
        <v>1346686832</v>
      </c>
      <c r="B13">
        <v>4</v>
      </c>
      <c r="C13">
        <v>1346686832</v>
      </c>
      <c r="D13" t="s">
        <v>42</v>
      </c>
      <c r="E13" t="s">
        <v>43</v>
      </c>
      <c r="F13">
        <v>84650</v>
      </c>
      <c r="G13" s="2">
        <v>44118</v>
      </c>
      <c r="H13" s="3">
        <v>0.90709490740740739</v>
      </c>
      <c r="I13" t="s">
        <v>44</v>
      </c>
      <c r="J13">
        <v>-83669499801</v>
      </c>
      <c r="K13" s="4" t="s">
        <v>101</v>
      </c>
      <c r="N13" t="str">
        <f>IFERROR(IFERROR(VLOOKUP($A13,'K-NETT'!$A$1:$AF$37898,1,FALSE),VLOOKUP($A13,'K-Wallet'!$A$1:$M$5000,1,FALSE)),"NOT VALID")</f>
        <v>1346686832</v>
      </c>
      <c r="O13" t="str">
        <f>IFERROR(IFERROR(VLOOKUP($A13,'K-NETT'!$A$1:$AF$37898,11,FALSE),VLOOKUP($A13,'K-Wallet'!$A$1:$M$5000,0,FALSE)),"NOT VALID")</f>
        <v>MME2010008923</v>
      </c>
      <c r="P13" t="str">
        <f>IFERROR(IFERROR(VLOOKUP($A13,'K-NETT'!$A$1:$AF$37898,14,FALSE),VLOOKUP($A13,'K-Wallet'!$A$1:$M$5000,8,FALSE)),"NOT VALID")</f>
        <v>IDKRAEA13179</v>
      </c>
      <c r="Q13" t="str">
        <f>IFERROR(IFERROR(VLOOKUP($A13,'K-NETT'!$A$1:$AF$37898,15,FALSE),VLOOKUP($A13,'K-Wallet'!$A$1:$M$5000,9,FALSE)),"NOT VALID")</f>
        <v>HALIDAH</v>
      </c>
      <c r="R13">
        <f>IFERROR(IFERROR(VLOOKUP($A13,'K-NETT'!$A$1:$AF$37898,16,FALSE),VLOOKUP($A13,'K-Wallet'!$A$1:$M$5000,0,FALSE)),"NOT VALID")</f>
        <v>50000</v>
      </c>
      <c r="S13">
        <f>IFERROR(IFERROR(VLOOKUP($A13,'K-NETT'!$A$1:$AF$37898,17,FALSE),VLOOKUP($A13,'K-Wallet'!$A$1:$M$5000,0,FALSE)),"NOT VALID")</f>
        <v>6650</v>
      </c>
      <c r="T13">
        <f>IFERROR(IFERROR(VLOOKUP($A13,'K-NETT'!$A$1:$AF$37898,18,FALSE),VLOOKUP($A13,'K-Wallet'!$A$1:$M$5000,0,FALSE)),"NOT VALID")</f>
        <v>28000</v>
      </c>
      <c r="U13">
        <f>IFERROR(IFERROR(VLOOKUP($A13,'K-NETT'!$A$1:$AF$37898,19,FALSE),VLOOKUP($A13,'K-Wallet'!$A$1:$M$5000,0,FALSE)),"NOT VALID")</f>
        <v>0</v>
      </c>
      <c r="V13">
        <f>IFERROR(IFERROR(VLOOKUP($A13,'K-NETT'!$A$1:$AF$37898,20,FALSE),VLOOKUP($A13,'K-Wallet'!$A$1:$M$5000,0,FALSE)),"NOT VALID")</f>
        <v>0</v>
      </c>
      <c r="W13">
        <f>IFERROR(IFERROR(VLOOKUP($A13,'K-NETT'!$A$1:$AF$37898,22,FALSE),VLOOKUP($A13,'K-Wallet'!$A$1:$M$5000,0,FALSE)),"NOT VALID")</f>
        <v>0</v>
      </c>
      <c r="X13">
        <f>IFERROR(IFERROR(VLOOKUP($A13,'K-NETT'!$A$1:$AF$37898,23,FALSE),VLOOKUP($A13,'K-Wallet'!$A$1:$M$5000,0,FALSE)),"NOT VALID")</f>
        <v>0</v>
      </c>
      <c r="Y13">
        <f>SUM(R13:X13)</f>
        <v>84650</v>
      </c>
      <c r="Z13">
        <f>IFERROR(IFERROR(VLOOKUP($A13,'K-NETT'!$A$1:$AF$37898,30,FALSE),VLOOKUP($A13,'K-Wallet'!$A$1:$M$5000,11,FALSE)),"NOT VALID")</f>
        <v>0</v>
      </c>
      <c r="AA13" s="31">
        <f t="shared" si="1"/>
        <v>0</v>
      </c>
    </row>
    <row r="14" spans="1:27" x14ac:dyDescent="0.25">
      <c r="A14" t="str">
        <f t="shared" si="0"/>
        <v>1107686000</v>
      </c>
      <c r="B14">
        <v>5</v>
      </c>
      <c r="C14">
        <v>1107686000</v>
      </c>
      <c r="D14" t="s">
        <v>42</v>
      </c>
      <c r="E14" t="s">
        <v>43</v>
      </c>
      <c r="F14">
        <v>291650</v>
      </c>
      <c r="G14" s="2">
        <v>44118</v>
      </c>
      <c r="H14" s="3">
        <v>0.9084606481481482</v>
      </c>
      <c r="I14" t="s">
        <v>44</v>
      </c>
      <c r="J14">
        <v>-83669839301</v>
      </c>
      <c r="K14" s="4" t="s">
        <v>101</v>
      </c>
      <c r="N14" t="str">
        <f>IFERROR(IFERROR(VLOOKUP($A14,'K-NETT'!$A$1:$AF$37898,1,FALSE),VLOOKUP($A14,'K-Wallet'!$A$1:$M$5000,1,FALSE)),"NOT VALID")</f>
        <v>1107686000</v>
      </c>
      <c r="O14" t="str">
        <f>IFERROR(IFERROR(VLOOKUP($A14,'K-NETT'!$A$1:$AF$37898,11,FALSE),VLOOKUP($A14,'K-Wallet'!$A$1:$M$5000,0,FALSE)),"NOT VALID")</f>
        <v>CNE2010008924</v>
      </c>
      <c r="P14" t="str">
        <f>IFERROR(IFERROR(VLOOKUP($A14,'K-NETT'!$A$1:$AF$37898,14,FALSE),VLOOKUP($A14,'K-Wallet'!$A$1:$M$5000,8,FALSE)),"NOT VALID")</f>
        <v>IDSPAAB41753</v>
      </c>
      <c r="Q14" t="str">
        <f>IFERROR(IFERROR(VLOOKUP($A14,'K-NETT'!$A$1:$AF$37898,15,FALSE),VLOOKUP($A14,'K-Wallet'!$A$1:$M$5000,9,FALSE)),"NOT VALID")</f>
        <v>RUSTIATI</v>
      </c>
      <c r="R14">
        <f>IFERROR(IFERROR(VLOOKUP($A14,'K-NETT'!$A$1:$AF$37898,16,FALSE),VLOOKUP($A14,'K-Wallet'!$A$1:$M$5000,0,FALSE)),"NOT VALID")</f>
        <v>270000</v>
      </c>
      <c r="S14">
        <f>IFERROR(IFERROR(VLOOKUP($A14,'K-NETT'!$A$1:$AF$37898,17,FALSE),VLOOKUP($A14,'K-Wallet'!$A$1:$M$5000,0,FALSE)),"NOT VALID")</f>
        <v>6650</v>
      </c>
      <c r="T14">
        <f>IFERROR(IFERROR(VLOOKUP($A14,'K-NETT'!$A$1:$AF$37898,18,FALSE),VLOOKUP($A14,'K-Wallet'!$A$1:$M$5000,0,FALSE)),"NOT VALID")</f>
        <v>15000</v>
      </c>
      <c r="U14">
        <f>IFERROR(IFERROR(VLOOKUP($A14,'K-NETT'!$A$1:$AF$37898,19,FALSE),VLOOKUP($A14,'K-Wallet'!$A$1:$M$5000,0,FALSE)),"NOT VALID")</f>
        <v>0</v>
      </c>
      <c r="V14">
        <f>IFERROR(IFERROR(VLOOKUP($A14,'K-NETT'!$A$1:$AF$37898,20,FALSE),VLOOKUP($A14,'K-Wallet'!$A$1:$M$5000,0,FALSE)),"NOT VALID")</f>
        <v>0</v>
      </c>
      <c r="W14">
        <f>IFERROR(IFERROR(VLOOKUP($A14,'K-NETT'!$A$1:$AF$37898,22,FALSE),VLOOKUP($A14,'K-Wallet'!$A$1:$M$5000,0,FALSE)),"NOT VALID")</f>
        <v>0</v>
      </c>
      <c r="X14">
        <f>IFERROR(IFERROR(VLOOKUP($A14,'K-NETT'!$A$1:$AF$37898,23,FALSE),VLOOKUP($A14,'K-Wallet'!$A$1:$M$5000,0,FALSE)),"NOT VALID")</f>
        <v>0</v>
      </c>
      <c r="Y14">
        <f>IFERROR(IFERROR(VLOOKUP($A14,'K-NETT'!$A$1:$AF$37898,26,FALSE),VLOOKUP($A14,'K-Wallet'!$A$1:$M$5000,0,FALSE)),"NOT VALID")</f>
        <v>291650</v>
      </c>
      <c r="Z14">
        <f>IFERROR(IFERROR(VLOOKUP($A14,'K-NETT'!$A$1:$AF$37898,30,FALSE),VLOOKUP($A14,'K-Wallet'!$A$1:$M$5000,11,FALSE)),"NOT VALID")</f>
        <v>0</v>
      </c>
      <c r="AA14" s="31">
        <f t="shared" si="1"/>
        <v>0</v>
      </c>
    </row>
    <row r="15" spans="1:27" x14ac:dyDescent="0.25">
      <c r="A15" t="str">
        <f t="shared" si="0"/>
        <v>1498786699</v>
      </c>
      <c r="B15">
        <v>6</v>
      </c>
      <c r="C15">
        <v>1498786699</v>
      </c>
      <c r="D15" t="s">
        <v>42</v>
      </c>
      <c r="E15" t="s">
        <v>43</v>
      </c>
      <c r="F15">
        <v>112650</v>
      </c>
      <c r="G15" s="2">
        <v>44118</v>
      </c>
      <c r="H15" s="3">
        <v>0.93071759259259268</v>
      </c>
      <c r="I15" t="s">
        <v>44</v>
      </c>
      <c r="J15">
        <v>-83675243601</v>
      </c>
      <c r="K15" s="4" t="s">
        <v>101</v>
      </c>
      <c r="N15" t="str">
        <f>IFERROR(IFERROR(VLOOKUP($A15,'K-NETT'!$A$1:$AF$37898,1,FALSE),VLOOKUP($A15,'K-Wallet'!$A$1:$M$5000,1,FALSE)),"NOT VALID")</f>
        <v>1498786699</v>
      </c>
      <c r="O15" t="str">
        <f>IFERROR(IFERROR(VLOOKUP($A15,'K-NETT'!$A$1:$AF$37898,11,FALSE),VLOOKUP($A15,'K-Wallet'!$A$1:$M$5000,0,FALSE)),"NOT VALID")</f>
        <v>MME2010008926</v>
      </c>
      <c r="P15" t="str">
        <f>IFERROR(IFERROR(VLOOKUP($A15,'K-NETT'!$A$1:$AF$37898,14,FALSE),VLOOKUP($A15,'K-Wallet'!$A$1:$M$5000,8,FALSE)),"NOT VALID")</f>
        <v>IDKTAGA12850</v>
      </c>
      <c r="Q15" t="str">
        <f>IFERROR(IFERROR(VLOOKUP($A15,'K-NETT'!$A$1:$AF$37898,15,FALSE),VLOOKUP($A15,'K-Wallet'!$A$1:$M$5000,9,FALSE)),"NOT VALID")</f>
        <v>PRIYATI</v>
      </c>
      <c r="R15">
        <f>IFERROR(IFERROR(VLOOKUP($A15,'K-NETT'!$A$1:$AF$37898,16,FALSE),VLOOKUP($A15,'K-Wallet'!$A$1:$M$5000,0,FALSE)),"NOT VALID")</f>
        <v>50000</v>
      </c>
      <c r="S15">
        <f>IFERROR(IFERROR(VLOOKUP($A15,'K-NETT'!$A$1:$AF$37898,17,FALSE),VLOOKUP($A15,'K-Wallet'!$A$1:$M$5000,0,FALSE)),"NOT VALID")</f>
        <v>6650</v>
      </c>
      <c r="T15">
        <f>IFERROR(IFERROR(VLOOKUP($A15,'K-NETT'!$A$1:$AF$37898,18,FALSE),VLOOKUP($A15,'K-Wallet'!$A$1:$M$5000,0,FALSE)),"NOT VALID")</f>
        <v>56000</v>
      </c>
      <c r="U15">
        <f>IFERROR(IFERROR(VLOOKUP($A15,'K-NETT'!$A$1:$AF$37898,19,FALSE),VLOOKUP($A15,'K-Wallet'!$A$1:$M$5000,0,FALSE)),"NOT VALID")</f>
        <v>0</v>
      </c>
      <c r="V15">
        <f>IFERROR(IFERROR(VLOOKUP($A15,'K-NETT'!$A$1:$AF$37898,20,FALSE),VLOOKUP($A15,'K-Wallet'!$A$1:$M$5000,0,FALSE)),"NOT VALID")</f>
        <v>0</v>
      </c>
      <c r="W15">
        <f>IFERROR(IFERROR(VLOOKUP($A15,'K-NETT'!$A$1:$AF$37898,22,FALSE),VLOOKUP($A15,'K-Wallet'!$A$1:$M$5000,0,FALSE)),"NOT VALID")</f>
        <v>0</v>
      </c>
      <c r="X15">
        <f>IFERROR(IFERROR(VLOOKUP($A15,'K-NETT'!$A$1:$AF$37898,23,FALSE),VLOOKUP($A15,'K-Wallet'!$A$1:$M$5000,0,FALSE)),"NOT VALID")</f>
        <v>0</v>
      </c>
      <c r="Y15">
        <f>IFERROR(IFERROR(VLOOKUP($A15,'K-NETT'!$A$1:$AF$37898,26,FALSE),VLOOKUP($A15,'K-Wallet'!$A$1:$M$5000,0,FALSE)),"NOT VALID")</f>
        <v>112650</v>
      </c>
      <c r="Z15">
        <f>IFERROR(IFERROR(VLOOKUP($A15,'K-NETT'!$A$1:$AF$37898,30,FALSE),VLOOKUP($A15,'K-Wallet'!$A$1:$M$5000,11,FALSE)),"NOT VALID")</f>
        <v>0</v>
      </c>
      <c r="AA15" s="31">
        <f t="shared" si="1"/>
        <v>0</v>
      </c>
    </row>
    <row r="16" spans="1:27" x14ac:dyDescent="0.25">
      <c r="A16" t="str">
        <f t="shared" si="0"/>
        <v>1037886715</v>
      </c>
      <c r="B16">
        <v>7</v>
      </c>
      <c r="C16">
        <v>1037886715</v>
      </c>
      <c r="D16" t="s">
        <v>42</v>
      </c>
      <c r="E16" t="s">
        <v>43</v>
      </c>
      <c r="F16">
        <v>110650</v>
      </c>
      <c r="G16" s="2">
        <v>44118</v>
      </c>
      <c r="H16" s="3">
        <v>0.93079861111111117</v>
      </c>
      <c r="I16" t="s">
        <v>44</v>
      </c>
      <c r="J16">
        <v>-83675199701</v>
      </c>
      <c r="K16" s="4" t="s">
        <v>101</v>
      </c>
      <c r="N16" t="str">
        <f>IFERROR(IFERROR(VLOOKUP($A16,'K-NETT'!$A$1:$AF$37898,1,FALSE),VLOOKUP($A16,'K-Wallet'!$A$1:$M$5000,1,FALSE)),"NOT VALID")</f>
        <v>1037886715</v>
      </c>
      <c r="O16" t="str">
        <f>IFERROR(IFERROR(VLOOKUP($A16,'K-NETT'!$A$1:$AF$37898,11,FALSE),VLOOKUP($A16,'K-Wallet'!$A$1:$M$5000,0,FALSE)),"NOT VALID")</f>
        <v>CNE2010008927</v>
      </c>
      <c r="P16" t="str">
        <f>IFERROR(IFERROR(VLOOKUP($A16,'K-NETT'!$A$1:$AF$37898,14,FALSE),VLOOKUP($A16,'K-Wallet'!$A$1:$M$5000,8,FALSE)),"NOT VALID")</f>
        <v>IDSPAAB28456</v>
      </c>
      <c r="Q16" t="str">
        <f>IFERROR(IFERROR(VLOOKUP($A16,'K-NETT'!$A$1:$AF$37898,15,FALSE),VLOOKUP($A16,'K-Wallet'!$A$1:$M$5000,9,FALSE)),"NOT VALID")</f>
        <v>TJHIN DEVIE NATALLIA</v>
      </c>
      <c r="R16">
        <f>IFERROR(IFERROR(VLOOKUP($A16,'K-NETT'!$A$1:$AF$37898,16,FALSE),VLOOKUP($A16,'K-Wallet'!$A$1:$M$5000,0,FALSE)),"NOT VALID")</f>
        <v>94000</v>
      </c>
      <c r="S16">
        <f>IFERROR(IFERROR(VLOOKUP($A16,'K-NETT'!$A$1:$AF$37898,17,FALSE),VLOOKUP($A16,'K-Wallet'!$A$1:$M$5000,0,FALSE)),"NOT VALID")</f>
        <v>6650</v>
      </c>
      <c r="T16">
        <f>IFERROR(IFERROR(VLOOKUP($A16,'K-NETT'!$A$1:$AF$37898,18,FALSE),VLOOKUP($A16,'K-Wallet'!$A$1:$M$5000,0,FALSE)),"NOT VALID")</f>
        <v>10000</v>
      </c>
      <c r="U16">
        <f>IFERROR(IFERROR(VLOOKUP($A16,'K-NETT'!$A$1:$AF$37898,19,FALSE),VLOOKUP($A16,'K-Wallet'!$A$1:$M$5000,0,FALSE)),"NOT VALID")</f>
        <v>0</v>
      </c>
      <c r="V16">
        <f>IFERROR(IFERROR(VLOOKUP($A16,'K-NETT'!$A$1:$AF$37898,20,FALSE),VLOOKUP($A16,'K-Wallet'!$A$1:$M$5000,0,FALSE)),"NOT VALID")</f>
        <v>0</v>
      </c>
      <c r="W16">
        <f>IFERROR(IFERROR(VLOOKUP($A16,'K-NETT'!$A$1:$AF$37898,22,FALSE),VLOOKUP($A16,'K-Wallet'!$A$1:$M$5000,0,FALSE)),"NOT VALID")</f>
        <v>0</v>
      </c>
      <c r="X16">
        <f>IFERROR(IFERROR(VLOOKUP($A16,'K-NETT'!$A$1:$AF$37898,23,FALSE),VLOOKUP($A16,'K-Wallet'!$A$1:$M$5000,0,FALSE)),"NOT VALID")</f>
        <v>0</v>
      </c>
      <c r="Y16">
        <f>IFERROR(IFERROR(VLOOKUP($A16,'K-NETT'!$A$1:$AF$37898,26,FALSE),VLOOKUP($A16,'K-Wallet'!$A$1:$M$5000,0,FALSE)),"NOT VALID")</f>
        <v>110650</v>
      </c>
      <c r="Z16">
        <f>IFERROR(IFERROR(VLOOKUP($A16,'K-NETT'!$A$1:$AF$37898,30,FALSE),VLOOKUP($A16,'K-Wallet'!$A$1:$M$5000,11,FALSE)),"NOT VALID")</f>
        <v>0</v>
      </c>
      <c r="AA16" s="31">
        <f t="shared" si="1"/>
        <v>0</v>
      </c>
    </row>
    <row r="17" spans="1:27" x14ac:dyDescent="0.25">
      <c r="A17" t="str">
        <f t="shared" si="0"/>
        <v>1989217607</v>
      </c>
      <c r="B17">
        <v>8</v>
      </c>
      <c r="C17">
        <v>1989217607</v>
      </c>
      <c r="D17" t="s">
        <v>42</v>
      </c>
      <c r="E17" t="s">
        <v>43</v>
      </c>
      <c r="F17">
        <v>649650</v>
      </c>
      <c r="G17" s="2">
        <v>44119</v>
      </c>
      <c r="H17" s="3">
        <v>0.21408564814814815</v>
      </c>
      <c r="I17" t="s">
        <v>44</v>
      </c>
      <c r="J17">
        <v>-83699839901</v>
      </c>
      <c r="K17" s="4" t="s">
        <v>101</v>
      </c>
      <c r="N17" t="str">
        <f>IFERROR(IFERROR(VLOOKUP($A17,'K-NETT'!$A$1:$AF$37898,1,FALSE),VLOOKUP($A17,'K-Wallet'!$A$1:$M$5000,1,FALSE)),"NOT VALID")</f>
        <v>1989217607</v>
      </c>
      <c r="O17" t="str">
        <f>IFERROR(IFERROR(VLOOKUP($A17,'K-NETT'!$A$1:$AF$37898,11,FALSE),VLOOKUP($A17,'K-Wallet'!$A$1:$M$5000,0,FALSE)),"NOT VALID")</f>
        <v>CNE2010009329</v>
      </c>
      <c r="P17" t="str">
        <f>IFERROR(IFERROR(VLOOKUP($A17,'K-NETT'!$A$1:$AF$37898,14,FALSE),VLOOKUP($A17,'K-Wallet'!$A$1:$M$5000,8,FALSE)),"NOT VALID")</f>
        <v>IDJHARA14257</v>
      </c>
      <c r="Q17" t="str">
        <f>IFERROR(IFERROR(VLOOKUP($A17,'K-NETT'!$A$1:$AF$37898,15,FALSE),VLOOKUP($A17,'K-Wallet'!$A$1:$M$5000,9,FALSE)),"NOT VALID")</f>
        <v>GITA SAFITRI</v>
      </c>
      <c r="R17">
        <f>IFERROR(IFERROR(VLOOKUP($A17,'K-NETT'!$A$1:$AF$37898,16,FALSE),VLOOKUP($A17,'K-Wallet'!$A$1:$M$5000,0,FALSE)),"NOT VALID")</f>
        <v>620000</v>
      </c>
      <c r="S17">
        <f>IFERROR(IFERROR(VLOOKUP($A17,'K-NETT'!$A$1:$AF$37898,17,FALSE),VLOOKUP($A17,'K-Wallet'!$A$1:$M$5000,0,FALSE)),"NOT VALID")</f>
        <v>6650</v>
      </c>
      <c r="T17">
        <f>IFERROR(IFERROR(VLOOKUP($A17,'K-NETT'!$A$1:$AF$37898,18,FALSE),VLOOKUP($A17,'K-Wallet'!$A$1:$M$5000,0,FALSE)),"NOT VALID")</f>
        <v>23000</v>
      </c>
      <c r="U17">
        <f>IFERROR(IFERROR(VLOOKUP($A17,'K-NETT'!$A$1:$AF$37898,19,FALSE),VLOOKUP($A17,'K-Wallet'!$A$1:$M$5000,0,FALSE)),"NOT VALID")</f>
        <v>0</v>
      </c>
      <c r="V17">
        <f>IFERROR(IFERROR(VLOOKUP($A17,'K-NETT'!$A$1:$AF$37898,20,FALSE),VLOOKUP($A17,'K-Wallet'!$A$1:$M$5000,0,FALSE)),"NOT VALID")</f>
        <v>0</v>
      </c>
      <c r="W17">
        <f>IFERROR(IFERROR(VLOOKUP($A17,'K-NETT'!$A$1:$AF$37898,22,FALSE),VLOOKUP($A17,'K-Wallet'!$A$1:$M$5000,0,FALSE)),"NOT VALID")</f>
        <v>0</v>
      </c>
      <c r="X17">
        <f>IFERROR(IFERROR(VLOOKUP($A17,'K-NETT'!$A$1:$AF$37898,23,FALSE),VLOOKUP($A17,'K-Wallet'!$A$1:$M$5000,0,FALSE)),"NOT VALID")</f>
        <v>0</v>
      </c>
      <c r="Y17">
        <f>IFERROR(IFERROR(VLOOKUP($A17,'K-NETT'!$A$1:$AF$37898,26,FALSE),VLOOKUP($A17,'K-Wallet'!$A$1:$M$5000,0,FALSE)),"NOT VALID")</f>
        <v>649650</v>
      </c>
      <c r="Z17">
        <f>IFERROR(IFERROR(VLOOKUP($A17,'K-NETT'!$A$1:$AF$37898,30,FALSE),VLOOKUP($A17,'K-Wallet'!$A$1:$M$5000,11,FALSE)),"NOT VALID")</f>
        <v>0</v>
      </c>
      <c r="AA17" s="31">
        <f t="shared" si="1"/>
        <v>0</v>
      </c>
    </row>
    <row r="18" spans="1:27" x14ac:dyDescent="0.25">
      <c r="A18" t="str">
        <f t="shared" si="0"/>
        <v>1931617856</v>
      </c>
      <c r="B18">
        <v>9</v>
      </c>
      <c r="C18">
        <v>1931617856</v>
      </c>
      <c r="D18" t="s">
        <v>42</v>
      </c>
      <c r="E18" t="s">
        <v>43</v>
      </c>
      <c r="F18">
        <v>490650</v>
      </c>
      <c r="G18" s="2">
        <v>44119</v>
      </c>
      <c r="H18" s="3">
        <v>0.24806712962962962</v>
      </c>
      <c r="I18" t="s">
        <v>44</v>
      </c>
      <c r="J18">
        <v>-83702485401</v>
      </c>
      <c r="K18" s="4" t="s">
        <v>101</v>
      </c>
      <c r="N18" t="str">
        <f>IFERROR(IFERROR(VLOOKUP($A18,'K-NETT'!$A$1:$AF$37898,1,FALSE),VLOOKUP($A18,'K-Wallet'!$A$1:$M$5000,1,FALSE)),"NOT VALID")</f>
        <v>1931617856</v>
      </c>
      <c r="O18" t="str">
        <f>IFERROR(IFERROR(VLOOKUP($A18,'K-NETT'!$A$1:$AF$37898,11,FALSE),VLOOKUP($A18,'K-Wallet'!$A$1:$M$5000,0,FALSE)),"NOT VALID")</f>
        <v>CNE2010009330</v>
      </c>
      <c r="P18" t="str">
        <f>IFERROR(IFERROR(VLOOKUP($A18,'K-NETT'!$A$1:$AF$37898,14,FALSE),VLOOKUP($A18,'K-Wallet'!$A$1:$M$5000,8,FALSE)),"NOT VALID")</f>
        <v>IDSPAAB08183</v>
      </c>
      <c r="Q18" t="str">
        <f>IFERROR(IFERROR(VLOOKUP($A18,'K-NETT'!$A$1:$AF$37898,15,FALSE),VLOOKUP($A18,'K-Wallet'!$A$1:$M$5000,9,FALSE)),"NOT VALID")</f>
        <v>INTAN NUR AINI</v>
      </c>
      <c r="R18">
        <f>IFERROR(IFERROR(VLOOKUP($A18,'K-NETT'!$A$1:$AF$37898,16,FALSE),VLOOKUP($A18,'K-Wallet'!$A$1:$M$5000,0,FALSE)),"NOT VALID")</f>
        <v>474000</v>
      </c>
      <c r="S18">
        <f>IFERROR(IFERROR(VLOOKUP($A18,'K-NETT'!$A$1:$AF$37898,17,FALSE),VLOOKUP($A18,'K-Wallet'!$A$1:$M$5000,0,FALSE)),"NOT VALID")</f>
        <v>6650</v>
      </c>
      <c r="T18">
        <f>IFERROR(IFERROR(VLOOKUP($A18,'K-NETT'!$A$1:$AF$37898,18,FALSE),VLOOKUP($A18,'K-Wallet'!$A$1:$M$5000,0,FALSE)),"NOT VALID")</f>
        <v>10000</v>
      </c>
      <c r="U18">
        <f>IFERROR(IFERROR(VLOOKUP($A18,'K-NETT'!$A$1:$AF$37898,19,FALSE),VLOOKUP($A18,'K-Wallet'!$A$1:$M$5000,0,FALSE)),"NOT VALID")</f>
        <v>0</v>
      </c>
      <c r="V18">
        <f>IFERROR(IFERROR(VLOOKUP($A18,'K-NETT'!$A$1:$AF$37898,20,FALSE),VLOOKUP($A18,'K-Wallet'!$A$1:$M$5000,0,FALSE)),"NOT VALID")</f>
        <v>0</v>
      </c>
      <c r="W18">
        <f>IFERROR(IFERROR(VLOOKUP($A18,'K-NETT'!$A$1:$AF$37898,22,FALSE),VLOOKUP($A18,'K-Wallet'!$A$1:$M$5000,0,FALSE)),"NOT VALID")</f>
        <v>0</v>
      </c>
      <c r="X18">
        <f>IFERROR(IFERROR(VLOOKUP($A18,'K-NETT'!$A$1:$AF$37898,23,FALSE),VLOOKUP($A18,'K-Wallet'!$A$1:$M$5000,0,FALSE)),"NOT VALID")</f>
        <v>0</v>
      </c>
      <c r="Y18">
        <f>IFERROR(IFERROR(VLOOKUP($A18,'K-NETT'!$A$1:$AF$37898,26,FALSE),VLOOKUP($A18,'K-Wallet'!$A$1:$M$5000,0,FALSE)),"NOT VALID")</f>
        <v>490650</v>
      </c>
      <c r="Z18">
        <f>IFERROR(IFERROR(VLOOKUP($A18,'K-NETT'!$A$1:$AF$37898,30,FALSE),VLOOKUP($A18,'K-Wallet'!$A$1:$M$5000,11,FALSE)),"NOT VALID")</f>
        <v>0</v>
      </c>
      <c r="AA18" s="31">
        <f t="shared" si="1"/>
        <v>0</v>
      </c>
    </row>
    <row r="19" spans="1:27" x14ac:dyDescent="0.25">
      <c r="A19" t="str">
        <f t="shared" si="0"/>
        <v>1538617671</v>
      </c>
      <c r="B19">
        <v>10</v>
      </c>
      <c r="C19">
        <v>1538617671</v>
      </c>
      <c r="D19" t="s">
        <v>42</v>
      </c>
      <c r="E19" t="s">
        <v>43</v>
      </c>
      <c r="F19">
        <v>436650</v>
      </c>
      <c r="G19" s="2">
        <v>44119</v>
      </c>
      <c r="H19" s="3">
        <v>0.25572916666666667</v>
      </c>
      <c r="I19" t="s">
        <v>44</v>
      </c>
      <c r="J19">
        <v>-83703307101</v>
      </c>
      <c r="K19" s="4" t="s">
        <v>101</v>
      </c>
      <c r="N19" t="str">
        <f>IFERROR(IFERROR(VLOOKUP($A19,'K-NETT'!$A$1:$AF$37898,1,FALSE),VLOOKUP($A19,'K-Wallet'!$A$1:$M$5000,1,FALSE)),"NOT VALID")</f>
        <v>1538617671</v>
      </c>
      <c r="O19" t="str">
        <f>IFERROR(IFERROR(VLOOKUP($A19,'K-NETT'!$A$1:$AF$37898,11,FALSE),VLOOKUP($A19,'K-Wallet'!$A$1:$M$5000,0,FALSE)),"NOT VALID")</f>
        <v>CNE2010009332</v>
      </c>
      <c r="P19" t="str">
        <f>IFERROR(IFERROR(VLOOKUP($A19,'K-NETT'!$A$1:$AF$37898,14,FALSE),VLOOKUP($A19,'K-Wallet'!$A$1:$M$5000,8,FALSE)),"NOT VALID")</f>
        <v>IDJTBHA20022</v>
      </c>
      <c r="Q19" t="str">
        <f>IFERROR(IFERROR(VLOOKUP($A19,'K-NETT'!$A$1:$AF$37898,15,FALSE),VLOOKUP($A19,'K-Wallet'!$A$1:$M$5000,9,FALSE)),"NOT VALID")</f>
        <v>NENG MAYA</v>
      </c>
      <c r="R19">
        <f>IFERROR(IFERROR(VLOOKUP($A19,'K-NETT'!$A$1:$AF$37898,16,FALSE),VLOOKUP($A19,'K-Wallet'!$A$1:$M$5000,0,FALSE)),"NOT VALID")</f>
        <v>420000</v>
      </c>
      <c r="S19">
        <f>IFERROR(IFERROR(VLOOKUP($A19,'K-NETT'!$A$1:$AF$37898,17,FALSE),VLOOKUP($A19,'K-Wallet'!$A$1:$M$5000,0,FALSE)),"NOT VALID")</f>
        <v>6650</v>
      </c>
      <c r="T19">
        <f>IFERROR(IFERROR(VLOOKUP($A19,'K-NETT'!$A$1:$AF$37898,18,FALSE),VLOOKUP($A19,'K-Wallet'!$A$1:$M$5000,0,FALSE)),"NOT VALID")</f>
        <v>10000</v>
      </c>
      <c r="U19">
        <f>IFERROR(IFERROR(VLOOKUP($A19,'K-NETT'!$A$1:$AF$37898,19,FALSE),VLOOKUP($A19,'K-Wallet'!$A$1:$M$5000,0,FALSE)),"NOT VALID")</f>
        <v>0</v>
      </c>
      <c r="V19">
        <f>IFERROR(IFERROR(VLOOKUP($A19,'K-NETT'!$A$1:$AF$37898,20,FALSE),VLOOKUP($A19,'K-Wallet'!$A$1:$M$5000,0,FALSE)),"NOT VALID")</f>
        <v>0</v>
      </c>
      <c r="W19">
        <f>IFERROR(IFERROR(VLOOKUP($A19,'K-NETT'!$A$1:$AF$37898,22,FALSE),VLOOKUP($A19,'K-Wallet'!$A$1:$M$5000,0,FALSE)),"NOT VALID")</f>
        <v>0</v>
      </c>
      <c r="X19">
        <f>IFERROR(IFERROR(VLOOKUP($A19,'K-NETT'!$A$1:$AF$37898,23,FALSE),VLOOKUP($A19,'K-Wallet'!$A$1:$M$5000,0,FALSE)),"NOT VALID")</f>
        <v>0</v>
      </c>
      <c r="Y19">
        <f>IFERROR(IFERROR(VLOOKUP($A19,'K-NETT'!$A$1:$AF$37898,26,FALSE),VLOOKUP($A19,'K-Wallet'!$A$1:$M$5000,0,FALSE)),"NOT VALID")</f>
        <v>436650</v>
      </c>
      <c r="Z19">
        <f>IFERROR(IFERROR(VLOOKUP($A19,'K-NETT'!$A$1:$AF$37898,30,FALSE),VLOOKUP($A19,'K-Wallet'!$A$1:$M$5000,11,FALSE)),"NOT VALID")</f>
        <v>0</v>
      </c>
      <c r="AA19" s="31">
        <f t="shared" si="1"/>
        <v>0</v>
      </c>
    </row>
    <row r="20" spans="1:27" x14ac:dyDescent="0.25">
      <c r="A20" t="str">
        <f t="shared" si="0"/>
        <v>1739227916</v>
      </c>
      <c r="B20">
        <v>11</v>
      </c>
      <c r="C20">
        <v>1739227916</v>
      </c>
      <c r="D20" t="s">
        <v>42</v>
      </c>
      <c r="E20" t="s">
        <v>43</v>
      </c>
      <c r="F20">
        <v>1593650</v>
      </c>
      <c r="G20" s="2">
        <v>44119</v>
      </c>
      <c r="H20" s="3">
        <v>0.32650462962962962</v>
      </c>
      <c r="I20" t="s">
        <v>44</v>
      </c>
      <c r="J20">
        <v>-83715634601</v>
      </c>
      <c r="K20" s="4" t="s">
        <v>101</v>
      </c>
      <c r="N20" t="str">
        <f>IFERROR(IFERROR(VLOOKUP($A20,'K-NETT'!$A$1:$AF$37898,1,FALSE),VLOOKUP($A20,'K-Wallet'!$A$1:$M$5000,1,FALSE)),"NOT VALID")</f>
        <v>1739227916</v>
      </c>
      <c r="O20" t="str">
        <f>IFERROR(IFERROR(VLOOKUP($A20,'K-NETT'!$A$1:$AF$37898,11,FALSE),VLOOKUP($A20,'K-Wallet'!$A$1:$M$5000,0,FALSE)),"NOT VALID")</f>
        <v>CNE2010009347</v>
      </c>
      <c r="P20" t="str">
        <f>IFERROR(IFERROR(VLOOKUP($A20,'K-NETT'!$A$1:$AF$37898,14,FALSE),VLOOKUP($A20,'K-Wallet'!$A$1:$M$5000,8,FALSE)),"NOT VALID")</f>
        <v>IDJHAMA07415</v>
      </c>
      <c r="Q20" t="str">
        <f>IFERROR(IFERROR(VLOOKUP($A20,'K-NETT'!$A$1:$AF$37898,15,FALSE),VLOOKUP($A20,'K-Wallet'!$A$1:$M$5000,9,FALSE)),"NOT VALID")</f>
        <v>AFRIHATUN NISA</v>
      </c>
      <c r="R20">
        <f>IFERROR(IFERROR(VLOOKUP($A20,'K-NETT'!$A$1:$AF$37898,16,FALSE),VLOOKUP($A20,'K-Wallet'!$A$1:$M$5000,0,FALSE)),"NOT VALID")</f>
        <v>1570000</v>
      </c>
      <c r="S20">
        <f>IFERROR(IFERROR(VLOOKUP($A20,'K-NETT'!$A$1:$AF$37898,17,FALSE),VLOOKUP($A20,'K-Wallet'!$A$1:$M$5000,0,FALSE)),"NOT VALID")</f>
        <v>6650</v>
      </c>
      <c r="T20">
        <f>IFERROR(IFERROR(VLOOKUP($A20,'K-NETT'!$A$1:$AF$37898,18,FALSE),VLOOKUP($A20,'K-Wallet'!$A$1:$M$5000,0,FALSE)),"NOT VALID")</f>
        <v>17000</v>
      </c>
      <c r="U20">
        <f>IFERROR(IFERROR(VLOOKUP($A20,'K-NETT'!$A$1:$AF$37898,19,FALSE),VLOOKUP($A20,'K-Wallet'!$A$1:$M$5000,0,FALSE)),"NOT VALID")</f>
        <v>0</v>
      </c>
      <c r="V20">
        <f>IFERROR(IFERROR(VLOOKUP($A20,'K-NETT'!$A$1:$AF$37898,20,FALSE),VLOOKUP($A20,'K-Wallet'!$A$1:$M$5000,0,FALSE)),"NOT VALID")</f>
        <v>0</v>
      </c>
      <c r="W20">
        <f>IFERROR(IFERROR(VLOOKUP($A20,'K-NETT'!$A$1:$AF$37898,22,FALSE),VLOOKUP($A20,'K-Wallet'!$A$1:$M$5000,0,FALSE)),"NOT VALID")</f>
        <v>0</v>
      </c>
      <c r="X20">
        <f>IFERROR(IFERROR(VLOOKUP($A20,'K-NETT'!$A$1:$AF$37898,23,FALSE),VLOOKUP($A20,'K-Wallet'!$A$1:$M$5000,0,FALSE)),"NOT VALID")</f>
        <v>0</v>
      </c>
      <c r="Y20">
        <f>IFERROR(IFERROR(VLOOKUP($A20,'K-NETT'!$A$1:$AF$37898,26,FALSE),VLOOKUP($A20,'K-Wallet'!$A$1:$M$5000,0,FALSE)),"NOT VALID")</f>
        <v>1593650</v>
      </c>
      <c r="Z20">
        <f>IFERROR(IFERROR(VLOOKUP($A20,'K-NETT'!$A$1:$AF$37898,30,FALSE),VLOOKUP($A20,'K-Wallet'!$A$1:$M$5000,11,FALSE)),"NOT VALID")</f>
        <v>0</v>
      </c>
      <c r="AA20" s="31">
        <f t="shared" si="1"/>
        <v>0</v>
      </c>
    </row>
    <row r="21" spans="1:27" x14ac:dyDescent="0.25">
      <c r="A21" t="str">
        <f t="shared" si="0"/>
        <v>1415427422</v>
      </c>
      <c r="B21">
        <v>12</v>
      </c>
      <c r="C21">
        <v>1415427422</v>
      </c>
      <c r="D21" t="s">
        <v>42</v>
      </c>
      <c r="E21" t="s">
        <v>43</v>
      </c>
      <c r="F21">
        <v>56650</v>
      </c>
      <c r="G21" s="2">
        <v>44119</v>
      </c>
      <c r="H21" s="3">
        <v>0.34429398148148144</v>
      </c>
      <c r="I21" t="s">
        <v>44</v>
      </c>
      <c r="J21">
        <v>-83720310801</v>
      </c>
      <c r="K21" s="4" t="s">
        <v>101</v>
      </c>
      <c r="N21" t="str">
        <f>IFERROR(IFERROR(VLOOKUP($A21,'K-NETT'!$A$1:$AF$37898,1,FALSE),VLOOKUP($A21,'K-Wallet'!$A$1:$M$5000,1,FALSE)),"NOT VALID")</f>
        <v>1415427422</v>
      </c>
      <c r="O21" t="str">
        <f>IFERROR(IFERROR(VLOOKUP($A21,'K-NETT'!$A$1:$AF$37898,11,FALSE),VLOOKUP($A21,'K-Wallet'!$A$1:$M$5000,0,FALSE)),"NOT VALID")</f>
        <v>MME2010009348</v>
      </c>
      <c r="P21" t="str">
        <f>IFERROR(IFERROR(VLOOKUP($A21,'K-NETT'!$A$1:$AF$37898,14,FALSE),VLOOKUP($A21,'K-Wallet'!$A$1:$M$5000,8,FALSE)),"NOT VALID")</f>
        <v>IDJRBBA33351</v>
      </c>
      <c r="Q21" t="str">
        <f>IFERROR(IFERROR(VLOOKUP($A21,'K-NETT'!$A$1:$AF$37898,15,FALSE),VLOOKUP($A21,'K-Wallet'!$A$1:$M$5000,9,FALSE)),"NOT VALID")</f>
        <v>MULIANNE</v>
      </c>
      <c r="R21">
        <f>IFERROR(IFERROR(VLOOKUP($A21,'K-NETT'!$A$1:$AF$37898,16,FALSE),VLOOKUP($A21,'K-Wallet'!$A$1:$M$5000,0,FALSE)),"NOT VALID")</f>
        <v>50000</v>
      </c>
      <c r="S21">
        <f>IFERROR(IFERROR(VLOOKUP($A21,'K-NETT'!$A$1:$AF$37898,17,FALSE),VLOOKUP($A21,'K-Wallet'!$A$1:$M$5000,0,FALSE)),"NOT VALID")</f>
        <v>6650</v>
      </c>
      <c r="T21">
        <f>IFERROR(IFERROR(VLOOKUP($A21,'K-NETT'!$A$1:$AF$37898,18,FALSE),VLOOKUP($A21,'K-Wallet'!$A$1:$M$5000,0,FALSE)),"NOT VALID")</f>
        <v>0</v>
      </c>
      <c r="U21">
        <f>IFERROR(IFERROR(VLOOKUP($A21,'K-NETT'!$A$1:$AF$37898,19,FALSE),VLOOKUP($A21,'K-Wallet'!$A$1:$M$5000,0,FALSE)),"NOT VALID")</f>
        <v>0</v>
      </c>
      <c r="V21">
        <f>IFERROR(IFERROR(VLOOKUP($A21,'K-NETT'!$A$1:$AF$37898,20,FALSE),VLOOKUP($A21,'K-Wallet'!$A$1:$M$5000,0,FALSE)),"NOT VALID")</f>
        <v>0</v>
      </c>
      <c r="W21">
        <f>IFERROR(IFERROR(VLOOKUP($A21,'K-NETT'!$A$1:$AF$37898,22,FALSE),VLOOKUP($A21,'K-Wallet'!$A$1:$M$5000,0,FALSE)),"NOT VALID")</f>
        <v>0</v>
      </c>
      <c r="X21">
        <f>IFERROR(IFERROR(VLOOKUP($A21,'K-NETT'!$A$1:$AF$37898,23,FALSE),VLOOKUP($A21,'K-Wallet'!$A$1:$M$5000,0,FALSE)),"NOT VALID")</f>
        <v>0</v>
      </c>
      <c r="Y21">
        <f>IFERROR(IFERROR(VLOOKUP($A21,'K-NETT'!$A$1:$AF$37898,26,FALSE),VLOOKUP($A21,'K-Wallet'!$A$1:$M$5000,0,FALSE)),"NOT VALID")</f>
        <v>56650</v>
      </c>
      <c r="Z21">
        <f>IFERROR(IFERROR(VLOOKUP($A21,'K-NETT'!$A$1:$AF$37898,30,FALSE),VLOOKUP($A21,'K-Wallet'!$A$1:$M$5000,11,FALSE)),"NOT VALID")</f>
        <v>0</v>
      </c>
      <c r="AA21" s="31">
        <f t="shared" si="1"/>
        <v>0</v>
      </c>
    </row>
    <row r="22" spans="1:27" x14ac:dyDescent="0.25">
      <c r="A22" t="str">
        <f t="shared" si="0"/>
        <v>1126627288</v>
      </c>
      <c r="B22">
        <v>13</v>
      </c>
      <c r="C22">
        <v>1126627288</v>
      </c>
      <c r="D22" t="s">
        <v>42</v>
      </c>
      <c r="E22" t="s">
        <v>43</v>
      </c>
      <c r="F22">
        <v>71650</v>
      </c>
      <c r="G22" s="2">
        <v>44119</v>
      </c>
      <c r="H22" s="3">
        <v>0.37043981481481486</v>
      </c>
      <c r="I22" t="s">
        <v>44</v>
      </c>
      <c r="J22">
        <v>-83728378701</v>
      </c>
      <c r="K22" s="4" t="s">
        <v>101</v>
      </c>
      <c r="N22" t="str">
        <f>IFERROR(IFERROR(VLOOKUP($A22,'K-NETT'!$A$1:$AF$37898,1,FALSE),VLOOKUP($A22,'K-Wallet'!$A$1:$M$5000,1,FALSE)),"NOT VALID")</f>
        <v>1126627288</v>
      </c>
      <c r="O22" t="str">
        <f>IFERROR(IFERROR(VLOOKUP($A22,'K-NETT'!$A$1:$AF$37898,11,FALSE),VLOOKUP($A22,'K-Wallet'!$A$1:$M$5000,0,FALSE)),"NOT VALID")</f>
        <v>MME2010009354</v>
      </c>
      <c r="P22" t="str">
        <f>IFERROR(IFERROR(VLOOKUP($A22,'K-NETT'!$A$1:$AF$37898,14,FALSE),VLOOKUP($A22,'K-Wallet'!$A$1:$M$5000,8,FALSE)),"NOT VALID")</f>
        <v>IDJHBCA17190</v>
      </c>
      <c r="Q22" t="str">
        <f>IFERROR(IFERROR(VLOOKUP($A22,'K-NETT'!$A$1:$AF$37898,15,FALSE),VLOOKUP($A22,'K-Wallet'!$A$1:$M$5000,9,FALSE)),"NOT VALID")</f>
        <v>HARMANI AJI SETIA</v>
      </c>
      <c r="R22">
        <f>IFERROR(IFERROR(VLOOKUP($A22,'K-NETT'!$A$1:$AF$37898,16,FALSE),VLOOKUP($A22,'K-Wallet'!$A$1:$M$5000,0,FALSE)),"NOT VALID")</f>
        <v>50000</v>
      </c>
      <c r="S22">
        <f>IFERROR(IFERROR(VLOOKUP($A22,'K-NETT'!$A$1:$AF$37898,17,FALSE),VLOOKUP($A22,'K-Wallet'!$A$1:$M$5000,0,FALSE)),"NOT VALID")</f>
        <v>6650</v>
      </c>
      <c r="T22">
        <f>IFERROR(IFERROR(VLOOKUP($A22,'K-NETT'!$A$1:$AF$37898,18,FALSE),VLOOKUP($A22,'K-Wallet'!$A$1:$M$5000,0,FALSE)),"NOT VALID")</f>
        <v>15000</v>
      </c>
      <c r="U22">
        <f>IFERROR(IFERROR(VLOOKUP($A22,'K-NETT'!$A$1:$AF$37898,19,FALSE),VLOOKUP($A22,'K-Wallet'!$A$1:$M$5000,0,FALSE)),"NOT VALID")</f>
        <v>0</v>
      </c>
      <c r="V22">
        <f>IFERROR(IFERROR(VLOOKUP($A22,'K-NETT'!$A$1:$AF$37898,20,FALSE),VLOOKUP($A22,'K-Wallet'!$A$1:$M$5000,0,FALSE)),"NOT VALID")</f>
        <v>0</v>
      </c>
      <c r="W22">
        <f>IFERROR(IFERROR(VLOOKUP($A22,'K-NETT'!$A$1:$AF$37898,22,FALSE),VLOOKUP($A22,'K-Wallet'!$A$1:$M$5000,0,FALSE)),"NOT VALID")</f>
        <v>0</v>
      </c>
      <c r="X22">
        <f>IFERROR(IFERROR(VLOOKUP($A22,'K-NETT'!$A$1:$AF$37898,23,FALSE),VLOOKUP($A22,'K-Wallet'!$A$1:$M$5000,0,FALSE)),"NOT VALID")</f>
        <v>0</v>
      </c>
      <c r="Y22">
        <f>IFERROR(IFERROR(VLOOKUP($A22,'K-NETT'!$A$1:$AF$37898,26,FALSE),VLOOKUP($A22,'K-Wallet'!$A$1:$M$5000,0,FALSE)),"NOT VALID")</f>
        <v>71650</v>
      </c>
      <c r="Z22">
        <f>IFERROR(IFERROR(VLOOKUP($A22,'K-NETT'!$A$1:$AF$37898,30,FALSE),VLOOKUP($A22,'K-Wallet'!$A$1:$M$5000,11,FALSE)),"NOT VALID")</f>
        <v>0</v>
      </c>
      <c r="AA22" s="31">
        <f t="shared" si="1"/>
        <v>0</v>
      </c>
    </row>
    <row r="23" spans="1:27" x14ac:dyDescent="0.25">
      <c r="A23" t="str">
        <f t="shared" si="0"/>
        <v>1795727852</v>
      </c>
      <c r="B23">
        <v>14</v>
      </c>
      <c r="C23">
        <v>1795727852</v>
      </c>
      <c r="D23" t="s">
        <v>42</v>
      </c>
      <c r="E23" t="s">
        <v>43</v>
      </c>
      <c r="F23">
        <v>875650</v>
      </c>
      <c r="G23" s="2">
        <v>44119</v>
      </c>
      <c r="H23" s="3">
        <v>0.38467592592592598</v>
      </c>
      <c r="I23" t="s">
        <v>44</v>
      </c>
      <c r="J23">
        <v>-83733427401</v>
      </c>
      <c r="K23" s="4" t="s">
        <v>101</v>
      </c>
      <c r="N23" t="str">
        <f>IFERROR(IFERROR(VLOOKUP($A23,'K-NETT'!$A$1:$AF$37898,1,FALSE),VLOOKUP($A23,'K-Wallet'!$A$1:$M$5000,1,FALSE)),"NOT VALID")</f>
        <v>1795727852</v>
      </c>
      <c r="O23" t="str">
        <f>IFERROR(IFERROR(VLOOKUP($A23,'K-NETT'!$A$1:$AF$37898,11,FALSE),VLOOKUP($A23,'K-Wallet'!$A$1:$M$5000,0,FALSE)),"NOT VALID")</f>
        <v>CNE2010009365</v>
      </c>
      <c r="P23" t="str">
        <f>IFERROR(IFERROR(VLOOKUP($A23,'K-NETT'!$A$1:$AF$37898,14,FALSE),VLOOKUP($A23,'K-Wallet'!$A$1:$M$5000,8,FALSE)),"NOT VALID")</f>
        <v>IDJHBCA03669</v>
      </c>
      <c r="Q23" t="str">
        <f>IFERROR(IFERROR(VLOOKUP($A23,'K-NETT'!$A$1:$AF$37898,15,FALSE),VLOOKUP($A23,'K-Wallet'!$A$1:$M$5000,9,FALSE)),"NOT VALID")</f>
        <v>MARYONO</v>
      </c>
      <c r="R23">
        <f>IFERROR(IFERROR(VLOOKUP($A23,'K-NETT'!$A$1:$AF$37898,16,FALSE),VLOOKUP($A23,'K-Wallet'!$A$1:$M$5000,0,FALSE)),"NOT VALID")</f>
        <v>850000</v>
      </c>
      <c r="S23">
        <f>IFERROR(IFERROR(VLOOKUP($A23,'K-NETT'!$A$1:$AF$37898,17,FALSE),VLOOKUP($A23,'K-Wallet'!$A$1:$M$5000,0,FALSE)),"NOT VALID")</f>
        <v>6650</v>
      </c>
      <c r="T23">
        <f>IFERROR(IFERROR(VLOOKUP($A23,'K-NETT'!$A$1:$AF$37898,18,FALSE),VLOOKUP($A23,'K-Wallet'!$A$1:$M$5000,0,FALSE)),"NOT VALID")</f>
        <v>19000</v>
      </c>
      <c r="U23">
        <f>IFERROR(IFERROR(VLOOKUP($A23,'K-NETT'!$A$1:$AF$37898,19,FALSE),VLOOKUP($A23,'K-Wallet'!$A$1:$M$5000,0,FALSE)),"NOT VALID")</f>
        <v>0</v>
      </c>
      <c r="V23">
        <f>IFERROR(IFERROR(VLOOKUP($A23,'K-NETT'!$A$1:$AF$37898,20,FALSE),VLOOKUP($A23,'K-Wallet'!$A$1:$M$5000,0,FALSE)),"NOT VALID")</f>
        <v>0</v>
      </c>
      <c r="W23">
        <f>IFERROR(IFERROR(VLOOKUP($A23,'K-NETT'!$A$1:$AF$37898,22,FALSE),VLOOKUP($A23,'K-Wallet'!$A$1:$M$5000,0,FALSE)),"NOT VALID")</f>
        <v>0</v>
      </c>
      <c r="X23">
        <f>IFERROR(IFERROR(VLOOKUP($A23,'K-NETT'!$A$1:$AF$37898,23,FALSE),VLOOKUP($A23,'K-Wallet'!$A$1:$M$5000,0,FALSE)),"NOT VALID")</f>
        <v>0</v>
      </c>
      <c r="Y23">
        <f>IFERROR(IFERROR(VLOOKUP($A23,'K-NETT'!$A$1:$AF$37898,26,FALSE),VLOOKUP($A23,'K-Wallet'!$A$1:$M$5000,0,FALSE)),"NOT VALID")</f>
        <v>875650</v>
      </c>
      <c r="Z23">
        <f>IFERROR(IFERROR(VLOOKUP($A23,'K-NETT'!$A$1:$AF$37898,30,FALSE),VLOOKUP($A23,'K-Wallet'!$A$1:$M$5000,11,FALSE)),"NOT VALID")</f>
        <v>0</v>
      </c>
      <c r="AA23" s="31">
        <f t="shared" si="1"/>
        <v>0</v>
      </c>
    </row>
    <row r="24" spans="1:27" x14ac:dyDescent="0.25">
      <c r="A24" t="str">
        <f t="shared" si="0"/>
        <v>1321827935</v>
      </c>
      <c r="B24">
        <v>15</v>
      </c>
      <c r="C24">
        <v>1321827935</v>
      </c>
      <c r="D24" t="s">
        <v>91</v>
      </c>
      <c r="E24" t="s">
        <v>43</v>
      </c>
      <c r="F24">
        <v>256650</v>
      </c>
      <c r="G24" s="2">
        <v>44119</v>
      </c>
      <c r="H24" s="3">
        <v>0.38645833333333335</v>
      </c>
      <c r="I24" t="s">
        <v>44</v>
      </c>
      <c r="J24">
        <v>-83734089801</v>
      </c>
      <c r="K24" s="4" t="s">
        <v>101</v>
      </c>
      <c r="N24" t="str">
        <f>IFERROR(IFERROR(VLOOKUP($A24,'K-NETT'!$A$1:$AF$37898,1,FALSE),VLOOKUP($A24,'K-Wallet'!$A$1:$M$5000,1,FALSE)),"NOT VALID")</f>
        <v>1321827935</v>
      </c>
      <c r="O24" t="str">
        <f>IFERROR(IFERROR(VLOOKUP($A24,'K-NETT'!$A$1:$AF$37898,11,FALSE),VLOOKUP($A24,'K-Wallet'!$A$1:$M$5000,0,FALSE)),"NOT VALID")</f>
        <v>CNE2010009366</v>
      </c>
      <c r="P24" t="str">
        <f>IFERROR(IFERROR(VLOOKUP($A24,'K-NETT'!$A$1:$AF$37898,14,FALSE),VLOOKUP($A24,'K-Wallet'!$A$1:$M$5000,8,FALSE)),"NOT VALID")</f>
        <v>IDBNABA04731</v>
      </c>
      <c r="Q24" t="str">
        <f>IFERROR(IFERROR(VLOOKUP($A24,'K-NETT'!$A$1:$AF$37898,15,FALSE),VLOOKUP($A24,'K-Wallet'!$A$1:$M$5000,9,FALSE)),"NOT VALID")</f>
        <v>NURUL FAJRI</v>
      </c>
      <c r="R24">
        <f>IFERROR(IFERROR(VLOOKUP($A24,'K-NETT'!$A$1:$AF$37898,16,FALSE),VLOOKUP($A24,'K-Wallet'!$A$1:$M$5000,0,FALSE)),"NOT VALID")</f>
        <v>240000</v>
      </c>
      <c r="S24">
        <f>IFERROR(IFERROR(VLOOKUP($A24,'K-NETT'!$A$1:$AF$37898,17,FALSE),VLOOKUP($A24,'K-Wallet'!$A$1:$M$5000,0,FALSE)),"NOT VALID")</f>
        <v>6650</v>
      </c>
      <c r="T24">
        <f>IFERROR(IFERROR(VLOOKUP($A24,'K-NETT'!$A$1:$AF$37898,18,FALSE),VLOOKUP($A24,'K-Wallet'!$A$1:$M$5000,0,FALSE)),"NOT VALID")</f>
        <v>10000</v>
      </c>
      <c r="U24">
        <f>IFERROR(IFERROR(VLOOKUP($A24,'K-NETT'!$A$1:$AF$37898,19,FALSE),VLOOKUP($A24,'K-Wallet'!$A$1:$M$5000,0,FALSE)),"NOT VALID")</f>
        <v>0</v>
      </c>
      <c r="V24">
        <f>IFERROR(IFERROR(VLOOKUP($A24,'K-NETT'!$A$1:$AF$37898,20,FALSE),VLOOKUP($A24,'K-Wallet'!$A$1:$M$5000,0,FALSE)),"NOT VALID")</f>
        <v>0</v>
      </c>
      <c r="W24">
        <f>IFERROR(IFERROR(VLOOKUP($A24,'K-NETT'!$A$1:$AF$37898,22,FALSE),VLOOKUP($A24,'K-Wallet'!$A$1:$M$5000,0,FALSE)),"NOT VALID")</f>
        <v>0</v>
      </c>
      <c r="X24">
        <f>IFERROR(IFERROR(VLOOKUP($A24,'K-NETT'!$A$1:$AF$37898,23,FALSE),VLOOKUP($A24,'K-Wallet'!$A$1:$M$5000,0,FALSE)),"NOT VALID")</f>
        <v>0</v>
      </c>
      <c r="Y24">
        <f>IFERROR(IFERROR(VLOOKUP($A24,'K-NETT'!$A$1:$AF$37898,26,FALSE),VLOOKUP($A24,'K-Wallet'!$A$1:$M$5000,0,FALSE)),"NOT VALID")</f>
        <v>256650</v>
      </c>
      <c r="Z24">
        <f>IFERROR(IFERROR(VLOOKUP($A24,'K-NETT'!$A$1:$AF$37898,30,FALSE),VLOOKUP($A24,'K-Wallet'!$A$1:$M$5000,11,FALSE)),"NOT VALID")</f>
        <v>0</v>
      </c>
      <c r="AA24" s="31">
        <f t="shared" si="1"/>
        <v>0</v>
      </c>
    </row>
    <row r="25" spans="1:27" x14ac:dyDescent="0.25">
      <c r="A25" t="str">
        <f t="shared" si="0"/>
        <v>1296827200</v>
      </c>
      <c r="B25">
        <v>16</v>
      </c>
      <c r="C25">
        <v>1296827200</v>
      </c>
      <c r="D25" t="s">
        <v>42</v>
      </c>
      <c r="E25" t="s">
        <v>43</v>
      </c>
      <c r="F25">
        <v>612650</v>
      </c>
      <c r="G25" s="2">
        <v>44119</v>
      </c>
      <c r="H25" s="3">
        <v>0.39328703703703699</v>
      </c>
      <c r="I25" t="s">
        <v>44</v>
      </c>
      <c r="J25">
        <v>-83736494201</v>
      </c>
      <c r="K25" s="4" t="s">
        <v>101</v>
      </c>
      <c r="N25" t="str">
        <f>IFERROR(IFERROR(VLOOKUP($A25,'K-NETT'!$A$1:$AF$37898,1,FALSE),VLOOKUP($A25,'K-Wallet'!$A$1:$M$5000,1,FALSE)),"NOT VALID")</f>
        <v>1296827200</v>
      </c>
      <c r="O25" t="str">
        <f>IFERROR(IFERROR(VLOOKUP($A25,'K-NETT'!$A$1:$AF$37898,11,FALSE),VLOOKUP($A25,'K-Wallet'!$A$1:$M$5000,0,FALSE)),"NOT VALID")</f>
        <v>CNE2010009369</v>
      </c>
      <c r="P25" t="str">
        <f>IFERROR(IFERROR(VLOOKUP($A25,'K-NETT'!$A$1:$AF$37898,14,FALSE),VLOOKUP($A25,'K-Wallet'!$A$1:$M$5000,8,FALSE)),"NOT VALID")</f>
        <v>IDSPAAB38335</v>
      </c>
      <c r="Q25" t="str">
        <f>IFERROR(IFERROR(VLOOKUP($A25,'K-NETT'!$A$1:$AF$37898,15,FALSE),VLOOKUP($A25,'K-Wallet'!$A$1:$M$5000,9,FALSE)),"NOT VALID")</f>
        <v>SITI ZURIA HANDAYANI</v>
      </c>
      <c r="R25">
        <f>IFERROR(IFERROR(VLOOKUP($A25,'K-NETT'!$A$1:$AF$37898,16,FALSE),VLOOKUP($A25,'K-Wallet'!$A$1:$M$5000,0,FALSE)),"NOT VALID")</f>
        <v>590000</v>
      </c>
      <c r="S25">
        <f>IFERROR(IFERROR(VLOOKUP($A25,'K-NETT'!$A$1:$AF$37898,17,FALSE),VLOOKUP($A25,'K-Wallet'!$A$1:$M$5000,0,FALSE)),"NOT VALID")</f>
        <v>6650</v>
      </c>
      <c r="T25">
        <f>IFERROR(IFERROR(VLOOKUP($A25,'K-NETT'!$A$1:$AF$37898,18,FALSE),VLOOKUP($A25,'K-Wallet'!$A$1:$M$5000,0,FALSE)),"NOT VALID")</f>
        <v>16000</v>
      </c>
      <c r="U25">
        <f>IFERROR(IFERROR(VLOOKUP($A25,'K-NETT'!$A$1:$AF$37898,19,FALSE),VLOOKUP($A25,'K-Wallet'!$A$1:$M$5000,0,FALSE)),"NOT VALID")</f>
        <v>0</v>
      </c>
      <c r="V25">
        <f>IFERROR(IFERROR(VLOOKUP($A25,'K-NETT'!$A$1:$AF$37898,20,FALSE),VLOOKUP($A25,'K-Wallet'!$A$1:$M$5000,0,FALSE)),"NOT VALID")</f>
        <v>0</v>
      </c>
      <c r="W25">
        <f>IFERROR(IFERROR(VLOOKUP($A25,'K-NETT'!$A$1:$AF$37898,22,FALSE),VLOOKUP($A25,'K-Wallet'!$A$1:$M$5000,0,FALSE)),"NOT VALID")</f>
        <v>0</v>
      </c>
      <c r="X25">
        <f>IFERROR(IFERROR(VLOOKUP($A25,'K-NETT'!$A$1:$AF$37898,23,FALSE),VLOOKUP($A25,'K-Wallet'!$A$1:$M$5000,0,FALSE)),"NOT VALID")</f>
        <v>0</v>
      </c>
      <c r="Y25">
        <f>IFERROR(IFERROR(VLOOKUP($A25,'K-NETT'!$A$1:$AF$37898,26,FALSE),VLOOKUP($A25,'K-Wallet'!$A$1:$M$5000,0,FALSE)),"NOT VALID")</f>
        <v>612650</v>
      </c>
      <c r="Z25">
        <f>IFERROR(IFERROR(VLOOKUP($A25,'K-NETT'!$A$1:$AF$37898,30,FALSE),VLOOKUP($A25,'K-Wallet'!$A$1:$M$5000,11,FALSE)),"NOT VALID")</f>
        <v>0</v>
      </c>
      <c r="AA25" s="31">
        <f t="shared" si="1"/>
        <v>0</v>
      </c>
    </row>
    <row r="26" spans="1:27" x14ac:dyDescent="0.25">
      <c r="A26" t="str">
        <f t="shared" si="0"/>
        <v>1485827616</v>
      </c>
      <c r="B26">
        <v>17</v>
      </c>
      <c r="C26">
        <v>1485827616</v>
      </c>
      <c r="D26" t="s">
        <v>42</v>
      </c>
      <c r="E26" t="s">
        <v>43</v>
      </c>
      <c r="F26">
        <v>206650</v>
      </c>
      <c r="G26" s="2">
        <v>44119</v>
      </c>
      <c r="H26" s="3">
        <v>0.39552083333333332</v>
      </c>
      <c r="I26" t="s">
        <v>44</v>
      </c>
      <c r="J26">
        <v>-83737309001</v>
      </c>
      <c r="K26" s="4" t="s">
        <v>101</v>
      </c>
      <c r="N26" t="str">
        <f>IFERROR(IFERROR(VLOOKUP($A26,'K-NETT'!$A$1:$AF$37898,1,FALSE),VLOOKUP($A26,'K-Wallet'!$A$1:$M$5000,1,FALSE)),"NOT VALID")</f>
        <v>1485827616</v>
      </c>
      <c r="O26" t="str">
        <f>IFERROR(IFERROR(VLOOKUP($A26,'K-NETT'!$A$1:$AF$37898,11,FALSE),VLOOKUP($A26,'K-Wallet'!$A$1:$M$5000,0,FALSE)),"NOT VALID")</f>
        <v>MME2010009371</v>
      </c>
      <c r="P26" t="str">
        <f>IFERROR(IFERROR(VLOOKUP($A26,'K-NETT'!$A$1:$AF$37898,14,FALSE),VLOOKUP($A26,'K-Wallet'!$A$1:$M$5000,8,FALSE)),"NOT VALID")</f>
        <v>IDJRXYA10897</v>
      </c>
      <c r="Q26" t="str">
        <f>IFERROR(IFERROR(VLOOKUP($A26,'K-NETT'!$A$1:$AF$37898,15,FALSE),VLOOKUP($A26,'K-Wallet'!$A$1:$M$5000,9,FALSE)),"NOT VALID")</f>
        <v>TEGUH SANTOSO</v>
      </c>
      <c r="R26">
        <f>IFERROR(IFERROR(VLOOKUP($A26,'K-NETT'!$A$1:$AF$37898,16,FALSE),VLOOKUP($A26,'K-Wallet'!$A$1:$M$5000,0,FALSE)),"NOT VALID")</f>
        <v>200000</v>
      </c>
      <c r="S26">
        <f>IFERROR(IFERROR(VLOOKUP($A26,'K-NETT'!$A$1:$AF$37898,17,FALSE),VLOOKUP($A26,'K-Wallet'!$A$1:$M$5000,0,FALSE)),"NOT VALID")</f>
        <v>6650</v>
      </c>
      <c r="T26">
        <f>IFERROR(IFERROR(VLOOKUP($A26,'K-NETT'!$A$1:$AF$37898,18,FALSE),VLOOKUP($A26,'K-Wallet'!$A$1:$M$5000,0,FALSE)),"NOT VALID")</f>
        <v>0</v>
      </c>
      <c r="U26">
        <f>IFERROR(IFERROR(VLOOKUP($A26,'K-NETT'!$A$1:$AF$37898,19,FALSE),VLOOKUP($A26,'K-Wallet'!$A$1:$M$5000,0,FALSE)),"NOT VALID")</f>
        <v>0</v>
      </c>
      <c r="V26">
        <f>IFERROR(IFERROR(VLOOKUP($A26,'K-NETT'!$A$1:$AF$37898,20,FALSE),VLOOKUP($A26,'K-Wallet'!$A$1:$M$5000,0,FALSE)),"NOT VALID")</f>
        <v>0</v>
      </c>
      <c r="W26">
        <f>IFERROR(IFERROR(VLOOKUP($A26,'K-NETT'!$A$1:$AF$37898,22,FALSE),VLOOKUP($A26,'K-Wallet'!$A$1:$M$5000,0,FALSE)),"NOT VALID")</f>
        <v>0</v>
      </c>
      <c r="X26">
        <f>IFERROR(IFERROR(VLOOKUP($A26,'K-NETT'!$A$1:$AF$37898,23,FALSE),VLOOKUP($A26,'K-Wallet'!$A$1:$M$5000,0,FALSE)),"NOT VALID")</f>
        <v>0</v>
      </c>
      <c r="Y26">
        <f>IFERROR(IFERROR(VLOOKUP($A26,'K-NETT'!$A$1:$AF$37898,26,FALSE),VLOOKUP($A26,'K-Wallet'!$A$1:$M$5000,0,FALSE)),"NOT VALID")</f>
        <v>206650</v>
      </c>
      <c r="Z26">
        <f>IFERROR(IFERROR(VLOOKUP($A26,'K-NETT'!$A$1:$AF$37898,30,FALSE),VLOOKUP($A26,'K-Wallet'!$A$1:$M$5000,11,FALSE)),"NOT VALID")</f>
        <v>0</v>
      </c>
      <c r="AA26" s="31">
        <f t="shared" si="1"/>
        <v>0</v>
      </c>
    </row>
    <row r="27" spans="1:27" x14ac:dyDescent="0.25">
      <c r="A27" t="str">
        <f t="shared" si="0"/>
        <v>1679827224</v>
      </c>
      <c r="B27">
        <v>18</v>
      </c>
      <c r="C27">
        <v>1679827224</v>
      </c>
      <c r="D27" t="s">
        <v>42</v>
      </c>
      <c r="E27" t="s">
        <v>43</v>
      </c>
      <c r="F27">
        <v>645650</v>
      </c>
      <c r="G27" s="2">
        <v>44119</v>
      </c>
      <c r="H27" s="3">
        <v>0.39707175925925925</v>
      </c>
      <c r="I27" t="s">
        <v>44</v>
      </c>
      <c r="J27">
        <v>-83737960301</v>
      </c>
      <c r="K27" s="4" t="s">
        <v>101</v>
      </c>
      <c r="N27" t="str">
        <f>IFERROR(IFERROR(VLOOKUP($A27,'K-NETT'!$A$1:$AF$37898,1,FALSE),VLOOKUP($A27,'K-Wallet'!$A$1:$M$5000,1,FALSE)),"NOT VALID")</f>
        <v>1679827224</v>
      </c>
      <c r="O27" t="str">
        <f>IFERROR(IFERROR(VLOOKUP($A27,'K-NETT'!$A$1:$AF$37898,11,FALSE),VLOOKUP($A27,'K-Wallet'!$A$1:$M$5000,0,FALSE)),"NOT VALID")</f>
        <v>CNE2010009374</v>
      </c>
      <c r="P27" t="str">
        <f>IFERROR(IFERROR(VLOOKUP($A27,'K-NETT'!$A$1:$AF$37898,14,FALSE),VLOOKUP($A27,'K-Wallet'!$A$1:$M$5000,8,FALSE)),"NOT VALID")</f>
        <v>IDSPAAB36675</v>
      </c>
      <c r="Q27" t="str">
        <f>IFERROR(IFERROR(VLOOKUP($A27,'K-NETT'!$A$1:$AF$37898,15,FALSE),VLOOKUP($A27,'K-Wallet'!$A$1:$M$5000,9,FALSE)),"NOT VALID")</f>
        <v>RINA SETIANINGSIH</v>
      </c>
      <c r="R27">
        <f>IFERROR(IFERROR(VLOOKUP($A27,'K-NETT'!$A$1:$AF$37898,16,FALSE),VLOOKUP($A27,'K-Wallet'!$A$1:$M$5000,0,FALSE)),"NOT VALID")</f>
        <v>620000</v>
      </c>
      <c r="S27">
        <f>IFERROR(IFERROR(VLOOKUP($A27,'K-NETT'!$A$1:$AF$37898,17,FALSE),VLOOKUP($A27,'K-Wallet'!$A$1:$M$5000,0,FALSE)),"NOT VALID")</f>
        <v>6650</v>
      </c>
      <c r="T27">
        <f>IFERROR(IFERROR(VLOOKUP($A27,'K-NETT'!$A$1:$AF$37898,18,FALSE),VLOOKUP($A27,'K-Wallet'!$A$1:$M$5000,0,FALSE)),"NOT VALID")</f>
        <v>19000</v>
      </c>
      <c r="U27">
        <f>IFERROR(IFERROR(VLOOKUP($A27,'K-NETT'!$A$1:$AF$37898,19,FALSE),VLOOKUP($A27,'K-Wallet'!$A$1:$M$5000,0,FALSE)),"NOT VALID")</f>
        <v>0</v>
      </c>
      <c r="V27">
        <f>IFERROR(IFERROR(VLOOKUP($A27,'K-NETT'!$A$1:$AF$37898,20,FALSE),VLOOKUP($A27,'K-Wallet'!$A$1:$M$5000,0,FALSE)),"NOT VALID")</f>
        <v>0</v>
      </c>
      <c r="W27">
        <f>IFERROR(IFERROR(VLOOKUP($A27,'K-NETT'!$A$1:$AF$37898,22,FALSE),VLOOKUP($A27,'K-Wallet'!$A$1:$M$5000,0,FALSE)),"NOT VALID")</f>
        <v>0</v>
      </c>
      <c r="X27">
        <f>IFERROR(IFERROR(VLOOKUP($A27,'K-NETT'!$A$1:$AF$37898,23,FALSE),VLOOKUP($A27,'K-Wallet'!$A$1:$M$5000,0,FALSE)),"NOT VALID")</f>
        <v>0</v>
      </c>
      <c r="Y27">
        <f>IFERROR(IFERROR(VLOOKUP($A27,'K-NETT'!$A$1:$AF$37898,26,FALSE),VLOOKUP($A27,'K-Wallet'!$A$1:$M$5000,0,FALSE)),"NOT VALID")</f>
        <v>645650</v>
      </c>
      <c r="Z27">
        <f>IFERROR(IFERROR(VLOOKUP($A27,'K-NETT'!$A$1:$AF$37898,30,FALSE),VLOOKUP($A27,'K-Wallet'!$A$1:$M$5000,11,FALSE)),"NOT VALID")</f>
        <v>0</v>
      </c>
      <c r="AA27" s="31">
        <f t="shared" si="1"/>
        <v>0</v>
      </c>
    </row>
    <row r="28" spans="1:27" x14ac:dyDescent="0.25">
      <c r="A28" t="str">
        <f t="shared" si="0"/>
        <v>1882927866</v>
      </c>
      <c r="B28">
        <v>19</v>
      </c>
      <c r="C28">
        <v>1882927866</v>
      </c>
      <c r="D28" t="s">
        <v>42</v>
      </c>
      <c r="E28" t="s">
        <v>43</v>
      </c>
      <c r="F28">
        <v>501650</v>
      </c>
      <c r="G28" s="2">
        <v>44119</v>
      </c>
      <c r="H28" s="3">
        <v>0.40078703703703705</v>
      </c>
      <c r="I28" t="s">
        <v>44</v>
      </c>
      <c r="J28">
        <v>-83739369801</v>
      </c>
      <c r="K28" s="4" t="s">
        <v>101</v>
      </c>
      <c r="N28" t="str">
        <f>IFERROR(IFERROR(VLOOKUP($A28,'K-NETT'!$A$1:$AF$37898,1,FALSE),VLOOKUP($A28,'K-Wallet'!$A$1:$M$5000,1,FALSE)),"NOT VALID")</f>
        <v>1882927866</v>
      </c>
      <c r="O28" t="str">
        <f>IFERROR(IFERROR(VLOOKUP($A28,'K-NETT'!$A$1:$AF$37898,11,FALSE),VLOOKUP($A28,'K-Wallet'!$A$1:$M$5000,0,FALSE)),"NOT VALID")</f>
        <v>CNE2010009376</v>
      </c>
      <c r="P28" t="str">
        <f>IFERROR(IFERROR(VLOOKUP($A28,'K-NETT'!$A$1:$AF$37898,14,FALSE),VLOOKUP($A28,'K-Wallet'!$A$1:$M$5000,8,FALSE)),"NOT VALID")</f>
        <v>IDJHBCA14831</v>
      </c>
      <c r="Q28" t="str">
        <f>IFERROR(IFERROR(VLOOKUP($A28,'K-NETT'!$A$1:$AF$37898,15,FALSE),VLOOKUP($A28,'K-Wallet'!$A$1:$M$5000,9,FALSE)),"NOT VALID")</f>
        <v>ZUL IHSAN</v>
      </c>
      <c r="R28">
        <f>IFERROR(IFERROR(VLOOKUP($A28,'K-NETT'!$A$1:$AF$37898,16,FALSE),VLOOKUP($A28,'K-Wallet'!$A$1:$M$5000,0,FALSE)),"NOT VALID")</f>
        <v>474000</v>
      </c>
      <c r="S28">
        <f>IFERROR(IFERROR(VLOOKUP($A28,'K-NETT'!$A$1:$AF$37898,17,FALSE),VLOOKUP($A28,'K-Wallet'!$A$1:$M$5000,0,FALSE)),"NOT VALID")</f>
        <v>6650</v>
      </c>
      <c r="T28">
        <f>IFERROR(IFERROR(VLOOKUP($A28,'K-NETT'!$A$1:$AF$37898,18,FALSE),VLOOKUP($A28,'K-Wallet'!$A$1:$M$5000,0,FALSE)),"NOT VALID")</f>
        <v>21000</v>
      </c>
      <c r="U28">
        <f>IFERROR(IFERROR(VLOOKUP($A28,'K-NETT'!$A$1:$AF$37898,19,FALSE),VLOOKUP($A28,'K-Wallet'!$A$1:$M$5000,0,FALSE)),"NOT VALID")</f>
        <v>0</v>
      </c>
      <c r="V28">
        <f>IFERROR(IFERROR(VLOOKUP($A28,'K-NETT'!$A$1:$AF$37898,20,FALSE),VLOOKUP($A28,'K-Wallet'!$A$1:$M$5000,0,FALSE)),"NOT VALID")</f>
        <v>0</v>
      </c>
      <c r="W28">
        <f>IFERROR(IFERROR(VLOOKUP($A28,'K-NETT'!$A$1:$AF$37898,22,FALSE),VLOOKUP($A28,'K-Wallet'!$A$1:$M$5000,0,FALSE)),"NOT VALID")</f>
        <v>0</v>
      </c>
      <c r="X28">
        <f>IFERROR(IFERROR(VLOOKUP($A28,'K-NETT'!$A$1:$AF$37898,23,FALSE),VLOOKUP($A28,'K-Wallet'!$A$1:$M$5000,0,FALSE)),"NOT VALID")</f>
        <v>0</v>
      </c>
      <c r="Y28">
        <f>IFERROR(IFERROR(VLOOKUP($A28,'K-NETT'!$A$1:$AF$37898,26,FALSE),VLOOKUP($A28,'K-Wallet'!$A$1:$M$5000,0,FALSE)),"NOT VALID")</f>
        <v>501650</v>
      </c>
      <c r="Z28">
        <f>IFERROR(IFERROR(VLOOKUP($A28,'K-NETT'!$A$1:$AF$37898,30,FALSE),VLOOKUP($A28,'K-Wallet'!$A$1:$M$5000,11,FALSE)),"NOT VALID")</f>
        <v>0</v>
      </c>
      <c r="AA28" s="31">
        <f t="shared" si="1"/>
        <v>0</v>
      </c>
    </row>
    <row r="29" spans="1:27" x14ac:dyDescent="0.25">
      <c r="A29" t="str">
        <f t="shared" si="0"/>
        <v>1442927254</v>
      </c>
      <c r="B29">
        <v>20</v>
      </c>
      <c r="C29">
        <v>1442927254</v>
      </c>
      <c r="D29" t="s">
        <v>42</v>
      </c>
      <c r="E29" t="s">
        <v>43</v>
      </c>
      <c r="F29">
        <v>967650</v>
      </c>
      <c r="G29" s="2">
        <v>44119</v>
      </c>
      <c r="H29" s="3">
        <v>0.40211805555555552</v>
      </c>
      <c r="I29" t="s">
        <v>44</v>
      </c>
      <c r="J29">
        <v>-83739700601</v>
      </c>
      <c r="K29" s="4" t="s">
        <v>101</v>
      </c>
      <c r="N29" t="str">
        <f>IFERROR(IFERROR(VLOOKUP($A29,'K-NETT'!$A$1:$AF$37898,1,FALSE),VLOOKUP($A29,'K-Wallet'!$A$1:$M$5000,1,FALSE)),"NOT VALID")</f>
        <v>1442927254</v>
      </c>
      <c r="O29" t="str">
        <f>IFERROR(IFERROR(VLOOKUP($A29,'K-NETT'!$A$1:$AF$37898,11,FALSE),VLOOKUP($A29,'K-Wallet'!$A$1:$M$5000,0,FALSE)),"NOT VALID")</f>
        <v>CNE2010009378</v>
      </c>
      <c r="P29" t="str">
        <f>IFERROR(IFERROR(VLOOKUP($A29,'K-NETT'!$A$1:$AF$37898,14,FALSE),VLOOKUP($A29,'K-Wallet'!$A$1:$M$5000,8,FALSE)),"NOT VALID")</f>
        <v>IDKRAEA11896</v>
      </c>
      <c r="Q29" t="str">
        <f>IFERROR(IFERROR(VLOOKUP($A29,'K-NETT'!$A$1:$AF$37898,15,FALSE),VLOOKUP($A29,'K-Wallet'!$A$1:$M$5000,9,FALSE)),"NOT VALID")</f>
        <v>ENDANG PUJI ASTUTI</v>
      </c>
      <c r="R29">
        <f>IFERROR(IFERROR(VLOOKUP($A29,'K-NETT'!$A$1:$AF$37898,16,FALSE),VLOOKUP($A29,'K-Wallet'!$A$1:$M$5000,0,FALSE)),"NOT VALID")</f>
        <v>950000</v>
      </c>
      <c r="S29">
        <f>IFERROR(IFERROR(VLOOKUP($A29,'K-NETT'!$A$1:$AF$37898,17,FALSE),VLOOKUP($A29,'K-Wallet'!$A$1:$M$5000,0,FALSE)),"NOT VALID")</f>
        <v>6650</v>
      </c>
      <c r="T29">
        <f>IFERROR(IFERROR(VLOOKUP($A29,'K-NETT'!$A$1:$AF$37898,18,FALSE),VLOOKUP($A29,'K-Wallet'!$A$1:$M$5000,0,FALSE)),"NOT VALID")</f>
        <v>11000</v>
      </c>
      <c r="U29">
        <f>IFERROR(IFERROR(VLOOKUP($A29,'K-NETT'!$A$1:$AF$37898,19,FALSE),VLOOKUP($A29,'K-Wallet'!$A$1:$M$5000,0,FALSE)),"NOT VALID")</f>
        <v>0</v>
      </c>
      <c r="V29">
        <f>IFERROR(IFERROR(VLOOKUP($A29,'K-NETT'!$A$1:$AF$37898,20,FALSE),VLOOKUP($A29,'K-Wallet'!$A$1:$M$5000,0,FALSE)),"NOT VALID")</f>
        <v>0</v>
      </c>
      <c r="W29">
        <f>IFERROR(IFERROR(VLOOKUP($A29,'K-NETT'!$A$1:$AF$37898,22,FALSE),VLOOKUP($A29,'K-Wallet'!$A$1:$M$5000,0,FALSE)),"NOT VALID")</f>
        <v>0</v>
      </c>
      <c r="X29">
        <f>IFERROR(IFERROR(VLOOKUP($A29,'K-NETT'!$A$1:$AF$37898,23,FALSE),VLOOKUP($A29,'K-Wallet'!$A$1:$M$5000,0,FALSE)),"NOT VALID")</f>
        <v>0</v>
      </c>
      <c r="Y29">
        <f>IFERROR(IFERROR(VLOOKUP($A29,'K-NETT'!$A$1:$AF$37898,26,FALSE),VLOOKUP($A29,'K-Wallet'!$A$1:$M$5000,0,FALSE)),"NOT VALID")</f>
        <v>967650</v>
      </c>
      <c r="Z29">
        <f>IFERROR(IFERROR(VLOOKUP($A29,'K-NETT'!$A$1:$AF$37898,30,FALSE),VLOOKUP($A29,'K-Wallet'!$A$1:$M$5000,11,FALSE)),"NOT VALID")</f>
        <v>0</v>
      </c>
      <c r="AA29" s="31">
        <f t="shared" si="1"/>
        <v>0</v>
      </c>
    </row>
    <row r="30" spans="1:27" x14ac:dyDescent="0.25">
      <c r="A30" t="str">
        <f t="shared" si="0"/>
        <v>1731927518</v>
      </c>
      <c r="B30">
        <v>21</v>
      </c>
      <c r="C30">
        <v>1731927518</v>
      </c>
      <c r="D30" t="s">
        <v>42</v>
      </c>
      <c r="E30" t="s">
        <v>43</v>
      </c>
      <c r="F30">
        <v>436650</v>
      </c>
      <c r="G30" s="2">
        <v>44119</v>
      </c>
      <c r="H30" s="3">
        <v>0.4036689814814815</v>
      </c>
      <c r="I30" t="s">
        <v>44</v>
      </c>
      <c r="J30">
        <v>-83740233001</v>
      </c>
      <c r="K30" s="4" t="s">
        <v>101</v>
      </c>
      <c r="N30" t="str">
        <f>IFERROR(IFERROR(VLOOKUP($A30,'K-NETT'!$A$1:$AF$37898,1,FALSE),VLOOKUP($A30,'K-Wallet'!$A$1:$M$5000,1,FALSE)),"NOT VALID")</f>
        <v>1731927518</v>
      </c>
      <c r="O30" t="str">
        <f>IFERROR(IFERROR(VLOOKUP($A30,'K-NETT'!$A$1:$AF$37898,11,FALSE),VLOOKUP($A30,'K-Wallet'!$A$1:$M$5000,0,FALSE)),"NOT VALID")</f>
        <v>CNE2010009379</v>
      </c>
      <c r="P30" t="str">
        <f>IFERROR(IFERROR(VLOOKUP($A30,'K-NETT'!$A$1:$AF$37898,14,FALSE),VLOOKUP($A30,'K-Wallet'!$A$1:$M$5000,8,FALSE)),"NOT VALID")</f>
        <v>IDJTID035483</v>
      </c>
      <c r="Q30" t="str">
        <f>IFERROR(IFERROR(VLOOKUP($A30,'K-NETT'!$A$1:$AF$37898,15,FALSE),VLOOKUP($A30,'K-Wallet'!$A$1:$M$5000,9,FALSE)),"NOT VALID")</f>
        <v>NURHOLIS MAJID</v>
      </c>
      <c r="R30">
        <f>IFERROR(IFERROR(VLOOKUP($A30,'K-NETT'!$A$1:$AF$37898,16,FALSE),VLOOKUP($A30,'K-Wallet'!$A$1:$M$5000,0,FALSE)),"NOT VALID")</f>
        <v>420000</v>
      </c>
      <c r="S30">
        <f>IFERROR(IFERROR(VLOOKUP($A30,'K-NETT'!$A$1:$AF$37898,17,FALSE),VLOOKUP($A30,'K-Wallet'!$A$1:$M$5000,0,FALSE)),"NOT VALID")</f>
        <v>6650</v>
      </c>
      <c r="T30">
        <f>IFERROR(IFERROR(VLOOKUP($A30,'K-NETT'!$A$1:$AF$37898,18,FALSE),VLOOKUP($A30,'K-Wallet'!$A$1:$M$5000,0,FALSE)),"NOT VALID")</f>
        <v>10000</v>
      </c>
      <c r="U30">
        <f>IFERROR(IFERROR(VLOOKUP($A30,'K-NETT'!$A$1:$AF$37898,19,FALSE),VLOOKUP($A30,'K-Wallet'!$A$1:$M$5000,0,FALSE)),"NOT VALID")</f>
        <v>0</v>
      </c>
      <c r="V30">
        <f>IFERROR(IFERROR(VLOOKUP($A30,'K-NETT'!$A$1:$AF$37898,20,FALSE),VLOOKUP($A30,'K-Wallet'!$A$1:$M$5000,0,FALSE)),"NOT VALID")</f>
        <v>0</v>
      </c>
      <c r="W30">
        <f>IFERROR(IFERROR(VLOOKUP($A30,'K-NETT'!$A$1:$AF$37898,22,FALSE),VLOOKUP($A30,'K-Wallet'!$A$1:$M$5000,0,FALSE)),"NOT VALID")</f>
        <v>0</v>
      </c>
      <c r="X30">
        <f>IFERROR(IFERROR(VLOOKUP($A30,'K-NETT'!$A$1:$AF$37898,23,FALSE),VLOOKUP($A30,'K-Wallet'!$A$1:$M$5000,0,FALSE)),"NOT VALID")</f>
        <v>0</v>
      </c>
      <c r="Y30">
        <f>IFERROR(IFERROR(VLOOKUP($A30,'K-NETT'!$A$1:$AF$37898,26,FALSE),VLOOKUP($A30,'K-Wallet'!$A$1:$M$5000,0,FALSE)),"NOT VALID")</f>
        <v>436650</v>
      </c>
      <c r="Z30">
        <f>IFERROR(IFERROR(VLOOKUP($A30,'K-NETT'!$A$1:$AF$37898,30,FALSE),VLOOKUP($A30,'K-Wallet'!$A$1:$M$5000,11,FALSE)),"NOT VALID")</f>
        <v>0</v>
      </c>
      <c r="AA30" s="31">
        <f t="shared" si="1"/>
        <v>0</v>
      </c>
    </row>
    <row r="31" spans="1:27" x14ac:dyDescent="0.25">
      <c r="A31" t="str">
        <f t="shared" si="0"/>
        <v>117268805</v>
      </c>
      <c r="B31">
        <v>22</v>
      </c>
      <c r="C31">
        <v>117268805</v>
      </c>
      <c r="D31" t="s">
        <v>97</v>
      </c>
      <c r="E31" t="s">
        <v>43</v>
      </c>
      <c r="F31">
        <v>234000</v>
      </c>
      <c r="G31" s="2">
        <v>44119</v>
      </c>
      <c r="H31" s="3">
        <v>0.40432870370370372</v>
      </c>
      <c r="I31" t="s">
        <v>44</v>
      </c>
      <c r="J31">
        <v>-83740491201</v>
      </c>
      <c r="K31" s="4" t="s">
        <v>101</v>
      </c>
      <c r="N31" t="str">
        <f>IFERROR(IFERROR(VLOOKUP($A31,'K-NETT'!$A$1:$AF$37898,1,FALSE),VLOOKUP($A31,'K-Wallet'!$A$1:$M$5000,1,FALSE)),"NOT VALID")</f>
        <v>117268805</v>
      </c>
      <c r="O31" t="str">
        <f>IFERROR(IFERROR(VLOOKUP($A31,'K-NETT'!$A$1:$AF$37898,11,FALSE),VLOOKUP($A31,'K-Wallet'!$A$1:$M$5000,0,FALSE)),"NOT VALID")</f>
        <v>NOT VALID</v>
      </c>
      <c r="P31" t="str">
        <f>IFERROR(IFERROR(VLOOKUP($A31,'K-NETT'!$A$1:$AF$37898,14,FALSE),VLOOKUP($A31,'K-Wallet'!$A$1:$M$5000,8,FALSE)),"NOT VALID")</f>
        <v>IDJTID045489</v>
      </c>
      <c r="Q31" t="str">
        <f>IFERROR(IFERROR(VLOOKUP($A31,'K-NETT'!$A$1:$AF$37898,15,FALSE),VLOOKUP($A31,'K-Wallet'!$A$1:$M$5000,9,FALSE)),"NOT VALID")</f>
        <v>IPANKARTIWASST</v>
      </c>
      <c r="R31" t="str">
        <f>IFERROR(IFERROR(VLOOKUP($A31,'K-NETT'!$A$1:$AF$37898,16,FALSE),VLOOKUP($A31,'K-Wallet'!$A$1:$M$5000,0,FALSE)),"NOT VALID")</f>
        <v>NOT VALID</v>
      </c>
      <c r="S31" t="str">
        <f>IFERROR(IFERROR(VLOOKUP($A31,'K-NETT'!$A$1:$AF$37898,17,FALSE),VLOOKUP($A31,'K-Wallet'!$A$1:$M$5000,0,FALSE)),"NOT VALID")</f>
        <v>NOT VALID</v>
      </c>
      <c r="T31" t="str">
        <f>IFERROR(IFERROR(VLOOKUP($A31,'K-NETT'!$A$1:$AF$37898,18,FALSE),VLOOKUP($A31,'K-Wallet'!$A$1:$M$5000,0,FALSE)),"NOT VALID")</f>
        <v>NOT VALID</v>
      </c>
      <c r="U31" t="str">
        <f>IFERROR(IFERROR(VLOOKUP($A31,'K-NETT'!$A$1:$AF$37898,19,FALSE),VLOOKUP($A31,'K-Wallet'!$A$1:$M$5000,0,FALSE)),"NOT VALID")</f>
        <v>NOT VALID</v>
      </c>
      <c r="V31" t="str">
        <f>IFERROR(IFERROR(VLOOKUP($A31,'K-NETT'!$A$1:$AF$37898,20,FALSE),VLOOKUP($A31,'K-Wallet'!$A$1:$M$5000,0,FALSE)),"NOT VALID")</f>
        <v>NOT VALID</v>
      </c>
      <c r="W31" t="str">
        <f>IFERROR(IFERROR(VLOOKUP($A31,'K-NETT'!$A$1:$AF$37898,22,FALSE),VLOOKUP($A31,'K-Wallet'!$A$1:$M$5000,0,FALSE)),"NOT VALID")</f>
        <v>NOT VALID</v>
      </c>
      <c r="X31" t="str">
        <f>IFERROR(IFERROR(VLOOKUP($A31,'K-NETT'!$A$1:$AF$37898,23,FALSE),VLOOKUP($A31,'K-Wallet'!$A$1:$M$5000,0,FALSE)),"NOT VALID")</f>
        <v>NOT VALID</v>
      </c>
      <c r="Y31" t="str">
        <f>IFERROR(IFERROR(VLOOKUP($A31,'K-NETT'!$A$1:$AF$37898,26,FALSE),VLOOKUP($A31,'K-Wallet'!$A$1:$M$5000,0,FALSE)),"NOT VALID")</f>
        <v>NOT VALID</v>
      </c>
      <c r="Z31" t="str">
        <f>IFERROR(IFERROR(VLOOKUP($A31,'K-NETT'!$A$1:$AF$37898,30,FALSE),VLOOKUP($A31,'K-Wallet'!$A$1:$M$5000,11,FALSE)),"NOT VALID")</f>
        <v xml:space="preserve"> TOP UP K-WALLET</v>
      </c>
      <c r="AA31" s="31" t="e">
        <f t="shared" si="1"/>
        <v>#VALUE!</v>
      </c>
    </row>
    <row r="32" spans="1:27" x14ac:dyDescent="0.25">
      <c r="A32" t="str">
        <f t="shared" si="0"/>
        <v>1111137566</v>
      </c>
      <c r="B32">
        <v>23</v>
      </c>
      <c r="C32">
        <v>1111137566</v>
      </c>
      <c r="D32" t="s">
        <v>42</v>
      </c>
      <c r="E32" t="s">
        <v>43</v>
      </c>
      <c r="F32">
        <v>64650</v>
      </c>
      <c r="G32" s="2">
        <v>44119</v>
      </c>
      <c r="H32" s="3">
        <v>0.42115740740740742</v>
      </c>
      <c r="I32" t="s">
        <v>44</v>
      </c>
      <c r="J32">
        <v>-83747290101</v>
      </c>
      <c r="K32" s="4" t="s">
        <v>101</v>
      </c>
      <c r="N32" t="str">
        <f>IFERROR(IFERROR(VLOOKUP($A32,'K-NETT'!$A$1:$AF$37898,1,FALSE),VLOOKUP($A32,'K-Wallet'!$A$1:$M$5000,1,FALSE)),"NOT VALID")</f>
        <v>1111137566</v>
      </c>
      <c r="O32" t="str">
        <f>IFERROR(IFERROR(VLOOKUP($A32,'K-NETT'!$A$1:$AF$37898,11,FALSE),VLOOKUP($A32,'K-Wallet'!$A$1:$M$5000,0,FALSE)),"NOT VALID")</f>
        <v>MME2010009417</v>
      </c>
      <c r="P32" t="str">
        <f>IFERROR(IFERROR(VLOOKUP($A32,'K-NETT'!$A$1:$AF$37898,14,FALSE),VLOOKUP($A32,'K-Wallet'!$A$1:$M$5000,8,FALSE)),"NOT VALID")</f>
        <v>IDSPAAB43864</v>
      </c>
      <c r="Q32" t="str">
        <f>IFERROR(IFERROR(VLOOKUP($A32,'K-NETT'!$A$1:$AF$37898,15,FALSE),VLOOKUP($A32,'K-Wallet'!$A$1:$M$5000,9,FALSE)),"NOT VALID")</f>
        <v>RAFIKA</v>
      </c>
      <c r="R32">
        <f>IFERROR(IFERROR(VLOOKUP($A32,'K-NETT'!$A$1:$AF$37898,16,FALSE),VLOOKUP($A32,'K-Wallet'!$A$1:$M$5000,0,FALSE)),"NOT VALID")</f>
        <v>50000</v>
      </c>
      <c r="S32">
        <f>IFERROR(IFERROR(VLOOKUP($A32,'K-NETT'!$A$1:$AF$37898,17,FALSE),VLOOKUP($A32,'K-Wallet'!$A$1:$M$5000,0,FALSE)),"NOT VALID")</f>
        <v>6650</v>
      </c>
      <c r="T32">
        <f>IFERROR(IFERROR(VLOOKUP($A32,'K-NETT'!$A$1:$AF$37898,18,FALSE),VLOOKUP($A32,'K-Wallet'!$A$1:$M$5000,0,FALSE)),"NOT VALID")</f>
        <v>8000</v>
      </c>
      <c r="U32">
        <f>IFERROR(IFERROR(VLOOKUP($A32,'K-NETT'!$A$1:$AF$37898,19,FALSE),VLOOKUP($A32,'K-Wallet'!$A$1:$M$5000,0,FALSE)),"NOT VALID")</f>
        <v>0</v>
      </c>
      <c r="V32">
        <f>IFERROR(IFERROR(VLOOKUP($A32,'K-NETT'!$A$1:$AF$37898,20,FALSE),VLOOKUP($A32,'K-Wallet'!$A$1:$M$5000,0,FALSE)),"NOT VALID")</f>
        <v>0</v>
      </c>
      <c r="W32">
        <f>IFERROR(IFERROR(VLOOKUP($A32,'K-NETT'!$A$1:$AF$37898,22,FALSE),VLOOKUP($A32,'K-Wallet'!$A$1:$M$5000,0,FALSE)),"NOT VALID")</f>
        <v>0</v>
      </c>
      <c r="X32">
        <f>IFERROR(IFERROR(VLOOKUP($A32,'K-NETT'!$A$1:$AF$37898,23,FALSE),VLOOKUP($A32,'K-Wallet'!$A$1:$M$5000,0,FALSE)),"NOT VALID")</f>
        <v>0</v>
      </c>
      <c r="Y32">
        <f>IFERROR(IFERROR(VLOOKUP($A32,'K-NETT'!$A$1:$AF$37898,26,FALSE),VLOOKUP($A32,'K-Wallet'!$A$1:$M$5000,0,FALSE)),"NOT VALID")</f>
        <v>64650</v>
      </c>
      <c r="Z32">
        <f>IFERROR(IFERROR(VLOOKUP($A32,'K-NETT'!$A$1:$AF$37898,30,FALSE),VLOOKUP($A32,'K-Wallet'!$A$1:$M$5000,11,FALSE)),"NOT VALID")</f>
        <v>0</v>
      </c>
      <c r="AA32" s="31">
        <f t="shared" si="1"/>
        <v>0</v>
      </c>
    </row>
    <row r="33" spans="1:27" x14ac:dyDescent="0.25">
      <c r="A33" t="str">
        <f t="shared" si="0"/>
        <v>1066927370</v>
      </c>
      <c r="B33">
        <v>24</v>
      </c>
      <c r="C33">
        <v>1066927370</v>
      </c>
      <c r="D33" t="s">
        <v>42</v>
      </c>
      <c r="E33" t="s">
        <v>43</v>
      </c>
      <c r="F33">
        <v>490650</v>
      </c>
      <c r="G33" s="2">
        <v>44119</v>
      </c>
      <c r="H33" s="3">
        <v>0.42268518518518516</v>
      </c>
      <c r="I33" t="s">
        <v>44</v>
      </c>
      <c r="J33">
        <v>-83747929101</v>
      </c>
      <c r="K33" s="4" t="s">
        <v>101</v>
      </c>
      <c r="N33" t="str">
        <f>IFERROR(IFERROR(VLOOKUP($A33,'K-NETT'!$A$1:$AF$37898,1,FALSE),VLOOKUP($A33,'K-Wallet'!$A$1:$M$5000,1,FALSE)),"NOT VALID")</f>
        <v>1066927370</v>
      </c>
      <c r="O33" t="str">
        <f>IFERROR(IFERROR(VLOOKUP($A33,'K-NETT'!$A$1:$AF$37898,11,FALSE),VLOOKUP($A33,'K-Wallet'!$A$1:$M$5000,0,FALSE)),"NOT VALID")</f>
        <v>CNE2010009418</v>
      </c>
      <c r="P33" t="str">
        <f>IFERROR(IFERROR(VLOOKUP($A33,'K-NETT'!$A$1:$AF$37898,14,FALSE),VLOOKUP($A33,'K-Wallet'!$A$1:$M$5000,8,FALSE)),"NOT VALID")</f>
        <v>IDBNAFA07877</v>
      </c>
      <c r="Q33" t="str">
        <f>IFERROR(IFERROR(VLOOKUP($A33,'K-NETT'!$A$1:$AF$37898,15,FALSE),VLOOKUP($A33,'K-Wallet'!$A$1:$M$5000,9,FALSE)),"NOT VALID")</f>
        <v>HELMI FADLILAH</v>
      </c>
      <c r="R33">
        <f>IFERROR(IFERROR(VLOOKUP($A33,'K-NETT'!$A$1:$AF$37898,16,FALSE),VLOOKUP($A33,'K-Wallet'!$A$1:$M$5000,0,FALSE)),"NOT VALID")</f>
        <v>474000</v>
      </c>
      <c r="S33">
        <f>IFERROR(IFERROR(VLOOKUP($A33,'K-NETT'!$A$1:$AF$37898,17,FALSE),VLOOKUP($A33,'K-Wallet'!$A$1:$M$5000,0,FALSE)),"NOT VALID")</f>
        <v>6650</v>
      </c>
      <c r="T33">
        <f>IFERROR(IFERROR(VLOOKUP($A33,'K-NETT'!$A$1:$AF$37898,18,FALSE),VLOOKUP($A33,'K-Wallet'!$A$1:$M$5000,0,FALSE)),"NOT VALID")</f>
        <v>10000</v>
      </c>
      <c r="U33">
        <f>IFERROR(IFERROR(VLOOKUP($A33,'K-NETT'!$A$1:$AF$37898,19,FALSE),VLOOKUP($A33,'K-Wallet'!$A$1:$M$5000,0,FALSE)),"NOT VALID")</f>
        <v>0</v>
      </c>
      <c r="V33">
        <f>IFERROR(IFERROR(VLOOKUP($A33,'K-NETT'!$A$1:$AF$37898,20,FALSE),VLOOKUP($A33,'K-Wallet'!$A$1:$M$5000,0,FALSE)),"NOT VALID")</f>
        <v>0</v>
      </c>
      <c r="W33">
        <f>IFERROR(IFERROR(VLOOKUP($A33,'K-NETT'!$A$1:$AF$37898,22,FALSE),VLOOKUP($A33,'K-Wallet'!$A$1:$M$5000,0,FALSE)),"NOT VALID")</f>
        <v>0</v>
      </c>
      <c r="X33">
        <f>IFERROR(IFERROR(VLOOKUP($A33,'K-NETT'!$A$1:$AF$37898,23,FALSE),VLOOKUP($A33,'K-Wallet'!$A$1:$M$5000,0,FALSE)),"NOT VALID")</f>
        <v>0</v>
      </c>
      <c r="Y33">
        <f>IFERROR(IFERROR(VLOOKUP($A33,'K-NETT'!$A$1:$AF$37898,26,FALSE),VLOOKUP($A33,'K-Wallet'!$A$1:$M$5000,0,FALSE)),"NOT VALID")</f>
        <v>490650</v>
      </c>
      <c r="Z33">
        <f>IFERROR(IFERROR(VLOOKUP($A33,'K-NETT'!$A$1:$AF$37898,30,FALSE),VLOOKUP($A33,'K-Wallet'!$A$1:$M$5000,11,FALSE)),"NOT VALID")</f>
        <v>0</v>
      </c>
      <c r="AA33" s="31">
        <f t="shared" si="1"/>
        <v>0</v>
      </c>
    </row>
    <row r="34" spans="1:27" x14ac:dyDescent="0.25">
      <c r="A34" t="str">
        <f t="shared" si="0"/>
        <v>1339137188</v>
      </c>
      <c r="B34">
        <v>25</v>
      </c>
      <c r="C34">
        <v>1339137188</v>
      </c>
      <c r="D34" t="s">
        <v>42</v>
      </c>
      <c r="E34" t="s">
        <v>43</v>
      </c>
      <c r="F34">
        <v>97650</v>
      </c>
      <c r="G34" s="2">
        <v>44119</v>
      </c>
      <c r="H34" s="3">
        <v>0.43042824074074071</v>
      </c>
      <c r="I34" t="s">
        <v>44</v>
      </c>
      <c r="J34">
        <v>-83751241901</v>
      </c>
      <c r="K34" s="4" t="s">
        <v>101</v>
      </c>
      <c r="N34" t="str">
        <f>IFERROR(IFERROR(VLOOKUP($A34,'K-NETT'!$A$1:$AF$37898,1,FALSE),VLOOKUP($A34,'K-Wallet'!$A$1:$M$5000,1,FALSE)),"NOT VALID")</f>
        <v>1339137188</v>
      </c>
      <c r="O34" t="str">
        <f>IFERROR(IFERROR(VLOOKUP($A34,'K-NETT'!$A$1:$AF$37898,11,FALSE),VLOOKUP($A34,'K-Wallet'!$A$1:$M$5000,0,FALSE)),"NOT VALID")</f>
        <v>CNE2010009422</v>
      </c>
      <c r="P34" t="str">
        <f>IFERROR(IFERROR(VLOOKUP($A34,'K-NETT'!$A$1:$AF$37898,14,FALSE),VLOOKUP($A34,'K-Wallet'!$A$1:$M$5000,8,FALSE)),"NOT VALID")</f>
        <v>IDKTAGA00530</v>
      </c>
      <c r="Q34" t="str">
        <f>IFERROR(IFERROR(VLOOKUP($A34,'K-NETT'!$A$1:$AF$37898,15,FALSE),VLOOKUP($A34,'K-Wallet'!$A$1:$M$5000,9,FALSE)),"NOT VALID")</f>
        <v>JOUSNARI</v>
      </c>
      <c r="R34">
        <f>IFERROR(IFERROR(VLOOKUP($A34,'K-NETT'!$A$1:$AF$37898,16,FALSE),VLOOKUP($A34,'K-Wallet'!$A$1:$M$5000,0,FALSE)),"NOT VALID")</f>
        <v>91000</v>
      </c>
      <c r="S34">
        <f>IFERROR(IFERROR(VLOOKUP($A34,'K-NETT'!$A$1:$AF$37898,17,FALSE),VLOOKUP($A34,'K-Wallet'!$A$1:$M$5000,0,FALSE)),"NOT VALID")</f>
        <v>6650</v>
      </c>
      <c r="T34">
        <f>IFERROR(IFERROR(VLOOKUP($A34,'K-NETT'!$A$1:$AF$37898,18,FALSE),VLOOKUP($A34,'K-Wallet'!$A$1:$M$5000,0,FALSE)),"NOT VALID")</f>
        <v>0</v>
      </c>
      <c r="U34">
        <f>IFERROR(IFERROR(VLOOKUP($A34,'K-NETT'!$A$1:$AF$37898,19,FALSE),VLOOKUP($A34,'K-Wallet'!$A$1:$M$5000,0,FALSE)),"NOT VALID")</f>
        <v>0</v>
      </c>
      <c r="V34">
        <f>IFERROR(IFERROR(VLOOKUP($A34,'K-NETT'!$A$1:$AF$37898,20,FALSE),VLOOKUP($A34,'K-Wallet'!$A$1:$M$5000,0,FALSE)),"NOT VALID")</f>
        <v>0</v>
      </c>
      <c r="W34">
        <f>IFERROR(IFERROR(VLOOKUP($A34,'K-NETT'!$A$1:$AF$37898,22,FALSE),VLOOKUP($A34,'K-Wallet'!$A$1:$M$5000,0,FALSE)),"NOT VALID")</f>
        <v>0</v>
      </c>
      <c r="X34">
        <f>IFERROR(IFERROR(VLOOKUP($A34,'K-NETT'!$A$1:$AF$37898,23,FALSE),VLOOKUP($A34,'K-Wallet'!$A$1:$M$5000,0,FALSE)),"NOT VALID")</f>
        <v>0</v>
      </c>
      <c r="Y34">
        <f>IFERROR(IFERROR(VLOOKUP($A34,'K-NETT'!$A$1:$AF$37898,26,FALSE),VLOOKUP($A34,'K-Wallet'!$A$1:$M$5000,0,FALSE)),"NOT VALID")</f>
        <v>97650</v>
      </c>
      <c r="Z34">
        <f>IFERROR(IFERROR(VLOOKUP($A34,'K-NETT'!$A$1:$AF$37898,30,FALSE),VLOOKUP($A34,'K-Wallet'!$A$1:$M$5000,11,FALSE)),"NOT VALID")</f>
        <v>0</v>
      </c>
      <c r="AA34" s="31">
        <f t="shared" si="1"/>
        <v>0</v>
      </c>
    </row>
    <row r="35" spans="1:27" x14ac:dyDescent="0.25">
      <c r="A35" t="str">
        <f t="shared" si="0"/>
        <v>1263237039</v>
      </c>
      <c r="B35">
        <v>26</v>
      </c>
      <c r="C35">
        <v>1263237039</v>
      </c>
      <c r="D35" t="s">
        <v>42</v>
      </c>
      <c r="E35" t="s">
        <v>43</v>
      </c>
      <c r="F35">
        <v>213650</v>
      </c>
      <c r="G35" s="2">
        <v>44119</v>
      </c>
      <c r="H35" s="3">
        <v>0.43535879629629631</v>
      </c>
      <c r="I35" t="s">
        <v>44</v>
      </c>
      <c r="J35">
        <v>-83753379801</v>
      </c>
      <c r="K35" s="4" t="s">
        <v>101</v>
      </c>
      <c r="N35" t="str">
        <f>IFERROR(IFERROR(VLOOKUP($A35,'K-NETT'!$A$1:$AF$37898,1,FALSE),VLOOKUP($A35,'K-Wallet'!$A$1:$M$5000,1,FALSE)),"NOT VALID")</f>
        <v>1263237039</v>
      </c>
      <c r="O35" t="str">
        <f>IFERROR(IFERROR(VLOOKUP($A35,'K-NETT'!$A$1:$AF$37898,11,FALSE),VLOOKUP($A35,'K-Wallet'!$A$1:$M$5000,0,FALSE)),"NOT VALID")</f>
        <v>CNE2010009426</v>
      </c>
      <c r="P35" t="str">
        <f>IFERROR(IFERROR(VLOOKUP($A35,'K-NETT'!$A$1:$AF$37898,14,FALSE),VLOOKUP($A35,'K-Wallet'!$A$1:$M$5000,8,FALSE)),"NOT VALID")</f>
        <v>IDSPAAB08206</v>
      </c>
      <c r="Q35" t="str">
        <f>IFERROR(IFERROR(VLOOKUP($A35,'K-NETT'!$A$1:$AF$37898,15,FALSE),VLOOKUP($A35,'K-Wallet'!$A$1:$M$5000,9,FALSE)),"NOT VALID")</f>
        <v>MARYANI</v>
      </c>
      <c r="R35">
        <f>IFERROR(IFERROR(VLOOKUP($A35,'K-NETT'!$A$1:$AF$37898,16,FALSE),VLOOKUP($A35,'K-Wallet'!$A$1:$M$5000,0,FALSE)),"NOT VALID")</f>
        <v>189000</v>
      </c>
      <c r="S35">
        <f>IFERROR(IFERROR(VLOOKUP($A35,'K-NETT'!$A$1:$AF$37898,17,FALSE),VLOOKUP($A35,'K-Wallet'!$A$1:$M$5000,0,FALSE)),"NOT VALID")</f>
        <v>6650</v>
      </c>
      <c r="T35">
        <f>IFERROR(IFERROR(VLOOKUP($A35,'K-NETT'!$A$1:$AF$37898,18,FALSE),VLOOKUP($A35,'K-Wallet'!$A$1:$M$5000,0,FALSE)),"NOT VALID")</f>
        <v>18000</v>
      </c>
      <c r="U35">
        <f>IFERROR(IFERROR(VLOOKUP($A35,'K-NETT'!$A$1:$AF$37898,19,FALSE),VLOOKUP($A35,'K-Wallet'!$A$1:$M$5000,0,FALSE)),"NOT VALID")</f>
        <v>0</v>
      </c>
      <c r="V35">
        <f>IFERROR(IFERROR(VLOOKUP($A35,'K-NETT'!$A$1:$AF$37898,20,FALSE),VLOOKUP($A35,'K-Wallet'!$A$1:$M$5000,0,FALSE)),"NOT VALID")</f>
        <v>0</v>
      </c>
      <c r="W35">
        <f>IFERROR(IFERROR(VLOOKUP($A35,'K-NETT'!$A$1:$AF$37898,22,FALSE),VLOOKUP($A35,'K-Wallet'!$A$1:$M$5000,0,FALSE)),"NOT VALID")</f>
        <v>0</v>
      </c>
      <c r="X35">
        <f>IFERROR(IFERROR(VLOOKUP($A35,'K-NETT'!$A$1:$AF$37898,23,FALSE),VLOOKUP($A35,'K-Wallet'!$A$1:$M$5000,0,FALSE)),"NOT VALID")</f>
        <v>0</v>
      </c>
      <c r="Y35">
        <f>IFERROR(IFERROR(VLOOKUP($A35,'K-NETT'!$A$1:$AF$37898,26,FALSE),VLOOKUP($A35,'K-Wallet'!$A$1:$M$5000,0,FALSE)),"NOT VALID")</f>
        <v>213650</v>
      </c>
      <c r="Z35">
        <f>IFERROR(IFERROR(VLOOKUP($A35,'K-NETT'!$A$1:$AF$37898,30,FALSE),VLOOKUP($A35,'K-Wallet'!$A$1:$M$5000,11,FALSE)),"NOT VALID")</f>
        <v>0</v>
      </c>
      <c r="AA35" s="31">
        <f t="shared" si="1"/>
        <v>0</v>
      </c>
    </row>
    <row r="36" spans="1:27" x14ac:dyDescent="0.25">
      <c r="A36" t="str">
        <f t="shared" si="0"/>
        <v>1375237101</v>
      </c>
      <c r="B36">
        <v>27</v>
      </c>
      <c r="C36">
        <v>1375237101</v>
      </c>
      <c r="D36" t="s">
        <v>42</v>
      </c>
      <c r="E36" t="s">
        <v>43</v>
      </c>
      <c r="F36">
        <v>56650</v>
      </c>
      <c r="G36" s="2">
        <v>44119</v>
      </c>
      <c r="H36" s="3">
        <v>0.43785879629629632</v>
      </c>
      <c r="I36" t="s">
        <v>44</v>
      </c>
      <c r="J36">
        <v>-83754465401</v>
      </c>
      <c r="K36" s="4" t="s">
        <v>101</v>
      </c>
      <c r="N36" t="str">
        <f>IFERROR(IFERROR(VLOOKUP($A36,'K-NETT'!$A$1:$AF$37898,1,FALSE),VLOOKUP($A36,'K-Wallet'!$A$1:$M$5000,1,FALSE)),"NOT VALID")</f>
        <v>1375237101</v>
      </c>
      <c r="O36" t="str">
        <f>IFERROR(IFERROR(VLOOKUP($A36,'K-NETT'!$A$1:$AF$37898,11,FALSE),VLOOKUP($A36,'K-Wallet'!$A$1:$M$5000,0,FALSE)),"NOT VALID")</f>
        <v>MME2010009428</v>
      </c>
      <c r="P36" t="str">
        <f>IFERROR(IFERROR(VLOOKUP($A36,'K-NETT'!$A$1:$AF$37898,14,FALSE),VLOOKUP($A36,'K-Wallet'!$A$1:$M$5000,8,FALSE)),"NOT VALID")</f>
        <v>IDJHAMA10439</v>
      </c>
      <c r="Q36" t="str">
        <f>IFERROR(IFERROR(VLOOKUP($A36,'K-NETT'!$A$1:$AF$37898,15,FALSE),VLOOKUP($A36,'K-Wallet'!$A$1:$M$5000,9,FALSE)),"NOT VALID")</f>
        <v>MARES RITA SAHARA</v>
      </c>
      <c r="R36">
        <f>IFERROR(IFERROR(VLOOKUP($A36,'K-NETT'!$A$1:$AF$37898,16,FALSE),VLOOKUP($A36,'K-Wallet'!$A$1:$M$5000,0,FALSE)),"NOT VALID")</f>
        <v>50000</v>
      </c>
      <c r="S36">
        <f>IFERROR(IFERROR(VLOOKUP($A36,'K-NETT'!$A$1:$AF$37898,17,FALSE),VLOOKUP($A36,'K-Wallet'!$A$1:$M$5000,0,FALSE)),"NOT VALID")</f>
        <v>6650</v>
      </c>
      <c r="T36">
        <f>IFERROR(IFERROR(VLOOKUP($A36,'K-NETT'!$A$1:$AF$37898,18,FALSE),VLOOKUP($A36,'K-Wallet'!$A$1:$M$5000,0,FALSE)),"NOT VALID")</f>
        <v>0</v>
      </c>
      <c r="U36">
        <f>IFERROR(IFERROR(VLOOKUP($A36,'K-NETT'!$A$1:$AF$37898,19,FALSE),VLOOKUP($A36,'K-Wallet'!$A$1:$M$5000,0,FALSE)),"NOT VALID")</f>
        <v>0</v>
      </c>
      <c r="V36">
        <f>IFERROR(IFERROR(VLOOKUP($A36,'K-NETT'!$A$1:$AF$37898,20,FALSE),VLOOKUP($A36,'K-Wallet'!$A$1:$M$5000,0,FALSE)),"NOT VALID")</f>
        <v>0</v>
      </c>
      <c r="W36">
        <f>IFERROR(IFERROR(VLOOKUP($A36,'K-NETT'!$A$1:$AF$37898,22,FALSE),VLOOKUP($A36,'K-Wallet'!$A$1:$M$5000,0,FALSE)),"NOT VALID")</f>
        <v>0</v>
      </c>
      <c r="X36">
        <f>IFERROR(IFERROR(VLOOKUP($A36,'K-NETT'!$A$1:$AF$37898,23,FALSE),VLOOKUP($A36,'K-Wallet'!$A$1:$M$5000,0,FALSE)),"NOT VALID")</f>
        <v>0</v>
      </c>
      <c r="Y36">
        <f>IFERROR(IFERROR(VLOOKUP($A36,'K-NETT'!$A$1:$AF$37898,26,FALSE),VLOOKUP($A36,'K-Wallet'!$A$1:$M$5000,0,FALSE)),"NOT VALID")</f>
        <v>56650</v>
      </c>
      <c r="Z36">
        <f>IFERROR(IFERROR(VLOOKUP($A36,'K-NETT'!$A$1:$AF$37898,30,FALSE),VLOOKUP($A36,'K-Wallet'!$A$1:$M$5000,11,FALSE)),"NOT VALID")</f>
        <v>0</v>
      </c>
      <c r="AA36" s="31">
        <f t="shared" si="1"/>
        <v>0</v>
      </c>
    </row>
    <row r="37" spans="1:27" x14ac:dyDescent="0.25">
      <c r="A37" t="str">
        <f t="shared" si="0"/>
        <v>1916237405</v>
      </c>
      <c r="B37">
        <v>28</v>
      </c>
      <c r="C37">
        <v>1916237405</v>
      </c>
      <c r="D37" t="s">
        <v>42</v>
      </c>
      <c r="E37" t="s">
        <v>43</v>
      </c>
      <c r="F37">
        <v>158650</v>
      </c>
      <c r="G37" s="2">
        <v>44119</v>
      </c>
      <c r="H37" s="3">
        <v>0.43915509259259261</v>
      </c>
      <c r="I37" t="s">
        <v>44</v>
      </c>
      <c r="J37">
        <v>-83754956201</v>
      </c>
      <c r="K37" s="4" t="s">
        <v>101</v>
      </c>
      <c r="N37" t="str">
        <f>IFERROR(IFERROR(VLOOKUP($A37,'K-NETT'!$A$1:$AF$37898,1,FALSE),VLOOKUP($A37,'K-Wallet'!$A$1:$M$5000,1,FALSE)),"NOT VALID")</f>
        <v>1916237405</v>
      </c>
      <c r="O37" t="str">
        <f>IFERROR(IFERROR(VLOOKUP($A37,'K-NETT'!$A$1:$AF$37898,11,FALSE),VLOOKUP($A37,'K-Wallet'!$A$1:$M$5000,0,FALSE)),"NOT VALID")</f>
        <v>CNE2010009429</v>
      </c>
      <c r="P37" t="str">
        <f>IFERROR(IFERROR(VLOOKUP($A37,'K-NETT'!$A$1:$AF$37898,14,FALSE),VLOOKUP($A37,'K-Wallet'!$A$1:$M$5000,8,FALSE)),"NOT VALID")</f>
        <v>EID646047</v>
      </c>
      <c r="Q37" t="str">
        <f>IFERROR(IFERROR(VLOOKUP($A37,'K-NETT'!$A$1:$AF$37898,15,FALSE),VLOOKUP($A37,'K-Wallet'!$A$1:$M$5000,9,FALSE)),"NOT VALID")</f>
        <v>MAKBUL KADRI</v>
      </c>
      <c r="R37">
        <f>IFERROR(IFERROR(VLOOKUP($A37,'K-NETT'!$A$1:$AF$37898,16,FALSE),VLOOKUP($A37,'K-Wallet'!$A$1:$M$5000,0,FALSE)),"NOT VALID")</f>
        <v>105000</v>
      </c>
      <c r="S37">
        <f>IFERROR(IFERROR(VLOOKUP($A37,'K-NETT'!$A$1:$AF$37898,17,FALSE),VLOOKUP($A37,'K-Wallet'!$A$1:$M$5000,0,FALSE)),"NOT VALID")</f>
        <v>6650</v>
      </c>
      <c r="T37">
        <f>IFERROR(IFERROR(VLOOKUP($A37,'K-NETT'!$A$1:$AF$37898,18,FALSE),VLOOKUP($A37,'K-Wallet'!$A$1:$M$5000,0,FALSE)),"NOT VALID")</f>
        <v>47000</v>
      </c>
      <c r="U37">
        <f>IFERROR(IFERROR(VLOOKUP($A37,'K-NETT'!$A$1:$AF$37898,19,FALSE),VLOOKUP($A37,'K-Wallet'!$A$1:$M$5000,0,FALSE)),"NOT VALID")</f>
        <v>0</v>
      </c>
      <c r="V37">
        <f>IFERROR(IFERROR(VLOOKUP($A37,'K-NETT'!$A$1:$AF$37898,20,FALSE),VLOOKUP($A37,'K-Wallet'!$A$1:$M$5000,0,FALSE)),"NOT VALID")</f>
        <v>0</v>
      </c>
      <c r="W37">
        <f>IFERROR(IFERROR(VLOOKUP($A37,'K-NETT'!$A$1:$AF$37898,22,FALSE),VLOOKUP($A37,'K-Wallet'!$A$1:$M$5000,0,FALSE)),"NOT VALID")</f>
        <v>0</v>
      </c>
      <c r="X37">
        <f>IFERROR(IFERROR(VLOOKUP($A37,'K-NETT'!$A$1:$AF$37898,23,FALSE),VLOOKUP($A37,'K-Wallet'!$A$1:$M$5000,0,FALSE)),"NOT VALID")</f>
        <v>0</v>
      </c>
      <c r="Y37">
        <f>IFERROR(IFERROR(VLOOKUP($A37,'K-NETT'!$A$1:$AF$37898,26,FALSE),VLOOKUP($A37,'K-Wallet'!$A$1:$M$5000,0,FALSE)),"NOT VALID")</f>
        <v>158650</v>
      </c>
      <c r="Z37">
        <f>IFERROR(IFERROR(VLOOKUP($A37,'K-NETT'!$A$1:$AF$37898,30,FALSE),VLOOKUP($A37,'K-Wallet'!$A$1:$M$5000,11,FALSE)),"NOT VALID")</f>
        <v>0</v>
      </c>
      <c r="AA37" s="31">
        <f t="shared" si="1"/>
        <v>0</v>
      </c>
    </row>
    <row r="38" spans="1:27" x14ac:dyDescent="0.25">
      <c r="A38" t="str">
        <f t="shared" si="0"/>
        <v>1041337233</v>
      </c>
      <c r="B38">
        <v>29</v>
      </c>
      <c r="C38">
        <v>1041337233</v>
      </c>
      <c r="D38" t="s">
        <v>42</v>
      </c>
      <c r="E38" t="s">
        <v>43</v>
      </c>
      <c r="F38">
        <v>66650</v>
      </c>
      <c r="G38" s="2">
        <v>44119</v>
      </c>
      <c r="H38" s="3">
        <v>0.44454861111111116</v>
      </c>
      <c r="I38" t="s">
        <v>44</v>
      </c>
      <c r="J38">
        <v>-83757338101</v>
      </c>
      <c r="K38" s="4" t="s">
        <v>101</v>
      </c>
      <c r="N38" t="str">
        <f>IFERROR(IFERROR(VLOOKUP($A38,'K-NETT'!$A$1:$AF$37898,1,FALSE),VLOOKUP($A38,'K-Wallet'!$A$1:$M$5000,1,FALSE)),"NOT VALID")</f>
        <v>1041337233</v>
      </c>
      <c r="O38" t="str">
        <f>IFERROR(IFERROR(VLOOKUP($A38,'K-NETT'!$A$1:$AF$37898,11,FALSE),VLOOKUP($A38,'K-Wallet'!$A$1:$M$5000,0,FALSE)),"NOT VALID")</f>
        <v>MME2010009430</v>
      </c>
      <c r="P38" t="str">
        <f>IFERROR(IFERROR(VLOOKUP($A38,'K-NETT'!$A$1:$AF$37898,14,FALSE),VLOOKUP($A38,'K-Wallet'!$A$1:$M$5000,8,FALSE)),"NOT VALID")</f>
        <v>IDJTAXA10171</v>
      </c>
      <c r="Q38" t="str">
        <f>IFERROR(IFERROR(VLOOKUP($A38,'K-NETT'!$A$1:$AF$37898,15,FALSE),VLOOKUP($A38,'K-Wallet'!$A$1:$M$5000,9,FALSE)),"NOT VALID")</f>
        <v>NAWIYAH</v>
      </c>
      <c r="R38">
        <f>IFERROR(IFERROR(VLOOKUP($A38,'K-NETT'!$A$1:$AF$37898,16,FALSE),VLOOKUP($A38,'K-Wallet'!$A$1:$M$5000,0,FALSE)),"NOT VALID")</f>
        <v>50000</v>
      </c>
      <c r="S38">
        <f>IFERROR(IFERROR(VLOOKUP($A38,'K-NETT'!$A$1:$AF$37898,17,FALSE),VLOOKUP($A38,'K-Wallet'!$A$1:$M$5000,0,FALSE)),"NOT VALID")</f>
        <v>6650</v>
      </c>
      <c r="T38">
        <f>IFERROR(IFERROR(VLOOKUP($A38,'K-NETT'!$A$1:$AF$37898,18,FALSE),VLOOKUP($A38,'K-Wallet'!$A$1:$M$5000,0,FALSE)),"NOT VALID")</f>
        <v>10000</v>
      </c>
      <c r="U38">
        <f>IFERROR(IFERROR(VLOOKUP($A38,'K-NETT'!$A$1:$AF$37898,19,FALSE),VLOOKUP($A38,'K-Wallet'!$A$1:$M$5000,0,FALSE)),"NOT VALID")</f>
        <v>0</v>
      </c>
      <c r="V38">
        <f>IFERROR(IFERROR(VLOOKUP($A38,'K-NETT'!$A$1:$AF$37898,20,FALSE),VLOOKUP($A38,'K-Wallet'!$A$1:$M$5000,0,FALSE)),"NOT VALID")</f>
        <v>0</v>
      </c>
      <c r="W38">
        <f>IFERROR(IFERROR(VLOOKUP($A38,'K-NETT'!$A$1:$AF$37898,22,FALSE),VLOOKUP($A38,'K-Wallet'!$A$1:$M$5000,0,FALSE)),"NOT VALID")</f>
        <v>0</v>
      </c>
      <c r="X38">
        <f>IFERROR(IFERROR(VLOOKUP($A38,'K-NETT'!$A$1:$AF$37898,23,FALSE),VLOOKUP($A38,'K-Wallet'!$A$1:$M$5000,0,FALSE)),"NOT VALID")</f>
        <v>0</v>
      </c>
      <c r="Y38">
        <f>IFERROR(IFERROR(VLOOKUP($A38,'K-NETT'!$A$1:$AF$37898,26,FALSE),VLOOKUP($A38,'K-Wallet'!$A$1:$M$5000,0,FALSE)),"NOT VALID")</f>
        <v>66650</v>
      </c>
      <c r="Z38">
        <f>IFERROR(IFERROR(VLOOKUP($A38,'K-NETT'!$A$1:$AF$37898,30,FALSE),VLOOKUP($A38,'K-Wallet'!$A$1:$M$5000,11,FALSE)),"NOT VALID")</f>
        <v>0</v>
      </c>
      <c r="AA38" s="31">
        <f t="shared" si="1"/>
        <v>0</v>
      </c>
    </row>
    <row r="39" spans="1:27" x14ac:dyDescent="0.25">
      <c r="A39" t="str">
        <f t="shared" si="0"/>
        <v>1008237499</v>
      </c>
      <c r="B39">
        <v>30</v>
      </c>
      <c r="C39">
        <v>1008237499</v>
      </c>
      <c r="D39" t="s">
        <v>42</v>
      </c>
      <c r="E39" t="s">
        <v>43</v>
      </c>
      <c r="F39">
        <v>637650</v>
      </c>
      <c r="G39" s="2">
        <v>44119</v>
      </c>
      <c r="H39" s="3">
        <v>0.44525462962962964</v>
      </c>
      <c r="I39" t="s">
        <v>44</v>
      </c>
      <c r="J39">
        <v>-83757639501</v>
      </c>
      <c r="K39" s="4" t="s">
        <v>101</v>
      </c>
      <c r="N39" t="str">
        <f>IFERROR(IFERROR(VLOOKUP($A39,'K-NETT'!$A$1:$AF$37898,1,FALSE),VLOOKUP($A39,'K-Wallet'!$A$1:$M$5000,1,FALSE)),"NOT VALID")</f>
        <v>1008237499</v>
      </c>
      <c r="O39" t="str">
        <f>IFERROR(IFERROR(VLOOKUP($A39,'K-NETT'!$A$1:$AF$37898,11,FALSE),VLOOKUP($A39,'K-Wallet'!$A$1:$M$5000,0,FALSE)),"NOT VALID")</f>
        <v>CNE2010009432</v>
      </c>
      <c r="P39" t="str">
        <f>IFERROR(IFERROR(VLOOKUP($A39,'K-NETT'!$A$1:$AF$37898,14,FALSE),VLOOKUP($A39,'K-Wallet'!$A$1:$M$5000,8,FALSE)),"NOT VALID")</f>
        <v>EID1004751</v>
      </c>
      <c r="Q39" t="str">
        <f>IFERROR(IFERROR(VLOOKUP($A39,'K-NETT'!$A$1:$AF$37898,15,FALSE),VLOOKUP($A39,'K-Wallet'!$A$1:$M$5000,9,FALSE)),"NOT VALID")</f>
        <v>UNTUNG ROHMAN</v>
      </c>
      <c r="R39">
        <f>IFERROR(IFERROR(VLOOKUP($A39,'K-NETT'!$A$1:$AF$37898,16,FALSE),VLOOKUP($A39,'K-Wallet'!$A$1:$M$5000,0,FALSE)),"NOT VALID")</f>
        <v>620000</v>
      </c>
      <c r="S39">
        <f>IFERROR(IFERROR(VLOOKUP($A39,'K-NETT'!$A$1:$AF$37898,17,FALSE),VLOOKUP($A39,'K-Wallet'!$A$1:$M$5000,0,FALSE)),"NOT VALID")</f>
        <v>6650</v>
      </c>
      <c r="T39">
        <f>IFERROR(IFERROR(VLOOKUP($A39,'K-NETT'!$A$1:$AF$37898,18,FALSE),VLOOKUP($A39,'K-Wallet'!$A$1:$M$5000,0,FALSE)),"NOT VALID")</f>
        <v>11000</v>
      </c>
      <c r="U39">
        <f>IFERROR(IFERROR(VLOOKUP($A39,'K-NETT'!$A$1:$AF$37898,19,FALSE),VLOOKUP($A39,'K-Wallet'!$A$1:$M$5000,0,FALSE)),"NOT VALID")</f>
        <v>0</v>
      </c>
      <c r="V39">
        <f>IFERROR(IFERROR(VLOOKUP($A39,'K-NETT'!$A$1:$AF$37898,20,FALSE),VLOOKUP($A39,'K-Wallet'!$A$1:$M$5000,0,FALSE)),"NOT VALID")</f>
        <v>0</v>
      </c>
      <c r="W39">
        <f>IFERROR(IFERROR(VLOOKUP($A39,'K-NETT'!$A$1:$AF$37898,22,FALSE),VLOOKUP($A39,'K-Wallet'!$A$1:$M$5000,0,FALSE)),"NOT VALID")</f>
        <v>0</v>
      </c>
      <c r="X39">
        <f>IFERROR(IFERROR(VLOOKUP($A39,'K-NETT'!$A$1:$AF$37898,23,FALSE),VLOOKUP($A39,'K-Wallet'!$A$1:$M$5000,0,FALSE)),"NOT VALID")</f>
        <v>0</v>
      </c>
      <c r="Y39">
        <f>IFERROR(IFERROR(VLOOKUP($A39,'K-NETT'!$A$1:$AF$37898,26,FALSE),VLOOKUP($A39,'K-Wallet'!$A$1:$M$5000,0,FALSE)),"NOT VALID")</f>
        <v>637650</v>
      </c>
      <c r="Z39">
        <f>IFERROR(IFERROR(VLOOKUP($A39,'K-NETT'!$A$1:$AF$37898,30,FALSE),VLOOKUP($A39,'K-Wallet'!$A$1:$M$5000,11,FALSE)),"NOT VALID")</f>
        <v>0</v>
      </c>
      <c r="AA39" s="31">
        <f t="shared" si="1"/>
        <v>0</v>
      </c>
    </row>
    <row r="40" spans="1:27" x14ac:dyDescent="0.25">
      <c r="A40" t="str">
        <f t="shared" si="0"/>
        <v>1952437570</v>
      </c>
      <c r="B40">
        <v>31</v>
      </c>
      <c r="C40">
        <v>1952437570</v>
      </c>
      <c r="D40" t="s">
        <v>42</v>
      </c>
      <c r="E40" t="s">
        <v>43</v>
      </c>
      <c r="F40">
        <v>56650</v>
      </c>
      <c r="G40" s="2">
        <v>44119</v>
      </c>
      <c r="H40" s="3">
        <v>0.45893518518518522</v>
      </c>
      <c r="I40" t="s">
        <v>44</v>
      </c>
      <c r="J40">
        <v>-83763794001</v>
      </c>
      <c r="K40" s="4" t="s">
        <v>101</v>
      </c>
      <c r="N40" t="str">
        <f>IFERROR(IFERROR(VLOOKUP($A40,'K-NETT'!$A$1:$AF$37898,1,FALSE),VLOOKUP($A40,'K-Wallet'!$A$1:$M$5000,1,FALSE)),"NOT VALID")</f>
        <v>1952437570</v>
      </c>
      <c r="O40" t="str">
        <f>IFERROR(IFERROR(VLOOKUP($A40,'K-NETT'!$A$1:$AF$37898,11,FALSE),VLOOKUP($A40,'K-Wallet'!$A$1:$M$5000,0,FALSE)),"NOT VALID")</f>
        <v>MME2010009439</v>
      </c>
      <c r="P40" t="str">
        <f>IFERROR(IFERROR(VLOOKUP($A40,'K-NETT'!$A$1:$AF$37898,14,FALSE),VLOOKUP($A40,'K-Wallet'!$A$1:$M$5000,8,FALSE)),"NOT VALID")</f>
        <v>IDSPAAB43865</v>
      </c>
      <c r="Q40" t="str">
        <f>IFERROR(IFERROR(VLOOKUP($A40,'K-NETT'!$A$1:$AF$37898,15,FALSE),VLOOKUP($A40,'K-Wallet'!$A$1:$M$5000,9,FALSE)),"NOT VALID")</f>
        <v>RIA KAMILAH</v>
      </c>
      <c r="R40">
        <f>IFERROR(IFERROR(VLOOKUP($A40,'K-NETT'!$A$1:$AF$37898,16,FALSE),VLOOKUP($A40,'K-Wallet'!$A$1:$M$5000,0,FALSE)),"NOT VALID")</f>
        <v>50000</v>
      </c>
      <c r="S40">
        <f>IFERROR(IFERROR(VLOOKUP($A40,'K-NETT'!$A$1:$AF$37898,17,FALSE),VLOOKUP($A40,'K-Wallet'!$A$1:$M$5000,0,FALSE)),"NOT VALID")</f>
        <v>6650</v>
      </c>
      <c r="T40">
        <f>IFERROR(IFERROR(VLOOKUP($A40,'K-NETT'!$A$1:$AF$37898,18,FALSE),VLOOKUP($A40,'K-Wallet'!$A$1:$M$5000,0,FALSE)),"NOT VALID")</f>
        <v>0</v>
      </c>
      <c r="U40">
        <f>IFERROR(IFERROR(VLOOKUP($A40,'K-NETT'!$A$1:$AF$37898,19,FALSE),VLOOKUP($A40,'K-Wallet'!$A$1:$M$5000,0,FALSE)),"NOT VALID")</f>
        <v>0</v>
      </c>
      <c r="V40">
        <f>IFERROR(IFERROR(VLOOKUP($A40,'K-NETT'!$A$1:$AF$37898,20,FALSE),VLOOKUP($A40,'K-Wallet'!$A$1:$M$5000,0,FALSE)),"NOT VALID")</f>
        <v>0</v>
      </c>
      <c r="W40">
        <f>IFERROR(IFERROR(VLOOKUP($A40,'K-NETT'!$A$1:$AF$37898,22,FALSE),VLOOKUP($A40,'K-Wallet'!$A$1:$M$5000,0,FALSE)),"NOT VALID")</f>
        <v>0</v>
      </c>
      <c r="X40">
        <f>IFERROR(IFERROR(VLOOKUP($A40,'K-NETT'!$A$1:$AF$37898,23,FALSE),VLOOKUP($A40,'K-Wallet'!$A$1:$M$5000,0,FALSE)),"NOT VALID")</f>
        <v>0</v>
      </c>
      <c r="Y40">
        <f>IFERROR(IFERROR(VLOOKUP($A40,'K-NETT'!$A$1:$AF$37898,26,FALSE),VLOOKUP($A40,'K-Wallet'!$A$1:$M$5000,0,FALSE)),"NOT VALID")</f>
        <v>56650</v>
      </c>
      <c r="Z40">
        <f>IFERROR(IFERROR(VLOOKUP($A40,'K-NETT'!$A$1:$AF$37898,30,FALSE),VLOOKUP($A40,'K-Wallet'!$A$1:$M$5000,11,FALSE)),"NOT VALID")</f>
        <v>0</v>
      </c>
      <c r="AA40" s="31">
        <f t="shared" si="1"/>
        <v>0</v>
      </c>
    </row>
    <row r="41" spans="1:27" x14ac:dyDescent="0.25">
      <c r="A41" t="str">
        <f t="shared" si="0"/>
        <v>1372437635</v>
      </c>
      <c r="B41">
        <v>32</v>
      </c>
      <c r="C41">
        <v>1372437635</v>
      </c>
      <c r="D41" t="s">
        <v>42</v>
      </c>
      <c r="E41" t="s">
        <v>43</v>
      </c>
      <c r="F41">
        <v>56650</v>
      </c>
      <c r="G41" s="2">
        <v>44119</v>
      </c>
      <c r="H41" s="3">
        <v>0.45934027777777775</v>
      </c>
      <c r="I41" t="s">
        <v>44</v>
      </c>
      <c r="J41">
        <v>-83764023201</v>
      </c>
      <c r="K41" s="4" t="s">
        <v>101</v>
      </c>
      <c r="N41" t="str">
        <f>IFERROR(IFERROR(VLOOKUP($A41,'K-NETT'!$A$1:$AF$37898,1,FALSE),VLOOKUP($A41,'K-Wallet'!$A$1:$M$5000,1,FALSE)),"NOT VALID")</f>
        <v>1372437635</v>
      </c>
      <c r="O41" t="str">
        <f>IFERROR(IFERROR(VLOOKUP($A41,'K-NETT'!$A$1:$AF$37898,11,FALSE),VLOOKUP($A41,'K-Wallet'!$A$1:$M$5000,0,FALSE)),"NOT VALID")</f>
        <v>MME2010009440</v>
      </c>
      <c r="P41" t="str">
        <f>IFERROR(IFERROR(VLOOKUP($A41,'K-NETT'!$A$1:$AF$37898,14,FALSE),VLOOKUP($A41,'K-Wallet'!$A$1:$M$5000,8,FALSE)),"NOT VALID")</f>
        <v>IDSPCCA02312</v>
      </c>
      <c r="Q41" t="str">
        <f>IFERROR(IFERROR(VLOOKUP($A41,'K-NETT'!$A$1:$AF$37898,15,FALSE),VLOOKUP($A41,'K-Wallet'!$A$1:$M$5000,9,FALSE)),"NOT VALID")</f>
        <v>IWAN IHWANA</v>
      </c>
      <c r="R41">
        <f>IFERROR(IFERROR(VLOOKUP($A41,'K-NETT'!$A$1:$AF$37898,16,FALSE),VLOOKUP($A41,'K-Wallet'!$A$1:$M$5000,0,FALSE)),"NOT VALID")</f>
        <v>50000</v>
      </c>
      <c r="S41">
        <f>IFERROR(IFERROR(VLOOKUP($A41,'K-NETT'!$A$1:$AF$37898,17,FALSE),VLOOKUP($A41,'K-Wallet'!$A$1:$M$5000,0,FALSE)),"NOT VALID")</f>
        <v>6650</v>
      </c>
      <c r="T41">
        <f>IFERROR(IFERROR(VLOOKUP($A41,'K-NETT'!$A$1:$AF$37898,18,FALSE),VLOOKUP($A41,'K-Wallet'!$A$1:$M$5000,0,FALSE)),"NOT VALID")</f>
        <v>0</v>
      </c>
      <c r="U41">
        <f>IFERROR(IFERROR(VLOOKUP($A41,'K-NETT'!$A$1:$AF$37898,19,FALSE),VLOOKUP($A41,'K-Wallet'!$A$1:$M$5000,0,FALSE)),"NOT VALID")</f>
        <v>0</v>
      </c>
      <c r="V41">
        <f>IFERROR(IFERROR(VLOOKUP($A41,'K-NETT'!$A$1:$AF$37898,20,FALSE),VLOOKUP($A41,'K-Wallet'!$A$1:$M$5000,0,FALSE)),"NOT VALID")</f>
        <v>0</v>
      </c>
      <c r="W41">
        <f>IFERROR(IFERROR(VLOOKUP($A41,'K-NETT'!$A$1:$AF$37898,22,FALSE),VLOOKUP($A41,'K-Wallet'!$A$1:$M$5000,0,FALSE)),"NOT VALID")</f>
        <v>0</v>
      </c>
      <c r="X41">
        <f>IFERROR(IFERROR(VLOOKUP($A41,'K-NETT'!$A$1:$AF$37898,23,FALSE),VLOOKUP($A41,'K-Wallet'!$A$1:$M$5000,0,FALSE)),"NOT VALID")</f>
        <v>0</v>
      </c>
      <c r="Y41">
        <f>IFERROR(IFERROR(VLOOKUP($A41,'K-NETT'!$A$1:$AF$37898,26,FALSE),VLOOKUP($A41,'K-Wallet'!$A$1:$M$5000,0,FALSE)),"NOT VALID")</f>
        <v>56650</v>
      </c>
      <c r="Z41">
        <f>IFERROR(IFERROR(VLOOKUP($A41,'K-NETT'!$A$1:$AF$37898,30,FALSE),VLOOKUP($A41,'K-Wallet'!$A$1:$M$5000,11,FALSE)),"NOT VALID")</f>
        <v>0</v>
      </c>
      <c r="AA41" s="31">
        <f t="shared" si="1"/>
        <v>0</v>
      </c>
    </row>
    <row r="42" spans="1:27" x14ac:dyDescent="0.25">
      <c r="A42" t="str">
        <f t="shared" si="0"/>
        <v>1025437506</v>
      </c>
      <c r="B42">
        <v>33</v>
      </c>
      <c r="C42">
        <v>1025437506</v>
      </c>
      <c r="D42" t="s">
        <v>42</v>
      </c>
      <c r="E42" t="s">
        <v>43</v>
      </c>
      <c r="F42">
        <v>134650</v>
      </c>
      <c r="G42" s="2">
        <v>44119</v>
      </c>
      <c r="H42" s="3">
        <v>0.46077546296296296</v>
      </c>
      <c r="I42" t="s">
        <v>44</v>
      </c>
      <c r="J42">
        <v>-83764594001</v>
      </c>
      <c r="K42" s="4" t="s">
        <v>101</v>
      </c>
      <c r="N42" t="str">
        <f>IFERROR(IFERROR(VLOOKUP($A42,'K-NETT'!$A$1:$AF$37898,1,FALSE),VLOOKUP($A42,'K-Wallet'!$A$1:$M$5000,1,FALSE)),"NOT VALID")</f>
        <v>1025437506</v>
      </c>
      <c r="O42" t="str">
        <f>IFERROR(IFERROR(VLOOKUP($A42,'K-NETT'!$A$1:$AF$37898,11,FALSE),VLOOKUP($A42,'K-Wallet'!$A$1:$M$5000,0,FALSE)),"NOT VALID")</f>
        <v>CNE2010009441</v>
      </c>
      <c r="P42" t="str">
        <f>IFERROR(IFERROR(VLOOKUP($A42,'K-NETT'!$A$1:$AF$37898,14,FALSE),VLOOKUP($A42,'K-Wallet'!$A$1:$M$5000,8,FALSE)),"NOT VALID")</f>
        <v>IDSPAAB36612</v>
      </c>
      <c r="Q42" t="str">
        <f>IFERROR(IFERROR(VLOOKUP($A42,'K-NETT'!$A$1:$AF$37898,15,FALSE),VLOOKUP($A42,'K-Wallet'!$A$1:$M$5000,9,FALSE)),"NOT VALID")</f>
        <v>SAFIKA</v>
      </c>
      <c r="R42">
        <f>IFERROR(IFERROR(VLOOKUP($A42,'K-NETT'!$A$1:$AF$37898,16,FALSE),VLOOKUP($A42,'K-Wallet'!$A$1:$M$5000,0,FALSE)),"NOT VALID")</f>
        <v>120000</v>
      </c>
      <c r="S42">
        <f>IFERROR(IFERROR(VLOOKUP($A42,'K-NETT'!$A$1:$AF$37898,17,FALSE),VLOOKUP($A42,'K-Wallet'!$A$1:$M$5000,0,FALSE)),"NOT VALID")</f>
        <v>6650</v>
      </c>
      <c r="T42">
        <f>IFERROR(IFERROR(VLOOKUP($A42,'K-NETT'!$A$1:$AF$37898,18,FALSE),VLOOKUP($A42,'K-Wallet'!$A$1:$M$5000,0,FALSE)),"NOT VALID")</f>
        <v>8000</v>
      </c>
      <c r="U42">
        <f>IFERROR(IFERROR(VLOOKUP($A42,'K-NETT'!$A$1:$AF$37898,19,FALSE),VLOOKUP($A42,'K-Wallet'!$A$1:$M$5000,0,FALSE)),"NOT VALID")</f>
        <v>0</v>
      </c>
      <c r="V42">
        <f>IFERROR(IFERROR(VLOOKUP($A42,'K-NETT'!$A$1:$AF$37898,20,FALSE),VLOOKUP($A42,'K-Wallet'!$A$1:$M$5000,0,FALSE)),"NOT VALID")</f>
        <v>0</v>
      </c>
      <c r="W42">
        <f>IFERROR(IFERROR(VLOOKUP($A42,'K-NETT'!$A$1:$AF$37898,22,FALSE),VLOOKUP($A42,'K-Wallet'!$A$1:$M$5000,0,FALSE)),"NOT VALID")</f>
        <v>0</v>
      </c>
      <c r="X42">
        <f>IFERROR(IFERROR(VLOOKUP($A42,'K-NETT'!$A$1:$AF$37898,23,FALSE),VLOOKUP($A42,'K-Wallet'!$A$1:$M$5000,0,FALSE)),"NOT VALID")</f>
        <v>0</v>
      </c>
      <c r="Y42">
        <f>IFERROR(IFERROR(VLOOKUP($A42,'K-NETT'!$A$1:$AF$37898,26,FALSE),VLOOKUP($A42,'K-Wallet'!$A$1:$M$5000,0,FALSE)),"NOT VALID")</f>
        <v>134650</v>
      </c>
      <c r="Z42">
        <f>IFERROR(IFERROR(VLOOKUP($A42,'K-NETT'!$A$1:$AF$37898,30,FALSE),VLOOKUP($A42,'K-Wallet'!$A$1:$M$5000,11,FALSE)),"NOT VALID")</f>
        <v>0</v>
      </c>
      <c r="AA42" s="31">
        <f t="shared" si="1"/>
        <v>0</v>
      </c>
    </row>
    <row r="43" spans="1:27" x14ac:dyDescent="0.25">
      <c r="A43" t="str">
        <f t="shared" si="0"/>
        <v>1278437730</v>
      </c>
      <c r="B43">
        <v>34</v>
      </c>
      <c r="C43">
        <v>1278437730</v>
      </c>
      <c r="D43" t="s">
        <v>42</v>
      </c>
      <c r="E43" t="s">
        <v>43</v>
      </c>
      <c r="F43">
        <v>106650</v>
      </c>
      <c r="G43" s="2">
        <v>44119</v>
      </c>
      <c r="H43" s="3">
        <v>0.4644328703703704</v>
      </c>
      <c r="I43" t="s">
        <v>44</v>
      </c>
      <c r="J43">
        <v>-83766442901</v>
      </c>
      <c r="K43" s="4" t="s">
        <v>101</v>
      </c>
      <c r="N43" t="str">
        <f>IFERROR(IFERROR(VLOOKUP($A43,'K-NETT'!$A$1:$AF$37898,1,FALSE),VLOOKUP($A43,'K-Wallet'!$A$1:$M$5000,1,FALSE)),"NOT VALID")</f>
        <v>1278437730</v>
      </c>
      <c r="O43" t="str">
        <f>IFERROR(IFERROR(VLOOKUP($A43,'K-NETT'!$A$1:$AF$37898,11,FALSE),VLOOKUP($A43,'K-Wallet'!$A$1:$M$5000,0,FALSE)),"NOT VALID")</f>
        <v>CNE2010009442</v>
      </c>
      <c r="P43" t="str">
        <f>IFERROR(IFERROR(VLOOKUP($A43,'K-NETT'!$A$1:$AF$37898,14,FALSE),VLOOKUP($A43,'K-Wallet'!$A$1:$M$5000,8,FALSE)),"NOT VALID")</f>
        <v>IDKLADA04761</v>
      </c>
      <c r="Q43" t="str">
        <f>IFERROR(IFERROR(VLOOKUP($A43,'K-NETT'!$A$1:$AF$37898,15,FALSE),VLOOKUP($A43,'K-Wallet'!$A$1:$M$5000,9,FALSE)),"NOT VALID")</f>
        <v>IDDA SARASWATI</v>
      </c>
      <c r="R43">
        <f>IFERROR(IFERROR(VLOOKUP($A43,'K-NETT'!$A$1:$AF$37898,16,FALSE),VLOOKUP($A43,'K-Wallet'!$A$1:$M$5000,0,FALSE)),"NOT VALID")</f>
        <v>100000</v>
      </c>
      <c r="S43">
        <f>IFERROR(IFERROR(VLOOKUP($A43,'K-NETT'!$A$1:$AF$37898,17,FALSE),VLOOKUP($A43,'K-Wallet'!$A$1:$M$5000,0,FALSE)),"NOT VALID")</f>
        <v>6650</v>
      </c>
      <c r="T43">
        <f>IFERROR(IFERROR(VLOOKUP($A43,'K-NETT'!$A$1:$AF$37898,18,FALSE),VLOOKUP($A43,'K-Wallet'!$A$1:$M$5000,0,FALSE)),"NOT VALID")</f>
        <v>0</v>
      </c>
      <c r="U43">
        <f>IFERROR(IFERROR(VLOOKUP($A43,'K-NETT'!$A$1:$AF$37898,19,FALSE),VLOOKUP($A43,'K-Wallet'!$A$1:$M$5000,0,FALSE)),"NOT VALID")</f>
        <v>0</v>
      </c>
      <c r="V43">
        <f>IFERROR(IFERROR(VLOOKUP($A43,'K-NETT'!$A$1:$AF$37898,20,FALSE),VLOOKUP($A43,'K-Wallet'!$A$1:$M$5000,0,FALSE)),"NOT VALID")</f>
        <v>0</v>
      </c>
      <c r="W43">
        <f>IFERROR(IFERROR(VLOOKUP($A43,'K-NETT'!$A$1:$AF$37898,22,FALSE),VLOOKUP($A43,'K-Wallet'!$A$1:$M$5000,0,FALSE)),"NOT VALID")</f>
        <v>0</v>
      </c>
      <c r="X43">
        <f>IFERROR(IFERROR(VLOOKUP($A43,'K-NETT'!$A$1:$AF$37898,23,FALSE),VLOOKUP($A43,'K-Wallet'!$A$1:$M$5000,0,FALSE)),"NOT VALID")</f>
        <v>0</v>
      </c>
      <c r="Y43">
        <f>IFERROR(IFERROR(VLOOKUP($A43,'K-NETT'!$A$1:$AF$37898,26,FALSE),VLOOKUP($A43,'K-Wallet'!$A$1:$M$5000,0,FALSE)),"NOT VALID")</f>
        <v>106650</v>
      </c>
      <c r="Z43">
        <f>IFERROR(IFERROR(VLOOKUP($A43,'K-NETT'!$A$1:$AF$37898,30,FALSE),VLOOKUP($A43,'K-Wallet'!$A$1:$M$5000,11,FALSE)),"NOT VALID")</f>
        <v>0</v>
      </c>
      <c r="AA43" s="31">
        <f t="shared" si="1"/>
        <v>0</v>
      </c>
    </row>
    <row r="44" spans="1:27" x14ac:dyDescent="0.25">
      <c r="A44" t="str">
        <f t="shared" si="0"/>
        <v>1191537509</v>
      </c>
      <c r="B44">
        <v>35</v>
      </c>
      <c r="C44">
        <v>1191537509</v>
      </c>
      <c r="D44" t="s">
        <v>42</v>
      </c>
      <c r="E44" t="s">
        <v>43</v>
      </c>
      <c r="F44">
        <v>650650</v>
      </c>
      <c r="G44" s="2">
        <v>44119</v>
      </c>
      <c r="H44" s="3">
        <v>0.46833333333333332</v>
      </c>
      <c r="I44" t="s">
        <v>44</v>
      </c>
      <c r="J44">
        <v>-83768367001</v>
      </c>
      <c r="K44" s="4" t="s">
        <v>101</v>
      </c>
      <c r="N44" t="str">
        <f>IFERROR(IFERROR(VLOOKUP($A44,'K-NETT'!$A$1:$AF$37898,1,FALSE),VLOOKUP($A44,'K-Wallet'!$A$1:$M$5000,1,FALSE)),"NOT VALID")</f>
        <v>1191537509</v>
      </c>
      <c r="O44" t="str">
        <f>IFERROR(IFERROR(VLOOKUP($A44,'K-NETT'!$A$1:$AF$37898,11,FALSE),VLOOKUP($A44,'K-Wallet'!$A$1:$M$5000,0,FALSE)),"NOT VALID")</f>
        <v>CNE2010009443</v>
      </c>
      <c r="P44" t="str">
        <f>IFERROR(IFERROR(VLOOKUP($A44,'K-NETT'!$A$1:$AF$37898,14,FALSE),VLOOKUP($A44,'K-Wallet'!$A$1:$M$5000,8,FALSE)),"NOT VALID")</f>
        <v>IDSPAAB29882</v>
      </c>
      <c r="Q44" t="str">
        <f>IFERROR(IFERROR(VLOOKUP($A44,'K-NETT'!$A$1:$AF$37898,15,FALSE),VLOOKUP($A44,'K-Wallet'!$A$1:$M$5000,9,FALSE)),"NOT VALID")</f>
        <v>M ARIFIN</v>
      </c>
      <c r="R44">
        <f>IFERROR(IFERROR(VLOOKUP($A44,'K-NETT'!$A$1:$AF$37898,16,FALSE),VLOOKUP($A44,'K-Wallet'!$A$1:$M$5000,0,FALSE)),"NOT VALID")</f>
        <v>620000</v>
      </c>
      <c r="S44">
        <f>IFERROR(IFERROR(VLOOKUP($A44,'K-NETT'!$A$1:$AF$37898,17,FALSE),VLOOKUP($A44,'K-Wallet'!$A$1:$M$5000,0,FALSE)),"NOT VALID")</f>
        <v>6650</v>
      </c>
      <c r="T44">
        <f>IFERROR(IFERROR(VLOOKUP($A44,'K-NETT'!$A$1:$AF$37898,18,FALSE),VLOOKUP($A44,'K-Wallet'!$A$1:$M$5000,0,FALSE)),"NOT VALID")</f>
        <v>24000</v>
      </c>
      <c r="U44">
        <f>IFERROR(IFERROR(VLOOKUP($A44,'K-NETT'!$A$1:$AF$37898,19,FALSE),VLOOKUP($A44,'K-Wallet'!$A$1:$M$5000,0,FALSE)),"NOT VALID")</f>
        <v>0</v>
      </c>
      <c r="V44">
        <f>IFERROR(IFERROR(VLOOKUP($A44,'K-NETT'!$A$1:$AF$37898,20,FALSE),VLOOKUP($A44,'K-Wallet'!$A$1:$M$5000,0,FALSE)),"NOT VALID")</f>
        <v>0</v>
      </c>
      <c r="W44">
        <f>IFERROR(IFERROR(VLOOKUP($A44,'K-NETT'!$A$1:$AF$37898,22,FALSE),VLOOKUP($A44,'K-Wallet'!$A$1:$M$5000,0,FALSE)),"NOT VALID")</f>
        <v>0</v>
      </c>
      <c r="X44">
        <f>IFERROR(IFERROR(VLOOKUP($A44,'K-NETT'!$A$1:$AF$37898,23,FALSE),VLOOKUP($A44,'K-Wallet'!$A$1:$M$5000,0,FALSE)),"NOT VALID")</f>
        <v>0</v>
      </c>
      <c r="Y44">
        <f>IFERROR(IFERROR(VLOOKUP($A44,'K-NETT'!$A$1:$AF$37898,26,FALSE),VLOOKUP($A44,'K-Wallet'!$A$1:$M$5000,0,FALSE)),"NOT VALID")</f>
        <v>650650</v>
      </c>
      <c r="Z44">
        <f>IFERROR(IFERROR(VLOOKUP($A44,'K-NETT'!$A$1:$AF$37898,30,FALSE),VLOOKUP($A44,'K-Wallet'!$A$1:$M$5000,11,FALSE)),"NOT VALID")</f>
        <v>0</v>
      </c>
      <c r="AA44" s="31">
        <f t="shared" si="1"/>
        <v>0</v>
      </c>
    </row>
    <row r="45" spans="1:27" x14ac:dyDescent="0.25">
      <c r="A45" t="str">
        <f t="shared" si="0"/>
        <v>215005232</v>
      </c>
      <c r="B45">
        <v>36</v>
      </c>
      <c r="C45">
        <v>215005232</v>
      </c>
      <c r="D45" t="s">
        <v>85</v>
      </c>
      <c r="E45" t="s">
        <v>43</v>
      </c>
      <c r="F45">
        <v>7000000</v>
      </c>
      <c r="G45" s="2">
        <v>44119</v>
      </c>
      <c r="H45" s="3">
        <v>0.48137731481481483</v>
      </c>
      <c r="I45" t="s">
        <v>44</v>
      </c>
      <c r="J45">
        <v>-83774958801</v>
      </c>
      <c r="K45" s="4" t="s">
        <v>101</v>
      </c>
      <c r="N45" t="str">
        <f>IFERROR(IFERROR(VLOOKUP($A45,'K-NETT'!$A$1:$AF$37898,1,FALSE),VLOOKUP($A45,'K-Wallet'!$A$1:$M$5000,1,FALSE)),"NOT VALID")</f>
        <v>215005232</v>
      </c>
      <c r="O45" t="str">
        <f>IFERROR(IFERROR(VLOOKUP($A45,'K-NETT'!$A$1:$AF$37898,11,FALSE),VLOOKUP($A45,'K-Wallet'!$A$1:$M$5000,0,FALSE)),"NOT VALID")</f>
        <v>NOT VALID</v>
      </c>
      <c r="P45" t="str">
        <f>IFERROR(IFERROR(VLOOKUP($A45,'K-NETT'!$A$1:$AF$37898,14,FALSE),VLOOKUP($A45,'K-Wallet'!$A$1:$M$5000,8,FALSE)),"NOT VALID")</f>
        <v>IDJHAKA03127</v>
      </c>
      <c r="Q45" t="str">
        <f>IFERROR(IFERROR(VLOOKUP($A45,'K-NETT'!$A$1:$AF$37898,15,FALSE),VLOOKUP($A45,'K-Wallet'!$A$1:$M$5000,9,FALSE)),"NOT VALID")</f>
        <v>ANISAETATIZUNAEROH</v>
      </c>
      <c r="R45" t="str">
        <f>IFERROR(IFERROR(VLOOKUP($A45,'K-NETT'!$A$1:$AF$37898,16,FALSE),VLOOKUP($A45,'K-Wallet'!$A$1:$M$5000,0,FALSE)),"NOT VALID")</f>
        <v>NOT VALID</v>
      </c>
      <c r="S45" t="str">
        <f>IFERROR(IFERROR(VLOOKUP($A45,'K-NETT'!$A$1:$AF$37898,17,FALSE),VLOOKUP($A45,'K-Wallet'!$A$1:$M$5000,0,FALSE)),"NOT VALID")</f>
        <v>NOT VALID</v>
      </c>
      <c r="T45" t="str">
        <f>IFERROR(IFERROR(VLOOKUP($A45,'K-NETT'!$A$1:$AF$37898,18,FALSE),VLOOKUP($A45,'K-Wallet'!$A$1:$M$5000,0,FALSE)),"NOT VALID")</f>
        <v>NOT VALID</v>
      </c>
      <c r="U45" t="str">
        <f>IFERROR(IFERROR(VLOOKUP($A45,'K-NETT'!$A$1:$AF$37898,19,FALSE),VLOOKUP($A45,'K-Wallet'!$A$1:$M$5000,0,FALSE)),"NOT VALID")</f>
        <v>NOT VALID</v>
      </c>
      <c r="V45" t="str">
        <f>IFERROR(IFERROR(VLOOKUP($A45,'K-NETT'!$A$1:$AF$37898,20,FALSE),VLOOKUP($A45,'K-Wallet'!$A$1:$M$5000,0,FALSE)),"NOT VALID")</f>
        <v>NOT VALID</v>
      </c>
      <c r="W45" t="str">
        <f>IFERROR(IFERROR(VLOOKUP($A45,'K-NETT'!$A$1:$AF$37898,22,FALSE),VLOOKUP($A45,'K-Wallet'!$A$1:$M$5000,0,FALSE)),"NOT VALID")</f>
        <v>NOT VALID</v>
      </c>
      <c r="X45" t="str">
        <f>IFERROR(IFERROR(VLOOKUP($A45,'K-NETT'!$A$1:$AF$37898,23,FALSE),VLOOKUP($A45,'K-Wallet'!$A$1:$M$5000,0,FALSE)),"NOT VALID")</f>
        <v>NOT VALID</v>
      </c>
      <c r="Y45" t="str">
        <f>IFERROR(IFERROR(VLOOKUP($A45,'K-NETT'!$A$1:$AF$37898,26,FALSE),VLOOKUP($A45,'K-Wallet'!$A$1:$M$5000,0,FALSE)),"NOT VALID")</f>
        <v>NOT VALID</v>
      </c>
      <c r="Z45" t="str">
        <f>IFERROR(IFERROR(VLOOKUP($A45,'K-NETT'!$A$1:$AF$37898,30,FALSE),VLOOKUP($A45,'K-Wallet'!$A$1:$M$5000,11,FALSE)),"NOT VALID")</f>
        <v xml:space="preserve"> TOP UP K-WALLET</v>
      </c>
      <c r="AA45" s="31" t="e">
        <f t="shared" si="1"/>
        <v>#VALUE!</v>
      </c>
    </row>
    <row r="46" spans="1:27" x14ac:dyDescent="0.25">
      <c r="A46" t="str">
        <f t="shared" si="0"/>
        <v>1979637599</v>
      </c>
      <c r="B46">
        <v>37</v>
      </c>
      <c r="C46">
        <v>1979637599</v>
      </c>
      <c r="D46" t="s">
        <v>42</v>
      </c>
      <c r="E46" t="s">
        <v>43</v>
      </c>
      <c r="F46">
        <v>1124650</v>
      </c>
      <c r="G46" s="2">
        <v>44119</v>
      </c>
      <c r="H46" s="3">
        <v>0.48978009259259259</v>
      </c>
      <c r="I46" t="s">
        <v>44</v>
      </c>
      <c r="J46">
        <v>-83779050501</v>
      </c>
      <c r="K46" s="4" t="s">
        <v>101</v>
      </c>
      <c r="N46" t="str">
        <f>IFERROR(IFERROR(VLOOKUP($A46,'K-NETT'!$A$1:$AF$37898,1,FALSE),VLOOKUP($A46,'K-Wallet'!$A$1:$M$5000,1,FALSE)),"NOT VALID")</f>
        <v>1979637599</v>
      </c>
      <c r="O46" t="str">
        <f>IFERROR(IFERROR(VLOOKUP($A46,'K-NETT'!$A$1:$AF$37898,11,FALSE),VLOOKUP($A46,'K-Wallet'!$A$1:$M$5000,0,FALSE)),"NOT VALID")</f>
        <v>CNE2010009463</v>
      </c>
      <c r="P46" t="str">
        <f>IFERROR(IFERROR(VLOOKUP($A46,'K-NETT'!$A$1:$AF$37898,14,FALSE),VLOOKUP($A46,'K-Wallet'!$A$1:$M$5000,8,FALSE)),"NOT VALID")</f>
        <v>IDSPCCA02288</v>
      </c>
      <c r="Q46" t="str">
        <f>IFERROR(IFERROR(VLOOKUP($A46,'K-NETT'!$A$1:$AF$37898,15,FALSE),VLOOKUP($A46,'K-Wallet'!$A$1:$M$5000,9,FALSE)),"NOT VALID")</f>
        <v>INDARTI</v>
      </c>
      <c r="R46">
        <f>IFERROR(IFERROR(VLOOKUP($A46,'K-NETT'!$A$1:$AF$37898,16,FALSE),VLOOKUP($A46,'K-Wallet'!$A$1:$M$5000,0,FALSE)),"NOT VALID")</f>
        <v>1108000</v>
      </c>
      <c r="S46">
        <f>IFERROR(IFERROR(VLOOKUP($A46,'K-NETT'!$A$1:$AF$37898,17,FALSE),VLOOKUP($A46,'K-Wallet'!$A$1:$M$5000,0,FALSE)),"NOT VALID")</f>
        <v>6650</v>
      </c>
      <c r="T46">
        <f>IFERROR(IFERROR(VLOOKUP($A46,'K-NETT'!$A$1:$AF$37898,18,FALSE),VLOOKUP($A46,'K-Wallet'!$A$1:$M$5000,0,FALSE)),"NOT VALID")</f>
        <v>10000</v>
      </c>
      <c r="U46">
        <f>IFERROR(IFERROR(VLOOKUP($A46,'K-NETT'!$A$1:$AF$37898,19,FALSE),VLOOKUP($A46,'K-Wallet'!$A$1:$M$5000,0,FALSE)),"NOT VALID")</f>
        <v>0</v>
      </c>
      <c r="V46">
        <f>IFERROR(IFERROR(VLOOKUP($A46,'K-NETT'!$A$1:$AF$37898,20,FALSE),VLOOKUP($A46,'K-Wallet'!$A$1:$M$5000,0,FALSE)),"NOT VALID")</f>
        <v>0</v>
      </c>
      <c r="W46">
        <f>IFERROR(IFERROR(VLOOKUP($A46,'K-NETT'!$A$1:$AF$37898,22,FALSE),VLOOKUP($A46,'K-Wallet'!$A$1:$M$5000,0,FALSE)),"NOT VALID")</f>
        <v>0</v>
      </c>
      <c r="X46">
        <f>IFERROR(IFERROR(VLOOKUP($A46,'K-NETT'!$A$1:$AF$37898,23,FALSE),VLOOKUP($A46,'K-Wallet'!$A$1:$M$5000,0,FALSE)),"NOT VALID")</f>
        <v>0</v>
      </c>
      <c r="Y46">
        <f>IFERROR(IFERROR(VLOOKUP($A46,'K-NETT'!$A$1:$AF$37898,26,FALSE),VLOOKUP($A46,'K-Wallet'!$A$1:$M$5000,0,FALSE)),"NOT VALID")</f>
        <v>1124650</v>
      </c>
      <c r="Z46">
        <f>IFERROR(IFERROR(VLOOKUP($A46,'K-NETT'!$A$1:$AF$37898,30,FALSE),VLOOKUP($A46,'K-Wallet'!$A$1:$M$5000,11,FALSE)),"NOT VALID")</f>
        <v>0</v>
      </c>
      <c r="AA46" s="31">
        <f t="shared" si="1"/>
        <v>0</v>
      </c>
    </row>
    <row r="47" spans="1:27" x14ac:dyDescent="0.25">
      <c r="A47" t="str">
        <f t="shared" si="0"/>
        <v>1819737230</v>
      </c>
      <c r="B47">
        <v>38</v>
      </c>
      <c r="C47">
        <v>1819737230</v>
      </c>
      <c r="D47" t="s">
        <v>42</v>
      </c>
      <c r="E47" t="s">
        <v>43</v>
      </c>
      <c r="F47">
        <v>316650</v>
      </c>
      <c r="G47" s="2">
        <v>44119</v>
      </c>
      <c r="H47" s="3">
        <v>0.49975694444444446</v>
      </c>
      <c r="I47" t="s">
        <v>44</v>
      </c>
      <c r="J47">
        <v>-83784106401</v>
      </c>
      <c r="K47" s="4" t="s">
        <v>101</v>
      </c>
      <c r="N47" t="str">
        <f>IFERROR(IFERROR(VLOOKUP($A47,'K-NETT'!$A$1:$AF$37898,1,FALSE),VLOOKUP($A47,'K-Wallet'!$A$1:$M$5000,1,FALSE)),"NOT VALID")</f>
        <v>1819737230</v>
      </c>
      <c r="O47" t="str">
        <f>IFERROR(IFERROR(VLOOKUP($A47,'K-NETT'!$A$1:$AF$37898,11,FALSE),VLOOKUP($A47,'K-Wallet'!$A$1:$M$5000,0,FALSE)),"NOT VALID")</f>
        <v>CNE2010009467</v>
      </c>
      <c r="P47" t="str">
        <f>IFERROR(IFERROR(VLOOKUP($A47,'K-NETT'!$A$1:$AF$37898,14,FALSE),VLOOKUP($A47,'K-Wallet'!$A$1:$M$5000,8,FALSE)),"NOT VALID")</f>
        <v>IDBNALA00991</v>
      </c>
      <c r="Q47" t="str">
        <f>IFERROR(IFERROR(VLOOKUP($A47,'K-NETT'!$A$1:$AF$37898,15,FALSE),VLOOKUP($A47,'K-Wallet'!$A$1:$M$5000,9,FALSE)),"NOT VALID")</f>
        <v>RADIANTI PRIUTAMI</v>
      </c>
      <c r="R47">
        <f>IFERROR(IFERROR(VLOOKUP($A47,'K-NETT'!$A$1:$AF$37898,16,FALSE),VLOOKUP($A47,'K-Wallet'!$A$1:$M$5000,0,FALSE)),"NOT VALID")</f>
        <v>300000</v>
      </c>
      <c r="S47">
        <f>IFERROR(IFERROR(VLOOKUP($A47,'K-NETT'!$A$1:$AF$37898,17,FALSE),VLOOKUP($A47,'K-Wallet'!$A$1:$M$5000,0,FALSE)),"NOT VALID")</f>
        <v>6650</v>
      </c>
      <c r="T47">
        <f>IFERROR(IFERROR(VLOOKUP($A47,'K-NETT'!$A$1:$AF$37898,18,FALSE),VLOOKUP($A47,'K-Wallet'!$A$1:$M$5000,0,FALSE)),"NOT VALID")</f>
        <v>10000</v>
      </c>
      <c r="U47">
        <f>IFERROR(IFERROR(VLOOKUP($A47,'K-NETT'!$A$1:$AF$37898,19,FALSE),VLOOKUP($A47,'K-Wallet'!$A$1:$M$5000,0,FALSE)),"NOT VALID")</f>
        <v>0</v>
      </c>
      <c r="V47">
        <f>IFERROR(IFERROR(VLOOKUP($A47,'K-NETT'!$A$1:$AF$37898,20,FALSE),VLOOKUP($A47,'K-Wallet'!$A$1:$M$5000,0,FALSE)),"NOT VALID")</f>
        <v>0</v>
      </c>
      <c r="W47">
        <f>IFERROR(IFERROR(VLOOKUP($A47,'K-NETT'!$A$1:$AF$37898,22,FALSE),VLOOKUP($A47,'K-Wallet'!$A$1:$M$5000,0,FALSE)),"NOT VALID")</f>
        <v>0</v>
      </c>
      <c r="X47">
        <f>IFERROR(IFERROR(VLOOKUP($A47,'K-NETT'!$A$1:$AF$37898,23,FALSE),VLOOKUP($A47,'K-Wallet'!$A$1:$M$5000,0,FALSE)),"NOT VALID")</f>
        <v>0</v>
      </c>
      <c r="Y47">
        <f>IFERROR(IFERROR(VLOOKUP($A47,'K-NETT'!$A$1:$AF$37898,26,FALSE),VLOOKUP($A47,'K-Wallet'!$A$1:$M$5000,0,FALSE)),"NOT VALID")</f>
        <v>316650</v>
      </c>
      <c r="Z47">
        <f>IFERROR(IFERROR(VLOOKUP($A47,'K-NETT'!$A$1:$AF$37898,30,FALSE),VLOOKUP($A47,'K-Wallet'!$A$1:$M$5000,11,FALSE)),"NOT VALID")</f>
        <v>0</v>
      </c>
      <c r="AA47" s="31">
        <f t="shared" si="1"/>
        <v>0</v>
      </c>
    </row>
    <row r="48" spans="1:27" x14ac:dyDescent="0.25">
      <c r="A48" t="str">
        <f t="shared" si="0"/>
        <v>1168537266</v>
      </c>
      <c r="B48">
        <v>39</v>
      </c>
      <c r="C48">
        <v>1168537266</v>
      </c>
      <c r="D48" t="s">
        <v>42</v>
      </c>
      <c r="E48" t="s">
        <v>43</v>
      </c>
      <c r="F48">
        <v>964650</v>
      </c>
      <c r="G48" s="2">
        <v>44119</v>
      </c>
      <c r="H48" s="3">
        <v>0.50834490740740745</v>
      </c>
      <c r="I48" t="s">
        <v>46</v>
      </c>
      <c r="J48">
        <v>-83788285601</v>
      </c>
      <c r="K48" s="4" t="s">
        <v>101</v>
      </c>
      <c r="N48" t="str">
        <f>IFERROR(IFERROR(VLOOKUP($A48,'K-NETT'!$A$1:$AF$37898,1,FALSE),VLOOKUP($A48,'K-Wallet'!$A$1:$M$5000,1,FALSE)),"NOT VALID")</f>
        <v>1168537266</v>
      </c>
      <c r="O48" t="str">
        <f>IFERROR(IFERROR(VLOOKUP($A48,'K-NETT'!$A$1:$AF$37898,11,FALSE),VLOOKUP($A48,'K-Wallet'!$A$1:$M$5000,0,FALSE)),"NOT VALID")</f>
        <v>CNE2010009471</v>
      </c>
      <c r="P48" t="str">
        <f>IFERROR(IFERROR(VLOOKUP($A48,'K-NETT'!$A$1:$AF$37898,14,FALSE),VLOOKUP($A48,'K-Wallet'!$A$1:$M$5000,8,FALSE)),"NOT VALID")</f>
        <v>IDBNABA04649</v>
      </c>
      <c r="Q48" t="str">
        <f>IFERROR(IFERROR(VLOOKUP($A48,'K-NETT'!$A$1:$AF$37898,15,FALSE),VLOOKUP($A48,'K-Wallet'!$A$1:$M$5000,9,FALSE)),"NOT VALID")</f>
        <v>ARTIWI</v>
      </c>
      <c r="R48">
        <f>IFERROR(IFERROR(VLOOKUP($A48,'K-NETT'!$A$1:$AF$37898,16,FALSE),VLOOKUP($A48,'K-Wallet'!$A$1:$M$5000,0,FALSE)),"NOT VALID")</f>
        <v>950000</v>
      </c>
      <c r="S48">
        <f>IFERROR(IFERROR(VLOOKUP($A48,'K-NETT'!$A$1:$AF$37898,17,FALSE),VLOOKUP($A48,'K-Wallet'!$A$1:$M$5000,0,FALSE)),"NOT VALID")</f>
        <v>6650</v>
      </c>
      <c r="T48">
        <f>IFERROR(IFERROR(VLOOKUP($A48,'K-NETT'!$A$1:$AF$37898,18,FALSE),VLOOKUP($A48,'K-Wallet'!$A$1:$M$5000,0,FALSE)),"NOT VALID")</f>
        <v>8000</v>
      </c>
      <c r="U48">
        <f>IFERROR(IFERROR(VLOOKUP($A48,'K-NETT'!$A$1:$AF$37898,19,FALSE),VLOOKUP($A48,'K-Wallet'!$A$1:$M$5000,0,FALSE)),"NOT VALID")</f>
        <v>0</v>
      </c>
      <c r="V48">
        <f>IFERROR(IFERROR(VLOOKUP($A48,'K-NETT'!$A$1:$AF$37898,20,FALSE),VLOOKUP($A48,'K-Wallet'!$A$1:$M$5000,0,FALSE)),"NOT VALID")</f>
        <v>0</v>
      </c>
      <c r="W48">
        <f>IFERROR(IFERROR(VLOOKUP($A48,'K-NETT'!$A$1:$AF$37898,22,FALSE),VLOOKUP($A48,'K-Wallet'!$A$1:$M$5000,0,FALSE)),"NOT VALID")</f>
        <v>0</v>
      </c>
      <c r="X48">
        <f>IFERROR(IFERROR(VLOOKUP($A48,'K-NETT'!$A$1:$AF$37898,23,FALSE),VLOOKUP($A48,'K-Wallet'!$A$1:$M$5000,0,FALSE)),"NOT VALID")</f>
        <v>0</v>
      </c>
      <c r="Y48">
        <f>IFERROR(IFERROR(VLOOKUP($A48,'K-NETT'!$A$1:$AF$37898,26,FALSE),VLOOKUP($A48,'K-Wallet'!$A$1:$M$5000,0,FALSE)),"NOT VALID")</f>
        <v>964650</v>
      </c>
      <c r="Z48">
        <f>IFERROR(IFERROR(VLOOKUP($A48,'K-NETT'!$A$1:$AF$37898,30,FALSE),VLOOKUP($A48,'K-Wallet'!$A$1:$M$5000,11,FALSE)),"NOT VALID")</f>
        <v>0</v>
      </c>
      <c r="AA48" s="31">
        <f t="shared" si="1"/>
        <v>0</v>
      </c>
    </row>
    <row r="49" spans="1:27" x14ac:dyDescent="0.25">
      <c r="A49" t="str">
        <f t="shared" si="0"/>
        <v>1922937290</v>
      </c>
      <c r="B49">
        <v>40</v>
      </c>
      <c r="C49">
        <v>1922937290</v>
      </c>
      <c r="D49" t="s">
        <v>42</v>
      </c>
      <c r="E49" t="s">
        <v>43</v>
      </c>
      <c r="F49">
        <v>506650</v>
      </c>
      <c r="G49" s="2">
        <v>44119</v>
      </c>
      <c r="H49" s="3">
        <v>0.51656250000000004</v>
      </c>
      <c r="I49" t="s">
        <v>44</v>
      </c>
      <c r="J49">
        <v>-83792434501</v>
      </c>
      <c r="K49" s="4" t="s">
        <v>101</v>
      </c>
      <c r="N49" t="str">
        <f>IFERROR(IFERROR(VLOOKUP($A49,'K-NETT'!$A$1:$AF$37898,1,FALSE),VLOOKUP($A49,'K-Wallet'!$A$1:$M$5000,1,FALSE)),"NOT VALID")</f>
        <v>1922937290</v>
      </c>
      <c r="O49" t="str">
        <f>IFERROR(IFERROR(VLOOKUP($A49,'K-NETT'!$A$1:$AF$37898,11,FALSE),VLOOKUP($A49,'K-Wallet'!$A$1:$M$5000,0,FALSE)),"NOT VALID")</f>
        <v>CNE2010009476</v>
      </c>
      <c r="P49" t="str">
        <f>IFERROR(IFERROR(VLOOKUP($A49,'K-NETT'!$A$1:$AF$37898,14,FALSE),VLOOKUP($A49,'K-Wallet'!$A$1:$M$5000,8,FALSE)),"NOT VALID")</f>
        <v>IDJKID001015</v>
      </c>
      <c r="Q49" t="str">
        <f>IFERROR(IFERROR(VLOOKUP($A49,'K-NETT'!$A$1:$AF$37898,15,FALSE),VLOOKUP($A49,'K-Wallet'!$A$1:$M$5000,9,FALSE)),"NOT VALID")</f>
        <v>IBNU HAJAR</v>
      </c>
      <c r="R49">
        <f>IFERROR(IFERROR(VLOOKUP($A49,'K-NETT'!$A$1:$AF$37898,16,FALSE),VLOOKUP($A49,'K-Wallet'!$A$1:$M$5000,0,FALSE)),"NOT VALID")</f>
        <v>500000</v>
      </c>
      <c r="S49">
        <f>IFERROR(IFERROR(VLOOKUP($A49,'K-NETT'!$A$1:$AF$37898,17,FALSE),VLOOKUP($A49,'K-Wallet'!$A$1:$M$5000,0,FALSE)),"NOT VALID")</f>
        <v>6650</v>
      </c>
      <c r="T49">
        <f>IFERROR(IFERROR(VLOOKUP($A49,'K-NETT'!$A$1:$AF$37898,18,FALSE),VLOOKUP($A49,'K-Wallet'!$A$1:$M$5000,0,FALSE)),"NOT VALID")</f>
        <v>0</v>
      </c>
      <c r="U49">
        <f>IFERROR(IFERROR(VLOOKUP($A49,'K-NETT'!$A$1:$AF$37898,19,FALSE),VLOOKUP($A49,'K-Wallet'!$A$1:$M$5000,0,FALSE)),"NOT VALID")</f>
        <v>0</v>
      </c>
      <c r="V49">
        <f>IFERROR(IFERROR(VLOOKUP($A49,'K-NETT'!$A$1:$AF$37898,20,FALSE),VLOOKUP($A49,'K-Wallet'!$A$1:$M$5000,0,FALSE)),"NOT VALID")</f>
        <v>0</v>
      </c>
      <c r="W49">
        <f>IFERROR(IFERROR(VLOOKUP($A49,'K-NETT'!$A$1:$AF$37898,22,FALSE),VLOOKUP($A49,'K-Wallet'!$A$1:$M$5000,0,FALSE)),"NOT VALID")</f>
        <v>0</v>
      </c>
      <c r="X49">
        <f>IFERROR(IFERROR(VLOOKUP($A49,'K-NETT'!$A$1:$AF$37898,23,FALSE),VLOOKUP($A49,'K-Wallet'!$A$1:$M$5000,0,FALSE)),"NOT VALID")</f>
        <v>0</v>
      </c>
      <c r="Y49">
        <f>IFERROR(IFERROR(VLOOKUP($A49,'K-NETT'!$A$1:$AF$37898,26,FALSE),VLOOKUP($A49,'K-Wallet'!$A$1:$M$5000,0,FALSE)),"NOT VALID")</f>
        <v>506650</v>
      </c>
      <c r="Z49">
        <f>IFERROR(IFERROR(VLOOKUP($A49,'K-NETT'!$A$1:$AF$37898,30,FALSE),VLOOKUP($A49,'K-Wallet'!$A$1:$M$5000,11,FALSE)),"NOT VALID")</f>
        <v>0</v>
      </c>
      <c r="AA49" s="31">
        <f t="shared" si="1"/>
        <v>0</v>
      </c>
    </row>
    <row r="50" spans="1:27" x14ac:dyDescent="0.25">
      <c r="A50" t="str">
        <f t="shared" si="0"/>
        <v>1164937003</v>
      </c>
      <c r="B50">
        <v>41</v>
      </c>
      <c r="C50">
        <v>1164937003</v>
      </c>
      <c r="D50" t="s">
        <v>42</v>
      </c>
      <c r="E50" t="s">
        <v>43</v>
      </c>
      <c r="F50">
        <v>86650</v>
      </c>
      <c r="G50" s="2">
        <v>44119</v>
      </c>
      <c r="H50" s="3">
        <v>0.51928240740740739</v>
      </c>
      <c r="I50" t="s">
        <v>17192</v>
      </c>
      <c r="J50">
        <v>-83793754101</v>
      </c>
      <c r="K50" s="4" t="s">
        <v>101</v>
      </c>
      <c r="N50" t="str">
        <f>IFERROR(IFERROR(VLOOKUP($A50,'K-NETT'!$A$1:$AF$37898,1,FALSE),VLOOKUP($A50,'K-Wallet'!$A$1:$M$5000,1,FALSE)),"NOT VALID")</f>
        <v>1164937003</v>
      </c>
      <c r="O50">
        <f>IFERROR(IFERROR(VLOOKUP($A50,'K-NETT'!$A$1:$AF$37898,11,FALSE),VLOOKUP($A50,'K-Wallet'!$A$1:$M$5000,0,FALSE)),"NOT VALID")</f>
        <v>0</v>
      </c>
      <c r="P50" t="str">
        <f>IFERROR(IFERROR(VLOOKUP($A50,'K-NETT'!$A$1:$AF$37898,14,FALSE),VLOOKUP($A50,'K-Wallet'!$A$1:$M$5000,8,FALSE)),"NOT VALID")</f>
        <v>IDJTADA07877</v>
      </c>
      <c r="Q50" t="str">
        <f>IFERROR(IFERROR(VLOOKUP($A50,'K-NETT'!$A$1:$AF$37898,15,FALSE),VLOOKUP($A50,'K-Wallet'!$A$1:$M$5000,9,FALSE)),"NOT VALID")</f>
        <v>AHMAD ANIQ SOFIYYUDIN, ST</v>
      </c>
      <c r="R50">
        <f>IFERROR(IFERROR(VLOOKUP($A50,'K-NETT'!$A$1:$AF$37898,16,FALSE),VLOOKUP($A50,'K-Wallet'!$A$1:$M$5000,0,FALSE)),"NOT VALID")</f>
        <v>80000</v>
      </c>
      <c r="S50">
        <f>IFERROR(IFERROR(VLOOKUP($A50,'K-NETT'!$A$1:$AF$37898,17,FALSE),VLOOKUP($A50,'K-Wallet'!$A$1:$M$5000,0,FALSE)),"NOT VALID")</f>
        <v>6650</v>
      </c>
      <c r="T50">
        <f>IFERROR(IFERROR(VLOOKUP($A50,'K-NETT'!$A$1:$AF$37898,18,FALSE),VLOOKUP($A50,'K-Wallet'!$A$1:$M$5000,0,FALSE)),"NOT VALID")</f>
        <v>0</v>
      </c>
      <c r="U50">
        <f>IFERROR(IFERROR(VLOOKUP($A50,'K-NETT'!$A$1:$AF$37898,19,FALSE),VLOOKUP($A50,'K-Wallet'!$A$1:$M$5000,0,FALSE)),"NOT VALID")</f>
        <v>0</v>
      </c>
      <c r="V50">
        <f>IFERROR(IFERROR(VLOOKUP($A50,'K-NETT'!$A$1:$AF$37898,20,FALSE),VLOOKUP($A50,'K-Wallet'!$A$1:$M$5000,0,FALSE)),"NOT VALID")</f>
        <v>0</v>
      </c>
      <c r="W50">
        <f>IFERROR(IFERROR(VLOOKUP($A50,'K-NETT'!$A$1:$AF$37898,22,FALSE),VLOOKUP($A50,'K-Wallet'!$A$1:$M$5000,0,FALSE)),"NOT VALID")</f>
        <v>0</v>
      </c>
      <c r="X50">
        <f>IFERROR(IFERROR(VLOOKUP($A50,'K-NETT'!$A$1:$AF$37898,23,FALSE),VLOOKUP($A50,'K-Wallet'!$A$1:$M$5000,0,FALSE)),"NOT VALID")</f>
        <v>0</v>
      </c>
      <c r="Y50">
        <f>IFERROR(IFERROR(VLOOKUP($A50,'K-NETT'!$A$1:$AF$37898,26,FALSE),VLOOKUP($A50,'K-Wallet'!$A$1:$M$5000,0,FALSE)),"NOT VALID")</f>
        <v>80000</v>
      </c>
      <c r="Z50" t="str">
        <f>IFERROR(IFERROR(VLOOKUP($A50,'K-NETT'!$A$1:$AF$37898,30,FALSE),VLOOKUP($A50,'K-Wallet'!$A$1:$M$5000,11,FALSE)),"NOT VALID")</f>
        <v>TDN - ANDI (ACEH-SUMBAR) - 2020/10/16</v>
      </c>
      <c r="AA50" s="31">
        <f t="shared" si="1"/>
        <v>6650</v>
      </c>
    </row>
    <row r="51" spans="1:27" x14ac:dyDescent="0.25">
      <c r="A51" t="str">
        <f t="shared" si="0"/>
        <v>1662047624</v>
      </c>
      <c r="B51">
        <v>42</v>
      </c>
      <c r="C51">
        <v>1662047624</v>
      </c>
      <c r="D51" t="s">
        <v>42</v>
      </c>
      <c r="E51" t="s">
        <v>43</v>
      </c>
      <c r="F51">
        <v>136650</v>
      </c>
      <c r="G51" s="2">
        <v>44119</v>
      </c>
      <c r="H51" s="3">
        <v>0.52756944444444442</v>
      </c>
      <c r="I51" t="s">
        <v>44</v>
      </c>
      <c r="J51">
        <v>-83797651401</v>
      </c>
      <c r="K51" s="4" t="s">
        <v>101</v>
      </c>
      <c r="N51" t="str">
        <f>IFERROR(IFERROR(VLOOKUP($A51,'K-NETT'!$A$1:$AF$37898,1,FALSE),VLOOKUP($A51,'K-Wallet'!$A$1:$M$5000,1,FALSE)),"NOT VALID")</f>
        <v>1662047624</v>
      </c>
      <c r="O51" t="str">
        <f>IFERROR(IFERROR(VLOOKUP($A51,'K-NETT'!$A$1:$AF$37898,11,FALSE),VLOOKUP($A51,'K-Wallet'!$A$1:$M$5000,0,FALSE)),"NOT VALID")</f>
        <v>CNE2010009484</v>
      </c>
      <c r="P51" t="str">
        <f>IFERROR(IFERROR(VLOOKUP($A51,'K-NETT'!$A$1:$AF$37898,14,FALSE),VLOOKUP($A51,'K-Wallet'!$A$1:$M$5000,8,FALSE)),"NOT VALID")</f>
        <v>IDJTID082772</v>
      </c>
      <c r="Q51" t="str">
        <f>IFERROR(IFERROR(VLOOKUP($A51,'K-NETT'!$A$1:$AF$37898,15,FALSE),VLOOKUP($A51,'K-Wallet'!$A$1:$M$5000,9,FALSE)),"NOT VALID")</f>
        <v>BISMA WIDYAWAN</v>
      </c>
      <c r="R51">
        <f>IFERROR(IFERROR(VLOOKUP($A51,'K-NETT'!$A$1:$AF$37898,16,FALSE),VLOOKUP($A51,'K-Wallet'!$A$1:$M$5000,0,FALSE)),"NOT VALID")</f>
        <v>120000</v>
      </c>
      <c r="S51">
        <f>IFERROR(IFERROR(VLOOKUP($A51,'K-NETT'!$A$1:$AF$37898,17,FALSE),VLOOKUP($A51,'K-Wallet'!$A$1:$M$5000,0,FALSE)),"NOT VALID")</f>
        <v>6650</v>
      </c>
      <c r="T51">
        <f>IFERROR(IFERROR(VLOOKUP($A51,'K-NETT'!$A$1:$AF$37898,18,FALSE),VLOOKUP($A51,'K-Wallet'!$A$1:$M$5000,0,FALSE)),"NOT VALID")</f>
        <v>10000</v>
      </c>
      <c r="U51">
        <f>IFERROR(IFERROR(VLOOKUP($A51,'K-NETT'!$A$1:$AF$37898,19,FALSE),VLOOKUP($A51,'K-Wallet'!$A$1:$M$5000,0,FALSE)),"NOT VALID")</f>
        <v>0</v>
      </c>
      <c r="V51">
        <f>IFERROR(IFERROR(VLOOKUP($A51,'K-NETT'!$A$1:$AF$37898,20,FALSE),VLOOKUP($A51,'K-Wallet'!$A$1:$M$5000,0,FALSE)),"NOT VALID")</f>
        <v>0</v>
      </c>
      <c r="W51">
        <f>IFERROR(IFERROR(VLOOKUP($A51,'K-NETT'!$A$1:$AF$37898,22,FALSE),VLOOKUP($A51,'K-Wallet'!$A$1:$M$5000,0,FALSE)),"NOT VALID")</f>
        <v>0</v>
      </c>
      <c r="X51">
        <f>IFERROR(IFERROR(VLOOKUP($A51,'K-NETT'!$A$1:$AF$37898,23,FALSE),VLOOKUP($A51,'K-Wallet'!$A$1:$M$5000,0,FALSE)),"NOT VALID")</f>
        <v>0</v>
      </c>
      <c r="Y51">
        <f>IFERROR(IFERROR(VLOOKUP($A51,'K-NETT'!$A$1:$AF$37898,26,FALSE),VLOOKUP($A51,'K-Wallet'!$A$1:$M$5000,0,FALSE)),"NOT VALID")</f>
        <v>136650</v>
      </c>
      <c r="Z51">
        <f>IFERROR(IFERROR(VLOOKUP($A51,'K-NETT'!$A$1:$AF$37898,30,FALSE),VLOOKUP($A51,'K-Wallet'!$A$1:$M$5000,11,FALSE)),"NOT VALID")</f>
        <v>0</v>
      </c>
      <c r="AA51" s="31">
        <f t="shared" si="1"/>
        <v>0</v>
      </c>
    </row>
    <row r="52" spans="1:27" x14ac:dyDescent="0.25">
      <c r="A52" t="str">
        <f t="shared" si="0"/>
        <v>1400147711</v>
      </c>
      <c r="B52">
        <v>43</v>
      </c>
      <c r="C52">
        <v>1400147711</v>
      </c>
      <c r="D52" t="s">
        <v>42</v>
      </c>
      <c r="E52" t="s">
        <v>43</v>
      </c>
      <c r="F52">
        <v>1376650</v>
      </c>
      <c r="G52" s="2">
        <v>44119</v>
      </c>
      <c r="H52" s="3">
        <v>0.53564814814814821</v>
      </c>
      <c r="I52" t="s">
        <v>44</v>
      </c>
      <c r="J52">
        <v>-83801508401</v>
      </c>
      <c r="K52" s="4" t="s">
        <v>101</v>
      </c>
      <c r="N52" t="str">
        <f>IFERROR(IFERROR(VLOOKUP($A52,'K-NETT'!$A$1:$AF$37898,1,FALSE),VLOOKUP($A52,'K-Wallet'!$A$1:$M$5000,1,FALSE)),"NOT VALID")</f>
        <v>1400147711</v>
      </c>
      <c r="O52" t="str">
        <f>IFERROR(IFERROR(VLOOKUP($A52,'K-NETT'!$A$1:$AF$37898,11,FALSE),VLOOKUP($A52,'K-Wallet'!$A$1:$M$5000,0,FALSE)),"NOT VALID")</f>
        <v>CNE2010009488</v>
      </c>
      <c r="P52" t="str">
        <f>IFERROR(IFERROR(VLOOKUP($A52,'K-NETT'!$A$1:$AF$37898,14,FALSE),VLOOKUP($A52,'K-Wallet'!$A$1:$M$5000,8,FALSE)),"NOT VALID")</f>
        <v>IDBNAJA06403</v>
      </c>
      <c r="Q52" t="str">
        <f>IFERROR(IFERROR(VLOOKUP($A52,'K-NETT'!$A$1:$AF$37898,15,FALSE),VLOOKUP($A52,'K-Wallet'!$A$1:$M$5000,9,FALSE)),"NOT VALID")</f>
        <v>EVA MENTARI PUTRI</v>
      </c>
      <c r="R52">
        <f>IFERROR(IFERROR(VLOOKUP($A52,'K-NETT'!$A$1:$AF$37898,16,FALSE),VLOOKUP($A52,'K-Wallet'!$A$1:$M$5000,0,FALSE)),"NOT VALID")</f>
        <v>1370000</v>
      </c>
      <c r="S52">
        <f>IFERROR(IFERROR(VLOOKUP($A52,'K-NETT'!$A$1:$AF$37898,17,FALSE),VLOOKUP($A52,'K-Wallet'!$A$1:$M$5000,0,FALSE)),"NOT VALID")</f>
        <v>6650</v>
      </c>
      <c r="T52">
        <f>IFERROR(IFERROR(VLOOKUP($A52,'K-NETT'!$A$1:$AF$37898,18,FALSE),VLOOKUP($A52,'K-Wallet'!$A$1:$M$5000,0,FALSE)),"NOT VALID")</f>
        <v>0</v>
      </c>
      <c r="U52">
        <f>IFERROR(IFERROR(VLOOKUP($A52,'K-NETT'!$A$1:$AF$37898,19,FALSE),VLOOKUP($A52,'K-Wallet'!$A$1:$M$5000,0,FALSE)),"NOT VALID")</f>
        <v>0</v>
      </c>
      <c r="V52">
        <f>IFERROR(IFERROR(VLOOKUP($A52,'K-NETT'!$A$1:$AF$37898,20,FALSE),VLOOKUP($A52,'K-Wallet'!$A$1:$M$5000,0,FALSE)),"NOT VALID")</f>
        <v>0</v>
      </c>
      <c r="W52">
        <f>IFERROR(IFERROR(VLOOKUP($A52,'K-NETT'!$A$1:$AF$37898,22,FALSE),VLOOKUP($A52,'K-Wallet'!$A$1:$M$5000,0,FALSE)),"NOT VALID")</f>
        <v>0</v>
      </c>
      <c r="X52">
        <f>IFERROR(IFERROR(VLOOKUP($A52,'K-NETT'!$A$1:$AF$37898,23,FALSE),VLOOKUP($A52,'K-Wallet'!$A$1:$M$5000,0,FALSE)),"NOT VALID")</f>
        <v>0</v>
      </c>
      <c r="Y52">
        <f>IFERROR(IFERROR(VLOOKUP($A52,'K-NETT'!$A$1:$AF$37898,26,FALSE),VLOOKUP($A52,'K-Wallet'!$A$1:$M$5000,0,FALSE)),"NOT VALID")</f>
        <v>1376650</v>
      </c>
      <c r="Z52">
        <f>IFERROR(IFERROR(VLOOKUP($A52,'K-NETT'!$A$1:$AF$37898,30,FALSE),VLOOKUP($A52,'K-Wallet'!$A$1:$M$5000,11,FALSE)),"NOT VALID")</f>
        <v>0</v>
      </c>
      <c r="AA52" s="31">
        <f t="shared" si="1"/>
        <v>0</v>
      </c>
    </row>
    <row r="53" spans="1:27" x14ac:dyDescent="0.25">
      <c r="A53" t="str">
        <f t="shared" si="0"/>
        <v>1811147388</v>
      </c>
      <c r="B53">
        <v>44</v>
      </c>
      <c r="C53">
        <v>1811147388</v>
      </c>
      <c r="D53" t="s">
        <v>42</v>
      </c>
      <c r="E53" t="s">
        <v>43</v>
      </c>
      <c r="F53">
        <v>56650</v>
      </c>
      <c r="G53" s="2">
        <v>44119</v>
      </c>
      <c r="H53" s="3">
        <v>0.53752314814814817</v>
      </c>
      <c r="I53" t="s">
        <v>44</v>
      </c>
      <c r="J53">
        <v>-83802453501</v>
      </c>
      <c r="K53" s="4" t="s">
        <v>101</v>
      </c>
      <c r="N53" t="str">
        <f>IFERROR(IFERROR(VLOOKUP($A53,'K-NETT'!$A$1:$AF$37898,1,FALSE),VLOOKUP($A53,'K-Wallet'!$A$1:$M$5000,1,FALSE)),"NOT VALID")</f>
        <v>1811147388</v>
      </c>
      <c r="O53" t="str">
        <f>IFERROR(IFERROR(VLOOKUP($A53,'K-NETT'!$A$1:$AF$37898,11,FALSE),VLOOKUP($A53,'K-Wallet'!$A$1:$M$5000,0,FALSE)),"NOT VALID")</f>
        <v>MME2010009489</v>
      </c>
      <c r="P53" t="str">
        <f>IFERROR(IFERROR(VLOOKUP($A53,'K-NETT'!$A$1:$AF$37898,14,FALSE),VLOOKUP($A53,'K-Wallet'!$A$1:$M$5000,8,FALSE)),"NOT VALID")</f>
        <v>IDJRBCA11146</v>
      </c>
      <c r="Q53" t="str">
        <f>IFERROR(IFERROR(VLOOKUP($A53,'K-NETT'!$A$1:$AF$37898,15,FALSE),VLOOKUP($A53,'K-Wallet'!$A$1:$M$5000,9,FALSE)),"NOT VALID")</f>
        <v>SLAMET</v>
      </c>
      <c r="R53">
        <f>IFERROR(IFERROR(VLOOKUP($A53,'K-NETT'!$A$1:$AF$37898,16,FALSE),VLOOKUP($A53,'K-Wallet'!$A$1:$M$5000,0,FALSE)),"NOT VALID")</f>
        <v>50000</v>
      </c>
      <c r="S53">
        <f>IFERROR(IFERROR(VLOOKUP($A53,'K-NETT'!$A$1:$AF$37898,17,FALSE),VLOOKUP($A53,'K-Wallet'!$A$1:$M$5000,0,FALSE)),"NOT VALID")</f>
        <v>6650</v>
      </c>
      <c r="T53">
        <f>IFERROR(IFERROR(VLOOKUP($A53,'K-NETT'!$A$1:$AF$37898,18,FALSE),VLOOKUP($A53,'K-Wallet'!$A$1:$M$5000,0,FALSE)),"NOT VALID")</f>
        <v>0</v>
      </c>
      <c r="U53">
        <f>IFERROR(IFERROR(VLOOKUP($A53,'K-NETT'!$A$1:$AF$37898,19,FALSE),VLOOKUP($A53,'K-Wallet'!$A$1:$M$5000,0,FALSE)),"NOT VALID")</f>
        <v>0</v>
      </c>
      <c r="V53">
        <f>IFERROR(IFERROR(VLOOKUP($A53,'K-NETT'!$A$1:$AF$37898,20,FALSE),VLOOKUP($A53,'K-Wallet'!$A$1:$M$5000,0,FALSE)),"NOT VALID")</f>
        <v>0</v>
      </c>
      <c r="W53">
        <f>IFERROR(IFERROR(VLOOKUP($A53,'K-NETT'!$A$1:$AF$37898,22,FALSE),VLOOKUP($A53,'K-Wallet'!$A$1:$M$5000,0,FALSE)),"NOT VALID")</f>
        <v>0</v>
      </c>
      <c r="X53">
        <f>IFERROR(IFERROR(VLOOKUP($A53,'K-NETT'!$A$1:$AF$37898,23,FALSE),VLOOKUP($A53,'K-Wallet'!$A$1:$M$5000,0,FALSE)),"NOT VALID")</f>
        <v>0</v>
      </c>
      <c r="Y53">
        <f>IFERROR(IFERROR(VLOOKUP($A53,'K-NETT'!$A$1:$AF$37898,26,FALSE),VLOOKUP($A53,'K-Wallet'!$A$1:$M$5000,0,FALSE)),"NOT VALID")</f>
        <v>56650</v>
      </c>
      <c r="Z53">
        <f>IFERROR(IFERROR(VLOOKUP($A53,'K-NETT'!$A$1:$AF$37898,30,FALSE),VLOOKUP($A53,'K-Wallet'!$A$1:$M$5000,11,FALSE)),"NOT VALID")</f>
        <v>0</v>
      </c>
      <c r="AA53" s="31">
        <f t="shared" si="1"/>
        <v>0</v>
      </c>
    </row>
    <row r="54" spans="1:27" x14ac:dyDescent="0.25">
      <c r="A54" t="str">
        <f t="shared" si="0"/>
        <v>1832147409</v>
      </c>
      <c r="B54">
        <v>45</v>
      </c>
      <c r="C54">
        <v>1832147409</v>
      </c>
      <c r="D54" t="s">
        <v>42</v>
      </c>
      <c r="E54" t="s">
        <v>43</v>
      </c>
      <c r="F54">
        <v>956650</v>
      </c>
      <c r="G54" s="2">
        <v>44119</v>
      </c>
      <c r="H54" s="3">
        <v>0.53961805555555553</v>
      </c>
      <c r="I54" t="s">
        <v>44</v>
      </c>
      <c r="J54">
        <v>-83803312601</v>
      </c>
      <c r="K54" s="4" t="s">
        <v>101</v>
      </c>
      <c r="N54" t="str">
        <f>IFERROR(IFERROR(VLOOKUP($A54,'K-NETT'!$A$1:$AF$37898,1,FALSE),VLOOKUP($A54,'K-Wallet'!$A$1:$M$5000,1,FALSE)),"NOT VALID")</f>
        <v>1832147409</v>
      </c>
      <c r="O54" t="str">
        <f>IFERROR(IFERROR(VLOOKUP($A54,'K-NETT'!$A$1:$AF$37898,11,FALSE),VLOOKUP($A54,'K-Wallet'!$A$1:$M$5000,0,FALSE)),"NOT VALID")</f>
        <v>CNE2010009490</v>
      </c>
      <c r="P54" t="str">
        <f>IFERROR(IFERROR(VLOOKUP($A54,'K-NETT'!$A$1:$AF$37898,14,FALSE),VLOOKUP($A54,'K-Wallet'!$A$1:$M$5000,8,FALSE)),"NOT VALID")</f>
        <v>IDJHAKA03166</v>
      </c>
      <c r="Q54" t="str">
        <f>IFERROR(IFERROR(VLOOKUP($A54,'K-NETT'!$A$1:$AF$37898,15,FALSE),VLOOKUP($A54,'K-Wallet'!$A$1:$M$5000,9,FALSE)),"NOT VALID")</f>
        <v>DEBBY FITRIANI SEPTI ASTUTI</v>
      </c>
      <c r="R54">
        <f>IFERROR(IFERROR(VLOOKUP($A54,'K-NETT'!$A$1:$AF$37898,16,FALSE),VLOOKUP($A54,'K-Wallet'!$A$1:$M$5000,0,FALSE)),"NOT VALID")</f>
        <v>950000</v>
      </c>
      <c r="S54">
        <f>IFERROR(IFERROR(VLOOKUP($A54,'K-NETT'!$A$1:$AF$37898,17,FALSE),VLOOKUP($A54,'K-Wallet'!$A$1:$M$5000,0,FALSE)),"NOT VALID")</f>
        <v>6650</v>
      </c>
      <c r="T54">
        <f>IFERROR(IFERROR(VLOOKUP($A54,'K-NETT'!$A$1:$AF$37898,18,FALSE),VLOOKUP($A54,'K-Wallet'!$A$1:$M$5000,0,FALSE)),"NOT VALID")</f>
        <v>0</v>
      </c>
      <c r="U54">
        <f>IFERROR(IFERROR(VLOOKUP($A54,'K-NETT'!$A$1:$AF$37898,19,FALSE),VLOOKUP($A54,'K-Wallet'!$A$1:$M$5000,0,FALSE)),"NOT VALID")</f>
        <v>0</v>
      </c>
      <c r="V54">
        <f>IFERROR(IFERROR(VLOOKUP($A54,'K-NETT'!$A$1:$AF$37898,20,FALSE),VLOOKUP($A54,'K-Wallet'!$A$1:$M$5000,0,FALSE)),"NOT VALID")</f>
        <v>0</v>
      </c>
      <c r="W54">
        <f>IFERROR(IFERROR(VLOOKUP($A54,'K-NETT'!$A$1:$AF$37898,22,FALSE),VLOOKUP($A54,'K-Wallet'!$A$1:$M$5000,0,FALSE)),"NOT VALID")</f>
        <v>0</v>
      </c>
      <c r="X54">
        <f>IFERROR(IFERROR(VLOOKUP($A54,'K-NETT'!$A$1:$AF$37898,23,FALSE),VLOOKUP($A54,'K-Wallet'!$A$1:$M$5000,0,FALSE)),"NOT VALID")</f>
        <v>0</v>
      </c>
      <c r="Y54">
        <f>IFERROR(IFERROR(VLOOKUP($A54,'K-NETT'!$A$1:$AF$37898,26,FALSE),VLOOKUP($A54,'K-Wallet'!$A$1:$M$5000,0,FALSE)),"NOT VALID")</f>
        <v>956650</v>
      </c>
      <c r="Z54">
        <f>IFERROR(IFERROR(VLOOKUP($A54,'K-NETT'!$A$1:$AF$37898,30,FALSE),VLOOKUP($A54,'K-Wallet'!$A$1:$M$5000,11,FALSE)),"NOT VALID")</f>
        <v>0</v>
      </c>
      <c r="AA54" s="31">
        <f t="shared" si="1"/>
        <v>0</v>
      </c>
    </row>
    <row r="55" spans="1:27" x14ac:dyDescent="0.25">
      <c r="A55" t="str">
        <f t="shared" si="0"/>
        <v>1783147657</v>
      </c>
      <c r="B55">
        <v>46</v>
      </c>
      <c r="C55">
        <v>1783147657</v>
      </c>
      <c r="D55" t="s">
        <v>42</v>
      </c>
      <c r="E55" t="s">
        <v>43</v>
      </c>
      <c r="F55">
        <v>1206650</v>
      </c>
      <c r="G55" s="2">
        <v>44119</v>
      </c>
      <c r="H55" s="3">
        <v>0.5397453703703704</v>
      </c>
      <c r="I55" t="s">
        <v>44</v>
      </c>
      <c r="J55">
        <v>-83803463201</v>
      </c>
      <c r="K55" s="4" t="s">
        <v>101</v>
      </c>
      <c r="N55" t="str">
        <f>IFERROR(IFERROR(VLOOKUP($A55,'K-NETT'!$A$1:$AF$37898,1,FALSE),VLOOKUP($A55,'K-Wallet'!$A$1:$M$5000,1,FALSE)),"NOT VALID")</f>
        <v>1783147657</v>
      </c>
      <c r="O55" t="str">
        <f>IFERROR(IFERROR(VLOOKUP($A55,'K-NETT'!$A$1:$AF$37898,11,FALSE),VLOOKUP($A55,'K-Wallet'!$A$1:$M$5000,0,FALSE)),"NOT VALID")</f>
        <v>CNE2010009491</v>
      </c>
      <c r="P55" t="str">
        <f>IFERROR(IFERROR(VLOOKUP($A55,'K-NETT'!$A$1:$AF$37898,14,FALSE),VLOOKUP($A55,'K-Wallet'!$A$1:$M$5000,8,FALSE)),"NOT VALID")</f>
        <v>IDSPAAB41951</v>
      </c>
      <c r="Q55" t="str">
        <f>IFERROR(IFERROR(VLOOKUP($A55,'K-NETT'!$A$1:$AF$37898,15,FALSE),VLOOKUP($A55,'K-Wallet'!$A$1:$M$5000,9,FALSE)),"NOT VALID")</f>
        <v>AYUH ISROHAYANI</v>
      </c>
      <c r="R55">
        <f>IFERROR(IFERROR(VLOOKUP($A55,'K-NETT'!$A$1:$AF$37898,16,FALSE),VLOOKUP($A55,'K-Wallet'!$A$1:$M$5000,0,FALSE)),"NOT VALID")</f>
        <v>1200000</v>
      </c>
      <c r="S55">
        <f>IFERROR(IFERROR(VLOOKUP($A55,'K-NETT'!$A$1:$AF$37898,17,FALSE),VLOOKUP($A55,'K-Wallet'!$A$1:$M$5000,0,FALSE)),"NOT VALID")</f>
        <v>6650</v>
      </c>
      <c r="T55">
        <f>IFERROR(IFERROR(VLOOKUP($A55,'K-NETT'!$A$1:$AF$37898,18,FALSE),VLOOKUP($A55,'K-Wallet'!$A$1:$M$5000,0,FALSE)),"NOT VALID")</f>
        <v>0</v>
      </c>
      <c r="U55">
        <f>IFERROR(IFERROR(VLOOKUP($A55,'K-NETT'!$A$1:$AF$37898,19,FALSE),VLOOKUP($A55,'K-Wallet'!$A$1:$M$5000,0,FALSE)),"NOT VALID")</f>
        <v>0</v>
      </c>
      <c r="V55">
        <f>IFERROR(IFERROR(VLOOKUP($A55,'K-NETT'!$A$1:$AF$37898,20,FALSE),VLOOKUP($A55,'K-Wallet'!$A$1:$M$5000,0,FALSE)),"NOT VALID")</f>
        <v>0</v>
      </c>
      <c r="W55">
        <f>IFERROR(IFERROR(VLOOKUP($A55,'K-NETT'!$A$1:$AF$37898,22,FALSE),VLOOKUP($A55,'K-Wallet'!$A$1:$M$5000,0,FALSE)),"NOT VALID")</f>
        <v>0</v>
      </c>
      <c r="X55">
        <f>IFERROR(IFERROR(VLOOKUP($A55,'K-NETT'!$A$1:$AF$37898,23,FALSE),VLOOKUP($A55,'K-Wallet'!$A$1:$M$5000,0,FALSE)),"NOT VALID")</f>
        <v>0</v>
      </c>
      <c r="Y55">
        <f>IFERROR(IFERROR(VLOOKUP($A55,'K-NETT'!$A$1:$AF$37898,26,FALSE),VLOOKUP($A55,'K-Wallet'!$A$1:$M$5000,0,FALSE)),"NOT VALID")</f>
        <v>1206650</v>
      </c>
      <c r="Z55">
        <f>IFERROR(IFERROR(VLOOKUP($A55,'K-NETT'!$A$1:$AF$37898,30,FALSE),VLOOKUP($A55,'K-Wallet'!$A$1:$M$5000,11,FALSE)),"NOT VALID")</f>
        <v>0</v>
      </c>
      <c r="AA55" s="31">
        <f t="shared" si="1"/>
        <v>0</v>
      </c>
    </row>
    <row r="56" spans="1:27" x14ac:dyDescent="0.25">
      <c r="A56" t="str">
        <f t="shared" si="0"/>
        <v>1584147656</v>
      </c>
      <c r="B56">
        <v>47</v>
      </c>
      <c r="C56">
        <v>1584147656</v>
      </c>
      <c r="D56" t="s">
        <v>42</v>
      </c>
      <c r="E56" t="s">
        <v>43</v>
      </c>
      <c r="F56">
        <v>346650</v>
      </c>
      <c r="G56" s="2">
        <v>44119</v>
      </c>
      <c r="H56" s="3">
        <v>0.54130787037037031</v>
      </c>
      <c r="I56" t="s">
        <v>44</v>
      </c>
      <c r="J56">
        <v>-83804157201</v>
      </c>
      <c r="K56" s="4" t="s">
        <v>101</v>
      </c>
      <c r="N56" t="str">
        <f>IFERROR(IFERROR(VLOOKUP($A56,'K-NETT'!$A$1:$AF$37898,1,FALSE),VLOOKUP($A56,'K-Wallet'!$A$1:$M$5000,1,FALSE)),"NOT VALID")</f>
        <v>1584147656</v>
      </c>
      <c r="O56" t="str">
        <f>IFERROR(IFERROR(VLOOKUP($A56,'K-NETT'!$A$1:$AF$37898,11,FALSE),VLOOKUP($A56,'K-Wallet'!$A$1:$M$5000,0,FALSE)),"NOT VALID")</f>
        <v>CNE2010009495</v>
      </c>
      <c r="P56" t="str">
        <f>IFERROR(IFERROR(VLOOKUP($A56,'K-NETT'!$A$1:$AF$37898,14,FALSE),VLOOKUP($A56,'K-Wallet'!$A$1:$M$5000,8,FALSE)),"NOT VALID")</f>
        <v>IDBSSAA16079</v>
      </c>
      <c r="Q56" t="str">
        <f>IFERROR(IFERROR(VLOOKUP($A56,'K-NETT'!$A$1:$AF$37898,15,FALSE),VLOOKUP($A56,'K-Wallet'!$A$1:$M$5000,9,FALSE)),"NOT VALID")</f>
        <v>NURHASANAH</v>
      </c>
      <c r="R56">
        <f>IFERROR(IFERROR(VLOOKUP($A56,'K-NETT'!$A$1:$AF$37898,16,FALSE),VLOOKUP($A56,'K-Wallet'!$A$1:$M$5000,0,FALSE)),"NOT VALID")</f>
        <v>330000</v>
      </c>
      <c r="S56">
        <f>IFERROR(IFERROR(VLOOKUP($A56,'K-NETT'!$A$1:$AF$37898,17,FALSE),VLOOKUP($A56,'K-Wallet'!$A$1:$M$5000,0,FALSE)),"NOT VALID")</f>
        <v>6650</v>
      </c>
      <c r="T56">
        <f>IFERROR(IFERROR(VLOOKUP($A56,'K-NETT'!$A$1:$AF$37898,18,FALSE),VLOOKUP($A56,'K-Wallet'!$A$1:$M$5000,0,FALSE)),"NOT VALID")</f>
        <v>10000</v>
      </c>
      <c r="U56">
        <f>IFERROR(IFERROR(VLOOKUP($A56,'K-NETT'!$A$1:$AF$37898,19,FALSE),VLOOKUP($A56,'K-Wallet'!$A$1:$M$5000,0,FALSE)),"NOT VALID")</f>
        <v>0</v>
      </c>
      <c r="V56">
        <f>IFERROR(IFERROR(VLOOKUP($A56,'K-NETT'!$A$1:$AF$37898,20,FALSE),VLOOKUP($A56,'K-Wallet'!$A$1:$M$5000,0,FALSE)),"NOT VALID")</f>
        <v>0</v>
      </c>
      <c r="W56">
        <f>IFERROR(IFERROR(VLOOKUP($A56,'K-NETT'!$A$1:$AF$37898,22,FALSE),VLOOKUP($A56,'K-Wallet'!$A$1:$M$5000,0,FALSE)),"NOT VALID")</f>
        <v>0</v>
      </c>
      <c r="X56">
        <f>IFERROR(IFERROR(VLOOKUP($A56,'K-NETT'!$A$1:$AF$37898,23,FALSE),VLOOKUP($A56,'K-Wallet'!$A$1:$M$5000,0,FALSE)),"NOT VALID")</f>
        <v>0</v>
      </c>
      <c r="Y56">
        <f>IFERROR(IFERROR(VLOOKUP($A56,'K-NETT'!$A$1:$AF$37898,26,FALSE),VLOOKUP($A56,'K-Wallet'!$A$1:$M$5000,0,FALSE)),"NOT VALID")</f>
        <v>346650</v>
      </c>
      <c r="Z56">
        <f>IFERROR(IFERROR(VLOOKUP($A56,'K-NETT'!$A$1:$AF$37898,30,FALSE),VLOOKUP($A56,'K-Wallet'!$A$1:$M$5000,11,FALSE)),"NOT VALID")</f>
        <v>0</v>
      </c>
      <c r="AA56" s="31">
        <f t="shared" si="1"/>
        <v>0</v>
      </c>
    </row>
    <row r="57" spans="1:27" x14ac:dyDescent="0.25">
      <c r="A57" t="str">
        <f t="shared" si="0"/>
        <v>1188147260</v>
      </c>
      <c r="B57">
        <v>48</v>
      </c>
      <c r="C57">
        <v>1188147260</v>
      </c>
      <c r="D57" t="s">
        <v>42</v>
      </c>
      <c r="E57" t="s">
        <v>43</v>
      </c>
      <c r="F57">
        <v>956650</v>
      </c>
      <c r="G57" s="2">
        <v>44119</v>
      </c>
      <c r="H57" s="3">
        <v>0.54578703703703701</v>
      </c>
      <c r="I57" t="s">
        <v>44</v>
      </c>
      <c r="J57">
        <v>-83806119601</v>
      </c>
      <c r="K57" s="4" t="s">
        <v>101</v>
      </c>
      <c r="N57" t="str">
        <f>IFERROR(IFERROR(VLOOKUP($A57,'K-NETT'!$A$1:$AF$37898,1,FALSE),VLOOKUP($A57,'K-Wallet'!$A$1:$M$5000,1,FALSE)),"NOT VALID")</f>
        <v>1188147260</v>
      </c>
      <c r="O57" t="str">
        <f>IFERROR(IFERROR(VLOOKUP($A57,'K-NETT'!$A$1:$AF$37898,11,FALSE),VLOOKUP($A57,'K-Wallet'!$A$1:$M$5000,0,FALSE)),"NOT VALID")</f>
        <v>CNE2010009498</v>
      </c>
      <c r="P57" t="str">
        <f>IFERROR(IFERROR(VLOOKUP($A57,'K-NETT'!$A$1:$AF$37898,14,FALSE),VLOOKUP($A57,'K-Wallet'!$A$1:$M$5000,8,FALSE)),"NOT VALID")</f>
        <v>IDBNAJA06398</v>
      </c>
      <c r="Q57" t="str">
        <f>IFERROR(IFERROR(VLOOKUP($A57,'K-NETT'!$A$1:$AF$37898,15,FALSE),VLOOKUP($A57,'K-Wallet'!$A$1:$M$5000,9,FALSE)),"NOT VALID")</f>
        <v>EEN NUR`ALI</v>
      </c>
      <c r="R57">
        <f>IFERROR(IFERROR(VLOOKUP($A57,'K-NETT'!$A$1:$AF$37898,16,FALSE),VLOOKUP($A57,'K-Wallet'!$A$1:$M$5000,0,FALSE)),"NOT VALID")</f>
        <v>950000</v>
      </c>
      <c r="S57">
        <f>IFERROR(IFERROR(VLOOKUP($A57,'K-NETT'!$A$1:$AF$37898,17,FALSE),VLOOKUP($A57,'K-Wallet'!$A$1:$M$5000,0,FALSE)),"NOT VALID")</f>
        <v>6650</v>
      </c>
      <c r="T57">
        <f>IFERROR(IFERROR(VLOOKUP($A57,'K-NETT'!$A$1:$AF$37898,18,FALSE),VLOOKUP($A57,'K-Wallet'!$A$1:$M$5000,0,FALSE)),"NOT VALID")</f>
        <v>0</v>
      </c>
      <c r="U57">
        <f>IFERROR(IFERROR(VLOOKUP($A57,'K-NETT'!$A$1:$AF$37898,19,FALSE),VLOOKUP($A57,'K-Wallet'!$A$1:$M$5000,0,FALSE)),"NOT VALID")</f>
        <v>0</v>
      </c>
      <c r="V57">
        <f>IFERROR(IFERROR(VLOOKUP($A57,'K-NETT'!$A$1:$AF$37898,20,FALSE),VLOOKUP($A57,'K-Wallet'!$A$1:$M$5000,0,FALSE)),"NOT VALID")</f>
        <v>0</v>
      </c>
      <c r="W57">
        <f>IFERROR(IFERROR(VLOOKUP($A57,'K-NETT'!$A$1:$AF$37898,22,FALSE),VLOOKUP($A57,'K-Wallet'!$A$1:$M$5000,0,FALSE)),"NOT VALID")</f>
        <v>0</v>
      </c>
      <c r="X57">
        <f>IFERROR(IFERROR(VLOOKUP($A57,'K-NETT'!$A$1:$AF$37898,23,FALSE),VLOOKUP($A57,'K-Wallet'!$A$1:$M$5000,0,FALSE)),"NOT VALID")</f>
        <v>0</v>
      </c>
      <c r="Y57">
        <f>IFERROR(IFERROR(VLOOKUP($A57,'K-NETT'!$A$1:$AF$37898,26,FALSE),VLOOKUP($A57,'K-Wallet'!$A$1:$M$5000,0,FALSE)),"NOT VALID")</f>
        <v>956650</v>
      </c>
      <c r="Z57">
        <f>IFERROR(IFERROR(VLOOKUP($A57,'K-NETT'!$A$1:$AF$37898,30,FALSE),VLOOKUP($A57,'K-Wallet'!$A$1:$M$5000,11,FALSE)),"NOT VALID")</f>
        <v>0</v>
      </c>
      <c r="AA57" s="31">
        <f t="shared" si="1"/>
        <v>0</v>
      </c>
    </row>
    <row r="58" spans="1:27" x14ac:dyDescent="0.25">
      <c r="A58" t="str">
        <f t="shared" si="0"/>
        <v>1941247391</v>
      </c>
      <c r="B58">
        <v>49</v>
      </c>
      <c r="C58">
        <v>1941247391</v>
      </c>
      <c r="D58" t="s">
        <v>42</v>
      </c>
      <c r="E58" t="s">
        <v>43</v>
      </c>
      <c r="F58">
        <v>684650</v>
      </c>
      <c r="G58" s="2">
        <v>44119</v>
      </c>
      <c r="H58" s="3">
        <v>0.54871527777777784</v>
      </c>
      <c r="I58" t="s">
        <v>44</v>
      </c>
      <c r="J58">
        <v>-83807572101</v>
      </c>
      <c r="K58" s="4" t="s">
        <v>101</v>
      </c>
      <c r="N58" t="str">
        <f>IFERROR(IFERROR(VLOOKUP($A58,'K-NETT'!$A$1:$AF$37898,1,FALSE),VLOOKUP($A58,'K-Wallet'!$A$1:$M$5000,1,FALSE)),"NOT VALID")</f>
        <v>1941247391</v>
      </c>
      <c r="O58" t="str">
        <f>IFERROR(IFERROR(VLOOKUP($A58,'K-NETT'!$A$1:$AF$37898,11,FALSE),VLOOKUP($A58,'K-Wallet'!$A$1:$M$5000,0,FALSE)),"NOT VALID")</f>
        <v>CNE2010009499</v>
      </c>
      <c r="P58" t="str">
        <f>IFERROR(IFERROR(VLOOKUP($A58,'K-NETT'!$A$1:$AF$37898,14,FALSE),VLOOKUP($A58,'K-Wallet'!$A$1:$M$5000,8,FALSE)),"NOT VALID")</f>
        <v>IDJRAAA10345</v>
      </c>
      <c r="Q58" t="str">
        <f>IFERROR(IFERROR(VLOOKUP($A58,'K-NETT'!$A$1:$AF$37898,15,FALSE),VLOOKUP($A58,'K-Wallet'!$A$1:$M$5000,9,FALSE)),"NOT VALID")</f>
        <v>KRIZANI ROHMAWATI</v>
      </c>
      <c r="R58">
        <f>IFERROR(IFERROR(VLOOKUP($A58,'K-NETT'!$A$1:$AF$37898,16,FALSE),VLOOKUP($A58,'K-Wallet'!$A$1:$M$5000,0,FALSE)),"NOT VALID")</f>
        <v>670000</v>
      </c>
      <c r="S58">
        <f>IFERROR(IFERROR(VLOOKUP($A58,'K-NETT'!$A$1:$AF$37898,17,FALSE),VLOOKUP($A58,'K-Wallet'!$A$1:$M$5000,0,FALSE)),"NOT VALID")</f>
        <v>6650</v>
      </c>
      <c r="T58">
        <f>IFERROR(IFERROR(VLOOKUP($A58,'K-NETT'!$A$1:$AF$37898,18,FALSE),VLOOKUP($A58,'K-Wallet'!$A$1:$M$5000,0,FALSE)),"NOT VALID")</f>
        <v>8000</v>
      </c>
      <c r="U58">
        <f>IFERROR(IFERROR(VLOOKUP($A58,'K-NETT'!$A$1:$AF$37898,19,FALSE),VLOOKUP($A58,'K-Wallet'!$A$1:$M$5000,0,FALSE)),"NOT VALID")</f>
        <v>0</v>
      </c>
      <c r="V58">
        <f>IFERROR(IFERROR(VLOOKUP($A58,'K-NETT'!$A$1:$AF$37898,20,FALSE),VLOOKUP($A58,'K-Wallet'!$A$1:$M$5000,0,FALSE)),"NOT VALID")</f>
        <v>0</v>
      </c>
      <c r="W58">
        <f>IFERROR(IFERROR(VLOOKUP($A58,'K-NETT'!$A$1:$AF$37898,22,FALSE),VLOOKUP($A58,'K-Wallet'!$A$1:$M$5000,0,FALSE)),"NOT VALID")</f>
        <v>0</v>
      </c>
      <c r="X58">
        <f>IFERROR(IFERROR(VLOOKUP($A58,'K-NETT'!$A$1:$AF$37898,23,FALSE),VLOOKUP($A58,'K-Wallet'!$A$1:$M$5000,0,FALSE)),"NOT VALID")</f>
        <v>0</v>
      </c>
      <c r="Y58">
        <f>IFERROR(IFERROR(VLOOKUP($A58,'K-NETT'!$A$1:$AF$37898,26,FALSE),VLOOKUP($A58,'K-Wallet'!$A$1:$M$5000,0,FALSE)),"NOT VALID")</f>
        <v>684650</v>
      </c>
      <c r="Z58">
        <f>IFERROR(IFERROR(VLOOKUP($A58,'K-NETT'!$A$1:$AF$37898,30,FALSE),VLOOKUP($A58,'K-Wallet'!$A$1:$M$5000,11,FALSE)),"NOT VALID")</f>
        <v>0</v>
      </c>
      <c r="AA58" s="31">
        <f t="shared" si="1"/>
        <v>0</v>
      </c>
    </row>
    <row r="59" spans="1:27" x14ac:dyDescent="0.25">
      <c r="A59" t="str">
        <f t="shared" si="0"/>
        <v>1276247580</v>
      </c>
      <c r="B59">
        <v>50</v>
      </c>
      <c r="C59">
        <v>1276247580</v>
      </c>
      <c r="D59" t="s">
        <v>42</v>
      </c>
      <c r="E59" t="s">
        <v>43</v>
      </c>
      <c r="F59">
        <v>121650</v>
      </c>
      <c r="G59" s="2">
        <v>44119</v>
      </c>
      <c r="H59" s="3">
        <v>0.56547453703703698</v>
      </c>
      <c r="I59" t="s">
        <v>44</v>
      </c>
      <c r="J59">
        <v>-83815295901</v>
      </c>
      <c r="K59" s="4" t="s">
        <v>101</v>
      </c>
      <c r="N59" t="str">
        <f>IFERROR(IFERROR(VLOOKUP($A59,'K-NETT'!$A$1:$AF$37898,1,FALSE),VLOOKUP($A59,'K-Wallet'!$A$1:$M$5000,1,FALSE)),"NOT VALID")</f>
        <v>1276247580</v>
      </c>
      <c r="O59" t="str">
        <f>IFERROR(IFERROR(VLOOKUP($A59,'K-NETT'!$A$1:$AF$37898,11,FALSE),VLOOKUP($A59,'K-Wallet'!$A$1:$M$5000,0,FALSE)),"NOT VALID")</f>
        <v>CNE2010009514</v>
      </c>
      <c r="P59" t="str">
        <f>IFERROR(IFERROR(VLOOKUP($A59,'K-NETT'!$A$1:$AF$37898,14,FALSE),VLOOKUP($A59,'K-Wallet'!$A$1:$M$5000,8,FALSE)),"NOT VALID")</f>
        <v>IDJRBAA01369</v>
      </c>
      <c r="Q59" t="str">
        <f>IFERROR(IFERROR(VLOOKUP($A59,'K-NETT'!$A$1:$AF$37898,15,FALSE),VLOOKUP($A59,'K-Wallet'!$A$1:$M$5000,9,FALSE)),"NOT VALID")</f>
        <v>RICO SISWANTO</v>
      </c>
      <c r="R59">
        <f>IFERROR(IFERROR(VLOOKUP($A59,'K-NETT'!$A$1:$AF$37898,16,FALSE),VLOOKUP($A59,'K-Wallet'!$A$1:$M$5000,0,FALSE)),"NOT VALID")</f>
        <v>105000</v>
      </c>
      <c r="S59">
        <f>IFERROR(IFERROR(VLOOKUP($A59,'K-NETT'!$A$1:$AF$37898,17,FALSE),VLOOKUP($A59,'K-Wallet'!$A$1:$M$5000,0,FALSE)),"NOT VALID")</f>
        <v>6650</v>
      </c>
      <c r="T59">
        <f>IFERROR(IFERROR(VLOOKUP($A59,'K-NETT'!$A$1:$AF$37898,18,FALSE),VLOOKUP($A59,'K-Wallet'!$A$1:$M$5000,0,FALSE)),"NOT VALID")</f>
        <v>10000</v>
      </c>
      <c r="U59">
        <f>IFERROR(IFERROR(VLOOKUP($A59,'K-NETT'!$A$1:$AF$37898,19,FALSE),VLOOKUP($A59,'K-Wallet'!$A$1:$M$5000,0,FALSE)),"NOT VALID")</f>
        <v>0</v>
      </c>
      <c r="V59">
        <f>IFERROR(IFERROR(VLOOKUP($A59,'K-NETT'!$A$1:$AF$37898,20,FALSE),VLOOKUP($A59,'K-Wallet'!$A$1:$M$5000,0,FALSE)),"NOT VALID")</f>
        <v>0</v>
      </c>
      <c r="W59">
        <f>IFERROR(IFERROR(VLOOKUP($A59,'K-NETT'!$A$1:$AF$37898,22,FALSE),VLOOKUP($A59,'K-Wallet'!$A$1:$M$5000,0,FALSE)),"NOT VALID")</f>
        <v>0</v>
      </c>
      <c r="X59">
        <f>IFERROR(IFERROR(VLOOKUP($A59,'K-NETT'!$A$1:$AF$37898,23,FALSE),VLOOKUP($A59,'K-Wallet'!$A$1:$M$5000,0,FALSE)),"NOT VALID")</f>
        <v>0</v>
      </c>
      <c r="Y59">
        <f>IFERROR(IFERROR(VLOOKUP($A59,'K-NETT'!$A$1:$AF$37898,26,FALSE),VLOOKUP($A59,'K-Wallet'!$A$1:$M$5000,0,FALSE)),"NOT VALID")</f>
        <v>121650</v>
      </c>
      <c r="Z59">
        <f>IFERROR(IFERROR(VLOOKUP($A59,'K-NETT'!$A$1:$AF$37898,30,FALSE),VLOOKUP($A59,'K-Wallet'!$A$1:$M$5000,11,FALSE)),"NOT VALID")</f>
        <v>0</v>
      </c>
      <c r="AA59" s="31">
        <f t="shared" si="1"/>
        <v>0</v>
      </c>
    </row>
    <row r="60" spans="1:27" x14ac:dyDescent="0.25">
      <c r="A60" t="str">
        <f t="shared" si="0"/>
        <v>1495447207</v>
      </c>
      <c r="B60">
        <v>51</v>
      </c>
      <c r="C60">
        <v>1495447207</v>
      </c>
      <c r="D60" t="s">
        <v>42</v>
      </c>
      <c r="E60" t="s">
        <v>43</v>
      </c>
      <c r="F60">
        <v>516650</v>
      </c>
      <c r="G60" s="2">
        <v>44119</v>
      </c>
      <c r="H60" s="3">
        <v>0.57702546296296298</v>
      </c>
      <c r="I60" t="s">
        <v>44</v>
      </c>
      <c r="J60">
        <v>-83820294801</v>
      </c>
      <c r="K60" s="4" t="s">
        <v>101</v>
      </c>
      <c r="N60" t="str">
        <f>IFERROR(IFERROR(VLOOKUP($A60,'K-NETT'!$A$1:$AF$37898,1,FALSE),VLOOKUP($A60,'K-Wallet'!$A$1:$M$5000,1,FALSE)),"NOT VALID")</f>
        <v>1495447207</v>
      </c>
      <c r="O60" t="str">
        <f>IFERROR(IFERROR(VLOOKUP($A60,'K-NETT'!$A$1:$AF$37898,11,FALSE),VLOOKUP($A60,'K-Wallet'!$A$1:$M$5000,0,FALSE)),"NOT VALID")</f>
        <v>CNE2010009519</v>
      </c>
      <c r="P60" t="str">
        <f>IFERROR(IFERROR(VLOOKUP($A60,'K-NETT'!$A$1:$AF$37898,14,FALSE),VLOOKUP($A60,'K-Wallet'!$A$1:$M$5000,8,FALSE)),"NOT VALID")</f>
        <v>IDNTAOA00529</v>
      </c>
      <c r="Q60" t="str">
        <f>IFERROR(IFERROR(VLOOKUP($A60,'K-NETT'!$A$1:$AF$37898,15,FALSE),VLOOKUP($A60,'K-Wallet'!$A$1:$M$5000,9,FALSE)),"NOT VALID")</f>
        <v>BAMBANG DEDI SUPRAPTO AMD KEP</v>
      </c>
      <c r="R60">
        <f>IFERROR(IFERROR(VLOOKUP($A60,'K-NETT'!$A$1:$AF$37898,16,FALSE),VLOOKUP($A60,'K-Wallet'!$A$1:$M$5000,0,FALSE)),"NOT VALID")</f>
        <v>510000</v>
      </c>
      <c r="S60">
        <f>IFERROR(IFERROR(VLOOKUP($A60,'K-NETT'!$A$1:$AF$37898,17,FALSE),VLOOKUP($A60,'K-Wallet'!$A$1:$M$5000,0,FALSE)),"NOT VALID")</f>
        <v>6650</v>
      </c>
      <c r="T60">
        <f>IFERROR(IFERROR(VLOOKUP($A60,'K-NETT'!$A$1:$AF$37898,18,FALSE),VLOOKUP($A60,'K-Wallet'!$A$1:$M$5000,0,FALSE)),"NOT VALID")</f>
        <v>0</v>
      </c>
      <c r="U60">
        <f>IFERROR(IFERROR(VLOOKUP($A60,'K-NETT'!$A$1:$AF$37898,19,FALSE),VLOOKUP($A60,'K-Wallet'!$A$1:$M$5000,0,FALSE)),"NOT VALID")</f>
        <v>0</v>
      </c>
      <c r="V60">
        <f>IFERROR(IFERROR(VLOOKUP($A60,'K-NETT'!$A$1:$AF$37898,20,FALSE),VLOOKUP($A60,'K-Wallet'!$A$1:$M$5000,0,FALSE)),"NOT VALID")</f>
        <v>0</v>
      </c>
      <c r="W60">
        <f>IFERROR(IFERROR(VLOOKUP($A60,'K-NETT'!$A$1:$AF$37898,22,FALSE),VLOOKUP($A60,'K-Wallet'!$A$1:$M$5000,0,FALSE)),"NOT VALID")</f>
        <v>0</v>
      </c>
      <c r="X60">
        <f>IFERROR(IFERROR(VLOOKUP($A60,'K-NETT'!$A$1:$AF$37898,23,FALSE),VLOOKUP($A60,'K-Wallet'!$A$1:$M$5000,0,FALSE)),"NOT VALID")</f>
        <v>0</v>
      </c>
      <c r="Y60">
        <f>IFERROR(IFERROR(VLOOKUP($A60,'K-NETT'!$A$1:$AF$37898,26,FALSE),VLOOKUP($A60,'K-Wallet'!$A$1:$M$5000,0,FALSE)),"NOT VALID")</f>
        <v>516650</v>
      </c>
      <c r="Z60">
        <f>IFERROR(IFERROR(VLOOKUP($A60,'K-NETT'!$A$1:$AF$37898,30,FALSE),VLOOKUP($A60,'K-Wallet'!$A$1:$M$5000,11,FALSE)),"NOT VALID")</f>
        <v>0</v>
      </c>
      <c r="AA60" s="31">
        <f t="shared" si="1"/>
        <v>0</v>
      </c>
    </row>
    <row r="61" spans="1:27" x14ac:dyDescent="0.25">
      <c r="A61" t="str">
        <f t="shared" si="0"/>
        <v>1140547952</v>
      </c>
      <c r="B61">
        <v>52</v>
      </c>
      <c r="C61">
        <v>1140547952</v>
      </c>
      <c r="D61" t="s">
        <v>42</v>
      </c>
      <c r="E61" t="s">
        <v>43</v>
      </c>
      <c r="F61">
        <v>480650</v>
      </c>
      <c r="G61" s="2">
        <v>44119</v>
      </c>
      <c r="H61" s="3">
        <v>0.58229166666666665</v>
      </c>
      <c r="I61" t="s">
        <v>44</v>
      </c>
      <c r="J61">
        <v>-83822606901</v>
      </c>
      <c r="K61" s="4" t="s">
        <v>101</v>
      </c>
      <c r="N61" t="str">
        <f>IFERROR(IFERROR(VLOOKUP($A61,'K-NETT'!$A$1:$AF$37898,1,FALSE),VLOOKUP($A61,'K-Wallet'!$A$1:$M$5000,1,FALSE)),"NOT VALID")</f>
        <v>1140547952</v>
      </c>
      <c r="O61" t="str">
        <f>IFERROR(IFERROR(VLOOKUP($A61,'K-NETT'!$A$1:$AF$37898,11,FALSE),VLOOKUP($A61,'K-Wallet'!$A$1:$M$5000,0,FALSE)),"NOT VALID")</f>
        <v>CNE2010009521</v>
      </c>
      <c r="P61" t="str">
        <f>IFERROR(IFERROR(VLOOKUP($A61,'K-NETT'!$A$1:$AF$37898,14,FALSE),VLOOKUP($A61,'K-Wallet'!$A$1:$M$5000,8,FALSE)),"NOT VALID")</f>
        <v>IDJTYBA04585</v>
      </c>
      <c r="Q61" t="str">
        <f>IFERROR(IFERROR(VLOOKUP($A61,'K-NETT'!$A$1:$AF$37898,15,FALSE),VLOOKUP($A61,'K-Wallet'!$A$1:$M$5000,9,FALSE)),"NOT VALID")</f>
        <v>HARYANAH</v>
      </c>
      <c r="R61">
        <f>IFERROR(IFERROR(VLOOKUP($A61,'K-NETT'!$A$1:$AF$37898,16,FALSE),VLOOKUP($A61,'K-Wallet'!$A$1:$M$5000,0,FALSE)),"NOT VALID")</f>
        <v>474000</v>
      </c>
      <c r="S61">
        <f>IFERROR(IFERROR(VLOOKUP($A61,'K-NETT'!$A$1:$AF$37898,17,FALSE),VLOOKUP($A61,'K-Wallet'!$A$1:$M$5000,0,FALSE)),"NOT VALID")</f>
        <v>6650</v>
      </c>
      <c r="T61">
        <f>IFERROR(IFERROR(VLOOKUP($A61,'K-NETT'!$A$1:$AF$37898,18,FALSE),VLOOKUP($A61,'K-Wallet'!$A$1:$M$5000,0,FALSE)),"NOT VALID")</f>
        <v>0</v>
      </c>
      <c r="U61">
        <f>IFERROR(IFERROR(VLOOKUP($A61,'K-NETT'!$A$1:$AF$37898,19,FALSE),VLOOKUP($A61,'K-Wallet'!$A$1:$M$5000,0,FALSE)),"NOT VALID")</f>
        <v>0</v>
      </c>
      <c r="V61">
        <f>IFERROR(IFERROR(VLOOKUP($A61,'K-NETT'!$A$1:$AF$37898,20,FALSE),VLOOKUP($A61,'K-Wallet'!$A$1:$M$5000,0,FALSE)),"NOT VALID")</f>
        <v>0</v>
      </c>
      <c r="W61">
        <f>IFERROR(IFERROR(VLOOKUP($A61,'K-NETT'!$A$1:$AF$37898,22,FALSE),VLOOKUP($A61,'K-Wallet'!$A$1:$M$5000,0,FALSE)),"NOT VALID")</f>
        <v>0</v>
      </c>
      <c r="X61">
        <f>IFERROR(IFERROR(VLOOKUP($A61,'K-NETT'!$A$1:$AF$37898,23,FALSE),VLOOKUP($A61,'K-Wallet'!$A$1:$M$5000,0,FALSE)),"NOT VALID")</f>
        <v>0</v>
      </c>
      <c r="Y61">
        <f>IFERROR(IFERROR(VLOOKUP($A61,'K-NETT'!$A$1:$AF$37898,26,FALSE),VLOOKUP($A61,'K-Wallet'!$A$1:$M$5000,0,FALSE)),"NOT VALID")</f>
        <v>480650</v>
      </c>
      <c r="Z61">
        <f>IFERROR(IFERROR(VLOOKUP($A61,'K-NETT'!$A$1:$AF$37898,30,FALSE),VLOOKUP($A61,'K-Wallet'!$A$1:$M$5000,11,FALSE)),"NOT VALID")</f>
        <v>0</v>
      </c>
      <c r="AA61" s="31">
        <f t="shared" si="1"/>
        <v>0</v>
      </c>
    </row>
    <row r="62" spans="1:27" x14ac:dyDescent="0.25">
      <c r="A62" t="str">
        <f t="shared" si="0"/>
        <v>1752547568</v>
      </c>
      <c r="B62">
        <v>53</v>
      </c>
      <c r="C62">
        <v>1752547568</v>
      </c>
      <c r="D62" t="s">
        <v>42</v>
      </c>
      <c r="E62" t="s">
        <v>43</v>
      </c>
      <c r="F62">
        <v>366650</v>
      </c>
      <c r="G62" s="2">
        <v>44119</v>
      </c>
      <c r="H62" s="3">
        <v>0.58782407407407411</v>
      </c>
      <c r="I62" t="s">
        <v>44</v>
      </c>
      <c r="J62">
        <v>-83824615801</v>
      </c>
      <c r="K62" s="4" t="s">
        <v>101</v>
      </c>
      <c r="N62" t="str">
        <f>IFERROR(IFERROR(VLOOKUP($A62,'K-NETT'!$A$1:$AF$37898,1,FALSE),VLOOKUP($A62,'K-Wallet'!$A$1:$M$5000,1,FALSE)),"NOT VALID")</f>
        <v>1752547568</v>
      </c>
      <c r="O62" t="str">
        <f>IFERROR(IFERROR(VLOOKUP($A62,'K-NETT'!$A$1:$AF$37898,11,FALSE),VLOOKUP($A62,'K-Wallet'!$A$1:$M$5000,0,FALSE)),"NOT VALID")</f>
        <v>CNE2010009525</v>
      </c>
      <c r="P62" t="str">
        <f>IFERROR(IFERROR(VLOOKUP($A62,'K-NETT'!$A$1:$AF$37898,14,FALSE),VLOOKUP($A62,'K-Wallet'!$A$1:$M$5000,8,FALSE)),"NOT VALID")</f>
        <v>IDKTAHA04228</v>
      </c>
      <c r="Q62" t="str">
        <f>IFERROR(IFERROR(VLOOKUP($A62,'K-NETT'!$A$1:$AF$37898,15,FALSE),VLOOKUP($A62,'K-Wallet'!$A$1:$M$5000,9,FALSE)),"NOT VALID")</f>
        <v>HERLINA</v>
      </c>
      <c r="R62">
        <f>IFERROR(IFERROR(VLOOKUP($A62,'K-NETT'!$A$1:$AF$37898,16,FALSE),VLOOKUP($A62,'K-Wallet'!$A$1:$M$5000,0,FALSE)),"NOT VALID")</f>
        <v>360000</v>
      </c>
      <c r="S62">
        <f>IFERROR(IFERROR(VLOOKUP($A62,'K-NETT'!$A$1:$AF$37898,17,FALSE),VLOOKUP($A62,'K-Wallet'!$A$1:$M$5000,0,FALSE)),"NOT VALID")</f>
        <v>6650</v>
      </c>
      <c r="T62">
        <f>IFERROR(IFERROR(VLOOKUP($A62,'K-NETT'!$A$1:$AF$37898,18,FALSE),VLOOKUP($A62,'K-Wallet'!$A$1:$M$5000,0,FALSE)),"NOT VALID")</f>
        <v>0</v>
      </c>
      <c r="U62">
        <f>IFERROR(IFERROR(VLOOKUP($A62,'K-NETT'!$A$1:$AF$37898,19,FALSE),VLOOKUP($A62,'K-Wallet'!$A$1:$M$5000,0,FALSE)),"NOT VALID")</f>
        <v>0</v>
      </c>
      <c r="V62">
        <f>IFERROR(IFERROR(VLOOKUP($A62,'K-NETT'!$A$1:$AF$37898,20,FALSE),VLOOKUP($A62,'K-Wallet'!$A$1:$M$5000,0,FALSE)),"NOT VALID")</f>
        <v>0</v>
      </c>
      <c r="W62">
        <f>IFERROR(IFERROR(VLOOKUP($A62,'K-NETT'!$A$1:$AF$37898,22,FALSE),VLOOKUP($A62,'K-Wallet'!$A$1:$M$5000,0,FALSE)),"NOT VALID")</f>
        <v>0</v>
      </c>
      <c r="X62">
        <f>IFERROR(IFERROR(VLOOKUP($A62,'K-NETT'!$A$1:$AF$37898,23,FALSE),VLOOKUP($A62,'K-Wallet'!$A$1:$M$5000,0,FALSE)),"NOT VALID")</f>
        <v>0</v>
      </c>
      <c r="Y62">
        <f>IFERROR(IFERROR(VLOOKUP($A62,'K-NETT'!$A$1:$AF$37898,26,FALSE),VLOOKUP($A62,'K-Wallet'!$A$1:$M$5000,0,FALSE)),"NOT VALID")</f>
        <v>366650</v>
      </c>
      <c r="Z62">
        <f>IFERROR(IFERROR(VLOOKUP($A62,'K-NETT'!$A$1:$AF$37898,30,FALSE),VLOOKUP($A62,'K-Wallet'!$A$1:$M$5000,11,FALSE)),"NOT VALID")</f>
        <v>0</v>
      </c>
      <c r="AA62" s="31">
        <f t="shared" si="1"/>
        <v>0</v>
      </c>
    </row>
    <row r="63" spans="1:27" x14ac:dyDescent="0.25">
      <c r="A63" t="str">
        <f t="shared" si="0"/>
        <v>1985647806</v>
      </c>
      <c r="B63">
        <v>54</v>
      </c>
      <c r="C63">
        <v>1985647806</v>
      </c>
      <c r="D63" t="s">
        <v>42</v>
      </c>
      <c r="E63" t="s">
        <v>43</v>
      </c>
      <c r="F63">
        <v>84650</v>
      </c>
      <c r="G63" s="2">
        <v>44119</v>
      </c>
      <c r="H63" s="3">
        <v>0.60052083333333328</v>
      </c>
      <c r="I63" t="s">
        <v>44</v>
      </c>
      <c r="J63">
        <v>-83830340901</v>
      </c>
      <c r="K63" s="4" t="s">
        <v>101</v>
      </c>
      <c r="N63" t="str">
        <f>IFERROR(IFERROR(VLOOKUP($A63,'K-NETT'!$A$1:$AF$37898,1,FALSE),VLOOKUP($A63,'K-Wallet'!$A$1:$M$5000,1,FALSE)),"NOT VALID")</f>
        <v>1985647806</v>
      </c>
      <c r="O63" t="str">
        <f>IFERROR(IFERROR(VLOOKUP($A63,'K-NETT'!$A$1:$AF$37898,11,FALSE),VLOOKUP($A63,'K-Wallet'!$A$1:$M$5000,0,FALSE)),"NOT VALID")</f>
        <v>MME2010009532</v>
      </c>
      <c r="P63" t="str">
        <f>IFERROR(IFERROR(VLOOKUP($A63,'K-NETT'!$A$1:$AF$37898,14,FALSE),VLOOKUP($A63,'K-Wallet'!$A$1:$M$5000,8,FALSE)),"NOT VALID")</f>
        <v>IDRUAJA07396</v>
      </c>
      <c r="Q63" t="str">
        <f>IFERROR(IFERROR(VLOOKUP($A63,'K-NETT'!$A$1:$AF$37898,15,FALSE),VLOOKUP($A63,'K-Wallet'!$A$1:$M$5000,9,FALSE)),"NOT VALID")</f>
        <v>SUSILAWATI</v>
      </c>
      <c r="R63">
        <f>IFERROR(IFERROR(VLOOKUP($A63,'K-NETT'!$A$1:$AF$37898,16,FALSE),VLOOKUP($A63,'K-Wallet'!$A$1:$M$5000,0,FALSE)),"NOT VALID")</f>
        <v>50000</v>
      </c>
      <c r="S63">
        <f>IFERROR(IFERROR(VLOOKUP($A63,'K-NETT'!$A$1:$AF$37898,17,FALSE),VLOOKUP($A63,'K-Wallet'!$A$1:$M$5000,0,FALSE)),"NOT VALID")</f>
        <v>6650</v>
      </c>
      <c r="T63">
        <f>IFERROR(IFERROR(VLOOKUP($A63,'K-NETT'!$A$1:$AF$37898,18,FALSE),VLOOKUP($A63,'K-Wallet'!$A$1:$M$5000,0,FALSE)),"NOT VALID")</f>
        <v>28000</v>
      </c>
      <c r="U63">
        <f>IFERROR(IFERROR(VLOOKUP($A63,'K-NETT'!$A$1:$AF$37898,19,FALSE),VLOOKUP($A63,'K-Wallet'!$A$1:$M$5000,0,FALSE)),"NOT VALID")</f>
        <v>0</v>
      </c>
      <c r="V63">
        <f>IFERROR(IFERROR(VLOOKUP($A63,'K-NETT'!$A$1:$AF$37898,20,FALSE),VLOOKUP($A63,'K-Wallet'!$A$1:$M$5000,0,FALSE)),"NOT VALID")</f>
        <v>0</v>
      </c>
      <c r="W63">
        <f>IFERROR(IFERROR(VLOOKUP($A63,'K-NETT'!$A$1:$AF$37898,22,FALSE),VLOOKUP($A63,'K-Wallet'!$A$1:$M$5000,0,FALSE)),"NOT VALID")</f>
        <v>0</v>
      </c>
      <c r="X63">
        <f>IFERROR(IFERROR(VLOOKUP($A63,'K-NETT'!$A$1:$AF$37898,23,FALSE),VLOOKUP($A63,'K-Wallet'!$A$1:$M$5000,0,FALSE)),"NOT VALID")</f>
        <v>0</v>
      </c>
      <c r="Y63">
        <f>IFERROR(IFERROR(VLOOKUP($A63,'K-NETT'!$A$1:$AF$37898,26,FALSE),VLOOKUP($A63,'K-Wallet'!$A$1:$M$5000,0,FALSE)),"NOT VALID")</f>
        <v>84650</v>
      </c>
      <c r="Z63">
        <f>IFERROR(IFERROR(VLOOKUP($A63,'K-NETT'!$A$1:$AF$37898,30,FALSE),VLOOKUP($A63,'K-Wallet'!$A$1:$M$5000,11,FALSE)),"NOT VALID")</f>
        <v>0</v>
      </c>
      <c r="AA63" s="31">
        <f t="shared" si="1"/>
        <v>0</v>
      </c>
    </row>
    <row r="64" spans="1:27" x14ac:dyDescent="0.25">
      <c r="A64" t="str">
        <f t="shared" si="0"/>
        <v>1538547003</v>
      </c>
      <c r="B64">
        <v>55</v>
      </c>
      <c r="C64">
        <v>1538547003</v>
      </c>
      <c r="D64" t="s">
        <v>42</v>
      </c>
      <c r="E64" t="s">
        <v>43</v>
      </c>
      <c r="F64">
        <v>64650</v>
      </c>
      <c r="G64" s="2">
        <v>44119</v>
      </c>
      <c r="H64" s="3">
        <v>0.60074074074074069</v>
      </c>
      <c r="I64" t="s">
        <v>44</v>
      </c>
      <c r="J64">
        <v>-83830424701</v>
      </c>
      <c r="K64" s="4" t="s">
        <v>101</v>
      </c>
      <c r="N64" t="str">
        <f>IFERROR(IFERROR(VLOOKUP($A64,'K-NETT'!$A$1:$AF$37898,1,FALSE),VLOOKUP($A64,'K-Wallet'!$A$1:$M$5000,1,FALSE)),"NOT VALID")</f>
        <v>1538547003</v>
      </c>
      <c r="O64" t="str">
        <f>IFERROR(IFERROR(VLOOKUP($A64,'K-NETT'!$A$1:$AF$37898,11,FALSE),VLOOKUP($A64,'K-Wallet'!$A$1:$M$5000,0,FALSE)),"NOT VALID")</f>
        <v>MME2010009533</v>
      </c>
      <c r="P64" t="str">
        <f>IFERROR(IFERROR(VLOOKUP($A64,'K-NETT'!$A$1:$AF$37898,14,FALSE),VLOOKUP($A64,'K-Wallet'!$A$1:$M$5000,8,FALSE)),"NOT VALID")</f>
        <v>IDSPAAB43867</v>
      </c>
      <c r="Q64" t="str">
        <f>IFERROR(IFERROR(VLOOKUP($A64,'K-NETT'!$A$1:$AF$37898,15,FALSE),VLOOKUP($A64,'K-Wallet'!$A$1:$M$5000,9,FALSE)),"NOT VALID")</f>
        <v>NOVITASARI DISAN</v>
      </c>
      <c r="R64">
        <f>IFERROR(IFERROR(VLOOKUP($A64,'K-NETT'!$A$1:$AF$37898,16,FALSE),VLOOKUP($A64,'K-Wallet'!$A$1:$M$5000,0,FALSE)),"NOT VALID")</f>
        <v>50000</v>
      </c>
      <c r="S64">
        <f>IFERROR(IFERROR(VLOOKUP($A64,'K-NETT'!$A$1:$AF$37898,17,FALSE),VLOOKUP($A64,'K-Wallet'!$A$1:$M$5000,0,FALSE)),"NOT VALID")</f>
        <v>6650</v>
      </c>
      <c r="T64">
        <f>IFERROR(IFERROR(VLOOKUP($A64,'K-NETT'!$A$1:$AF$37898,18,FALSE),VLOOKUP($A64,'K-Wallet'!$A$1:$M$5000,0,FALSE)),"NOT VALID")</f>
        <v>8000</v>
      </c>
      <c r="U64">
        <f>IFERROR(IFERROR(VLOOKUP($A64,'K-NETT'!$A$1:$AF$37898,19,FALSE),VLOOKUP($A64,'K-Wallet'!$A$1:$M$5000,0,FALSE)),"NOT VALID")</f>
        <v>0</v>
      </c>
      <c r="V64">
        <f>IFERROR(IFERROR(VLOOKUP($A64,'K-NETT'!$A$1:$AF$37898,20,FALSE),VLOOKUP($A64,'K-Wallet'!$A$1:$M$5000,0,FALSE)),"NOT VALID")</f>
        <v>0</v>
      </c>
      <c r="W64">
        <f>IFERROR(IFERROR(VLOOKUP($A64,'K-NETT'!$A$1:$AF$37898,22,FALSE),VLOOKUP($A64,'K-Wallet'!$A$1:$M$5000,0,FALSE)),"NOT VALID")</f>
        <v>0</v>
      </c>
      <c r="X64">
        <f>IFERROR(IFERROR(VLOOKUP($A64,'K-NETT'!$A$1:$AF$37898,23,FALSE),VLOOKUP($A64,'K-Wallet'!$A$1:$M$5000,0,FALSE)),"NOT VALID")</f>
        <v>0</v>
      </c>
      <c r="Y64">
        <f>IFERROR(IFERROR(VLOOKUP($A64,'K-NETT'!$A$1:$AF$37898,26,FALSE),VLOOKUP($A64,'K-Wallet'!$A$1:$M$5000,0,FALSE)),"NOT VALID")</f>
        <v>64650</v>
      </c>
      <c r="Z64">
        <f>IFERROR(IFERROR(VLOOKUP($A64,'K-NETT'!$A$1:$AF$37898,30,FALSE),VLOOKUP($A64,'K-Wallet'!$A$1:$M$5000,11,FALSE)),"NOT VALID")</f>
        <v>0</v>
      </c>
      <c r="AA64" s="31">
        <f t="shared" si="1"/>
        <v>0</v>
      </c>
    </row>
    <row r="65" spans="1:27" x14ac:dyDescent="0.25">
      <c r="A65" t="str">
        <f t="shared" si="0"/>
        <v>1357647725</v>
      </c>
      <c r="B65">
        <v>56</v>
      </c>
      <c r="C65">
        <v>1357647725</v>
      </c>
      <c r="D65" t="s">
        <v>42</v>
      </c>
      <c r="E65" t="s">
        <v>43</v>
      </c>
      <c r="F65">
        <v>771650</v>
      </c>
      <c r="G65" s="2">
        <v>44119</v>
      </c>
      <c r="H65" s="3">
        <v>0.60203703703703704</v>
      </c>
      <c r="I65" t="s">
        <v>44</v>
      </c>
      <c r="J65">
        <v>-83830895001</v>
      </c>
      <c r="K65" s="4" t="s">
        <v>101</v>
      </c>
      <c r="N65" t="str">
        <f>IFERROR(IFERROR(VLOOKUP($A65,'K-NETT'!$A$1:$AF$37898,1,FALSE),VLOOKUP($A65,'K-Wallet'!$A$1:$M$5000,1,FALSE)),"NOT VALID")</f>
        <v>1357647725</v>
      </c>
      <c r="O65" t="str">
        <f>IFERROR(IFERROR(VLOOKUP($A65,'K-NETT'!$A$1:$AF$37898,11,FALSE),VLOOKUP($A65,'K-Wallet'!$A$1:$M$5000,0,FALSE)),"NOT VALID")</f>
        <v>CNE2010009534</v>
      </c>
      <c r="P65" t="str">
        <f>IFERROR(IFERROR(VLOOKUP($A65,'K-NETT'!$A$1:$AF$37898,14,FALSE),VLOOKUP($A65,'K-Wallet'!$A$1:$M$5000,8,FALSE)),"NOT VALID")</f>
        <v>IDNTAOA00529</v>
      </c>
      <c r="Q65" t="str">
        <f>IFERROR(IFERROR(VLOOKUP($A65,'K-NETT'!$A$1:$AF$37898,15,FALSE),VLOOKUP($A65,'K-Wallet'!$A$1:$M$5000,9,FALSE)),"NOT VALID")</f>
        <v>BAMBANG DEDI SUPRAPTO AMD KEP</v>
      </c>
      <c r="R65">
        <f>IFERROR(IFERROR(VLOOKUP($A65,'K-NETT'!$A$1:$AF$37898,16,FALSE),VLOOKUP($A65,'K-Wallet'!$A$1:$M$5000,0,FALSE)),"NOT VALID")</f>
        <v>765000</v>
      </c>
      <c r="S65">
        <f>IFERROR(IFERROR(VLOOKUP($A65,'K-NETT'!$A$1:$AF$37898,17,FALSE),VLOOKUP($A65,'K-Wallet'!$A$1:$M$5000,0,FALSE)),"NOT VALID")</f>
        <v>6650</v>
      </c>
      <c r="T65">
        <f>IFERROR(IFERROR(VLOOKUP($A65,'K-NETT'!$A$1:$AF$37898,18,FALSE),VLOOKUP($A65,'K-Wallet'!$A$1:$M$5000,0,FALSE)),"NOT VALID")</f>
        <v>0</v>
      </c>
      <c r="U65">
        <f>IFERROR(IFERROR(VLOOKUP($A65,'K-NETT'!$A$1:$AF$37898,19,FALSE),VLOOKUP($A65,'K-Wallet'!$A$1:$M$5000,0,FALSE)),"NOT VALID")</f>
        <v>0</v>
      </c>
      <c r="V65">
        <f>IFERROR(IFERROR(VLOOKUP($A65,'K-NETT'!$A$1:$AF$37898,20,FALSE),VLOOKUP($A65,'K-Wallet'!$A$1:$M$5000,0,FALSE)),"NOT VALID")</f>
        <v>0</v>
      </c>
      <c r="W65">
        <f>IFERROR(IFERROR(VLOOKUP($A65,'K-NETT'!$A$1:$AF$37898,22,FALSE),VLOOKUP($A65,'K-Wallet'!$A$1:$M$5000,0,FALSE)),"NOT VALID")</f>
        <v>0</v>
      </c>
      <c r="X65">
        <f>IFERROR(IFERROR(VLOOKUP($A65,'K-NETT'!$A$1:$AF$37898,23,FALSE),VLOOKUP($A65,'K-Wallet'!$A$1:$M$5000,0,FALSE)),"NOT VALID")</f>
        <v>0</v>
      </c>
      <c r="Y65">
        <f>IFERROR(IFERROR(VLOOKUP($A65,'K-NETT'!$A$1:$AF$37898,26,FALSE),VLOOKUP($A65,'K-Wallet'!$A$1:$M$5000,0,FALSE)),"NOT VALID")</f>
        <v>771650</v>
      </c>
      <c r="Z65">
        <f>IFERROR(IFERROR(VLOOKUP($A65,'K-NETT'!$A$1:$AF$37898,30,FALSE),VLOOKUP($A65,'K-Wallet'!$A$1:$M$5000,11,FALSE)),"NOT VALID")</f>
        <v>0</v>
      </c>
      <c r="AA65" s="31">
        <f t="shared" si="1"/>
        <v>0</v>
      </c>
    </row>
    <row r="66" spans="1:27" x14ac:dyDescent="0.25">
      <c r="A66" t="str">
        <f t="shared" si="0"/>
        <v>1248647025</v>
      </c>
      <c r="B66">
        <v>57</v>
      </c>
      <c r="C66">
        <v>1248647025</v>
      </c>
      <c r="D66" t="s">
        <v>42</v>
      </c>
      <c r="E66" t="s">
        <v>43</v>
      </c>
      <c r="F66">
        <v>490650</v>
      </c>
      <c r="G66" s="2">
        <v>44119</v>
      </c>
      <c r="H66" s="3">
        <v>0.60359953703703706</v>
      </c>
      <c r="I66" t="s">
        <v>44</v>
      </c>
      <c r="J66">
        <v>-83831499501</v>
      </c>
      <c r="K66" s="4" t="s">
        <v>101</v>
      </c>
      <c r="N66" t="str">
        <f>IFERROR(IFERROR(VLOOKUP($A66,'K-NETT'!$A$1:$AF$37898,1,FALSE),VLOOKUP($A66,'K-Wallet'!$A$1:$M$5000,1,FALSE)),"NOT VALID")</f>
        <v>1248647025</v>
      </c>
      <c r="O66" t="str">
        <f>IFERROR(IFERROR(VLOOKUP($A66,'K-NETT'!$A$1:$AF$37898,11,FALSE),VLOOKUP($A66,'K-Wallet'!$A$1:$M$5000,0,FALSE)),"NOT VALID")</f>
        <v>CNE2010009536</v>
      </c>
      <c r="P66" t="str">
        <f>IFERROR(IFERROR(VLOOKUP($A66,'K-NETT'!$A$1:$AF$37898,14,FALSE),VLOOKUP($A66,'K-Wallet'!$A$1:$M$5000,8,FALSE)),"NOT VALID")</f>
        <v>IDBNAEA10997</v>
      </c>
      <c r="Q66" t="str">
        <f>IFERROR(IFERROR(VLOOKUP($A66,'K-NETT'!$A$1:$AF$37898,15,FALSE),VLOOKUP($A66,'K-Wallet'!$A$1:$M$5000,9,FALSE)),"NOT VALID")</f>
        <v>ARNIH</v>
      </c>
      <c r="R66">
        <f>IFERROR(IFERROR(VLOOKUP($A66,'K-NETT'!$A$1:$AF$37898,16,FALSE),VLOOKUP($A66,'K-Wallet'!$A$1:$M$5000,0,FALSE)),"NOT VALID")</f>
        <v>474000</v>
      </c>
      <c r="S66">
        <f>IFERROR(IFERROR(VLOOKUP($A66,'K-NETT'!$A$1:$AF$37898,17,FALSE),VLOOKUP($A66,'K-Wallet'!$A$1:$M$5000,0,FALSE)),"NOT VALID")</f>
        <v>6650</v>
      </c>
      <c r="T66">
        <f>IFERROR(IFERROR(VLOOKUP($A66,'K-NETT'!$A$1:$AF$37898,18,FALSE),VLOOKUP($A66,'K-Wallet'!$A$1:$M$5000,0,FALSE)),"NOT VALID")</f>
        <v>10000</v>
      </c>
      <c r="U66">
        <f>IFERROR(IFERROR(VLOOKUP($A66,'K-NETT'!$A$1:$AF$37898,19,FALSE),VLOOKUP($A66,'K-Wallet'!$A$1:$M$5000,0,FALSE)),"NOT VALID")</f>
        <v>0</v>
      </c>
      <c r="V66">
        <f>IFERROR(IFERROR(VLOOKUP($A66,'K-NETT'!$A$1:$AF$37898,20,FALSE),VLOOKUP($A66,'K-Wallet'!$A$1:$M$5000,0,FALSE)),"NOT VALID")</f>
        <v>0</v>
      </c>
      <c r="W66">
        <f>IFERROR(IFERROR(VLOOKUP($A66,'K-NETT'!$A$1:$AF$37898,22,FALSE),VLOOKUP($A66,'K-Wallet'!$A$1:$M$5000,0,FALSE)),"NOT VALID")</f>
        <v>0</v>
      </c>
      <c r="X66">
        <f>IFERROR(IFERROR(VLOOKUP($A66,'K-NETT'!$A$1:$AF$37898,23,FALSE),VLOOKUP($A66,'K-Wallet'!$A$1:$M$5000,0,FALSE)),"NOT VALID")</f>
        <v>0</v>
      </c>
      <c r="Y66">
        <f>IFERROR(IFERROR(VLOOKUP($A66,'K-NETT'!$A$1:$AF$37898,26,FALSE),VLOOKUP($A66,'K-Wallet'!$A$1:$M$5000,0,FALSE)),"NOT VALID")</f>
        <v>490650</v>
      </c>
      <c r="Z66">
        <f>IFERROR(IFERROR(VLOOKUP($A66,'K-NETT'!$A$1:$AF$37898,30,FALSE),VLOOKUP($A66,'K-Wallet'!$A$1:$M$5000,11,FALSE)),"NOT VALID")</f>
        <v>0</v>
      </c>
      <c r="AA66" s="31">
        <f t="shared" si="1"/>
        <v>0</v>
      </c>
    </row>
    <row r="67" spans="1:27" x14ac:dyDescent="0.25">
      <c r="A67" t="str">
        <f t="shared" si="0"/>
        <v>1230747101</v>
      </c>
      <c r="B67">
        <v>58</v>
      </c>
      <c r="C67">
        <v>1230747101</v>
      </c>
      <c r="D67" t="s">
        <v>42</v>
      </c>
      <c r="E67" t="s">
        <v>43</v>
      </c>
      <c r="F67">
        <v>1023650</v>
      </c>
      <c r="G67" s="2">
        <v>44119</v>
      </c>
      <c r="H67" s="3">
        <v>0.60498842592592594</v>
      </c>
      <c r="I67" t="s">
        <v>44</v>
      </c>
      <c r="J67">
        <v>-83832148701</v>
      </c>
      <c r="K67" s="4" t="s">
        <v>101</v>
      </c>
      <c r="N67" t="str">
        <f>IFERROR(IFERROR(VLOOKUP($A67,'K-NETT'!$A$1:$AF$37898,1,FALSE),VLOOKUP($A67,'K-Wallet'!$A$1:$M$5000,1,FALSE)),"NOT VALID")</f>
        <v>1230747101</v>
      </c>
      <c r="O67" t="str">
        <f>IFERROR(IFERROR(VLOOKUP($A67,'K-NETT'!$A$1:$AF$37898,11,FALSE),VLOOKUP($A67,'K-Wallet'!$A$1:$M$5000,0,FALSE)),"NOT VALID")</f>
        <v>CNE2010009537</v>
      </c>
      <c r="P67" t="str">
        <f>IFERROR(IFERROR(VLOOKUP($A67,'K-NETT'!$A$1:$AF$37898,14,FALSE),VLOOKUP($A67,'K-Wallet'!$A$1:$M$5000,8,FALSE)),"NOT VALID")</f>
        <v>IDJRID010726</v>
      </c>
      <c r="Q67" t="str">
        <f>IFERROR(IFERROR(VLOOKUP($A67,'K-NETT'!$A$1:$AF$37898,15,FALSE),VLOOKUP($A67,'K-Wallet'!$A$1:$M$5000,9,FALSE)),"NOT VALID")</f>
        <v>M TAUFIQ AMRULLAH</v>
      </c>
      <c r="R67">
        <f>IFERROR(IFERROR(VLOOKUP($A67,'K-NETT'!$A$1:$AF$37898,16,FALSE),VLOOKUP($A67,'K-Wallet'!$A$1:$M$5000,0,FALSE)),"NOT VALID")</f>
        <v>1009000</v>
      </c>
      <c r="S67">
        <f>IFERROR(IFERROR(VLOOKUP($A67,'K-NETT'!$A$1:$AF$37898,17,FALSE),VLOOKUP($A67,'K-Wallet'!$A$1:$M$5000,0,FALSE)),"NOT VALID")</f>
        <v>6650</v>
      </c>
      <c r="T67">
        <f>IFERROR(IFERROR(VLOOKUP($A67,'K-NETT'!$A$1:$AF$37898,18,FALSE),VLOOKUP($A67,'K-Wallet'!$A$1:$M$5000,0,FALSE)),"NOT VALID")</f>
        <v>8000</v>
      </c>
      <c r="U67">
        <f>IFERROR(IFERROR(VLOOKUP($A67,'K-NETT'!$A$1:$AF$37898,19,FALSE),VLOOKUP($A67,'K-Wallet'!$A$1:$M$5000,0,FALSE)),"NOT VALID")</f>
        <v>0</v>
      </c>
      <c r="V67">
        <f>IFERROR(IFERROR(VLOOKUP($A67,'K-NETT'!$A$1:$AF$37898,20,FALSE),VLOOKUP($A67,'K-Wallet'!$A$1:$M$5000,0,FALSE)),"NOT VALID")</f>
        <v>0</v>
      </c>
      <c r="W67">
        <f>IFERROR(IFERROR(VLOOKUP($A67,'K-NETT'!$A$1:$AF$37898,22,FALSE),VLOOKUP($A67,'K-Wallet'!$A$1:$M$5000,0,FALSE)),"NOT VALID")</f>
        <v>0</v>
      </c>
      <c r="X67">
        <f>IFERROR(IFERROR(VLOOKUP($A67,'K-NETT'!$A$1:$AF$37898,23,FALSE),VLOOKUP($A67,'K-Wallet'!$A$1:$M$5000,0,FALSE)),"NOT VALID")</f>
        <v>0</v>
      </c>
      <c r="Y67">
        <f>IFERROR(IFERROR(VLOOKUP($A67,'K-NETT'!$A$1:$AF$37898,26,FALSE),VLOOKUP($A67,'K-Wallet'!$A$1:$M$5000,0,FALSE)),"NOT VALID")</f>
        <v>1023650</v>
      </c>
      <c r="Z67">
        <f>IFERROR(IFERROR(VLOOKUP($A67,'K-NETT'!$A$1:$AF$37898,30,FALSE),VLOOKUP($A67,'K-Wallet'!$A$1:$M$5000,11,FALSE)),"NOT VALID")</f>
        <v>0</v>
      </c>
      <c r="AA67" s="31">
        <f t="shared" si="1"/>
        <v>0</v>
      </c>
    </row>
    <row r="68" spans="1:27" x14ac:dyDescent="0.25">
      <c r="A68" t="str">
        <f t="shared" si="0"/>
        <v>1416847599</v>
      </c>
      <c r="B68">
        <v>59</v>
      </c>
      <c r="C68">
        <v>1416847599</v>
      </c>
      <c r="D68" t="s">
        <v>42</v>
      </c>
      <c r="E68" t="s">
        <v>43</v>
      </c>
      <c r="F68">
        <v>66650</v>
      </c>
      <c r="G68" s="2">
        <v>44119</v>
      </c>
      <c r="H68" s="3">
        <v>0.6234143518518519</v>
      </c>
      <c r="I68" t="s">
        <v>44</v>
      </c>
      <c r="J68">
        <v>-83839781901</v>
      </c>
      <c r="K68" s="4" t="s">
        <v>101</v>
      </c>
      <c r="N68" t="str">
        <f>IFERROR(IFERROR(VLOOKUP($A68,'K-NETT'!$A$1:$AF$37898,1,FALSE),VLOOKUP($A68,'K-Wallet'!$A$1:$M$5000,1,FALSE)),"NOT VALID")</f>
        <v>1416847599</v>
      </c>
      <c r="O68" t="str">
        <f>IFERROR(IFERROR(VLOOKUP($A68,'K-NETT'!$A$1:$AF$37898,11,FALSE),VLOOKUP($A68,'K-Wallet'!$A$1:$M$5000,0,FALSE)),"NOT VALID")</f>
        <v>MME2010009546</v>
      </c>
      <c r="P68" t="str">
        <f>IFERROR(IFERROR(VLOOKUP($A68,'K-NETT'!$A$1:$AF$37898,14,FALSE),VLOOKUP($A68,'K-Wallet'!$A$1:$M$5000,8,FALSE)),"NOT VALID")</f>
        <v>IDSPAAB43869</v>
      </c>
      <c r="Q68" t="str">
        <f>IFERROR(IFERROR(VLOOKUP($A68,'K-NETT'!$A$1:$AF$37898,15,FALSE),VLOOKUP($A68,'K-Wallet'!$A$1:$M$5000,9,FALSE)),"NOT VALID")</f>
        <v>WENI RESNAWATI</v>
      </c>
      <c r="R68">
        <f>IFERROR(IFERROR(VLOOKUP($A68,'K-NETT'!$A$1:$AF$37898,16,FALSE),VLOOKUP($A68,'K-Wallet'!$A$1:$M$5000,0,FALSE)),"NOT VALID")</f>
        <v>50000</v>
      </c>
      <c r="S68">
        <f>IFERROR(IFERROR(VLOOKUP($A68,'K-NETT'!$A$1:$AF$37898,17,FALSE),VLOOKUP($A68,'K-Wallet'!$A$1:$M$5000,0,FALSE)),"NOT VALID")</f>
        <v>6650</v>
      </c>
      <c r="T68">
        <f>IFERROR(IFERROR(VLOOKUP($A68,'K-NETT'!$A$1:$AF$37898,18,FALSE),VLOOKUP($A68,'K-Wallet'!$A$1:$M$5000,0,FALSE)),"NOT VALID")</f>
        <v>10000</v>
      </c>
      <c r="U68">
        <f>IFERROR(IFERROR(VLOOKUP($A68,'K-NETT'!$A$1:$AF$37898,19,FALSE),VLOOKUP($A68,'K-Wallet'!$A$1:$M$5000,0,FALSE)),"NOT VALID")</f>
        <v>0</v>
      </c>
      <c r="V68">
        <f>IFERROR(IFERROR(VLOOKUP($A68,'K-NETT'!$A$1:$AF$37898,20,FALSE),VLOOKUP($A68,'K-Wallet'!$A$1:$M$5000,0,FALSE)),"NOT VALID")</f>
        <v>0</v>
      </c>
      <c r="W68">
        <f>IFERROR(IFERROR(VLOOKUP($A68,'K-NETT'!$A$1:$AF$37898,22,FALSE),VLOOKUP($A68,'K-Wallet'!$A$1:$M$5000,0,FALSE)),"NOT VALID")</f>
        <v>0</v>
      </c>
      <c r="X68">
        <f>IFERROR(IFERROR(VLOOKUP($A68,'K-NETT'!$A$1:$AF$37898,23,FALSE),VLOOKUP($A68,'K-Wallet'!$A$1:$M$5000,0,FALSE)),"NOT VALID")</f>
        <v>0</v>
      </c>
      <c r="Y68">
        <f>IFERROR(IFERROR(VLOOKUP($A68,'K-NETT'!$A$1:$AF$37898,26,FALSE),VLOOKUP($A68,'K-Wallet'!$A$1:$M$5000,0,FALSE)),"NOT VALID")</f>
        <v>66650</v>
      </c>
      <c r="Z68">
        <f>IFERROR(IFERROR(VLOOKUP($A68,'K-NETT'!$A$1:$AF$37898,30,FALSE),VLOOKUP($A68,'K-Wallet'!$A$1:$M$5000,11,FALSE)),"NOT VALID")</f>
        <v>0</v>
      </c>
      <c r="AA68" s="31">
        <f t="shared" si="1"/>
        <v>0</v>
      </c>
    </row>
    <row r="69" spans="1:27" x14ac:dyDescent="0.25">
      <c r="A69" t="str">
        <f t="shared" si="0"/>
        <v>1308547776</v>
      </c>
      <c r="B69">
        <v>60</v>
      </c>
      <c r="C69">
        <v>1308547776</v>
      </c>
      <c r="D69" t="s">
        <v>42</v>
      </c>
      <c r="E69" t="s">
        <v>43</v>
      </c>
      <c r="F69">
        <v>2533650</v>
      </c>
      <c r="G69" s="2">
        <v>44119</v>
      </c>
      <c r="H69" s="3">
        <v>0.63737268518518519</v>
      </c>
      <c r="I69" t="s">
        <v>44</v>
      </c>
      <c r="J69">
        <v>-83845235701</v>
      </c>
      <c r="K69" s="4" t="s">
        <v>101</v>
      </c>
      <c r="N69" t="str">
        <f>IFERROR(IFERROR(VLOOKUP($A69,'K-NETT'!$A$1:$AF$37898,1,FALSE),VLOOKUP($A69,'K-Wallet'!$A$1:$M$5000,1,FALSE)),"NOT VALID")</f>
        <v>1308547776</v>
      </c>
      <c r="O69" t="str">
        <f>IFERROR(IFERROR(VLOOKUP($A69,'K-NETT'!$A$1:$AF$37898,11,FALSE),VLOOKUP($A69,'K-Wallet'!$A$1:$M$5000,0,FALSE)),"NOT VALID")</f>
        <v>CNE2010009554</v>
      </c>
      <c r="P69" t="str">
        <f>IFERROR(IFERROR(VLOOKUP($A69,'K-NETT'!$A$1:$AF$37898,14,FALSE),VLOOKUP($A69,'K-Wallet'!$A$1:$M$5000,8,FALSE)),"NOT VALID")</f>
        <v>IDPABLA08200</v>
      </c>
      <c r="Q69" t="str">
        <f>IFERROR(IFERROR(VLOOKUP($A69,'K-NETT'!$A$1:$AF$37898,15,FALSE),VLOOKUP($A69,'K-Wallet'!$A$1:$M$5000,9,FALSE)),"NOT VALID")</f>
        <v>ZAINABUN</v>
      </c>
      <c r="R69">
        <f>IFERROR(IFERROR(VLOOKUP($A69,'K-NETT'!$A$1:$AF$37898,16,FALSE),VLOOKUP($A69,'K-Wallet'!$A$1:$M$5000,0,FALSE)),"NOT VALID")</f>
        <v>2520000</v>
      </c>
      <c r="S69">
        <f>IFERROR(IFERROR(VLOOKUP($A69,'K-NETT'!$A$1:$AF$37898,17,FALSE),VLOOKUP($A69,'K-Wallet'!$A$1:$M$5000,0,FALSE)),"NOT VALID")</f>
        <v>6650</v>
      </c>
      <c r="T69">
        <f>IFERROR(IFERROR(VLOOKUP($A69,'K-NETT'!$A$1:$AF$37898,18,FALSE),VLOOKUP($A69,'K-Wallet'!$A$1:$M$5000,0,FALSE)),"NOT VALID")</f>
        <v>7000</v>
      </c>
      <c r="U69">
        <f>IFERROR(IFERROR(VLOOKUP($A69,'K-NETT'!$A$1:$AF$37898,19,FALSE),VLOOKUP($A69,'K-Wallet'!$A$1:$M$5000,0,FALSE)),"NOT VALID")</f>
        <v>0</v>
      </c>
      <c r="V69">
        <f>IFERROR(IFERROR(VLOOKUP($A69,'K-NETT'!$A$1:$AF$37898,20,FALSE),VLOOKUP($A69,'K-Wallet'!$A$1:$M$5000,0,FALSE)),"NOT VALID")</f>
        <v>0</v>
      </c>
      <c r="W69">
        <f>IFERROR(IFERROR(VLOOKUP($A69,'K-NETT'!$A$1:$AF$37898,22,FALSE),VLOOKUP($A69,'K-Wallet'!$A$1:$M$5000,0,FALSE)),"NOT VALID")</f>
        <v>0</v>
      </c>
      <c r="X69">
        <f>IFERROR(IFERROR(VLOOKUP($A69,'K-NETT'!$A$1:$AF$37898,23,FALSE),VLOOKUP($A69,'K-Wallet'!$A$1:$M$5000,0,FALSE)),"NOT VALID")</f>
        <v>0</v>
      </c>
      <c r="Y69">
        <f>IFERROR(IFERROR(VLOOKUP($A69,'K-NETT'!$A$1:$AF$37898,26,FALSE),VLOOKUP($A69,'K-Wallet'!$A$1:$M$5000,0,FALSE)),"NOT VALID")</f>
        <v>2533650</v>
      </c>
      <c r="Z69">
        <f>IFERROR(IFERROR(VLOOKUP($A69,'K-NETT'!$A$1:$AF$37898,30,FALSE),VLOOKUP($A69,'K-Wallet'!$A$1:$M$5000,11,FALSE)),"NOT VALID")</f>
        <v>0</v>
      </c>
      <c r="AA69" s="31">
        <f t="shared" si="1"/>
        <v>0</v>
      </c>
    </row>
    <row r="70" spans="1:27" x14ac:dyDescent="0.25">
      <c r="A70" t="str">
        <f t="shared" si="0"/>
        <v>1871057392</v>
      </c>
      <c r="B70">
        <v>61</v>
      </c>
      <c r="C70">
        <v>1871057392</v>
      </c>
      <c r="D70" t="s">
        <v>42</v>
      </c>
      <c r="E70" t="s">
        <v>43</v>
      </c>
      <c r="F70">
        <v>56650</v>
      </c>
      <c r="G70" s="2">
        <v>44119</v>
      </c>
      <c r="H70" s="3">
        <v>0.64348379629629626</v>
      </c>
      <c r="I70" t="s">
        <v>44</v>
      </c>
      <c r="J70">
        <v>-83847616701</v>
      </c>
      <c r="K70" s="4" t="s">
        <v>101</v>
      </c>
      <c r="N70" t="str">
        <f>IFERROR(IFERROR(VLOOKUP($A70,'K-NETT'!$A$1:$AF$37898,1,FALSE),VLOOKUP($A70,'K-Wallet'!$A$1:$M$5000,1,FALSE)),"NOT VALID")</f>
        <v>1871057392</v>
      </c>
      <c r="O70" t="str">
        <f>IFERROR(IFERROR(VLOOKUP($A70,'K-NETT'!$A$1:$AF$37898,11,FALSE),VLOOKUP($A70,'K-Wallet'!$A$1:$M$5000,0,FALSE)),"NOT VALID")</f>
        <v>MME2010009557</v>
      </c>
      <c r="P70" t="str">
        <f>IFERROR(IFERROR(VLOOKUP($A70,'K-NETT'!$A$1:$AF$37898,14,FALSE),VLOOKUP($A70,'K-Wallet'!$A$1:$M$5000,8,FALSE)),"NOT VALID")</f>
        <v>IDJRBBA33357</v>
      </c>
      <c r="Q70" t="str">
        <f>IFERROR(IFERROR(VLOOKUP($A70,'K-NETT'!$A$1:$AF$37898,15,FALSE),VLOOKUP($A70,'K-Wallet'!$A$1:$M$5000,9,FALSE)),"NOT VALID")</f>
        <v>NOPRANTO OLAN SILITONGA</v>
      </c>
      <c r="R70">
        <f>IFERROR(IFERROR(VLOOKUP($A70,'K-NETT'!$A$1:$AF$37898,16,FALSE),VLOOKUP($A70,'K-Wallet'!$A$1:$M$5000,0,FALSE)),"NOT VALID")</f>
        <v>50000</v>
      </c>
      <c r="S70">
        <f>IFERROR(IFERROR(VLOOKUP($A70,'K-NETT'!$A$1:$AF$37898,17,FALSE),VLOOKUP($A70,'K-Wallet'!$A$1:$M$5000,0,FALSE)),"NOT VALID")</f>
        <v>6650</v>
      </c>
      <c r="T70">
        <f>IFERROR(IFERROR(VLOOKUP($A70,'K-NETT'!$A$1:$AF$37898,18,FALSE),VLOOKUP($A70,'K-Wallet'!$A$1:$M$5000,0,FALSE)),"NOT VALID")</f>
        <v>0</v>
      </c>
      <c r="U70">
        <f>IFERROR(IFERROR(VLOOKUP($A70,'K-NETT'!$A$1:$AF$37898,19,FALSE),VLOOKUP($A70,'K-Wallet'!$A$1:$M$5000,0,FALSE)),"NOT VALID")</f>
        <v>0</v>
      </c>
      <c r="V70">
        <f>IFERROR(IFERROR(VLOOKUP($A70,'K-NETT'!$A$1:$AF$37898,20,FALSE),VLOOKUP($A70,'K-Wallet'!$A$1:$M$5000,0,FALSE)),"NOT VALID")</f>
        <v>0</v>
      </c>
      <c r="W70">
        <f>IFERROR(IFERROR(VLOOKUP($A70,'K-NETT'!$A$1:$AF$37898,22,FALSE),VLOOKUP($A70,'K-Wallet'!$A$1:$M$5000,0,FALSE)),"NOT VALID")</f>
        <v>0</v>
      </c>
      <c r="X70">
        <f>IFERROR(IFERROR(VLOOKUP($A70,'K-NETT'!$A$1:$AF$37898,23,FALSE),VLOOKUP($A70,'K-Wallet'!$A$1:$M$5000,0,FALSE)),"NOT VALID")</f>
        <v>0</v>
      </c>
      <c r="Y70">
        <f>IFERROR(IFERROR(VLOOKUP($A70,'K-NETT'!$A$1:$AF$37898,26,FALSE),VLOOKUP($A70,'K-Wallet'!$A$1:$M$5000,0,FALSE)),"NOT VALID")</f>
        <v>56650</v>
      </c>
      <c r="Z70">
        <f>IFERROR(IFERROR(VLOOKUP($A70,'K-NETT'!$A$1:$AF$37898,30,FALSE),VLOOKUP($A70,'K-Wallet'!$A$1:$M$5000,11,FALSE)),"NOT VALID")</f>
        <v>0</v>
      </c>
      <c r="AA70" s="31">
        <f t="shared" si="1"/>
        <v>0</v>
      </c>
    </row>
    <row r="71" spans="1:27" x14ac:dyDescent="0.25">
      <c r="A71" t="str">
        <f t="shared" si="0"/>
        <v>118760925</v>
      </c>
      <c r="B71">
        <v>62</v>
      </c>
      <c r="C71">
        <v>118760925</v>
      </c>
      <c r="D71" t="s">
        <v>88</v>
      </c>
      <c r="E71" t="s">
        <v>43</v>
      </c>
      <c r="F71">
        <v>3000000</v>
      </c>
      <c r="G71" s="2">
        <v>44119</v>
      </c>
      <c r="H71" s="3">
        <v>0.64847222222222223</v>
      </c>
      <c r="I71" t="s">
        <v>44</v>
      </c>
      <c r="J71">
        <v>-83849652201</v>
      </c>
      <c r="K71" s="4" t="s">
        <v>101</v>
      </c>
      <c r="N71" t="str">
        <f>IFERROR(IFERROR(VLOOKUP($A71,'K-NETT'!$A$1:$AF$37898,1,FALSE),VLOOKUP($A71,'K-Wallet'!$A$1:$M$5000,1,FALSE)),"NOT VALID")</f>
        <v>118760925</v>
      </c>
      <c r="O71" t="str">
        <f>IFERROR(IFERROR(VLOOKUP($A71,'K-NETT'!$A$1:$AF$37898,11,FALSE),VLOOKUP($A71,'K-Wallet'!$A$1:$M$5000,0,FALSE)),"NOT VALID")</f>
        <v>NOT VALID</v>
      </c>
      <c r="P71" t="str">
        <f>IFERROR(IFERROR(VLOOKUP($A71,'K-NETT'!$A$1:$AF$37898,14,FALSE),VLOOKUP($A71,'K-Wallet'!$A$1:$M$5000,8,FALSE)),"NOT VALID")</f>
        <v>IDKRID003776</v>
      </c>
      <c r="Q71" t="str">
        <f>IFERROR(IFERROR(VLOOKUP($A71,'K-NETT'!$A$1:$AF$37898,15,FALSE),VLOOKUP($A71,'K-Wallet'!$A$1:$M$5000,9,FALSE)),"NOT VALID")</f>
        <v>ABDULLAH SAID S IP</v>
      </c>
      <c r="R71" t="str">
        <f>IFERROR(IFERROR(VLOOKUP($A71,'K-NETT'!$A$1:$AF$37898,16,FALSE),VLOOKUP($A71,'K-Wallet'!$A$1:$M$5000,0,FALSE)),"NOT VALID")</f>
        <v>NOT VALID</v>
      </c>
      <c r="S71" t="str">
        <f>IFERROR(IFERROR(VLOOKUP($A71,'K-NETT'!$A$1:$AF$37898,17,FALSE),VLOOKUP($A71,'K-Wallet'!$A$1:$M$5000,0,FALSE)),"NOT VALID")</f>
        <v>NOT VALID</v>
      </c>
      <c r="T71" t="str">
        <f>IFERROR(IFERROR(VLOOKUP($A71,'K-NETT'!$A$1:$AF$37898,18,FALSE),VLOOKUP($A71,'K-Wallet'!$A$1:$M$5000,0,FALSE)),"NOT VALID")</f>
        <v>NOT VALID</v>
      </c>
      <c r="U71" t="str">
        <f>IFERROR(IFERROR(VLOOKUP($A71,'K-NETT'!$A$1:$AF$37898,19,FALSE),VLOOKUP($A71,'K-Wallet'!$A$1:$M$5000,0,FALSE)),"NOT VALID")</f>
        <v>NOT VALID</v>
      </c>
      <c r="V71" t="str">
        <f>IFERROR(IFERROR(VLOOKUP($A71,'K-NETT'!$A$1:$AF$37898,20,FALSE),VLOOKUP($A71,'K-Wallet'!$A$1:$M$5000,0,FALSE)),"NOT VALID")</f>
        <v>NOT VALID</v>
      </c>
      <c r="W71" t="str">
        <f>IFERROR(IFERROR(VLOOKUP($A71,'K-NETT'!$A$1:$AF$37898,22,FALSE),VLOOKUP($A71,'K-Wallet'!$A$1:$M$5000,0,FALSE)),"NOT VALID")</f>
        <v>NOT VALID</v>
      </c>
      <c r="X71" t="str">
        <f>IFERROR(IFERROR(VLOOKUP($A71,'K-NETT'!$A$1:$AF$37898,23,FALSE),VLOOKUP($A71,'K-Wallet'!$A$1:$M$5000,0,FALSE)),"NOT VALID")</f>
        <v>NOT VALID</v>
      </c>
      <c r="Y71" t="str">
        <f>IFERROR(IFERROR(VLOOKUP($A71,'K-NETT'!$A$1:$AF$37898,26,FALSE),VLOOKUP($A71,'K-Wallet'!$A$1:$M$5000,0,FALSE)),"NOT VALID")</f>
        <v>NOT VALID</v>
      </c>
      <c r="Z71" t="str">
        <f>IFERROR(IFERROR(VLOOKUP($A71,'K-NETT'!$A$1:$AF$37898,30,FALSE),VLOOKUP($A71,'K-Wallet'!$A$1:$M$5000,11,FALSE)),"NOT VALID")</f>
        <v xml:space="preserve"> TOP UP K-WALLET</v>
      </c>
      <c r="AA71" s="31" t="e">
        <f t="shared" si="1"/>
        <v>#VALUE!</v>
      </c>
    </row>
    <row r="72" spans="1:27" x14ac:dyDescent="0.25">
      <c r="A72" t="str">
        <f t="shared" si="0"/>
        <v>1302157475</v>
      </c>
      <c r="B72">
        <v>63</v>
      </c>
      <c r="C72">
        <v>1302157475</v>
      </c>
      <c r="D72" t="s">
        <v>42</v>
      </c>
      <c r="E72" t="s">
        <v>43</v>
      </c>
      <c r="F72">
        <v>261650</v>
      </c>
      <c r="G72" s="2">
        <v>44119</v>
      </c>
      <c r="H72" s="3">
        <v>0.65494212962962961</v>
      </c>
      <c r="I72" t="s">
        <v>44</v>
      </c>
      <c r="J72">
        <v>-83852098601</v>
      </c>
      <c r="K72" s="4" t="s">
        <v>101</v>
      </c>
      <c r="N72" t="str">
        <f>IFERROR(IFERROR(VLOOKUP($A72,'K-NETT'!$A$1:$AF$37898,1,FALSE),VLOOKUP($A72,'K-Wallet'!$A$1:$M$5000,1,FALSE)),"NOT VALID")</f>
        <v>1302157475</v>
      </c>
      <c r="O72" t="str">
        <f>IFERROR(IFERROR(VLOOKUP($A72,'K-NETT'!$A$1:$AF$37898,11,FALSE),VLOOKUP($A72,'K-Wallet'!$A$1:$M$5000,0,FALSE)),"NOT VALID")</f>
        <v>CNE2010009561</v>
      </c>
      <c r="P72" t="str">
        <f>IFERROR(IFERROR(VLOOKUP($A72,'K-NETT'!$A$1:$AF$37898,14,FALSE),VLOOKUP($A72,'K-Wallet'!$A$1:$M$5000,8,FALSE)),"NOT VALID")</f>
        <v>IDNTAOA05824</v>
      </c>
      <c r="Q72" t="str">
        <f>IFERROR(IFERROR(VLOOKUP($A72,'K-NETT'!$A$1:$AF$37898,15,FALSE),VLOOKUP($A72,'K-Wallet'!$A$1:$M$5000,9,FALSE)),"NOT VALID")</f>
        <v>ANDI ASMADI</v>
      </c>
      <c r="R72">
        <f>IFERROR(IFERROR(VLOOKUP($A72,'K-NETT'!$A$1:$AF$37898,16,FALSE),VLOOKUP($A72,'K-Wallet'!$A$1:$M$5000,0,FALSE)),"NOT VALID")</f>
        <v>255000</v>
      </c>
      <c r="S72">
        <f>IFERROR(IFERROR(VLOOKUP($A72,'K-NETT'!$A$1:$AF$37898,17,FALSE),VLOOKUP($A72,'K-Wallet'!$A$1:$M$5000,0,FALSE)),"NOT VALID")</f>
        <v>6650</v>
      </c>
      <c r="T72">
        <f>IFERROR(IFERROR(VLOOKUP($A72,'K-NETT'!$A$1:$AF$37898,18,FALSE),VLOOKUP($A72,'K-Wallet'!$A$1:$M$5000,0,FALSE)),"NOT VALID")</f>
        <v>0</v>
      </c>
      <c r="U72">
        <f>IFERROR(IFERROR(VLOOKUP($A72,'K-NETT'!$A$1:$AF$37898,19,FALSE),VLOOKUP($A72,'K-Wallet'!$A$1:$M$5000,0,FALSE)),"NOT VALID")</f>
        <v>0</v>
      </c>
      <c r="V72">
        <f>IFERROR(IFERROR(VLOOKUP($A72,'K-NETT'!$A$1:$AF$37898,20,FALSE),VLOOKUP($A72,'K-Wallet'!$A$1:$M$5000,0,FALSE)),"NOT VALID")</f>
        <v>0</v>
      </c>
      <c r="W72">
        <f>IFERROR(IFERROR(VLOOKUP($A72,'K-NETT'!$A$1:$AF$37898,22,FALSE),VLOOKUP($A72,'K-Wallet'!$A$1:$M$5000,0,FALSE)),"NOT VALID")</f>
        <v>0</v>
      </c>
      <c r="X72">
        <f>IFERROR(IFERROR(VLOOKUP($A72,'K-NETT'!$A$1:$AF$37898,23,FALSE),VLOOKUP($A72,'K-Wallet'!$A$1:$M$5000,0,FALSE)),"NOT VALID")</f>
        <v>0</v>
      </c>
      <c r="Y72">
        <f>IFERROR(IFERROR(VLOOKUP($A72,'K-NETT'!$A$1:$AF$37898,26,FALSE),VLOOKUP($A72,'K-Wallet'!$A$1:$M$5000,0,FALSE)),"NOT VALID")</f>
        <v>261650</v>
      </c>
      <c r="Z72">
        <f>IFERROR(IFERROR(VLOOKUP($A72,'K-NETT'!$A$1:$AF$37898,30,FALSE),VLOOKUP($A72,'K-Wallet'!$A$1:$M$5000,11,FALSE)),"NOT VALID")</f>
        <v>0</v>
      </c>
      <c r="AA72" s="31">
        <f t="shared" si="1"/>
        <v>0</v>
      </c>
    </row>
    <row r="73" spans="1:27" x14ac:dyDescent="0.25">
      <c r="A73" t="str">
        <f t="shared" si="0"/>
        <v>1339837458</v>
      </c>
      <c r="B73">
        <v>64</v>
      </c>
      <c r="C73">
        <v>1339837458</v>
      </c>
      <c r="D73" t="s">
        <v>42</v>
      </c>
      <c r="E73" t="s">
        <v>43</v>
      </c>
      <c r="F73">
        <v>56650</v>
      </c>
      <c r="G73" s="2">
        <v>44119</v>
      </c>
      <c r="H73" s="3">
        <v>0.66241898148148148</v>
      </c>
      <c r="I73" t="s">
        <v>17193</v>
      </c>
      <c r="J73">
        <v>-83854994301</v>
      </c>
      <c r="K73" s="4" t="s">
        <v>101</v>
      </c>
      <c r="N73" t="str">
        <f>IFERROR(IFERROR(VLOOKUP($A73,'K-NETT'!$A$1:$AF$37898,1,FALSE),VLOOKUP($A73,'K-Wallet'!$A$1:$M$5000,1,FALSE)),"NOT VALID")</f>
        <v>1339837458</v>
      </c>
      <c r="O73" t="str">
        <f>IFERROR(IFERROR(VLOOKUP($A73,'K-NETT'!$A$1:$AF$37898,11,FALSE),VLOOKUP($A73,'K-Wallet'!$A$1:$M$5000,0,FALSE)),"NOT VALID")</f>
        <v>MME2010009565</v>
      </c>
      <c r="P73" t="str">
        <f>IFERROR(IFERROR(VLOOKUP($A73,'K-NETT'!$A$1:$AF$37898,14,FALSE),VLOOKUP($A73,'K-Wallet'!$A$1:$M$5000,8,FALSE)),"NOT VALID")</f>
        <v>IDSAAEA09698</v>
      </c>
      <c r="Q73" t="str">
        <f>IFERROR(IFERROR(VLOOKUP($A73,'K-NETT'!$A$1:$AF$37898,15,FALSE),VLOOKUP($A73,'K-Wallet'!$A$1:$M$5000,9,FALSE)),"NOT VALID")</f>
        <v>YULINAWATI</v>
      </c>
      <c r="R73">
        <f>IFERROR(IFERROR(VLOOKUP($A73,'K-NETT'!$A$1:$AF$37898,16,FALSE),VLOOKUP($A73,'K-Wallet'!$A$1:$M$5000,0,FALSE)),"NOT VALID")</f>
        <v>50000</v>
      </c>
      <c r="S73">
        <f>IFERROR(IFERROR(VLOOKUP($A73,'K-NETT'!$A$1:$AF$37898,17,FALSE),VLOOKUP($A73,'K-Wallet'!$A$1:$M$5000,0,FALSE)),"NOT VALID")</f>
        <v>6650</v>
      </c>
      <c r="T73">
        <f>IFERROR(IFERROR(VLOOKUP($A73,'K-NETT'!$A$1:$AF$37898,18,FALSE),VLOOKUP($A73,'K-Wallet'!$A$1:$M$5000,0,FALSE)),"NOT VALID")</f>
        <v>0</v>
      </c>
      <c r="U73">
        <f>IFERROR(IFERROR(VLOOKUP($A73,'K-NETT'!$A$1:$AF$37898,19,FALSE),VLOOKUP($A73,'K-Wallet'!$A$1:$M$5000,0,FALSE)),"NOT VALID")</f>
        <v>0</v>
      </c>
      <c r="V73">
        <f>IFERROR(IFERROR(VLOOKUP($A73,'K-NETT'!$A$1:$AF$37898,20,FALSE),VLOOKUP($A73,'K-Wallet'!$A$1:$M$5000,0,FALSE)),"NOT VALID")</f>
        <v>0</v>
      </c>
      <c r="W73">
        <f>IFERROR(IFERROR(VLOOKUP($A73,'K-NETT'!$A$1:$AF$37898,22,FALSE),VLOOKUP($A73,'K-Wallet'!$A$1:$M$5000,0,FALSE)),"NOT VALID")</f>
        <v>0</v>
      </c>
      <c r="X73">
        <f>IFERROR(IFERROR(VLOOKUP($A73,'K-NETT'!$A$1:$AF$37898,23,FALSE),VLOOKUP($A73,'K-Wallet'!$A$1:$M$5000,0,FALSE)),"NOT VALID")</f>
        <v>0</v>
      </c>
      <c r="Y73">
        <f>IFERROR(IFERROR(VLOOKUP($A73,'K-NETT'!$A$1:$AF$37898,26,FALSE),VLOOKUP($A73,'K-Wallet'!$A$1:$M$5000,0,FALSE)),"NOT VALID")</f>
        <v>56650</v>
      </c>
      <c r="Z73">
        <f>IFERROR(IFERROR(VLOOKUP($A73,'K-NETT'!$A$1:$AF$37898,30,FALSE),VLOOKUP($A73,'K-Wallet'!$A$1:$M$5000,11,FALSE)),"NOT VALID")</f>
        <v>0</v>
      </c>
      <c r="AA73" s="31">
        <f t="shared" si="1"/>
        <v>0</v>
      </c>
    </row>
    <row r="74" spans="1:27" x14ac:dyDescent="0.25">
      <c r="A74" t="str">
        <f t="shared" si="0"/>
        <v>1022447291</v>
      </c>
      <c r="B74">
        <v>65</v>
      </c>
      <c r="C74">
        <v>1022447291</v>
      </c>
      <c r="D74" t="s">
        <v>42</v>
      </c>
      <c r="E74" t="s">
        <v>43</v>
      </c>
      <c r="F74">
        <v>2894650</v>
      </c>
      <c r="G74" s="2">
        <v>44119</v>
      </c>
      <c r="H74" s="3">
        <v>0.66645833333333326</v>
      </c>
      <c r="I74" t="s">
        <v>44</v>
      </c>
      <c r="J74">
        <v>-83856143101</v>
      </c>
      <c r="K74" s="4" t="s">
        <v>101</v>
      </c>
      <c r="N74" t="str">
        <f>IFERROR(IFERROR(VLOOKUP($A74,'K-NETT'!$A$1:$AF$37898,1,FALSE),VLOOKUP($A74,'K-Wallet'!$A$1:$M$5000,1,FALSE)),"NOT VALID")</f>
        <v>1022447291</v>
      </c>
      <c r="O74" t="str">
        <f>IFERROR(IFERROR(VLOOKUP($A74,'K-NETT'!$A$1:$AF$37898,11,FALSE),VLOOKUP($A74,'K-Wallet'!$A$1:$M$5000,0,FALSE)),"NOT VALID")</f>
        <v>CNE2010009568</v>
      </c>
      <c r="P74" t="str">
        <f>IFERROR(IFERROR(VLOOKUP($A74,'K-NETT'!$A$1:$AF$37898,14,FALSE),VLOOKUP($A74,'K-Wallet'!$A$1:$M$5000,8,FALSE)),"NOT VALID")</f>
        <v>IDNTAAA17731</v>
      </c>
      <c r="Q74" t="str">
        <f>IFERROR(IFERROR(VLOOKUP($A74,'K-NETT'!$A$1:$AF$37898,15,FALSE),VLOOKUP($A74,'K-Wallet'!$A$1:$M$5000,9,FALSE)),"NOT VALID")</f>
        <v>DESPANORA</v>
      </c>
      <c r="R74">
        <f>IFERROR(IFERROR(VLOOKUP($A74,'K-NETT'!$A$1:$AF$37898,16,FALSE),VLOOKUP($A74,'K-Wallet'!$A$1:$M$5000,0,FALSE)),"NOT VALID")</f>
        <v>2850000</v>
      </c>
      <c r="S74">
        <f>IFERROR(IFERROR(VLOOKUP($A74,'K-NETT'!$A$1:$AF$37898,17,FALSE),VLOOKUP($A74,'K-Wallet'!$A$1:$M$5000,0,FALSE)),"NOT VALID")</f>
        <v>6650</v>
      </c>
      <c r="T74">
        <f>IFERROR(IFERROR(VLOOKUP($A74,'K-NETT'!$A$1:$AF$37898,18,FALSE),VLOOKUP($A74,'K-Wallet'!$A$1:$M$5000,0,FALSE)),"NOT VALID")</f>
        <v>38000</v>
      </c>
      <c r="U74">
        <f>IFERROR(IFERROR(VLOOKUP($A74,'K-NETT'!$A$1:$AF$37898,19,FALSE),VLOOKUP($A74,'K-Wallet'!$A$1:$M$5000,0,FALSE)),"NOT VALID")</f>
        <v>0</v>
      </c>
      <c r="V74">
        <f>IFERROR(IFERROR(VLOOKUP($A74,'K-NETT'!$A$1:$AF$37898,20,FALSE),VLOOKUP($A74,'K-Wallet'!$A$1:$M$5000,0,FALSE)),"NOT VALID")</f>
        <v>0</v>
      </c>
      <c r="W74">
        <f>IFERROR(IFERROR(VLOOKUP($A74,'K-NETT'!$A$1:$AF$37898,22,FALSE),VLOOKUP($A74,'K-Wallet'!$A$1:$M$5000,0,FALSE)),"NOT VALID")</f>
        <v>0</v>
      </c>
      <c r="X74">
        <f>IFERROR(IFERROR(VLOOKUP($A74,'K-NETT'!$A$1:$AF$37898,23,FALSE),VLOOKUP($A74,'K-Wallet'!$A$1:$M$5000,0,FALSE)),"NOT VALID")</f>
        <v>0</v>
      </c>
      <c r="Y74">
        <f>IFERROR(IFERROR(VLOOKUP($A74,'K-NETT'!$A$1:$AF$37898,26,FALSE),VLOOKUP($A74,'K-Wallet'!$A$1:$M$5000,0,FALSE)),"NOT VALID")</f>
        <v>2894650</v>
      </c>
      <c r="Z74">
        <f>IFERROR(IFERROR(VLOOKUP($A74,'K-NETT'!$A$1:$AF$37898,30,FALSE),VLOOKUP($A74,'K-Wallet'!$A$1:$M$5000,11,FALSE)),"NOT VALID")</f>
        <v>0</v>
      </c>
      <c r="AA74" s="31">
        <f t="shared" si="1"/>
        <v>0</v>
      </c>
    </row>
    <row r="75" spans="1:27" x14ac:dyDescent="0.25">
      <c r="A75" t="str">
        <f t="shared" ref="A75:A138" si="2">+K75&amp;C75</f>
        <v>1262357007</v>
      </c>
      <c r="B75">
        <v>66</v>
      </c>
      <c r="C75">
        <v>1262357007</v>
      </c>
      <c r="D75" t="s">
        <v>42</v>
      </c>
      <c r="E75" t="s">
        <v>43</v>
      </c>
      <c r="F75">
        <v>257650</v>
      </c>
      <c r="G75" s="2">
        <v>44119</v>
      </c>
      <c r="H75" s="3">
        <v>0.67752314814814818</v>
      </c>
      <c r="I75" t="s">
        <v>46</v>
      </c>
      <c r="J75">
        <v>-83860678901</v>
      </c>
      <c r="K75" s="4" t="s">
        <v>101</v>
      </c>
      <c r="N75" t="str">
        <f>IFERROR(IFERROR(VLOOKUP($A75,'K-NETT'!$A$1:$AF$37898,1,FALSE),VLOOKUP($A75,'K-Wallet'!$A$1:$M$5000,1,FALSE)),"NOT VALID")</f>
        <v>1262357007</v>
      </c>
      <c r="O75" t="str">
        <f>IFERROR(IFERROR(VLOOKUP($A75,'K-NETT'!$A$1:$AF$37898,11,FALSE),VLOOKUP($A75,'K-Wallet'!$A$1:$M$5000,0,FALSE)),"NOT VALID")</f>
        <v>CNE2010009576</v>
      </c>
      <c r="P75" t="str">
        <f>IFERROR(IFERROR(VLOOKUP($A75,'K-NETT'!$A$1:$AF$37898,14,FALSE),VLOOKUP($A75,'K-Wallet'!$A$1:$M$5000,8,FALSE)),"NOT VALID")</f>
        <v>IDJTBWA06368</v>
      </c>
      <c r="Q75" t="str">
        <f>IFERROR(IFERROR(VLOOKUP($A75,'K-NETT'!$A$1:$AF$37898,15,FALSE),VLOOKUP($A75,'K-Wallet'!$A$1:$M$5000,9,FALSE)),"NOT VALID")</f>
        <v>PUPUN PUADAH</v>
      </c>
      <c r="R75">
        <f>IFERROR(IFERROR(VLOOKUP($A75,'K-NETT'!$A$1:$AF$37898,16,FALSE),VLOOKUP($A75,'K-Wallet'!$A$1:$M$5000,0,FALSE)),"NOT VALID")</f>
        <v>240000</v>
      </c>
      <c r="S75">
        <f>IFERROR(IFERROR(VLOOKUP($A75,'K-NETT'!$A$1:$AF$37898,17,FALSE),VLOOKUP($A75,'K-Wallet'!$A$1:$M$5000,0,FALSE)),"NOT VALID")</f>
        <v>6650</v>
      </c>
      <c r="T75">
        <f>IFERROR(IFERROR(VLOOKUP($A75,'K-NETT'!$A$1:$AF$37898,18,FALSE),VLOOKUP($A75,'K-Wallet'!$A$1:$M$5000,0,FALSE)),"NOT VALID")</f>
        <v>11000</v>
      </c>
      <c r="U75">
        <f>IFERROR(IFERROR(VLOOKUP($A75,'K-NETT'!$A$1:$AF$37898,19,FALSE),VLOOKUP($A75,'K-Wallet'!$A$1:$M$5000,0,FALSE)),"NOT VALID")</f>
        <v>0</v>
      </c>
      <c r="V75">
        <f>IFERROR(IFERROR(VLOOKUP($A75,'K-NETT'!$A$1:$AF$37898,20,FALSE),VLOOKUP($A75,'K-Wallet'!$A$1:$M$5000,0,FALSE)),"NOT VALID")</f>
        <v>0</v>
      </c>
      <c r="W75">
        <f>IFERROR(IFERROR(VLOOKUP($A75,'K-NETT'!$A$1:$AF$37898,22,FALSE),VLOOKUP($A75,'K-Wallet'!$A$1:$M$5000,0,FALSE)),"NOT VALID")</f>
        <v>0</v>
      </c>
      <c r="X75">
        <f>IFERROR(IFERROR(VLOOKUP($A75,'K-NETT'!$A$1:$AF$37898,23,FALSE),VLOOKUP($A75,'K-Wallet'!$A$1:$M$5000,0,FALSE)),"NOT VALID")</f>
        <v>0</v>
      </c>
      <c r="Y75">
        <f>IFERROR(IFERROR(VLOOKUP($A75,'K-NETT'!$A$1:$AF$37898,26,FALSE),VLOOKUP($A75,'K-Wallet'!$A$1:$M$5000,0,FALSE)),"NOT VALID")</f>
        <v>257650</v>
      </c>
      <c r="Z75">
        <f>IFERROR(IFERROR(VLOOKUP($A75,'K-NETT'!$A$1:$AF$37898,30,FALSE),VLOOKUP($A75,'K-Wallet'!$A$1:$M$5000,11,FALSE)),"NOT VALID")</f>
        <v>0</v>
      </c>
      <c r="AA75" s="31">
        <f t="shared" ref="AA75:AA138" si="3">+F75-Y75</f>
        <v>0</v>
      </c>
    </row>
    <row r="76" spans="1:27" x14ac:dyDescent="0.25">
      <c r="A76" t="str">
        <f t="shared" si="2"/>
        <v>1229357316</v>
      </c>
      <c r="B76">
        <v>67</v>
      </c>
      <c r="C76">
        <v>1229357316</v>
      </c>
      <c r="D76" t="s">
        <v>42</v>
      </c>
      <c r="E76" t="s">
        <v>43</v>
      </c>
      <c r="F76">
        <v>466650</v>
      </c>
      <c r="G76" s="2">
        <v>44119</v>
      </c>
      <c r="H76" s="3">
        <v>0.68707175925925934</v>
      </c>
      <c r="I76" t="s">
        <v>44</v>
      </c>
      <c r="J76">
        <v>-83864285201</v>
      </c>
      <c r="K76" s="4" t="s">
        <v>101</v>
      </c>
      <c r="N76" t="str">
        <f>IFERROR(IFERROR(VLOOKUP($A76,'K-NETT'!$A$1:$AF$37898,1,FALSE),VLOOKUP($A76,'K-Wallet'!$A$1:$M$5000,1,FALSE)),"NOT VALID")</f>
        <v>1229357316</v>
      </c>
      <c r="O76" t="str">
        <f>IFERROR(IFERROR(VLOOKUP($A76,'K-NETT'!$A$1:$AF$37898,11,FALSE),VLOOKUP($A76,'K-Wallet'!$A$1:$M$5000,0,FALSE)),"NOT VALID")</f>
        <v>CNE2010009582</v>
      </c>
      <c r="P76" t="str">
        <f>IFERROR(IFERROR(VLOOKUP($A76,'K-NETT'!$A$1:$AF$37898,14,FALSE),VLOOKUP($A76,'K-Wallet'!$A$1:$M$5000,8,FALSE)),"NOT VALID")</f>
        <v>IDSPCCA01957</v>
      </c>
      <c r="Q76" t="str">
        <f>IFERROR(IFERROR(VLOOKUP($A76,'K-NETT'!$A$1:$AF$37898,15,FALSE),VLOOKUP($A76,'K-Wallet'!$A$1:$M$5000,9,FALSE)),"NOT VALID")</f>
        <v>WIDYA SUSILAWATI</v>
      </c>
      <c r="R76">
        <f>IFERROR(IFERROR(VLOOKUP($A76,'K-NETT'!$A$1:$AF$37898,16,FALSE),VLOOKUP($A76,'K-Wallet'!$A$1:$M$5000,0,FALSE)),"NOT VALID")</f>
        <v>420000</v>
      </c>
      <c r="S76">
        <f>IFERROR(IFERROR(VLOOKUP($A76,'K-NETT'!$A$1:$AF$37898,17,FALSE),VLOOKUP($A76,'K-Wallet'!$A$1:$M$5000,0,FALSE)),"NOT VALID")</f>
        <v>6650</v>
      </c>
      <c r="T76">
        <f>IFERROR(IFERROR(VLOOKUP($A76,'K-NETT'!$A$1:$AF$37898,18,FALSE),VLOOKUP($A76,'K-Wallet'!$A$1:$M$5000,0,FALSE)),"NOT VALID")</f>
        <v>40000</v>
      </c>
      <c r="U76">
        <f>IFERROR(IFERROR(VLOOKUP($A76,'K-NETT'!$A$1:$AF$37898,19,FALSE),VLOOKUP($A76,'K-Wallet'!$A$1:$M$5000,0,FALSE)),"NOT VALID")</f>
        <v>0</v>
      </c>
      <c r="V76">
        <f>IFERROR(IFERROR(VLOOKUP($A76,'K-NETT'!$A$1:$AF$37898,20,FALSE),VLOOKUP($A76,'K-Wallet'!$A$1:$M$5000,0,FALSE)),"NOT VALID")</f>
        <v>0</v>
      </c>
      <c r="W76">
        <f>IFERROR(IFERROR(VLOOKUP($A76,'K-NETT'!$A$1:$AF$37898,22,FALSE),VLOOKUP($A76,'K-Wallet'!$A$1:$M$5000,0,FALSE)),"NOT VALID")</f>
        <v>0</v>
      </c>
      <c r="X76">
        <f>IFERROR(IFERROR(VLOOKUP($A76,'K-NETT'!$A$1:$AF$37898,23,FALSE),VLOOKUP($A76,'K-Wallet'!$A$1:$M$5000,0,FALSE)),"NOT VALID")</f>
        <v>0</v>
      </c>
      <c r="Y76">
        <f>IFERROR(IFERROR(VLOOKUP($A76,'K-NETT'!$A$1:$AF$37898,26,FALSE),VLOOKUP($A76,'K-Wallet'!$A$1:$M$5000,0,FALSE)),"NOT VALID")</f>
        <v>466650</v>
      </c>
      <c r="Z76">
        <f>IFERROR(IFERROR(VLOOKUP($A76,'K-NETT'!$A$1:$AF$37898,30,FALSE),VLOOKUP($A76,'K-Wallet'!$A$1:$M$5000,11,FALSE)),"NOT VALID")</f>
        <v>0</v>
      </c>
      <c r="AA76" s="31">
        <f t="shared" si="3"/>
        <v>0</v>
      </c>
    </row>
    <row r="77" spans="1:27" x14ac:dyDescent="0.25">
      <c r="A77" t="str">
        <f t="shared" si="2"/>
        <v>1199457380</v>
      </c>
      <c r="B77">
        <v>68</v>
      </c>
      <c r="C77">
        <v>1199457380</v>
      </c>
      <c r="D77" t="s">
        <v>42</v>
      </c>
      <c r="E77" t="s">
        <v>43</v>
      </c>
      <c r="F77">
        <v>490650</v>
      </c>
      <c r="G77" s="2">
        <v>44119</v>
      </c>
      <c r="H77" s="3">
        <v>0.69784722222222229</v>
      </c>
      <c r="I77" t="s">
        <v>44</v>
      </c>
      <c r="J77">
        <v>-83868374001</v>
      </c>
      <c r="K77" s="4" t="s">
        <v>101</v>
      </c>
      <c r="N77" t="str">
        <f>IFERROR(IFERROR(VLOOKUP($A77,'K-NETT'!$A$1:$AF$37898,1,FALSE),VLOOKUP($A77,'K-Wallet'!$A$1:$M$5000,1,FALSE)),"NOT VALID")</f>
        <v>1199457380</v>
      </c>
      <c r="O77" t="str">
        <f>IFERROR(IFERROR(VLOOKUP($A77,'K-NETT'!$A$1:$AF$37898,11,FALSE),VLOOKUP($A77,'K-Wallet'!$A$1:$M$5000,0,FALSE)),"NOT VALID")</f>
        <v>CNE2010009589</v>
      </c>
      <c r="P77" t="str">
        <f>IFERROR(IFERROR(VLOOKUP($A77,'K-NETT'!$A$1:$AF$37898,14,FALSE),VLOOKUP($A77,'K-Wallet'!$A$1:$M$5000,8,FALSE)),"NOT VALID")</f>
        <v>IDBNAGA07961</v>
      </c>
      <c r="Q77" t="str">
        <f>IFERROR(IFERROR(VLOOKUP($A77,'K-NETT'!$A$1:$AF$37898,15,FALSE),VLOOKUP($A77,'K-Wallet'!$A$1:$M$5000,9,FALSE)),"NOT VALID")</f>
        <v>DARI WIDIASTUTI</v>
      </c>
      <c r="R77">
        <f>IFERROR(IFERROR(VLOOKUP($A77,'K-NETT'!$A$1:$AF$37898,16,FALSE),VLOOKUP($A77,'K-Wallet'!$A$1:$M$5000,0,FALSE)),"NOT VALID")</f>
        <v>474000</v>
      </c>
      <c r="S77">
        <f>IFERROR(IFERROR(VLOOKUP($A77,'K-NETT'!$A$1:$AF$37898,17,FALSE),VLOOKUP($A77,'K-Wallet'!$A$1:$M$5000,0,FALSE)),"NOT VALID")</f>
        <v>6650</v>
      </c>
      <c r="T77">
        <f>IFERROR(IFERROR(VLOOKUP($A77,'K-NETT'!$A$1:$AF$37898,18,FALSE),VLOOKUP($A77,'K-Wallet'!$A$1:$M$5000,0,FALSE)),"NOT VALID")</f>
        <v>10000</v>
      </c>
      <c r="U77">
        <f>IFERROR(IFERROR(VLOOKUP($A77,'K-NETT'!$A$1:$AF$37898,19,FALSE),VLOOKUP($A77,'K-Wallet'!$A$1:$M$5000,0,FALSE)),"NOT VALID")</f>
        <v>0</v>
      </c>
      <c r="V77">
        <f>IFERROR(IFERROR(VLOOKUP($A77,'K-NETT'!$A$1:$AF$37898,20,FALSE),VLOOKUP($A77,'K-Wallet'!$A$1:$M$5000,0,FALSE)),"NOT VALID")</f>
        <v>0</v>
      </c>
      <c r="W77">
        <f>IFERROR(IFERROR(VLOOKUP($A77,'K-NETT'!$A$1:$AF$37898,22,FALSE),VLOOKUP($A77,'K-Wallet'!$A$1:$M$5000,0,FALSE)),"NOT VALID")</f>
        <v>0</v>
      </c>
      <c r="X77">
        <f>IFERROR(IFERROR(VLOOKUP($A77,'K-NETT'!$A$1:$AF$37898,23,FALSE),VLOOKUP($A77,'K-Wallet'!$A$1:$M$5000,0,FALSE)),"NOT VALID")</f>
        <v>0</v>
      </c>
      <c r="Y77">
        <f>IFERROR(IFERROR(VLOOKUP($A77,'K-NETT'!$A$1:$AF$37898,26,FALSE),VLOOKUP($A77,'K-Wallet'!$A$1:$M$5000,0,FALSE)),"NOT VALID")</f>
        <v>490650</v>
      </c>
      <c r="Z77">
        <f>IFERROR(IFERROR(VLOOKUP($A77,'K-NETT'!$A$1:$AF$37898,30,FALSE),VLOOKUP($A77,'K-Wallet'!$A$1:$M$5000,11,FALSE)),"NOT VALID")</f>
        <v>0</v>
      </c>
      <c r="AA77" s="31">
        <f t="shared" si="3"/>
        <v>0</v>
      </c>
    </row>
    <row r="78" spans="1:27" x14ac:dyDescent="0.25">
      <c r="A78" t="str">
        <f t="shared" si="2"/>
        <v>1262657407</v>
      </c>
      <c r="B78">
        <v>69</v>
      </c>
      <c r="C78">
        <v>1262657407</v>
      </c>
      <c r="D78" t="s">
        <v>42</v>
      </c>
      <c r="E78" t="s">
        <v>43</v>
      </c>
      <c r="F78">
        <v>138650</v>
      </c>
      <c r="G78" s="2">
        <v>44119</v>
      </c>
      <c r="H78" s="3">
        <v>0.71401620370370367</v>
      </c>
      <c r="I78" t="s">
        <v>44</v>
      </c>
      <c r="J78">
        <v>-83874192501</v>
      </c>
      <c r="K78" s="4" t="s">
        <v>101</v>
      </c>
      <c r="N78" t="str">
        <f>IFERROR(IFERROR(VLOOKUP($A78,'K-NETT'!$A$1:$AF$37898,1,FALSE),VLOOKUP($A78,'K-Wallet'!$A$1:$M$5000,1,FALSE)),"NOT VALID")</f>
        <v>1262657407</v>
      </c>
      <c r="O78" t="str">
        <f>IFERROR(IFERROR(VLOOKUP($A78,'K-NETT'!$A$1:$AF$37898,11,FALSE),VLOOKUP($A78,'K-Wallet'!$A$1:$M$5000,0,FALSE)),"NOT VALID")</f>
        <v>CNE2010009595</v>
      </c>
      <c r="P78" t="str">
        <f>IFERROR(IFERROR(VLOOKUP($A78,'K-NETT'!$A$1:$AF$37898,14,FALSE),VLOOKUP($A78,'K-Wallet'!$A$1:$M$5000,8,FALSE)),"NOT VALID")</f>
        <v>IDSPAAB43629</v>
      </c>
      <c r="Q78" t="str">
        <f>IFERROR(IFERROR(VLOOKUP($A78,'K-NETT'!$A$1:$AF$37898,15,FALSE),VLOOKUP($A78,'K-Wallet'!$A$1:$M$5000,9,FALSE)),"NOT VALID")</f>
        <v>ADE MANAH SARI</v>
      </c>
      <c r="R78">
        <f>IFERROR(IFERROR(VLOOKUP($A78,'K-NETT'!$A$1:$AF$37898,16,FALSE),VLOOKUP($A78,'K-Wallet'!$A$1:$M$5000,0,FALSE)),"NOT VALID")</f>
        <v>122000</v>
      </c>
      <c r="S78">
        <f>IFERROR(IFERROR(VLOOKUP($A78,'K-NETT'!$A$1:$AF$37898,17,FALSE),VLOOKUP($A78,'K-Wallet'!$A$1:$M$5000,0,FALSE)),"NOT VALID")</f>
        <v>6650</v>
      </c>
      <c r="T78">
        <f>IFERROR(IFERROR(VLOOKUP($A78,'K-NETT'!$A$1:$AF$37898,18,FALSE),VLOOKUP($A78,'K-Wallet'!$A$1:$M$5000,0,FALSE)),"NOT VALID")</f>
        <v>10000</v>
      </c>
      <c r="U78">
        <f>IFERROR(IFERROR(VLOOKUP($A78,'K-NETT'!$A$1:$AF$37898,19,FALSE),VLOOKUP($A78,'K-Wallet'!$A$1:$M$5000,0,FALSE)),"NOT VALID")</f>
        <v>0</v>
      </c>
      <c r="V78">
        <f>IFERROR(IFERROR(VLOOKUP($A78,'K-NETT'!$A$1:$AF$37898,20,FALSE),VLOOKUP($A78,'K-Wallet'!$A$1:$M$5000,0,FALSE)),"NOT VALID")</f>
        <v>0</v>
      </c>
      <c r="W78">
        <f>IFERROR(IFERROR(VLOOKUP($A78,'K-NETT'!$A$1:$AF$37898,22,FALSE),VLOOKUP($A78,'K-Wallet'!$A$1:$M$5000,0,FALSE)),"NOT VALID")</f>
        <v>0</v>
      </c>
      <c r="X78">
        <f>IFERROR(IFERROR(VLOOKUP($A78,'K-NETT'!$A$1:$AF$37898,23,FALSE),VLOOKUP($A78,'K-Wallet'!$A$1:$M$5000,0,FALSE)),"NOT VALID")</f>
        <v>0</v>
      </c>
      <c r="Y78">
        <f>IFERROR(IFERROR(VLOOKUP($A78,'K-NETT'!$A$1:$AF$37898,26,FALSE),VLOOKUP($A78,'K-Wallet'!$A$1:$M$5000,0,FALSE)),"NOT VALID")</f>
        <v>138650</v>
      </c>
      <c r="Z78">
        <f>IFERROR(IFERROR(VLOOKUP($A78,'K-NETT'!$A$1:$AF$37898,30,FALSE),VLOOKUP($A78,'K-Wallet'!$A$1:$M$5000,11,FALSE)),"NOT VALID")</f>
        <v>0</v>
      </c>
      <c r="AA78" s="31">
        <f t="shared" si="3"/>
        <v>0</v>
      </c>
    </row>
    <row r="79" spans="1:27" x14ac:dyDescent="0.25">
      <c r="A79" t="str">
        <f t="shared" si="2"/>
        <v>1835657483</v>
      </c>
      <c r="B79">
        <v>70</v>
      </c>
      <c r="C79">
        <v>1835657483</v>
      </c>
      <c r="D79" t="s">
        <v>42</v>
      </c>
      <c r="E79" t="s">
        <v>43</v>
      </c>
      <c r="F79">
        <v>66650</v>
      </c>
      <c r="G79" s="2">
        <v>44119</v>
      </c>
      <c r="H79" s="3">
        <v>0.71868055555555566</v>
      </c>
      <c r="I79" t="s">
        <v>44</v>
      </c>
      <c r="J79">
        <v>-83876343101</v>
      </c>
      <c r="K79" s="4" t="s">
        <v>101</v>
      </c>
      <c r="N79" t="str">
        <f>IFERROR(IFERROR(VLOOKUP($A79,'K-NETT'!$A$1:$AF$37898,1,FALSE),VLOOKUP($A79,'K-Wallet'!$A$1:$M$5000,1,FALSE)),"NOT VALID")</f>
        <v>1835657483</v>
      </c>
      <c r="O79" t="str">
        <f>IFERROR(IFERROR(VLOOKUP($A79,'K-NETT'!$A$1:$AF$37898,11,FALSE),VLOOKUP($A79,'K-Wallet'!$A$1:$M$5000,0,FALSE)),"NOT VALID")</f>
        <v>MME2010009599</v>
      </c>
      <c r="P79" t="str">
        <f>IFERROR(IFERROR(VLOOKUP($A79,'K-NETT'!$A$1:$AF$37898,14,FALSE),VLOOKUP($A79,'K-Wallet'!$A$1:$M$5000,8,FALSE)),"NOT VALID")</f>
        <v>IDSPAAB43871</v>
      </c>
      <c r="Q79" t="str">
        <f>IFERROR(IFERROR(VLOOKUP($A79,'K-NETT'!$A$1:$AF$37898,15,FALSE),VLOOKUP($A79,'K-Wallet'!$A$1:$M$5000,9,FALSE)),"NOT VALID")</f>
        <v>DARYATI</v>
      </c>
      <c r="R79">
        <f>IFERROR(IFERROR(VLOOKUP($A79,'K-NETT'!$A$1:$AF$37898,16,FALSE),VLOOKUP($A79,'K-Wallet'!$A$1:$M$5000,0,FALSE)),"NOT VALID")</f>
        <v>50000</v>
      </c>
      <c r="S79">
        <f>IFERROR(IFERROR(VLOOKUP($A79,'K-NETT'!$A$1:$AF$37898,17,FALSE),VLOOKUP($A79,'K-Wallet'!$A$1:$M$5000,0,FALSE)),"NOT VALID")</f>
        <v>6650</v>
      </c>
      <c r="T79">
        <f>IFERROR(IFERROR(VLOOKUP($A79,'K-NETT'!$A$1:$AF$37898,18,FALSE),VLOOKUP($A79,'K-Wallet'!$A$1:$M$5000,0,FALSE)),"NOT VALID")</f>
        <v>10000</v>
      </c>
      <c r="U79">
        <f>IFERROR(IFERROR(VLOOKUP($A79,'K-NETT'!$A$1:$AF$37898,19,FALSE),VLOOKUP($A79,'K-Wallet'!$A$1:$M$5000,0,FALSE)),"NOT VALID")</f>
        <v>0</v>
      </c>
      <c r="V79">
        <f>IFERROR(IFERROR(VLOOKUP($A79,'K-NETT'!$A$1:$AF$37898,20,FALSE),VLOOKUP($A79,'K-Wallet'!$A$1:$M$5000,0,FALSE)),"NOT VALID")</f>
        <v>0</v>
      </c>
      <c r="W79">
        <f>IFERROR(IFERROR(VLOOKUP($A79,'K-NETT'!$A$1:$AF$37898,22,FALSE),VLOOKUP($A79,'K-Wallet'!$A$1:$M$5000,0,FALSE)),"NOT VALID")</f>
        <v>0</v>
      </c>
      <c r="X79">
        <f>IFERROR(IFERROR(VLOOKUP($A79,'K-NETT'!$A$1:$AF$37898,23,FALSE),VLOOKUP($A79,'K-Wallet'!$A$1:$M$5000,0,FALSE)),"NOT VALID")</f>
        <v>0</v>
      </c>
      <c r="Y79">
        <f>IFERROR(IFERROR(VLOOKUP($A79,'K-NETT'!$A$1:$AF$37898,26,FALSE),VLOOKUP($A79,'K-Wallet'!$A$1:$M$5000,0,FALSE)),"NOT VALID")</f>
        <v>66650</v>
      </c>
      <c r="Z79">
        <f>IFERROR(IFERROR(VLOOKUP($A79,'K-NETT'!$A$1:$AF$37898,30,FALSE),VLOOKUP($A79,'K-Wallet'!$A$1:$M$5000,11,FALSE)),"NOT VALID")</f>
        <v>0</v>
      </c>
      <c r="AA79" s="31">
        <f t="shared" si="3"/>
        <v>0</v>
      </c>
    </row>
    <row r="80" spans="1:27" x14ac:dyDescent="0.25">
      <c r="A80" t="str">
        <f t="shared" si="2"/>
        <v>1589757759</v>
      </c>
      <c r="B80">
        <v>71</v>
      </c>
      <c r="C80">
        <v>1589757759</v>
      </c>
      <c r="D80" t="s">
        <v>42</v>
      </c>
      <c r="E80" t="s">
        <v>43</v>
      </c>
      <c r="F80">
        <v>66650</v>
      </c>
      <c r="G80" s="2">
        <v>44119</v>
      </c>
      <c r="H80" s="3">
        <v>0.73199074074074078</v>
      </c>
      <c r="I80" t="s">
        <v>44</v>
      </c>
      <c r="J80">
        <v>-83881524101</v>
      </c>
      <c r="K80" s="4" t="s">
        <v>101</v>
      </c>
      <c r="N80" t="str">
        <f>IFERROR(IFERROR(VLOOKUP($A80,'K-NETT'!$A$1:$AF$37898,1,FALSE),VLOOKUP($A80,'K-Wallet'!$A$1:$M$5000,1,FALSE)),"NOT VALID")</f>
        <v>1589757759</v>
      </c>
      <c r="O80" t="str">
        <f>IFERROR(IFERROR(VLOOKUP($A80,'K-NETT'!$A$1:$AF$37898,11,FALSE),VLOOKUP($A80,'K-Wallet'!$A$1:$M$5000,0,FALSE)),"NOT VALID")</f>
        <v>MME2010009605</v>
      </c>
      <c r="P80" t="str">
        <f>IFERROR(IFERROR(VLOOKUP($A80,'K-NETT'!$A$1:$AF$37898,14,FALSE),VLOOKUP($A80,'K-Wallet'!$A$1:$M$5000,8,FALSE)),"NOT VALID")</f>
        <v>IDBNAGA08142</v>
      </c>
      <c r="Q80" t="str">
        <f>IFERROR(IFERROR(VLOOKUP($A80,'K-NETT'!$A$1:$AF$37898,15,FALSE),VLOOKUP($A80,'K-Wallet'!$A$1:$M$5000,9,FALSE)),"NOT VALID")</f>
        <v>KOKOM KOMARIYAH</v>
      </c>
      <c r="R80">
        <f>IFERROR(IFERROR(VLOOKUP($A80,'K-NETT'!$A$1:$AF$37898,16,FALSE),VLOOKUP($A80,'K-Wallet'!$A$1:$M$5000,0,FALSE)),"NOT VALID")</f>
        <v>50000</v>
      </c>
      <c r="S80">
        <f>IFERROR(IFERROR(VLOOKUP($A80,'K-NETT'!$A$1:$AF$37898,17,FALSE),VLOOKUP($A80,'K-Wallet'!$A$1:$M$5000,0,FALSE)),"NOT VALID")</f>
        <v>6650</v>
      </c>
      <c r="T80">
        <f>IFERROR(IFERROR(VLOOKUP($A80,'K-NETT'!$A$1:$AF$37898,18,FALSE),VLOOKUP($A80,'K-Wallet'!$A$1:$M$5000,0,FALSE)),"NOT VALID")</f>
        <v>10000</v>
      </c>
      <c r="U80">
        <f>IFERROR(IFERROR(VLOOKUP($A80,'K-NETT'!$A$1:$AF$37898,19,FALSE),VLOOKUP($A80,'K-Wallet'!$A$1:$M$5000,0,FALSE)),"NOT VALID")</f>
        <v>0</v>
      </c>
      <c r="V80">
        <f>IFERROR(IFERROR(VLOOKUP($A80,'K-NETT'!$A$1:$AF$37898,20,FALSE),VLOOKUP($A80,'K-Wallet'!$A$1:$M$5000,0,FALSE)),"NOT VALID")</f>
        <v>0</v>
      </c>
      <c r="W80">
        <f>IFERROR(IFERROR(VLOOKUP($A80,'K-NETT'!$A$1:$AF$37898,22,FALSE),VLOOKUP($A80,'K-Wallet'!$A$1:$M$5000,0,FALSE)),"NOT VALID")</f>
        <v>0</v>
      </c>
      <c r="X80">
        <f>IFERROR(IFERROR(VLOOKUP($A80,'K-NETT'!$A$1:$AF$37898,23,FALSE),VLOOKUP($A80,'K-Wallet'!$A$1:$M$5000,0,FALSE)),"NOT VALID")</f>
        <v>0</v>
      </c>
      <c r="Y80">
        <f>IFERROR(IFERROR(VLOOKUP($A80,'K-NETT'!$A$1:$AF$37898,26,FALSE),VLOOKUP($A80,'K-Wallet'!$A$1:$M$5000,0,FALSE)),"NOT VALID")</f>
        <v>66650</v>
      </c>
      <c r="Z80">
        <f>IFERROR(IFERROR(VLOOKUP($A80,'K-NETT'!$A$1:$AF$37898,30,FALSE),VLOOKUP($A80,'K-Wallet'!$A$1:$M$5000,11,FALSE)),"NOT VALID")</f>
        <v>0</v>
      </c>
      <c r="AA80" s="31">
        <f t="shared" si="3"/>
        <v>0</v>
      </c>
    </row>
    <row r="81" spans="1:27" x14ac:dyDescent="0.25">
      <c r="A81" t="str">
        <f t="shared" si="2"/>
        <v>1343167682</v>
      </c>
      <c r="B81">
        <v>72</v>
      </c>
      <c r="C81">
        <v>1343167682</v>
      </c>
      <c r="D81" t="s">
        <v>42</v>
      </c>
      <c r="E81" t="s">
        <v>43</v>
      </c>
      <c r="F81">
        <v>87650</v>
      </c>
      <c r="G81" s="2">
        <v>44119</v>
      </c>
      <c r="H81" s="3">
        <v>0.78473379629629625</v>
      </c>
      <c r="I81" t="s">
        <v>44</v>
      </c>
      <c r="J81">
        <v>-83902413201</v>
      </c>
      <c r="K81" s="4" t="s">
        <v>101</v>
      </c>
      <c r="N81" t="str">
        <f>IFERROR(IFERROR(VLOOKUP($A81,'K-NETT'!$A$1:$AF$37898,1,FALSE),VLOOKUP($A81,'K-Wallet'!$A$1:$M$5000,1,FALSE)),"NOT VALID")</f>
        <v>1343167682</v>
      </c>
      <c r="O81" t="str">
        <f>IFERROR(IFERROR(VLOOKUP($A81,'K-NETT'!$A$1:$AF$37898,11,FALSE),VLOOKUP($A81,'K-Wallet'!$A$1:$M$5000,0,FALSE)),"NOT VALID")</f>
        <v>MME2010009622</v>
      </c>
      <c r="P81" t="str">
        <f>IFERROR(IFERROR(VLOOKUP($A81,'K-NETT'!$A$1:$AF$37898,14,FALSE),VLOOKUP($A81,'K-Wallet'!$A$1:$M$5000,8,FALSE)),"NOT VALID")</f>
        <v>IDSACKA04462</v>
      </c>
      <c r="Q81" t="str">
        <f>IFERROR(IFERROR(VLOOKUP($A81,'K-NETT'!$A$1:$AF$37898,15,FALSE),VLOOKUP($A81,'K-Wallet'!$A$1:$M$5000,9,FALSE)),"NOT VALID")</f>
        <v>TRI RAMAYANI</v>
      </c>
      <c r="R81">
        <f>IFERROR(IFERROR(VLOOKUP($A81,'K-NETT'!$A$1:$AF$37898,16,FALSE),VLOOKUP($A81,'K-Wallet'!$A$1:$M$5000,0,FALSE)),"NOT VALID")</f>
        <v>50000</v>
      </c>
      <c r="S81">
        <f>IFERROR(IFERROR(VLOOKUP($A81,'K-NETT'!$A$1:$AF$37898,17,FALSE),VLOOKUP($A81,'K-Wallet'!$A$1:$M$5000,0,FALSE)),"NOT VALID")</f>
        <v>6650</v>
      </c>
      <c r="T81">
        <f>IFERROR(IFERROR(VLOOKUP($A81,'K-NETT'!$A$1:$AF$37898,18,FALSE),VLOOKUP($A81,'K-Wallet'!$A$1:$M$5000,0,FALSE)),"NOT VALID")</f>
        <v>31000</v>
      </c>
      <c r="U81">
        <f>IFERROR(IFERROR(VLOOKUP($A81,'K-NETT'!$A$1:$AF$37898,19,FALSE),VLOOKUP($A81,'K-Wallet'!$A$1:$M$5000,0,FALSE)),"NOT VALID")</f>
        <v>0</v>
      </c>
      <c r="V81">
        <f>IFERROR(IFERROR(VLOOKUP($A81,'K-NETT'!$A$1:$AF$37898,20,FALSE),VLOOKUP($A81,'K-Wallet'!$A$1:$M$5000,0,FALSE)),"NOT VALID")</f>
        <v>0</v>
      </c>
      <c r="W81">
        <f>IFERROR(IFERROR(VLOOKUP($A81,'K-NETT'!$A$1:$AF$37898,22,FALSE),VLOOKUP($A81,'K-Wallet'!$A$1:$M$5000,0,FALSE)),"NOT VALID")</f>
        <v>0</v>
      </c>
      <c r="X81">
        <f>IFERROR(IFERROR(VLOOKUP($A81,'K-NETT'!$A$1:$AF$37898,23,FALSE),VLOOKUP($A81,'K-Wallet'!$A$1:$M$5000,0,FALSE)),"NOT VALID")</f>
        <v>0</v>
      </c>
      <c r="Y81">
        <f>IFERROR(IFERROR(VLOOKUP($A81,'K-NETT'!$A$1:$AF$37898,26,FALSE),VLOOKUP($A81,'K-Wallet'!$A$1:$M$5000,0,FALSE)),"NOT VALID")</f>
        <v>87650</v>
      </c>
      <c r="Z81">
        <f>IFERROR(IFERROR(VLOOKUP($A81,'K-NETT'!$A$1:$AF$37898,30,FALSE),VLOOKUP($A81,'K-Wallet'!$A$1:$M$5000,11,FALSE)),"NOT VALID")</f>
        <v>0</v>
      </c>
      <c r="AA81" s="31">
        <f t="shared" si="3"/>
        <v>0</v>
      </c>
    </row>
    <row r="82" spans="1:27" x14ac:dyDescent="0.25">
      <c r="A82" t="str">
        <f t="shared" si="2"/>
        <v>1645267579</v>
      </c>
      <c r="B82">
        <v>73</v>
      </c>
      <c r="C82">
        <v>1645267579</v>
      </c>
      <c r="D82" t="s">
        <v>42</v>
      </c>
      <c r="E82" t="s">
        <v>43</v>
      </c>
      <c r="F82">
        <v>85650</v>
      </c>
      <c r="G82" s="2">
        <v>44119</v>
      </c>
      <c r="H82" s="3">
        <v>0.78537037037037039</v>
      </c>
      <c r="I82" t="s">
        <v>44</v>
      </c>
      <c r="J82">
        <v>-83902510301</v>
      </c>
      <c r="K82" s="4" t="s">
        <v>101</v>
      </c>
      <c r="N82" t="str">
        <f>IFERROR(IFERROR(VLOOKUP($A82,'K-NETT'!$A$1:$AF$37898,1,FALSE),VLOOKUP($A82,'K-Wallet'!$A$1:$M$5000,1,FALSE)),"NOT VALID")</f>
        <v>1645267579</v>
      </c>
      <c r="O82" t="str">
        <f>IFERROR(IFERROR(VLOOKUP($A82,'K-NETT'!$A$1:$AF$37898,11,FALSE),VLOOKUP($A82,'K-Wallet'!$A$1:$M$5000,0,FALSE)),"NOT VALID")</f>
        <v>MME2010009623</v>
      </c>
      <c r="P82" t="str">
        <f>IFERROR(IFERROR(VLOOKUP($A82,'K-NETT'!$A$1:$AF$37898,14,FALSE),VLOOKUP($A82,'K-Wallet'!$A$1:$M$5000,8,FALSE)),"NOT VALID")</f>
        <v>IDKHAAA05606</v>
      </c>
      <c r="Q82" t="str">
        <f>IFERROR(IFERROR(VLOOKUP($A82,'K-NETT'!$A$1:$AF$37898,15,FALSE),VLOOKUP($A82,'K-Wallet'!$A$1:$M$5000,9,FALSE)),"NOT VALID")</f>
        <v>CICIK NURHAYATI</v>
      </c>
      <c r="R82">
        <f>IFERROR(IFERROR(VLOOKUP($A82,'K-NETT'!$A$1:$AF$37898,16,FALSE),VLOOKUP($A82,'K-Wallet'!$A$1:$M$5000,0,FALSE)),"NOT VALID")</f>
        <v>50000</v>
      </c>
      <c r="S82">
        <f>IFERROR(IFERROR(VLOOKUP($A82,'K-NETT'!$A$1:$AF$37898,17,FALSE),VLOOKUP($A82,'K-Wallet'!$A$1:$M$5000,0,FALSE)),"NOT VALID")</f>
        <v>6650</v>
      </c>
      <c r="T82">
        <f>IFERROR(IFERROR(VLOOKUP($A82,'K-NETT'!$A$1:$AF$37898,18,FALSE),VLOOKUP($A82,'K-Wallet'!$A$1:$M$5000,0,FALSE)),"NOT VALID")</f>
        <v>29000</v>
      </c>
      <c r="U82">
        <f>IFERROR(IFERROR(VLOOKUP($A82,'K-NETT'!$A$1:$AF$37898,19,FALSE),VLOOKUP($A82,'K-Wallet'!$A$1:$M$5000,0,FALSE)),"NOT VALID")</f>
        <v>0</v>
      </c>
      <c r="V82">
        <f>IFERROR(IFERROR(VLOOKUP($A82,'K-NETT'!$A$1:$AF$37898,20,FALSE),VLOOKUP($A82,'K-Wallet'!$A$1:$M$5000,0,FALSE)),"NOT VALID")</f>
        <v>0</v>
      </c>
      <c r="W82">
        <f>IFERROR(IFERROR(VLOOKUP($A82,'K-NETT'!$A$1:$AF$37898,22,FALSE),VLOOKUP($A82,'K-Wallet'!$A$1:$M$5000,0,FALSE)),"NOT VALID")</f>
        <v>0</v>
      </c>
      <c r="X82">
        <f>IFERROR(IFERROR(VLOOKUP($A82,'K-NETT'!$A$1:$AF$37898,23,FALSE),VLOOKUP($A82,'K-Wallet'!$A$1:$M$5000,0,FALSE)),"NOT VALID")</f>
        <v>0</v>
      </c>
      <c r="Y82">
        <f>IFERROR(IFERROR(VLOOKUP($A82,'K-NETT'!$A$1:$AF$37898,26,FALSE),VLOOKUP($A82,'K-Wallet'!$A$1:$M$5000,0,FALSE)),"NOT VALID")</f>
        <v>85650</v>
      </c>
      <c r="Z82">
        <f>IFERROR(IFERROR(VLOOKUP($A82,'K-NETT'!$A$1:$AF$37898,30,FALSE),VLOOKUP($A82,'K-Wallet'!$A$1:$M$5000,11,FALSE)),"NOT VALID")</f>
        <v>0</v>
      </c>
      <c r="AA82" s="31">
        <f t="shared" si="3"/>
        <v>0</v>
      </c>
    </row>
    <row r="83" spans="1:27" x14ac:dyDescent="0.25">
      <c r="A83" t="str">
        <f t="shared" si="2"/>
        <v>1560467039</v>
      </c>
      <c r="B83">
        <v>74</v>
      </c>
      <c r="C83">
        <v>1560467039</v>
      </c>
      <c r="D83" t="s">
        <v>42</v>
      </c>
      <c r="E83" t="s">
        <v>43</v>
      </c>
      <c r="F83">
        <v>69650</v>
      </c>
      <c r="G83" s="2">
        <v>44119</v>
      </c>
      <c r="H83" s="3">
        <v>0.80226851851851855</v>
      </c>
      <c r="I83" t="s">
        <v>44</v>
      </c>
      <c r="J83">
        <v>-83909780101</v>
      </c>
      <c r="K83" s="4" t="s">
        <v>101</v>
      </c>
      <c r="N83" t="str">
        <f>IFERROR(IFERROR(VLOOKUP($A83,'K-NETT'!$A$1:$AF$37898,1,FALSE),VLOOKUP($A83,'K-Wallet'!$A$1:$M$5000,1,FALSE)),"NOT VALID")</f>
        <v>1560467039</v>
      </c>
      <c r="O83" t="str">
        <f>IFERROR(IFERROR(VLOOKUP($A83,'K-NETT'!$A$1:$AF$37898,11,FALSE),VLOOKUP($A83,'K-Wallet'!$A$1:$M$5000,0,FALSE)),"NOT VALID")</f>
        <v>MME2010009630</v>
      </c>
      <c r="P83" t="str">
        <f>IFERROR(IFERROR(VLOOKUP($A83,'K-NETT'!$A$1:$AF$37898,14,FALSE),VLOOKUP($A83,'K-Wallet'!$A$1:$M$5000,8,FALSE)),"NOT VALID")</f>
        <v>IDJHAKA05380</v>
      </c>
      <c r="Q83" t="str">
        <f>IFERROR(IFERROR(VLOOKUP($A83,'K-NETT'!$A$1:$AF$37898,15,FALSE),VLOOKUP($A83,'K-Wallet'!$A$1:$M$5000,9,FALSE)),"NOT VALID")</f>
        <v>HANIF ADITTYASSARI</v>
      </c>
      <c r="R83">
        <f>IFERROR(IFERROR(VLOOKUP($A83,'K-NETT'!$A$1:$AF$37898,16,FALSE),VLOOKUP($A83,'K-Wallet'!$A$1:$M$5000,0,FALSE)),"NOT VALID")</f>
        <v>50000</v>
      </c>
      <c r="S83">
        <f>IFERROR(IFERROR(VLOOKUP($A83,'K-NETT'!$A$1:$AF$37898,17,FALSE),VLOOKUP($A83,'K-Wallet'!$A$1:$M$5000,0,FALSE)),"NOT VALID")</f>
        <v>6650</v>
      </c>
      <c r="T83">
        <f>IFERROR(IFERROR(VLOOKUP($A83,'K-NETT'!$A$1:$AF$37898,18,FALSE),VLOOKUP($A83,'K-Wallet'!$A$1:$M$5000,0,FALSE)),"NOT VALID")</f>
        <v>13000</v>
      </c>
      <c r="U83">
        <f>IFERROR(IFERROR(VLOOKUP($A83,'K-NETT'!$A$1:$AF$37898,19,FALSE),VLOOKUP($A83,'K-Wallet'!$A$1:$M$5000,0,FALSE)),"NOT VALID")</f>
        <v>0</v>
      </c>
      <c r="V83">
        <f>IFERROR(IFERROR(VLOOKUP($A83,'K-NETT'!$A$1:$AF$37898,20,FALSE),VLOOKUP($A83,'K-Wallet'!$A$1:$M$5000,0,FALSE)),"NOT VALID")</f>
        <v>0</v>
      </c>
      <c r="W83">
        <f>IFERROR(IFERROR(VLOOKUP($A83,'K-NETT'!$A$1:$AF$37898,22,FALSE),VLOOKUP($A83,'K-Wallet'!$A$1:$M$5000,0,FALSE)),"NOT VALID")</f>
        <v>0</v>
      </c>
      <c r="X83">
        <f>IFERROR(IFERROR(VLOOKUP($A83,'K-NETT'!$A$1:$AF$37898,23,FALSE),VLOOKUP($A83,'K-Wallet'!$A$1:$M$5000,0,FALSE)),"NOT VALID")</f>
        <v>0</v>
      </c>
      <c r="Y83">
        <f>IFERROR(IFERROR(VLOOKUP($A83,'K-NETT'!$A$1:$AF$37898,26,FALSE),VLOOKUP($A83,'K-Wallet'!$A$1:$M$5000,0,FALSE)),"NOT VALID")</f>
        <v>69650</v>
      </c>
      <c r="Z83">
        <f>IFERROR(IFERROR(VLOOKUP($A83,'K-NETT'!$A$1:$AF$37898,30,FALSE),VLOOKUP($A83,'K-Wallet'!$A$1:$M$5000,11,FALSE)),"NOT VALID")</f>
        <v>0</v>
      </c>
      <c r="AA83" s="31">
        <f t="shared" si="3"/>
        <v>0</v>
      </c>
    </row>
    <row r="84" spans="1:27" x14ac:dyDescent="0.25">
      <c r="A84" t="str">
        <f t="shared" si="2"/>
        <v>1329367098</v>
      </c>
      <c r="B84">
        <v>75</v>
      </c>
      <c r="C84">
        <v>1329367098</v>
      </c>
      <c r="D84" t="s">
        <v>42</v>
      </c>
      <c r="E84" t="s">
        <v>43</v>
      </c>
      <c r="F84">
        <v>107650</v>
      </c>
      <c r="G84" s="2">
        <v>44119</v>
      </c>
      <c r="H84" s="3">
        <v>0.80283564814814812</v>
      </c>
      <c r="I84" t="s">
        <v>44</v>
      </c>
      <c r="J84">
        <v>-83910004001</v>
      </c>
      <c r="K84" s="4" t="s">
        <v>101</v>
      </c>
      <c r="N84" t="str">
        <f>IFERROR(IFERROR(VLOOKUP($A84,'K-NETT'!$A$1:$AF$37898,1,FALSE),VLOOKUP($A84,'K-Wallet'!$A$1:$M$5000,1,FALSE)),"NOT VALID")</f>
        <v>1329367098</v>
      </c>
      <c r="O84" t="str">
        <f>IFERROR(IFERROR(VLOOKUP($A84,'K-NETT'!$A$1:$AF$37898,11,FALSE),VLOOKUP($A84,'K-Wallet'!$A$1:$M$5000,0,FALSE)),"NOT VALID")</f>
        <v>CNE2010009631</v>
      </c>
      <c r="P84" t="str">
        <f>IFERROR(IFERROR(VLOOKUP($A84,'K-NETT'!$A$1:$AF$37898,14,FALSE),VLOOKUP($A84,'K-Wallet'!$A$1:$M$5000,8,FALSE)),"NOT VALID")</f>
        <v>IDJTADA10170</v>
      </c>
      <c r="Q84" t="str">
        <f>IFERROR(IFERROR(VLOOKUP($A84,'K-NETT'!$A$1:$AF$37898,15,FALSE),VLOOKUP($A84,'K-Wallet'!$A$1:$M$5000,9,FALSE)),"NOT VALID")</f>
        <v>EHA JULAIHA</v>
      </c>
      <c r="R84">
        <f>IFERROR(IFERROR(VLOOKUP($A84,'K-NETT'!$A$1:$AF$37898,16,FALSE),VLOOKUP($A84,'K-Wallet'!$A$1:$M$5000,0,FALSE)),"NOT VALID")</f>
        <v>91000</v>
      </c>
      <c r="S84">
        <f>IFERROR(IFERROR(VLOOKUP($A84,'K-NETT'!$A$1:$AF$37898,17,FALSE),VLOOKUP($A84,'K-Wallet'!$A$1:$M$5000,0,FALSE)),"NOT VALID")</f>
        <v>6650</v>
      </c>
      <c r="T84">
        <f>IFERROR(IFERROR(VLOOKUP($A84,'K-NETT'!$A$1:$AF$37898,18,FALSE),VLOOKUP($A84,'K-Wallet'!$A$1:$M$5000,0,FALSE)),"NOT VALID")</f>
        <v>10000</v>
      </c>
      <c r="U84">
        <f>IFERROR(IFERROR(VLOOKUP($A84,'K-NETT'!$A$1:$AF$37898,19,FALSE),VLOOKUP($A84,'K-Wallet'!$A$1:$M$5000,0,FALSE)),"NOT VALID")</f>
        <v>0</v>
      </c>
      <c r="V84">
        <f>IFERROR(IFERROR(VLOOKUP($A84,'K-NETT'!$A$1:$AF$37898,20,FALSE),VLOOKUP($A84,'K-Wallet'!$A$1:$M$5000,0,FALSE)),"NOT VALID")</f>
        <v>0</v>
      </c>
      <c r="W84">
        <f>IFERROR(IFERROR(VLOOKUP($A84,'K-NETT'!$A$1:$AF$37898,22,FALSE),VLOOKUP($A84,'K-Wallet'!$A$1:$M$5000,0,FALSE)),"NOT VALID")</f>
        <v>0</v>
      </c>
      <c r="X84">
        <f>IFERROR(IFERROR(VLOOKUP($A84,'K-NETT'!$A$1:$AF$37898,23,FALSE),VLOOKUP($A84,'K-Wallet'!$A$1:$M$5000,0,FALSE)),"NOT VALID")</f>
        <v>0</v>
      </c>
      <c r="Y84">
        <f>IFERROR(IFERROR(VLOOKUP($A84,'K-NETT'!$A$1:$AF$37898,26,FALSE),VLOOKUP($A84,'K-Wallet'!$A$1:$M$5000,0,FALSE)),"NOT VALID")</f>
        <v>107650</v>
      </c>
      <c r="Z84">
        <f>IFERROR(IFERROR(VLOOKUP($A84,'K-NETT'!$A$1:$AF$37898,30,FALSE),VLOOKUP($A84,'K-Wallet'!$A$1:$M$5000,11,FALSE)),"NOT VALID")</f>
        <v>0</v>
      </c>
      <c r="AA84" s="31">
        <f t="shared" si="3"/>
        <v>0</v>
      </c>
    </row>
    <row r="85" spans="1:27" x14ac:dyDescent="0.25">
      <c r="A85" t="str">
        <f t="shared" si="2"/>
        <v>1300467209</v>
      </c>
      <c r="B85">
        <v>76</v>
      </c>
      <c r="C85">
        <v>1300467209</v>
      </c>
      <c r="D85" t="s">
        <v>42</v>
      </c>
      <c r="E85" t="s">
        <v>43</v>
      </c>
      <c r="F85">
        <v>66650</v>
      </c>
      <c r="G85" s="2">
        <v>44119</v>
      </c>
      <c r="H85" s="3">
        <v>0.80339120370370365</v>
      </c>
      <c r="I85" t="s">
        <v>44</v>
      </c>
      <c r="J85">
        <v>-83909925301</v>
      </c>
      <c r="K85" s="4" t="s">
        <v>101</v>
      </c>
      <c r="N85" t="str">
        <f>IFERROR(IFERROR(VLOOKUP($A85,'K-NETT'!$A$1:$AF$37898,1,FALSE),VLOOKUP($A85,'K-Wallet'!$A$1:$M$5000,1,FALSE)),"NOT VALID")</f>
        <v>1300467209</v>
      </c>
      <c r="O85" t="str">
        <f>IFERROR(IFERROR(VLOOKUP($A85,'K-NETT'!$A$1:$AF$37898,11,FALSE),VLOOKUP($A85,'K-Wallet'!$A$1:$M$5000,0,FALSE)),"NOT VALID")</f>
        <v>MME2010009632</v>
      </c>
      <c r="P85" t="str">
        <f>IFERROR(IFERROR(VLOOKUP($A85,'K-NETT'!$A$1:$AF$37898,14,FALSE),VLOOKUP($A85,'K-Wallet'!$A$1:$M$5000,8,FALSE)),"NOT VALID")</f>
        <v>IDJTYCA03083</v>
      </c>
      <c r="Q85" t="str">
        <f>IFERROR(IFERROR(VLOOKUP($A85,'K-NETT'!$A$1:$AF$37898,15,FALSE),VLOOKUP($A85,'K-Wallet'!$A$1:$M$5000,9,FALSE)),"NOT VALID")</f>
        <v>MOH SODIK FERI DERMAWAN</v>
      </c>
      <c r="R85">
        <f>IFERROR(IFERROR(VLOOKUP($A85,'K-NETT'!$A$1:$AF$37898,16,FALSE),VLOOKUP($A85,'K-Wallet'!$A$1:$M$5000,0,FALSE)),"NOT VALID")</f>
        <v>50000</v>
      </c>
      <c r="S85">
        <f>IFERROR(IFERROR(VLOOKUP($A85,'K-NETT'!$A$1:$AF$37898,17,FALSE),VLOOKUP($A85,'K-Wallet'!$A$1:$M$5000,0,FALSE)),"NOT VALID")</f>
        <v>6650</v>
      </c>
      <c r="T85">
        <f>IFERROR(IFERROR(VLOOKUP($A85,'K-NETT'!$A$1:$AF$37898,18,FALSE),VLOOKUP($A85,'K-Wallet'!$A$1:$M$5000,0,FALSE)),"NOT VALID")</f>
        <v>10000</v>
      </c>
      <c r="U85">
        <f>IFERROR(IFERROR(VLOOKUP($A85,'K-NETT'!$A$1:$AF$37898,19,FALSE),VLOOKUP($A85,'K-Wallet'!$A$1:$M$5000,0,FALSE)),"NOT VALID")</f>
        <v>0</v>
      </c>
      <c r="V85">
        <f>IFERROR(IFERROR(VLOOKUP($A85,'K-NETT'!$A$1:$AF$37898,20,FALSE),VLOOKUP($A85,'K-Wallet'!$A$1:$M$5000,0,FALSE)),"NOT VALID")</f>
        <v>0</v>
      </c>
      <c r="W85">
        <f>IFERROR(IFERROR(VLOOKUP($A85,'K-NETT'!$A$1:$AF$37898,22,FALSE),VLOOKUP($A85,'K-Wallet'!$A$1:$M$5000,0,FALSE)),"NOT VALID")</f>
        <v>0</v>
      </c>
      <c r="X85">
        <f>IFERROR(IFERROR(VLOOKUP($A85,'K-NETT'!$A$1:$AF$37898,23,FALSE),VLOOKUP($A85,'K-Wallet'!$A$1:$M$5000,0,FALSE)),"NOT VALID")</f>
        <v>0</v>
      </c>
      <c r="Y85">
        <f>IFERROR(IFERROR(VLOOKUP($A85,'K-NETT'!$A$1:$AF$37898,26,FALSE),VLOOKUP($A85,'K-Wallet'!$A$1:$M$5000,0,FALSE)),"NOT VALID")</f>
        <v>66650</v>
      </c>
      <c r="Z85">
        <f>IFERROR(IFERROR(VLOOKUP($A85,'K-NETT'!$A$1:$AF$37898,30,FALSE),VLOOKUP($A85,'K-Wallet'!$A$1:$M$5000,11,FALSE)),"NOT VALID")</f>
        <v>0</v>
      </c>
      <c r="AA85" s="31">
        <f t="shared" si="3"/>
        <v>0</v>
      </c>
    </row>
    <row r="86" spans="1:27" x14ac:dyDescent="0.25">
      <c r="A86" t="str">
        <f t="shared" si="2"/>
        <v>1382567743</v>
      </c>
      <c r="B86">
        <v>77</v>
      </c>
      <c r="C86">
        <v>1382567743</v>
      </c>
      <c r="D86" t="s">
        <v>42</v>
      </c>
      <c r="E86" t="s">
        <v>43</v>
      </c>
      <c r="F86">
        <v>71650</v>
      </c>
      <c r="G86" s="2">
        <v>44119</v>
      </c>
      <c r="H86" s="3">
        <v>0.81626157407407407</v>
      </c>
      <c r="I86" t="s">
        <v>44</v>
      </c>
      <c r="J86">
        <v>-83915547801</v>
      </c>
      <c r="K86" s="4" t="s">
        <v>101</v>
      </c>
      <c r="N86" t="str">
        <f>IFERROR(IFERROR(VLOOKUP($A86,'K-NETT'!$A$1:$AF$37898,1,FALSE),VLOOKUP($A86,'K-Wallet'!$A$1:$M$5000,1,FALSE)),"NOT VALID")</f>
        <v>1382567743</v>
      </c>
      <c r="O86" t="str">
        <f>IFERROR(IFERROR(VLOOKUP($A86,'K-NETT'!$A$1:$AF$37898,11,FALSE),VLOOKUP($A86,'K-Wallet'!$A$1:$M$5000,0,FALSE)),"NOT VALID")</f>
        <v>MME2010009636</v>
      </c>
      <c r="P86" t="str">
        <f>IFERROR(IFERROR(VLOOKUP($A86,'K-NETT'!$A$1:$AF$37898,14,FALSE),VLOOKUP($A86,'K-Wallet'!$A$1:$M$5000,8,FALSE)),"NOT VALID")</f>
        <v>IDJHAKA05381</v>
      </c>
      <c r="Q86" t="str">
        <f>IFERROR(IFERROR(VLOOKUP($A86,'K-NETT'!$A$1:$AF$37898,15,FALSE),VLOOKUP($A86,'K-Wallet'!$A$1:$M$5000,9,FALSE)),"NOT VALID")</f>
        <v>LULUK MURDANINGSIH</v>
      </c>
      <c r="R86">
        <f>IFERROR(IFERROR(VLOOKUP($A86,'K-NETT'!$A$1:$AF$37898,16,FALSE),VLOOKUP($A86,'K-Wallet'!$A$1:$M$5000,0,FALSE)),"NOT VALID")</f>
        <v>50000</v>
      </c>
      <c r="S86">
        <f>IFERROR(IFERROR(VLOOKUP($A86,'K-NETT'!$A$1:$AF$37898,17,FALSE),VLOOKUP($A86,'K-Wallet'!$A$1:$M$5000,0,FALSE)),"NOT VALID")</f>
        <v>6650</v>
      </c>
      <c r="T86">
        <f>IFERROR(IFERROR(VLOOKUP($A86,'K-NETT'!$A$1:$AF$37898,18,FALSE),VLOOKUP($A86,'K-Wallet'!$A$1:$M$5000,0,FALSE)),"NOT VALID")</f>
        <v>15000</v>
      </c>
      <c r="U86">
        <f>IFERROR(IFERROR(VLOOKUP($A86,'K-NETT'!$A$1:$AF$37898,19,FALSE),VLOOKUP($A86,'K-Wallet'!$A$1:$M$5000,0,FALSE)),"NOT VALID")</f>
        <v>0</v>
      </c>
      <c r="V86">
        <f>IFERROR(IFERROR(VLOOKUP($A86,'K-NETT'!$A$1:$AF$37898,20,FALSE),VLOOKUP($A86,'K-Wallet'!$A$1:$M$5000,0,FALSE)),"NOT VALID")</f>
        <v>0</v>
      </c>
      <c r="W86">
        <f>IFERROR(IFERROR(VLOOKUP($A86,'K-NETT'!$A$1:$AF$37898,22,FALSE),VLOOKUP($A86,'K-Wallet'!$A$1:$M$5000,0,FALSE)),"NOT VALID")</f>
        <v>0</v>
      </c>
      <c r="X86">
        <f>IFERROR(IFERROR(VLOOKUP($A86,'K-NETT'!$A$1:$AF$37898,23,FALSE),VLOOKUP($A86,'K-Wallet'!$A$1:$M$5000,0,FALSE)),"NOT VALID")</f>
        <v>0</v>
      </c>
      <c r="Y86">
        <f>IFERROR(IFERROR(VLOOKUP($A86,'K-NETT'!$A$1:$AF$37898,26,FALSE),VLOOKUP($A86,'K-Wallet'!$A$1:$M$5000,0,FALSE)),"NOT VALID")</f>
        <v>71650</v>
      </c>
      <c r="Z86">
        <f>IFERROR(IFERROR(VLOOKUP($A86,'K-NETT'!$A$1:$AF$37898,30,FALSE),VLOOKUP($A86,'K-Wallet'!$A$1:$M$5000,11,FALSE)),"NOT VALID")</f>
        <v>0</v>
      </c>
      <c r="AA86" s="31">
        <f t="shared" si="3"/>
        <v>0</v>
      </c>
    </row>
    <row r="87" spans="1:27" x14ac:dyDescent="0.25">
      <c r="A87" t="str">
        <f t="shared" si="2"/>
        <v>1418567644</v>
      </c>
      <c r="B87">
        <v>78</v>
      </c>
      <c r="C87">
        <v>1418567644</v>
      </c>
      <c r="D87" t="s">
        <v>42</v>
      </c>
      <c r="E87" t="s">
        <v>43</v>
      </c>
      <c r="F87">
        <v>490650</v>
      </c>
      <c r="G87" s="2">
        <v>44119</v>
      </c>
      <c r="H87" s="3">
        <v>0.82269675925925922</v>
      </c>
      <c r="I87" t="s">
        <v>44</v>
      </c>
      <c r="J87">
        <v>-83918020101</v>
      </c>
      <c r="K87" s="4" t="s">
        <v>101</v>
      </c>
      <c r="N87" t="str">
        <f>IFERROR(IFERROR(VLOOKUP($A87,'K-NETT'!$A$1:$AF$37898,1,FALSE),VLOOKUP($A87,'K-Wallet'!$A$1:$M$5000,1,FALSE)),"NOT VALID")</f>
        <v>1418567644</v>
      </c>
      <c r="O87" t="str">
        <f>IFERROR(IFERROR(VLOOKUP($A87,'K-NETT'!$A$1:$AF$37898,11,FALSE),VLOOKUP($A87,'K-Wallet'!$A$1:$M$5000,0,FALSE)),"NOT VALID")</f>
        <v>CNE2010009638</v>
      </c>
      <c r="P87" t="str">
        <f>IFERROR(IFERROR(VLOOKUP($A87,'K-NETT'!$A$1:$AF$37898,14,FALSE),VLOOKUP($A87,'K-Wallet'!$A$1:$M$5000,8,FALSE)),"NOT VALID")</f>
        <v>IDPAID008210</v>
      </c>
      <c r="Q87" t="str">
        <f>IFERROR(IFERROR(VLOOKUP($A87,'K-NETT'!$A$1:$AF$37898,15,FALSE),VLOOKUP($A87,'K-Wallet'!$A$1:$M$5000,9,FALSE)),"NOT VALID")</f>
        <v>AFFRINA SARI SUMANTI</v>
      </c>
      <c r="R87">
        <f>IFERROR(IFERROR(VLOOKUP($A87,'K-NETT'!$A$1:$AF$37898,16,FALSE),VLOOKUP($A87,'K-Wallet'!$A$1:$M$5000,0,FALSE)),"NOT VALID")</f>
        <v>474000</v>
      </c>
      <c r="S87">
        <f>IFERROR(IFERROR(VLOOKUP($A87,'K-NETT'!$A$1:$AF$37898,17,FALSE),VLOOKUP($A87,'K-Wallet'!$A$1:$M$5000,0,FALSE)),"NOT VALID")</f>
        <v>6650</v>
      </c>
      <c r="T87">
        <f>IFERROR(IFERROR(VLOOKUP($A87,'K-NETT'!$A$1:$AF$37898,18,FALSE),VLOOKUP($A87,'K-Wallet'!$A$1:$M$5000,0,FALSE)),"NOT VALID")</f>
        <v>10000</v>
      </c>
      <c r="U87">
        <f>IFERROR(IFERROR(VLOOKUP($A87,'K-NETT'!$A$1:$AF$37898,19,FALSE),VLOOKUP($A87,'K-Wallet'!$A$1:$M$5000,0,FALSE)),"NOT VALID")</f>
        <v>0</v>
      </c>
      <c r="V87">
        <f>IFERROR(IFERROR(VLOOKUP($A87,'K-NETT'!$A$1:$AF$37898,20,FALSE),VLOOKUP($A87,'K-Wallet'!$A$1:$M$5000,0,FALSE)),"NOT VALID")</f>
        <v>0</v>
      </c>
      <c r="W87">
        <f>IFERROR(IFERROR(VLOOKUP($A87,'K-NETT'!$A$1:$AF$37898,22,FALSE),VLOOKUP($A87,'K-Wallet'!$A$1:$M$5000,0,FALSE)),"NOT VALID")</f>
        <v>0</v>
      </c>
      <c r="X87">
        <f>IFERROR(IFERROR(VLOOKUP($A87,'K-NETT'!$A$1:$AF$37898,23,FALSE),VLOOKUP($A87,'K-Wallet'!$A$1:$M$5000,0,FALSE)),"NOT VALID")</f>
        <v>0</v>
      </c>
      <c r="Y87">
        <f>IFERROR(IFERROR(VLOOKUP($A87,'K-NETT'!$A$1:$AF$37898,26,FALSE),VLOOKUP($A87,'K-Wallet'!$A$1:$M$5000,0,FALSE)),"NOT VALID")</f>
        <v>490650</v>
      </c>
      <c r="Z87">
        <f>IFERROR(IFERROR(VLOOKUP($A87,'K-NETT'!$A$1:$AF$37898,30,FALSE),VLOOKUP($A87,'K-Wallet'!$A$1:$M$5000,11,FALSE)),"NOT VALID")</f>
        <v>0</v>
      </c>
      <c r="AA87" s="31">
        <f t="shared" si="3"/>
        <v>0</v>
      </c>
    </row>
    <row r="88" spans="1:27" x14ac:dyDescent="0.25">
      <c r="A88" t="str">
        <f t="shared" si="2"/>
        <v>1342667534</v>
      </c>
      <c r="B88">
        <v>79</v>
      </c>
      <c r="C88">
        <v>1342667534</v>
      </c>
      <c r="D88" t="s">
        <v>42</v>
      </c>
      <c r="E88" t="s">
        <v>43</v>
      </c>
      <c r="F88">
        <v>66650</v>
      </c>
      <c r="G88" s="2">
        <v>44119</v>
      </c>
      <c r="H88" s="3">
        <v>0.84634259259259259</v>
      </c>
      <c r="I88" t="s">
        <v>44</v>
      </c>
      <c r="J88">
        <v>-83927453001</v>
      </c>
      <c r="K88" s="4" t="s">
        <v>101</v>
      </c>
      <c r="N88" t="str">
        <f>IFERROR(IFERROR(VLOOKUP($A88,'K-NETT'!$A$1:$AF$37898,1,FALSE),VLOOKUP($A88,'K-Wallet'!$A$1:$M$5000,1,FALSE)),"NOT VALID")</f>
        <v>1342667534</v>
      </c>
      <c r="O88" t="str">
        <f>IFERROR(IFERROR(VLOOKUP($A88,'K-NETT'!$A$1:$AF$37898,11,FALSE),VLOOKUP($A88,'K-Wallet'!$A$1:$M$5000,0,FALSE)),"NOT VALID")</f>
        <v>MME2010009651</v>
      </c>
      <c r="P88" t="str">
        <f>IFERROR(IFERROR(VLOOKUP($A88,'K-NETT'!$A$1:$AF$37898,14,FALSE),VLOOKUP($A88,'K-Wallet'!$A$1:$M$5000,8,FALSE)),"NOT VALID")</f>
        <v>IDJKAJA04574</v>
      </c>
      <c r="Q88" t="str">
        <f>IFERROR(IFERROR(VLOOKUP($A88,'K-NETT'!$A$1:$AF$37898,15,FALSE),VLOOKUP($A88,'K-Wallet'!$A$1:$M$5000,9,FALSE)),"NOT VALID")</f>
        <v>DWI ASTUTI</v>
      </c>
      <c r="R88">
        <f>IFERROR(IFERROR(VLOOKUP($A88,'K-NETT'!$A$1:$AF$37898,16,FALSE),VLOOKUP($A88,'K-Wallet'!$A$1:$M$5000,0,FALSE)),"NOT VALID")</f>
        <v>50000</v>
      </c>
      <c r="S88">
        <f>IFERROR(IFERROR(VLOOKUP($A88,'K-NETT'!$A$1:$AF$37898,17,FALSE),VLOOKUP($A88,'K-Wallet'!$A$1:$M$5000,0,FALSE)),"NOT VALID")</f>
        <v>6650</v>
      </c>
      <c r="T88">
        <f>IFERROR(IFERROR(VLOOKUP($A88,'K-NETT'!$A$1:$AF$37898,18,FALSE),VLOOKUP($A88,'K-Wallet'!$A$1:$M$5000,0,FALSE)),"NOT VALID")</f>
        <v>10000</v>
      </c>
      <c r="U88">
        <f>IFERROR(IFERROR(VLOOKUP($A88,'K-NETT'!$A$1:$AF$37898,19,FALSE),VLOOKUP($A88,'K-Wallet'!$A$1:$M$5000,0,FALSE)),"NOT VALID")</f>
        <v>0</v>
      </c>
      <c r="V88">
        <f>IFERROR(IFERROR(VLOOKUP($A88,'K-NETT'!$A$1:$AF$37898,20,FALSE),VLOOKUP($A88,'K-Wallet'!$A$1:$M$5000,0,FALSE)),"NOT VALID")</f>
        <v>0</v>
      </c>
      <c r="W88">
        <f>IFERROR(IFERROR(VLOOKUP($A88,'K-NETT'!$A$1:$AF$37898,22,FALSE),VLOOKUP($A88,'K-Wallet'!$A$1:$M$5000,0,FALSE)),"NOT VALID")</f>
        <v>0</v>
      </c>
      <c r="X88">
        <f>IFERROR(IFERROR(VLOOKUP($A88,'K-NETT'!$A$1:$AF$37898,23,FALSE),VLOOKUP($A88,'K-Wallet'!$A$1:$M$5000,0,FALSE)),"NOT VALID")</f>
        <v>0</v>
      </c>
      <c r="Y88">
        <f>IFERROR(IFERROR(VLOOKUP($A88,'K-NETT'!$A$1:$AF$37898,26,FALSE),VLOOKUP($A88,'K-Wallet'!$A$1:$M$5000,0,FALSE)),"NOT VALID")</f>
        <v>66650</v>
      </c>
      <c r="Z88">
        <f>IFERROR(IFERROR(VLOOKUP($A88,'K-NETT'!$A$1:$AF$37898,30,FALSE),VLOOKUP($A88,'K-Wallet'!$A$1:$M$5000,11,FALSE)),"NOT VALID")</f>
        <v>0</v>
      </c>
      <c r="AA88" s="31">
        <f t="shared" si="3"/>
        <v>0</v>
      </c>
    </row>
    <row r="89" spans="1:27" x14ac:dyDescent="0.25">
      <c r="A89" t="str">
        <f t="shared" si="2"/>
        <v>1486867068</v>
      </c>
      <c r="B89">
        <v>80</v>
      </c>
      <c r="C89">
        <v>1486867068</v>
      </c>
      <c r="D89" t="s">
        <v>42</v>
      </c>
      <c r="E89" t="s">
        <v>43</v>
      </c>
      <c r="F89">
        <v>96650</v>
      </c>
      <c r="G89" s="2">
        <v>44119</v>
      </c>
      <c r="H89" s="3">
        <v>0.85583333333333333</v>
      </c>
      <c r="I89" t="s">
        <v>44</v>
      </c>
      <c r="J89">
        <v>-83930984601</v>
      </c>
      <c r="K89" s="4" t="s">
        <v>101</v>
      </c>
      <c r="N89" t="str">
        <f>IFERROR(IFERROR(VLOOKUP($A89,'K-NETT'!$A$1:$AF$37898,1,FALSE),VLOOKUP($A89,'K-Wallet'!$A$1:$M$5000,1,FALSE)),"NOT VALID")</f>
        <v>1486867068</v>
      </c>
      <c r="O89" t="str">
        <f>IFERROR(IFERROR(VLOOKUP($A89,'K-NETT'!$A$1:$AF$37898,11,FALSE),VLOOKUP($A89,'K-Wallet'!$A$1:$M$5000,0,FALSE)),"NOT VALID")</f>
        <v>MME2010009653</v>
      </c>
      <c r="P89" t="str">
        <f>IFERROR(IFERROR(VLOOKUP($A89,'K-NETT'!$A$1:$AF$37898,14,FALSE),VLOOKUP($A89,'K-Wallet'!$A$1:$M$5000,8,FALSE)),"NOT VALID")</f>
        <v>IDSABUA05156</v>
      </c>
      <c r="Q89" t="str">
        <f>IFERROR(IFERROR(VLOOKUP($A89,'K-NETT'!$A$1:$AF$37898,15,FALSE),VLOOKUP($A89,'K-Wallet'!$A$1:$M$5000,9,FALSE)),"NOT VALID")</f>
        <v>NURAFNI SYAFITRI</v>
      </c>
      <c r="R89">
        <f>IFERROR(IFERROR(VLOOKUP($A89,'K-NETT'!$A$1:$AF$37898,16,FALSE),VLOOKUP($A89,'K-Wallet'!$A$1:$M$5000,0,FALSE)),"NOT VALID")</f>
        <v>50000</v>
      </c>
      <c r="S89">
        <f>IFERROR(IFERROR(VLOOKUP($A89,'K-NETT'!$A$1:$AF$37898,17,FALSE),VLOOKUP($A89,'K-Wallet'!$A$1:$M$5000,0,FALSE)),"NOT VALID")</f>
        <v>6650</v>
      </c>
      <c r="T89">
        <f>IFERROR(IFERROR(VLOOKUP($A89,'K-NETT'!$A$1:$AF$37898,18,FALSE),VLOOKUP($A89,'K-Wallet'!$A$1:$M$5000,0,FALSE)),"NOT VALID")</f>
        <v>40000</v>
      </c>
      <c r="U89">
        <f>IFERROR(IFERROR(VLOOKUP($A89,'K-NETT'!$A$1:$AF$37898,19,FALSE),VLOOKUP($A89,'K-Wallet'!$A$1:$M$5000,0,FALSE)),"NOT VALID")</f>
        <v>0</v>
      </c>
      <c r="V89">
        <f>IFERROR(IFERROR(VLOOKUP($A89,'K-NETT'!$A$1:$AF$37898,20,FALSE),VLOOKUP($A89,'K-Wallet'!$A$1:$M$5000,0,FALSE)),"NOT VALID")</f>
        <v>0</v>
      </c>
      <c r="W89">
        <f>IFERROR(IFERROR(VLOOKUP($A89,'K-NETT'!$A$1:$AF$37898,22,FALSE),VLOOKUP($A89,'K-Wallet'!$A$1:$M$5000,0,FALSE)),"NOT VALID")</f>
        <v>0</v>
      </c>
      <c r="X89">
        <f>IFERROR(IFERROR(VLOOKUP($A89,'K-NETT'!$A$1:$AF$37898,23,FALSE),VLOOKUP($A89,'K-Wallet'!$A$1:$M$5000,0,FALSE)),"NOT VALID")</f>
        <v>0</v>
      </c>
      <c r="Y89">
        <f>IFERROR(IFERROR(VLOOKUP($A89,'K-NETT'!$A$1:$AF$37898,26,FALSE),VLOOKUP($A89,'K-Wallet'!$A$1:$M$5000,0,FALSE)),"NOT VALID")</f>
        <v>96650</v>
      </c>
      <c r="Z89">
        <f>IFERROR(IFERROR(VLOOKUP($A89,'K-NETT'!$A$1:$AF$37898,30,FALSE),VLOOKUP($A89,'K-Wallet'!$A$1:$M$5000,11,FALSE)),"NOT VALID")</f>
        <v>0</v>
      </c>
      <c r="AA89" s="31">
        <f t="shared" si="3"/>
        <v>0</v>
      </c>
    </row>
    <row r="90" spans="1:27" x14ac:dyDescent="0.25">
      <c r="A90" t="str">
        <f t="shared" si="2"/>
        <v>1198867170</v>
      </c>
      <c r="B90">
        <v>81</v>
      </c>
      <c r="C90">
        <v>1198867170</v>
      </c>
      <c r="D90" t="s">
        <v>42</v>
      </c>
      <c r="E90" t="s">
        <v>43</v>
      </c>
      <c r="F90">
        <v>66650</v>
      </c>
      <c r="G90" s="2">
        <v>44119</v>
      </c>
      <c r="H90" s="3">
        <v>0.85835648148148147</v>
      </c>
      <c r="I90" t="s">
        <v>44</v>
      </c>
      <c r="J90">
        <v>-83931897901</v>
      </c>
      <c r="K90" s="4" t="s">
        <v>101</v>
      </c>
      <c r="N90" t="str">
        <f>IFERROR(IFERROR(VLOOKUP($A90,'K-NETT'!$A$1:$AF$37898,1,FALSE),VLOOKUP($A90,'K-Wallet'!$A$1:$M$5000,1,FALSE)),"NOT VALID")</f>
        <v>1198867170</v>
      </c>
      <c r="O90" t="str">
        <f>IFERROR(IFERROR(VLOOKUP($A90,'K-NETT'!$A$1:$AF$37898,11,FALSE),VLOOKUP($A90,'K-Wallet'!$A$1:$M$5000,0,FALSE)),"NOT VALID")</f>
        <v>MME2010009656</v>
      </c>
      <c r="P90" t="str">
        <f>IFERROR(IFERROR(VLOOKUP($A90,'K-NETT'!$A$1:$AF$37898,14,FALSE),VLOOKUP($A90,'K-Wallet'!$A$1:$M$5000,8,FALSE)),"NOT VALID")</f>
        <v>IDJKAJA04575</v>
      </c>
      <c r="Q90" t="str">
        <f>IFERROR(IFERROR(VLOOKUP($A90,'K-NETT'!$A$1:$AF$37898,15,FALSE),VLOOKUP($A90,'K-Wallet'!$A$1:$M$5000,9,FALSE)),"NOT VALID")</f>
        <v>NUR KOMARIAH</v>
      </c>
      <c r="R90">
        <f>IFERROR(IFERROR(VLOOKUP($A90,'K-NETT'!$A$1:$AF$37898,16,FALSE),VLOOKUP($A90,'K-Wallet'!$A$1:$M$5000,0,FALSE)),"NOT VALID")</f>
        <v>50000</v>
      </c>
      <c r="S90">
        <f>IFERROR(IFERROR(VLOOKUP($A90,'K-NETT'!$A$1:$AF$37898,17,FALSE),VLOOKUP($A90,'K-Wallet'!$A$1:$M$5000,0,FALSE)),"NOT VALID")</f>
        <v>6650</v>
      </c>
      <c r="T90">
        <f>IFERROR(IFERROR(VLOOKUP($A90,'K-NETT'!$A$1:$AF$37898,18,FALSE),VLOOKUP($A90,'K-Wallet'!$A$1:$M$5000,0,FALSE)),"NOT VALID")</f>
        <v>10000</v>
      </c>
      <c r="U90">
        <f>IFERROR(IFERROR(VLOOKUP($A90,'K-NETT'!$A$1:$AF$37898,19,FALSE),VLOOKUP($A90,'K-Wallet'!$A$1:$M$5000,0,FALSE)),"NOT VALID")</f>
        <v>0</v>
      </c>
      <c r="V90">
        <f>IFERROR(IFERROR(VLOOKUP($A90,'K-NETT'!$A$1:$AF$37898,20,FALSE),VLOOKUP($A90,'K-Wallet'!$A$1:$M$5000,0,FALSE)),"NOT VALID")</f>
        <v>0</v>
      </c>
      <c r="W90">
        <f>IFERROR(IFERROR(VLOOKUP($A90,'K-NETT'!$A$1:$AF$37898,22,FALSE),VLOOKUP($A90,'K-Wallet'!$A$1:$M$5000,0,FALSE)),"NOT VALID")</f>
        <v>0</v>
      </c>
      <c r="X90">
        <f>IFERROR(IFERROR(VLOOKUP($A90,'K-NETT'!$A$1:$AF$37898,23,FALSE),VLOOKUP($A90,'K-Wallet'!$A$1:$M$5000,0,FALSE)),"NOT VALID")</f>
        <v>0</v>
      </c>
      <c r="Y90">
        <f>IFERROR(IFERROR(VLOOKUP($A90,'K-NETT'!$A$1:$AF$37898,26,FALSE),VLOOKUP($A90,'K-Wallet'!$A$1:$M$5000,0,FALSE)),"NOT VALID")</f>
        <v>66650</v>
      </c>
      <c r="Z90">
        <f>IFERROR(IFERROR(VLOOKUP($A90,'K-NETT'!$A$1:$AF$37898,30,FALSE),VLOOKUP($A90,'K-Wallet'!$A$1:$M$5000,11,FALSE)),"NOT VALID")</f>
        <v>0</v>
      </c>
      <c r="AA90" s="31">
        <f t="shared" si="3"/>
        <v>0</v>
      </c>
    </row>
    <row r="91" spans="1:27" x14ac:dyDescent="0.25">
      <c r="A91" t="str">
        <f t="shared" si="2"/>
        <v>1142077054</v>
      </c>
      <c r="B91">
        <v>82</v>
      </c>
      <c r="C91">
        <v>1142077054</v>
      </c>
      <c r="D91" t="s">
        <v>42</v>
      </c>
      <c r="E91" t="s">
        <v>43</v>
      </c>
      <c r="F91">
        <v>56650</v>
      </c>
      <c r="G91" s="2">
        <v>44119</v>
      </c>
      <c r="H91" s="3">
        <v>0.87776620370370362</v>
      </c>
      <c r="I91" t="s">
        <v>44</v>
      </c>
      <c r="J91">
        <v>-83938651101</v>
      </c>
      <c r="K91" s="4" t="s">
        <v>101</v>
      </c>
      <c r="N91" t="str">
        <f>IFERROR(IFERROR(VLOOKUP($A91,'K-NETT'!$A$1:$AF$37898,1,FALSE),VLOOKUP($A91,'K-Wallet'!$A$1:$M$5000,1,FALSE)),"NOT VALID")</f>
        <v>1142077054</v>
      </c>
      <c r="O91" t="str">
        <f>IFERROR(IFERROR(VLOOKUP($A91,'K-NETT'!$A$1:$AF$37898,11,FALSE),VLOOKUP($A91,'K-Wallet'!$A$1:$M$5000,0,FALSE)),"NOT VALID")</f>
        <v>MME2010009661</v>
      </c>
      <c r="P91" t="str">
        <f>IFERROR(IFERROR(VLOOKUP($A91,'K-NETT'!$A$1:$AF$37898,14,FALSE),VLOOKUP($A91,'K-Wallet'!$A$1:$M$5000,8,FALSE)),"NOT VALID")</f>
        <v>IDJRBCA11147</v>
      </c>
      <c r="Q91" t="str">
        <f>IFERROR(IFERROR(VLOOKUP($A91,'K-NETT'!$A$1:$AF$37898,15,FALSE),VLOOKUP($A91,'K-Wallet'!$A$1:$M$5000,9,FALSE)),"NOT VALID")</f>
        <v>AGUS TAUFIK HIDAYAT</v>
      </c>
      <c r="R91">
        <f>IFERROR(IFERROR(VLOOKUP($A91,'K-NETT'!$A$1:$AF$37898,16,FALSE),VLOOKUP($A91,'K-Wallet'!$A$1:$M$5000,0,FALSE)),"NOT VALID")</f>
        <v>50000</v>
      </c>
      <c r="S91">
        <f>IFERROR(IFERROR(VLOOKUP($A91,'K-NETT'!$A$1:$AF$37898,17,FALSE),VLOOKUP($A91,'K-Wallet'!$A$1:$M$5000,0,FALSE)),"NOT VALID")</f>
        <v>6650</v>
      </c>
      <c r="T91">
        <f>IFERROR(IFERROR(VLOOKUP($A91,'K-NETT'!$A$1:$AF$37898,18,FALSE),VLOOKUP($A91,'K-Wallet'!$A$1:$M$5000,0,FALSE)),"NOT VALID")</f>
        <v>0</v>
      </c>
      <c r="U91">
        <f>IFERROR(IFERROR(VLOOKUP($A91,'K-NETT'!$A$1:$AF$37898,19,FALSE),VLOOKUP($A91,'K-Wallet'!$A$1:$M$5000,0,FALSE)),"NOT VALID")</f>
        <v>0</v>
      </c>
      <c r="V91">
        <f>IFERROR(IFERROR(VLOOKUP($A91,'K-NETT'!$A$1:$AF$37898,20,FALSE),VLOOKUP($A91,'K-Wallet'!$A$1:$M$5000,0,FALSE)),"NOT VALID")</f>
        <v>0</v>
      </c>
      <c r="W91">
        <f>IFERROR(IFERROR(VLOOKUP($A91,'K-NETT'!$A$1:$AF$37898,22,FALSE),VLOOKUP($A91,'K-Wallet'!$A$1:$M$5000,0,FALSE)),"NOT VALID")</f>
        <v>0</v>
      </c>
      <c r="X91">
        <f>IFERROR(IFERROR(VLOOKUP($A91,'K-NETT'!$A$1:$AF$37898,23,FALSE),VLOOKUP($A91,'K-Wallet'!$A$1:$M$5000,0,FALSE)),"NOT VALID")</f>
        <v>0</v>
      </c>
      <c r="Y91">
        <f>IFERROR(IFERROR(VLOOKUP($A91,'K-NETT'!$A$1:$AF$37898,26,FALSE),VLOOKUP($A91,'K-Wallet'!$A$1:$M$5000,0,FALSE)),"NOT VALID")</f>
        <v>56650</v>
      </c>
      <c r="Z91">
        <f>IFERROR(IFERROR(VLOOKUP($A91,'K-NETT'!$A$1:$AF$37898,30,FALSE),VLOOKUP($A91,'K-Wallet'!$A$1:$M$5000,11,FALSE)),"NOT VALID")</f>
        <v>0</v>
      </c>
      <c r="AA91" s="31">
        <f t="shared" si="3"/>
        <v>0</v>
      </c>
    </row>
    <row r="92" spans="1:27" x14ac:dyDescent="0.25">
      <c r="A92" t="str">
        <f t="shared" si="2"/>
        <v/>
      </c>
      <c r="F92">
        <f>SUM(F10:F91)</f>
        <v>44491350</v>
      </c>
      <c r="G92" s="2"/>
      <c r="H92" s="3"/>
      <c r="K92" s="4"/>
      <c r="AA92" s="31"/>
    </row>
    <row r="93" spans="1:27" x14ac:dyDescent="0.25">
      <c r="A93" t="str">
        <f t="shared" si="2"/>
        <v>UB TOTAL TRANSAKSI</v>
      </c>
      <c r="B93" t="s">
        <v>1147</v>
      </c>
      <c r="C93" t="s">
        <v>1148</v>
      </c>
      <c r="D93" t="s">
        <v>73</v>
      </c>
      <c r="E93">
        <v>82</v>
      </c>
      <c r="K93" s="4"/>
      <c r="AA93" s="31"/>
    </row>
    <row r="94" spans="1:27" x14ac:dyDescent="0.25">
      <c r="A94" t="str">
        <f t="shared" si="2"/>
        <v>UB TOTAL NILAI TRANSA</v>
      </c>
      <c r="B94" t="s">
        <v>1147</v>
      </c>
      <c r="C94" t="s">
        <v>1149</v>
      </c>
      <c r="D94" t="s">
        <v>75</v>
      </c>
      <c r="E94" t="s">
        <v>76</v>
      </c>
      <c r="F94">
        <v>44491350</v>
      </c>
      <c r="K94" s="4"/>
      <c r="AA94" s="31"/>
    </row>
    <row r="95" spans="1:27" x14ac:dyDescent="0.25">
      <c r="A95" t="str">
        <f t="shared" si="2"/>
        <v/>
      </c>
      <c r="K95" s="4"/>
      <c r="AA95" s="31"/>
    </row>
    <row r="96" spans="1:27" x14ac:dyDescent="0.25">
      <c r="A96" t="str">
        <f t="shared" si="2"/>
        <v>OTAL TRANSAKSI</v>
      </c>
      <c r="B96" t="s">
        <v>1150</v>
      </c>
      <c r="C96" t="s">
        <v>1151</v>
      </c>
      <c r="D96" t="s">
        <v>73</v>
      </c>
      <c r="E96">
        <v>82</v>
      </c>
      <c r="K96" s="4"/>
      <c r="AA96" s="31"/>
    </row>
    <row r="97" spans="1:27" x14ac:dyDescent="0.25">
      <c r="A97" t="str">
        <f t="shared" si="2"/>
        <v>OTAL NILAI TRANSAKSI</v>
      </c>
      <c r="B97" t="s">
        <v>1150</v>
      </c>
      <c r="C97" t="s">
        <v>1152</v>
      </c>
      <c r="D97" t="s">
        <v>79</v>
      </c>
      <c r="E97" t="s">
        <v>76</v>
      </c>
      <c r="F97">
        <v>44491350</v>
      </c>
      <c r="K97" s="4"/>
      <c r="AA97" s="31"/>
    </row>
    <row r="98" spans="1:27" x14ac:dyDescent="0.25">
      <c r="A98" t="str">
        <f t="shared" si="2"/>
        <v/>
      </c>
      <c r="K98" s="4"/>
      <c r="AA98" s="31"/>
    </row>
    <row r="99" spans="1:27" x14ac:dyDescent="0.25">
      <c r="A99" t="str">
        <f t="shared" si="2"/>
        <v/>
      </c>
      <c r="K99" s="4"/>
      <c r="AA99" s="31"/>
    </row>
    <row r="100" spans="1:27" x14ac:dyDescent="0.25">
      <c r="A100" t="str">
        <f t="shared" si="2"/>
        <v/>
      </c>
      <c r="K100" s="4"/>
      <c r="AA100" s="31"/>
    </row>
    <row r="101" spans="1:27" x14ac:dyDescent="0.25">
      <c r="A101" t="str">
        <f t="shared" si="2"/>
        <v/>
      </c>
      <c r="K101" s="4"/>
      <c r="AA101" s="31"/>
    </row>
    <row r="102" spans="1:27" x14ac:dyDescent="0.25">
      <c r="A102" t="str">
        <f t="shared" si="2"/>
        <v/>
      </c>
      <c r="K102" s="4"/>
      <c r="AA102" s="31"/>
    </row>
    <row r="103" spans="1:27" x14ac:dyDescent="0.25">
      <c r="A103" t="str">
        <f t="shared" si="2"/>
        <v/>
      </c>
      <c r="K103" s="4"/>
      <c r="AA103" s="31"/>
    </row>
    <row r="104" spans="1:27" x14ac:dyDescent="0.25">
      <c r="A104" t="str">
        <f t="shared" si="2"/>
        <v/>
      </c>
      <c r="K104" s="4"/>
      <c r="AA104" s="31"/>
    </row>
    <row r="105" spans="1:27" x14ac:dyDescent="0.25">
      <c r="A105" t="str">
        <f t="shared" si="2"/>
        <v/>
      </c>
      <c r="K105" s="4"/>
      <c r="AA105" s="31"/>
    </row>
    <row r="106" spans="1:27" x14ac:dyDescent="0.25">
      <c r="A106" t="str">
        <f t="shared" si="2"/>
        <v/>
      </c>
      <c r="K106" s="4"/>
      <c r="AA106" s="31"/>
    </row>
    <row r="107" spans="1:27" x14ac:dyDescent="0.25">
      <c r="A107" t="str">
        <f t="shared" si="2"/>
        <v/>
      </c>
      <c r="K107" s="4"/>
      <c r="AA107" s="31"/>
    </row>
    <row r="108" spans="1:27" x14ac:dyDescent="0.25">
      <c r="A108" t="str">
        <f t="shared" si="2"/>
        <v/>
      </c>
      <c r="K108" s="4"/>
      <c r="AA108" s="31"/>
    </row>
    <row r="109" spans="1:27" x14ac:dyDescent="0.25">
      <c r="A109" t="str">
        <f t="shared" si="2"/>
        <v/>
      </c>
      <c r="K109" s="4"/>
      <c r="AA109" s="31"/>
    </row>
    <row r="110" spans="1:27" x14ac:dyDescent="0.25">
      <c r="A110" t="str">
        <f t="shared" si="2"/>
        <v/>
      </c>
      <c r="K110" s="4"/>
      <c r="AA110" s="31"/>
    </row>
    <row r="111" spans="1:27" x14ac:dyDescent="0.25">
      <c r="A111" t="str">
        <f t="shared" si="2"/>
        <v/>
      </c>
      <c r="K111" s="4"/>
      <c r="AA111" s="31"/>
    </row>
    <row r="112" spans="1:27" x14ac:dyDescent="0.25">
      <c r="A112" t="str">
        <f t="shared" si="2"/>
        <v/>
      </c>
      <c r="K112" s="4"/>
      <c r="AA112" s="31"/>
    </row>
    <row r="113" spans="1:27" x14ac:dyDescent="0.25">
      <c r="A113" t="str">
        <f t="shared" si="2"/>
        <v/>
      </c>
      <c r="K113" s="4"/>
      <c r="AA113" s="31"/>
    </row>
    <row r="114" spans="1:27" x14ac:dyDescent="0.25">
      <c r="A114" t="str">
        <f t="shared" si="2"/>
        <v/>
      </c>
      <c r="K114" s="4"/>
      <c r="AA114" s="31"/>
    </row>
    <row r="115" spans="1:27" x14ac:dyDescent="0.25">
      <c r="A115" t="str">
        <f t="shared" si="2"/>
        <v/>
      </c>
      <c r="K115" s="4"/>
      <c r="AA115" s="31"/>
    </row>
    <row r="116" spans="1:27" x14ac:dyDescent="0.25">
      <c r="A116" t="str">
        <f t="shared" si="2"/>
        <v/>
      </c>
      <c r="K116" s="4"/>
      <c r="AA116" s="31"/>
    </row>
    <row r="117" spans="1:27" x14ac:dyDescent="0.25">
      <c r="A117" t="str">
        <f t="shared" si="2"/>
        <v/>
      </c>
      <c r="K117" s="4"/>
      <c r="AA117" s="31"/>
    </row>
    <row r="118" spans="1:27" x14ac:dyDescent="0.25">
      <c r="A118" t="str">
        <f t="shared" si="2"/>
        <v/>
      </c>
      <c r="K118" s="4"/>
      <c r="AA118" s="31"/>
    </row>
    <row r="119" spans="1:27" x14ac:dyDescent="0.25">
      <c r="A119" t="str">
        <f t="shared" si="2"/>
        <v/>
      </c>
      <c r="K119" s="4"/>
      <c r="AA119" s="31"/>
    </row>
    <row r="120" spans="1:27" x14ac:dyDescent="0.25">
      <c r="A120" t="str">
        <f t="shared" si="2"/>
        <v/>
      </c>
      <c r="K120" s="4"/>
      <c r="AA120" s="31"/>
    </row>
    <row r="121" spans="1:27" x14ac:dyDescent="0.25">
      <c r="A121" t="str">
        <f t="shared" si="2"/>
        <v/>
      </c>
      <c r="K121" s="4"/>
      <c r="AA121" s="31"/>
    </row>
    <row r="122" spans="1:27" x14ac:dyDescent="0.25">
      <c r="A122" t="str">
        <f t="shared" si="2"/>
        <v/>
      </c>
      <c r="K122" s="4"/>
      <c r="AA122" s="31"/>
    </row>
    <row r="123" spans="1:27" x14ac:dyDescent="0.25">
      <c r="A123" t="str">
        <f t="shared" si="2"/>
        <v/>
      </c>
      <c r="K123" s="4"/>
      <c r="AA123" s="31"/>
    </row>
    <row r="124" spans="1:27" x14ac:dyDescent="0.25">
      <c r="A124" t="str">
        <f t="shared" si="2"/>
        <v/>
      </c>
      <c r="K124" s="4"/>
      <c r="AA124" s="31"/>
    </row>
    <row r="125" spans="1:27" x14ac:dyDescent="0.25">
      <c r="A125" t="str">
        <f t="shared" si="2"/>
        <v/>
      </c>
      <c r="K125" s="4"/>
      <c r="AA125" s="31"/>
    </row>
    <row r="126" spans="1:27" x14ac:dyDescent="0.25">
      <c r="A126" t="str">
        <f t="shared" si="2"/>
        <v/>
      </c>
      <c r="K126" s="4"/>
      <c r="AA126" s="31"/>
    </row>
    <row r="127" spans="1:27" x14ac:dyDescent="0.25">
      <c r="A127" t="str">
        <f t="shared" si="2"/>
        <v/>
      </c>
      <c r="K127" s="4"/>
      <c r="AA127" s="31"/>
    </row>
    <row r="128" spans="1:27" x14ac:dyDescent="0.25">
      <c r="A128" t="str">
        <f t="shared" si="2"/>
        <v/>
      </c>
      <c r="K128" s="4"/>
      <c r="AA128" s="31"/>
    </row>
    <row r="129" spans="1:27" x14ac:dyDescent="0.25">
      <c r="A129" t="str">
        <f t="shared" si="2"/>
        <v/>
      </c>
      <c r="K129" s="4"/>
      <c r="AA129" s="31"/>
    </row>
    <row r="130" spans="1:27" x14ac:dyDescent="0.25">
      <c r="A130" t="str">
        <f t="shared" si="2"/>
        <v/>
      </c>
      <c r="K130" s="4"/>
      <c r="AA130" s="31"/>
    </row>
    <row r="131" spans="1:27" x14ac:dyDescent="0.25">
      <c r="A131" t="str">
        <f t="shared" si="2"/>
        <v/>
      </c>
      <c r="K131" s="4"/>
      <c r="AA131" s="31"/>
    </row>
    <row r="132" spans="1:27" x14ac:dyDescent="0.25">
      <c r="A132" t="str">
        <f t="shared" si="2"/>
        <v/>
      </c>
      <c r="K132" s="4"/>
      <c r="AA132" s="31"/>
    </row>
    <row r="133" spans="1:27" x14ac:dyDescent="0.25">
      <c r="A133" t="str">
        <f t="shared" si="2"/>
        <v/>
      </c>
      <c r="K133" s="4"/>
      <c r="AA133" s="31"/>
    </row>
    <row r="134" spans="1:27" x14ac:dyDescent="0.25">
      <c r="A134" t="str">
        <f t="shared" si="2"/>
        <v/>
      </c>
      <c r="K134" s="4"/>
      <c r="AA134" s="31"/>
    </row>
    <row r="135" spans="1:27" x14ac:dyDescent="0.25">
      <c r="A135" t="str">
        <f t="shared" si="2"/>
        <v/>
      </c>
      <c r="K135" s="4"/>
      <c r="AA135" s="31"/>
    </row>
    <row r="136" spans="1:27" x14ac:dyDescent="0.25">
      <c r="A136" t="str">
        <f t="shared" si="2"/>
        <v/>
      </c>
      <c r="K136" s="4"/>
      <c r="AA136" s="31"/>
    </row>
    <row r="137" spans="1:27" x14ac:dyDescent="0.25">
      <c r="A137" t="str">
        <f t="shared" si="2"/>
        <v/>
      </c>
      <c r="K137" s="4"/>
      <c r="AA137" s="31"/>
    </row>
    <row r="138" spans="1:27" x14ac:dyDescent="0.25">
      <c r="A138" t="str">
        <f t="shared" si="2"/>
        <v/>
      </c>
      <c r="K138" s="4"/>
      <c r="AA138" s="31"/>
    </row>
    <row r="139" spans="1:27" x14ac:dyDescent="0.25">
      <c r="A139" t="str">
        <f t="shared" ref="A139:A202" si="4">+K139&amp;C139</f>
        <v/>
      </c>
      <c r="K139" s="4"/>
      <c r="AA139" s="31"/>
    </row>
    <row r="140" spans="1:27" x14ac:dyDescent="0.25">
      <c r="A140" t="str">
        <f t="shared" si="4"/>
        <v/>
      </c>
      <c r="K140" s="4"/>
      <c r="AA140" s="31"/>
    </row>
    <row r="141" spans="1:27" x14ac:dyDescent="0.25">
      <c r="A141" t="str">
        <f t="shared" si="4"/>
        <v/>
      </c>
      <c r="K141" s="4"/>
      <c r="AA141" s="31"/>
    </row>
    <row r="142" spans="1:27" x14ac:dyDescent="0.25">
      <c r="A142" t="str">
        <f t="shared" si="4"/>
        <v/>
      </c>
      <c r="K142" s="4"/>
      <c r="AA142" s="31"/>
    </row>
    <row r="143" spans="1:27" x14ac:dyDescent="0.25">
      <c r="A143" t="str">
        <f t="shared" si="4"/>
        <v/>
      </c>
      <c r="K143" s="4"/>
      <c r="AA143" s="31"/>
    </row>
    <row r="144" spans="1:27" x14ac:dyDescent="0.25">
      <c r="A144" t="str">
        <f t="shared" si="4"/>
        <v/>
      </c>
      <c r="K144" s="4"/>
      <c r="AA144" s="31"/>
    </row>
    <row r="145" spans="1:27" x14ac:dyDescent="0.25">
      <c r="A145" t="str">
        <f t="shared" si="4"/>
        <v/>
      </c>
      <c r="K145" s="4"/>
      <c r="AA145" s="31"/>
    </row>
    <row r="146" spans="1:27" x14ac:dyDescent="0.25">
      <c r="A146" t="str">
        <f t="shared" si="4"/>
        <v/>
      </c>
      <c r="K146" s="4"/>
      <c r="AA146" s="31"/>
    </row>
    <row r="147" spans="1:27" x14ac:dyDescent="0.25">
      <c r="A147" t="str">
        <f t="shared" si="4"/>
        <v/>
      </c>
      <c r="K147" s="4"/>
      <c r="AA147" s="31"/>
    </row>
    <row r="148" spans="1:27" x14ac:dyDescent="0.25">
      <c r="A148" t="str">
        <f t="shared" si="4"/>
        <v/>
      </c>
      <c r="K148" s="4"/>
      <c r="AA148" s="31"/>
    </row>
    <row r="149" spans="1:27" x14ac:dyDescent="0.25">
      <c r="A149" t="str">
        <f t="shared" si="4"/>
        <v/>
      </c>
      <c r="K149" s="4"/>
      <c r="AA149" s="31"/>
    </row>
    <row r="150" spans="1:27" x14ac:dyDescent="0.25">
      <c r="A150" t="str">
        <f t="shared" si="4"/>
        <v/>
      </c>
      <c r="K150" s="4"/>
      <c r="AA150" s="31"/>
    </row>
    <row r="151" spans="1:27" x14ac:dyDescent="0.25">
      <c r="A151" t="str">
        <f t="shared" si="4"/>
        <v/>
      </c>
      <c r="K151" s="4"/>
      <c r="AA151" s="31"/>
    </row>
    <row r="152" spans="1:27" x14ac:dyDescent="0.25">
      <c r="A152" t="str">
        <f t="shared" si="4"/>
        <v/>
      </c>
      <c r="K152" s="4"/>
      <c r="AA152" s="31"/>
    </row>
    <row r="153" spans="1:27" x14ac:dyDescent="0.25">
      <c r="A153" t="str">
        <f t="shared" si="4"/>
        <v/>
      </c>
      <c r="K153" s="4"/>
      <c r="AA153" s="31"/>
    </row>
    <row r="154" spans="1:27" x14ac:dyDescent="0.25">
      <c r="A154" t="str">
        <f t="shared" si="4"/>
        <v/>
      </c>
      <c r="K154" s="4"/>
      <c r="AA154" s="31"/>
    </row>
    <row r="155" spans="1:27" x14ac:dyDescent="0.25">
      <c r="A155" t="str">
        <f t="shared" si="4"/>
        <v/>
      </c>
      <c r="K155" s="4"/>
      <c r="AA155" s="31"/>
    </row>
    <row r="156" spans="1:27" x14ac:dyDescent="0.25">
      <c r="A156" t="str">
        <f t="shared" si="4"/>
        <v/>
      </c>
      <c r="K156" s="4"/>
      <c r="AA156" s="31"/>
    </row>
    <row r="157" spans="1:27" x14ac:dyDescent="0.25">
      <c r="A157" t="str">
        <f t="shared" si="4"/>
        <v/>
      </c>
      <c r="K157" s="4"/>
      <c r="AA157" s="31"/>
    </row>
    <row r="158" spans="1:27" x14ac:dyDescent="0.25">
      <c r="A158" t="str">
        <f t="shared" si="4"/>
        <v/>
      </c>
      <c r="K158" s="4"/>
      <c r="AA158" s="31"/>
    </row>
    <row r="159" spans="1:27" x14ac:dyDescent="0.25">
      <c r="A159" t="str">
        <f t="shared" si="4"/>
        <v/>
      </c>
      <c r="K159" s="4"/>
      <c r="AA159" s="31"/>
    </row>
    <row r="160" spans="1:27" x14ac:dyDescent="0.25">
      <c r="A160" t="str">
        <f t="shared" si="4"/>
        <v/>
      </c>
      <c r="K160" s="4"/>
      <c r="AA160" s="31"/>
    </row>
    <row r="161" spans="1:27" x14ac:dyDescent="0.25">
      <c r="A161" t="str">
        <f t="shared" si="4"/>
        <v/>
      </c>
      <c r="K161" s="4"/>
      <c r="AA161" s="31"/>
    </row>
    <row r="162" spans="1:27" x14ac:dyDescent="0.25">
      <c r="A162" t="str">
        <f t="shared" si="4"/>
        <v/>
      </c>
      <c r="K162" s="4"/>
      <c r="AA162" s="31"/>
    </row>
    <row r="163" spans="1:27" x14ac:dyDescent="0.25">
      <c r="A163" t="str">
        <f t="shared" si="4"/>
        <v/>
      </c>
      <c r="K163" s="4"/>
      <c r="AA163" s="31"/>
    </row>
    <row r="164" spans="1:27" x14ac:dyDescent="0.25">
      <c r="A164" t="str">
        <f t="shared" si="4"/>
        <v/>
      </c>
      <c r="K164" s="4"/>
      <c r="AA164" s="31"/>
    </row>
    <row r="165" spans="1:27" x14ac:dyDescent="0.25">
      <c r="A165" t="str">
        <f t="shared" si="4"/>
        <v/>
      </c>
      <c r="K165" s="4"/>
      <c r="AA165" s="31"/>
    </row>
    <row r="166" spans="1:27" x14ac:dyDescent="0.25">
      <c r="A166" t="str">
        <f t="shared" si="4"/>
        <v/>
      </c>
      <c r="K166" s="4"/>
      <c r="AA166" s="31"/>
    </row>
    <row r="167" spans="1:27" x14ac:dyDescent="0.25">
      <c r="A167" t="str">
        <f t="shared" si="4"/>
        <v/>
      </c>
      <c r="K167" s="4"/>
      <c r="AA167" s="31"/>
    </row>
    <row r="168" spans="1:27" x14ac:dyDescent="0.25">
      <c r="A168" t="str">
        <f t="shared" si="4"/>
        <v/>
      </c>
      <c r="K168" s="4"/>
      <c r="AA168" s="31"/>
    </row>
    <row r="169" spans="1:27" x14ac:dyDescent="0.25">
      <c r="A169" t="str">
        <f t="shared" si="4"/>
        <v/>
      </c>
      <c r="K169" s="4"/>
      <c r="AA169" s="31"/>
    </row>
    <row r="170" spans="1:27" x14ac:dyDescent="0.25">
      <c r="A170" t="str">
        <f t="shared" si="4"/>
        <v/>
      </c>
      <c r="K170" s="4"/>
      <c r="AA170" s="31"/>
    </row>
    <row r="171" spans="1:27" x14ac:dyDescent="0.25">
      <c r="A171" t="str">
        <f t="shared" si="4"/>
        <v/>
      </c>
      <c r="K171" s="4"/>
      <c r="AA171" s="31"/>
    </row>
    <row r="172" spans="1:27" x14ac:dyDescent="0.25">
      <c r="A172" t="str">
        <f t="shared" si="4"/>
        <v/>
      </c>
      <c r="K172" s="4"/>
      <c r="AA172" s="31"/>
    </row>
    <row r="173" spans="1:27" x14ac:dyDescent="0.25">
      <c r="A173" t="str">
        <f t="shared" si="4"/>
        <v/>
      </c>
      <c r="K173" s="4"/>
      <c r="AA173" s="31"/>
    </row>
    <row r="174" spans="1:27" x14ac:dyDescent="0.25">
      <c r="A174" t="str">
        <f t="shared" si="4"/>
        <v/>
      </c>
      <c r="K174" s="4"/>
      <c r="AA174" s="31"/>
    </row>
    <row r="175" spans="1:27" x14ac:dyDescent="0.25">
      <c r="A175" t="str">
        <f t="shared" si="4"/>
        <v/>
      </c>
      <c r="K175" s="4"/>
      <c r="AA175" s="31"/>
    </row>
    <row r="176" spans="1:27" x14ac:dyDescent="0.25">
      <c r="A176" t="str">
        <f t="shared" si="4"/>
        <v/>
      </c>
      <c r="K176" s="4"/>
      <c r="AA176" s="31"/>
    </row>
    <row r="177" spans="1:27" x14ac:dyDescent="0.25">
      <c r="A177" t="str">
        <f t="shared" si="4"/>
        <v/>
      </c>
      <c r="K177" s="4"/>
      <c r="AA177" s="31"/>
    </row>
    <row r="178" spans="1:27" x14ac:dyDescent="0.25">
      <c r="A178" t="str">
        <f t="shared" si="4"/>
        <v/>
      </c>
      <c r="K178" s="4"/>
      <c r="AA178" s="31"/>
    </row>
    <row r="179" spans="1:27" x14ac:dyDescent="0.25">
      <c r="A179" t="str">
        <f t="shared" si="4"/>
        <v/>
      </c>
      <c r="K179" s="4"/>
      <c r="AA179" s="31"/>
    </row>
    <row r="180" spans="1:27" x14ac:dyDescent="0.25">
      <c r="A180" t="str">
        <f t="shared" si="4"/>
        <v/>
      </c>
      <c r="K180" s="4"/>
      <c r="AA180" s="31"/>
    </row>
    <row r="181" spans="1:27" x14ac:dyDescent="0.25">
      <c r="A181" t="str">
        <f t="shared" si="4"/>
        <v/>
      </c>
      <c r="K181" s="4"/>
      <c r="AA181" s="31"/>
    </row>
    <row r="182" spans="1:27" x14ac:dyDescent="0.25">
      <c r="A182" t="str">
        <f t="shared" si="4"/>
        <v/>
      </c>
      <c r="K182" s="4"/>
      <c r="AA182" s="31"/>
    </row>
    <row r="183" spans="1:27" x14ac:dyDescent="0.25">
      <c r="A183" t="str">
        <f t="shared" si="4"/>
        <v/>
      </c>
      <c r="K183" s="4"/>
      <c r="AA183" s="31"/>
    </row>
    <row r="184" spans="1:27" x14ac:dyDescent="0.25">
      <c r="A184" t="str">
        <f t="shared" si="4"/>
        <v/>
      </c>
      <c r="K184" s="4"/>
      <c r="AA184" s="31"/>
    </row>
    <row r="185" spans="1:27" x14ac:dyDescent="0.25">
      <c r="A185" t="str">
        <f t="shared" si="4"/>
        <v/>
      </c>
      <c r="K185" s="4"/>
      <c r="AA185" s="31"/>
    </row>
    <row r="186" spans="1:27" x14ac:dyDescent="0.25">
      <c r="A186" t="str">
        <f t="shared" si="4"/>
        <v/>
      </c>
      <c r="K186" s="4"/>
      <c r="AA186" s="31"/>
    </row>
    <row r="187" spans="1:27" x14ac:dyDescent="0.25">
      <c r="A187" t="str">
        <f t="shared" si="4"/>
        <v/>
      </c>
      <c r="K187" s="4"/>
      <c r="AA187" s="31"/>
    </row>
    <row r="188" spans="1:27" x14ac:dyDescent="0.25">
      <c r="A188" t="str">
        <f t="shared" si="4"/>
        <v/>
      </c>
      <c r="K188" s="4"/>
      <c r="AA188" s="31"/>
    </row>
    <row r="189" spans="1:27" x14ac:dyDescent="0.25">
      <c r="A189" t="str">
        <f t="shared" si="4"/>
        <v/>
      </c>
      <c r="K189" s="4"/>
      <c r="AA189" s="31"/>
    </row>
    <row r="190" spans="1:27" x14ac:dyDescent="0.25">
      <c r="A190" t="str">
        <f t="shared" si="4"/>
        <v/>
      </c>
      <c r="K190" s="4"/>
      <c r="AA190" s="31"/>
    </row>
    <row r="191" spans="1:27" x14ac:dyDescent="0.25">
      <c r="A191" t="str">
        <f t="shared" si="4"/>
        <v/>
      </c>
      <c r="K191" s="4"/>
      <c r="AA191" s="31"/>
    </row>
    <row r="192" spans="1:27" x14ac:dyDescent="0.25">
      <c r="A192" t="str">
        <f t="shared" si="4"/>
        <v/>
      </c>
      <c r="K192" s="4"/>
      <c r="AA192" s="31"/>
    </row>
    <row r="193" spans="1:27" x14ac:dyDescent="0.25">
      <c r="A193" t="str">
        <f t="shared" si="4"/>
        <v/>
      </c>
      <c r="K193" s="4"/>
      <c r="AA193" s="31"/>
    </row>
    <row r="194" spans="1:27" x14ac:dyDescent="0.25">
      <c r="A194" t="str">
        <f t="shared" si="4"/>
        <v/>
      </c>
      <c r="K194" s="4"/>
      <c r="AA194" s="31"/>
    </row>
    <row r="195" spans="1:27" x14ac:dyDescent="0.25">
      <c r="A195" t="str">
        <f t="shared" si="4"/>
        <v/>
      </c>
      <c r="K195" s="4"/>
      <c r="AA195" s="31"/>
    </row>
    <row r="196" spans="1:27" x14ac:dyDescent="0.25">
      <c r="A196" t="str">
        <f t="shared" si="4"/>
        <v/>
      </c>
      <c r="K196" s="4"/>
      <c r="AA196" s="31"/>
    </row>
    <row r="197" spans="1:27" x14ac:dyDescent="0.25">
      <c r="A197" t="str">
        <f t="shared" si="4"/>
        <v/>
      </c>
      <c r="K197" s="4"/>
      <c r="AA197" s="31"/>
    </row>
    <row r="198" spans="1:27" x14ac:dyDescent="0.25">
      <c r="A198" t="str">
        <f t="shared" si="4"/>
        <v/>
      </c>
      <c r="K198" s="4"/>
      <c r="AA198" s="31"/>
    </row>
    <row r="199" spans="1:27" x14ac:dyDescent="0.25">
      <c r="A199" t="str">
        <f t="shared" si="4"/>
        <v/>
      </c>
      <c r="K199" s="4"/>
      <c r="AA199" s="31"/>
    </row>
    <row r="200" spans="1:27" x14ac:dyDescent="0.25">
      <c r="A200" t="str">
        <f t="shared" si="4"/>
        <v/>
      </c>
      <c r="K200" s="4"/>
      <c r="AA200" s="31"/>
    </row>
    <row r="201" spans="1:27" x14ac:dyDescent="0.25">
      <c r="A201" t="str">
        <f t="shared" si="4"/>
        <v/>
      </c>
      <c r="K201" s="4"/>
      <c r="AA201" s="31"/>
    </row>
    <row r="202" spans="1:27" x14ac:dyDescent="0.25">
      <c r="A202" t="str">
        <f t="shared" si="4"/>
        <v/>
      </c>
      <c r="K202" s="4"/>
      <c r="AA202" s="31"/>
    </row>
    <row r="203" spans="1:27" x14ac:dyDescent="0.25">
      <c r="A203" t="str">
        <f t="shared" ref="A203:A266" si="5">+K203&amp;C203</f>
        <v/>
      </c>
      <c r="K203" s="4"/>
      <c r="AA203" s="31"/>
    </row>
    <row r="204" spans="1:27" x14ac:dyDescent="0.25">
      <c r="A204" t="str">
        <f t="shared" si="5"/>
        <v/>
      </c>
      <c r="K204" s="4"/>
      <c r="AA204" s="31"/>
    </row>
    <row r="205" spans="1:27" x14ac:dyDescent="0.25">
      <c r="A205" t="str">
        <f t="shared" si="5"/>
        <v/>
      </c>
      <c r="K205" s="4"/>
      <c r="AA205" s="31"/>
    </row>
    <row r="206" spans="1:27" x14ac:dyDescent="0.25">
      <c r="A206" t="str">
        <f t="shared" si="5"/>
        <v/>
      </c>
      <c r="K206" s="4"/>
      <c r="AA206" s="31"/>
    </row>
    <row r="207" spans="1:27" x14ac:dyDescent="0.25">
      <c r="A207" t="str">
        <f t="shared" si="5"/>
        <v/>
      </c>
      <c r="K207" s="4"/>
      <c r="AA207" s="31"/>
    </row>
    <row r="208" spans="1:27" x14ac:dyDescent="0.25">
      <c r="A208" t="str">
        <f t="shared" si="5"/>
        <v/>
      </c>
      <c r="K208" s="4"/>
      <c r="AA208" s="31"/>
    </row>
    <row r="209" spans="1:27" x14ac:dyDescent="0.25">
      <c r="A209" t="str">
        <f t="shared" si="5"/>
        <v/>
      </c>
      <c r="K209" s="4"/>
      <c r="AA209" s="31"/>
    </row>
    <row r="210" spans="1:27" x14ac:dyDescent="0.25">
      <c r="A210" t="str">
        <f t="shared" si="5"/>
        <v/>
      </c>
      <c r="K210" s="4"/>
      <c r="AA210" s="31"/>
    </row>
    <row r="211" spans="1:27" x14ac:dyDescent="0.25">
      <c r="A211" t="str">
        <f t="shared" si="5"/>
        <v/>
      </c>
      <c r="K211" s="4"/>
      <c r="AA211" s="31"/>
    </row>
    <row r="212" spans="1:27" x14ac:dyDescent="0.25">
      <c r="A212" t="str">
        <f t="shared" si="5"/>
        <v/>
      </c>
      <c r="K212" s="4"/>
      <c r="AA212" s="31"/>
    </row>
    <row r="213" spans="1:27" x14ac:dyDescent="0.25">
      <c r="A213" t="str">
        <f t="shared" si="5"/>
        <v/>
      </c>
      <c r="K213" s="4"/>
      <c r="AA213" s="31"/>
    </row>
    <row r="214" spans="1:27" x14ac:dyDescent="0.25">
      <c r="A214" t="str">
        <f t="shared" si="5"/>
        <v/>
      </c>
      <c r="K214" s="4"/>
      <c r="AA214" s="31"/>
    </row>
    <row r="215" spans="1:27" x14ac:dyDescent="0.25">
      <c r="A215" t="str">
        <f t="shared" si="5"/>
        <v/>
      </c>
      <c r="K215" s="4"/>
      <c r="AA215" s="31"/>
    </row>
    <row r="216" spans="1:27" x14ac:dyDescent="0.25">
      <c r="A216" t="str">
        <f t="shared" si="5"/>
        <v/>
      </c>
      <c r="K216" s="4"/>
      <c r="AA216" s="31"/>
    </row>
    <row r="217" spans="1:27" x14ac:dyDescent="0.25">
      <c r="A217" t="str">
        <f t="shared" si="5"/>
        <v/>
      </c>
      <c r="K217" s="4"/>
      <c r="AA217" s="31"/>
    </row>
    <row r="218" spans="1:27" x14ac:dyDescent="0.25">
      <c r="A218" t="str">
        <f t="shared" si="5"/>
        <v/>
      </c>
      <c r="K218" s="4"/>
      <c r="AA218" s="31"/>
    </row>
    <row r="219" spans="1:27" x14ac:dyDescent="0.25">
      <c r="A219" t="str">
        <f t="shared" si="5"/>
        <v/>
      </c>
      <c r="K219" s="4"/>
      <c r="AA219" s="31"/>
    </row>
    <row r="220" spans="1:27" x14ac:dyDescent="0.25">
      <c r="A220" t="str">
        <f t="shared" si="5"/>
        <v/>
      </c>
      <c r="K220" s="4"/>
      <c r="AA220" s="31"/>
    </row>
    <row r="221" spans="1:27" x14ac:dyDescent="0.25">
      <c r="A221" t="str">
        <f t="shared" si="5"/>
        <v/>
      </c>
      <c r="K221" s="4"/>
      <c r="AA221" s="31"/>
    </row>
    <row r="222" spans="1:27" x14ac:dyDescent="0.25">
      <c r="A222" t="str">
        <f t="shared" si="5"/>
        <v/>
      </c>
      <c r="K222" s="4"/>
      <c r="AA222" s="31"/>
    </row>
    <row r="223" spans="1:27" x14ac:dyDescent="0.25">
      <c r="A223" t="str">
        <f t="shared" si="5"/>
        <v/>
      </c>
      <c r="K223" s="4"/>
      <c r="AA223" s="31"/>
    </row>
    <row r="224" spans="1:27" x14ac:dyDescent="0.25">
      <c r="A224" t="str">
        <f t="shared" si="5"/>
        <v/>
      </c>
      <c r="K224" s="4"/>
      <c r="AA224" s="31"/>
    </row>
    <row r="225" spans="1:27" x14ac:dyDescent="0.25">
      <c r="A225" t="str">
        <f t="shared" si="5"/>
        <v/>
      </c>
      <c r="K225" s="4"/>
      <c r="AA225" s="31"/>
    </row>
    <row r="226" spans="1:27" x14ac:dyDescent="0.25">
      <c r="A226" t="str">
        <f t="shared" si="5"/>
        <v/>
      </c>
      <c r="K226" s="4"/>
      <c r="AA226" s="31"/>
    </row>
    <row r="227" spans="1:27" x14ac:dyDescent="0.25">
      <c r="A227" t="str">
        <f t="shared" si="5"/>
        <v/>
      </c>
      <c r="K227" s="4"/>
      <c r="AA227" s="31"/>
    </row>
    <row r="228" spans="1:27" x14ac:dyDescent="0.25">
      <c r="A228" t="str">
        <f t="shared" si="5"/>
        <v/>
      </c>
      <c r="K228" s="4"/>
      <c r="AA228" s="31"/>
    </row>
    <row r="229" spans="1:27" x14ac:dyDescent="0.25">
      <c r="A229" t="str">
        <f t="shared" si="5"/>
        <v/>
      </c>
      <c r="K229" s="4"/>
      <c r="AA229" s="31"/>
    </row>
    <row r="230" spans="1:27" x14ac:dyDescent="0.25">
      <c r="A230" t="str">
        <f t="shared" si="5"/>
        <v/>
      </c>
      <c r="K230" s="4"/>
      <c r="AA230" s="31"/>
    </row>
    <row r="231" spans="1:27" x14ac:dyDescent="0.25">
      <c r="A231" t="str">
        <f t="shared" si="5"/>
        <v/>
      </c>
      <c r="K231" s="4"/>
      <c r="AA231" s="31"/>
    </row>
    <row r="232" spans="1:27" x14ac:dyDescent="0.25">
      <c r="A232" t="str">
        <f t="shared" si="5"/>
        <v/>
      </c>
      <c r="K232" s="4"/>
      <c r="AA232" s="31"/>
    </row>
    <row r="233" spans="1:27" x14ac:dyDescent="0.25">
      <c r="A233" t="str">
        <f t="shared" si="5"/>
        <v/>
      </c>
      <c r="K233" s="4"/>
      <c r="AA233" s="31"/>
    </row>
    <row r="234" spans="1:27" x14ac:dyDescent="0.25">
      <c r="A234" t="str">
        <f t="shared" si="5"/>
        <v/>
      </c>
      <c r="K234" s="4"/>
      <c r="AA234" s="31"/>
    </row>
    <row r="235" spans="1:27" x14ac:dyDescent="0.25">
      <c r="A235" t="str">
        <f t="shared" si="5"/>
        <v/>
      </c>
      <c r="K235" s="4"/>
      <c r="AA235" s="31"/>
    </row>
    <row r="236" spans="1:27" x14ac:dyDescent="0.25">
      <c r="A236" t="str">
        <f t="shared" si="5"/>
        <v/>
      </c>
      <c r="K236" s="4"/>
      <c r="AA236" s="31"/>
    </row>
    <row r="237" spans="1:27" x14ac:dyDescent="0.25">
      <c r="A237" t="str">
        <f t="shared" si="5"/>
        <v/>
      </c>
      <c r="K237" s="4"/>
      <c r="AA237" s="31"/>
    </row>
    <row r="238" spans="1:27" x14ac:dyDescent="0.25">
      <c r="A238" t="str">
        <f t="shared" si="5"/>
        <v/>
      </c>
      <c r="K238" s="4"/>
      <c r="AA238" s="31"/>
    </row>
    <row r="239" spans="1:27" x14ac:dyDescent="0.25">
      <c r="A239" t="str">
        <f t="shared" si="5"/>
        <v/>
      </c>
      <c r="K239" s="4"/>
      <c r="AA239" s="31"/>
    </row>
    <row r="240" spans="1:27" x14ac:dyDescent="0.25">
      <c r="A240" t="str">
        <f t="shared" si="5"/>
        <v/>
      </c>
      <c r="K240" s="4"/>
      <c r="AA240" s="31"/>
    </row>
    <row r="241" spans="1:27" x14ac:dyDescent="0.25">
      <c r="A241" t="str">
        <f t="shared" si="5"/>
        <v/>
      </c>
      <c r="K241" s="4"/>
      <c r="AA241" s="31"/>
    </row>
    <row r="242" spans="1:27" x14ac:dyDescent="0.25">
      <c r="A242" t="str">
        <f t="shared" si="5"/>
        <v/>
      </c>
      <c r="K242" s="4"/>
      <c r="AA242" s="31"/>
    </row>
    <row r="243" spans="1:27" x14ac:dyDescent="0.25">
      <c r="A243" t="str">
        <f t="shared" si="5"/>
        <v/>
      </c>
      <c r="K243" s="4"/>
      <c r="AA243" s="31"/>
    </row>
    <row r="244" spans="1:27" x14ac:dyDescent="0.25">
      <c r="A244" t="str">
        <f t="shared" si="5"/>
        <v/>
      </c>
      <c r="K244" s="4"/>
      <c r="AA244" s="31"/>
    </row>
    <row r="245" spans="1:27" x14ac:dyDescent="0.25">
      <c r="A245" t="str">
        <f t="shared" si="5"/>
        <v/>
      </c>
      <c r="K245" s="4"/>
      <c r="AA245" s="31"/>
    </row>
    <row r="246" spans="1:27" x14ac:dyDescent="0.25">
      <c r="A246" t="str">
        <f t="shared" si="5"/>
        <v/>
      </c>
      <c r="K246" s="4"/>
      <c r="AA246" s="31"/>
    </row>
    <row r="247" spans="1:27" x14ac:dyDescent="0.25">
      <c r="A247" t="str">
        <f t="shared" si="5"/>
        <v/>
      </c>
      <c r="K247" s="4"/>
      <c r="AA247" s="31"/>
    </row>
    <row r="248" spans="1:27" x14ac:dyDescent="0.25">
      <c r="A248" t="str">
        <f t="shared" si="5"/>
        <v/>
      </c>
      <c r="K248" s="4"/>
      <c r="AA248" s="31"/>
    </row>
    <row r="249" spans="1:27" x14ac:dyDescent="0.25">
      <c r="A249" t="str">
        <f t="shared" si="5"/>
        <v/>
      </c>
      <c r="K249" s="4"/>
      <c r="AA249" s="31"/>
    </row>
    <row r="250" spans="1:27" x14ac:dyDescent="0.25">
      <c r="A250" t="str">
        <f t="shared" si="5"/>
        <v/>
      </c>
      <c r="K250" s="4"/>
      <c r="AA250" s="31"/>
    </row>
    <row r="251" spans="1:27" x14ac:dyDescent="0.25">
      <c r="A251" t="str">
        <f t="shared" si="5"/>
        <v/>
      </c>
      <c r="K251" s="4"/>
      <c r="AA251" s="31"/>
    </row>
    <row r="252" spans="1:27" x14ac:dyDescent="0.25">
      <c r="A252" t="str">
        <f t="shared" si="5"/>
        <v/>
      </c>
      <c r="K252" s="4"/>
      <c r="AA252" s="31"/>
    </row>
    <row r="253" spans="1:27" x14ac:dyDescent="0.25">
      <c r="A253" t="str">
        <f t="shared" si="5"/>
        <v/>
      </c>
      <c r="K253" s="4"/>
      <c r="AA253" s="31"/>
    </row>
    <row r="254" spans="1:27" x14ac:dyDescent="0.25">
      <c r="A254" t="str">
        <f t="shared" si="5"/>
        <v/>
      </c>
      <c r="K254" s="4"/>
      <c r="AA254" s="31"/>
    </row>
    <row r="255" spans="1:27" x14ac:dyDescent="0.25">
      <c r="A255" t="str">
        <f t="shared" si="5"/>
        <v/>
      </c>
      <c r="K255" s="4"/>
      <c r="AA255" s="31"/>
    </row>
    <row r="256" spans="1:27" x14ac:dyDescent="0.25">
      <c r="A256" t="str">
        <f t="shared" si="5"/>
        <v/>
      </c>
      <c r="K256" s="4"/>
      <c r="AA256" s="31"/>
    </row>
    <row r="257" spans="1:27" x14ac:dyDescent="0.25">
      <c r="A257" t="str">
        <f t="shared" si="5"/>
        <v/>
      </c>
      <c r="K257" s="4"/>
      <c r="AA257" s="31"/>
    </row>
    <row r="258" spans="1:27" x14ac:dyDescent="0.25">
      <c r="A258" t="str">
        <f t="shared" si="5"/>
        <v/>
      </c>
      <c r="K258" s="4"/>
      <c r="AA258" s="31"/>
    </row>
    <row r="259" spans="1:27" x14ac:dyDescent="0.25">
      <c r="A259" t="str">
        <f t="shared" si="5"/>
        <v/>
      </c>
      <c r="K259" s="4"/>
      <c r="AA259" s="31"/>
    </row>
    <row r="260" spans="1:27" x14ac:dyDescent="0.25">
      <c r="A260" t="str">
        <f t="shared" si="5"/>
        <v/>
      </c>
      <c r="K260" s="4"/>
      <c r="AA260" s="31"/>
    </row>
    <row r="261" spans="1:27" x14ac:dyDescent="0.25">
      <c r="A261" t="str">
        <f t="shared" si="5"/>
        <v/>
      </c>
      <c r="K261" s="4"/>
      <c r="AA261" s="31"/>
    </row>
    <row r="262" spans="1:27" x14ac:dyDescent="0.25">
      <c r="A262" t="str">
        <f t="shared" si="5"/>
        <v/>
      </c>
      <c r="K262" s="4"/>
      <c r="AA262" s="31"/>
    </row>
    <row r="263" spans="1:27" x14ac:dyDescent="0.25">
      <c r="A263" t="str">
        <f t="shared" si="5"/>
        <v/>
      </c>
      <c r="K263" s="4"/>
      <c r="AA263" s="31"/>
    </row>
    <row r="264" spans="1:27" x14ac:dyDescent="0.25">
      <c r="A264" t="str">
        <f t="shared" si="5"/>
        <v/>
      </c>
      <c r="K264" s="4"/>
      <c r="AA264" s="31"/>
    </row>
    <row r="265" spans="1:27" x14ac:dyDescent="0.25">
      <c r="A265" t="str">
        <f t="shared" si="5"/>
        <v/>
      </c>
      <c r="K265" s="4"/>
      <c r="AA265" s="31"/>
    </row>
    <row r="266" spans="1:27" x14ac:dyDescent="0.25">
      <c r="A266" t="str">
        <f t="shared" si="5"/>
        <v/>
      </c>
      <c r="K266" s="4"/>
    </row>
    <row r="267" spans="1:27" x14ac:dyDescent="0.25">
      <c r="A267" t="str">
        <f t="shared" ref="A267:A330" si="6">+K267&amp;C267</f>
        <v/>
      </c>
      <c r="K267" s="4"/>
    </row>
    <row r="268" spans="1:27" x14ac:dyDescent="0.25">
      <c r="A268" t="str">
        <f t="shared" si="6"/>
        <v/>
      </c>
      <c r="K268" s="4"/>
    </row>
    <row r="269" spans="1:27" x14ac:dyDescent="0.25">
      <c r="A269" t="str">
        <f t="shared" si="6"/>
        <v/>
      </c>
      <c r="K269" s="4"/>
    </row>
    <row r="270" spans="1:27" x14ac:dyDescent="0.25">
      <c r="A270" t="str">
        <f t="shared" si="6"/>
        <v/>
      </c>
      <c r="K270" s="4"/>
    </row>
    <row r="271" spans="1:27" x14ac:dyDescent="0.25">
      <c r="A271" t="str">
        <f t="shared" si="6"/>
        <v/>
      </c>
      <c r="K271" s="4"/>
    </row>
    <row r="272" spans="1:27" x14ac:dyDescent="0.25">
      <c r="A272" t="str">
        <f t="shared" si="6"/>
        <v/>
      </c>
      <c r="K272" s="4"/>
    </row>
    <row r="273" spans="1:11" x14ac:dyDescent="0.25">
      <c r="A273" t="str">
        <f t="shared" si="6"/>
        <v/>
      </c>
      <c r="K273" s="4"/>
    </row>
    <row r="274" spans="1:11" x14ac:dyDescent="0.25">
      <c r="A274" t="str">
        <f t="shared" si="6"/>
        <v/>
      </c>
      <c r="K274" s="4"/>
    </row>
    <row r="275" spans="1:11" x14ac:dyDescent="0.25">
      <c r="A275" t="str">
        <f t="shared" si="6"/>
        <v/>
      </c>
      <c r="K275" s="4"/>
    </row>
    <row r="276" spans="1:11" x14ac:dyDescent="0.25">
      <c r="A276" t="str">
        <f t="shared" si="6"/>
        <v/>
      </c>
      <c r="K276" s="4"/>
    </row>
    <row r="277" spans="1:11" x14ac:dyDescent="0.25">
      <c r="A277" t="str">
        <f t="shared" si="6"/>
        <v/>
      </c>
      <c r="K277" s="4"/>
    </row>
    <row r="278" spans="1:11" x14ac:dyDescent="0.25">
      <c r="A278" t="str">
        <f t="shared" si="6"/>
        <v/>
      </c>
      <c r="K278" s="4"/>
    </row>
    <row r="279" spans="1:11" x14ac:dyDescent="0.25">
      <c r="A279" t="str">
        <f t="shared" si="6"/>
        <v/>
      </c>
      <c r="K279" s="4"/>
    </row>
    <row r="280" spans="1:11" x14ac:dyDescent="0.25">
      <c r="A280" t="str">
        <f t="shared" si="6"/>
        <v/>
      </c>
      <c r="K280" s="4"/>
    </row>
    <row r="281" spans="1:11" x14ac:dyDescent="0.25">
      <c r="A281" t="str">
        <f t="shared" si="6"/>
        <v/>
      </c>
      <c r="K281" s="4"/>
    </row>
    <row r="282" spans="1:11" x14ac:dyDescent="0.25">
      <c r="A282" t="str">
        <f t="shared" si="6"/>
        <v/>
      </c>
      <c r="K282" s="4"/>
    </row>
    <row r="283" spans="1:11" x14ac:dyDescent="0.25">
      <c r="A283" t="str">
        <f t="shared" si="6"/>
        <v/>
      </c>
      <c r="K283" s="4"/>
    </row>
    <row r="284" spans="1:11" x14ac:dyDescent="0.25">
      <c r="A284" t="str">
        <f t="shared" si="6"/>
        <v/>
      </c>
      <c r="K284" s="4"/>
    </row>
    <row r="285" spans="1:11" x14ac:dyDescent="0.25">
      <c r="A285" t="str">
        <f t="shared" si="6"/>
        <v/>
      </c>
      <c r="K285" s="4"/>
    </row>
    <row r="286" spans="1:11" x14ac:dyDescent="0.25">
      <c r="A286" t="str">
        <f t="shared" si="6"/>
        <v/>
      </c>
      <c r="K286" s="4"/>
    </row>
    <row r="287" spans="1:11" x14ac:dyDescent="0.25">
      <c r="A287" t="str">
        <f t="shared" si="6"/>
        <v/>
      </c>
      <c r="K287" s="4"/>
    </row>
    <row r="288" spans="1:11" x14ac:dyDescent="0.25">
      <c r="A288" t="str">
        <f t="shared" si="6"/>
        <v/>
      </c>
      <c r="K288" s="4"/>
    </row>
    <row r="289" spans="1:11" x14ac:dyDescent="0.25">
      <c r="A289" t="str">
        <f t="shared" si="6"/>
        <v/>
      </c>
      <c r="K289" s="4"/>
    </row>
    <row r="290" spans="1:11" x14ac:dyDescent="0.25">
      <c r="A290" t="str">
        <f t="shared" si="6"/>
        <v/>
      </c>
      <c r="K290" s="4"/>
    </row>
    <row r="291" spans="1:11" x14ac:dyDescent="0.25">
      <c r="A291" t="str">
        <f t="shared" si="6"/>
        <v/>
      </c>
      <c r="K291" s="4"/>
    </row>
    <row r="292" spans="1:11" x14ac:dyDescent="0.25">
      <c r="A292" t="str">
        <f t="shared" si="6"/>
        <v/>
      </c>
      <c r="K292" s="4"/>
    </row>
    <row r="293" spans="1:11" x14ac:dyDescent="0.25">
      <c r="A293" t="str">
        <f t="shared" si="6"/>
        <v/>
      </c>
      <c r="K293" s="4"/>
    </row>
    <row r="294" spans="1:11" x14ac:dyDescent="0.25">
      <c r="A294" t="str">
        <f t="shared" si="6"/>
        <v/>
      </c>
      <c r="K294" s="4"/>
    </row>
    <row r="295" spans="1:11" x14ac:dyDescent="0.25">
      <c r="A295" t="str">
        <f t="shared" si="6"/>
        <v/>
      </c>
      <c r="K295" s="4"/>
    </row>
    <row r="296" spans="1:11" x14ac:dyDescent="0.25">
      <c r="A296" t="str">
        <f t="shared" si="6"/>
        <v/>
      </c>
      <c r="K296" s="4"/>
    </row>
    <row r="297" spans="1:11" x14ac:dyDescent="0.25">
      <c r="A297" t="str">
        <f t="shared" si="6"/>
        <v/>
      </c>
      <c r="K297" s="4"/>
    </row>
    <row r="298" spans="1:11" x14ac:dyDescent="0.25">
      <c r="A298" t="str">
        <f t="shared" si="6"/>
        <v/>
      </c>
      <c r="K298" s="4"/>
    </row>
    <row r="299" spans="1:11" x14ac:dyDescent="0.25">
      <c r="A299" t="str">
        <f t="shared" si="6"/>
        <v/>
      </c>
      <c r="K299" s="4"/>
    </row>
    <row r="300" spans="1:11" x14ac:dyDescent="0.25">
      <c r="A300" t="str">
        <f t="shared" si="6"/>
        <v/>
      </c>
      <c r="K300" s="4"/>
    </row>
    <row r="301" spans="1:11" x14ac:dyDescent="0.25">
      <c r="A301" t="str">
        <f t="shared" si="6"/>
        <v/>
      </c>
      <c r="K301" s="4"/>
    </row>
    <row r="302" spans="1:11" x14ac:dyDescent="0.25">
      <c r="A302" t="str">
        <f t="shared" si="6"/>
        <v/>
      </c>
      <c r="K302" s="4"/>
    </row>
    <row r="303" spans="1:11" x14ac:dyDescent="0.25">
      <c r="A303" t="str">
        <f t="shared" si="6"/>
        <v/>
      </c>
      <c r="K303" s="4"/>
    </row>
    <row r="304" spans="1:11" x14ac:dyDescent="0.25">
      <c r="A304" t="str">
        <f t="shared" si="6"/>
        <v/>
      </c>
      <c r="K304" s="4"/>
    </row>
    <row r="305" spans="1:11" x14ac:dyDescent="0.25">
      <c r="A305" t="str">
        <f t="shared" si="6"/>
        <v/>
      </c>
      <c r="K305" s="4"/>
    </row>
    <row r="306" spans="1:11" x14ac:dyDescent="0.25">
      <c r="A306" t="str">
        <f t="shared" si="6"/>
        <v/>
      </c>
      <c r="K306" s="4"/>
    </row>
    <row r="307" spans="1:11" x14ac:dyDescent="0.25">
      <c r="A307" t="str">
        <f t="shared" si="6"/>
        <v/>
      </c>
      <c r="K307" s="4"/>
    </row>
    <row r="308" spans="1:11" x14ac:dyDescent="0.25">
      <c r="A308" t="str">
        <f t="shared" si="6"/>
        <v/>
      </c>
      <c r="K308" s="4"/>
    </row>
    <row r="309" spans="1:11" x14ac:dyDescent="0.25">
      <c r="A309" t="str">
        <f t="shared" si="6"/>
        <v/>
      </c>
      <c r="K309" s="4"/>
    </row>
    <row r="310" spans="1:11" x14ac:dyDescent="0.25">
      <c r="A310" t="str">
        <f t="shared" si="6"/>
        <v/>
      </c>
      <c r="K310" s="4"/>
    </row>
    <row r="311" spans="1:11" x14ac:dyDescent="0.25">
      <c r="A311" t="str">
        <f t="shared" si="6"/>
        <v/>
      </c>
      <c r="K311" s="4"/>
    </row>
    <row r="312" spans="1:11" x14ac:dyDescent="0.25">
      <c r="A312" t="str">
        <f t="shared" si="6"/>
        <v/>
      </c>
      <c r="K312" s="4"/>
    </row>
    <row r="313" spans="1:11" x14ac:dyDescent="0.25">
      <c r="A313" t="str">
        <f t="shared" si="6"/>
        <v/>
      </c>
      <c r="K313" s="4"/>
    </row>
    <row r="314" spans="1:11" x14ac:dyDescent="0.25">
      <c r="A314" t="str">
        <f t="shared" si="6"/>
        <v/>
      </c>
      <c r="K314" s="4"/>
    </row>
    <row r="315" spans="1:11" x14ac:dyDescent="0.25">
      <c r="A315" t="str">
        <f t="shared" si="6"/>
        <v/>
      </c>
      <c r="K315" s="4"/>
    </row>
    <row r="316" spans="1:11" x14ac:dyDescent="0.25">
      <c r="A316" t="str">
        <f t="shared" si="6"/>
        <v/>
      </c>
      <c r="K316" s="4"/>
    </row>
    <row r="317" spans="1:11" x14ac:dyDescent="0.25">
      <c r="A317" t="str">
        <f t="shared" si="6"/>
        <v/>
      </c>
      <c r="K317" s="4"/>
    </row>
    <row r="318" spans="1:11" x14ac:dyDescent="0.25">
      <c r="A318" t="str">
        <f t="shared" si="6"/>
        <v/>
      </c>
      <c r="K318" s="4"/>
    </row>
    <row r="319" spans="1:11" x14ac:dyDescent="0.25">
      <c r="A319" t="str">
        <f t="shared" si="6"/>
        <v/>
      </c>
      <c r="K319" s="4"/>
    </row>
    <row r="320" spans="1:11" x14ac:dyDescent="0.25">
      <c r="A320" t="str">
        <f t="shared" si="6"/>
        <v/>
      </c>
      <c r="K320" s="4"/>
    </row>
    <row r="321" spans="1:11" x14ac:dyDescent="0.25">
      <c r="A321" t="str">
        <f t="shared" si="6"/>
        <v/>
      </c>
      <c r="K321" s="4"/>
    </row>
    <row r="322" spans="1:11" x14ac:dyDescent="0.25">
      <c r="A322" t="str">
        <f t="shared" si="6"/>
        <v/>
      </c>
      <c r="K322" s="4"/>
    </row>
    <row r="323" spans="1:11" x14ac:dyDescent="0.25">
      <c r="A323" t="str">
        <f t="shared" si="6"/>
        <v/>
      </c>
      <c r="K323" s="4"/>
    </row>
    <row r="324" spans="1:11" x14ac:dyDescent="0.25">
      <c r="A324" t="str">
        <f t="shared" si="6"/>
        <v/>
      </c>
      <c r="K324" s="4"/>
    </row>
    <row r="325" spans="1:11" x14ac:dyDescent="0.25">
      <c r="A325" t="str">
        <f t="shared" si="6"/>
        <v/>
      </c>
      <c r="K325" s="4"/>
    </row>
    <row r="326" spans="1:11" x14ac:dyDescent="0.25">
      <c r="A326" t="str">
        <f t="shared" si="6"/>
        <v/>
      </c>
      <c r="K326" s="4"/>
    </row>
    <row r="327" spans="1:11" x14ac:dyDescent="0.25">
      <c r="A327" t="str">
        <f t="shared" si="6"/>
        <v/>
      </c>
      <c r="K327" s="4"/>
    </row>
    <row r="328" spans="1:11" x14ac:dyDescent="0.25">
      <c r="A328" t="str">
        <f t="shared" si="6"/>
        <v/>
      </c>
      <c r="K328" s="4"/>
    </row>
    <row r="329" spans="1:11" x14ac:dyDescent="0.25">
      <c r="A329" t="str">
        <f t="shared" si="6"/>
        <v/>
      </c>
      <c r="K329" s="4"/>
    </row>
    <row r="330" spans="1:11" x14ac:dyDescent="0.25">
      <c r="A330" t="str">
        <f t="shared" si="6"/>
        <v/>
      </c>
      <c r="K330" s="4"/>
    </row>
    <row r="331" spans="1:11" x14ac:dyDescent="0.25">
      <c r="A331" t="str">
        <f t="shared" ref="A331:A333" si="7">+K331&amp;C331</f>
        <v/>
      </c>
      <c r="K331" s="4"/>
    </row>
    <row r="332" spans="1:11" x14ac:dyDescent="0.25">
      <c r="A332" t="str">
        <f t="shared" si="7"/>
        <v/>
      </c>
      <c r="K332" s="4"/>
    </row>
    <row r="333" spans="1:11" x14ac:dyDescent="0.25">
      <c r="A333" t="str">
        <f t="shared" si="7"/>
        <v/>
      </c>
      <c r="K333" s="4"/>
    </row>
  </sheetData>
  <conditionalFormatting sqref="N10">
    <cfRule type="cellIs" dxfId="77" priority="76" stopIfTrue="1" operator="equal">
      <formula>"not valid"</formula>
    </cfRule>
    <cfRule type="cellIs" dxfId="76" priority="77" stopIfTrue="1" operator="equal">
      <formula>"Topup K-Wallet"</formula>
    </cfRule>
    <cfRule type="cellIs" dxfId="75" priority="78" stopIfTrue="1" operator="equal">
      <formula>"Transaksi"</formula>
    </cfRule>
  </conditionalFormatting>
  <conditionalFormatting sqref="N11:N265">
    <cfRule type="cellIs" dxfId="74" priority="73" stopIfTrue="1" operator="equal">
      <formula>"not valid"</formula>
    </cfRule>
    <cfRule type="cellIs" dxfId="73" priority="74" stopIfTrue="1" operator="equal">
      <formula>"Topup K-Wallet"</formula>
    </cfRule>
    <cfRule type="cellIs" dxfId="72" priority="75" stopIfTrue="1" operator="equal">
      <formula>"Transaksi"</formula>
    </cfRule>
  </conditionalFormatting>
  <conditionalFormatting sqref="O10">
    <cfRule type="cellIs" dxfId="71" priority="70" stopIfTrue="1" operator="equal">
      <formula>"not valid"</formula>
    </cfRule>
    <cfRule type="cellIs" dxfId="70" priority="71" stopIfTrue="1" operator="equal">
      <formula>"Topup K-Wallet"</formula>
    </cfRule>
    <cfRule type="cellIs" dxfId="69" priority="72" stopIfTrue="1" operator="equal">
      <formula>"Transaksi"</formula>
    </cfRule>
  </conditionalFormatting>
  <conditionalFormatting sqref="P10">
    <cfRule type="cellIs" dxfId="68" priority="67" stopIfTrue="1" operator="equal">
      <formula>"not valid"</formula>
    </cfRule>
    <cfRule type="cellIs" dxfId="67" priority="68" stopIfTrue="1" operator="equal">
      <formula>"Topup K-Wallet"</formula>
    </cfRule>
    <cfRule type="cellIs" dxfId="66" priority="69" stopIfTrue="1" operator="equal">
      <formula>"Transaksi"</formula>
    </cfRule>
  </conditionalFormatting>
  <conditionalFormatting sqref="Q10">
    <cfRule type="cellIs" dxfId="65" priority="64" stopIfTrue="1" operator="equal">
      <formula>"not valid"</formula>
    </cfRule>
    <cfRule type="cellIs" dxfId="64" priority="65" stopIfTrue="1" operator="equal">
      <formula>"Topup K-Wallet"</formula>
    </cfRule>
    <cfRule type="cellIs" dxfId="63" priority="66" stopIfTrue="1" operator="equal">
      <formula>"Transaksi"</formula>
    </cfRule>
  </conditionalFormatting>
  <conditionalFormatting sqref="R10">
    <cfRule type="cellIs" dxfId="62" priority="61" stopIfTrue="1" operator="equal">
      <formula>"not valid"</formula>
    </cfRule>
    <cfRule type="cellIs" dxfId="61" priority="62" stopIfTrue="1" operator="equal">
      <formula>"Topup K-Wallet"</formula>
    </cfRule>
    <cfRule type="cellIs" dxfId="60" priority="63" stopIfTrue="1" operator="equal">
      <formula>"Transaksi"</formula>
    </cfRule>
  </conditionalFormatting>
  <conditionalFormatting sqref="S10">
    <cfRule type="cellIs" dxfId="59" priority="58" stopIfTrue="1" operator="equal">
      <formula>"not valid"</formula>
    </cfRule>
    <cfRule type="cellIs" dxfId="58" priority="59" stopIfTrue="1" operator="equal">
      <formula>"Topup K-Wallet"</formula>
    </cfRule>
    <cfRule type="cellIs" dxfId="57" priority="60" stopIfTrue="1" operator="equal">
      <formula>"Transaksi"</formula>
    </cfRule>
  </conditionalFormatting>
  <conditionalFormatting sqref="T10">
    <cfRule type="cellIs" dxfId="56" priority="55" stopIfTrue="1" operator="equal">
      <formula>"not valid"</formula>
    </cfRule>
    <cfRule type="cellIs" dxfId="55" priority="56" stopIfTrue="1" operator="equal">
      <formula>"Topup K-Wallet"</formula>
    </cfRule>
    <cfRule type="cellIs" dxfId="54" priority="57" stopIfTrue="1" operator="equal">
      <formula>"Transaksi"</formula>
    </cfRule>
  </conditionalFormatting>
  <conditionalFormatting sqref="U10">
    <cfRule type="cellIs" dxfId="53" priority="52" stopIfTrue="1" operator="equal">
      <formula>"not valid"</formula>
    </cfRule>
    <cfRule type="cellIs" dxfId="52" priority="53" stopIfTrue="1" operator="equal">
      <formula>"Topup K-Wallet"</formula>
    </cfRule>
    <cfRule type="cellIs" dxfId="51" priority="54" stopIfTrue="1" operator="equal">
      <formula>"Transaksi"</formula>
    </cfRule>
  </conditionalFormatting>
  <conditionalFormatting sqref="V10">
    <cfRule type="cellIs" dxfId="50" priority="49" stopIfTrue="1" operator="equal">
      <formula>"not valid"</formula>
    </cfRule>
    <cfRule type="cellIs" dxfId="49" priority="50" stopIfTrue="1" operator="equal">
      <formula>"Topup K-Wallet"</formula>
    </cfRule>
    <cfRule type="cellIs" dxfId="48" priority="51" stopIfTrue="1" operator="equal">
      <formula>"Transaksi"</formula>
    </cfRule>
  </conditionalFormatting>
  <conditionalFormatting sqref="W10">
    <cfRule type="cellIs" dxfId="47" priority="46" stopIfTrue="1" operator="equal">
      <formula>"not valid"</formula>
    </cfRule>
    <cfRule type="cellIs" dxfId="46" priority="47" stopIfTrue="1" operator="equal">
      <formula>"Topup K-Wallet"</formula>
    </cfRule>
    <cfRule type="cellIs" dxfId="45" priority="48" stopIfTrue="1" operator="equal">
      <formula>"Transaksi"</formula>
    </cfRule>
  </conditionalFormatting>
  <conditionalFormatting sqref="X10">
    <cfRule type="cellIs" dxfId="44" priority="43" stopIfTrue="1" operator="equal">
      <formula>"not valid"</formula>
    </cfRule>
    <cfRule type="cellIs" dxfId="43" priority="44" stopIfTrue="1" operator="equal">
      <formula>"Topup K-Wallet"</formula>
    </cfRule>
    <cfRule type="cellIs" dxfId="42" priority="45" stopIfTrue="1" operator="equal">
      <formula>"Transaksi"</formula>
    </cfRule>
  </conditionalFormatting>
  <conditionalFormatting sqref="Y10">
    <cfRule type="cellIs" dxfId="41" priority="40" stopIfTrue="1" operator="equal">
      <formula>"not valid"</formula>
    </cfRule>
    <cfRule type="cellIs" dxfId="40" priority="41" stopIfTrue="1" operator="equal">
      <formula>"Topup K-Wallet"</formula>
    </cfRule>
    <cfRule type="cellIs" dxfId="39" priority="42" stopIfTrue="1" operator="equal">
      <formula>"Transaksi"</formula>
    </cfRule>
  </conditionalFormatting>
  <conditionalFormatting sqref="Z10">
    <cfRule type="cellIs" dxfId="38" priority="37" stopIfTrue="1" operator="equal">
      <formula>"not valid"</formula>
    </cfRule>
    <cfRule type="cellIs" dxfId="37" priority="38" stopIfTrue="1" operator="equal">
      <formula>"Topup K-Wallet"</formula>
    </cfRule>
    <cfRule type="cellIs" dxfId="36" priority="39" stopIfTrue="1" operator="equal">
      <formula>"Transaksi"</formula>
    </cfRule>
  </conditionalFormatting>
  <conditionalFormatting sqref="O11:O265">
    <cfRule type="cellIs" dxfId="35" priority="34" stopIfTrue="1" operator="equal">
      <formula>"not valid"</formula>
    </cfRule>
    <cfRule type="cellIs" dxfId="34" priority="35" stopIfTrue="1" operator="equal">
      <formula>"Topup K-Wallet"</formula>
    </cfRule>
    <cfRule type="cellIs" dxfId="33" priority="36" stopIfTrue="1" operator="equal">
      <formula>"Transaksi"</formula>
    </cfRule>
  </conditionalFormatting>
  <conditionalFormatting sqref="P11:P265">
    <cfRule type="cellIs" dxfId="32" priority="31" stopIfTrue="1" operator="equal">
      <formula>"not valid"</formula>
    </cfRule>
    <cfRule type="cellIs" dxfId="31" priority="32" stopIfTrue="1" operator="equal">
      <formula>"Topup K-Wallet"</formula>
    </cfRule>
    <cfRule type="cellIs" dxfId="30" priority="33" stopIfTrue="1" operator="equal">
      <formula>"Transaksi"</formula>
    </cfRule>
  </conditionalFormatting>
  <conditionalFormatting sqref="Q11:Q265">
    <cfRule type="cellIs" dxfId="29" priority="28" stopIfTrue="1" operator="equal">
      <formula>"not valid"</formula>
    </cfRule>
    <cfRule type="cellIs" dxfId="28" priority="29" stopIfTrue="1" operator="equal">
      <formula>"Topup K-Wallet"</formula>
    </cfRule>
    <cfRule type="cellIs" dxfId="27" priority="30" stopIfTrue="1" operator="equal">
      <formula>"Transaksi"</formula>
    </cfRule>
  </conditionalFormatting>
  <conditionalFormatting sqref="R11:R265">
    <cfRule type="cellIs" dxfId="26" priority="25" stopIfTrue="1" operator="equal">
      <formula>"not valid"</formula>
    </cfRule>
    <cfRule type="cellIs" dxfId="25" priority="26" stopIfTrue="1" operator="equal">
      <formula>"Topup K-Wallet"</formula>
    </cfRule>
    <cfRule type="cellIs" dxfId="24" priority="27" stopIfTrue="1" operator="equal">
      <formula>"Transaksi"</formula>
    </cfRule>
  </conditionalFormatting>
  <conditionalFormatting sqref="S11:S265">
    <cfRule type="cellIs" dxfId="23" priority="22" stopIfTrue="1" operator="equal">
      <formula>"not valid"</formula>
    </cfRule>
    <cfRule type="cellIs" dxfId="22" priority="23" stopIfTrue="1" operator="equal">
      <formula>"Topup K-Wallet"</formula>
    </cfRule>
    <cfRule type="cellIs" dxfId="21" priority="24" stopIfTrue="1" operator="equal">
      <formula>"Transaksi"</formula>
    </cfRule>
  </conditionalFormatting>
  <conditionalFormatting sqref="T11:T265">
    <cfRule type="cellIs" dxfId="20" priority="19" stopIfTrue="1" operator="equal">
      <formula>"not valid"</formula>
    </cfRule>
    <cfRule type="cellIs" dxfId="19" priority="20" stopIfTrue="1" operator="equal">
      <formula>"Topup K-Wallet"</formula>
    </cfRule>
    <cfRule type="cellIs" dxfId="18" priority="21" stopIfTrue="1" operator="equal">
      <formula>"Transaksi"</formula>
    </cfRule>
  </conditionalFormatting>
  <conditionalFormatting sqref="U11:U265">
    <cfRule type="cellIs" dxfId="17" priority="16" stopIfTrue="1" operator="equal">
      <formula>"not valid"</formula>
    </cfRule>
    <cfRule type="cellIs" dxfId="16" priority="17" stopIfTrue="1" operator="equal">
      <formula>"Topup K-Wallet"</formula>
    </cfRule>
    <cfRule type="cellIs" dxfId="15" priority="18" stopIfTrue="1" operator="equal">
      <formula>"Transaksi"</formula>
    </cfRule>
  </conditionalFormatting>
  <conditionalFormatting sqref="V11:V265">
    <cfRule type="cellIs" dxfId="14" priority="13" stopIfTrue="1" operator="equal">
      <formula>"not valid"</formula>
    </cfRule>
    <cfRule type="cellIs" dxfId="13" priority="14" stopIfTrue="1" operator="equal">
      <formula>"Topup K-Wallet"</formula>
    </cfRule>
    <cfRule type="cellIs" dxfId="12" priority="15" stopIfTrue="1" operator="equal">
      <formula>"Transaksi"</formula>
    </cfRule>
  </conditionalFormatting>
  <conditionalFormatting sqref="W11:W265">
    <cfRule type="cellIs" dxfId="11" priority="10" stopIfTrue="1" operator="equal">
      <formula>"not valid"</formula>
    </cfRule>
    <cfRule type="cellIs" dxfId="10" priority="11" stopIfTrue="1" operator="equal">
      <formula>"Topup K-Wallet"</formula>
    </cfRule>
    <cfRule type="cellIs" dxfId="9" priority="12" stopIfTrue="1" operator="equal">
      <formula>"Transaksi"</formula>
    </cfRule>
  </conditionalFormatting>
  <conditionalFormatting sqref="X11:X265">
    <cfRule type="cellIs" dxfId="8" priority="7" stopIfTrue="1" operator="equal">
      <formula>"not valid"</formula>
    </cfRule>
    <cfRule type="cellIs" dxfId="7" priority="8" stopIfTrue="1" operator="equal">
      <formula>"Topup K-Wallet"</formula>
    </cfRule>
    <cfRule type="cellIs" dxfId="6" priority="9" stopIfTrue="1" operator="equal">
      <formula>"Transaksi"</formula>
    </cfRule>
  </conditionalFormatting>
  <conditionalFormatting sqref="Y11:Y265">
    <cfRule type="cellIs" dxfId="5" priority="4" stopIfTrue="1" operator="equal">
      <formula>"not valid"</formula>
    </cfRule>
    <cfRule type="cellIs" dxfId="4" priority="5" stopIfTrue="1" operator="equal">
      <formula>"Topup K-Wallet"</formula>
    </cfRule>
    <cfRule type="cellIs" dxfId="3" priority="6" stopIfTrue="1" operator="equal">
      <formula>"Transaksi"</formula>
    </cfRule>
  </conditionalFormatting>
  <conditionalFormatting sqref="Z11:Z265">
    <cfRule type="cellIs" dxfId="2" priority="1" stopIfTrue="1" operator="equal">
      <formula>"not valid"</formula>
    </cfRule>
    <cfRule type="cellIs" dxfId="1" priority="2" stopIfTrue="1" operator="equal">
      <formula>"Topup K-Wallet"</formula>
    </cfRule>
    <cfRule type="cellIs" dxfId="0" priority="3" stopIfTrue="1" operator="equal">
      <formula>"Transaksi"</formula>
    </cfRule>
  </conditionalFormatting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F1"/>
  <sheetViews>
    <sheetView workbookViewId="0"/>
  </sheetViews>
  <sheetFormatPr defaultRowHeight="15" x14ac:dyDescent="0.25"/>
  <cols>
    <col min="6" max="6" width="9.140625" style="9"/>
  </cols>
  <sheetData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I9" workbookViewId="0">
      <selection activeCell="P35" sqref="P35"/>
    </sheetView>
  </sheetViews>
  <sheetFormatPr defaultRowHeight="15" x14ac:dyDescent="0.25"/>
  <sheetData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G4" workbookViewId="0">
      <selection activeCell="U24" sqref="U24:U25"/>
    </sheetView>
  </sheetViews>
  <sheetFormatPr defaultRowHeight="15" x14ac:dyDescent="0.25"/>
  <sheetData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F1"/>
  <sheetViews>
    <sheetView topLeftCell="A70" workbookViewId="0">
      <selection activeCell="A70" sqref="A1:XFD1048576"/>
    </sheetView>
  </sheetViews>
  <sheetFormatPr defaultRowHeight="15" x14ac:dyDescent="0.25"/>
  <cols>
    <col min="6" max="6" width="9.140625" style="9"/>
  </cols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548"/>
  <sheetViews>
    <sheetView topLeftCell="T2047" workbookViewId="0">
      <selection activeCell="AG2062" sqref="AG2062"/>
    </sheetView>
  </sheetViews>
  <sheetFormatPr defaultRowHeight="15" x14ac:dyDescent="0.25"/>
  <cols>
    <col min="1" max="1" width="9.140625" style="13"/>
    <col min="2" max="2" width="16.7109375" style="13" bestFit="1" customWidth="1"/>
    <col min="3" max="3" width="36.5703125" style="13" bestFit="1" customWidth="1"/>
    <col min="4" max="5" width="36.5703125" style="13" customWidth="1"/>
    <col min="6" max="6" width="21.42578125" style="13" bestFit="1" customWidth="1"/>
    <col min="7" max="7" width="15.85546875" style="13" bestFit="1" customWidth="1"/>
    <col min="8" max="8" width="28.140625" style="13" bestFit="1" customWidth="1"/>
    <col min="9" max="10" width="16" style="13" bestFit="1" customWidth="1"/>
    <col min="11" max="11" width="15.5703125" style="13" bestFit="1" customWidth="1"/>
    <col min="12" max="12" width="15.140625" style="13" bestFit="1" customWidth="1"/>
    <col min="13" max="13" width="20.42578125" style="13" bestFit="1" customWidth="1"/>
    <col min="14" max="14" width="20.140625" style="13" bestFit="1" customWidth="1"/>
    <col min="15" max="15" width="36.5703125" style="13" bestFit="1" customWidth="1"/>
    <col min="16" max="16" width="11" style="13" bestFit="1" customWidth="1"/>
    <col min="17" max="17" width="9" style="13" bestFit="1" customWidth="1"/>
    <col min="18" max="19" width="10" style="13" bestFit="1" customWidth="1"/>
    <col min="20" max="20" width="6.85546875" style="13" bestFit="1" customWidth="1"/>
    <col min="21" max="21" width="15.85546875" style="13" bestFit="1" customWidth="1"/>
    <col min="22" max="22" width="8.28515625" style="13" bestFit="1" customWidth="1"/>
    <col min="23" max="23" width="14.5703125" style="13" bestFit="1" customWidth="1"/>
    <col min="24" max="24" width="8.28515625" style="13" bestFit="1" customWidth="1"/>
    <col min="25" max="25" width="11.7109375" style="13" bestFit="1" customWidth="1"/>
    <col min="26" max="26" width="11" style="13" bestFit="1" customWidth="1"/>
    <col min="27" max="27" width="21.5703125" style="13" bestFit="1" customWidth="1"/>
    <col min="28" max="28" width="8.42578125" style="13" bestFit="1" customWidth="1"/>
    <col min="29" max="29" width="14.140625" style="13" bestFit="1" customWidth="1"/>
    <col min="30" max="16384" width="9.140625" style="13"/>
  </cols>
  <sheetData>
    <row r="1" spans="1:29" x14ac:dyDescent="0.25">
      <c r="A1" s="13" t="e">
        <f t="shared" ref="A1:A2" si="0">D1</f>
        <v>#VALUE!</v>
      </c>
      <c r="D1" s="13" t="e">
        <f t="shared" ref="D1:D2" si="1">RIGHT(C1,LEN(C1)-6)</f>
        <v>#VALUE!</v>
      </c>
    </row>
    <row r="2" spans="1:29" x14ac:dyDescent="0.25">
      <c r="A2" s="13" t="e">
        <f t="shared" si="0"/>
        <v>#VALUE!</v>
      </c>
      <c r="D2" s="13" t="e">
        <f t="shared" si="1"/>
        <v>#VALUE!</v>
      </c>
    </row>
    <row r="3" spans="1:29" x14ac:dyDescent="0.25">
      <c r="B3" s="33" t="s">
        <v>111</v>
      </c>
      <c r="C3" s="33" t="s">
        <v>1665</v>
      </c>
      <c r="D3" s="34"/>
      <c r="E3" s="34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2"/>
    </row>
    <row r="4" spans="1:29" x14ac:dyDescent="0.25">
      <c r="B4" s="14"/>
      <c r="AC4" s="15"/>
    </row>
    <row r="5" spans="1:29" x14ac:dyDescent="0.25">
      <c r="B5" s="33" t="s">
        <v>112</v>
      </c>
      <c r="C5" s="33" t="s">
        <v>113</v>
      </c>
      <c r="D5" s="33"/>
      <c r="E5" s="33"/>
      <c r="F5" s="33" t="s">
        <v>114</v>
      </c>
      <c r="G5" s="33" t="s">
        <v>115</v>
      </c>
      <c r="H5" s="33" t="s">
        <v>116</v>
      </c>
      <c r="I5" s="33" t="s">
        <v>117</v>
      </c>
      <c r="J5" s="33" t="s">
        <v>118</v>
      </c>
      <c r="K5" s="33" t="s">
        <v>119</v>
      </c>
      <c r="L5" s="33" t="s">
        <v>120</v>
      </c>
      <c r="M5" s="33" t="s">
        <v>121</v>
      </c>
      <c r="N5" s="33" t="s">
        <v>122</v>
      </c>
      <c r="O5" s="33" t="s">
        <v>123</v>
      </c>
      <c r="P5" s="33" t="s">
        <v>124</v>
      </c>
      <c r="Q5" s="33" t="s">
        <v>125</v>
      </c>
      <c r="R5" s="33" t="s">
        <v>126</v>
      </c>
      <c r="S5" s="33" t="s">
        <v>127</v>
      </c>
      <c r="T5" s="33" t="s">
        <v>128</v>
      </c>
      <c r="U5" s="33" t="s">
        <v>129</v>
      </c>
      <c r="V5" s="33" t="s">
        <v>130</v>
      </c>
      <c r="W5" s="33" t="s">
        <v>131</v>
      </c>
      <c r="X5" s="33" t="s">
        <v>132</v>
      </c>
      <c r="Y5" s="33" t="s">
        <v>133</v>
      </c>
      <c r="Z5" s="33" t="s">
        <v>134</v>
      </c>
      <c r="AA5" s="33" t="s">
        <v>135</v>
      </c>
      <c r="AB5" s="33" t="s">
        <v>136</v>
      </c>
      <c r="AC5" s="33" t="s">
        <v>137</v>
      </c>
    </row>
    <row r="6" spans="1:29" x14ac:dyDescent="0.25">
      <c r="A6" s="13" t="str">
        <f t="shared" ref="A6:A69" si="2">D6</f>
        <v>1050632312</v>
      </c>
      <c r="B6" s="35">
        <v>1</v>
      </c>
      <c r="C6" s="36" t="s">
        <v>1666</v>
      </c>
      <c r="D6" s="13" t="str">
        <f t="shared" ref="D6:D69" si="3">RIGHT(C6,LEN(C6)-6)</f>
        <v>1050632312</v>
      </c>
      <c r="E6" s="36"/>
      <c r="F6" s="35" t="s">
        <v>1667</v>
      </c>
      <c r="G6" s="37">
        <v>44090.042939814812</v>
      </c>
      <c r="H6" s="35" t="s">
        <v>157</v>
      </c>
      <c r="I6" s="35" t="s">
        <v>1668</v>
      </c>
      <c r="J6" s="35" t="s">
        <v>1668</v>
      </c>
      <c r="K6" s="35" t="s">
        <v>1669</v>
      </c>
      <c r="L6" s="35" t="s">
        <v>1670</v>
      </c>
      <c r="M6" s="35" t="s">
        <v>1671</v>
      </c>
      <c r="N6" s="35" t="s">
        <v>1672</v>
      </c>
      <c r="O6" s="35" t="s">
        <v>1673</v>
      </c>
      <c r="P6" s="38">
        <v>50000</v>
      </c>
      <c r="Q6" s="38">
        <v>6650</v>
      </c>
      <c r="R6" s="38">
        <v>0</v>
      </c>
      <c r="S6" s="38">
        <v>0</v>
      </c>
      <c r="T6" s="38">
        <v>0</v>
      </c>
      <c r="U6" s="19"/>
      <c r="V6" s="38">
        <v>0</v>
      </c>
      <c r="W6" s="19"/>
      <c r="X6" s="38">
        <v>0</v>
      </c>
      <c r="Y6" s="38">
        <v>56650</v>
      </c>
      <c r="Z6" s="38">
        <v>56650</v>
      </c>
      <c r="AA6" s="20"/>
      <c r="AB6" s="19"/>
      <c r="AC6" s="38" t="s">
        <v>112</v>
      </c>
    </row>
    <row r="7" spans="1:29" x14ac:dyDescent="0.25">
      <c r="A7" s="13" t="str">
        <f t="shared" si="2"/>
        <v>1552632660</v>
      </c>
      <c r="B7" s="35">
        <v>2</v>
      </c>
      <c r="C7" s="36" t="s">
        <v>1674</v>
      </c>
      <c r="D7" s="13" t="str">
        <f t="shared" si="3"/>
        <v>1552632660</v>
      </c>
      <c r="E7" s="36"/>
      <c r="F7" s="35" t="s">
        <v>1675</v>
      </c>
      <c r="G7" s="37">
        <v>44090.046076388891</v>
      </c>
      <c r="H7" s="35" t="s">
        <v>157</v>
      </c>
      <c r="I7" s="35" t="s">
        <v>1676</v>
      </c>
      <c r="J7" s="35" t="s">
        <v>1676</v>
      </c>
      <c r="K7" s="35" t="s">
        <v>1677</v>
      </c>
      <c r="L7" s="35" t="s">
        <v>1678</v>
      </c>
      <c r="M7" s="35" t="s">
        <v>1679</v>
      </c>
      <c r="N7" s="35" t="s">
        <v>1049</v>
      </c>
      <c r="O7" s="35" t="s">
        <v>1050</v>
      </c>
      <c r="P7" s="38">
        <v>475000</v>
      </c>
      <c r="Q7" s="38">
        <v>6650</v>
      </c>
      <c r="R7" s="38">
        <v>10000</v>
      </c>
      <c r="S7" s="38">
        <v>0</v>
      </c>
      <c r="T7" s="38">
        <v>0</v>
      </c>
      <c r="U7" s="19"/>
      <c r="V7" s="38">
        <v>0</v>
      </c>
      <c r="W7" s="19"/>
      <c r="X7" s="38">
        <v>0</v>
      </c>
      <c r="Y7" s="38">
        <v>491650</v>
      </c>
      <c r="Z7" s="38">
        <v>491650</v>
      </c>
      <c r="AA7" s="39" t="s">
        <v>1680</v>
      </c>
      <c r="AB7" s="38" t="s">
        <v>162</v>
      </c>
      <c r="AC7" s="38" t="s">
        <v>112</v>
      </c>
    </row>
    <row r="8" spans="1:29" x14ac:dyDescent="0.25">
      <c r="A8" s="13" t="str">
        <f t="shared" si="2"/>
        <v>1226632462</v>
      </c>
      <c r="B8" s="35">
        <v>3</v>
      </c>
      <c r="C8" s="36" t="s">
        <v>1681</v>
      </c>
      <c r="D8" s="13" t="str">
        <f t="shared" si="3"/>
        <v>1226632462</v>
      </c>
      <c r="E8" s="36"/>
      <c r="F8" s="35" t="s">
        <v>1682</v>
      </c>
      <c r="G8" s="37">
        <v>44090.049537037034</v>
      </c>
      <c r="H8" s="35" t="s">
        <v>157</v>
      </c>
      <c r="I8" s="35" t="s">
        <v>1683</v>
      </c>
      <c r="J8" s="35" t="s">
        <v>1683</v>
      </c>
      <c r="K8" s="35" t="s">
        <v>1684</v>
      </c>
      <c r="L8" s="35" t="s">
        <v>1685</v>
      </c>
      <c r="M8" s="35" t="s">
        <v>1686</v>
      </c>
      <c r="N8" s="35" t="s">
        <v>1687</v>
      </c>
      <c r="O8" s="35" t="s">
        <v>192</v>
      </c>
      <c r="P8" s="38">
        <v>50000</v>
      </c>
      <c r="Q8" s="38">
        <v>6650</v>
      </c>
      <c r="R8" s="38">
        <v>0</v>
      </c>
      <c r="S8" s="38">
        <v>0</v>
      </c>
      <c r="T8" s="38">
        <v>0</v>
      </c>
      <c r="U8" s="19"/>
      <c r="V8" s="38">
        <v>0</v>
      </c>
      <c r="W8" s="19"/>
      <c r="X8" s="38">
        <v>0</v>
      </c>
      <c r="Y8" s="38">
        <v>56650</v>
      </c>
      <c r="Z8" s="38">
        <v>56650</v>
      </c>
      <c r="AA8" s="20"/>
      <c r="AB8" s="19"/>
      <c r="AC8" s="38" t="s">
        <v>112</v>
      </c>
    </row>
    <row r="9" spans="1:29" x14ac:dyDescent="0.25">
      <c r="A9" s="13" t="str">
        <f t="shared" si="2"/>
        <v>1198632388</v>
      </c>
      <c r="B9" s="35">
        <v>4</v>
      </c>
      <c r="C9" s="36" t="s">
        <v>1688</v>
      </c>
      <c r="D9" s="13" t="str">
        <f t="shared" si="3"/>
        <v>1198632388</v>
      </c>
      <c r="E9" s="36"/>
      <c r="F9" s="35" t="s">
        <v>1689</v>
      </c>
      <c r="G9" s="37">
        <v>44090.05263888889</v>
      </c>
      <c r="H9" s="35" t="s">
        <v>157</v>
      </c>
      <c r="I9" s="35" t="s">
        <v>1690</v>
      </c>
      <c r="J9" s="35" t="s">
        <v>1690</v>
      </c>
      <c r="K9" s="35" t="s">
        <v>1691</v>
      </c>
      <c r="L9" s="35" t="s">
        <v>1692</v>
      </c>
      <c r="M9" s="35" t="s">
        <v>1693</v>
      </c>
      <c r="N9" s="35" t="s">
        <v>1694</v>
      </c>
      <c r="O9" s="35" t="s">
        <v>1695</v>
      </c>
      <c r="P9" s="38">
        <v>50000</v>
      </c>
      <c r="Q9" s="38">
        <v>6650</v>
      </c>
      <c r="R9" s="38">
        <v>0</v>
      </c>
      <c r="S9" s="38">
        <v>0</v>
      </c>
      <c r="T9" s="38">
        <v>0</v>
      </c>
      <c r="U9" s="19"/>
      <c r="V9" s="38">
        <v>0</v>
      </c>
      <c r="W9" s="19"/>
      <c r="X9" s="38">
        <v>0</v>
      </c>
      <c r="Y9" s="38">
        <v>56650</v>
      </c>
      <c r="Z9" s="38">
        <v>56650</v>
      </c>
      <c r="AA9" s="20"/>
      <c r="AB9" s="19"/>
      <c r="AC9" s="38" t="s">
        <v>112</v>
      </c>
    </row>
    <row r="10" spans="1:29" x14ac:dyDescent="0.25">
      <c r="A10" s="13" t="str">
        <f t="shared" si="2"/>
        <v>1718132323</v>
      </c>
      <c r="B10" s="35">
        <v>5</v>
      </c>
      <c r="C10" s="36" t="s">
        <v>1696</v>
      </c>
      <c r="D10" s="13" t="str">
        <f t="shared" si="3"/>
        <v>1718132323</v>
      </c>
      <c r="E10" s="36"/>
      <c r="F10" s="35" t="s">
        <v>1697</v>
      </c>
      <c r="G10" s="37">
        <v>44090.053229166668</v>
      </c>
      <c r="H10" s="35" t="s">
        <v>157</v>
      </c>
      <c r="I10" s="35" t="s">
        <v>1698</v>
      </c>
      <c r="J10" s="35" t="s">
        <v>1698</v>
      </c>
      <c r="K10" s="35" t="s">
        <v>1699</v>
      </c>
      <c r="L10" s="35" t="s">
        <v>1700</v>
      </c>
      <c r="M10" s="35" t="s">
        <v>1701</v>
      </c>
      <c r="N10" s="35" t="s">
        <v>1323</v>
      </c>
      <c r="O10" s="35" t="s">
        <v>1324</v>
      </c>
      <c r="P10" s="38">
        <v>430000</v>
      </c>
      <c r="Q10" s="38">
        <v>6650</v>
      </c>
      <c r="R10" s="38">
        <v>10000</v>
      </c>
      <c r="S10" s="38">
        <v>0</v>
      </c>
      <c r="T10" s="38">
        <v>0</v>
      </c>
      <c r="U10" s="19"/>
      <c r="V10" s="38">
        <v>0</v>
      </c>
      <c r="W10" s="19"/>
      <c r="X10" s="38">
        <v>0</v>
      </c>
      <c r="Y10" s="38">
        <v>446650</v>
      </c>
      <c r="Z10" s="38">
        <v>446650</v>
      </c>
      <c r="AA10" s="39" t="s">
        <v>1702</v>
      </c>
      <c r="AB10" s="38" t="s">
        <v>162</v>
      </c>
      <c r="AC10" s="38" t="s">
        <v>112</v>
      </c>
    </row>
    <row r="11" spans="1:29" x14ac:dyDescent="0.25">
      <c r="A11" s="13" t="str">
        <f t="shared" si="2"/>
        <v>1421732551</v>
      </c>
      <c r="B11" s="35">
        <v>6</v>
      </c>
      <c r="C11" s="36" t="s">
        <v>1703</v>
      </c>
      <c r="D11" s="13" t="str">
        <f t="shared" si="3"/>
        <v>1421732551</v>
      </c>
      <c r="E11" s="36"/>
      <c r="F11" s="35" t="s">
        <v>1704</v>
      </c>
      <c r="G11" s="37">
        <v>44090.055034722223</v>
      </c>
      <c r="H11" s="35" t="s">
        <v>157</v>
      </c>
      <c r="I11" s="35" t="s">
        <v>1705</v>
      </c>
      <c r="J11" s="35" t="s">
        <v>1705</v>
      </c>
      <c r="K11" s="35" t="s">
        <v>1706</v>
      </c>
      <c r="L11" s="35" t="s">
        <v>1707</v>
      </c>
      <c r="M11" s="35" t="s">
        <v>1708</v>
      </c>
      <c r="N11" s="35" t="s">
        <v>1709</v>
      </c>
      <c r="O11" s="35" t="s">
        <v>1710</v>
      </c>
      <c r="P11" s="38">
        <v>50000</v>
      </c>
      <c r="Q11" s="38">
        <v>6650</v>
      </c>
      <c r="R11" s="38">
        <v>0</v>
      </c>
      <c r="S11" s="38">
        <v>0</v>
      </c>
      <c r="T11" s="38">
        <v>0</v>
      </c>
      <c r="U11" s="19"/>
      <c r="V11" s="38">
        <v>0</v>
      </c>
      <c r="W11" s="19"/>
      <c r="X11" s="38">
        <v>0</v>
      </c>
      <c r="Y11" s="38">
        <v>56650</v>
      </c>
      <c r="Z11" s="38">
        <v>56650</v>
      </c>
      <c r="AA11" s="20"/>
      <c r="AB11" s="19"/>
      <c r="AC11" s="38" t="s">
        <v>112</v>
      </c>
    </row>
    <row r="12" spans="1:29" x14ac:dyDescent="0.25">
      <c r="A12" s="13" t="str">
        <f t="shared" si="2"/>
        <v>1182732116</v>
      </c>
      <c r="B12" s="35">
        <v>7</v>
      </c>
      <c r="C12" s="36" t="s">
        <v>1711</v>
      </c>
      <c r="D12" s="13" t="str">
        <f t="shared" si="3"/>
        <v>1182732116</v>
      </c>
      <c r="E12" s="36"/>
      <c r="F12" s="35" t="s">
        <v>1712</v>
      </c>
      <c r="G12" s="37">
        <v>44090.056875000002</v>
      </c>
      <c r="H12" s="35" t="s">
        <v>157</v>
      </c>
      <c r="I12" s="35" t="s">
        <v>1713</v>
      </c>
      <c r="J12" s="35" t="s">
        <v>1713</v>
      </c>
      <c r="K12" s="35" t="s">
        <v>1714</v>
      </c>
      <c r="L12" s="35" t="s">
        <v>1715</v>
      </c>
      <c r="M12" s="35" t="s">
        <v>1716</v>
      </c>
      <c r="N12" s="35" t="s">
        <v>1717</v>
      </c>
      <c r="O12" s="35" t="s">
        <v>1718</v>
      </c>
      <c r="P12" s="38">
        <v>50000</v>
      </c>
      <c r="Q12" s="38">
        <v>6650</v>
      </c>
      <c r="R12" s="38">
        <v>0</v>
      </c>
      <c r="S12" s="38">
        <v>0</v>
      </c>
      <c r="T12" s="38">
        <v>0</v>
      </c>
      <c r="U12" s="19"/>
      <c r="V12" s="38">
        <v>0</v>
      </c>
      <c r="W12" s="19"/>
      <c r="X12" s="38">
        <v>0</v>
      </c>
      <c r="Y12" s="38">
        <v>56650</v>
      </c>
      <c r="Z12" s="38">
        <v>56650</v>
      </c>
      <c r="AA12" s="20"/>
      <c r="AB12" s="19"/>
      <c r="AC12" s="38" t="s">
        <v>112</v>
      </c>
    </row>
    <row r="13" spans="1:29" x14ac:dyDescent="0.25">
      <c r="A13" s="13" t="str">
        <f t="shared" si="2"/>
        <v>1654732812</v>
      </c>
      <c r="B13" s="35">
        <v>8</v>
      </c>
      <c r="C13" s="36" t="s">
        <v>1719</v>
      </c>
      <c r="D13" s="13" t="str">
        <f t="shared" si="3"/>
        <v>1654732812</v>
      </c>
      <c r="E13" s="36"/>
      <c r="F13" s="35" t="s">
        <v>1720</v>
      </c>
      <c r="G13" s="37">
        <v>44090.058888888889</v>
      </c>
      <c r="H13" s="35" t="s">
        <v>157</v>
      </c>
      <c r="I13" s="35" t="s">
        <v>1721</v>
      </c>
      <c r="J13" s="35" t="s">
        <v>1721</v>
      </c>
      <c r="K13" s="35" t="s">
        <v>1722</v>
      </c>
      <c r="L13" s="35" t="s">
        <v>1723</v>
      </c>
      <c r="M13" s="35" t="s">
        <v>1724</v>
      </c>
      <c r="N13" s="35" t="s">
        <v>1725</v>
      </c>
      <c r="O13" s="35" t="s">
        <v>1726</v>
      </c>
      <c r="P13" s="38">
        <v>50000</v>
      </c>
      <c r="Q13" s="38">
        <v>6650</v>
      </c>
      <c r="R13" s="38">
        <v>0</v>
      </c>
      <c r="S13" s="38">
        <v>0</v>
      </c>
      <c r="T13" s="38">
        <v>0</v>
      </c>
      <c r="U13" s="19"/>
      <c r="V13" s="38">
        <v>0</v>
      </c>
      <c r="W13" s="19"/>
      <c r="X13" s="38">
        <v>0</v>
      </c>
      <c r="Y13" s="38">
        <v>56650</v>
      </c>
      <c r="Z13" s="38">
        <v>56650</v>
      </c>
      <c r="AA13" s="20"/>
      <c r="AB13" s="19"/>
      <c r="AC13" s="38" t="s">
        <v>112</v>
      </c>
    </row>
    <row r="14" spans="1:29" x14ac:dyDescent="0.25">
      <c r="A14" s="13" t="str">
        <f t="shared" si="2"/>
        <v>1674732064</v>
      </c>
      <c r="B14" s="35">
        <v>9</v>
      </c>
      <c r="C14" s="36" t="s">
        <v>1727</v>
      </c>
      <c r="D14" s="13" t="str">
        <f t="shared" si="3"/>
        <v>1674732064</v>
      </c>
      <c r="E14" s="36"/>
      <c r="F14" s="35" t="s">
        <v>1728</v>
      </c>
      <c r="G14" s="37">
        <v>44090.062025462961</v>
      </c>
      <c r="H14" s="35" t="s">
        <v>157</v>
      </c>
      <c r="I14" s="35" t="s">
        <v>1729</v>
      </c>
      <c r="J14" s="35" t="s">
        <v>1729</v>
      </c>
      <c r="K14" s="35" t="s">
        <v>1730</v>
      </c>
      <c r="L14" s="35" t="s">
        <v>1731</v>
      </c>
      <c r="M14" s="35" t="s">
        <v>1732</v>
      </c>
      <c r="N14" s="35" t="s">
        <v>880</v>
      </c>
      <c r="O14" s="35" t="s">
        <v>881</v>
      </c>
      <c r="P14" s="38">
        <v>300000</v>
      </c>
      <c r="Q14" s="38">
        <v>6650</v>
      </c>
      <c r="R14" s="38">
        <v>0</v>
      </c>
      <c r="S14" s="38">
        <v>0</v>
      </c>
      <c r="T14" s="38">
        <v>0</v>
      </c>
      <c r="U14" s="19"/>
      <c r="V14" s="38">
        <v>0</v>
      </c>
      <c r="W14" s="19"/>
      <c r="X14" s="38">
        <v>0</v>
      </c>
      <c r="Y14" s="38">
        <v>306650</v>
      </c>
      <c r="Z14" s="38">
        <v>306650</v>
      </c>
      <c r="AA14" s="20"/>
      <c r="AB14" s="19"/>
      <c r="AC14" s="38" t="s">
        <v>112</v>
      </c>
    </row>
    <row r="15" spans="1:29" x14ac:dyDescent="0.25">
      <c r="A15" s="13" t="str">
        <f t="shared" si="2"/>
        <v>1926732742</v>
      </c>
      <c r="B15" s="35">
        <v>10</v>
      </c>
      <c r="C15" s="36" t="s">
        <v>1733</v>
      </c>
      <c r="D15" s="13" t="str">
        <f t="shared" si="3"/>
        <v>1926732742</v>
      </c>
      <c r="E15" s="36"/>
      <c r="F15" s="35" t="s">
        <v>1734</v>
      </c>
      <c r="G15" s="37">
        <v>44090.062824074077</v>
      </c>
      <c r="H15" s="35" t="s">
        <v>157</v>
      </c>
      <c r="I15" s="35" t="s">
        <v>1735</v>
      </c>
      <c r="J15" s="35" t="s">
        <v>1735</v>
      </c>
      <c r="K15" s="35" t="s">
        <v>1736</v>
      </c>
      <c r="L15" s="35" t="s">
        <v>1737</v>
      </c>
      <c r="M15" s="35" t="s">
        <v>1738</v>
      </c>
      <c r="N15" s="35" t="s">
        <v>880</v>
      </c>
      <c r="O15" s="35" t="s">
        <v>881</v>
      </c>
      <c r="P15" s="38">
        <v>300000</v>
      </c>
      <c r="Q15" s="38">
        <v>6650</v>
      </c>
      <c r="R15" s="38">
        <v>0</v>
      </c>
      <c r="S15" s="38">
        <v>0</v>
      </c>
      <c r="T15" s="38">
        <v>0</v>
      </c>
      <c r="U15" s="19"/>
      <c r="V15" s="38">
        <v>0</v>
      </c>
      <c r="W15" s="19"/>
      <c r="X15" s="38">
        <v>0</v>
      </c>
      <c r="Y15" s="38">
        <v>306650</v>
      </c>
      <c r="Z15" s="38">
        <v>306650</v>
      </c>
      <c r="AA15" s="20"/>
      <c r="AB15" s="19"/>
      <c r="AC15" s="38" t="s">
        <v>112</v>
      </c>
    </row>
    <row r="16" spans="1:29" x14ac:dyDescent="0.25">
      <c r="A16" s="13" t="str">
        <f t="shared" si="2"/>
        <v>1629732237</v>
      </c>
      <c r="B16" s="35">
        <v>11</v>
      </c>
      <c r="C16" s="36" t="s">
        <v>1739</v>
      </c>
      <c r="D16" s="13" t="str">
        <f t="shared" si="3"/>
        <v>1629732237</v>
      </c>
      <c r="E16" s="36"/>
      <c r="F16" s="35" t="s">
        <v>1740</v>
      </c>
      <c r="G16" s="37">
        <v>44090.064351851855</v>
      </c>
      <c r="H16" s="35" t="s">
        <v>157</v>
      </c>
      <c r="I16" s="35" t="s">
        <v>1741</v>
      </c>
      <c r="J16" s="35" t="s">
        <v>1741</v>
      </c>
      <c r="K16" s="35" t="s">
        <v>1742</v>
      </c>
      <c r="L16" s="35" t="s">
        <v>1743</v>
      </c>
      <c r="M16" s="35" t="s">
        <v>1744</v>
      </c>
      <c r="N16" s="35" t="s">
        <v>1745</v>
      </c>
      <c r="O16" s="35" t="s">
        <v>1746</v>
      </c>
      <c r="P16" s="38">
        <v>50000</v>
      </c>
      <c r="Q16" s="38">
        <v>6650</v>
      </c>
      <c r="R16" s="38">
        <v>0</v>
      </c>
      <c r="S16" s="38">
        <v>0</v>
      </c>
      <c r="T16" s="38">
        <v>0</v>
      </c>
      <c r="U16" s="19"/>
      <c r="V16" s="38">
        <v>0</v>
      </c>
      <c r="W16" s="19"/>
      <c r="X16" s="38">
        <v>0</v>
      </c>
      <c r="Y16" s="38">
        <v>56650</v>
      </c>
      <c r="Z16" s="38">
        <v>56650</v>
      </c>
      <c r="AA16" s="20"/>
      <c r="AB16" s="19"/>
      <c r="AC16" s="38" t="s">
        <v>112</v>
      </c>
    </row>
    <row r="17" spans="1:29" x14ac:dyDescent="0.25">
      <c r="A17" s="13" t="str">
        <f t="shared" si="2"/>
        <v>1980832587</v>
      </c>
      <c r="B17" s="35">
        <v>12</v>
      </c>
      <c r="C17" s="36" t="s">
        <v>1747</v>
      </c>
      <c r="D17" s="13" t="str">
        <f t="shared" si="3"/>
        <v>1980832587</v>
      </c>
      <c r="E17" s="36"/>
      <c r="F17" s="35" t="s">
        <v>1748</v>
      </c>
      <c r="G17" s="37">
        <v>44090.066192129627</v>
      </c>
      <c r="H17" s="35" t="s">
        <v>157</v>
      </c>
      <c r="I17" s="35" t="s">
        <v>1749</v>
      </c>
      <c r="J17" s="35" t="s">
        <v>1749</v>
      </c>
      <c r="K17" s="35" t="s">
        <v>1750</v>
      </c>
      <c r="L17" s="35" t="s">
        <v>1751</v>
      </c>
      <c r="M17" s="35" t="s">
        <v>1752</v>
      </c>
      <c r="N17" s="35" t="s">
        <v>1753</v>
      </c>
      <c r="O17" s="35" t="s">
        <v>1754</v>
      </c>
      <c r="P17" s="38">
        <v>50000</v>
      </c>
      <c r="Q17" s="38">
        <v>6650</v>
      </c>
      <c r="R17" s="38">
        <v>0</v>
      </c>
      <c r="S17" s="38">
        <v>0</v>
      </c>
      <c r="T17" s="38">
        <v>0</v>
      </c>
      <c r="U17" s="19"/>
      <c r="V17" s="38">
        <v>0</v>
      </c>
      <c r="W17" s="19"/>
      <c r="X17" s="38">
        <v>0</v>
      </c>
      <c r="Y17" s="38">
        <v>56650</v>
      </c>
      <c r="Z17" s="38">
        <v>56650</v>
      </c>
      <c r="AA17" s="20"/>
      <c r="AB17" s="19"/>
      <c r="AC17" s="38" t="s">
        <v>112</v>
      </c>
    </row>
    <row r="18" spans="1:29" x14ac:dyDescent="0.25">
      <c r="A18" s="13" t="str">
        <f t="shared" si="2"/>
        <v>0238235HRCT</v>
      </c>
      <c r="B18" s="35">
        <v>13</v>
      </c>
      <c r="C18" s="36" t="s">
        <v>1755</v>
      </c>
      <c r="D18" s="13" t="str">
        <f t="shared" si="3"/>
        <v>0238235HRCT</v>
      </c>
      <c r="E18" s="36"/>
      <c r="F18" s="35" t="s">
        <v>1755</v>
      </c>
      <c r="G18" s="37">
        <v>44090.067511574074</v>
      </c>
      <c r="H18" s="35" t="s">
        <v>180</v>
      </c>
      <c r="I18" s="35" t="s">
        <v>1756</v>
      </c>
      <c r="J18" s="35" t="s">
        <v>1756</v>
      </c>
      <c r="K18" s="35" t="s">
        <v>1757</v>
      </c>
      <c r="L18" s="35" t="s">
        <v>1758</v>
      </c>
      <c r="M18" s="35" t="s">
        <v>1759</v>
      </c>
      <c r="N18" s="35" t="s">
        <v>424</v>
      </c>
      <c r="O18" s="35" t="s">
        <v>425</v>
      </c>
      <c r="P18" s="38">
        <v>260000</v>
      </c>
      <c r="Q18" s="38">
        <v>5200</v>
      </c>
      <c r="R18" s="38">
        <v>16000</v>
      </c>
      <c r="S18" s="38">
        <v>0</v>
      </c>
      <c r="T18" s="38">
        <v>0</v>
      </c>
      <c r="U18" s="19"/>
      <c r="V18" s="38">
        <v>0</v>
      </c>
      <c r="W18" s="19"/>
      <c r="X18" s="38">
        <v>0</v>
      </c>
      <c r="Y18" s="38">
        <v>281200</v>
      </c>
      <c r="Z18" s="38">
        <v>281200</v>
      </c>
      <c r="AA18" s="39" t="s">
        <v>1760</v>
      </c>
      <c r="AB18" s="38" t="s">
        <v>158</v>
      </c>
      <c r="AC18" s="38" t="s">
        <v>112</v>
      </c>
    </row>
    <row r="19" spans="1:29" x14ac:dyDescent="0.25">
      <c r="A19" s="13" t="str">
        <f t="shared" si="2"/>
        <v>1784832311</v>
      </c>
      <c r="B19" s="35">
        <v>14</v>
      </c>
      <c r="C19" s="36" t="s">
        <v>1761</v>
      </c>
      <c r="D19" s="13" t="str">
        <f t="shared" si="3"/>
        <v>1784832311</v>
      </c>
      <c r="E19" s="36"/>
      <c r="F19" s="35" t="s">
        <v>1762</v>
      </c>
      <c r="G19" s="37">
        <v>44090.071226851855</v>
      </c>
      <c r="H19" s="35" t="s">
        <v>157</v>
      </c>
      <c r="I19" s="35" t="s">
        <v>1763</v>
      </c>
      <c r="J19" s="35" t="s">
        <v>1763</v>
      </c>
      <c r="K19" s="35" t="s">
        <v>1764</v>
      </c>
      <c r="L19" s="35" t="s">
        <v>1765</v>
      </c>
      <c r="M19" s="35" t="s">
        <v>1766</v>
      </c>
      <c r="N19" s="35" t="s">
        <v>1767</v>
      </c>
      <c r="O19" s="35" t="s">
        <v>1453</v>
      </c>
      <c r="P19" s="38">
        <v>300000</v>
      </c>
      <c r="Q19" s="38">
        <v>6650</v>
      </c>
      <c r="R19" s="38">
        <v>10000</v>
      </c>
      <c r="S19" s="38">
        <v>0</v>
      </c>
      <c r="T19" s="38">
        <v>0</v>
      </c>
      <c r="U19" s="19"/>
      <c r="V19" s="38">
        <v>0</v>
      </c>
      <c r="W19" s="19"/>
      <c r="X19" s="38">
        <v>0</v>
      </c>
      <c r="Y19" s="38">
        <v>316650</v>
      </c>
      <c r="Z19" s="38">
        <v>316650</v>
      </c>
      <c r="AA19" s="39" t="s">
        <v>1768</v>
      </c>
      <c r="AB19" s="38" t="s">
        <v>162</v>
      </c>
      <c r="AC19" s="38" t="s">
        <v>112</v>
      </c>
    </row>
    <row r="20" spans="1:29" x14ac:dyDescent="0.25">
      <c r="A20" s="13" t="str">
        <f t="shared" si="2"/>
        <v>0238670GCIT</v>
      </c>
      <c r="B20" s="35">
        <v>15</v>
      </c>
      <c r="C20" s="36" t="s">
        <v>1769</v>
      </c>
      <c r="D20" s="13" t="str">
        <f t="shared" si="3"/>
        <v>0238670GCIT</v>
      </c>
      <c r="E20" s="36"/>
      <c r="F20" s="35" t="s">
        <v>1769</v>
      </c>
      <c r="G20" s="37">
        <v>44090.072546296295</v>
      </c>
      <c r="H20" s="35" t="s">
        <v>180</v>
      </c>
      <c r="I20" s="35" t="s">
        <v>1770</v>
      </c>
      <c r="J20" s="35" t="s">
        <v>1770</v>
      </c>
      <c r="K20" s="35" t="s">
        <v>1771</v>
      </c>
      <c r="L20" s="35" t="s">
        <v>1772</v>
      </c>
      <c r="M20" s="35" t="s">
        <v>1773</v>
      </c>
      <c r="N20" s="35" t="s">
        <v>424</v>
      </c>
      <c r="O20" s="35" t="s">
        <v>425</v>
      </c>
      <c r="P20" s="38">
        <v>260000</v>
      </c>
      <c r="Q20" s="38">
        <v>5200</v>
      </c>
      <c r="R20" s="38">
        <v>8000</v>
      </c>
      <c r="S20" s="38">
        <v>0</v>
      </c>
      <c r="T20" s="38">
        <v>0</v>
      </c>
      <c r="U20" s="19"/>
      <c r="V20" s="38">
        <v>0</v>
      </c>
      <c r="W20" s="19"/>
      <c r="X20" s="38">
        <v>0</v>
      </c>
      <c r="Y20" s="38">
        <v>273200</v>
      </c>
      <c r="Z20" s="38">
        <v>273200</v>
      </c>
      <c r="AA20" s="39" t="s">
        <v>1774</v>
      </c>
      <c r="AB20" s="38" t="s">
        <v>138</v>
      </c>
      <c r="AC20" s="38" t="s">
        <v>112</v>
      </c>
    </row>
    <row r="21" spans="1:29" x14ac:dyDescent="0.25">
      <c r="A21" s="13" t="str">
        <f t="shared" si="2"/>
        <v>1507832790</v>
      </c>
      <c r="B21" s="35">
        <v>16</v>
      </c>
      <c r="C21" s="36" t="s">
        <v>1775</v>
      </c>
      <c r="D21" s="13" t="str">
        <f t="shared" si="3"/>
        <v>1507832790</v>
      </c>
      <c r="E21" s="36"/>
      <c r="F21" s="35" t="s">
        <v>1776</v>
      </c>
      <c r="G21" s="37">
        <v>44090.074328703704</v>
      </c>
      <c r="H21" s="35" t="s">
        <v>157</v>
      </c>
      <c r="I21" s="35" t="s">
        <v>1777</v>
      </c>
      <c r="J21" s="35" t="s">
        <v>1777</v>
      </c>
      <c r="K21" s="35" t="s">
        <v>1778</v>
      </c>
      <c r="L21" s="35" t="s">
        <v>1779</v>
      </c>
      <c r="M21" s="35" t="s">
        <v>1780</v>
      </c>
      <c r="N21" s="35" t="s">
        <v>1781</v>
      </c>
      <c r="O21" s="35" t="s">
        <v>1782</v>
      </c>
      <c r="P21" s="38">
        <v>676000</v>
      </c>
      <c r="Q21" s="38">
        <v>6650</v>
      </c>
      <c r="R21" s="38">
        <v>0</v>
      </c>
      <c r="S21" s="38">
        <v>0</v>
      </c>
      <c r="T21" s="38">
        <v>0</v>
      </c>
      <c r="U21" s="19"/>
      <c r="V21" s="38">
        <v>0</v>
      </c>
      <c r="W21" s="19"/>
      <c r="X21" s="38">
        <v>0</v>
      </c>
      <c r="Y21" s="38">
        <v>682650</v>
      </c>
      <c r="Z21" s="38">
        <v>682650</v>
      </c>
      <c r="AA21" s="20"/>
      <c r="AB21" s="19"/>
      <c r="AC21" s="38" t="s">
        <v>112</v>
      </c>
    </row>
    <row r="22" spans="1:29" x14ac:dyDescent="0.25">
      <c r="A22" s="13" t="str">
        <f t="shared" si="2"/>
        <v>1364832474</v>
      </c>
      <c r="B22" s="35">
        <v>17</v>
      </c>
      <c r="C22" s="36" t="s">
        <v>1783</v>
      </c>
      <c r="D22" s="13" t="str">
        <f t="shared" si="3"/>
        <v>1364832474</v>
      </c>
      <c r="E22" s="36"/>
      <c r="F22" s="35" t="s">
        <v>1784</v>
      </c>
      <c r="G22" s="37">
        <v>44090.074791666666</v>
      </c>
      <c r="H22" s="35" t="s">
        <v>157</v>
      </c>
      <c r="I22" s="35" t="s">
        <v>1785</v>
      </c>
      <c r="J22" s="35" t="s">
        <v>1785</v>
      </c>
      <c r="K22" s="35" t="s">
        <v>1786</v>
      </c>
      <c r="L22" s="35" t="s">
        <v>1787</v>
      </c>
      <c r="M22" s="35" t="s">
        <v>1788</v>
      </c>
      <c r="N22" s="35" t="s">
        <v>680</v>
      </c>
      <c r="O22" s="35" t="s">
        <v>681</v>
      </c>
      <c r="P22" s="38">
        <v>670000</v>
      </c>
      <c r="Q22" s="38">
        <v>6650</v>
      </c>
      <c r="R22" s="38">
        <v>8000</v>
      </c>
      <c r="S22" s="38">
        <v>0</v>
      </c>
      <c r="T22" s="38">
        <v>0</v>
      </c>
      <c r="U22" s="19"/>
      <c r="V22" s="38">
        <v>0</v>
      </c>
      <c r="W22" s="19"/>
      <c r="X22" s="38">
        <v>0</v>
      </c>
      <c r="Y22" s="38">
        <v>684650</v>
      </c>
      <c r="Z22" s="38">
        <v>684650</v>
      </c>
      <c r="AA22" s="39" t="s">
        <v>1789</v>
      </c>
      <c r="AB22" s="38" t="s">
        <v>162</v>
      </c>
      <c r="AC22" s="38" t="s">
        <v>112</v>
      </c>
    </row>
    <row r="23" spans="1:29" x14ac:dyDescent="0.25">
      <c r="A23" s="13" t="str">
        <f t="shared" si="2"/>
        <v>1148832480</v>
      </c>
      <c r="B23" s="35">
        <v>18</v>
      </c>
      <c r="C23" s="36" t="s">
        <v>1790</v>
      </c>
      <c r="D23" s="13" t="str">
        <f t="shared" si="3"/>
        <v>1148832480</v>
      </c>
      <c r="E23" s="36"/>
      <c r="F23" s="35" t="s">
        <v>1791</v>
      </c>
      <c r="G23" s="37">
        <v>44090.079687500001</v>
      </c>
      <c r="H23" s="35" t="s">
        <v>157</v>
      </c>
      <c r="I23" s="35" t="s">
        <v>1792</v>
      </c>
      <c r="J23" s="35" t="s">
        <v>1792</v>
      </c>
      <c r="K23" s="35" t="s">
        <v>1793</v>
      </c>
      <c r="L23" s="35" t="s">
        <v>1794</v>
      </c>
      <c r="M23" s="35" t="s">
        <v>1795</v>
      </c>
      <c r="N23" s="35" t="s">
        <v>376</v>
      </c>
      <c r="O23" s="35" t="s">
        <v>377</v>
      </c>
      <c r="P23" s="38">
        <v>950000</v>
      </c>
      <c r="Q23" s="38">
        <v>6650</v>
      </c>
      <c r="R23" s="38">
        <v>11000</v>
      </c>
      <c r="S23" s="38">
        <v>0</v>
      </c>
      <c r="T23" s="38">
        <v>0</v>
      </c>
      <c r="U23" s="19"/>
      <c r="V23" s="38">
        <v>0</v>
      </c>
      <c r="W23" s="19"/>
      <c r="X23" s="38">
        <v>0</v>
      </c>
      <c r="Y23" s="38">
        <v>967650</v>
      </c>
      <c r="Z23" s="38">
        <v>967650</v>
      </c>
      <c r="AA23" s="39" t="s">
        <v>1796</v>
      </c>
      <c r="AB23" s="38" t="s">
        <v>151</v>
      </c>
      <c r="AC23" s="38" t="s">
        <v>112</v>
      </c>
    </row>
    <row r="24" spans="1:29" x14ac:dyDescent="0.25">
      <c r="A24" s="13" t="str">
        <f t="shared" si="2"/>
        <v>1855932011</v>
      </c>
      <c r="B24" s="35">
        <v>19</v>
      </c>
      <c r="C24" s="36" t="s">
        <v>1797</v>
      </c>
      <c r="D24" s="13" t="str">
        <f t="shared" si="3"/>
        <v>1855932011</v>
      </c>
      <c r="E24" s="36"/>
      <c r="F24" s="35" t="s">
        <v>1798</v>
      </c>
      <c r="G24" s="37">
        <v>44090.08421296296</v>
      </c>
      <c r="H24" s="35" t="s">
        <v>157</v>
      </c>
      <c r="I24" s="35" t="s">
        <v>1799</v>
      </c>
      <c r="J24" s="35" t="s">
        <v>1799</v>
      </c>
      <c r="K24" s="35" t="s">
        <v>1800</v>
      </c>
      <c r="L24" s="35" t="s">
        <v>1801</v>
      </c>
      <c r="M24" s="35" t="s">
        <v>1802</v>
      </c>
      <c r="N24" s="35" t="s">
        <v>1803</v>
      </c>
      <c r="O24" s="35" t="s">
        <v>1804</v>
      </c>
      <c r="P24" s="38">
        <v>50000</v>
      </c>
      <c r="Q24" s="38">
        <v>6650</v>
      </c>
      <c r="R24" s="38">
        <v>0</v>
      </c>
      <c r="S24" s="38">
        <v>0</v>
      </c>
      <c r="T24" s="38">
        <v>0</v>
      </c>
      <c r="U24" s="19"/>
      <c r="V24" s="38">
        <v>0</v>
      </c>
      <c r="W24" s="19"/>
      <c r="X24" s="38">
        <v>0</v>
      </c>
      <c r="Y24" s="38">
        <v>56650</v>
      </c>
      <c r="Z24" s="38">
        <v>56650</v>
      </c>
      <c r="AA24" s="20"/>
      <c r="AB24" s="19"/>
      <c r="AC24" s="38" t="s">
        <v>112</v>
      </c>
    </row>
    <row r="25" spans="1:29" x14ac:dyDescent="0.25">
      <c r="A25" s="13" t="str">
        <f t="shared" si="2"/>
        <v>1436932647</v>
      </c>
      <c r="B25" s="35">
        <v>20</v>
      </c>
      <c r="C25" s="36" t="s">
        <v>1805</v>
      </c>
      <c r="D25" s="13" t="str">
        <f t="shared" si="3"/>
        <v>1436932647</v>
      </c>
      <c r="E25" s="36"/>
      <c r="F25" s="35" t="s">
        <v>1806</v>
      </c>
      <c r="G25" s="37">
        <v>44090.084722222222</v>
      </c>
      <c r="H25" s="35" t="s">
        <v>157</v>
      </c>
      <c r="I25" s="35" t="s">
        <v>1807</v>
      </c>
      <c r="J25" s="35" t="s">
        <v>1807</v>
      </c>
      <c r="K25" s="35" t="s">
        <v>1808</v>
      </c>
      <c r="L25" s="35" t="s">
        <v>1809</v>
      </c>
      <c r="M25" s="35" t="s">
        <v>1810</v>
      </c>
      <c r="N25" s="35" t="s">
        <v>1811</v>
      </c>
      <c r="O25" s="35" t="s">
        <v>1812</v>
      </c>
      <c r="P25" s="38">
        <v>300000</v>
      </c>
      <c r="Q25" s="38">
        <v>6650</v>
      </c>
      <c r="R25" s="38">
        <v>0</v>
      </c>
      <c r="S25" s="38">
        <v>0</v>
      </c>
      <c r="T25" s="38">
        <v>0</v>
      </c>
      <c r="U25" s="19"/>
      <c r="V25" s="38">
        <v>0</v>
      </c>
      <c r="W25" s="19"/>
      <c r="X25" s="38">
        <v>0</v>
      </c>
      <c r="Y25" s="38">
        <v>306650</v>
      </c>
      <c r="Z25" s="38">
        <v>306650</v>
      </c>
      <c r="AA25" s="20"/>
      <c r="AB25" s="19"/>
      <c r="AC25" s="38" t="s">
        <v>112</v>
      </c>
    </row>
    <row r="26" spans="1:29" x14ac:dyDescent="0.25">
      <c r="A26" s="13" t="str">
        <f t="shared" si="2"/>
        <v>1350042317</v>
      </c>
      <c r="B26" s="35">
        <v>21</v>
      </c>
      <c r="C26" s="36" t="s">
        <v>1813</v>
      </c>
      <c r="D26" s="13" t="str">
        <f t="shared" si="3"/>
        <v>1350042317</v>
      </c>
      <c r="E26" s="36"/>
      <c r="F26" s="35" t="s">
        <v>1814</v>
      </c>
      <c r="G26" s="37">
        <v>44090.089074074072</v>
      </c>
      <c r="H26" s="35" t="s">
        <v>157</v>
      </c>
      <c r="I26" s="35" t="s">
        <v>1815</v>
      </c>
      <c r="J26" s="35" t="s">
        <v>1815</v>
      </c>
      <c r="K26" s="35" t="s">
        <v>1816</v>
      </c>
      <c r="L26" s="35" t="s">
        <v>1817</v>
      </c>
      <c r="M26" s="35" t="s">
        <v>1818</v>
      </c>
      <c r="N26" s="35" t="s">
        <v>1819</v>
      </c>
      <c r="O26" s="35" t="s">
        <v>192</v>
      </c>
      <c r="P26" s="38">
        <v>50000</v>
      </c>
      <c r="Q26" s="38">
        <v>6650</v>
      </c>
      <c r="R26" s="38">
        <v>0</v>
      </c>
      <c r="S26" s="38">
        <v>0</v>
      </c>
      <c r="T26" s="38">
        <v>0</v>
      </c>
      <c r="U26" s="19"/>
      <c r="V26" s="38">
        <v>0</v>
      </c>
      <c r="W26" s="19"/>
      <c r="X26" s="38">
        <v>0</v>
      </c>
      <c r="Y26" s="38">
        <v>56650</v>
      </c>
      <c r="Z26" s="38">
        <v>56650</v>
      </c>
      <c r="AA26" s="20"/>
      <c r="AB26" s="19"/>
      <c r="AC26" s="38" t="s">
        <v>112</v>
      </c>
    </row>
    <row r="27" spans="1:29" x14ac:dyDescent="0.25">
      <c r="A27" s="13" t="str">
        <f t="shared" si="2"/>
        <v>1496042001</v>
      </c>
      <c r="B27" s="35">
        <v>22</v>
      </c>
      <c r="C27" s="36" t="s">
        <v>1820</v>
      </c>
      <c r="D27" s="13" t="str">
        <f t="shared" si="3"/>
        <v>1496042001</v>
      </c>
      <c r="E27" s="36"/>
      <c r="F27" s="35" t="s">
        <v>1821</v>
      </c>
      <c r="G27" s="37">
        <v>44090.096377314818</v>
      </c>
      <c r="H27" s="35" t="s">
        <v>157</v>
      </c>
      <c r="I27" s="35" t="s">
        <v>1822</v>
      </c>
      <c r="J27" s="35" t="s">
        <v>1822</v>
      </c>
      <c r="K27" s="35" t="s">
        <v>1823</v>
      </c>
      <c r="L27" s="35" t="s">
        <v>1824</v>
      </c>
      <c r="M27" s="35" t="s">
        <v>1825</v>
      </c>
      <c r="N27" s="35" t="s">
        <v>1826</v>
      </c>
      <c r="O27" s="35" t="s">
        <v>1827</v>
      </c>
      <c r="P27" s="38">
        <v>50000</v>
      </c>
      <c r="Q27" s="38">
        <v>6650</v>
      </c>
      <c r="R27" s="38">
        <v>0</v>
      </c>
      <c r="S27" s="38">
        <v>0</v>
      </c>
      <c r="T27" s="38">
        <v>0</v>
      </c>
      <c r="U27" s="19"/>
      <c r="V27" s="38">
        <v>0</v>
      </c>
      <c r="W27" s="19"/>
      <c r="X27" s="38">
        <v>0</v>
      </c>
      <c r="Y27" s="38">
        <v>56650</v>
      </c>
      <c r="Z27" s="38">
        <v>56650</v>
      </c>
      <c r="AA27" s="20"/>
      <c r="AB27" s="19"/>
      <c r="AC27" s="38" t="s">
        <v>112</v>
      </c>
    </row>
    <row r="28" spans="1:29" x14ac:dyDescent="0.25">
      <c r="A28" s="13" t="str">
        <f t="shared" si="2"/>
        <v>1759042470</v>
      </c>
      <c r="B28" s="35">
        <v>23</v>
      </c>
      <c r="C28" s="36" t="s">
        <v>1828</v>
      </c>
      <c r="D28" s="13" t="str">
        <f t="shared" si="3"/>
        <v>1759042470</v>
      </c>
      <c r="E28" s="36"/>
      <c r="F28" s="35" t="s">
        <v>1829</v>
      </c>
      <c r="G28" s="37">
        <v>44090.09983796296</v>
      </c>
      <c r="H28" s="35" t="s">
        <v>157</v>
      </c>
      <c r="I28" s="35" t="s">
        <v>1830</v>
      </c>
      <c r="J28" s="35" t="s">
        <v>1830</v>
      </c>
      <c r="K28" s="35" t="s">
        <v>1831</v>
      </c>
      <c r="L28" s="35" t="s">
        <v>1832</v>
      </c>
      <c r="M28" s="35" t="s">
        <v>1833</v>
      </c>
      <c r="N28" s="35" t="s">
        <v>1834</v>
      </c>
      <c r="O28" s="35" t="s">
        <v>1835</v>
      </c>
      <c r="P28" s="38">
        <v>50000</v>
      </c>
      <c r="Q28" s="38">
        <v>6650</v>
      </c>
      <c r="R28" s="38">
        <v>0</v>
      </c>
      <c r="S28" s="38">
        <v>0</v>
      </c>
      <c r="T28" s="38">
        <v>0</v>
      </c>
      <c r="U28" s="19"/>
      <c r="V28" s="38">
        <v>0</v>
      </c>
      <c r="W28" s="19"/>
      <c r="X28" s="38">
        <v>0</v>
      </c>
      <c r="Y28" s="38">
        <v>56650</v>
      </c>
      <c r="Z28" s="38">
        <v>56650</v>
      </c>
      <c r="AA28" s="20"/>
      <c r="AB28" s="19"/>
      <c r="AC28" s="38" t="s">
        <v>112</v>
      </c>
    </row>
    <row r="29" spans="1:29" x14ac:dyDescent="0.25">
      <c r="A29" s="13" t="str">
        <f t="shared" si="2"/>
        <v>1530142437</v>
      </c>
      <c r="B29" s="35">
        <v>24</v>
      </c>
      <c r="C29" s="36" t="s">
        <v>1836</v>
      </c>
      <c r="D29" s="13" t="str">
        <f t="shared" si="3"/>
        <v>1530142437</v>
      </c>
      <c r="E29" s="36"/>
      <c r="F29" s="35" t="s">
        <v>1837</v>
      </c>
      <c r="G29" s="37">
        <v>44090.100810185184</v>
      </c>
      <c r="H29" s="35" t="s">
        <v>157</v>
      </c>
      <c r="I29" s="35" t="s">
        <v>1838</v>
      </c>
      <c r="J29" s="35" t="s">
        <v>1838</v>
      </c>
      <c r="K29" s="35" t="s">
        <v>1839</v>
      </c>
      <c r="L29" s="35" t="s">
        <v>1840</v>
      </c>
      <c r="M29" s="35" t="s">
        <v>1841</v>
      </c>
      <c r="N29" s="35" t="s">
        <v>1842</v>
      </c>
      <c r="O29" s="35" t="s">
        <v>1843</v>
      </c>
      <c r="P29" s="38">
        <v>620000</v>
      </c>
      <c r="Q29" s="38">
        <v>6650</v>
      </c>
      <c r="R29" s="38">
        <v>8000</v>
      </c>
      <c r="S29" s="38">
        <v>0</v>
      </c>
      <c r="T29" s="38">
        <v>0</v>
      </c>
      <c r="U29" s="19"/>
      <c r="V29" s="38">
        <v>0</v>
      </c>
      <c r="W29" s="19"/>
      <c r="X29" s="38">
        <v>0</v>
      </c>
      <c r="Y29" s="38">
        <v>634650</v>
      </c>
      <c r="Z29" s="38">
        <v>634650</v>
      </c>
      <c r="AA29" s="39" t="s">
        <v>1844</v>
      </c>
      <c r="AB29" s="38" t="s">
        <v>138</v>
      </c>
      <c r="AC29" s="38" t="s">
        <v>112</v>
      </c>
    </row>
    <row r="30" spans="1:29" x14ac:dyDescent="0.25">
      <c r="A30" s="13" t="str">
        <f t="shared" si="2"/>
        <v>1821142579</v>
      </c>
      <c r="B30" s="35">
        <v>25</v>
      </c>
      <c r="C30" s="36" t="s">
        <v>1845</v>
      </c>
      <c r="D30" s="13" t="str">
        <f t="shared" si="3"/>
        <v>1821142579</v>
      </c>
      <c r="E30" s="36"/>
      <c r="F30" s="35" t="s">
        <v>1846</v>
      </c>
      <c r="G30" s="37">
        <v>44090.102233796293</v>
      </c>
      <c r="H30" s="35" t="s">
        <v>157</v>
      </c>
      <c r="I30" s="35" t="s">
        <v>1847</v>
      </c>
      <c r="J30" s="35" t="s">
        <v>1847</v>
      </c>
      <c r="K30" s="35" t="s">
        <v>1848</v>
      </c>
      <c r="L30" s="35" t="s">
        <v>1849</v>
      </c>
      <c r="M30" s="35" t="s">
        <v>1850</v>
      </c>
      <c r="N30" s="35" t="s">
        <v>1851</v>
      </c>
      <c r="O30" s="35" t="s">
        <v>1852</v>
      </c>
      <c r="P30" s="38">
        <v>2448000</v>
      </c>
      <c r="Q30" s="38">
        <v>6650</v>
      </c>
      <c r="R30" s="38">
        <v>64000</v>
      </c>
      <c r="S30" s="38">
        <v>0</v>
      </c>
      <c r="T30" s="38">
        <v>0</v>
      </c>
      <c r="U30" s="19"/>
      <c r="V30" s="38">
        <v>0</v>
      </c>
      <c r="W30" s="19"/>
      <c r="X30" s="38">
        <v>0</v>
      </c>
      <c r="Y30" s="38">
        <v>2518650</v>
      </c>
      <c r="Z30" s="38">
        <v>2518650</v>
      </c>
      <c r="AA30" s="39" t="s">
        <v>1853</v>
      </c>
      <c r="AB30" s="38" t="s">
        <v>151</v>
      </c>
      <c r="AC30" s="38" t="s">
        <v>112</v>
      </c>
    </row>
    <row r="31" spans="1:29" x14ac:dyDescent="0.25">
      <c r="A31" s="13" t="str">
        <f t="shared" si="2"/>
        <v>1252142616</v>
      </c>
      <c r="B31" s="35">
        <v>26</v>
      </c>
      <c r="C31" s="36" t="s">
        <v>1854</v>
      </c>
      <c r="D31" s="13" t="str">
        <f t="shared" si="3"/>
        <v>1252142616</v>
      </c>
      <c r="E31" s="36"/>
      <c r="F31" s="35" t="s">
        <v>1855</v>
      </c>
      <c r="G31" s="37">
        <v>44090.102847222224</v>
      </c>
      <c r="H31" s="35" t="s">
        <v>157</v>
      </c>
      <c r="I31" s="35" t="s">
        <v>1856</v>
      </c>
      <c r="J31" s="35" t="s">
        <v>1856</v>
      </c>
      <c r="K31" s="35" t="s">
        <v>1857</v>
      </c>
      <c r="L31" s="35" t="s">
        <v>1858</v>
      </c>
      <c r="M31" s="35" t="s">
        <v>1859</v>
      </c>
      <c r="N31" s="35" t="s">
        <v>1860</v>
      </c>
      <c r="O31" s="35" t="s">
        <v>1861</v>
      </c>
      <c r="P31" s="38">
        <v>50000</v>
      </c>
      <c r="Q31" s="38">
        <v>6650</v>
      </c>
      <c r="R31" s="38">
        <v>0</v>
      </c>
      <c r="S31" s="38">
        <v>0</v>
      </c>
      <c r="T31" s="38">
        <v>0</v>
      </c>
      <c r="U31" s="19"/>
      <c r="V31" s="38">
        <v>0</v>
      </c>
      <c r="W31" s="19"/>
      <c r="X31" s="38">
        <v>0</v>
      </c>
      <c r="Y31" s="38">
        <v>56650</v>
      </c>
      <c r="Z31" s="38">
        <v>56650</v>
      </c>
      <c r="AA31" s="20"/>
      <c r="AB31" s="19"/>
      <c r="AC31" s="38" t="s">
        <v>112</v>
      </c>
    </row>
    <row r="32" spans="1:29" x14ac:dyDescent="0.25">
      <c r="A32" s="13" t="str">
        <f t="shared" si="2"/>
        <v>1815142505</v>
      </c>
      <c r="B32" s="35">
        <v>27</v>
      </c>
      <c r="C32" s="36" t="s">
        <v>1862</v>
      </c>
      <c r="D32" s="13" t="str">
        <f t="shared" si="3"/>
        <v>1815142505</v>
      </c>
      <c r="E32" s="36"/>
      <c r="F32" s="35" t="s">
        <v>1863</v>
      </c>
      <c r="G32" s="37">
        <v>44090.105775462966</v>
      </c>
      <c r="H32" s="35" t="s">
        <v>157</v>
      </c>
      <c r="I32" s="35" t="s">
        <v>1864</v>
      </c>
      <c r="J32" s="35" t="s">
        <v>1864</v>
      </c>
      <c r="K32" s="35" t="s">
        <v>1865</v>
      </c>
      <c r="L32" s="35" t="s">
        <v>1866</v>
      </c>
      <c r="M32" s="35" t="s">
        <v>1867</v>
      </c>
      <c r="N32" s="35" t="s">
        <v>1868</v>
      </c>
      <c r="O32" s="35" t="s">
        <v>799</v>
      </c>
      <c r="P32" s="38">
        <v>50000</v>
      </c>
      <c r="Q32" s="38">
        <v>6650</v>
      </c>
      <c r="R32" s="38">
        <v>0</v>
      </c>
      <c r="S32" s="38">
        <v>0</v>
      </c>
      <c r="T32" s="38">
        <v>0</v>
      </c>
      <c r="U32" s="19"/>
      <c r="V32" s="38">
        <v>0</v>
      </c>
      <c r="W32" s="19"/>
      <c r="X32" s="38">
        <v>0</v>
      </c>
      <c r="Y32" s="38">
        <v>56650</v>
      </c>
      <c r="Z32" s="38">
        <v>56650</v>
      </c>
      <c r="AA32" s="20"/>
      <c r="AB32" s="19"/>
      <c r="AC32" s="38" t="s">
        <v>112</v>
      </c>
    </row>
    <row r="33" spans="1:29" x14ac:dyDescent="0.25">
      <c r="A33" s="13" t="str">
        <f t="shared" si="2"/>
        <v>1376142606</v>
      </c>
      <c r="B33" s="35">
        <v>28</v>
      </c>
      <c r="C33" s="36" t="s">
        <v>1869</v>
      </c>
      <c r="D33" s="13" t="str">
        <f t="shared" si="3"/>
        <v>1376142606</v>
      </c>
      <c r="E33" s="36"/>
      <c r="F33" s="35" t="s">
        <v>1870</v>
      </c>
      <c r="G33" s="37">
        <v>44090.107812499999</v>
      </c>
      <c r="H33" s="35" t="s">
        <v>157</v>
      </c>
      <c r="I33" s="35" t="s">
        <v>1871</v>
      </c>
      <c r="J33" s="35" t="s">
        <v>1871</v>
      </c>
      <c r="K33" s="35" t="s">
        <v>1872</v>
      </c>
      <c r="L33" s="35" t="s">
        <v>1873</v>
      </c>
      <c r="M33" s="35" t="s">
        <v>1874</v>
      </c>
      <c r="N33" s="35" t="s">
        <v>1875</v>
      </c>
      <c r="O33" s="35" t="s">
        <v>1293</v>
      </c>
      <c r="P33" s="38">
        <v>50000</v>
      </c>
      <c r="Q33" s="38">
        <v>6650</v>
      </c>
      <c r="R33" s="38">
        <v>0</v>
      </c>
      <c r="S33" s="38">
        <v>0</v>
      </c>
      <c r="T33" s="38">
        <v>0</v>
      </c>
      <c r="U33" s="19"/>
      <c r="V33" s="38">
        <v>0</v>
      </c>
      <c r="W33" s="19"/>
      <c r="X33" s="38">
        <v>0</v>
      </c>
      <c r="Y33" s="38">
        <v>56650</v>
      </c>
      <c r="Z33" s="38">
        <v>56650</v>
      </c>
      <c r="AA33" s="20"/>
      <c r="AB33" s="19"/>
      <c r="AC33" s="38" t="s">
        <v>112</v>
      </c>
    </row>
    <row r="34" spans="1:29" x14ac:dyDescent="0.25">
      <c r="A34" s="13" t="str">
        <f t="shared" si="2"/>
        <v>1147142273</v>
      </c>
      <c r="B34" s="35">
        <v>29</v>
      </c>
      <c r="C34" s="36" t="s">
        <v>1876</v>
      </c>
      <c r="D34" s="13" t="str">
        <f t="shared" si="3"/>
        <v>1147142273</v>
      </c>
      <c r="E34" s="36"/>
      <c r="F34" s="35" t="s">
        <v>1877</v>
      </c>
      <c r="G34" s="37">
        <v>44090.110092592593</v>
      </c>
      <c r="H34" s="35" t="s">
        <v>157</v>
      </c>
      <c r="I34" s="35" t="s">
        <v>1878</v>
      </c>
      <c r="J34" s="35" t="s">
        <v>1878</v>
      </c>
      <c r="K34" s="35" t="s">
        <v>1879</v>
      </c>
      <c r="L34" s="35" t="s">
        <v>1880</v>
      </c>
      <c r="M34" s="35" t="s">
        <v>1881</v>
      </c>
      <c r="N34" s="35" t="s">
        <v>1882</v>
      </c>
      <c r="O34" s="35" t="s">
        <v>1883</v>
      </c>
      <c r="P34" s="38">
        <v>760000</v>
      </c>
      <c r="Q34" s="38">
        <v>6650</v>
      </c>
      <c r="R34" s="38">
        <v>20000</v>
      </c>
      <c r="S34" s="38">
        <v>0</v>
      </c>
      <c r="T34" s="38">
        <v>0</v>
      </c>
      <c r="U34" s="19"/>
      <c r="V34" s="38">
        <v>0</v>
      </c>
      <c r="W34" s="19"/>
      <c r="X34" s="38">
        <v>0</v>
      </c>
      <c r="Y34" s="38">
        <v>786650</v>
      </c>
      <c r="Z34" s="38">
        <v>786650</v>
      </c>
      <c r="AA34" s="20"/>
      <c r="AB34" s="38" t="s">
        <v>179</v>
      </c>
      <c r="AC34" s="38" t="s">
        <v>112</v>
      </c>
    </row>
    <row r="35" spans="1:29" x14ac:dyDescent="0.25">
      <c r="A35" s="13" t="str">
        <f t="shared" si="2"/>
        <v>1779142248</v>
      </c>
      <c r="B35" s="35">
        <v>30</v>
      </c>
      <c r="C35" s="36" t="s">
        <v>1884</v>
      </c>
      <c r="D35" s="13" t="str">
        <f t="shared" si="3"/>
        <v>1779142248</v>
      </c>
      <c r="E35" s="36"/>
      <c r="F35" s="35" t="s">
        <v>1885</v>
      </c>
      <c r="G35" s="37">
        <v>44090.111226851855</v>
      </c>
      <c r="H35" s="35" t="s">
        <v>157</v>
      </c>
      <c r="I35" s="35" t="s">
        <v>1886</v>
      </c>
      <c r="J35" s="35" t="s">
        <v>1886</v>
      </c>
      <c r="K35" s="35" t="s">
        <v>1887</v>
      </c>
      <c r="L35" s="35" t="s">
        <v>1888</v>
      </c>
      <c r="M35" s="35" t="s">
        <v>1889</v>
      </c>
      <c r="N35" s="35" t="s">
        <v>1890</v>
      </c>
      <c r="O35" s="35" t="s">
        <v>1891</v>
      </c>
      <c r="P35" s="38">
        <v>50000</v>
      </c>
      <c r="Q35" s="38">
        <v>6650</v>
      </c>
      <c r="R35" s="38">
        <v>0</v>
      </c>
      <c r="S35" s="38">
        <v>0</v>
      </c>
      <c r="T35" s="38">
        <v>0</v>
      </c>
      <c r="U35" s="19"/>
      <c r="V35" s="38">
        <v>0</v>
      </c>
      <c r="W35" s="19"/>
      <c r="X35" s="38">
        <v>0</v>
      </c>
      <c r="Y35" s="38">
        <v>56650</v>
      </c>
      <c r="Z35" s="38">
        <v>56650</v>
      </c>
      <c r="AA35" s="20"/>
      <c r="AB35" s="19"/>
      <c r="AC35" s="38" t="s">
        <v>112</v>
      </c>
    </row>
    <row r="36" spans="1:29" x14ac:dyDescent="0.25">
      <c r="A36" s="13" t="str">
        <f t="shared" si="2"/>
        <v>1634242811</v>
      </c>
      <c r="B36" s="35">
        <v>31</v>
      </c>
      <c r="C36" s="36" t="s">
        <v>1892</v>
      </c>
      <c r="D36" s="13" t="str">
        <f t="shared" si="3"/>
        <v>1634242811</v>
      </c>
      <c r="E36" s="36"/>
      <c r="F36" s="35" t="s">
        <v>1893</v>
      </c>
      <c r="G36" s="37">
        <v>44090.116631944446</v>
      </c>
      <c r="H36" s="35" t="s">
        <v>157</v>
      </c>
      <c r="I36" s="35" t="s">
        <v>1894</v>
      </c>
      <c r="J36" s="35" t="s">
        <v>1894</v>
      </c>
      <c r="K36" s="35" t="s">
        <v>1895</v>
      </c>
      <c r="L36" s="35" t="s">
        <v>1896</v>
      </c>
      <c r="M36" s="35" t="s">
        <v>1897</v>
      </c>
      <c r="N36" s="35" t="s">
        <v>1898</v>
      </c>
      <c r="O36" s="35" t="s">
        <v>1899</v>
      </c>
      <c r="P36" s="38">
        <v>50000</v>
      </c>
      <c r="Q36" s="38">
        <v>6650</v>
      </c>
      <c r="R36" s="38">
        <v>0</v>
      </c>
      <c r="S36" s="38">
        <v>0</v>
      </c>
      <c r="T36" s="38">
        <v>0</v>
      </c>
      <c r="U36" s="19"/>
      <c r="V36" s="38">
        <v>0</v>
      </c>
      <c r="W36" s="19"/>
      <c r="X36" s="38">
        <v>0</v>
      </c>
      <c r="Y36" s="38">
        <v>56650</v>
      </c>
      <c r="Z36" s="38">
        <v>56650</v>
      </c>
      <c r="AA36" s="20"/>
      <c r="AB36" s="19"/>
      <c r="AC36" s="38" t="s">
        <v>112</v>
      </c>
    </row>
    <row r="37" spans="1:29" x14ac:dyDescent="0.25">
      <c r="A37" s="13" t="str">
        <f t="shared" si="2"/>
        <v>1448242616</v>
      </c>
      <c r="B37" s="35">
        <v>32</v>
      </c>
      <c r="C37" s="36" t="s">
        <v>1900</v>
      </c>
      <c r="D37" s="13" t="str">
        <f t="shared" si="3"/>
        <v>1448242616</v>
      </c>
      <c r="E37" s="36"/>
      <c r="F37" s="35" t="s">
        <v>1901</v>
      </c>
      <c r="G37" s="37">
        <v>44090.121550925927</v>
      </c>
      <c r="H37" s="35" t="s">
        <v>157</v>
      </c>
      <c r="I37" s="35" t="s">
        <v>1902</v>
      </c>
      <c r="J37" s="35" t="s">
        <v>1902</v>
      </c>
      <c r="K37" s="35" t="s">
        <v>1903</v>
      </c>
      <c r="L37" s="35" t="s">
        <v>1904</v>
      </c>
      <c r="M37" s="35" t="s">
        <v>1905</v>
      </c>
      <c r="N37" s="35" t="s">
        <v>1906</v>
      </c>
      <c r="O37" s="35" t="s">
        <v>1907</v>
      </c>
      <c r="P37" s="38">
        <v>50000</v>
      </c>
      <c r="Q37" s="38">
        <v>6650</v>
      </c>
      <c r="R37" s="38">
        <v>0</v>
      </c>
      <c r="S37" s="38">
        <v>0</v>
      </c>
      <c r="T37" s="38">
        <v>0</v>
      </c>
      <c r="U37" s="19"/>
      <c r="V37" s="38">
        <v>0</v>
      </c>
      <c r="W37" s="19"/>
      <c r="X37" s="38">
        <v>0</v>
      </c>
      <c r="Y37" s="38">
        <v>56650</v>
      </c>
      <c r="Z37" s="38">
        <v>56650</v>
      </c>
      <c r="AA37" s="20"/>
      <c r="AB37" s="19"/>
      <c r="AC37" s="38" t="s">
        <v>112</v>
      </c>
    </row>
    <row r="38" spans="1:29" x14ac:dyDescent="0.25">
      <c r="A38" s="13" t="str">
        <f t="shared" si="2"/>
        <v>1089342254</v>
      </c>
      <c r="B38" s="35">
        <v>33</v>
      </c>
      <c r="C38" s="36" t="s">
        <v>1908</v>
      </c>
      <c r="D38" s="13" t="str">
        <f t="shared" si="3"/>
        <v>1089342254</v>
      </c>
      <c r="E38" s="36"/>
      <c r="F38" s="35" t="s">
        <v>1909</v>
      </c>
      <c r="G38" s="37">
        <v>44090.134664351855</v>
      </c>
      <c r="H38" s="35" t="s">
        <v>157</v>
      </c>
      <c r="I38" s="35" t="s">
        <v>1910</v>
      </c>
      <c r="J38" s="35" t="s">
        <v>1910</v>
      </c>
      <c r="K38" s="35" t="s">
        <v>1911</v>
      </c>
      <c r="L38" s="35" t="s">
        <v>1912</v>
      </c>
      <c r="M38" s="35" t="s">
        <v>1913</v>
      </c>
      <c r="N38" s="35" t="s">
        <v>1914</v>
      </c>
      <c r="O38" s="35" t="s">
        <v>1915</v>
      </c>
      <c r="P38" s="38">
        <v>50000</v>
      </c>
      <c r="Q38" s="38">
        <v>6650</v>
      </c>
      <c r="R38" s="38">
        <v>0</v>
      </c>
      <c r="S38" s="38">
        <v>0</v>
      </c>
      <c r="T38" s="38">
        <v>0</v>
      </c>
      <c r="U38" s="19"/>
      <c r="V38" s="38">
        <v>0</v>
      </c>
      <c r="W38" s="19"/>
      <c r="X38" s="38">
        <v>0</v>
      </c>
      <c r="Y38" s="38">
        <v>56650</v>
      </c>
      <c r="Z38" s="38">
        <v>56650</v>
      </c>
      <c r="AA38" s="20"/>
      <c r="AB38" s="19"/>
      <c r="AC38" s="38" t="s">
        <v>112</v>
      </c>
    </row>
    <row r="39" spans="1:29" x14ac:dyDescent="0.25">
      <c r="A39" s="13" t="str">
        <f t="shared" si="2"/>
        <v>1981442051</v>
      </c>
      <c r="B39" s="35">
        <v>34</v>
      </c>
      <c r="C39" s="36" t="s">
        <v>1916</v>
      </c>
      <c r="D39" s="13" t="str">
        <f t="shared" si="3"/>
        <v>1981442051</v>
      </c>
      <c r="E39" s="36"/>
      <c r="F39" s="35" t="s">
        <v>1917</v>
      </c>
      <c r="G39" s="37">
        <v>44090.136736111112</v>
      </c>
      <c r="H39" s="35" t="s">
        <v>157</v>
      </c>
      <c r="I39" s="35" t="s">
        <v>1918</v>
      </c>
      <c r="J39" s="35" t="s">
        <v>1918</v>
      </c>
      <c r="K39" s="35" t="s">
        <v>1919</v>
      </c>
      <c r="L39" s="35" t="s">
        <v>1920</v>
      </c>
      <c r="M39" s="35" t="s">
        <v>1921</v>
      </c>
      <c r="N39" s="35" t="s">
        <v>1922</v>
      </c>
      <c r="O39" s="35" t="s">
        <v>1923</v>
      </c>
      <c r="P39" s="38">
        <v>50000</v>
      </c>
      <c r="Q39" s="38">
        <v>6650</v>
      </c>
      <c r="R39" s="38">
        <v>0</v>
      </c>
      <c r="S39" s="38">
        <v>0</v>
      </c>
      <c r="T39" s="38">
        <v>0</v>
      </c>
      <c r="U39" s="19"/>
      <c r="V39" s="38">
        <v>0</v>
      </c>
      <c r="W39" s="19"/>
      <c r="X39" s="38">
        <v>0</v>
      </c>
      <c r="Y39" s="38">
        <v>56650</v>
      </c>
      <c r="Z39" s="38">
        <v>56650</v>
      </c>
      <c r="AA39" s="20"/>
      <c r="AB39" s="19"/>
      <c r="AC39" s="38" t="s">
        <v>112</v>
      </c>
    </row>
    <row r="40" spans="1:29" x14ac:dyDescent="0.25">
      <c r="A40" s="13" t="str">
        <f t="shared" si="2"/>
        <v>1273442016</v>
      </c>
      <c r="B40" s="35">
        <v>35</v>
      </c>
      <c r="C40" s="36" t="s">
        <v>1924</v>
      </c>
      <c r="D40" s="13" t="str">
        <f t="shared" si="3"/>
        <v>1273442016</v>
      </c>
      <c r="E40" s="36"/>
      <c r="F40" s="35" t="s">
        <v>1925</v>
      </c>
      <c r="G40" s="37">
        <v>44090.138981481483</v>
      </c>
      <c r="H40" s="35" t="s">
        <v>157</v>
      </c>
      <c r="I40" s="35" t="s">
        <v>1926</v>
      </c>
      <c r="J40" s="35" t="s">
        <v>1926</v>
      </c>
      <c r="K40" s="35" t="s">
        <v>1927</v>
      </c>
      <c r="L40" s="35" t="s">
        <v>1928</v>
      </c>
      <c r="M40" s="35" t="s">
        <v>1929</v>
      </c>
      <c r="N40" s="35" t="s">
        <v>1930</v>
      </c>
      <c r="O40" s="35" t="s">
        <v>1931</v>
      </c>
      <c r="P40" s="38">
        <v>50000</v>
      </c>
      <c r="Q40" s="38">
        <v>6650</v>
      </c>
      <c r="R40" s="38">
        <v>0</v>
      </c>
      <c r="S40" s="38">
        <v>0</v>
      </c>
      <c r="T40" s="38">
        <v>0</v>
      </c>
      <c r="U40" s="19"/>
      <c r="V40" s="38">
        <v>0</v>
      </c>
      <c r="W40" s="19"/>
      <c r="X40" s="38">
        <v>0</v>
      </c>
      <c r="Y40" s="38">
        <v>56650</v>
      </c>
      <c r="Z40" s="38">
        <v>56650</v>
      </c>
      <c r="AA40" s="20"/>
      <c r="AB40" s="19"/>
      <c r="AC40" s="38" t="s">
        <v>112</v>
      </c>
    </row>
    <row r="41" spans="1:29" x14ac:dyDescent="0.25">
      <c r="A41" s="13" t="str">
        <f t="shared" si="2"/>
        <v>1779342423</v>
      </c>
      <c r="B41" s="35">
        <v>36</v>
      </c>
      <c r="C41" s="36" t="s">
        <v>1932</v>
      </c>
      <c r="D41" s="13" t="str">
        <f t="shared" si="3"/>
        <v>1779342423</v>
      </c>
      <c r="E41" s="36"/>
      <c r="F41" s="35" t="s">
        <v>1933</v>
      </c>
      <c r="G41" s="37">
        <v>44090.150173611109</v>
      </c>
      <c r="H41" s="35" t="s">
        <v>157</v>
      </c>
      <c r="I41" s="35" t="s">
        <v>1934</v>
      </c>
      <c r="J41" s="35" t="s">
        <v>1934</v>
      </c>
      <c r="K41" s="35" t="s">
        <v>1935</v>
      </c>
      <c r="L41" s="35" t="s">
        <v>1936</v>
      </c>
      <c r="M41" s="35" t="s">
        <v>1937</v>
      </c>
      <c r="N41" s="35" t="s">
        <v>1005</v>
      </c>
      <c r="O41" s="35" t="s">
        <v>1006</v>
      </c>
      <c r="P41" s="38">
        <v>150000</v>
      </c>
      <c r="Q41" s="38">
        <v>6650</v>
      </c>
      <c r="R41" s="38">
        <v>14000</v>
      </c>
      <c r="S41" s="38">
        <v>0</v>
      </c>
      <c r="T41" s="38">
        <v>0</v>
      </c>
      <c r="U41" s="19"/>
      <c r="V41" s="38">
        <v>0</v>
      </c>
      <c r="W41" s="19"/>
      <c r="X41" s="38">
        <v>0</v>
      </c>
      <c r="Y41" s="38">
        <v>170650</v>
      </c>
      <c r="Z41" s="38">
        <v>170650</v>
      </c>
      <c r="AA41" s="39" t="s">
        <v>1938</v>
      </c>
      <c r="AB41" s="38" t="s">
        <v>138</v>
      </c>
      <c r="AC41" s="38" t="s">
        <v>112</v>
      </c>
    </row>
    <row r="42" spans="1:29" x14ac:dyDescent="0.25">
      <c r="A42" s="13" t="str">
        <f t="shared" si="2"/>
        <v>1217542695</v>
      </c>
      <c r="B42" s="35">
        <v>37</v>
      </c>
      <c r="C42" s="36" t="s">
        <v>1939</v>
      </c>
      <c r="D42" s="13" t="str">
        <f t="shared" si="3"/>
        <v>1217542695</v>
      </c>
      <c r="E42" s="36"/>
      <c r="F42" s="35" t="s">
        <v>1940</v>
      </c>
      <c r="G42" s="37">
        <v>44090.155995370369</v>
      </c>
      <c r="H42" s="35" t="s">
        <v>157</v>
      </c>
      <c r="I42" s="35" t="s">
        <v>1941</v>
      </c>
      <c r="J42" s="35" t="s">
        <v>1941</v>
      </c>
      <c r="K42" s="35" t="s">
        <v>1942</v>
      </c>
      <c r="L42" s="35" t="s">
        <v>1943</v>
      </c>
      <c r="M42" s="35" t="s">
        <v>1944</v>
      </c>
      <c r="N42" s="35" t="s">
        <v>1945</v>
      </c>
      <c r="O42" s="35" t="s">
        <v>1946</v>
      </c>
      <c r="P42" s="38">
        <v>50000</v>
      </c>
      <c r="Q42" s="38">
        <v>6650</v>
      </c>
      <c r="R42" s="38">
        <v>0</v>
      </c>
      <c r="S42" s="38">
        <v>0</v>
      </c>
      <c r="T42" s="38">
        <v>0</v>
      </c>
      <c r="U42" s="19"/>
      <c r="V42" s="38">
        <v>0</v>
      </c>
      <c r="W42" s="19"/>
      <c r="X42" s="38">
        <v>0</v>
      </c>
      <c r="Y42" s="38">
        <v>56650</v>
      </c>
      <c r="Z42" s="38">
        <v>56650</v>
      </c>
      <c r="AA42" s="20"/>
      <c r="AB42" s="19"/>
      <c r="AC42" s="38" t="s">
        <v>112</v>
      </c>
    </row>
    <row r="43" spans="1:29" x14ac:dyDescent="0.25">
      <c r="A43" s="13" t="str">
        <f t="shared" si="2"/>
        <v>1657642761</v>
      </c>
      <c r="B43" s="35">
        <v>38</v>
      </c>
      <c r="C43" s="36" t="s">
        <v>1947</v>
      </c>
      <c r="D43" s="13" t="str">
        <f t="shared" si="3"/>
        <v>1657642761</v>
      </c>
      <c r="E43" s="36"/>
      <c r="F43" s="35" t="s">
        <v>1948</v>
      </c>
      <c r="G43" s="37">
        <v>44090.166631944441</v>
      </c>
      <c r="H43" s="35" t="s">
        <v>157</v>
      </c>
      <c r="I43" s="35" t="s">
        <v>1949</v>
      </c>
      <c r="J43" s="35" t="s">
        <v>1949</v>
      </c>
      <c r="K43" s="35" t="s">
        <v>1950</v>
      </c>
      <c r="L43" s="35" t="s">
        <v>1951</v>
      </c>
      <c r="M43" s="35" t="s">
        <v>1952</v>
      </c>
      <c r="N43" s="35" t="s">
        <v>1953</v>
      </c>
      <c r="O43" s="35" t="s">
        <v>1954</v>
      </c>
      <c r="P43" s="38">
        <v>50000</v>
      </c>
      <c r="Q43" s="38">
        <v>6650</v>
      </c>
      <c r="R43" s="38">
        <v>0</v>
      </c>
      <c r="S43" s="38">
        <v>0</v>
      </c>
      <c r="T43" s="38">
        <v>0</v>
      </c>
      <c r="U43" s="19"/>
      <c r="V43" s="38">
        <v>0</v>
      </c>
      <c r="W43" s="19"/>
      <c r="X43" s="38">
        <v>0</v>
      </c>
      <c r="Y43" s="38">
        <v>56650</v>
      </c>
      <c r="Z43" s="38">
        <v>56650</v>
      </c>
      <c r="AA43" s="20"/>
      <c r="AB43" s="19"/>
      <c r="AC43" s="38" t="s">
        <v>112</v>
      </c>
    </row>
    <row r="44" spans="1:29" x14ac:dyDescent="0.25">
      <c r="A44" s="13" t="str">
        <f t="shared" si="2"/>
        <v>1069242024</v>
      </c>
      <c r="B44" s="35">
        <v>39</v>
      </c>
      <c r="C44" s="36" t="s">
        <v>1955</v>
      </c>
      <c r="D44" s="13" t="str">
        <f t="shared" si="3"/>
        <v>1069242024</v>
      </c>
      <c r="E44" s="36"/>
      <c r="F44" s="35" t="s">
        <v>1956</v>
      </c>
      <c r="G44" s="37">
        <v>44090.168171296296</v>
      </c>
      <c r="H44" s="35" t="s">
        <v>157</v>
      </c>
      <c r="I44" s="35" t="s">
        <v>1957</v>
      </c>
      <c r="J44" s="35" t="s">
        <v>1957</v>
      </c>
      <c r="K44" s="35" t="s">
        <v>1958</v>
      </c>
      <c r="L44" s="35" t="s">
        <v>1959</v>
      </c>
      <c r="M44" s="35" t="s">
        <v>1960</v>
      </c>
      <c r="N44" s="35" t="s">
        <v>700</v>
      </c>
      <c r="O44" s="35" t="s">
        <v>701</v>
      </c>
      <c r="P44" s="38">
        <v>620000</v>
      </c>
      <c r="Q44" s="38">
        <v>6650</v>
      </c>
      <c r="R44" s="38">
        <v>13000</v>
      </c>
      <c r="S44" s="38">
        <v>0</v>
      </c>
      <c r="T44" s="38">
        <v>0</v>
      </c>
      <c r="U44" s="19"/>
      <c r="V44" s="38">
        <v>0</v>
      </c>
      <c r="W44" s="19"/>
      <c r="X44" s="38">
        <v>0</v>
      </c>
      <c r="Y44" s="38">
        <v>639650</v>
      </c>
      <c r="Z44" s="38">
        <v>639650</v>
      </c>
      <c r="AA44" s="39" t="s">
        <v>1961</v>
      </c>
      <c r="AB44" s="38" t="s">
        <v>138</v>
      </c>
      <c r="AC44" s="38" t="s">
        <v>112</v>
      </c>
    </row>
    <row r="45" spans="1:29" x14ac:dyDescent="0.25">
      <c r="A45" s="13" t="str">
        <f t="shared" si="2"/>
        <v>1580742667</v>
      </c>
      <c r="B45" s="35">
        <v>40</v>
      </c>
      <c r="C45" s="36" t="s">
        <v>1962</v>
      </c>
      <c r="D45" s="13" t="str">
        <f t="shared" si="3"/>
        <v>1580742667</v>
      </c>
      <c r="E45" s="36"/>
      <c r="F45" s="35" t="s">
        <v>1963</v>
      </c>
      <c r="G45" s="37">
        <v>44090.170613425929</v>
      </c>
      <c r="H45" s="35" t="s">
        <v>157</v>
      </c>
      <c r="I45" s="35" t="s">
        <v>1964</v>
      </c>
      <c r="J45" s="35" t="s">
        <v>1964</v>
      </c>
      <c r="K45" s="35" t="s">
        <v>1965</v>
      </c>
      <c r="L45" s="35" t="s">
        <v>1966</v>
      </c>
      <c r="M45" s="35" t="s">
        <v>1967</v>
      </c>
      <c r="N45" s="35" t="s">
        <v>1968</v>
      </c>
      <c r="O45" s="35" t="s">
        <v>1969</v>
      </c>
      <c r="P45" s="38">
        <v>50000</v>
      </c>
      <c r="Q45" s="38">
        <v>6650</v>
      </c>
      <c r="R45" s="38">
        <v>0</v>
      </c>
      <c r="S45" s="38">
        <v>0</v>
      </c>
      <c r="T45" s="38">
        <v>0</v>
      </c>
      <c r="U45" s="19"/>
      <c r="V45" s="38">
        <v>0</v>
      </c>
      <c r="W45" s="19"/>
      <c r="X45" s="38">
        <v>0</v>
      </c>
      <c r="Y45" s="38">
        <v>56650</v>
      </c>
      <c r="Z45" s="38">
        <v>56650</v>
      </c>
      <c r="AA45" s="20"/>
      <c r="AB45" s="19"/>
      <c r="AC45" s="38" t="s">
        <v>112</v>
      </c>
    </row>
    <row r="46" spans="1:29" x14ac:dyDescent="0.25">
      <c r="A46" s="13" t="str">
        <f t="shared" si="2"/>
        <v>1757302838</v>
      </c>
      <c r="B46" s="35">
        <v>41</v>
      </c>
      <c r="C46" s="36" t="s">
        <v>1970</v>
      </c>
      <c r="D46" s="13" t="str">
        <f t="shared" si="3"/>
        <v>1757302838</v>
      </c>
      <c r="E46" s="36"/>
      <c r="F46" s="35" t="s">
        <v>1971</v>
      </c>
      <c r="G46" s="37">
        <v>44090.172233796293</v>
      </c>
      <c r="H46" s="35" t="s">
        <v>157</v>
      </c>
      <c r="I46" s="35" t="s">
        <v>1972</v>
      </c>
      <c r="J46" s="35" t="s">
        <v>1972</v>
      </c>
      <c r="K46" s="35" t="s">
        <v>1973</v>
      </c>
      <c r="L46" s="35" t="s">
        <v>1974</v>
      </c>
      <c r="M46" s="35" t="s">
        <v>1975</v>
      </c>
      <c r="N46" s="35" t="s">
        <v>1976</v>
      </c>
      <c r="O46" s="35" t="s">
        <v>1977</v>
      </c>
      <c r="P46" s="38">
        <v>50000</v>
      </c>
      <c r="Q46" s="38">
        <v>6650</v>
      </c>
      <c r="R46" s="38">
        <v>0</v>
      </c>
      <c r="S46" s="38">
        <v>0</v>
      </c>
      <c r="T46" s="38">
        <v>0</v>
      </c>
      <c r="U46" s="19"/>
      <c r="V46" s="38">
        <v>0</v>
      </c>
      <c r="W46" s="19"/>
      <c r="X46" s="38">
        <v>0</v>
      </c>
      <c r="Y46" s="38">
        <v>56650</v>
      </c>
      <c r="Z46" s="38">
        <v>56650</v>
      </c>
      <c r="AA46" s="20"/>
      <c r="AB46" s="19"/>
      <c r="AC46" s="38" t="s">
        <v>112</v>
      </c>
    </row>
    <row r="47" spans="1:29" x14ac:dyDescent="0.25">
      <c r="A47" s="13" t="str">
        <f t="shared" si="2"/>
        <v>1345742074</v>
      </c>
      <c r="B47" s="35">
        <v>42</v>
      </c>
      <c r="C47" s="36" t="s">
        <v>1978</v>
      </c>
      <c r="D47" s="13" t="str">
        <f t="shared" si="3"/>
        <v>1345742074</v>
      </c>
      <c r="E47" s="36"/>
      <c r="F47" s="35" t="s">
        <v>1979</v>
      </c>
      <c r="G47" s="37">
        <v>44090.175925925927</v>
      </c>
      <c r="H47" s="35" t="s">
        <v>157</v>
      </c>
      <c r="I47" s="35" t="s">
        <v>1980</v>
      </c>
      <c r="J47" s="35" t="s">
        <v>1980</v>
      </c>
      <c r="K47" s="35" t="s">
        <v>1981</v>
      </c>
      <c r="L47" s="35" t="s">
        <v>1982</v>
      </c>
      <c r="M47" s="35" t="s">
        <v>1983</v>
      </c>
      <c r="N47" s="35" t="s">
        <v>1984</v>
      </c>
      <c r="O47" s="35" t="s">
        <v>1985</v>
      </c>
      <c r="P47" s="38">
        <v>50000</v>
      </c>
      <c r="Q47" s="38">
        <v>6650</v>
      </c>
      <c r="R47" s="38">
        <v>0</v>
      </c>
      <c r="S47" s="38">
        <v>0</v>
      </c>
      <c r="T47" s="38">
        <v>0</v>
      </c>
      <c r="U47" s="19"/>
      <c r="V47" s="38">
        <v>0</v>
      </c>
      <c r="W47" s="19"/>
      <c r="X47" s="38">
        <v>0</v>
      </c>
      <c r="Y47" s="38">
        <v>56650</v>
      </c>
      <c r="Z47" s="38">
        <v>56650</v>
      </c>
      <c r="AA47" s="20"/>
      <c r="AB47" s="19"/>
      <c r="AC47" s="38" t="s">
        <v>112</v>
      </c>
    </row>
    <row r="48" spans="1:29" x14ac:dyDescent="0.25">
      <c r="A48" s="13" t="str">
        <f t="shared" si="2"/>
        <v>1546642350</v>
      </c>
      <c r="B48" s="35">
        <v>43</v>
      </c>
      <c r="C48" s="36" t="s">
        <v>1986</v>
      </c>
      <c r="D48" s="13" t="str">
        <f t="shared" si="3"/>
        <v>1546642350</v>
      </c>
      <c r="E48" s="36"/>
      <c r="F48" s="35" t="s">
        <v>1987</v>
      </c>
      <c r="G48" s="37">
        <v>44090.177418981482</v>
      </c>
      <c r="H48" s="35" t="s">
        <v>157</v>
      </c>
      <c r="I48" s="35" t="s">
        <v>1988</v>
      </c>
      <c r="J48" s="35" t="s">
        <v>1988</v>
      </c>
      <c r="K48" s="35" t="s">
        <v>1989</v>
      </c>
      <c r="L48" s="35" t="s">
        <v>1990</v>
      </c>
      <c r="M48" s="35" t="s">
        <v>1991</v>
      </c>
      <c r="N48" s="35" t="s">
        <v>413</v>
      </c>
      <c r="O48" s="35" t="s">
        <v>414</v>
      </c>
      <c r="P48" s="38">
        <v>620000</v>
      </c>
      <c r="Q48" s="38">
        <v>6650</v>
      </c>
      <c r="R48" s="38">
        <v>10000</v>
      </c>
      <c r="S48" s="38">
        <v>0</v>
      </c>
      <c r="T48" s="38">
        <v>0</v>
      </c>
      <c r="U48" s="19"/>
      <c r="V48" s="38">
        <v>0</v>
      </c>
      <c r="W48" s="19"/>
      <c r="X48" s="38">
        <v>0</v>
      </c>
      <c r="Y48" s="38">
        <v>636650</v>
      </c>
      <c r="Z48" s="38">
        <v>636650</v>
      </c>
      <c r="AA48" s="39" t="s">
        <v>1992</v>
      </c>
      <c r="AB48" s="38" t="s">
        <v>158</v>
      </c>
      <c r="AC48" s="38" t="s">
        <v>112</v>
      </c>
    </row>
    <row r="49" spans="1:29" x14ac:dyDescent="0.25">
      <c r="A49" s="13" t="str">
        <f t="shared" si="2"/>
        <v>1278842607</v>
      </c>
      <c r="B49" s="35">
        <v>44</v>
      </c>
      <c r="C49" s="36" t="s">
        <v>1993</v>
      </c>
      <c r="D49" s="13" t="str">
        <f t="shared" si="3"/>
        <v>1278842607</v>
      </c>
      <c r="E49" s="36"/>
      <c r="F49" s="35" t="s">
        <v>1994</v>
      </c>
      <c r="G49" s="37">
        <v>44090.191770833335</v>
      </c>
      <c r="H49" s="35" t="s">
        <v>157</v>
      </c>
      <c r="I49" s="35" t="s">
        <v>1995</v>
      </c>
      <c r="J49" s="35" t="s">
        <v>1995</v>
      </c>
      <c r="K49" s="35" t="s">
        <v>1996</v>
      </c>
      <c r="L49" s="35" t="s">
        <v>1997</v>
      </c>
      <c r="M49" s="35" t="s">
        <v>1998</v>
      </c>
      <c r="N49" s="35" t="s">
        <v>1999</v>
      </c>
      <c r="O49" s="35" t="s">
        <v>2000</v>
      </c>
      <c r="P49" s="38">
        <v>50000</v>
      </c>
      <c r="Q49" s="38">
        <v>6650</v>
      </c>
      <c r="R49" s="38">
        <v>0</v>
      </c>
      <c r="S49" s="38">
        <v>0</v>
      </c>
      <c r="T49" s="38">
        <v>0</v>
      </c>
      <c r="U49" s="19"/>
      <c r="V49" s="38">
        <v>0</v>
      </c>
      <c r="W49" s="19"/>
      <c r="X49" s="38">
        <v>0</v>
      </c>
      <c r="Y49" s="38">
        <v>56650</v>
      </c>
      <c r="Z49" s="38">
        <v>56650</v>
      </c>
      <c r="AA49" s="20"/>
      <c r="AB49" s="19"/>
      <c r="AC49" s="38" t="s">
        <v>112</v>
      </c>
    </row>
    <row r="50" spans="1:29" x14ac:dyDescent="0.25">
      <c r="A50" s="13" t="str">
        <f t="shared" si="2"/>
        <v>1246942272</v>
      </c>
      <c r="B50" s="35">
        <v>45</v>
      </c>
      <c r="C50" s="36" t="s">
        <v>2001</v>
      </c>
      <c r="D50" s="13" t="str">
        <f t="shared" si="3"/>
        <v>1246942272</v>
      </c>
      <c r="E50" s="36"/>
      <c r="F50" s="35" t="s">
        <v>2002</v>
      </c>
      <c r="G50" s="37">
        <v>44090.200208333335</v>
      </c>
      <c r="H50" s="35" t="s">
        <v>157</v>
      </c>
      <c r="I50" s="35" t="s">
        <v>2003</v>
      </c>
      <c r="J50" s="35" t="s">
        <v>2003</v>
      </c>
      <c r="K50" s="35" t="s">
        <v>2004</v>
      </c>
      <c r="L50" s="35" t="s">
        <v>2005</v>
      </c>
      <c r="M50" s="35" t="s">
        <v>2006</v>
      </c>
      <c r="N50" s="35" t="s">
        <v>2007</v>
      </c>
      <c r="O50" s="35" t="s">
        <v>2008</v>
      </c>
      <c r="P50" s="38">
        <v>50000</v>
      </c>
      <c r="Q50" s="38">
        <v>6650</v>
      </c>
      <c r="R50" s="38">
        <v>0</v>
      </c>
      <c r="S50" s="38">
        <v>0</v>
      </c>
      <c r="T50" s="38">
        <v>0</v>
      </c>
      <c r="U50" s="19"/>
      <c r="V50" s="38">
        <v>0</v>
      </c>
      <c r="W50" s="19"/>
      <c r="X50" s="38">
        <v>0</v>
      </c>
      <c r="Y50" s="38">
        <v>56650</v>
      </c>
      <c r="Z50" s="38">
        <v>56650</v>
      </c>
      <c r="AA50" s="20"/>
      <c r="AB50" s="19"/>
      <c r="AC50" s="38" t="s">
        <v>112</v>
      </c>
    </row>
    <row r="51" spans="1:29" x14ac:dyDescent="0.25">
      <c r="A51" s="13" t="str">
        <f t="shared" si="2"/>
        <v>1022052228</v>
      </c>
      <c r="B51" s="35">
        <v>46</v>
      </c>
      <c r="C51" s="36" t="s">
        <v>2009</v>
      </c>
      <c r="D51" s="13" t="str">
        <f t="shared" si="3"/>
        <v>1022052228</v>
      </c>
      <c r="E51" s="36"/>
      <c r="F51" s="35" t="s">
        <v>2010</v>
      </c>
      <c r="G51" s="37">
        <v>44090.206643518519</v>
      </c>
      <c r="H51" s="35" t="s">
        <v>157</v>
      </c>
      <c r="I51" s="35" t="s">
        <v>2011</v>
      </c>
      <c r="J51" s="35" t="s">
        <v>2011</v>
      </c>
      <c r="K51" s="35" t="s">
        <v>2012</v>
      </c>
      <c r="L51" s="35" t="s">
        <v>2013</v>
      </c>
      <c r="M51" s="35" t="s">
        <v>2014</v>
      </c>
      <c r="N51" s="35" t="s">
        <v>2015</v>
      </c>
      <c r="O51" s="35" t="s">
        <v>2016</v>
      </c>
      <c r="P51" s="38">
        <v>50000</v>
      </c>
      <c r="Q51" s="38">
        <v>6650</v>
      </c>
      <c r="R51" s="38">
        <v>0</v>
      </c>
      <c r="S51" s="38">
        <v>0</v>
      </c>
      <c r="T51" s="38">
        <v>0</v>
      </c>
      <c r="U51" s="19"/>
      <c r="V51" s="38">
        <v>0</v>
      </c>
      <c r="W51" s="19"/>
      <c r="X51" s="38">
        <v>0</v>
      </c>
      <c r="Y51" s="38">
        <v>56650</v>
      </c>
      <c r="Z51" s="38">
        <v>56650</v>
      </c>
      <c r="AA51" s="20"/>
      <c r="AB51" s="19"/>
      <c r="AC51" s="38" t="s">
        <v>112</v>
      </c>
    </row>
    <row r="52" spans="1:29" x14ac:dyDescent="0.25">
      <c r="A52" s="13" t="str">
        <f t="shared" si="2"/>
        <v>1384052195</v>
      </c>
      <c r="B52" s="35">
        <v>47</v>
      </c>
      <c r="C52" s="36" t="s">
        <v>2017</v>
      </c>
      <c r="D52" s="13" t="str">
        <f t="shared" si="3"/>
        <v>1384052195</v>
      </c>
      <c r="E52" s="36"/>
      <c r="F52" s="35" t="s">
        <v>2018</v>
      </c>
      <c r="G52" s="37">
        <v>44090.209953703707</v>
      </c>
      <c r="H52" s="35" t="s">
        <v>157</v>
      </c>
      <c r="I52" s="35" t="s">
        <v>2019</v>
      </c>
      <c r="J52" s="35" t="s">
        <v>2019</v>
      </c>
      <c r="K52" s="35" t="s">
        <v>2020</v>
      </c>
      <c r="L52" s="35" t="s">
        <v>2021</v>
      </c>
      <c r="M52" s="35" t="s">
        <v>2022</v>
      </c>
      <c r="N52" s="35" t="s">
        <v>2023</v>
      </c>
      <c r="O52" s="35" t="s">
        <v>2024</v>
      </c>
      <c r="P52" s="38">
        <v>50000</v>
      </c>
      <c r="Q52" s="38">
        <v>6650</v>
      </c>
      <c r="R52" s="38">
        <v>0</v>
      </c>
      <c r="S52" s="38">
        <v>0</v>
      </c>
      <c r="T52" s="38">
        <v>0</v>
      </c>
      <c r="U52" s="19"/>
      <c r="V52" s="38">
        <v>0</v>
      </c>
      <c r="W52" s="19"/>
      <c r="X52" s="38">
        <v>0</v>
      </c>
      <c r="Y52" s="38">
        <v>56650</v>
      </c>
      <c r="Z52" s="38">
        <v>56650</v>
      </c>
      <c r="AA52" s="20"/>
      <c r="AB52" s="19"/>
      <c r="AC52" s="38" t="s">
        <v>112</v>
      </c>
    </row>
    <row r="53" spans="1:29" x14ac:dyDescent="0.25">
      <c r="A53" s="13" t="str">
        <f t="shared" si="2"/>
        <v>1957052978</v>
      </c>
      <c r="B53" s="35">
        <v>48</v>
      </c>
      <c r="C53" s="36" t="s">
        <v>2025</v>
      </c>
      <c r="D53" s="13" t="str">
        <f t="shared" si="3"/>
        <v>1957052978</v>
      </c>
      <c r="E53" s="36"/>
      <c r="F53" s="35" t="s">
        <v>2026</v>
      </c>
      <c r="G53" s="37">
        <v>44090.214212962965</v>
      </c>
      <c r="H53" s="35" t="s">
        <v>157</v>
      </c>
      <c r="I53" s="35" t="s">
        <v>2027</v>
      </c>
      <c r="J53" s="35" t="s">
        <v>2027</v>
      </c>
      <c r="K53" s="35" t="s">
        <v>2028</v>
      </c>
      <c r="L53" s="35" t="s">
        <v>2029</v>
      </c>
      <c r="M53" s="35" t="s">
        <v>2030</v>
      </c>
      <c r="N53" s="35" t="s">
        <v>2031</v>
      </c>
      <c r="O53" s="35" t="s">
        <v>2032</v>
      </c>
      <c r="P53" s="38">
        <v>50000</v>
      </c>
      <c r="Q53" s="38">
        <v>6650</v>
      </c>
      <c r="R53" s="38">
        <v>0</v>
      </c>
      <c r="S53" s="38">
        <v>0</v>
      </c>
      <c r="T53" s="38">
        <v>0</v>
      </c>
      <c r="U53" s="19"/>
      <c r="V53" s="38">
        <v>0</v>
      </c>
      <c r="W53" s="19"/>
      <c r="X53" s="38">
        <v>0</v>
      </c>
      <c r="Y53" s="38">
        <v>56650</v>
      </c>
      <c r="Z53" s="38">
        <v>56650</v>
      </c>
      <c r="AA53" s="20"/>
      <c r="AB53" s="19"/>
      <c r="AC53" s="38" t="s">
        <v>112</v>
      </c>
    </row>
    <row r="54" spans="1:29" x14ac:dyDescent="0.25">
      <c r="A54" s="13" t="str">
        <f t="shared" si="2"/>
        <v>1149052510</v>
      </c>
      <c r="B54" s="35">
        <v>49</v>
      </c>
      <c r="C54" s="36" t="s">
        <v>2033</v>
      </c>
      <c r="D54" s="13" t="str">
        <f t="shared" si="3"/>
        <v>1149052510</v>
      </c>
      <c r="E54" s="36"/>
      <c r="F54" s="35" t="s">
        <v>2034</v>
      </c>
      <c r="G54" s="37">
        <v>44090.215324074074</v>
      </c>
      <c r="H54" s="35" t="s">
        <v>157</v>
      </c>
      <c r="I54" s="35" t="s">
        <v>2035</v>
      </c>
      <c r="J54" s="35" t="s">
        <v>2035</v>
      </c>
      <c r="K54" s="35" t="s">
        <v>2036</v>
      </c>
      <c r="L54" s="35" t="s">
        <v>2037</v>
      </c>
      <c r="M54" s="35" t="s">
        <v>2038</v>
      </c>
      <c r="N54" s="35" t="s">
        <v>2039</v>
      </c>
      <c r="O54" s="35" t="s">
        <v>2040</v>
      </c>
      <c r="P54" s="38">
        <v>50000</v>
      </c>
      <c r="Q54" s="38">
        <v>6650</v>
      </c>
      <c r="R54" s="38">
        <v>0</v>
      </c>
      <c r="S54" s="38">
        <v>0</v>
      </c>
      <c r="T54" s="38">
        <v>0</v>
      </c>
      <c r="U54" s="19"/>
      <c r="V54" s="38">
        <v>0</v>
      </c>
      <c r="W54" s="19"/>
      <c r="X54" s="38">
        <v>0</v>
      </c>
      <c r="Y54" s="38">
        <v>56650</v>
      </c>
      <c r="Z54" s="38">
        <v>56650</v>
      </c>
      <c r="AA54" s="20"/>
      <c r="AB54" s="19"/>
      <c r="AC54" s="38" t="s">
        <v>112</v>
      </c>
    </row>
    <row r="55" spans="1:29" x14ac:dyDescent="0.25">
      <c r="A55" s="13" t="str">
        <f t="shared" si="2"/>
        <v>1721152830</v>
      </c>
      <c r="B55" s="35">
        <v>50</v>
      </c>
      <c r="C55" s="36" t="s">
        <v>2041</v>
      </c>
      <c r="D55" s="13" t="str">
        <f t="shared" si="3"/>
        <v>1721152830</v>
      </c>
      <c r="E55" s="36"/>
      <c r="F55" s="35" t="s">
        <v>2042</v>
      </c>
      <c r="G55" s="37">
        <v>44090.217303240737</v>
      </c>
      <c r="H55" s="35" t="s">
        <v>157</v>
      </c>
      <c r="I55" s="35" t="s">
        <v>2043</v>
      </c>
      <c r="J55" s="35" t="s">
        <v>2043</v>
      </c>
      <c r="K55" s="35" t="s">
        <v>2044</v>
      </c>
      <c r="L55" s="35" t="s">
        <v>2045</v>
      </c>
      <c r="M55" s="35" t="s">
        <v>2046</v>
      </c>
      <c r="N55" s="35" t="s">
        <v>2047</v>
      </c>
      <c r="O55" s="35" t="s">
        <v>2048</v>
      </c>
      <c r="P55" s="38">
        <v>50000</v>
      </c>
      <c r="Q55" s="38">
        <v>6650</v>
      </c>
      <c r="R55" s="38">
        <v>0</v>
      </c>
      <c r="S55" s="38">
        <v>0</v>
      </c>
      <c r="T55" s="38">
        <v>0</v>
      </c>
      <c r="U55" s="19"/>
      <c r="V55" s="38">
        <v>0</v>
      </c>
      <c r="W55" s="19"/>
      <c r="X55" s="38">
        <v>0</v>
      </c>
      <c r="Y55" s="38">
        <v>56650</v>
      </c>
      <c r="Z55" s="38">
        <v>56650</v>
      </c>
      <c r="AA55" s="20"/>
      <c r="AB55" s="19"/>
      <c r="AC55" s="38" t="s">
        <v>112</v>
      </c>
    </row>
    <row r="56" spans="1:29" x14ac:dyDescent="0.25">
      <c r="A56" s="13" t="str">
        <f t="shared" si="2"/>
        <v>1522152179</v>
      </c>
      <c r="B56" s="35">
        <v>51</v>
      </c>
      <c r="C56" s="36" t="s">
        <v>2049</v>
      </c>
      <c r="D56" s="13" t="str">
        <f t="shared" si="3"/>
        <v>1522152179</v>
      </c>
      <c r="E56" s="36"/>
      <c r="F56" s="35" t="s">
        <v>2050</v>
      </c>
      <c r="G56" s="37">
        <v>44090.218541666669</v>
      </c>
      <c r="H56" s="35" t="s">
        <v>157</v>
      </c>
      <c r="I56" s="35" t="s">
        <v>2051</v>
      </c>
      <c r="J56" s="35" t="s">
        <v>2051</v>
      </c>
      <c r="K56" s="35" t="s">
        <v>2052</v>
      </c>
      <c r="L56" s="35" t="s">
        <v>2053</v>
      </c>
      <c r="M56" s="35" t="s">
        <v>2054</v>
      </c>
      <c r="N56" s="35" t="s">
        <v>2055</v>
      </c>
      <c r="O56" s="35" t="s">
        <v>2056</v>
      </c>
      <c r="P56" s="38">
        <v>50000</v>
      </c>
      <c r="Q56" s="38">
        <v>6650</v>
      </c>
      <c r="R56" s="38">
        <v>0</v>
      </c>
      <c r="S56" s="38">
        <v>0</v>
      </c>
      <c r="T56" s="38">
        <v>0</v>
      </c>
      <c r="U56" s="19"/>
      <c r="V56" s="38">
        <v>0</v>
      </c>
      <c r="W56" s="19"/>
      <c r="X56" s="38">
        <v>0</v>
      </c>
      <c r="Y56" s="38">
        <v>56650</v>
      </c>
      <c r="Z56" s="38">
        <v>56650</v>
      </c>
      <c r="AA56" s="20"/>
      <c r="AB56" s="19"/>
      <c r="AC56" s="38" t="s">
        <v>112</v>
      </c>
    </row>
    <row r="57" spans="1:29" x14ac:dyDescent="0.25">
      <c r="A57" s="13" t="str">
        <f t="shared" si="2"/>
        <v>1903152637</v>
      </c>
      <c r="B57" s="35">
        <v>52</v>
      </c>
      <c r="C57" s="36" t="s">
        <v>2057</v>
      </c>
      <c r="D57" s="13" t="str">
        <f t="shared" si="3"/>
        <v>1903152637</v>
      </c>
      <c r="E57" s="36"/>
      <c r="F57" s="35" t="s">
        <v>2058</v>
      </c>
      <c r="G57" s="37">
        <v>44090.219236111108</v>
      </c>
      <c r="H57" s="35" t="s">
        <v>157</v>
      </c>
      <c r="I57" s="35" t="s">
        <v>2059</v>
      </c>
      <c r="J57" s="35" t="s">
        <v>2059</v>
      </c>
      <c r="K57" s="35" t="s">
        <v>2060</v>
      </c>
      <c r="L57" s="35" t="s">
        <v>2061</v>
      </c>
      <c r="M57" s="35" t="s">
        <v>2062</v>
      </c>
      <c r="N57" s="35" t="s">
        <v>2063</v>
      </c>
      <c r="O57" s="35" t="s">
        <v>2064</v>
      </c>
      <c r="P57" s="38">
        <v>50000</v>
      </c>
      <c r="Q57" s="38">
        <v>6650</v>
      </c>
      <c r="R57" s="38">
        <v>0</v>
      </c>
      <c r="S57" s="38">
        <v>0</v>
      </c>
      <c r="T57" s="38">
        <v>0</v>
      </c>
      <c r="U57" s="19"/>
      <c r="V57" s="38">
        <v>0</v>
      </c>
      <c r="W57" s="19"/>
      <c r="X57" s="38">
        <v>0</v>
      </c>
      <c r="Y57" s="38">
        <v>56650</v>
      </c>
      <c r="Z57" s="38">
        <v>56650</v>
      </c>
      <c r="AA57" s="20"/>
      <c r="AB57" s="19"/>
      <c r="AC57" s="38" t="s">
        <v>112</v>
      </c>
    </row>
    <row r="58" spans="1:29" x14ac:dyDescent="0.25">
      <c r="A58" s="13" t="str">
        <f t="shared" si="2"/>
        <v>1464152621</v>
      </c>
      <c r="B58" s="35">
        <v>53</v>
      </c>
      <c r="C58" s="36" t="s">
        <v>2065</v>
      </c>
      <c r="D58" s="13" t="str">
        <f t="shared" si="3"/>
        <v>1464152621</v>
      </c>
      <c r="E58" s="36"/>
      <c r="F58" s="35" t="s">
        <v>2066</v>
      </c>
      <c r="G58" s="37">
        <v>44090.221041666664</v>
      </c>
      <c r="H58" s="35" t="s">
        <v>157</v>
      </c>
      <c r="I58" s="35" t="s">
        <v>2067</v>
      </c>
      <c r="J58" s="35" t="s">
        <v>2067</v>
      </c>
      <c r="K58" s="35" t="s">
        <v>2068</v>
      </c>
      <c r="L58" s="35" t="s">
        <v>2069</v>
      </c>
      <c r="M58" s="35" t="s">
        <v>2070</v>
      </c>
      <c r="N58" s="35" t="s">
        <v>2071</v>
      </c>
      <c r="O58" s="35" t="s">
        <v>2072</v>
      </c>
      <c r="P58" s="38">
        <v>50000</v>
      </c>
      <c r="Q58" s="38">
        <v>6650</v>
      </c>
      <c r="R58" s="38">
        <v>0</v>
      </c>
      <c r="S58" s="38">
        <v>0</v>
      </c>
      <c r="T58" s="38">
        <v>0</v>
      </c>
      <c r="U58" s="19"/>
      <c r="V58" s="38">
        <v>0</v>
      </c>
      <c r="W58" s="19"/>
      <c r="X58" s="38">
        <v>0</v>
      </c>
      <c r="Y58" s="38">
        <v>56650</v>
      </c>
      <c r="Z58" s="38">
        <v>56650</v>
      </c>
      <c r="AA58" s="20"/>
      <c r="AB58" s="19"/>
      <c r="AC58" s="38" t="s">
        <v>112</v>
      </c>
    </row>
    <row r="59" spans="1:29" x14ac:dyDescent="0.25">
      <c r="A59" s="13" t="str">
        <f t="shared" si="2"/>
        <v>1879052265</v>
      </c>
      <c r="B59" s="35">
        <v>54</v>
      </c>
      <c r="C59" s="36" t="s">
        <v>2073</v>
      </c>
      <c r="D59" s="13" t="str">
        <f t="shared" si="3"/>
        <v>1879052265</v>
      </c>
      <c r="E59" s="36"/>
      <c r="F59" s="35" t="s">
        <v>2074</v>
      </c>
      <c r="G59" s="37">
        <v>44090.221412037034</v>
      </c>
      <c r="H59" s="35" t="s">
        <v>157</v>
      </c>
      <c r="I59" s="35" t="s">
        <v>2075</v>
      </c>
      <c r="J59" s="35" t="s">
        <v>2075</v>
      </c>
      <c r="K59" s="35" t="s">
        <v>2076</v>
      </c>
      <c r="L59" s="35" t="s">
        <v>2077</v>
      </c>
      <c r="M59" s="35" t="s">
        <v>2078</v>
      </c>
      <c r="N59" s="35" t="s">
        <v>677</v>
      </c>
      <c r="O59" s="35" t="s">
        <v>678</v>
      </c>
      <c r="P59" s="38">
        <v>494000</v>
      </c>
      <c r="Q59" s="38">
        <v>6650</v>
      </c>
      <c r="R59" s="38">
        <v>50000</v>
      </c>
      <c r="S59" s="38">
        <v>0</v>
      </c>
      <c r="T59" s="38">
        <v>0</v>
      </c>
      <c r="U59" s="19"/>
      <c r="V59" s="38">
        <v>0</v>
      </c>
      <c r="W59" s="19"/>
      <c r="X59" s="38">
        <v>0</v>
      </c>
      <c r="Y59" s="38">
        <v>550650</v>
      </c>
      <c r="Z59" s="38">
        <v>550650</v>
      </c>
      <c r="AA59" s="39" t="s">
        <v>2079</v>
      </c>
      <c r="AB59" s="38" t="s">
        <v>151</v>
      </c>
      <c r="AC59" s="38" t="s">
        <v>112</v>
      </c>
    </row>
    <row r="60" spans="1:29" x14ac:dyDescent="0.25">
      <c r="A60" s="13" t="str">
        <f t="shared" si="2"/>
        <v>1613052450</v>
      </c>
      <c r="B60" s="35">
        <v>55</v>
      </c>
      <c r="C60" s="36" t="s">
        <v>2080</v>
      </c>
      <c r="D60" s="13" t="str">
        <f t="shared" si="3"/>
        <v>1613052450</v>
      </c>
      <c r="E60" s="36"/>
      <c r="F60" s="35" t="s">
        <v>2081</v>
      </c>
      <c r="G60" s="37">
        <v>44090.221770833334</v>
      </c>
      <c r="H60" s="35" t="s">
        <v>157</v>
      </c>
      <c r="I60" s="35" t="s">
        <v>2082</v>
      </c>
      <c r="J60" s="35" t="s">
        <v>2082</v>
      </c>
      <c r="K60" s="35" t="s">
        <v>2083</v>
      </c>
      <c r="L60" s="35" t="s">
        <v>2084</v>
      </c>
      <c r="M60" s="35" t="s">
        <v>2085</v>
      </c>
      <c r="N60" s="35" t="s">
        <v>2086</v>
      </c>
      <c r="O60" s="35" t="s">
        <v>2087</v>
      </c>
      <c r="P60" s="38">
        <v>240000</v>
      </c>
      <c r="Q60" s="38">
        <v>6650</v>
      </c>
      <c r="R60" s="38">
        <v>8000</v>
      </c>
      <c r="S60" s="38">
        <v>0</v>
      </c>
      <c r="T60" s="38">
        <v>0</v>
      </c>
      <c r="U60" s="19"/>
      <c r="V60" s="38">
        <v>0</v>
      </c>
      <c r="W60" s="19"/>
      <c r="X60" s="38">
        <v>0</v>
      </c>
      <c r="Y60" s="38">
        <v>254650</v>
      </c>
      <c r="Z60" s="38">
        <v>254650</v>
      </c>
      <c r="AA60" s="39" t="s">
        <v>2088</v>
      </c>
      <c r="AB60" s="38" t="s">
        <v>138</v>
      </c>
      <c r="AC60" s="38" t="s">
        <v>112</v>
      </c>
    </row>
    <row r="61" spans="1:29" x14ac:dyDescent="0.25">
      <c r="A61" s="13" t="str">
        <f t="shared" si="2"/>
        <v>1466152134</v>
      </c>
      <c r="B61" s="35">
        <v>56</v>
      </c>
      <c r="C61" s="36" t="s">
        <v>2089</v>
      </c>
      <c r="D61" s="13" t="str">
        <f t="shared" si="3"/>
        <v>1466152134</v>
      </c>
      <c r="E61" s="36"/>
      <c r="F61" s="35" t="s">
        <v>2090</v>
      </c>
      <c r="G61" s="37">
        <v>44090.22451388889</v>
      </c>
      <c r="H61" s="35" t="s">
        <v>157</v>
      </c>
      <c r="I61" s="35" t="s">
        <v>2091</v>
      </c>
      <c r="J61" s="35" t="s">
        <v>2091</v>
      </c>
      <c r="K61" s="35" t="s">
        <v>2092</v>
      </c>
      <c r="L61" s="35" t="s">
        <v>2093</v>
      </c>
      <c r="M61" s="35" t="s">
        <v>2094</v>
      </c>
      <c r="N61" s="35" t="s">
        <v>2095</v>
      </c>
      <c r="O61" s="35" t="s">
        <v>2096</v>
      </c>
      <c r="P61" s="38">
        <v>50000</v>
      </c>
      <c r="Q61" s="38">
        <v>6650</v>
      </c>
      <c r="R61" s="38">
        <v>0</v>
      </c>
      <c r="S61" s="38">
        <v>0</v>
      </c>
      <c r="T61" s="38">
        <v>0</v>
      </c>
      <c r="U61" s="19"/>
      <c r="V61" s="38">
        <v>0</v>
      </c>
      <c r="W61" s="19"/>
      <c r="X61" s="38">
        <v>0</v>
      </c>
      <c r="Y61" s="38">
        <v>56650</v>
      </c>
      <c r="Z61" s="38">
        <v>56650</v>
      </c>
      <c r="AA61" s="20"/>
      <c r="AB61" s="19"/>
      <c r="AC61" s="38" t="s">
        <v>112</v>
      </c>
    </row>
    <row r="62" spans="1:29" x14ac:dyDescent="0.25">
      <c r="A62" s="13" t="str">
        <f t="shared" si="2"/>
        <v>1186152561</v>
      </c>
      <c r="B62" s="35">
        <v>57</v>
      </c>
      <c r="C62" s="36" t="s">
        <v>2097</v>
      </c>
      <c r="D62" s="13" t="str">
        <f t="shared" si="3"/>
        <v>1186152561</v>
      </c>
      <c r="E62" s="36"/>
      <c r="F62" s="35" t="s">
        <v>2098</v>
      </c>
      <c r="G62" s="37">
        <v>44090.224560185183</v>
      </c>
      <c r="H62" s="35" t="s">
        <v>157</v>
      </c>
      <c r="I62" s="35" t="s">
        <v>2099</v>
      </c>
      <c r="J62" s="35" t="s">
        <v>2099</v>
      </c>
      <c r="K62" s="35" t="s">
        <v>2100</v>
      </c>
      <c r="L62" s="35" t="s">
        <v>2101</v>
      </c>
      <c r="M62" s="35" t="s">
        <v>2102</v>
      </c>
      <c r="N62" s="35" t="s">
        <v>2103</v>
      </c>
      <c r="O62" s="35" t="s">
        <v>2104</v>
      </c>
      <c r="P62" s="38">
        <v>50000</v>
      </c>
      <c r="Q62" s="38">
        <v>6650</v>
      </c>
      <c r="R62" s="38">
        <v>0</v>
      </c>
      <c r="S62" s="38">
        <v>0</v>
      </c>
      <c r="T62" s="38">
        <v>0</v>
      </c>
      <c r="U62" s="19"/>
      <c r="V62" s="38">
        <v>0</v>
      </c>
      <c r="W62" s="19"/>
      <c r="X62" s="38">
        <v>0</v>
      </c>
      <c r="Y62" s="38">
        <v>56650</v>
      </c>
      <c r="Z62" s="38">
        <v>56650</v>
      </c>
      <c r="AA62" s="20"/>
      <c r="AB62" s="19"/>
      <c r="AC62" s="38" t="s">
        <v>112</v>
      </c>
    </row>
    <row r="63" spans="1:29" x14ac:dyDescent="0.25">
      <c r="A63" s="13" t="str">
        <f t="shared" si="2"/>
        <v>1202252161</v>
      </c>
      <c r="B63" s="35">
        <v>58</v>
      </c>
      <c r="C63" s="36" t="s">
        <v>2105</v>
      </c>
      <c r="D63" s="13" t="str">
        <f t="shared" si="3"/>
        <v>1202252161</v>
      </c>
      <c r="E63" s="36"/>
      <c r="F63" s="35" t="s">
        <v>2106</v>
      </c>
      <c r="G63" s="37">
        <v>44090.229687500003</v>
      </c>
      <c r="H63" s="35" t="s">
        <v>157</v>
      </c>
      <c r="I63" s="35" t="s">
        <v>2107</v>
      </c>
      <c r="J63" s="35" t="s">
        <v>2107</v>
      </c>
      <c r="K63" s="35" t="s">
        <v>2108</v>
      </c>
      <c r="L63" s="35" t="s">
        <v>2109</v>
      </c>
      <c r="M63" s="35" t="s">
        <v>2110</v>
      </c>
      <c r="N63" s="35" t="s">
        <v>2111</v>
      </c>
      <c r="O63" s="35" t="s">
        <v>2112</v>
      </c>
      <c r="P63" s="38">
        <v>50000</v>
      </c>
      <c r="Q63" s="38">
        <v>6650</v>
      </c>
      <c r="R63" s="38">
        <v>0</v>
      </c>
      <c r="S63" s="38">
        <v>0</v>
      </c>
      <c r="T63" s="38">
        <v>0</v>
      </c>
      <c r="U63" s="19"/>
      <c r="V63" s="38">
        <v>0</v>
      </c>
      <c r="W63" s="19"/>
      <c r="X63" s="38">
        <v>0</v>
      </c>
      <c r="Y63" s="38">
        <v>56650</v>
      </c>
      <c r="Z63" s="38">
        <v>56650</v>
      </c>
      <c r="AA63" s="20"/>
      <c r="AB63" s="19"/>
      <c r="AC63" s="38" t="s">
        <v>112</v>
      </c>
    </row>
    <row r="64" spans="1:29" x14ac:dyDescent="0.25">
      <c r="A64" s="13" t="str">
        <f t="shared" si="2"/>
        <v>1762252547</v>
      </c>
      <c r="B64" s="35">
        <v>59</v>
      </c>
      <c r="C64" s="36" t="s">
        <v>2113</v>
      </c>
      <c r="D64" s="13" t="str">
        <f t="shared" si="3"/>
        <v>1762252547</v>
      </c>
      <c r="E64" s="36"/>
      <c r="F64" s="35" t="s">
        <v>2114</v>
      </c>
      <c r="G64" s="37">
        <v>44090.230740740742</v>
      </c>
      <c r="H64" s="35" t="s">
        <v>157</v>
      </c>
      <c r="I64" s="35" t="s">
        <v>2115</v>
      </c>
      <c r="J64" s="35" t="s">
        <v>2115</v>
      </c>
      <c r="K64" s="35" t="s">
        <v>2116</v>
      </c>
      <c r="L64" s="35" t="s">
        <v>2117</v>
      </c>
      <c r="M64" s="35" t="s">
        <v>2118</v>
      </c>
      <c r="N64" s="35" t="s">
        <v>2119</v>
      </c>
      <c r="O64" s="35" t="s">
        <v>2120</v>
      </c>
      <c r="P64" s="38">
        <v>50000</v>
      </c>
      <c r="Q64" s="38">
        <v>6650</v>
      </c>
      <c r="R64" s="38">
        <v>0</v>
      </c>
      <c r="S64" s="38">
        <v>0</v>
      </c>
      <c r="T64" s="38">
        <v>0</v>
      </c>
      <c r="U64" s="19"/>
      <c r="V64" s="38">
        <v>0</v>
      </c>
      <c r="W64" s="19"/>
      <c r="X64" s="38">
        <v>0</v>
      </c>
      <c r="Y64" s="38">
        <v>56650</v>
      </c>
      <c r="Z64" s="38">
        <v>56650</v>
      </c>
      <c r="AA64" s="20"/>
      <c r="AB64" s="19"/>
      <c r="AC64" s="38" t="s">
        <v>112</v>
      </c>
    </row>
    <row r="65" spans="1:29" x14ac:dyDescent="0.25">
      <c r="A65" s="13" t="str">
        <f t="shared" si="2"/>
        <v>1465252563</v>
      </c>
      <c r="B65" s="35">
        <v>60</v>
      </c>
      <c r="C65" s="36" t="s">
        <v>2121</v>
      </c>
      <c r="D65" s="13" t="str">
        <f t="shared" si="3"/>
        <v>1465252563</v>
      </c>
      <c r="E65" s="36"/>
      <c r="F65" s="35" t="s">
        <v>2122</v>
      </c>
      <c r="G65" s="37">
        <v>44090.234537037039</v>
      </c>
      <c r="H65" s="35" t="s">
        <v>157</v>
      </c>
      <c r="I65" s="35" t="s">
        <v>2123</v>
      </c>
      <c r="J65" s="35" t="s">
        <v>2123</v>
      </c>
      <c r="K65" s="35" t="s">
        <v>2124</v>
      </c>
      <c r="L65" s="35" t="s">
        <v>2125</v>
      </c>
      <c r="M65" s="35" t="s">
        <v>2126</v>
      </c>
      <c r="N65" s="35" t="s">
        <v>2127</v>
      </c>
      <c r="O65" s="35" t="s">
        <v>2128</v>
      </c>
      <c r="P65" s="38">
        <v>50000</v>
      </c>
      <c r="Q65" s="38">
        <v>6650</v>
      </c>
      <c r="R65" s="38">
        <v>0</v>
      </c>
      <c r="S65" s="38">
        <v>0</v>
      </c>
      <c r="T65" s="38">
        <v>0</v>
      </c>
      <c r="U65" s="19"/>
      <c r="V65" s="38">
        <v>0</v>
      </c>
      <c r="W65" s="19"/>
      <c r="X65" s="38">
        <v>0</v>
      </c>
      <c r="Y65" s="38">
        <v>56650</v>
      </c>
      <c r="Z65" s="38">
        <v>56650</v>
      </c>
      <c r="AA65" s="20"/>
      <c r="AB65" s="19"/>
      <c r="AC65" s="38" t="s">
        <v>112</v>
      </c>
    </row>
    <row r="66" spans="1:29" x14ac:dyDescent="0.25">
      <c r="A66" s="13" t="str">
        <f t="shared" si="2"/>
        <v>1246252352</v>
      </c>
      <c r="B66" s="35">
        <v>61</v>
      </c>
      <c r="C66" s="36" t="s">
        <v>2129</v>
      </c>
      <c r="D66" s="13" t="str">
        <f t="shared" si="3"/>
        <v>1246252352</v>
      </c>
      <c r="E66" s="36"/>
      <c r="F66" s="35" t="s">
        <v>2130</v>
      </c>
      <c r="G66" s="37">
        <v>44090.235972222225</v>
      </c>
      <c r="H66" s="35" t="s">
        <v>157</v>
      </c>
      <c r="I66" s="35" t="s">
        <v>2131</v>
      </c>
      <c r="J66" s="35" t="s">
        <v>2131</v>
      </c>
      <c r="K66" s="35" t="s">
        <v>2132</v>
      </c>
      <c r="L66" s="35" t="s">
        <v>2133</v>
      </c>
      <c r="M66" s="35" t="s">
        <v>2134</v>
      </c>
      <c r="N66" s="35" t="s">
        <v>2135</v>
      </c>
      <c r="O66" s="35" t="s">
        <v>2136</v>
      </c>
      <c r="P66" s="38">
        <v>50000</v>
      </c>
      <c r="Q66" s="38">
        <v>6650</v>
      </c>
      <c r="R66" s="38">
        <v>0</v>
      </c>
      <c r="S66" s="38">
        <v>0</v>
      </c>
      <c r="T66" s="38">
        <v>0</v>
      </c>
      <c r="U66" s="19"/>
      <c r="V66" s="38">
        <v>0</v>
      </c>
      <c r="W66" s="19"/>
      <c r="X66" s="38">
        <v>0</v>
      </c>
      <c r="Y66" s="38">
        <v>56650</v>
      </c>
      <c r="Z66" s="38">
        <v>56650</v>
      </c>
      <c r="AA66" s="20"/>
      <c r="AB66" s="19"/>
      <c r="AC66" s="38" t="s">
        <v>112</v>
      </c>
    </row>
    <row r="67" spans="1:29" x14ac:dyDescent="0.25">
      <c r="A67" s="13" t="str">
        <f t="shared" si="2"/>
        <v>1889252604</v>
      </c>
      <c r="B67" s="35">
        <v>62</v>
      </c>
      <c r="C67" s="36" t="s">
        <v>2137</v>
      </c>
      <c r="D67" s="13" t="str">
        <f t="shared" si="3"/>
        <v>1889252604</v>
      </c>
      <c r="E67" s="36"/>
      <c r="F67" s="35" t="s">
        <v>2138</v>
      </c>
      <c r="G67" s="37">
        <v>44090.239016203705</v>
      </c>
      <c r="H67" s="35" t="s">
        <v>157</v>
      </c>
      <c r="I67" s="35" t="s">
        <v>2139</v>
      </c>
      <c r="J67" s="35" t="s">
        <v>2139</v>
      </c>
      <c r="K67" s="35" t="s">
        <v>2140</v>
      </c>
      <c r="L67" s="35" t="s">
        <v>2141</v>
      </c>
      <c r="M67" s="35" t="s">
        <v>2142</v>
      </c>
      <c r="N67" s="35" t="s">
        <v>2143</v>
      </c>
      <c r="O67" s="35" t="s">
        <v>2144</v>
      </c>
      <c r="P67" s="38">
        <v>50000</v>
      </c>
      <c r="Q67" s="38">
        <v>6650</v>
      </c>
      <c r="R67" s="38">
        <v>0</v>
      </c>
      <c r="S67" s="38">
        <v>0</v>
      </c>
      <c r="T67" s="38">
        <v>0</v>
      </c>
      <c r="U67" s="19"/>
      <c r="V67" s="38">
        <v>0</v>
      </c>
      <c r="W67" s="19"/>
      <c r="X67" s="38">
        <v>0</v>
      </c>
      <c r="Y67" s="38">
        <v>56650</v>
      </c>
      <c r="Z67" s="38">
        <v>56650</v>
      </c>
      <c r="AA67" s="20"/>
      <c r="AB67" s="19"/>
      <c r="AC67" s="38" t="s">
        <v>112</v>
      </c>
    </row>
    <row r="68" spans="1:29" x14ac:dyDescent="0.25">
      <c r="A68" s="13" t="str">
        <f t="shared" si="2"/>
        <v>1310352842</v>
      </c>
      <c r="B68" s="35">
        <v>63</v>
      </c>
      <c r="C68" s="36" t="s">
        <v>2145</v>
      </c>
      <c r="D68" s="13" t="str">
        <f t="shared" si="3"/>
        <v>1310352842</v>
      </c>
      <c r="E68" s="36"/>
      <c r="F68" s="35" t="s">
        <v>2146</v>
      </c>
      <c r="G68" s="37">
        <v>44090.23909722222</v>
      </c>
      <c r="H68" s="35" t="s">
        <v>157</v>
      </c>
      <c r="I68" s="35" t="s">
        <v>2147</v>
      </c>
      <c r="J68" s="35" t="s">
        <v>2147</v>
      </c>
      <c r="K68" s="35" t="s">
        <v>2148</v>
      </c>
      <c r="L68" s="35" t="s">
        <v>2149</v>
      </c>
      <c r="M68" s="35" t="s">
        <v>2150</v>
      </c>
      <c r="N68" s="35" t="s">
        <v>2151</v>
      </c>
      <c r="O68" s="35" t="s">
        <v>2152</v>
      </c>
      <c r="P68" s="38">
        <v>50000</v>
      </c>
      <c r="Q68" s="38">
        <v>6650</v>
      </c>
      <c r="R68" s="38">
        <v>0</v>
      </c>
      <c r="S68" s="38">
        <v>0</v>
      </c>
      <c r="T68" s="38">
        <v>0</v>
      </c>
      <c r="U68" s="19"/>
      <c r="V68" s="38">
        <v>0</v>
      </c>
      <c r="W68" s="19"/>
      <c r="X68" s="38">
        <v>0</v>
      </c>
      <c r="Y68" s="38">
        <v>56650</v>
      </c>
      <c r="Z68" s="38">
        <v>56650</v>
      </c>
      <c r="AA68" s="20"/>
      <c r="AB68" s="19"/>
      <c r="AC68" s="38" t="s">
        <v>112</v>
      </c>
    </row>
    <row r="69" spans="1:29" x14ac:dyDescent="0.25">
      <c r="A69" s="13" t="str">
        <f t="shared" si="2"/>
        <v>1850352199</v>
      </c>
      <c r="B69" s="35">
        <v>64</v>
      </c>
      <c r="C69" s="36" t="s">
        <v>2153</v>
      </c>
      <c r="D69" s="13" t="str">
        <f t="shared" si="3"/>
        <v>1850352199</v>
      </c>
      <c r="E69" s="36"/>
      <c r="F69" s="35" t="s">
        <v>2154</v>
      </c>
      <c r="G69" s="37">
        <v>44090.240277777775</v>
      </c>
      <c r="H69" s="35" t="s">
        <v>157</v>
      </c>
      <c r="I69" s="35" t="s">
        <v>2155</v>
      </c>
      <c r="J69" s="35" t="s">
        <v>2155</v>
      </c>
      <c r="K69" s="35" t="s">
        <v>2156</v>
      </c>
      <c r="L69" s="35" t="s">
        <v>2157</v>
      </c>
      <c r="M69" s="35" t="s">
        <v>2158</v>
      </c>
      <c r="N69" s="35" t="s">
        <v>2159</v>
      </c>
      <c r="O69" s="35" t="s">
        <v>2160</v>
      </c>
      <c r="P69" s="38">
        <v>122000</v>
      </c>
      <c r="Q69" s="38">
        <v>6650</v>
      </c>
      <c r="R69" s="38">
        <v>23000</v>
      </c>
      <c r="S69" s="38">
        <v>0</v>
      </c>
      <c r="T69" s="38">
        <v>0</v>
      </c>
      <c r="U69" s="19"/>
      <c r="V69" s="38">
        <v>0</v>
      </c>
      <c r="W69" s="19"/>
      <c r="X69" s="38">
        <v>0</v>
      </c>
      <c r="Y69" s="38">
        <v>151650</v>
      </c>
      <c r="Z69" s="38">
        <v>151650</v>
      </c>
      <c r="AA69" s="39" t="s">
        <v>2161</v>
      </c>
      <c r="AB69" s="38" t="s">
        <v>162</v>
      </c>
      <c r="AC69" s="38" t="s">
        <v>112</v>
      </c>
    </row>
    <row r="70" spans="1:29" x14ac:dyDescent="0.25">
      <c r="A70" s="13" t="str">
        <f t="shared" ref="A70:A133" si="4">D70</f>
        <v>1662352069</v>
      </c>
      <c r="B70" s="35">
        <v>65</v>
      </c>
      <c r="C70" s="36" t="s">
        <v>2162</v>
      </c>
      <c r="D70" s="13" t="str">
        <f t="shared" ref="D70:D133" si="5">RIGHT(C70,LEN(C70)-6)</f>
        <v>1662352069</v>
      </c>
      <c r="E70" s="36"/>
      <c r="F70" s="35" t="s">
        <v>2163</v>
      </c>
      <c r="G70" s="37">
        <v>44090.242060185185</v>
      </c>
      <c r="H70" s="35" t="s">
        <v>157</v>
      </c>
      <c r="I70" s="35" t="s">
        <v>2164</v>
      </c>
      <c r="J70" s="35" t="s">
        <v>2164</v>
      </c>
      <c r="K70" s="35" t="s">
        <v>2165</v>
      </c>
      <c r="L70" s="35" t="s">
        <v>2166</v>
      </c>
      <c r="M70" s="35" t="s">
        <v>2167</v>
      </c>
      <c r="N70" s="35" t="s">
        <v>2168</v>
      </c>
      <c r="O70" s="35" t="s">
        <v>2169</v>
      </c>
      <c r="P70" s="38">
        <v>50000</v>
      </c>
      <c r="Q70" s="38">
        <v>6650</v>
      </c>
      <c r="R70" s="38">
        <v>0</v>
      </c>
      <c r="S70" s="38">
        <v>0</v>
      </c>
      <c r="T70" s="38">
        <v>0</v>
      </c>
      <c r="U70" s="19"/>
      <c r="V70" s="38">
        <v>0</v>
      </c>
      <c r="W70" s="19"/>
      <c r="X70" s="38">
        <v>0</v>
      </c>
      <c r="Y70" s="38">
        <v>56650</v>
      </c>
      <c r="Z70" s="38">
        <v>56650</v>
      </c>
      <c r="AA70" s="20"/>
      <c r="AB70" s="19"/>
      <c r="AC70" s="38" t="s">
        <v>112</v>
      </c>
    </row>
    <row r="71" spans="1:29" x14ac:dyDescent="0.25">
      <c r="A71" s="13" t="str">
        <f t="shared" si="4"/>
        <v>1664352713</v>
      </c>
      <c r="B71" s="35">
        <v>66</v>
      </c>
      <c r="C71" s="36" t="s">
        <v>2170</v>
      </c>
      <c r="D71" s="13" t="str">
        <f t="shared" si="5"/>
        <v>1664352713</v>
      </c>
      <c r="E71" s="36"/>
      <c r="F71" s="35" t="s">
        <v>2171</v>
      </c>
      <c r="G71" s="37">
        <v>44090.244398148148</v>
      </c>
      <c r="H71" s="35" t="s">
        <v>157</v>
      </c>
      <c r="I71" s="35" t="s">
        <v>2172</v>
      </c>
      <c r="J71" s="35" t="s">
        <v>2172</v>
      </c>
      <c r="K71" s="35" t="s">
        <v>2173</v>
      </c>
      <c r="L71" s="35" t="s">
        <v>2174</v>
      </c>
      <c r="M71" s="35" t="s">
        <v>2175</v>
      </c>
      <c r="N71" s="35" t="s">
        <v>2176</v>
      </c>
      <c r="O71" s="35" t="s">
        <v>218</v>
      </c>
      <c r="P71" s="38">
        <v>50000</v>
      </c>
      <c r="Q71" s="38">
        <v>6650</v>
      </c>
      <c r="R71" s="38">
        <v>0</v>
      </c>
      <c r="S71" s="38">
        <v>0</v>
      </c>
      <c r="T71" s="38">
        <v>0</v>
      </c>
      <c r="U71" s="19"/>
      <c r="V71" s="38">
        <v>0</v>
      </c>
      <c r="W71" s="19"/>
      <c r="X71" s="38">
        <v>0</v>
      </c>
      <c r="Y71" s="38">
        <v>56650</v>
      </c>
      <c r="Z71" s="38">
        <v>56650</v>
      </c>
      <c r="AA71" s="20"/>
      <c r="AB71" s="19"/>
      <c r="AC71" s="38" t="s">
        <v>112</v>
      </c>
    </row>
    <row r="72" spans="1:29" x14ac:dyDescent="0.25">
      <c r="A72" s="13" t="str">
        <f t="shared" si="4"/>
        <v>1616352521</v>
      </c>
      <c r="B72" s="35">
        <v>67</v>
      </c>
      <c r="C72" s="36" t="s">
        <v>2177</v>
      </c>
      <c r="D72" s="13" t="str">
        <f t="shared" si="5"/>
        <v>1616352521</v>
      </c>
      <c r="E72" s="36"/>
      <c r="F72" s="35" t="s">
        <v>2178</v>
      </c>
      <c r="G72" s="37">
        <v>44090.246238425927</v>
      </c>
      <c r="H72" s="35" t="s">
        <v>157</v>
      </c>
      <c r="I72" s="35" t="s">
        <v>2179</v>
      </c>
      <c r="J72" s="35" t="s">
        <v>2179</v>
      </c>
      <c r="K72" s="35" t="s">
        <v>2180</v>
      </c>
      <c r="L72" s="35" t="s">
        <v>2181</v>
      </c>
      <c r="M72" s="35" t="s">
        <v>2182</v>
      </c>
      <c r="N72" s="35" t="s">
        <v>2183</v>
      </c>
      <c r="O72" s="35" t="s">
        <v>2184</v>
      </c>
      <c r="P72" s="38">
        <v>50000</v>
      </c>
      <c r="Q72" s="38">
        <v>6650</v>
      </c>
      <c r="R72" s="38">
        <v>0</v>
      </c>
      <c r="S72" s="38">
        <v>0</v>
      </c>
      <c r="T72" s="38">
        <v>0</v>
      </c>
      <c r="U72" s="19"/>
      <c r="V72" s="38">
        <v>0</v>
      </c>
      <c r="W72" s="19"/>
      <c r="X72" s="38">
        <v>0</v>
      </c>
      <c r="Y72" s="38">
        <v>56650</v>
      </c>
      <c r="Z72" s="38">
        <v>56650</v>
      </c>
      <c r="AA72" s="20"/>
      <c r="AB72" s="19"/>
      <c r="AC72" s="38" t="s">
        <v>112</v>
      </c>
    </row>
    <row r="73" spans="1:29" x14ac:dyDescent="0.25">
      <c r="A73" s="13" t="str">
        <f t="shared" si="4"/>
        <v>1256352409</v>
      </c>
      <c r="B73" s="35">
        <v>68</v>
      </c>
      <c r="C73" s="36" t="s">
        <v>2185</v>
      </c>
      <c r="D73" s="13" t="str">
        <f t="shared" si="5"/>
        <v>1256352409</v>
      </c>
      <c r="E73" s="36"/>
      <c r="F73" s="35" t="s">
        <v>2186</v>
      </c>
      <c r="G73" s="37">
        <v>44090.246319444443</v>
      </c>
      <c r="H73" s="35" t="s">
        <v>157</v>
      </c>
      <c r="I73" s="35" t="s">
        <v>2187</v>
      </c>
      <c r="J73" s="35" t="s">
        <v>2187</v>
      </c>
      <c r="K73" s="35" t="s">
        <v>2188</v>
      </c>
      <c r="L73" s="35" t="s">
        <v>2189</v>
      </c>
      <c r="M73" s="35" t="s">
        <v>2190</v>
      </c>
      <c r="N73" s="35" t="s">
        <v>2191</v>
      </c>
      <c r="O73" s="35" t="s">
        <v>2192</v>
      </c>
      <c r="P73" s="38">
        <v>50000</v>
      </c>
      <c r="Q73" s="38">
        <v>6650</v>
      </c>
      <c r="R73" s="38">
        <v>0</v>
      </c>
      <c r="S73" s="38">
        <v>0</v>
      </c>
      <c r="T73" s="38">
        <v>0</v>
      </c>
      <c r="U73" s="19"/>
      <c r="V73" s="38">
        <v>0</v>
      </c>
      <c r="W73" s="19"/>
      <c r="X73" s="38">
        <v>0</v>
      </c>
      <c r="Y73" s="38">
        <v>56650</v>
      </c>
      <c r="Z73" s="38">
        <v>56650</v>
      </c>
      <c r="AA73" s="20"/>
      <c r="AB73" s="19"/>
      <c r="AC73" s="38" t="s">
        <v>112</v>
      </c>
    </row>
    <row r="74" spans="1:29" x14ac:dyDescent="0.25">
      <c r="A74" s="13" t="str">
        <f t="shared" si="4"/>
        <v>1218352809</v>
      </c>
      <c r="B74" s="35">
        <v>69</v>
      </c>
      <c r="C74" s="36" t="s">
        <v>2193</v>
      </c>
      <c r="D74" s="13" t="str">
        <f t="shared" si="5"/>
        <v>1218352809</v>
      </c>
      <c r="E74" s="36"/>
      <c r="F74" s="35" t="s">
        <v>2194</v>
      </c>
      <c r="G74" s="37">
        <v>44090.248483796298</v>
      </c>
      <c r="H74" s="35" t="s">
        <v>157</v>
      </c>
      <c r="I74" s="35" t="s">
        <v>2195</v>
      </c>
      <c r="J74" s="35" t="s">
        <v>2195</v>
      </c>
      <c r="K74" s="35" t="s">
        <v>2196</v>
      </c>
      <c r="L74" s="35" t="s">
        <v>2197</v>
      </c>
      <c r="M74" s="35" t="s">
        <v>2198</v>
      </c>
      <c r="N74" s="35" t="s">
        <v>2199</v>
      </c>
      <c r="O74" s="35" t="s">
        <v>2200</v>
      </c>
      <c r="P74" s="38">
        <v>50000</v>
      </c>
      <c r="Q74" s="38">
        <v>6650</v>
      </c>
      <c r="R74" s="38">
        <v>0</v>
      </c>
      <c r="S74" s="38">
        <v>0</v>
      </c>
      <c r="T74" s="38">
        <v>0</v>
      </c>
      <c r="U74" s="19"/>
      <c r="V74" s="38">
        <v>0</v>
      </c>
      <c r="W74" s="19"/>
      <c r="X74" s="38">
        <v>0</v>
      </c>
      <c r="Y74" s="38">
        <v>56650</v>
      </c>
      <c r="Z74" s="38">
        <v>56650</v>
      </c>
      <c r="AA74" s="20"/>
      <c r="AB74" s="19"/>
      <c r="AC74" s="38" t="s">
        <v>112</v>
      </c>
    </row>
    <row r="75" spans="1:29" x14ac:dyDescent="0.25">
      <c r="A75" s="13" t="str">
        <f t="shared" si="4"/>
        <v>1457012370</v>
      </c>
      <c r="B75" s="35">
        <v>70</v>
      </c>
      <c r="C75" s="36" t="s">
        <v>2201</v>
      </c>
      <c r="D75" s="13" t="str">
        <f t="shared" si="5"/>
        <v>1457012370</v>
      </c>
      <c r="E75" s="36"/>
      <c r="F75" s="35" t="s">
        <v>2202</v>
      </c>
      <c r="G75" s="37">
        <v>44090.250127314815</v>
      </c>
      <c r="H75" s="35" t="s">
        <v>157</v>
      </c>
      <c r="I75" s="35" t="s">
        <v>2203</v>
      </c>
      <c r="J75" s="35" t="s">
        <v>2203</v>
      </c>
      <c r="K75" s="35" t="s">
        <v>2204</v>
      </c>
      <c r="L75" s="35" t="s">
        <v>2205</v>
      </c>
      <c r="M75" s="35" t="s">
        <v>2206</v>
      </c>
      <c r="N75" s="35" t="s">
        <v>2207</v>
      </c>
      <c r="O75" s="35" t="s">
        <v>2208</v>
      </c>
      <c r="P75" s="38">
        <v>50000</v>
      </c>
      <c r="Q75" s="38">
        <v>6650</v>
      </c>
      <c r="R75" s="38">
        <v>0</v>
      </c>
      <c r="S75" s="38">
        <v>0</v>
      </c>
      <c r="T75" s="38">
        <v>0</v>
      </c>
      <c r="U75" s="19"/>
      <c r="V75" s="38">
        <v>0</v>
      </c>
      <c r="W75" s="19"/>
      <c r="X75" s="38">
        <v>0</v>
      </c>
      <c r="Y75" s="38">
        <v>56650</v>
      </c>
      <c r="Z75" s="38">
        <v>56650</v>
      </c>
      <c r="AA75" s="20"/>
      <c r="AB75" s="19"/>
      <c r="AC75" s="38" t="s">
        <v>112</v>
      </c>
    </row>
    <row r="76" spans="1:29" x14ac:dyDescent="0.25">
      <c r="A76" s="13" t="str">
        <f t="shared" si="4"/>
        <v>1400452044</v>
      </c>
      <c r="B76" s="35">
        <v>71</v>
      </c>
      <c r="C76" s="36" t="s">
        <v>2209</v>
      </c>
      <c r="D76" s="13" t="str">
        <f t="shared" si="5"/>
        <v>1400452044</v>
      </c>
      <c r="E76" s="36"/>
      <c r="F76" s="35" t="s">
        <v>2210</v>
      </c>
      <c r="G76" s="37">
        <v>44090.25099537037</v>
      </c>
      <c r="H76" s="35" t="s">
        <v>157</v>
      </c>
      <c r="I76" s="35" t="s">
        <v>2211</v>
      </c>
      <c r="J76" s="35" t="s">
        <v>2211</v>
      </c>
      <c r="K76" s="35" t="s">
        <v>2212</v>
      </c>
      <c r="L76" s="35" t="s">
        <v>2213</v>
      </c>
      <c r="M76" s="35" t="s">
        <v>2214</v>
      </c>
      <c r="N76" s="35" t="s">
        <v>2215</v>
      </c>
      <c r="O76" s="35" t="s">
        <v>2216</v>
      </c>
      <c r="P76" s="38">
        <v>50000</v>
      </c>
      <c r="Q76" s="38">
        <v>6650</v>
      </c>
      <c r="R76" s="38">
        <v>0</v>
      </c>
      <c r="S76" s="38">
        <v>0</v>
      </c>
      <c r="T76" s="38">
        <v>0</v>
      </c>
      <c r="U76" s="19"/>
      <c r="V76" s="38">
        <v>0</v>
      </c>
      <c r="W76" s="19"/>
      <c r="X76" s="38">
        <v>0</v>
      </c>
      <c r="Y76" s="38">
        <v>56650</v>
      </c>
      <c r="Z76" s="38">
        <v>56650</v>
      </c>
      <c r="AA76" s="20"/>
      <c r="AB76" s="19"/>
      <c r="AC76" s="38" t="s">
        <v>112</v>
      </c>
    </row>
    <row r="77" spans="1:29" x14ac:dyDescent="0.25">
      <c r="A77" s="13" t="str">
        <f t="shared" si="4"/>
        <v>1703452780</v>
      </c>
      <c r="B77" s="35">
        <v>72</v>
      </c>
      <c r="C77" s="36" t="s">
        <v>2217</v>
      </c>
      <c r="D77" s="13" t="str">
        <f t="shared" si="5"/>
        <v>1703452780</v>
      </c>
      <c r="E77" s="36"/>
      <c r="F77" s="35" t="s">
        <v>2218</v>
      </c>
      <c r="G77" s="37">
        <v>44090.254224537035</v>
      </c>
      <c r="H77" s="35" t="s">
        <v>157</v>
      </c>
      <c r="I77" s="35" t="s">
        <v>2219</v>
      </c>
      <c r="J77" s="35" t="s">
        <v>2219</v>
      </c>
      <c r="K77" s="35" t="s">
        <v>2220</v>
      </c>
      <c r="L77" s="35" t="s">
        <v>2221</v>
      </c>
      <c r="M77" s="35" t="s">
        <v>2222</v>
      </c>
      <c r="N77" s="35" t="s">
        <v>2223</v>
      </c>
      <c r="O77" s="35" t="s">
        <v>2224</v>
      </c>
      <c r="P77" s="38">
        <v>50000</v>
      </c>
      <c r="Q77" s="38">
        <v>6650</v>
      </c>
      <c r="R77" s="38">
        <v>0</v>
      </c>
      <c r="S77" s="38">
        <v>0</v>
      </c>
      <c r="T77" s="38">
        <v>0</v>
      </c>
      <c r="U77" s="19"/>
      <c r="V77" s="38">
        <v>0</v>
      </c>
      <c r="W77" s="19"/>
      <c r="X77" s="38">
        <v>0</v>
      </c>
      <c r="Y77" s="38">
        <v>56650</v>
      </c>
      <c r="Z77" s="38">
        <v>56650</v>
      </c>
      <c r="AA77" s="20"/>
      <c r="AB77" s="19"/>
      <c r="AC77" s="38" t="s">
        <v>112</v>
      </c>
    </row>
    <row r="78" spans="1:29" x14ac:dyDescent="0.25">
      <c r="A78" s="13" t="str">
        <f t="shared" si="4"/>
        <v>1663452591</v>
      </c>
      <c r="B78" s="35">
        <v>73</v>
      </c>
      <c r="C78" s="36" t="s">
        <v>2225</v>
      </c>
      <c r="D78" s="13" t="str">
        <f t="shared" si="5"/>
        <v>1663452591</v>
      </c>
      <c r="E78" s="36"/>
      <c r="F78" s="35" t="s">
        <v>2226</v>
      </c>
      <c r="G78" s="37">
        <v>44090.25513888889</v>
      </c>
      <c r="H78" s="35" t="s">
        <v>157</v>
      </c>
      <c r="I78" s="35" t="s">
        <v>2227</v>
      </c>
      <c r="J78" s="35" t="s">
        <v>2227</v>
      </c>
      <c r="K78" s="35" t="s">
        <v>2228</v>
      </c>
      <c r="L78" s="35" t="s">
        <v>2229</v>
      </c>
      <c r="M78" s="35" t="s">
        <v>2230</v>
      </c>
      <c r="N78" s="35" t="s">
        <v>2231</v>
      </c>
      <c r="O78" s="35" t="s">
        <v>2232</v>
      </c>
      <c r="P78" s="38">
        <v>50000</v>
      </c>
      <c r="Q78" s="38">
        <v>6650</v>
      </c>
      <c r="R78" s="38">
        <v>0</v>
      </c>
      <c r="S78" s="38">
        <v>0</v>
      </c>
      <c r="T78" s="38">
        <v>0</v>
      </c>
      <c r="U78" s="19"/>
      <c r="V78" s="38">
        <v>0</v>
      </c>
      <c r="W78" s="19"/>
      <c r="X78" s="38">
        <v>0</v>
      </c>
      <c r="Y78" s="38">
        <v>56650</v>
      </c>
      <c r="Z78" s="38">
        <v>56650</v>
      </c>
      <c r="AA78" s="20"/>
      <c r="AB78" s="19"/>
      <c r="AC78" s="38" t="s">
        <v>112</v>
      </c>
    </row>
    <row r="79" spans="1:29" x14ac:dyDescent="0.25">
      <c r="A79" s="13" t="str">
        <f t="shared" si="4"/>
        <v>1557742556</v>
      </c>
      <c r="B79" s="35">
        <v>74</v>
      </c>
      <c r="C79" s="36" t="s">
        <v>2233</v>
      </c>
      <c r="D79" s="13" t="str">
        <f t="shared" si="5"/>
        <v>1557742556</v>
      </c>
      <c r="E79" s="36"/>
      <c r="F79" s="35" t="s">
        <v>2234</v>
      </c>
      <c r="G79" s="37">
        <v>44090.255636574075</v>
      </c>
      <c r="H79" s="35" t="s">
        <v>157</v>
      </c>
      <c r="I79" s="35" t="s">
        <v>2235</v>
      </c>
      <c r="J79" s="35" t="s">
        <v>2235</v>
      </c>
      <c r="K79" s="35" t="s">
        <v>2236</v>
      </c>
      <c r="L79" s="35" t="s">
        <v>2237</v>
      </c>
      <c r="M79" s="35" t="s">
        <v>2238</v>
      </c>
      <c r="N79" s="35" t="s">
        <v>2239</v>
      </c>
      <c r="O79" s="35" t="s">
        <v>2240</v>
      </c>
      <c r="P79" s="38">
        <v>620000</v>
      </c>
      <c r="Q79" s="38">
        <v>6650</v>
      </c>
      <c r="R79" s="38">
        <v>11000</v>
      </c>
      <c r="S79" s="38">
        <v>0</v>
      </c>
      <c r="T79" s="38">
        <v>0</v>
      </c>
      <c r="U79" s="19"/>
      <c r="V79" s="38">
        <v>0</v>
      </c>
      <c r="W79" s="19"/>
      <c r="X79" s="38">
        <v>0</v>
      </c>
      <c r="Y79" s="38">
        <v>637650</v>
      </c>
      <c r="Z79" s="38">
        <v>637650</v>
      </c>
      <c r="AA79" s="39" t="s">
        <v>2241</v>
      </c>
      <c r="AB79" s="38" t="s">
        <v>138</v>
      </c>
      <c r="AC79" s="38" t="s">
        <v>112</v>
      </c>
    </row>
    <row r="80" spans="1:29" x14ac:dyDescent="0.25">
      <c r="A80" s="13" t="str">
        <f t="shared" si="4"/>
        <v>1093112828</v>
      </c>
      <c r="B80" s="35">
        <v>75</v>
      </c>
      <c r="C80" s="36" t="s">
        <v>2242</v>
      </c>
      <c r="D80" s="13" t="str">
        <f t="shared" si="5"/>
        <v>1093112828</v>
      </c>
      <c r="E80" s="36"/>
      <c r="F80" s="35" t="s">
        <v>2243</v>
      </c>
      <c r="G80" s="37">
        <v>44090.257349537038</v>
      </c>
      <c r="H80" s="35" t="s">
        <v>157</v>
      </c>
      <c r="I80" s="35" t="s">
        <v>2244</v>
      </c>
      <c r="J80" s="35" t="s">
        <v>2244</v>
      </c>
      <c r="K80" s="35" t="s">
        <v>2245</v>
      </c>
      <c r="L80" s="35" t="s">
        <v>2246</v>
      </c>
      <c r="M80" s="35" t="s">
        <v>2247</v>
      </c>
      <c r="N80" s="35" t="s">
        <v>2248</v>
      </c>
      <c r="O80" s="35" t="s">
        <v>990</v>
      </c>
      <c r="P80" s="38">
        <v>50000</v>
      </c>
      <c r="Q80" s="38">
        <v>6650</v>
      </c>
      <c r="R80" s="38">
        <v>0</v>
      </c>
      <c r="S80" s="38">
        <v>0</v>
      </c>
      <c r="T80" s="38">
        <v>0</v>
      </c>
      <c r="U80" s="19"/>
      <c r="V80" s="38">
        <v>0</v>
      </c>
      <c r="W80" s="19"/>
      <c r="X80" s="38">
        <v>0</v>
      </c>
      <c r="Y80" s="38">
        <v>56650</v>
      </c>
      <c r="Z80" s="38">
        <v>56650</v>
      </c>
      <c r="AA80" s="20"/>
      <c r="AB80" s="19"/>
      <c r="AC80" s="38" t="s">
        <v>112</v>
      </c>
    </row>
    <row r="81" spans="1:29" x14ac:dyDescent="0.25">
      <c r="A81" s="13" t="str">
        <f t="shared" si="4"/>
        <v>1674212121</v>
      </c>
      <c r="B81" s="35">
        <v>76</v>
      </c>
      <c r="C81" s="36" t="s">
        <v>2249</v>
      </c>
      <c r="D81" s="13" t="str">
        <f t="shared" si="5"/>
        <v>1674212121</v>
      </c>
      <c r="E81" s="36"/>
      <c r="F81" s="35" t="s">
        <v>2250</v>
      </c>
      <c r="G81" s="37">
        <v>44090.270381944443</v>
      </c>
      <c r="H81" s="35" t="s">
        <v>157</v>
      </c>
      <c r="I81" s="35" t="s">
        <v>2251</v>
      </c>
      <c r="J81" s="35" t="s">
        <v>2251</v>
      </c>
      <c r="K81" s="35" t="s">
        <v>2252</v>
      </c>
      <c r="L81" s="35" t="s">
        <v>2253</v>
      </c>
      <c r="M81" s="35" t="s">
        <v>2254</v>
      </c>
      <c r="N81" s="35" t="s">
        <v>2255</v>
      </c>
      <c r="O81" s="35" t="s">
        <v>2256</v>
      </c>
      <c r="P81" s="38">
        <v>50000</v>
      </c>
      <c r="Q81" s="38">
        <v>6650</v>
      </c>
      <c r="R81" s="38">
        <v>0</v>
      </c>
      <c r="S81" s="38">
        <v>0</v>
      </c>
      <c r="T81" s="38">
        <v>0</v>
      </c>
      <c r="U81" s="19"/>
      <c r="V81" s="38">
        <v>0</v>
      </c>
      <c r="W81" s="19"/>
      <c r="X81" s="38">
        <v>0</v>
      </c>
      <c r="Y81" s="38">
        <v>56650</v>
      </c>
      <c r="Z81" s="38">
        <v>56650</v>
      </c>
      <c r="AA81" s="20"/>
      <c r="AB81" s="19"/>
      <c r="AC81" s="38" t="s">
        <v>112</v>
      </c>
    </row>
    <row r="82" spans="1:29" x14ac:dyDescent="0.25">
      <c r="A82" s="13" t="str">
        <f t="shared" si="4"/>
        <v>1266552345</v>
      </c>
      <c r="B82" s="35">
        <v>77</v>
      </c>
      <c r="C82" s="36" t="s">
        <v>2257</v>
      </c>
      <c r="D82" s="13" t="str">
        <f t="shared" si="5"/>
        <v>1266552345</v>
      </c>
      <c r="E82" s="36"/>
      <c r="F82" s="35" t="s">
        <v>2258</v>
      </c>
      <c r="G82" s="37">
        <v>44090.270694444444</v>
      </c>
      <c r="H82" s="35" t="s">
        <v>157</v>
      </c>
      <c r="I82" s="35" t="s">
        <v>2259</v>
      </c>
      <c r="J82" s="35" t="s">
        <v>2259</v>
      </c>
      <c r="K82" s="35" t="s">
        <v>2260</v>
      </c>
      <c r="L82" s="35" t="s">
        <v>2261</v>
      </c>
      <c r="M82" s="35" t="s">
        <v>2262</v>
      </c>
      <c r="N82" s="35" t="s">
        <v>2263</v>
      </c>
      <c r="O82" s="35" t="s">
        <v>2264</v>
      </c>
      <c r="P82" s="38">
        <v>50000</v>
      </c>
      <c r="Q82" s="38">
        <v>6650</v>
      </c>
      <c r="R82" s="38">
        <v>0</v>
      </c>
      <c r="S82" s="38">
        <v>0</v>
      </c>
      <c r="T82" s="38">
        <v>0</v>
      </c>
      <c r="U82" s="19"/>
      <c r="V82" s="38">
        <v>0</v>
      </c>
      <c r="W82" s="19"/>
      <c r="X82" s="38">
        <v>0</v>
      </c>
      <c r="Y82" s="38">
        <v>56650</v>
      </c>
      <c r="Z82" s="38">
        <v>56650</v>
      </c>
      <c r="AA82" s="20"/>
      <c r="AB82" s="19"/>
      <c r="AC82" s="38" t="s">
        <v>112</v>
      </c>
    </row>
    <row r="83" spans="1:29" x14ac:dyDescent="0.25">
      <c r="A83" s="13" t="str">
        <f t="shared" si="4"/>
        <v>1661352706</v>
      </c>
      <c r="B83" s="35">
        <v>78</v>
      </c>
      <c r="C83" s="36" t="s">
        <v>2265</v>
      </c>
      <c r="D83" s="13" t="str">
        <f t="shared" si="5"/>
        <v>1661352706</v>
      </c>
      <c r="E83" s="36"/>
      <c r="F83" s="35" t="s">
        <v>2266</v>
      </c>
      <c r="G83" s="37">
        <v>44090.271550925929</v>
      </c>
      <c r="H83" s="35" t="s">
        <v>157</v>
      </c>
      <c r="I83" s="35" t="s">
        <v>2267</v>
      </c>
      <c r="J83" s="35" t="s">
        <v>2267</v>
      </c>
      <c r="K83" s="35" t="s">
        <v>2268</v>
      </c>
      <c r="L83" s="35" t="s">
        <v>2269</v>
      </c>
      <c r="M83" s="35" t="s">
        <v>2270</v>
      </c>
      <c r="N83" s="35" t="s">
        <v>2271</v>
      </c>
      <c r="O83" s="35" t="s">
        <v>2272</v>
      </c>
      <c r="P83" s="38">
        <v>380000</v>
      </c>
      <c r="Q83" s="38">
        <v>6650</v>
      </c>
      <c r="R83" s="38">
        <v>10000</v>
      </c>
      <c r="S83" s="38">
        <v>0</v>
      </c>
      <c r="T83" s="38">
        <v>0</v>
      </c>
      <c r="U83" s="19"/>
      <c r="V83" s="38">
        <v>0</v>
      </c>
      <c r="W83" s="19"/>
      <c r="X83" s="38">
        <v>0</v>
      </c>
      <c r="Y83" s="38">
        <v>396650</v>
      </c>
      <c r="Z83" s="38">
        <v>396650</v>
      </c>
      <c r="AA83" s="39" t="s">
        <v>2273</v>
      </c>
      <c r="AB83" s="38" t="s">
        <v>162</v>
      </c>
      <c r="AC83" s="38" t="s">
        <v>112</v>
      </c>
    </row>
    <row r="84" spans="1:29" x14ac:dyDescent="0.25">
      <c r="A84" s="13" t="str">
        <f t="shared" si="4"/>
        <v>1687552003</v>
      </c>
      <c r="B84" s="35">
        <v>79</v>
      </c>
      <c r="C84" s="36" t="s">
        <v>2274</v>
      </c>
      <c r="D84" s="13" t="str">
        <f t="shared" si="5"/>
        <v>1687552003</v>
      </c>
      <c r="E84" s="36"/>
      <c r="F84" s="35" t="s">
        <v>2275</v>
      </c>
      <c r="G84" s="37">
        <v>44090.272418981483</v>
      </c>
      <c r="H84" s="35" t="s">
        <v>157</v>
      </c>
      <c r="I84" s="35" t="s">
        <v>2276</v>
      </c>
      <c r="J84" s="35" t="s">
        <v>2276</v>
      </c>
      <c r="K84" s="35" t="s">
        <v>2277</v>
      </c>
      <c r="L84" s="35" t="s">
        <v>2278</v>
      </c>
      <c r="M84" s="35" t="s">
        <v>2279</v>
      </c>
      <c r="N84" s="35" t="s">
        <v>2280</v>
      </c>
      <c r="O84" s="35" t="s">
        <v>2281</v>
      </c>
      <c r="P84" s="38">
        <v>50000</v>
      </c>
      <c r="Q84" s="38">
        <v>6650</v>
      </c>
      <c r="R84" s="38">
        <v>0</v>
      </c>
      <c r="S84" s="38">
        <v>0</v>
      </c>
      <c r="T84" s="38">
        <v>0</v>
      </c>
      <c r="U84" s="19"/>
      <c r="V84" s="38">
        <v>0</v>
      </c>
      <c r="W84" s="19"/>
      <c r="X84" s="38">
        <v>0</v>
      </c>
      <c r="Y84" s="38">
        <v>56650</v>
      </c>
      <c r="Z84" s="38">
        <v>56650</v>
      </c>
      <c r="AA84" s="20"/>
      <c r="AB84" s="19"/>
      <c r="AC84" s="38" t="s">
        <v>112</v>
      </c>
    </row>
    <row r="85" spans="1:29" x14ac:dyDescent="0.25">
      <c r="A85" s="13" t="str">
        <f t="shared" si="4"/>
        <v>1121652367</v>
      </c>
      <c r="B85" s="35">
        <v>80</v>
      </c>
      <c r="C85" s="36" t="s">
        <v>2282</v>
      </c>
      <c r="D85" s="13" t="str">
        <f t="shared" si="5"/>
        <v>1121652367</v>
      </c>
      <c r="E85" s="36"/>
      <c r="F85" s="35" t="s">
        <v>2283</v>
      </c>
      <c r="G85" s="37">
        <v>44090.275138888886</v>
      </c>
      <c r="H85" s="35" t="s">
        <v>157</v>
      </c>
      <c r="I85" s="35" t="s">
        <v>2284</v>
      </c>
      <c r="J85" s="35" t="s">
        <v>2284</v>
      </c>
      <c r="K85" s="35" t="s">
        <v>2285</v>
      </c>
      <c r="L85" s="35" t="s">
        <v>2286</v>
      </c>
      <c r="M85" s="35" t="s">
        <v>2287</v>
      </c>
      <c r="N85" s="35" t="s">
        <v>2288</v>
      </c>
      <c r="O85" s="35" t="s">
        <v>2289</v>
      </c>
      <c r="P85" s="38">
        <v>50000</v>
      </c>
      <c r="Q85" s="38">
        <v>6650</v>
      </c>
      <c r="R85" s="38">
        <v>0</v>
      </c>
      <c r="S85" s="38">
        <v>0</v>
      </c>
      <c r="T85" s="38">
        <v>0</v>
      </c>
      <c r="U85" s="19"/>
      <c r="V85" s="38">
        <v>0</v>
      </c>
      <c r="W85" s="19"/>
      <c r="X85" s="38">
        <v>0</v>
      </c>
      <c r="Y85" s="38">
        <v>56650</v>
      </c>
      <c r="Z85" s="38">
        <v>56650</v>
      </c>
      <c r="AA85" s="20"/>
      <c r="AB85" s="19"/>
      <c r="AC85" s="38" t="s">
        <v>112</v>
      </c>
    </row>
    <row r="86" spans="1:29" x14ac:dyDescent="0.25">
      <c r="A86" s="13" t="str">
        <f t="shared" si="4"/>
        <v>1061652561</v>
      </c>
      <c r="B86" s="35">
        <v>81</v>
      </c>
      <c r="C86" s="36" t="s">
        <v>2290</v>
      </c>
      <c r="D86" s="13" t="str">
        <f t="shared" si="5"/>
        <v>1061652561</v>
      </c>
      <c r="E86" s="36"/>
      <c r="F86" s="35" t="s">
        <v>2291</v>
      </c>
      <c r="G86" s="37">
        <v>44090.275706018518</v>
      </c>
      <c r="H86" s="35" t="s">
        <v>157</v>
      </c>
      <c r="I86" s="35" t="s">
        <v>2292</v>
      </c>
      <c r="J86" s="35" t="s">
        <v>2292</v>
      </c>
      <c r="K86" s="35" t="s">
        <v>2293</v>
      </c>
      <c r="L86" s="35" t="s">
        <v>2294</v>
      </c>
      <c r="M86" s="35" t="s">
        <v>2295</v>
      </c>
      <c r="N86" s="35" t="s">
        <v>2296</v>
      </c>
      <c r="O86" s="35" t="s">
        <v>2297</v>
      </c>
      <c r="P86" s="38">
        <v>50000</v>
      </c>
      <c r="Q86" s="38">
        <v>6650</v>
      </c>
      <c r="R86" s="38">
        <v>0</v>
      </c>
      <c r="S86" s="38">
        <v>0</v>
      </c>
      <c r="T86" s="38">
        <v>0</v>
      </c>
      <c r="U86" s="19"/>
      <c r="V86" s="38">
        <v>0</v>
      </c>
      <c r="W86" s="19"/>
      <c r="X86" s="38">
        <v>0</v>
      </c>
      <c r="Y86" s="38">
        <v>56650</v>
      </c>
      <c r="Z86" s="38">
        <v>56650</v>
      </c>
      <c r="AA86" s="20"/>
      <c r="AB86" s="19"/>
      <c r="AC86" s="38" t="s">
        <v>112</v>
      </c>
    </row>
    <row r="87" spans="1:29" x14ac:dyDescent="0.25">
      <c r="A87" s="13" t="str">
        <f t="shared" si="4"/>
        <v>1581652440</v>
      </c>
      <c r="B87" s="35">
        <v>82</v>
      </c>
      <c r="C87" s="36" t="s">
        <v>2298</v>
      </c>
      <c r="D87" s="13" t="str">
        <f t="shared" si="5"/>
        <v>1581652440</v>
      </c>
      <c r="E87" s="36"/>
      <c r="F87" s="35" t="s">
        <v>2299</v>
      </c>
      <c r="G87" s="37">
        <v>44090.279039351852</v>
      </c>
      <c r="H87" s="35" t="s">
        <v>157</v>
      </c>
      <c r="I87" s="35" t="s">
        <v>2300</v>
      </c>
      <c r="J87" s="35" t="s">
        <v>2300</v>
      </c>
      <c r="K87" s="35" t="s">
        <v>2301</v>
      </c>
      <c r="L87" s="35" t="s">
        <v>2302</v>
      </c>
      <c r="M87" s="35" t="s">
        <v>2303</v>
      </c>
      <c r="N87" s="35" t="s">
        <v>429</v>
      </c>
      <c r="O87" s="35" t="s">
        <v>430</v>
      </c>
      <c r="P87" s="38">
        <v>474000</v>
      </c>
      <c r="Q87" s="38">
        <v>6650</v>
      </c>
      <c r="R87" s="38">
        <v>10000</v>
      </c>
      <c r="S87" s="38">
        <v>0</v>
      </c>
      <c r="T87" s="38">
        <v>0</v>
      </c>
      <c r="U87" s="19"/>
      <c r="V87" s="38">
        <v>0</v>
      </c>
      <c r="W87" s="19"/>
      <c r="X87" s="38">
        <v>0</v>
      </c>
      <c r="Y87" s="38">
        <v>490650</v>
      </c>
      <c r="Z87" s="38">
        <v>490650</v>
      </c>
      <c r="AA87" s="39" t="s">
        <v>2304</v>
      </c>
      <c r="AB87" s="38" t="s">
        <v>162</v>
      </c>
      <c r="AC87" s="38" t="s">
        <v>112</v>
      </c>
    </row>
    <row r="88" spans="1:29" x14ac:dyDescent="0.25">
      <c r="A88" s="13" t="str">
        <f t="shared" si="4"/>
        <v>1873652597</v>
      </c>
      <c r="B88" s="35">
        <v>83</v>
      </c>
      <c r="C88" s="36" t="s">
        <v>2305</v>
      </c>
      <c r="D88" s="13" t="str">
        <f t="shared" si="5"/>
        <v>1873652597</v>
      </c>
      <c r="E88" s="36"/>
      <c r="F88" s="35" t="s">
        <v>2306</v>
      </c>
      <c r="G88" s="37">
        <v>44090.279328703706</v>
      </c>
      <c r="H88" s="35" t="s">
        <v>157</v>
      </c>
      <c r="I88" s="35" t="s">
        <v>2307</v>
      </c>
      <c r="J88" s="35" t="s">
        <v>2307</v>
      </c>
      <c r="K88" s="35" t="s">
        <v>2308</v>
      </c>
      <c r="L88" s="35" t="s">
        <v>2309</v>
      </c>
      <c r="M88" s="35" t="s">
        <v>2310</v>
      </c>
      <c r="N88" s="35" t="s">
        <v>2311</v>
      </c>
      <c r="O88" s="35" t="s">
        <v>2312</v>
      </c>
      <c r="P88" s="38">
        <v>50000</v>
      </c>
      <c r="Q88" s="38">
        <v>6650</v>
      </c>
      <c r="R88" s="38">
        <v>0</v>
      </c>
      <c r="S88" s="38">
        <v>0</v>
      </c>
      <c r="T88" s="38">
        <v>0</v>
      </c>
      <c r="U88" s="19"/>
      <c r="V88" s="38">
        <v>0</v>
      </c>
      <c r="W88" s="19"/>
      <c r="X88" s="38">
        <v>0</v>
      </c>
      <c r="Y88" s="38">
        <v>56650</v>
      </c>
      <c r="Z88" s="38">
        <v>56650</v>
      </c>
      <c r="AA88" s="20"/>
      <c r="AB88" s="19"/>
      <c r="AC88" s="38" t="s">
        <v>112</v>
      </c>
    </row>
    <row r="89" spans="1:29" x14ac:dyDescent="0.25">
      <c r="A89" s="13" t="str">
        <f t="shared" si="4"/>
        <v>1785652310</v>
      </c>
      <c r="B89" s="35">
        <v>84</v>
      </c>
      <c r="C89" s="36" t="s">
        <v>2313</v>
      </c>
      <c r="D89" s="13" t="str">
        <f t="shared" si="5"/>
        <v>1785652310</v>
      </c>
      <c r="E89" s="36"/>
      <c r="F89" s="35" t="s">
        <v>2314</v>
      </c>
      <c r="G89" s="37">
        <v>44090.2812962963</v>
      </c>
      <c r="H89" s="35" t="s">
        <v>157</v>
      </c>
      <c r="I89" s="35" t="s">
        <v>2315</v>
      </c>
      <c r="J89" s="35" t="s">
        <v>2315</v>
      </c>
      <c r="K89" s="35" t="s">
        <v>2316</v>
      </c>
      <c r="L89" s="35" t="s">
        <v>2317</v>
      </c>
      <c r="M89" s="35" t="s">
        <v>2318</v>
      </c>
      <c r="N89" s="35" t="s">
        <v>874</v>
      </c>
      <c r="O89" s="35" t="s">
        <v>875</v>
      </c>
      <c r="P89" s="38">
        <v>620000</v>
      </c>
      <c r="Q89" s="38">
        <v>6650</v>
      </c>
      <c r="R89" s="38">
        <v>16000</v>
      </c>
      <c r="S89" s="38">
        <v>0</v>
      </c>
      <c r="T89" s="38">
        <v>0</v>
      </c>
      <c r="U89" s="19"/>
      <c r="V89" s="38">
        <v>0</v>
      </c>
      <c r="W89" s="19"/>
      <c r="X89" s="38">
        <v>0</v>
      </c>
      <c r="Y89" s="38">
        <v>642650</v>
      </c>
      <c r="Z89" s="38">
        <v>642650</v>
      </c>
      <c r="AA89" s="39" t="s">
        <v>2319</v>
      </c>
      <c r="AB89" s="38" t="s">
        <v>162</v>
      </c>
      <c r="AC89" s="38" t="s">
        <v>112</v>
      </c>
    </row>
    <row r="90" spans="1:29" x14ac:dyDescent="0.25">
      <c r="A90" s="13" t="str">
        <f t="shared" si="4"/>
        <v>1916652728</v>
      </c>
      <c r="B90" s="35">
        <v>85</v>
      </c>
      <c r="C90" s="36" t="s">
        <v>2320</v>
      </c>
      <c r="D90" s="13" t="str">
        <f t="shared" si="5"/>
        <v>1916652728</v>
      </c>
      <c r="E90" s="36"/>
      <c r="F90" s="35" t="s">
        <v>2321</v>
      </c>
      <c r="G90" s="37">
        <v>44090.281712962962</v>
      </c>
      <c r="H90" s="35" t="s">
        <v>157</v>
      </c>
      <c r="I90" s="35" t="s">
        <v>2322</v>
      </c>
      <c r="J90" s="35" t="s">
        <v>2322</v>
      </c>
      <c r="K90" s="35" t="s">
        <v>2323</v>
      </c>
      <c r="L90" s="35" t="s">
        <v>2324</v>
      </c>
      <c r="M90" s="35" t="s">
        <v>2325</v>
      </c>
      <c r="N90" s="35" t="s">
        <v>2326</v>
      </c>
      <c r="O90" s="35" t="s">
        <v>2327</v>
      </c>
      <c r="P90" s="38">
        <v>50000</v>
      </c>
      <c r="Q90" s="38">
        <v>6650</v>
      </c>
      <c r="R90" s="38">
        <v>0</v>
      </c>
      <c r="S90" s="38">
        <v>0</v>
      </c>
      <c r="T90" s="38">
        <v>0</v>
      </c>
      <c r="U90" s="19"/>
      <c r="V90" s="38">
        <v>0</v>
      </c>
      <c r="W90" s="19"/>
      <c r="X90" s="38">
        <v>0</v>
      </c>
      <c r="Y90" s="38">
        <v>56650</v>
      </c>
      <c r="Z90" s="38">
        <v>56650</v>
      </c>
      <c r="AA90" s="20"/>
      <c r="AB90" s="19"/>
      <c r="AC90" s="38" t="s">
        <v>112</v>
      </c>
    </row>
    <row r="91" spans="1:29" x14ac:dyDescent="0.25">
      <c r="A91" s="13" t="str">
        <f t="shared" si="4"/>
        <v>1257652349</v>
      </c>
      <c r="B91" s="35">
        <v>86</v>
      </c>
      <c r="C91" s="36" t="s">
        <v>2328</v>
      </c>
      <c r="D91" s="13" t="str">
        <f t="shared" si="5"/>
        <v>1257652349</v>
      </c>
      <c r="E91" s="36"/>
      <c r="F91" s="35" t="s">
        <v>2329</v>
      </c>
      <c r="G91" s="37">
        <v>44090.282789351855</v>
      </c>
      <c r="H91" s="35" t="s">
        <v>157</v>
      </c>
      <c r="I91" s="35" t="s">
        <v>2330</v>
      </c>
      <c r="J91" s="35" t="s">
        <v>2330</v>
      </c>
      <c r="K91" s="35" t="s">
        <v>2331</v>
      </c>
      <c r="L91" s="35" t="s">
        <v>2332</v>
      </c>
      <c r="M91" s="35" t="s">
        <v>2333</v>
      </c>
      <c r="N91" s="35" t="s">
        <v>2334</v>
      </c>
      <c r="O91" s="35" t="s">
        <v>2335</v>
      </c>
      <c r="P91" s="38">
        <v>50000</v>
      </c>
      <c r="Q91" s="38">
        <v>6650</v>
      </c>
      <c r="R91" s="38">
        <v>0</v>
      </c>
      <c r="S91" s="38">
        <v>0</v>
      </c>
      <c r="T91" s="38">
        <v>0</v>
      </c>
      <c r="U91" s="19"/>
      <c r="V91" s="38">
        <v>0</v>
      </c>
      <c r="W91" s="19"/>
      <c r="X91" s="38">
        <v>0</v>
      </c>
      <c r="Y91" s="38">
        <v>56650</v>
      </c>
      <c r="Z91" s="38">
        <v>56650</v>
      </c>
      <c r="AA91" s="20"/>
      <c r="AB91" s="19"/>
      <c r="AC91" s="38" t="s">
        <v>112</v>
      </c>
    </row>
    <row r="92" spans="1:29" x14ac:dyDescent="0.25">
      <c r="A92" s="13" t="str">
        <f t="shared" si="4"/>
        <v>1689652969</v>
      </c>
      <c r="B92" s="35">
        <v>87</v>
      </c>
      <c r="C92" s="36" t="s">
        <v>2336</v>
      </c>
      <c r="D92" s="13" t="str">
        <f t="shared" si="5"/>
        <v>1689652969</v>
      </c>
      <c r="E92" s="36"/>
      <c r="F92" s="35" t="s">
        <v>2337</v>
      </c>
      <c r="G92" s="37">
        <v>44090.284930555557</v>
      </c>
      <c r="H92" s="35" t="s">
        <v>157</v>
      </c>
      <c r="I92" s="35" t="s">
        <v>2338</v>
      </c>
      <c r="J92" s="35" t="s">
        <v>2338</v>
      </c>
      <c r="K92" s="35" t="s">
        <v>2339</v>
      </c>
      <c r="L92" s="35" t="s">
        <v>2340</v>
      </c>
      <c r="M92" s="35" t="s">
        <v>2341</v>
      </c>
      <c r="N92" s="35" t="s">
        <v>2342</v>
      </c>
      <c r="O92" s="35" t="s">
        <v>2343</v>
      </c>
      <c r="P92" s="38">
        <v>50000</v>
      </c>
      <c r="Q92" s="38">
        <v>6650</v>
      </c>
      <c r="R92" s="38">
        <v>0</v>
      </c>
      <c r="S92" s="38">
        <v>0</v>
      </c>
      <c r="T92" s="38">
        <v>0</v>
      </c>
      <c r="U92" s="19"/>
      <c r="V92" s="38">
        <v>0</v>
      </c>
      <c r="W92" s="19"/>
      <c r="X92" s="38">
        <v>0</v>
      </c>
      <c r="Y92" s="38">
        <v>56650</v>
      </c>
      <c r="Z92" s="38">
        <v>56650</v>
      </c>
      <c r="AA92" s="20"/>
      <c r="AB92" s="19"/>
      <c r="AC92" s="38" t="s">
        <v>112</v>
      </c>
    </row>
    <row r="93" spans="1:29" x14ac:dyDescent="0.25">
      <c r="A93" s="13" t="str">
        <f t="shared" si="4"/>
        <v>1365652173</v>
      </c>
      <c r="B93" s="35">
        <v>88</v>
      </c>
      <c r="C93" s="36" t="s">
        <v>2344</v>
      </c>
      <c r="D93" s="13" t="str">
        <f t="shared" si="5"/>
        <v>1365652173</v>
      </c>
      <c r="E93" s="36"/>
      <c r="F93" s="35" t="s">
        <v>2345</v>
      </c>
      <c r="G93" s="37">
        <v>44090.286736111113</v>
      </c>
      <c r="H93" s="35" t="s">
        <v>157</v>
      </c>
      <c r="I93" s="35" t="s">
        <v>2346</v>
      </c>
      <c r="J93" s="35" t="s">
        <v>2346</v>
      </c>
      <c r="K93" s="35" t="s">
        <v>2347</v>
      </c>
      <c r="L93" s="35" t="s">
        <v>2348</v>
      </c>
      <c r="M93" s="35" t="s">
        <v>2349</v>
      </c>
      <c r="N93" s="35" t="s">
        <v>2350</v>
      </c>
      <c r="O93" s="35" t="s">
        <v>2351</v>
      </c>
      <c r="P93" s="38">
        <v>91000</v>
      </c>
      <c r="Q93" s="38">
        <v>6650</v>
      </c>
      <c r="R93" s="38">
        <v>10000</v>
      </c>
      <c r="S93" s="38">
        <v>0</v>
      </c>
      <c r="T93" s="38">
        <v>0</v>
      </c>
      <c r="U93" s="19"/>
      <c r="V93" s="38">
        <v>0</v>
      </c>
      <c r="W93" s="19"/>
      <c r="X93" s="38">
        <v>0</v>
      </c>
      <c r="Y93" s="38">
        <v>107650</v>
      </c>
      <c r="Z93" s="38">
        <v>107650</v>
      </c>
      <c r="AA93" s="39" t="s">
        <v>2352</v>
      </c>
      <c r="AB93" s="38" t="s">
        <v>168</v>
      </c>
      <c r="AC93" s="38" t="s">
        <v>112</v>
      </c>
    </row>
    <row r="94" spans="1:29" x14ac:dyDescent="0.25">
      <c r="A94" s="13" t="str">
        <f t="shared" si="4"/>
        <v>1092752504</v>
      </c>
      <c r="B94" s="35">
        <v>89</v>
      </c>
      <c r="C94" s="36" t="s">
        <v>2353</v>
      </c>
      <c r="D94" s="13" t="str">
        <f t="shared" si="5"/>
        <v>1092752504</v>
      </c>
      <c r="E94" s="36"/>
      <c r="F94" s="35" t="s">
        <v>2354</v>
      </c>
      <c r="G94" s="37">
        <v>44090.288599537038</v>
      </c>
      <c r="H94" s="35" t="s">
        <v>157</v>
      </c>
      <c r="I94" s="35" t="s">
        <v>2355</v>
      </c>
      <c r="J94" s="35" t="s">
        <v>2355</v>
      </c>
      <c r="K94" s="35" t="s">
        <v>2356</v>
      </c>
      <c r="L94" s="35" t="s">
        <v>2357</v>
      </c>
      <c r="M94" s="35" t="s">
        <v>2358</v>
      </c>
      <c r="N94" s="35" t="s">
        <v>2359</v>
      </c>
      <c r="O94" s="35" t="s">
        <v>888</v>
      </c>
      <c r="P94" s="38">
        <v>50000</v>
      </c>
      <c r="Q94" s="38">
        <v>6650</v>
      </c>
      <c r="R94" s="38">
        <v>0</v>
      </c>
      <c r="S94" s="38">
        <v>0</v>
      </c>
      <c r="T94" s="38">
        <v>0</v>
      </c>
      <c r="U94" s="19"/>
      <c r="V94" s="38">
        <v>0</v>
      </c>
      <c r="W94" s="19"/>
      <c r="X94" s="38">
        <v>0</v>
      </c>
      <c r="Y94" s="38">
        <v>56650</v>
      </c>
      <c r="Z94" s="38">
        <v>56650</v>
      </c>
      <c r="AA94" s="20"/>
      <c r="AB94" s="19"/>
      <c r="AC94" s="38" t="s">
        <v>112</v>
      </c>
    </row>
    <row r="95" spans="1:29" x14ac:dyDescent="0.25">
      <c r="A95" s="13" t="str">
        <f t="shared" si="4"/>
        <v>1418752664</v>
      </c>
      <c r="B95" s="35">
        <v>90</v>
      </c>
      <c r="C95" s="36" t="s">
        <v>2360</v>
      </c>
      <c r="D95" s="13" t="str">
        <f t="shared" si="5"/>
        <v>1418752664</v>
      </c>
      <c r="E95" s="36"/>
      <c r="F95" s="35" t="s">
        <v>2361</v>
      </c>
      <c r="G95" s="37">
        <v>44090.294872685183</v>
      </c>
      <c r="H95" s="35" t="s">
        <v>157</v>
      </c>
      <c r="I95" s="35" t="s">
        <v>2362</v>
      </c>
      <c r="J95" s="35" t="s">
        <v>2362</v>
      </c>
      <c r="K95" s="35" t="s">
        <v>2363</v>
      </c>
      <c r="L95" s="35" t="s">
        <v>2364</v>
      </c>
      <c r="M95" s="35" t="s">
        <v>2365</v>
      </c>
      <c r="N95" s="35" t="s">
        <v>2366</v>
      </c>
      <c r="O95" s="35" t="s">
        <v>2367</v>
      </c>
      <c r="P95" s="38">
        <v>50000</v>
      </c>
      <c r="Q95" s="38">
        <v>6650</v>
      </c>
      <c r="R95" s="38">
        <v>0</v>
      </c>
      <c r="S95" s="38">
        <v>0</v>
      </c>
      <c r="T95" s="38">
        <v>0</v>
      </c>
      <c r="U95" s="19"/>
      <c r="V95" s="38">
        <v>0</v>
      </c>
      <c r="W95" s="19"/>
      <c r="X95" s="38">
        <v>0</v>
      </c>
      <c r="Y95" s="38">
        <v>56650</v>
      </c>
      <c r="Z95" s="38">
        <v>56650</v>
      </c>
      <c r="AA95" s="20"/>
      <c r="AB95" s="19"/>
      <c r="AC95" s="38" t="s">
        <v>112</v>
      </c>
    </row>
    <row r="96" spans="1:29" x14ac:dyDescent="0.25">
      <c r="A96" s="13" t="str">
        <f t="shared" si="4"/>
        <v>1014852837</v>
      </c>
      <c r="B96" s="35">
        <v>91</v>
      </c>
      <c r="C96" s="36" t="s">
        <v>2368</v>
      </c>
      <c r="D96" s="13" t="str">
        <f t="shared" si="5"/>
        <v>1014852837</v>
      </c>
      <c r="E96" s="36"/>
      <c r="F96" s="35" t="s">
        <v>2369</v>
      </c>
      <c r="G96" s="37">
        <v>44090.301655092589</v>
      </c>
      <c r="H96" s="35" t="s">
        <v>157</v>
      </c>
      <c r="I96" s="35" t="s">
        <v>2370</v>
      </c>
      <c r="J96" s="35" t="s">
        <v>2370</v>
      </c>
      <c r="K96" s="35" t="s">
        <v>2371</v>
      </c>
      <c r="L96" s="35" t="s">
        <v>2372</v>
      </c>
      <c r="M96" s="35" t="s">
        <v>2373</v>
      </c>
      <c r="N96" s="35" t="s">
        <v>833</v>
      </c>
      <c r="O96" s="35" t="s">
        <v>834</v>
      </c>
      <c r="P96" s="38">
        <v>420000</v>
      </c>
      <c r="Q96" s="38">
        <v>6650</v>
      </c>
      <c r="R96" s="38">
        <v>8000</v>
      </c>
      <c r="S96" s="38">
        <v>0</v>
      </c>
      <c r="T96" s="38">
        <v>0</v>
      </c>
      <c r="U96" s="19"/>
      <c r="V96" s="38">
        <v>0</v>
      </c>
      <c r="W96" s="19"/>
      <c r="X96" s="38">
        <v>0</v>
      </c>
      <c r="Y96" s="38">
        <v>434650</v>
      </c>
      <c r="Z96" s="38">
        <v>434650</v>
      </c>
      <c r="AA96" s="39" t="s">
        <v>2374</v>
      </c>
      <c r="AB96" s="38" t="s">
        <v>138</v>
      </c>
      <c r="AC96" s="38" t="s">
        <v>112</v>
      </c>
    </row>
    <row r="97" spans="1:29" x14ac:dyDescent="0.25">
      <c r="A97" s="13" t="str">
        <f t="shared" si="4"/>
        <v>1204062882</v>
      </c>
      <c r="B97" s="35">
        <v>92</v>
      </c>
      <c r="C97" s="36" t="s">
        <v>2375</v>
      </c>
      <c r="D97" s="13" t="str">
        <f t="shared" si="5"/>
        <v>1204062882</v>
      </c>
      <c r="E97" s="36"/>
      <c r="F97" s="35" t="s">
        <v>2376</v>
      </c>
      <c r="G97" s="37">
        <v>44090.32471064815</v>
      </c>
      <c r="H97" s="35" t="s">
        <v>157</v>
      </c>
      <c r="I97" s="35" t="s">
        <v>2377</v>
      </c>
      <c r="J97" s="35" t="s">
        <v>2377</v>
      </c>
      <c r="K97" s="35" t="s">
        <v>2378</v>
      </c>
      <c r="L97" s="35" t="s">
        <v>2379</v>
      </c>
      <c r="M97" s="35" t="s">
        <v>2380</v>
      </c>
      <c r="N97" s="35" t="s">
        <v>2381</v>
      </c>
      <c r="O97" s="35" t="s">
        <v>213</v>
      </c>
      <c r="P97" s="38">
        <v>213000</v>
      </c>
      <c r="Q97" s="38">
        <v>6650</v>
      </c>
      <c r="R97" s="38">
        <v>10000</v>
      </c>
      <c r="S97" s="38">
        <v>0</v>
      </c>
      <c r="T97" s="38">
        <v>0</v>
      </c>
      <c r="U97" s="19"/>
      <c r="V97" s="38">
        <v>0</v>
      </c>
      <c r="W97" s="19"/>
      <c r="X97" s="38">
        <v>0</v>
      </c>
      <c r="Y97" s="38">
        <v>229650</v>
      </c>
      <c r="Z97" s="38">
        <v>229650</v>
      </c>
      <c r="AA97" s="39" t="s">
        <v>2382</v>
      </c>
      <c r="AB97" s="38" t="s">
        <v>162</v>
      </c>
      <c r="AC97" s="38" t="s">
        <v>112</v>
      </c>
    </row>
    <row r="98" spans="1:29" x14ac:dyDescent="0.25">
      <c r="A98" s="13" t="str">
        <f t="shared" si="4"/>
        <v>1589612573</v>
      </c>
      <c r="B98" s="35">
        <v>93</v>
      </c>
      <c r="C98" s="36" t="s">
        <v>2383</v>
      </c>
      <c r="D98" s="13" t="str">
        <f t="shared" si="5"/>
        <v>1589612573</v>
      </c>
      <c r="E98" s="36"/>
      <c r="F98" s="35" t="s">
        <v>2384</v>
      </c>
      <c r="G98" s="37">
        <v>44090.325266203705</v>
      </c>
      <c r="H98" s="35" t="s">
        <v>157</v>
      </c>
      <c r="I98" s="35" t="s">
        <v>2385</v>
      </c>
      <c r="J98" s="35" t="s">
        <v>2385</v>
      </c>
      <c r="K98" s="35" t="s">
        <v>2386</v>
      </c>
      <c r="L98" s="35" t="s">
        <v>2387</v>
      </c>
      <c r="M98" s="35" t="s">
        <v>2388</v>
      </c>
      <c r="N98" s="35" t="s">
        <v>749</v>
      </c>
      <c r="O98" s="35" t="s">
        <v>750</v>
      </c>
      <c r="P98" s="38">
        <v>200000</v>
      </c>
      <c r="Q98" s="38">
        <v>6650</v>
      </c>
      <c r="R98" s="38">
        <v>10000</v>
      </c>
      <c r="S98" s="38">
        <v>0</v>
      </c>
      <c r="T98" s="38">
        <v>0</v>
      </c>
      <c r="U98" s="19"/>
      <c r="V98" s="38">
        <v>0</v>
      </c>
      <c r="W98" s="19"/>
      <c r="X98" s="38">
        <v>0</v>
      </c>
      <c r="Y98" s="38">
        <v>216650</v>
      </c>
      <c r="Z98" s="38">
        <v>216650</v>
      </c>
      <c r="AA98" s="39" t="s">
        <v>2389</v>
      </c>
      <c r="AB98" s="38" t="s">
        <v>162</v>
      </c>
      <c r="AC98" s="38" t="s">
        <v>112</v>
      </c>
    </row>
    <row r="99" spans="1:29" x14ac:dyDescent="0.25">
      <c r="A99" s="13" t="str">
        <f t="shared" si="4"/>
        <v>1293362417</v>
      </c>
      <c r="B99" s="35">
        <v>94</v>
      </c>
      <c r="C99" s="36" t="s">
        <v>2390</v>
      </c>
      <c r="D99" s="13" t="str">
        <f t="shared" si="5"/>
        <v>1293362417</v>
      </c>
      <c r="E99" s="36"/>
      <c r="F99" s="35" t="s">
        <v>2391</v>
      </c>
      <c r="G99" s="37">
        <v>44090.359918981485</v>
      </c>
      <c r="H99" s="35" t="s">
        <v>157</v>
      </c>
      <c r="I99" s="35" t="s">
        <v>2392</v>
      </c>
      <c r="J99" s="35" t="s">
        <v>2392</v>
      </c>
      <c r="K99" s="35" t="s">
        <v>2393</v>
      </c>
      <c r="L99" s="35" t="s">
        <v>2394</v>
      </c>
      <c r="M99" s="35" t="s">
        <v>2395</v>
      </c>
      <c r="N99" s="35" t="s">
        <v>1082</v>
      </c>
      <c r="O99" s="35" t="s">
        <v>1083</v>
      </c>
      <c r="P99" s="38">
        <v>620000</v>
      </c>
      <c r="Q99" s="38">
        <v>6650</v>
      </c>
      <c r="R99" s="38">
        <v>10000</v>
      </c>
      <c r="S99" s="38">
        <v>0</v>
      </c>
      <c r="T99" s="38">
        <v>0</v>
      </c>
      <c r="U99" s="19"/>
      <c r="V99" s="38">
        <v>0</v>
      </c>
      <c r="W99" s="19"/>
      <c r="X99" s="38">
        <v>0</v>
      </c>
      <c r="Y99" s="38">
        <v>636650</v>
      </c>
      <c r="Z99" s="38">
        <v>636650</v>
      </c>
      <c r="AA99" s="39" t="s">
        <v>2396</v>
      </c>
      <c r="AB99" s="38" t="s">
        <v>163</v>
      </c>
      <c r="AC99" s="38" t="s">
        <v>112</v>
      </c>
    </row>
    <row r="100" spans="1:29" x14ac:dyDescent="0.25">
      <c r="A100" s="13" t="str">
        <f t="shared" si="4"/>
        <v>1430122796</v>
      </c>
      <c r="B100" s="35">
        <v>95</v>
      </c>
      <c r="C100" s="36" t="s">
        <v>2397</v>
      </c>
      <c r="D100" s="13" t="str">
        <f t="shared" si="5"/>
        <v>1430122796</v>
      </c>
      <c r="E100" s="36"/>
      <c r="F100" s="35" t="s">
        <v>2398</v>
      </c>
      <c r="G100" s="37">
        <v>44090.370752314811</v>
      </c>
      <c r="H100" s="35" t="s">
        <v>157</v>
      </c>
      <c r="I100" s="35" t="s">
        <v>2399</v>
      </c>
      <c r="J100" s="35" t="s">
        <v>2399</v>
      </c>
      <c r="K100" s="35" t="s">
        <v>2400</v>
      </c>
      <c r="L100" s="35" t="s">
        <v>2401</v>
      </c>
      <c r="M100" s="35" t="s">
        <v>2402</v>
      </c>
      <c r="N100" s="35" t="s">
        <v>2403</v>
      </c>
      <c r="O100" s="35" t="s">
        <v>2404</v>
      </c>
      <c r="P100" s="38">
        <v>474000</v>
      </c>
      <c r="Q100" s="38">
        <v>6650</v>
      </c>
      <c r="R100" s="38">
        <v>10000</v>
      </c>
      <c r="S100" s="38">
        <v>0</v>
      </c>
      <c r="T100" s="38">
        <v>0</v>
      </c>
      <c r="U100" s="19"/>
      <c r="V100" s="38">
        <v>0</v>
      </c>
      <c r="W100" s="19"/>
      <c r="X100" s="38">
        <v>0</v>
      </c>
      <c r="Y100" s="38">
        <v>490650</v>
      </c>
      <c r="Z100" s="38">
        <v>490650</v>
      </c>
      <c r="AA100" s="39" t="s">
        <v>2405</v>
      </c>
      <c r="AB100" s="38" t="s">
        <v>162</v>
      </c>
      <c r="AC100" s="38" t="s">
        <v>112</v>
      </c>
    </row>
    <row r="101" spans="1:29" x14ac:dyDescent="0.25">
      <c r="A101" s="13" t="str">
        <f t="shared" si="4"/>
        <v>1026122589</v>
      </c>
      <c r="B101" s="35">
        <v>96</v>
      </c>
      <c r="C101" s="36" t="s">
        <v>2406</v>
      </c>
      <c r="D101" s="13" t="str">
        <f t="shared" si="5"/>
        <v>1026122589</v>
      </c>
      <c r="E101" s="36"/>
      <c r="F101" s="35" t="s">
        <v>2407</v>
      </c>
      <c r="G101" s="37">
        <v>44090.376400462963</v>
      </c>
      <c r="H101" s="35" t="s">
        <v>157</v>
      </c>
      <c r="I101" s="35" t="s">
        <v>2408</v>
      </c>
      <c r="J101" s="35" t="s">
        <v>2408</v>
      </c>
      <c r="K101" s="35" t="s">
        <v>2409</v>
      </c>
      <c r="L101" s="35" t="s">
        <v>2410</v>
      </c>
      <c r="M101" s="35" t="s">
        <v>2411</v>
      </c>
      <c r="N101" s="35" t="s">
        <v>2412</v>
      </c>
      <c r="O101" s="35" t="s">
        <v>1342</v>
      </c>
      <c r="P101" s="38">
        <v>475000</v>
      </c>
      <c r="Q101" s="38">
        <v>6650</v>
      </c>
      <c r="R101" s="38">
        <v>8000</v>
      </c>
      <c r="S101" s="38">
        <v>0</v>
      </c>
      <c r="T101" s="38">
        <v>0</v>
      </c>
      <c r="U101" s="19"/>
      <c r="V101" s="38">
        <v>0</v>
      </c>
      <c r="W101" s="19"/>
      <c r="X101" s="38">
        <v>0</v>
      </c>
      <c r="Y101" s="38">
        <v>489650</v>
      </c>
      <c r="Z101" s="38">
        <v>489650</v>
      </c>
      <c r="AA101" s="39" t="s">
        <v>2413</v>
      </c>
      <c r="AB101" s="38" t="s">
        <v>158</v>
      </c>
      <c r="AC101" s="38" t="s">
        <v>112</v>
      </c>
    </row>
    <row r="102" spans="1:29" x14ac:dyDescent="0.25">
      <c r="A102" s="13" t="str">
        <f t="shared" si="4"/>
        <v>1246222832</v>
      </c>
      <c r="B102" s="35">
        <v>97</v>
      </c>
      <c r="C102" s="36" t="s">
        <v>2414</v>
      </c>
      <c r="D102" s="13" t="str">
        <f t="shared" si="5"/>
        <v>1246222832</v>
      </c>
      <c r="E102" s="36"/>
      <c r="F102" s="35" t="s">
        <v>2415</v>
      </c>
      <c r="G102" s="37">
        <v>44090.387916666667</v>
      </c>
      <c r="H102" s="35" t="s">
        <v>157</v>
      </c>
      <c r="I102" s="35" t="s">
        <v>2416</v>
      </c>
      <c r="J102" s="35" t="s">
        <v>2416</v>
      </c>
      <c r="K102" s="35" t="s">
        <v>2417</v>
      </c>
      <c r="L102" s="35" t="s">
        <v>2418</v>
      </c>
      <c r="M102" s="35" t="s">
        <v>2419</v>
      </c>
      <c r="N102" s="35" t="s">
        <v>2420</v>
      </c>
      <c r="O102" s="35" t="s">
        <v>2421</v>
      </c>
      <c r="P102" s="38">
        <v>50000</v>
      </c>
      <c r="Q102" s="38">
        <v>6650</v>
      </c>
      <c r="R102" s="38">
        <v>10000</v>
      </c>
      <c r="S102" s="38">
        <v>0</v>
      </c>
      <c r="T102" s="38">
        <v>0</v>
      </c>
      <c r="U102" s="19"/>
      <c r="V102" s="38">
        <v>0</v>
      </c>
      <c r="W102" s="19"/>
      <c r="X102" s="38">
        <v>0</v>
      </c>
      <c r="Y102" s="38">
        <v>66650</v>
      </c>
      <c r="Z102" s="38">
        <v>66650</v>
      </c>
      <c r="AA102" s="39" t="s">
        <v>2422</v>
      </c>
      <c r="AB102" s="38" t="s">
        <v>151</v>
      </c>
      <c r="AC102" s="38" t="s">
        <v>112</v>
      </c>
    </row>
    <row r="103" spans="1:29" x14ac:dyDescent="0.25">
      <c r="A103" s="13" t="str">
        <f t="shared" si="4"/>
        <v>1078322197</v>
      </c>
      <c r="B103" s="35">
        <v>98</v>
      </c>
      <c r="C103" s="36" t="s">
        <v>2423</v>
      </c>
      <c r="D103" s="13" t="str">
        <f t="shared" si="5"/>
        <v>1078322197</v>
      </c>
      <c r="E103" s="36"/>
      <c r="F103" s="35" t="s">
        <v>2424</v>
      </c>
      <c r="G103" s="37">
        <v>44090.401967592596</v>
      </c>
      <c r="H103" s="35" t="s">
        <v>157</v>
      </c>
      <c r="I103" s="35" t="s">
        <v>2425</v>
      </c>
      <c r="J103" s="35" t="s">
        <v>2425</v>
      </c>
      <c r="K103" s="35" t="s">
        <v>2426</v>
      </c>
      <c r="L103" s="35" t="s">
        <v>2427</v>
      </c>
      <c r="M103" s="35" t="s">
        <v>2428</v>
      </c>
      <c r="N103" s="35" t="s">
        <v>789</v>
      </c>
      <c r="O103" s="35" t="s">
        <v>790</v>
      </c>
      <c r="P103" s="38">
        <v>474000</v>
      </c>
      <c r="Q103" s="38">
        <v>6650</v>
      </c>
      <c r="R103" s="38">
        <v>18000</v>
      </c>
      <c r="S103" s="38">
        <v>0</v>
      </c>
      <c r="T103" s="38">
        <v>0</v>
      </c>
      <c r="U103" s="19"/>
      <c r="V103" s="38">
        <v>0</v>
      </c>
      <c r="W103" s="19"/>
      <c r="X103" s="38">
        <v>0</v>
      </c>
      <c r="Y103" s="38">
        <v>498650</v>
      </c>
      <c r="Z103" s="38">
        <v>498650</v>
      </c>
      <c r="AA103" s="39" t="s">
        <v>2429</v>
      </c>
      <c r="AB103" s="38" t="s">
        <v>162</v>
      </c>
      <c r="AC103" s="38" t="s">
        <v>112</v>
      </c>
    </row>
    <row r="104" spans="1:29" x14ac:dyDescent="0.25">
      <c r="A104" s="13" t="str">
        <f t="shared" si="4"/>
        <v>1892422098</v>
      </c>
      <c r="B104" s="35">
        <v>99</v>
      </c>
      <c r="C104" s="36" t="s">
        <v>2430</v>
      </c>
      <c r="D104" s="13" t="str">
        <f t="shared" si="5"/>
        <v>1892422098</v>
      </c>
      <c r="E104" s="36"/>
      <c r="F104" s="35" t="s">
        <v>2431</v>
      </c>
      <c r="G104" s="37">
        <v>44090.408009259256</v>
      </c>
      <c r="H104" s="35" t="s">
        <v>157</v>
      </c>
      <c r="I104" s="35" t="s">
        <v>2432</v>
      </c>
      <c r="J104" s="35" t="s">
        <v>2432</v>
      </c>
      <c r="K104" s="35" t="s">
        <v>2433</v>
      </c>
      <c r="L104" s="35" t="s">
        <v>2434</v>
      </c>
      <c r="M104" s="35" t="s">
        <v>2435</v>
      </c>
      <c r="N104" s="35" t="s">
        <v>2436</v>
      </c>
      <c r="O104" s="35" t="s">
        <v>2437</v>
      </c>
      <c r="P104" s="38">
        <v>616000</v>
      </c>
      <c r="Q104" s="38">
        <v>6650</v>
      </c>
      <c r="R104" s="38">
        <v>22000</v>
      </c>
      <c r="S104" s="38">
        <v>0</v>
      </c>
      <c r="T104" s="38">
        <v>0</v>
      </c>
      <c r="U104" s="19"/>
      <c r="V104" s="38">
        <v>0</v>
      </c>
      <c r="W104" s="19"/>
      <c r="X104" s="38">
        <v>0</v>
      </c>
      <c r="Y104" s="38">
        <v>644650</v>
      </c>
      <c r="Z104" s="38">
        <v>644650</v>
      </c>
      <c r="AA104" s="39" t="s">
        <v>2438</v>
      </c>
      <c r="AB104" s="38" t="s">
        <v>162</v>
      </c>
      <c r="AC104" s="38" t="s">
        <v>112</v>
      </c>
    </row>
    <row r="105" spans="1:29" x14ac:dyDescent="0.25">
      <c r="A105" s="13" t="str">
        <f t="shared" si="4"/>
        <v>1773422016</v>
      </c>
      <c r="B105" s="35">
        <v>100</v>
      </c>
      <c r="C105" s="36" t="s">
        <v>2439</v>
      </c>
      <c r="D105" s="13" t="str">
        <f t="shared" si="5"/>
        <v>1773422016</v>
      </c>
      <c r="E105" s="36"/>
      <c r="F105" s="35" t="s">
        <v>2440</v>
      </c>
      <c r="G105" s="37">
        <v>44090.408738425926</v>
      </c>
      <c r="H105" s="35" t="s">
        <v>157</v>
      </c>
      <c r="I105" s="35" t="s">
        <v>2441</v>
      </c>
      <c r="J105" s="35" t="s">
        <v>2441</v>
      </c>
      <c r="K105" s="35" t="s">
        <v>2442</v>
      </c>
      <c r="L105" s="35" t="s">
        <v>2443</v>
      </c>
      <c r="M105" s="35" t="s">
        <v>2444</v>
      </c>
      <c r="N105" s="35" t="s">
        <v>1488</v>
      </c>
      <c r="O105" s="35" t="s">
        <v>1489</v>
      </c>
      <c r="P105" s="38">
        <v>950000</v>
      </c>
      <c r="Q105" s="38">
        <v>6650</v>
      </c>
      <c r="R105" s="38">
        <v>18000</v>
      </c>
      <c r="S105" s="38">
        <v>0</v>
      </c>
      <c r="T105" s="38">
        <v>0</v>
      </c>
      <c r="U105" s="19"/>
      <c r="V105" s="38">
        <v>0</v>
      </c>
      <c r="W105" s="19"/>
      <c r="X105" s="38">
        <v>0</v>
      </c>
      <c r="Y105" s="38">
        <v>974650</v>
      </c>
      <c r="Z105" s="38">
        <v>974650</v>
      </c>
      <c r="AA105" s="39" t="s">
        <v>2445</v>
      </c>
      <c r="AB105" s="38" t="s">
        <v>162</v>
      </c>
      <c r="AC105" s="38" t="s">
        <v>112</v>
      </c>
    </row>
    <row r="106" spans="1:29" x14ac:dyDescent="0.25">
      <c r="A106" s="13" t="str">
        <f t="shared" si="4"/>
        <v>1633122306</v>
      </c>
      <c r="B106" s="35">
        <v>101</v>
      </c>
      <c r="C106" s="36" t="s">
        <v>2446</v>
      </c>
      <c r="D106" s="13" t="str">
        <f t="shared" si="5"/>
        <v>1633122306</v>
      </c>
      <c r="E106" s="36"/>
      <c r="F106" s="35" t="s">
        <v>2447</v>
      </c>
      <c r="G106" s="37">
        <v>44090.417592592596</v>
      </c>
      <c r="H106" s="35" t="s">
        <v>157</v>
      </c>
      <c r="I106" s="35" t="s">
        <v>2448</v>
      </c>
      <c r="J106" s="35" t="s">
        <v>2448</v>
      </c>
      <c r="K106" s="35" t="s">
        <v>2449</v>
      </c>
      <c r="L106" s="35" t="s">
        <v>2450</v>
      </c>
      <c r="M106" s="35" t="s">
        <v>2451</v>
      </c>
      <c r="N106" s="35" t="s">
        <v>1458</v>
      </c>
      <c r="O106" s="35" t="s">
        <v>1459</v>
      </c>
      <c r="P106" s="38">
        <v>400000</v>
      </c>
      <c r="Q106" s="38">
        <v>6650</v>
      </c>
      <c r="R106" s="38">
        <v>0</v>
      </c>
      <c r="S106" s="38">
        <v>0</v>
      </c>
      <c r="T106" s="38">
        <v>0</v>
      </c>
      <c r="U106" s="19"/>
      <c r="V106" s="38">
        <v>0</v>
      </c>
      <c r="W106" s="19"/>
      <c r="X106" s="38">
        <v>0</v>
      </c>
      <c r="Y106" s="38">
        <v>406650</v>
      </c>
      <c r="Z106" s="38">
        <v>406650</v>
      </c>
      <c r="AA106" s="20"/>
      <c r="AB106" s="19"/>
      <c r="AC106" s="38" t="s">
        <v>112</v>
      </c>
    </row>
    <row r="107" spans="1:29" x14ac:dyDescent="0.25">
      <c r="A107" s="13" t="str">
        <f t="shared" si="4"/>
        <v>1371522075</v>
      </c>
      <c r="B107" s="35">
        <v>102</v>
      </c>
      <c r="C107" s="36" t="s">
        <v>2452</v>
      </c>
      <c r="D107" s="13" t="str">
        <f t="shared" si="5"/>
        <v>1371522075</v>
      </c>
      <c r="E107" s="36"/>
      <c r="F107" s="35" t="s">
        <v>2453</v>
      </c>
      <c r="G107" s="37">
        <v>44090.418043981481</v>
      </c>
      <c r="H107" s="35" t="s">
        <v>157</v>
      </c>
      <c r="I107" s="35" t="s">
        <v>2454</v>
      </c>
      <c r="J107" s="35" t="s">
        <v>2454</v>
      </c>
      <c r="K107" s="35" t="s">
        <v>2455</v>
      </c>
      <c r="L107" s="35" t="s">
        <v>2456</v>
      </c>
      <c r="M107" s="35" t="s">
        <v>2457</v>
      </c>
      <c r="N107" s="35" t="s">
        <v>2458</v>
      </c>
      <c r="O107" s="35" t="s">
        <v>2459</v>
      </c>
      <c r="P107" s="38">
        <v>50000</v>
      </c>
      <c r="Q107" s="38">
        <v>6650</v>
      </c>
      <c r="R107" s="38">
        <v>10000</v>
      </c>
      <c r="S107" s="38">
        <v>0</v>
      </c>
      <c r="T107" s="38">
        <v>0</v>
      </c>
      <c r="U107" s="19"/>
      <c r="V107" s="38">
        <v>0</v>
      </c>
      <c r="W107" s="19"/>
      <c r="X107" s="38">
        <v>0</v>
      </c>
      <c r="Y107" s="38">
        <v>66650</v>
      </c>
      <c r="Z107" s="38">
        <v>66650</v>
      </c>
      <c r="AA107" s="39" t="s">
        <v>2460</v>
      </c>
      <c r="AB107" s="38" t="s">
        <v>162</v>
      </c>
      <c r="AC107" s="38" t="s">
        <v>112</v>
      </c>
    </row>
    <row r="108" spans="1:29" x14ac:dyDescent="0.25">
      <c r="A108" s="13" t="str">
        <f t="shared" si="4"/>
        <v>1443612300</v>
      </c>
      <c r="B108" s="35">
        <v>103</v>
      </c>
      <c r="C108" s="36" t="s">
        <v>2461</v>
      </c>
      <c r="D108" s="13" t="str">
        <f t="shared" si="5"/>
        <v>1443612300</v>
      </c>
      <c r="E108" s="36"/>
      <c r="F108" s="35" t="s">
        <v>2462</v>
      </c>
      <c r="G108" s="37">
        <v>44090.427627314813</v>
      </c>
      <c r="H108" s="35" t="s">
        <v>157</v>
      </c>
      <c r="I108" s="35" t="s">
        <v>2463</v>
      </c>
      <c r="J108" s="35" t="s">
        <v>2463</v>
      </c>
      <c r="K108" s="35" t="s">
        <v>2464</v>
      </c>
      <c r="L108" s="35" t="s">
        <v>2465</v>
      </c>
      <c r="M108" s="35" t="s">
        <v>2466</v>
      </c>
      <c r="N108" s="35" t="s">
        <v>2467</v>
      </c>
      <c r="O108" s="35" t="s">
        <v>2468</v>
      </c>
      <c r="P108" s="38">
        <v>480000</v>
      </c>
      <c r="Q108" s="38">
        <v>6650</v>
      </c>
      <c r="R108" s="38">
        <v>0</v>
      </c>
      <c r="S108" s="38">
        <v>0</v>
      </c>
      <c r="T108" s="38">
        <v>0</v>
      </c>
      <c r="U108" s="19"/>
      <c r="V108" s="38">
        <v>0</v>
      </c>
      <c r="W108" s="19"/>
      <c r="X108" s="38">
        <v>0</v>
      </c>
      <c r="Y108" s="38">
        <v>486650</v>
      </c>
      <c r="Z108" s="38">
        <v>486650</v>
      </c>
      <c r="AA108" s="20"/>
      <c r="AB108" s="19"/>
      <c r="AC108" s="38" t="s">
        <v>112</v>
      </c>
    </row>
    <row r="109" spans="1:29" x14ac:dyDescent="0.25">
      <c r="A109" s="13" t="str">
        <f t="shared" si="4"/>
        <v>1215962018</v>
      </c>
      <c r="B109" s="35">
        <v>104</v>
      </c>
      <c r="C109" s="36" t="s">
        <v>2469</v>
      </c>
      <c r="D109" s="13" t="str">
        <f t="shared" si="5"/>
        <v>1215962018</v>
      </c>
      <c r="E109" s="36"/>
      <c r="F109" s="35" t="s">
        <v>2470</v>
      </c>
      <c r="G109" s="37">
        <v>44090.430474537039</v>
      </c>
      <c r="H109" s="35" t="s">
        <v>157</v>
      </c>
      <c r="I109" s="35" t="s">
        <v>2471</v>
      </c>
      <c r="J109" s="35" t="s">
        <v>2471</v>
      </c>
      <c r="K109" s="35" t="s">
        <v>2472</v>
      </c>
      <c r="L109" s="35" t="s">
        <v>2473</v>
      </c>
      <c r="M109" s="35" t="s">
        <v>2474</v>
      </c>
      <c r="N109" s="35" t="s">
        <v>643</v>
      </c>
      <c r="O109" s="35" t="s">
        <v>644</v>
      </c>
      <c r="P109" s="38">
        <v>270000</v>
      </c>
      <c r="Q109" s="38">
        <v>6650</v>
      </c>
      <c r="R109" s="38">
        <v>8000</v>
      </c>
      <c r="S109" s="38">
        <v>0</v>
      </c>
      <c r="T109" s="38">
        <v>0</v>
      </c>
      <c r="U109" s="19"/>
      <c r="V109" s="38">
        <v>0</v>
      </c>
      <c r="W109" s="19"/>
      <c r="X109" s="38">
        <v>0</v>
      </c>
      <c r="Y109" s="38">
        <v>284650</v>
      </c>
      <c r="Z109" s="38">
        <v>284650</v>
      </c>
      <c r="AA109" s="39" t="s">
        <v>2475</v>
      </c>
      <c r="AB109" s="38" t="s">
        <v>162</v>
      </c>
      <c r="AC109" s="38" t="s">
        <v>112</v>
      </c>
    </row>
    <row r="110" spans="1:29" x14ac:dyDescent="0.25">
      <c r="A110" s="13" t="str">
        <f t="shared" si="4"/>
        <v>1011412970</v>
      </c>
      <c r="B110" s="35">
        <v>105</v>
      </c>
      <c r="C110" s="36" t="s">
        <v>2476</v>
      </c>
      <c r="D110" s="13" t="str">
        <f t="shared" si="5"/>
        <v>1011412970</v>
      </c>
      <c r="E110" s="36"/>
      <c r="F110" s="35" t="s">
        <v>2477</v>
      </c>
      <c r="G110" s="37">
        <v>44090.447118055556</v>
      </c>
      <c r="H110" s="35" t="s">
        <v>157</v>
      </c>
      <c r="I110" s="35" t="s">
        <v>2478</v>
      </c>
      <c r="J110" s="35" t="s">
        <v>2478</v>
      </c>
      <c r="K110" s="35" t="s">
        <v>2479</v>
      </c>
      <c r="L110" s="35" t="s">
        <v>2480</v>
      </c>
      <c r="M110" s="35" t="s">
        <v>2481</v>
      </c>
      <c r="N110" s="35" t="s">
        <v>570</v>
      </c>
      <c r="O110" s="35" t="s">
        <v>571</v>
      </c>
      <c r="P110" s="38">
        <v>475000</v>
      </c>
      <c r="Q110" s="38">
        <v>6650</v>
      </c>
      <c r="R110" s="38">
        <v>8000</v>
      </c>
      <c r="S110" s="38">
        <v>0</v>
      </c>
      <c r="T110" s="38">
        <v>0</v>
      </c>
      <c r="U110" s="19"/>
      <c r="V110" s="38">
        <v>0</v>
      </c>
      <c r="W110" s="19"/>
      <c r="X110" s="38">
        <v>0</v>
      </c>
      <c r="Y110" s="38">
        <v>489650</v>
      </c>
      <c r="Z110" s="38">
        <v>489650</v>
      </c>
      <c r="AA110" s="39" t="s">
        <v>2482</v>
      </c>
      <c r="AB110" s="38" t="s">
        <v>138</v>
      </c>
      <c r="AC110" s="38" t="s">
        <v>112</v>
      </c>
    </row>
    <row r="111" spans="1:29" x14ac:dyDescent="0.25">
      <c r="A111" s="13" t="str">
        <f t="shared" si="4"/>
        <v>1117762374</v>
      </c>
      <c r="B111" s="35">
        <v>106</v>
      </c>
      <c r="C111" s="36" t="s">
        <v>2483</v>
      </c>
      <c r="D111" s="13" t="str">
        <f t="shared" si="5"/>
        <v>1117762374</v>
      </c>
      <c r="E111" s="36"/>
      <c r="F111" s="35" t="s">
        <v>2484</v>
      </c>
      <c r="G111" s="37">
        <v>44090.448159722226</v>
      </c>
      <c r="H111" s="35" t="s">
        <v>157</v>
      </c>
      <c r="I111" s="35" t="s">
        <v>2485</v>
      </c>
      <c r="J111" s="35" t="s">
        <v>2485</v>
      </c>
      <c r="K111" s="35" t="s">
        <v>2486</v>
      </c>
      <c r="L111" s="35" t="s">
        <v>2487</v>
      </c>
      <c r="M111" s="35" t="s">
        <v>2488</v>
      </c>
      <c r="N111" s="35" t="s">
        <v>2489</v>
      </c>
      <c r="O111" s="35" t="s">
        <v>2490</v>
      </c>
      <c r="P111" s="38">
        <v>240000</v>
      </c>
      <c r="Q111" s="38">
        <v>6650</v>
      </c>
      <c r="R111" s="38">
        <v>8000</v>
      </c>
      <c r="S111" s="38">
        <v>0</v>
      </c>
      <c r="T111" s="38">
        <v>0</v>
      </c>
      <c r="U111" s="19"/>
      <c r="V111" s="38">
        <v>0</v>
      </c>
      <c r="W111" s="19"/>
      <c r="X111" s="38">
        <v>0</v>
      </c>
      <c r="Y111" s="38">
        <v>254650</v>
      </c>
      <c r="Z111" s="38">
        <v>254650</v>
      </c>
      <c r="AA111" s="39" t="s">
        <v>2491</v>
      </c>
      <c r="AB111" s="38" t="s">
        <v>138</v>
      </c>
      <c r="AC111" s="38" t="s">
        <v>112</v>
      </c>
    </row>
    <row r="112" spans="1:29" x14ac:dyDescent="0.25">
      <c r="A112" s="13" t="str">
        <f t="shared" si="4"/>
        <v>1684822134</v>
      </c>
      <c r="B112" s="35">
        <v>107</v>
      </c>
      <c r="C112" s="36" t="s">
        <v>2492</v>
      </c>
      <c r="D112" s="13" t="str">
        <f t="shared" si="5"/>
        <v>1684822134</v>
      </c>
      <c r="E112" s="36"/>
      <c r="F112" s="35" t="s">
        <v>2493</v>
      </c>
      <c r="G112" s="37">
        <v>44090.455706018518</v>
      </c>
      <c r="H112" s="35" t="s">
        <v>157</v>
      </c>
      <c r="I112" s="35" t="s">
        <v>2494</v>
      </c>
      <c r="J112" s="35" t="s">
        <v>2494</v>
      </c>
      <c r="K112" s="35" t="s">
        <v>2495</v>
      </c>
      <c r="L112" s="35" t="s">
        <v>2496</v>
      </c>
      <c r="M112" s="35" t="s">
        <v>2497</v>
      </c>
      <c r="N112" s="35" t="s">
        <v>2498</v>
      </c>
      <c r="O112" s="35" t="s">
        <v>2499</v>
      </c>
      <c r="P112" s="38">
        <v>950000</v>
      </c>
      <c r="Q112" s="38">
        <v>6650</v>
      </c>
      <c r="R112" s="38">
        <v>0</v>
      </c>
      <c r="S112" s="38">
        <v>0</v>
      </c>
      <c r="T112" s="38">
        <v>0</v>
      </c>
      <c r="U112" s="19"/>
      <c r="V112" s="38">
        <v>0</v>
      </c>
      <c r="W112" s="19"/>
      <c r="X112" s="38">
        <v>0</v>
      </c>
      <c r="Y112" s="38">
        <v>956650</v>
      </c>
      <c r="Z112" s="38">
        <v>956650</v>
      </c>
      <c r="AA112" s="20"/>
      <c r="AB112" s="19"/>
      <c r="AC112" s="38" t="s">
        <v>112</v>
      </c>
    </row>
    <row r="113" spans="1:29" x14ac:dyDescent="0.25">
      <c r="A113" s="13" t="str">
        <f t="shared" si="4"/>
        <v>1527172715</v>
      </c>
      <c r="B113" s="35">
        <v>108</v>
      </c>
      <c r="C113" s="36" t="s">
        <v>2500</v>
      </c>
      <c r="D113" s="13" t="str">
        <f t="shared" si="5"/>
        <v>1527172715</v>
      </c>
      <c r="E113" s="36"/>
      <c r="F113" s="35" t="s">
        <v>2501</v>
      </c>
      <c r="G113" s="37">
        <v>44090.456574074073</v>
      </c>
      <c r="H113" s="35" t="s">
        <v>157</v>
      </c>
      <c r="I113" s="35" t="s">
        <v>2502</v>
      </c>
      <c r="J113" s="35" t="s">
        <v>2502</v>
      </c>
      <c r="K113" s="35" t="s">
        <v>2503</v>
      </c>
      <c r="L113" s="35" t="s">
        <v>2504</v>
      </c>
      <c r="M113" s="35" t="s">
        <v>2505</v>
      </c>
      <c r="N113" s="35" t="s">
        <v>2506</v>
      </c>
      <c r="O113" s="35" t="s">
        <v>148</v>
      </c>
      <c r="P113" s="38">
        <v>50000</v>
      </c>
      <c r="Q113" s="38">
        <v>6650</v>
      </c>
      <c r="R113" s="38">
        <v>0</v>
      </c>
      <c r="S113" s="38">
        <v>0</v>
      </c>
      <c r="T113" s="38">
        <v>0</v>
      </c>
      <c r="U113" s="19"/>
      <c r="V113" s="38">
        <v>0</v>
      </c>
      <c r="W113" s="19"/>
      <c r="X113" s="38">
        <v>0</v>
      </c>
      <c r="Y113" s="38">
        <v>56650</v>
      </c>
      <c r="Z113" s="38">
        <v>56650</v>
      </c>
      <c r="AA113" s="20"/>
      <c r="AB113" s="19"/>
      <c r="AC113" s="38" t="s">
        <v>112</v>
      </c>
    </row>
    <row r="114" spans="1:29" x14ac:dyDescent="0.25">
      <c r="A114" s="13" t="str">
        <f t="shared" si="4"/>
        <v>1100922588</v>
      </c>
      <c r="B114" s="35">
        <v>109</v>
      </c>
      <c r="C114" s="36" t="s">
        <v>2507</v>
      </c>
      <c r="D114" s="13" t="str">
        <f t="shared" si="5"/>
        <v>1100922588</v>
      </c>
      <c r="E114" s="36"/>
      <c r="F114" s="35" t="s">
        <v>2508</v>
      </c>
      <c r="G114" s="37">
        <v>44090.461469907408</v>
      </c>
      <c r="H114" s="35" t="s">
        <v>157</v>
      </c>
      <c r="I114" s="35" t="s">
        <v>2509</v>
      </c>
      <c r="J114" s="35" t="s">
        <v>2509</v>
      </c>
      <c r="K114" s="35" t="s">
        <v>2510</v>
      </c>
      <c r="L114" s="35" t="s">
        <v>2511</v>
      </c>
      <c r="M114" s="35" t="s">
        <v>2512</v>
      </c>
      <c r="N114" s="35" t="s">
        <v>1023</v>
      </c>
      <c r="O114" s="35" t="s">
        <v>1024</v>
      </c>
      <c r="P114" s="38">
        <v>240000</v>
      </c>
      <c r="Q114" s="38">
        <v>6650</v>
      </c>
      <c r="R114" s="38">
        <v>0</v>
      </c>
      <c r="S114" s="38">
        <v>0</v>
      </c>
      <c r="T114" s="38">
        <v>0</v>
      </c>
      <c r="U114" s="19"/>
      <c r="V114" s="38">
        <v>0</v>
      </c>
      <c r="W114" s="19"/>
      <c r="X114" s="38">
        <v>0</v>
      </c>
      <c r="Y114" s="38">
        <v>246650</v>
      </c>
      <c r="Z114" s="38">
        <v>246650</v>
      </c>
      <c r="AA114" s="20"/>
      <c r="AB114" s="19"/>
      <c r="AC114" s="38" t="s">
        <v>112</v>
      </c>
    </row>
    <row r="115" spans="1:29" x14ac:dyDescent="0.25">
      <c r="A115" s="13" t="str">
        <f t="shared" si="4"/>
        <v>1211922713</v>
      </c>
      <c r="B115" s="35">
        <v>110</v>
      </c>
      <c r="C115" s="36" t="s">
        <v>2513</v>
      </c>
      <c r="D115" s="13" t="str">
        <f t="shared" si="5"/>
        <v>1211922713</v>
      </c>
      <c r="E115" s="36"/>
      <c r="F115" s="35" t="s">
        <v>2514</v>
      </c>
      <c r="G115" s="37">
        <v>44090.462650462963</v>
      </c>
      <c r="H115" s="35" t="s">
        <v>157</v>
      </c>
      <c r="I115" s="35" t="s">
        <v>2515</v>
      </c>
      <c r="J115" s="35" t="s">
        <v>2515</v>
      </c>
      <c r="K115" s="35" t="s">
        <v>2516</v>
      </c>
      <c r="L115" s="35" t="s">
        <v>2517</v>
      </c>
      <c r="M115" s="35" t="s">
        <v>2518</v>
      </c>
      <c r="N115" s="35" t="s">
        <v>2519</v>
      </c>
      <c r="O115" s="35" t="s">
        <v>2520</v>
      </c>
      <c r="P115" s="38">
        <v>50000</v>
      </c>
      <c r="Q115" s="38">
        <v>6650</v>
      </c>
      <c r="R115" s="38">
        <v>0</v>
      </c>
      <c r="S115" s="38">
        <v>0</v>
      </c>
      <c r="T115" s="38">
        <v>0</v>
      </c>
      <c r="U115" s="19"/>
      <c r="V115" s="38">
        <v>0</v>
      </c>
      <c r="W115" s="19"/>
      <c r="X115" s="38">
        <v>0</v>
      </c>
      <c r="Y115" s="38">
        <v>56650</v>
      </c>
      <c r="Z115" s="38">
        <v>56650</v>
      </c>
      <c r="AA115" s="20"/>
      <c r="AB115" s="19"/>
      <c r="AC115" s="38" t="s">
        <v>112</v>
      </c>
    </row>
    <row r="116" spans="1:29" x14ac:dyDescent="0.25">
      <c r="A116" s="13" t="str">
        <f t="shared" si="4"/>
        <v>1914922921</v>
      </c>
      <c r="B116" s="35">
        <v>111</v>
      </c>
      <c r="C116" s="36" t="s">
        <v>2521</v>
      </c>
      <c r="D116" s="13" t="str">
        <f t="shared" si="5"/>
        <v>1914922921</v>
      </c>
      <c r="E116" s="36"/>
      <c r="F116" s="35" t="s">
        <v>2522</v>
      </c>
      <c r="G116" s="37">
        <v>44090.46601851852</v>
      </c>
      <c r="H116" s="35" t="s">
        <v>157</v>
      </c>
      <c r="I116" s="35" t="s">
        <v>2523</v>
      </c>
      <c r="J116" s="35" t="s">
        <v>2523</v>
      </c>
      <c r="K116" s="35" t="s">
        <v>2524</v>
      </c>
      <c r="L116" s="35" t="s">
        <v>2525</v>
      </c>
      <c r="M116" s="35" t="s">
        <v>2526</v>
      </c>
      <c r="N116" s="35" t="s">
        <v>2527</v>
      </c>
      <c r="O116" s="35" t="s">
        <v>2528</v>
      </c>
      <c r="P116" s="38">
        <v>50000</v>
      </c>
      <c r="Q116" s="38">
        <v>6650</v>
      </c>
      <c r="R116" s="38">
        <v>0</v>
      </c>
      <c r="S116" s="38">
        <v>0</v>
      </c>
      <c r="T116" s="38">
        <v>0</v>
      </c>
      <c r="U116" s="19"/>
      <c r="V116" s="38">
        <v>0</v>
      </c>
      <c r="W116" s="19"/>
      <c r="X116" s="38">
        <v>0</v>
      </c>
      <c r="Y116" s="38">
        <v>56650</v>
      </c>
      <c r="Z116" s="38">
        <v>56650</v>
      </c>
      <c r="AA116" s="20"/>
      <c r="AB116" s="19"/>
      <c r="AC116" s="38" t="s">
        <v>112</v>
      </c>
    </row>
    <row r="117" spans="1:29" x14ac:dyDescent="0.25">
      <c r="A117" s="13" t="str">
        <f t="shared" si="4"/>
        <v>1545922440</v>
      </c>
      <c r="B117" s="35">
        <v>112</v>
      </c>
      <c r="C117" s="36" t="s">
        <v>2529</v>
      </c>
      <c r="D117" s="13" t="str">
        <f t="shared" si="5"/>
        <v>1545922440</v>
      </c>
      <c r="E117" s="36"/>
      <c r="F117" s="35" t="s">
        <v>2530</v>
      </c>
      <c r="G117" s="37">
        <v>44090.467789351853</v>
      </c>
      <c r="H117" s="35" t="s">
        <v>157</v>
      </c>
      <c r="I117" s="35" t="s">
        <v>2531</v>
      </c>
      <c r="J117" s="35" t="s">
        <v>2531</v>
      </c>
      <c r="K117" s="35" t="s">
        <v>2532</v>
      </c>
      <c r="L117" s="35" t="s">
        <v>2533</v>
      </c>
      <c r="M117" s="35" t="s">
        <v>2534</v>
      </c>
      <c r="N117" s="35" t="s">
        <v>664</v>
      </c>
      <c r="O117" s="35" t="s">
        <v>665</v>
      </c>
      <c r="P117" s="38">
        <v>240000</v>
      </c>
      <c r="Q117" s="38">
        <v>6650</v>
      </c>
      <c r="R117" s="38">
        <v>10000</v>
      </c>
      <c r="S117" s="38">
        <v>0</v>
      </c>
      <c r="T117" s="38">
        <v>0</v>
      </c>
      <c r="U117" s="19"/>
      <c r="V117" s="38">
        <v>0</v>
      </c>
      <c r="W117" s="19"/>
      <c r="X117" s="38">
        <v>0</v>
      </c>
      <c r="Y117" s="38">
        <v>256650</v>
      </c>
      <c r="Z117" s="38">
        <v>256650</v>
      </c>
      <c r="AA117" s="39" t="s">
        <v>2535</v>
      </c>
      <c r="AB117" s="38" t="s">
        <v>158</v>
      </c>
      <c r="AC117" s="38" t="s">
        <v>112</v>
      </c>
    </row>
    <row r="118" spans="1:29" x14ac:dyDescent="0.25">
      <c r="A118" s="13" t="str">
        <f t="shared" si="4"/>
        <v>1445922102</v>
      </c>
      <c r="B118" s="35">
        <v>113</v>
      </c>
      <c r="C118" s="36" t="s">
        <v>2536</v>
      </c>
      <c r="D118" s="13" t="str">
        <f t="shared" si="5"/>
        <v>1445922102</v>
      </c>
      <c r="E118" s="36"/>
      <c r="F118" s="35" t="s">
        <v>2537</v>
      </c>
      <c r="G118" s="37">
        <v>44090.467974537038</v>
      </c>
      <c r="H118" s="35" t="s">
        <v>157</v>
      </c>
      <c r="I118" s="35" t="s">
        <v>2538</v>
      </c>
      <c r="J118" s="35" t="s">
        <v>2538</v>
      </c>
      <c r="K118" s="35" t="s">
        <v>2539</v>
      </c>
      <c r="L118" s="35" t="s">
        <v>2540</v>
      </c>
      <c r="M118" s="35" t="s">
        <v>2541</v>
      </c>
      <c r="N118" s="35" t="s">
        <v>2542</v>
      </c>
      <c r="O118" s="35" t="s">
        <v>2543</v>
      </c>
      <c r="P118" s="38">
        <v>1320000</v>
      </c>
      <c r="Q118" s="38">
        <v>6650</v>
      </c>
      <c r="R118" s="38">
        <v>0</v>
      </c>
      <c r="S118" s="38">
        <v>0</v>
      </c>
      <c r="T118" s="38">
        <v>0</v>
      </c>
      <c r="U118" s="19"/>
      <c r="V118" s="38">
        <v>0</v>
      </c>
      <c r="W118" s="19"/>
      <c r="X118" s="38">
        <v>0</v>
      </c>
      <c r="Y118" s="38">
        <v>1326650</v>
      </c>
      <c r="Z118" s="38">
        <v>1326650</v>
      </c>
      <c r="AA118" s="20"/>
      <c r="AB118" s="19"/>
      <c r="AC118" s="38" t="s">
        <v>112</v>
      </c>
    </row>
    <row r="119" spans="1:29" x14ac:dyDescent="0.25">
      <c r="A119" s="13" t="str">
        <f t="shared" si="4"/>
        <v>1067922306</v>
      </c>
      <c r="B119" s="35">
        <v>114</v>
      </c>
      <c r="C119" s="36" t="s">
        <v>2544</v>
      </c>
      <c r="D119" s="13" t="str">
        <f t="shared" si="5"/>
        <v>1067922306</v>
      </c>
      <c r="E119" s="36"/>
      <c r="F119" s="35" t="s">
        <v>2545</v>
      </c>
      <c r="G119" s="37">
        <v>44090.470081018517</v>
      </c>
      <c r="H119" s="35" t="s">
        <v>157</v>
      </c>
      <c r="I119" s="35" t="s">
        <v>2546</v>
      </c>
      <c r="J119" s="35" t="s">
        <v>2546</v>
      </c>
      <c r="K119" s="35" t="s">
        <v>2547</v>
      </c>
      <c r="L119" s="35" t="s">
        <v>2548</v>
      </c>
      <c r="M119" s="35" t="s">
        <v>2549</v>
      </c>
      <c r="N119" s="35" t="s">
        <v>2550</v>
      </c>
      <c r="O119" s="35" t="s">
        <v>404</v>
      </c>
      <c r="P119" s="38">
        <v>50000</v>
      </c>
      <c r="Q119" s="38">
        <v>6650</v>
      </c>
      <c r="R119" s="38">
        <v>0</v>
      </c>
      <c r="S119" s="38">
        <v>0</v>
      </c>
      <c r="T119" s="38">
        <v>0</v>
      </c>
      <c r="U119" s="19"/>
      <c r="V119" s="38">
        <v>0</v>
      </c>
      <c r="W119" s="19"/>
      <c r="X119" s="38">
        <v>0</v>
      </c>
      <c r="Y119" s="38">
        <v>56650</v>
      </c>
      <c r="Z119" s="38">
        <v>56650</v>
      </c>
      <c r="AA119" s="20"/>
      <c r="AB119" s="19"/>
      <c r="AC119" s="38" t="s">
        <v>112</v>
      </c>
    </row>
    <row r="120" spans="1:29" x14ac:dyDescent="0.25">
      <c r="A120" s="13" t="str">
        <f t="shared" si="4"/>
        <v>1250032466</v>
      </c>
      <c r="B120" s="35">
        <v>115</v>
      </c>
      <c r="C120" s="36" t="s">
        <v>2551</v>
      </c>
      <c r="D120" s="13" t="str">
        <f t="shared" si="5"/>
        <v>1250032466</v>
      </c>
      <c r="E120" s="36"/>
      <c r="F120" s="35" t="s">
        <v>2552</v>
      </c>
      <c r="G120" s="37">
        <v>44090.474004629628</v>
      </c>
      <c r="H120" s="35" t="s">
        <v>157</v>
      </c>
      <c r="I120" s="35" t="s">
        <v>2553</v>
      </c>
      <c r="J120" s="35" t="s">
        <v>2553</v>
      </c>
      <c r="K120" s="35" t="s">
        <v>2554</v>
      </c>
      <c r="L120" s="35" t="s">
        <v>2555</v>
      </c>
      <c r="M120" s="35" t="s">
        <v>2556</v>
      </c>
      <c r="N120" s="35" t="s">
        <v>664</v>
      </c>
      <c r="O120" s="35" t="s">
        <v>665</v>
      </c>
      <c r="P120" s="38">
        <v>430000</v>
      </c>
      <c r="Q120" s="38">
        <v>6650</v>
      </c>
      <c r="R120" s="38">
        <v>10000</v>
      </c>
      <c r="S120" s="38">
        <v>0</v>
      </c>
      <c r="T120" s="38">
        <v>0</v>
      </c>
      <c r="U120" s="19"/>
      <c r="V120" s="38">
        <v>0</v>
      </c>
      <c r="W120" s="19"/>
      <c r="X120" s="38">
        <v>0</v>
      </c>
      <c r="Y120" s="38">
        <v>446650</v>
      </c>
      <c r="Z120" s="38">
        <v>446650</v>
      </c>
      <c r="AA120" s="39" t="s">
        <v>2557</v>
      </c>
      <c r="AB120" s="38" t="s">
        <v>158</v>
      </c>
      <c r="AC120" s="38" t="s">
        <v>112</v>
      </c>
    </row>
    <row r="121" spans="1:29" x14ac:dyDescent="0.25">
      <c r="A121" s="13" t="str">
        <f t="shared" si="4"/>
        <v>1077722465</v>
      </c>
      <c r="B121" s="35">
        <v>116</v>
      </c>
      <c r="C121" s="36" t="s">
        <v>2558</v>
      </c>
      <c r="D121" s="13" t="str">
        <f t="shared" si="5"/>
        <v>1077722465</v>
      </c>
      <c r="E121" s="36"/>
      <c r="F121" s="35" t="s">
        <v>2559</v>
      </c>
      <c r="G121" s="37">
        <v>44090.474085648151</v>
      </c>
      <c r="H121" s="35" t="s">
        <v>157</v>
      </c>
      <c r="I121" s="35" t="s">
        <v>2560</v>
      </c>
      <c r="J121" s="35" t="s">
        <v>2560</v>
      </c>
      <c r="K121" s="35" t="s">
        <v>2561</v>
      </c>
      <c r="L121" s="35" t="s">
        <v>2562</v>
      </c>
      <c r="M121" s="35" t="s">
        <v>2563</v>
      </c>
      <c r="N121" s="35" t="s">
        <v>1304</v>
      </c>
      <c r="O121" s="35" t="s">
        <v>1305</v>
      </c>
      <c r="P121" s="38">
        <v>420000</v>
      </c>
      <c r="Q121" s="38">
        <v>6650</v>
      </c>
      <c r="R121" s="38">
        <v>0</v>
      </c>
      <c r="S121" s="38">
        <v>0</v>
      </c>
      <c r="T121" s="38">
        <v>0</v>
      </c>
      <c r="U121" s="19"/>
      <c r="V121" s="38">
        <v>0</v>
      </c>
      <c r="W121" s="19"/>
      <c r="X121" s="38">
        <v>0</v>
      </c>
      <c r="Y121" s="38">
        <v>426650</v>
      </c>
      <c r="Z121" s="38">
        <v>426650</v>
      </c>
      <c r="AA121" s="20"/>
      <c r="AB121" s="19"/>
      <c r="AC121" s="38" t="s">
        <v>112</v>
      </c>
    </row>
    <row r="122" spans="1:29" x14ac:dyDescent="0.25">
      <c r="A122" s="13" t="str">
        <f t="shared" si="4"/>
        <v>1032032488</v>
      </c>
      <c r="B122" s="35">
        <v>117</v>
      </c>
      <c r="C122" s="36" t="s">
        <v>2564</v>
      </c>
      <c r="D122" s="13" t="str">
        <f t="shared" si="5"/>
        <v>1032032488</v>
      </c>
      <c r="E122" s="36"/>
      <c r="F122" s="35" t="s">
        <v>2565</v>
      </c>
      <c r="G122" s="37">
        <v>44090.475312499999</v>
      </c>
      <c r="H122" s="35" t="s">
        <v>157</v>
      </c>
      <c r="I122" s="35" t="s">
        <v>2566</v>
      </c>
      <c r="J122" s="35" t="s">
        <v>2566</v>
      </c>
      <c r="K122" s="35" t="s">
        <v>2567</v>
      </c>
      <c r="L122" s="35" t="s">
        <v>2568</v>
      </c>
      <c r="M122" s="35" t="s">
        <v>2569</v>
      </c>
      <c r="N122" s="35" t="s">
        <v>2570</v>
      </c>
      <c r="O122" s="35" t="s">
        <v>2571</v>
      </c>
      <c r="P122" s="38">
        <v>50000</v>
      </c>
      <c r="Q122" s="38">
        <v>6650</v>
      </c>
      <c r="R122" s="38">
        <v>0</v>
      </c>
      <c r="S122" s="38">
        <v>0</v>
      </c>
      <c r="T122" s="38">
        <v>0</v>
      </c>
      <c r="U122" s="19"/>
      <c r="V122" s="38">
        <v>0</v>
      </c>
      <c r="W122" s="19"/>
      <c r="X122" s="38">
        <v>0</v>
      </c>
      <c r="Y122" s="38">
        <v>56650</v>
      </c>
      <c r="Z122" s="38">
        <v>56650</v>
      </c>
      <c r="AA122" s="20"/>
      <c r="AB122" s="19"/>
      <c r="AC122" s="38" t="s">
        <v>112</v>
      </c>
    </row>
    <row r="123" spans="1:29" x14ac:dyDescent="0.25">
      <c r="A123" s="13" t="str">
        <f t="shared" si="4"/>
        <v>1614032170</v>
      </c>
      <c r="B123" s="35">
        <v>118</v>
      </c>
      <c r="C123" s="36" t="s">
        <v>2572</v>
      </c>
      <c r="D123" s="13" t="str">
        <f t="shared" si="5"/>
        <v>1614032170</v>
      </c>
      <c r="E123" s="36"/>
      <c r="F123" s="35" t="s">
        <v>2573</v>
      </c>
      <c r="G123" s="37">
        <v>44090.477500000001</v>
      </c>
      <c r="H123" s="35" t="s">
        <v>157</v>
      </c>
      <c r="I123" s="35" t="s">
        <v>2574</v>
      </c>
      <c r="J123" s="35" t="s">
        <v>2574</v>
      </c>
      <c r="K123" s="35" t="s">
        <v>2575</v>
      </c>
      <c r="L123" s="35" t="s">
        <v>2576</v>
      </c>
      <c r="M123" s="35" t="s">
        <v>2577</v>
      </c>
      <c r="N123" s="35" t="s">
        <v>2578</v>
      </c>
      <c r="O123" s="35" t="s">
        <v>2579</v>
      </c>
      <c r="P123" s="38">
        <v>50000</v>
      </c>
      <c r="Q123" s="38">
        <v>6650</v>
      </c>
      <c r="R123" s="38">
        <v>0</v>
      </c>
      <c r="S123" s="38">
        <v>0</v>
      </c>
      <c r="T123" s="38">
        <v>0</v>
      </c>
      <c r="U123" s="19"/>
      <c r="V123" s="38">
        <v>0</v>
      </c>
      <c r="W123" s="19"/>
      <c r="X123" s="38">
        <v>0</v>
      </c>
      <c r="Y123" s="38">
        <v>56650</v>
      </c>
      <c r="Z123" s="38">
        <v>56650</v>
      </c>
      <c r="AA123" s="20"/>
      <c r="AB123" s="19"/>
      <c r="AC123" s="38" t="s">
        <v>112</v>
      </c>
    </row>
    <row r="124" spans="1:29" x14ac:dyDescent="0.25">
      <c r="A124" s="13" t="str">
        <f t="shared" si="4"/>
        <v>1056032018</v>
      </c>
      <c r="B124" s="35">
        <v>119</v>
      </c>
      <c r="C124" s="36" t="s">
        <v>2580</v>
      </c>
      <c r="D124" s="13" t="str">
        <f t="shared" si="5"/>
        <v>1056032018</v>
      </c>
      <c r="E124" s="36"/>
      <c r="F124" s="35" t="s">
        <v>2581</v>
      </c>
      <c r="G124" s="37">
        <v>44090.480243055557</v>
      </c>
      <c r="H124" s="35" t="s">
        <v>157</v>
      </c>
      <c r="I124" s="35" t="s">
        <v>2582</v>
      </c>
      <c r="J124" s="35" t="s">
        <v>2582</v>
      </c>
      <c r="K124" s="35" t="s">
        <v>2583</v>
      </c>
      <c r="L124" s="35" t="s">
        <v>2584</v>
      </c>
      <c r="M124" s="35" t="s">
        <v>2585</v>
      </c>
      <c r="N124" s="35" t="s">
        <v>2586</v>
      </c>
      <c r="O124" s="35" t="s">
        <v>384</v>
      </c>
      <c r="P124" s="38">
        <v>50000</v>
      </c>
      <c r="Q124" s="38">
        <v>6650</v>
      </c>
      <c r="R124" s="38">
        <v>0</v>
      </c>
      <c r="S124" s="38">
        <v>0</v>
      </c>
      <c r="T124" s="38">
        <v>0</v>
      </c>
      <c r="U124" s="19"/>
      <c r="V124" s="38">
        <v>0</v>
      </c>
      <c r="W124" s="19"/>
      <c r="X124" s="38">
        <v>0</v>
      </c>
      <c r="Y124" s="38">
        <v>56650</v>
      </c>
      <c r="Z124" s="38">
        <v>56650</v>
      </c>
      <c r="AA124" s="20"/>
      <c r="AB124" s="19"/>
      <c r="AC124" s="38" t="s">
        <v>112</v>
      </c>
    </row>
    <row r="125" spans="1:29" x14ac:dyDescent="0.25">
      <c r="A125" s="13" t="str">
        <f t="shared" si="4"/>
        <v>1716132958</v>
      </c>
      <c r="B125" s="35">
        <v>120</v>
      </c>
      <c r="C125" s="36" t="s">
        <v>2587</v>
      </c>
      <c r="D125" s="13" t="str">
        <f t="shared" si="5"/>
        <v>1716132958</v>
      </c>
      <c r="E125" s="36"/>
      <c r="F125" s="35" t="s">
        <v>2588</v>
      </c>
      <c r="G125" s="37">
        <v>44090.491585648146</v>
      </c>
      <c r="H125" s="35" t="s">
        <v>157</v>
      </c>
      <c r="I125" s="35" t="s">
        <v>2589</v>
      </c>
      <c r="J125" s="35" t="s">
        <v>2589</v>
      </c>
      <c r="K125" s="35" t="s">
        <v>2590</v>
      </c>
      <c r="L125" s="35" t="s">
        <v>2591</v>
      </c>
      <c r="M125" s="35" t="s">
        <v>2592</v>
      </c>
      <c r="N125" s="35" t="s">
        <v>2593</v>
      </c>
      <c r="O125" s="35" t="s">
        <v>2594</v>
      </c>
      <c r="P125" s="38">
        <v>50000</v>
      </c>
      <c r="Q125" s="38">
        <v>6650</v>
      </c>
      <c r="R125" s="38">
        <v>0</v>
      </c>
      <c r="S125" s="38">
        <v>0</v>
      </c>
      <c r="T125" s="38">
        <v>0</v>
      </c>
      <c r="U125" s="19"/>
      <c r="V125" s="38">
        <v>0</v>
      </c>
      <c r="W125" s="19"/>
      <c r="X125" s="38">
        <v>0</v>
      </c>
      <c r="Y125" s="38">
        <v>56650</v>
      </c>
      <c r="Z125" s="38">
        <v>56650</v>
      </c>
      <c r="AA125" s="20"/>
      <c r="AB125" s="19"/>
      <c r="AC125" s="38" t="s">
        <v>112</v>
      </c>
    </row>
    <row r="126" spans="1:29" x14ac:dyDescent="0.25">
      <c r="A126" s="13" t="str">
        <f t="shared" si="4"/>
        <v>1818132392</v>
      </c>
      <c r="B126" s="35">
        <v>121</v>
      </c>
      <c r="C126" s="36" t="s">
        <v>2595</v>
      </c>
      <c r="D126" s="13" t="str">
        <f t="shared" si="5"/>
        <v>1818132392</v>
      </c>
      <c r="E126" s="36"/>
      <c r="F126" s="35" t="s">
        <v>2596</v>
      </c>
      <c r="G126" s="37">
        <v>44090.493587962963</v>
      </c>
      <c r="H126" s="35" t="s">
        <v>157</v>
      </c>
      <c r="I126" s="35" t="s">
        <v>2597</v>
      </c>
      <c r="J126" s="35" t="s">
        <v>2597</v>
      </c>
      <c r="K126" s="35" t="s">
        <v>2598</v>
      </c>
      <c r="L126" s="35" t="s">
        <v>2599</v>
      </c>
      <c r="M126" s="35" t="s">
        <v>2600</v>
      </c>
      <c r="N126" s="35" t="s">
        <v>2601</v>
      </c>
      <c r="O126" s="35" t="s">
        <v>2602</v>
      </c>
      <c r="P126" s="38">
        <v>50000</v>
      </c>
      <c r="Q126" s="38">
        <v>6650</v>
      </c>
      <c r="R126" s="38">
        <v>0</v>
      </c>
      <c r="S126" s="38">
        <v>0</v>
      </c>
      <c r="T126" s="38">
        <v>0</v>
      </c>
      <c r="U126" s="19"/>
      <c r="V126" s="38">
        <v>0</v>
      </c>
      <c r="W126" s="19"/>
      <c r="X126" s="38">
        <v>0</v>
      </c>
      <c r="Y126" s="38">
        <v>56650</v>
      </c>
      <c r="Z126" s="38">
        <v>56650</v>
      </c>
      <c r="AA126" s="20"/>
      <c r="AB126" s="19"/>
      <c r="AC126" s="38" t="s">
        <v>112</v>
      </c>
    </row>
    <row r="127" spans="1:29" x14ac:dyDescent="0.25">
      <c r="A127" s="13" t="str">
        <f t="shared" si="4"/>
        <v>1197132140</v>
      </c>
      <c r="B127" s="35">
        <v>122</v>
      </c>
      <c r="C127" s="36" t="s">
        <v>2603</v>
      </c>
      <c r="D127" s="13" t="str">
        <f t="shared" si="5"/>
        <v>1197132140</v>
      </c>
      <c r="E127" s="36"/>
      <c r="F127" s="35" t="s">
        <v>2604</v>
      </c>
      <c r="G127" s="37">
        <v>44090.493750000001</v>
      </c>
      <c r="H127" s="35" t="s">
        <v>157</v>
      </c>
      <c r="I127" s="35" t="s">
        <v>2605</v>
      </c>
      <c r="J127" s="35" t="s">
        <v>2605</v>
      </c>
      <c r="K127" s="35" t="s">
        <v>2606</v>
      </c>
      <c r="L127" s="35" t="s">
        <v>2607</v>
      </c>
      <c r="M127" s="35" t="s">
        <v>2608</v>
      </c>
      <c r="N127" s="35" t="s">
        <v>505</v>
      </c>
      <c r="O127" s="35" t="s">
        <v>506</v>
      </c>
      <c r="P127" s="38">
        <v>770000</v>
      </c>
      <c r="Q127" s="38">
        <v>6650</v>
      </c>
      <c r="R127" s="38">
        <v>35000</v>
      </c>
      <c r="S127" s="38">
        <v>0</v>
      </c>
      <c r="T127" s="38">
        <v>0</v>
      </c>
      <c r="U127" s="19"/>
      <c r="V127" s="38">
        <v>0</v>
      </c>
      <c r="W127" s="19"/>
      <c r="X127" s="38">
        <v>0</v>
      </c>
      <c r="Y127" s="38">
        <v>811650</v>
      </c>
      <c r="Z127" s="38">
        <v>811650</v>
      </c>
      <c r="AA127" s="20"/>
      <c r="AB127" s="38" t="s">
        <v>179</v>
      </c>
      <c r="AC127" s="38" t="s">
        <v>112</v>
      </c>
    </row>
    <row r="128" spans="1:29" x14ac:dyDescent="0.25">
      <c r="A128" s="13" t="str">
        <f t="shared" si="4"/>
        <v>1489132912</v>
      </c>
      <c r="B128" s="35">
        <v>123</v>
      </c>
      <c r="C128" s="36" t="s">
        <v>2609</v>
      </c>
      <c r="D128" s="13" t="str">
        <f t="shared" si="5"/>
        <v>1489132912</v>
      </c>
      <c r="E128" s="36"/>
      <c r="F128" s="35" t="s">
        <v>2610</v>
      </c>
      <c r="G128" s="37">
        <v>44090.495694444442</v>
      </c>
      <c r="H128" s="35" t="s">
        <v>157</v>
      </c>
      <c r="I128" s="35" t="s">
        <v>2611</v>
      </c>
      <c r="J128" s="35" t="s">
        <v>2611</v>
      </c>
      <c r="K128" s="35" t="s">
        <v>2612</v>
      </c>
      <c r="L128" s="35" t="s">
        <v>2613</v>
      </c>
      <c r="M128" s="35" t="s">
        <v>2614</v>
      </c>
      <c r="N128" s="35" t="s">
        <v>2615</v>
      </c>
      <c r="O128" s="35" t="s">
        <v>2616</v>
      </c>
      <c r="P128" s="38">
        <v>50000</v>
      </c>
      <c r="Q128" s="38">
        <v>6650</v>
      </c>
      <c r="R128" s="38">
        <v>0</v>
      </c>
      <c r="S128" s="38">
        <v>0</v>
      </c>
      <c r="T128" s="38">
        <v>0</v>
      </c>
      <c r="U128" s="19"/>
      <c r="V128" s="38">
        <v>0</v>
      </c>
      <c r="W128" s="19"/>
      <c r="X128" s="38">
        <v>0</v>
      </c>
      <c r="Y128" s="38">
        <v>56650</v>
      </c>
      <c r="Z128" s="38">
        <v>56650</v>
      </c>
      <c r="AA128" s="20"/>
      <c r="AB128" s="19"/>
      <c r="AC128" s="38" t="s">
        <v>112</v>
      </c>
    </row>
    <row r="129" spans="1:29" x14ac:dyDescent="0.25">
      <c r="A129" s="13" t="str">
        <f t="shared" si="4"/>
        <v>1977232624</v>
      </c>
      <c r="B129" s="35">
        <v>124</v>
      </c>
      <c r="C129" s="36" t="s">
        <v>2617</v>
      </c>
      <c r="D129" s="13" t="str">
        <f t="shared" si="5"/>
        <v>1977232624</v>
      </c>
      <c r="E129" s="36"/>
      <c r="F129" s="35" t="s">
        <v>2618</v>
      </c>
      <c r="G129" s="37">
        <v>44090.505439814813</v>
      </c>
      <c r="H129" s="35" t="s">
        <v>157</v>
      </c>
      <c r="I129" s="35" t="s">
        <v>2619</v>
      </c>
      <c r="J129" s="35" t="s">
        <v>2619</v>
      </c>
      <c r="K129" s="35" t="s">
        <v>2620</v>
      </c>
      <c r="L129" s="35" t="s">
        <v>2621</v>
      </c>
      <c r="M129" s="35" t="s">
        <v>2622</v>
      </c>
      <c r="N129" s="35" t="s">
        <v>2623</v>
      </c>
      <c r="O129" s="35" t="s">
        <v>2624</v>
      </c>
      <c r="P129" s="38">
        <v>50000</v>
      </c>
      <c r="Q129" s="38">
        <v>6650</v>
      </c>
      <c r="R129" s="38">
        <v>0</v>
      </c>
      <c r="S129" s="38">
        <v>0</v>
      </c>
      <c r="T129" s="38">
        <v>0</v>
      </c>
      <c r="U129" s="19"/>
      <c r="V129" s="38">
        <v>0</v>
      </c>
      <c r="W129" s="19"/>
      <c r="X129" s="38">
        <v>0</v>
      </c>
      <c r="Y129" s="38">
        <v>56650</v>
      </c>
      <c r="Z129" s="38">
        <v>56650</v>
      </c>
      <c r="AA129" s="20"/>
      <c r="AB129" s="19"/>
      <c r="AC129" s="38" t="s">
        <v>112</v>
      </c>
    </row>
    <row r="130" spans="1:29" x14ac:dyDescent="0.25">
      <c r="A130" s="13" t="str">
        <f t="shared" si="4"/>
        <v>1911332261</v>
      </c>
      <c r="B130" s="35">
        <v>125</v>
      </c>
      <c r="C130" s="36" t="s">
        <v>2625</v>
      </c>
      <c r="D130" s="13" t="str">
        <f t="shared" si="5"/>
        <v>1911332261</v>
      </c>
      <c r="E130" s="36"/>
      <c r="F130" s="35" t="s">
        <v>2626</v>
      </c>
      <c r="G130" s="37">
        <v>44090.508784722224</v>
      </c>
      <c r="H130" s="35" t="s">
        <v>157</v>
      </c>
      <c r="I130" s="35" t="s">
        <v>2627</v>
      </c>
      <c r="J130" s="35" t="s">
        <v>2627</v>
      </c>
      <c r="K130" s="35" t="s">
        <v>2628</v>
      </c>
      <c r="L130" s="35" t="s">
        <v>2629</v>
      </c>
      <c r="M130" s="35" t="s">
        <v>2630</v>
      </c>
      <c r="N130" s="35" t="s">
        <v>2631</v>
      </c>
      <c r="O130" s="35" t="s">
        <v>1293</v>
      </c>
      <c r="P130" s="38">
        <v>50000</v>
      </c>
      <c r="Q130" s="38">
        <v>6650</v>
      </c>
      <c r="R130" s="38">
        <v>0</v>
      </c>
      <c r="S130" s="38">
        <v>0</v>
      </c>
      <c r="T130" s="38">
        <v>0</v>
      </c>
      <c r="U130" s="19"/>
      <c r="V130" s="38">
        <v>0</v>
      </c>
      <c r="W130" s="19"/>
      <c r="X130" s="38">
        <v>0</v>
      </c>
      <c r="Y130" s="38">
        <v>56650</v>
      </c>
      <c r="Z130" s="38">
        <v>56650</v>
      </c>
      <c r="AA130" s="20"/>
      <c r="AB130" s="19"/>
      <c r="AC130" s="38" t="s">
        <v>112</v>
      </c>
    </row>
    <row r="131" spans="1:29" x14ac:dyDescent="0.25">
      <c r="A131" s="13" t="str">
        <f t="shared" si="4"/>
        <v>1432332399</v>
      </c>
      <c r="B131" s="35">
        <v>126</v>
      </c>
      <c r="C131" s="36" t="s">
        <v>2632</v>
      </c>
      <c r="D131" s="13" t="str">
        <f t="shared" si="5"/>
        <v>1432332399</v>
      </c>
      <c r="E131" s="36"/>
      <c r="F131" s="35" t="s">
        <v>2633</v>
      </c>
      <c r="G131" s="37">
        <v>44090.511435185188</v>
      </c>
      <c r="H131" s="35" t="s">
        <v>157</v>
      </c>
      <c r="I131" s="35" t="s">
        <v>2634</v>
      </c>
      <c r="J131" s="35" t="s">
        <v>2634</v>
      </c>
      <c r="K131" s="35" t="s">
        <v>2635</v>
      </c>
      <c r="L131" s="35" t="s">
        <v>2636</v>
      </c>
      <c r="M131" s="35" t="s">
        <v>2637</v>
      </c>
      <c r="N131" s="35" t="s">
        <v>2638</v>
      </c>
      <c r="O131" s="35" t="s">
        <v>818</v>
      </c>
      <c r="P131" s="38">
        <v>182000</v>
      </c>
      <c r="Q131" s="38">
        <v>6650</v>
      </c>
      <c r="R131" s="38">
        <v>0</v>
      </c>
      <c r="S131" s="38">
        <v>0</v>
      </c>
      <c r="T131" s="38">
        <v>0</v>
      </c>
      <c r="U131" s="19"/>
      <c r="V131" s="38">
        <v>0</v>
      </c>
      <c r="W131" s="19"/>
      <c r="X131" s="38">
        <v>0</v>
      </c>
      <c r="Y131" s="38">
        <v>188650</v>
      </c>
      <c r="Z131" s="38">
        <v>188650</v>
      </c>
      <c r="AA131" s="20"/>
      <c r="AB131" s="19"/>
      <c r="AC131" s="38" t="s">
        <v>112</v>
      </c>
    </row>
    <row r="132" spans="1:29" x14ac:dyDescent="0.25">
      <c r="A132" s="13" t="str">
        <f t="shared" si="4"/>
        <v>1593332144</v>
      </c>
      <c r="B132" s="35">
        <v>127</v>
      </c>
      <c r="C132" s="36" t="s">
        <v>2639</v>
      </c>
      <c r="D132" s="13" t="str">
        <f t="shared" si="5"/>
        <v>1593332144</v>
      </c>
      <c r="E132" s="36"/>
      <c r="F132" s="35" t="s">
        <v>2640</v>
      </c>
      <c r="G132" s="37">
        <v>44090.51190972222</v>
      </c>
      <c r="H132" s="35" t="s">
        <v>157</v>
      </c>
      <c r="I132" s="35" t="s">
        <v>2641</v>
      </c>
      <c r="J132" s="35" t="s">
        <v>2641</v>
      </c>
      <c r="K132" s="35" t="s">
        <v>2642</v>
      </c>
      <c r="L132" s="35" t="s">
        <v>2643</v>
      </c>
      <c r="M132" s="35" t="s">
        <v>2644</v>
      </c>
      <c r="N132" s="35" t="s">
        <v>2645</v>
      </c>
      <c r="O132" s="35" t="s">
        <v>2646</v>
      </c>
      <c r="P132" s="38">
        <v>50000</v>
      </c>
      <c r="Q132" s="38">
        <v>6650</v>
      </c>
      <c r="R132" s="38">
        <v>0</v>
      </c>
      <c r="S132" s="38">
        <v>0</v>
      </c>
      <c r="T132" s="38">
        <v>0</v>
      </c>
      <c r="U132" s="19"/>
      <c r="V132" s="38">
        <v>0</v>
      </c>
      <c r="W132" s="19"/>
      <c r="X132" s="38">
        <v>0</v>
      </c>
      <c r="Y132" s="38">
        <v>56650</v>
      </c>
      <c r="Z132" s="38">
        <v>56650</v>
      </c>
      <c r="AA132" s="20"/>
      <c r="AB132" s="19"/>
      <c r="AC132" s="38" t="s">
        <v>112</v>
      </c>
    </row>
    <row r="133" spans="1:29" x14ac:dyDescent="0.25">
      <c r="A133" s="13" t="str">
        <f t="shared" si="4"/>
        <v>1477332699</v>
      </c>
      <c r="B133" s="35">
        <v>128</v>
      </c>
      <c r="C133" s="36" t="s">
        <v>2647</v>
      </c>
      <c r="D133" s="13" t="str">
        <f t="shared" si="5"/>
        <v>1477332699</v>
      </c>
      <c r="E133" s="36"/>
      <c r="F133" s="35" t="s">
        <v>2648</v>
      </c>
      <c r="G133" s="37">
        <v>44090.516342592593</v>
      </c>
      <c r="H133" s="35" t="s">
        <v>157</v>
      </c>
      <c r="I133" s="35" t="s">
        <v>2649</v>
      </c>
      <c r="J133" s="35" t="s">
        <v>2649</v>
      </c>
      <c r="K133" s="35" t="s">
        <v>2650</v>
      </c>
      <c r="L133" s="35" t="s">
        <v>2651</v>
      </c>
      <c r="M133" s="35" t="s">
        <v>2652</v>
      </c>
      <c r="N133" s="35" t="s">
        <v>2653</v>
      </c>
      <c r="O133" s="35" t="s">
        <v>2654</v>
      </c>
      <c r="P133" s="38">
        <v>50000</v>
      </c>
      <c r="Q133" s="38">
        <v>6650</v>
      </c>
      <c r="R133" s="38">
        <v>0</v>
      </c>
      <c r="S133" s="38">
        <v>0</v>
      </c>
      <c r="T133" s="38">
        <v>0</v>
      </c>
      <c r="U133" s="19"/>
      <c r="V133" s="38">
        <v>0</v>
      </c>
      <c r="W133" s="19"/>
      <c r="X133" s="38">
        <v>0</v>
      </c>
      <c r="Y133" s="38">
        <v>56650</v>
      </c>
      <c r="Z133" s="38">
        <v>56650</v>
      </c>
      <c r="AA133" s="20"/>
      <c r="AB133" s="19"/>
      <c r="AC133" s="38" t="s">
        <v>112</v>
      </c>
    </row>
    <row r="134" spans="1:29" x14ac:dyDescent="0.25">
      <c r="A134" s="13" t="str">
        <f t="shared" ref="A134:A197" si="6">D134</f>
        <v>1259332456</v>
      </c>
      <c r="B134" s="35">
        <v>129</v>
      </c>
      <c r="C134" s="36" t="s">
        <v>2655</v>
      </c>
      <c r="D134" s="13" t="str">
        <f t="shared" ref="D134:D197" si="7">RIGHT(C134,LEN(C134)-6)</f>
        <v>1259332456</v>
      </c>
      <c r="E134" s="36"/>
      <c r="F134" s="35" t="s">
        <v>2656</v>
      </c>
      <c r="G134" s="37">
        <v>44090.519212962965</v>
      </c>
      <c r="H134" s="35" t="s">
        <v>157</v>
      </c>
      <c r="I134" s="35" t="s">
        <v>2657</v>
      </c>
      <c r="J134" s="35" t="s">
        <v>2657</v>
      </c>
      <c r="K134" s="35" t="s">
        <v>2658</v>
      </c>
      <c r="L134" s="35" t="s">
        <v>2659</v>
      </c>
      <c r="M134" s="35" t="s">
        <v>2660</v>
      </c>
      <c r="N134" s="35" t="s">
        <v>2661</v>
      </c>
      <c r="O134" s="35" t="s">
        <v>1403</v>
      </c>
      <c r="P134" s="38">
        <v>50000</v>
      </c>
      <c r="Q134" s="38">
        <v>6650</v>
      </c>
      <c r="R134" s="38">
        <v>0</v>
      </c>
      <c r="S134" s="38">
        <v>0</v>
      </c>
      <c r="T134" s="38">
        <v>0</v>
      </c>
      <c r="U134" s="19"/>
      <c r="V134" s="38">
        <v>0</v>
      </c>
      <c r="W134" s="19"/>
      <c r="X134" s="38">
        <v>0</v>
      </c>
      <c r="Y134" s="38">
        <v>56650</v>
      </c>
      <c r="Z134" s="38">
        <v>56650</v>
      </c>
      <c r="AA134" s="20"/>
      <c r="AB134" s="19"/>
      <c r="AC134" s="38" t="s">
        <v>112</v>
      </c>
    </row>
    <row r="135" spans="1:29" x14ac:dyDescent="0.25">
      <c r="A135" s="13" t="str">
        <f t="shared" si="6"/>
        <v>1062432257</v>
      </c>
      <c r="B135" s="35">
        <v>130</v>
      </c>
      <c r="C135" s="36" t="s">
        <v>2662</v>
      </c>
      <c r="D135" s="13" t="str">
        <f t="shared" si="7"/>
        <v>1062432257</v>
      </c>
      <c r="E135" s="36"/>
      <c r="F135" s="35" t="s">
        <v>2663</v>
      </c>
      <c r="G135" s="37">
        <v>44090.521979166668</v>
      </c>
      <c r="H135" s="35" t="s">
        <v>157</v>
      </c>
      <c r="I135" s="35" t="s">
        <v>2664</v>
      </c>
      <c r="J135" s="35" t="s">
        <v>2664</v>
      </c>
      <c r="K135" s="35" t="s">
        <v>2665</v>
      </c>
      <c r="L135" s="35" t="s">
        <v>2666</v>
      </c>
      <c r="M135" s="35" t="s">
        <v>2667</v>
      </c>
      <c r="N135" s="35" t="s">
        <v>2668</v>
      </c>
      <c r="O135" s="35" t="s">
        <v>2669</v>
      </c>
      <c r="P135" s="38">
        <v>50000</v>
      </c>
      <c r="Q135" s="38">
        <v>6650</v>
      </c>
      <c r="R135" s="38">
        <v>0</v>
      </c>
      <c r="S135" s="38">
        <v>0</v>
      </c>
      <c r="T135" s="38">
        <v>0</v>
      </c>
      <c r="U135" s="19"/>
      <c r="V135" s="38">
        <v>0</v>
      </c>
      <c r="W135" s="19"/>
      <c r="X135" s="38">
        <v>0</v>
      </c>
      <c r="Y135" s="38">
        <v>56650</v>
      </c>
      <c r="Z135" s="38">
        <v>56650</v>
      </c>
      <c r="AA135" s="20"/>
      <c r="AB135" s="19"/>
      <c r="AC135" s="38" t="s">
        <v>112</v>
      </c>
    </row>
    <row r="136" spans="1:29" x14ac:dyDescent="0.25">
      <c r="A136" s="13" t="str">
        <f t="shared" si="6"/>
        <v>1914432715</v>
      </c>
      <c r="B136" s="35">
        <v>131</v>
      </c>
      <c r="C136" s="36" t="s">
        <v>2670</v>
      </c>
      <c r="D136" s="13" t="str">
        <f t="shared" si="7"/>
        <v>1914432715</v>
      </c>
      <c r="E136" s="36"/>
      <c r="F136" s="35" t="s">
        <v>2671</v>
      </c>
      <c r="G136" s="37">
        <v>44090.524652777778</v>
      </c>
      <c r="H136" s="35" t="s">
        <v>157</v>
      </c>
      <c r="I136" s="35" t="s">
        <v>2672</v>
      </c>
      <c r="J136" s="35" t="s">
        <v>2672</v>
      </c>
      <c r="K136" s="35" t="s">
        <v>2673</v>
      </c>
      <c r="L136" s="35" t="s">
        <v>2674</v>
      </c>
      <c r="M136" s="35" t="s">
        <v>2675</v>
      </c>
      <c r="N136" s="35" t="s">
        <v>2676</v>
      </c>
      <c r="O136" s="35" t="s">
        <v>2677</v>
      </c>
      <c r="P136" s="38">
        <v>960000</v>
      </c>
      <c r="Q136" s="38">
        <v>6650</v>
      </c>
      <c r="R136" s="38">
        <v>10000</v>
      </c>
      <c r="S136" s="38">
        <v>0</v>
      </c>
      <c r="T136" s="38">
        <v>0</v>
      </c>
      <c r="U136" s="19"/>
      <c r="V136" s="38">
        <v>0</v>
      </c>
      <c r="W136" s="19"/>
      <c r="X136" s="38">
        <v>0</v>
      </c>
      <c r="Y136" s="38">
        <v>976650</v>
      </c>
      <c r="Z136" s="38">
        <v>976650</v>
      </c>
      <c r="AA136" s="39" t="s">
        <v>2678</v>
      </c>
      <c r="AB136" s="38" t="s">
        <v>162</v>
      </c>
      <c r="AC136" s="38" t="s">
        <v>112</v>
      </c>
    </row>
    <row r="137" spans="1:29" x14ac:dyDescent="0.25">
      <c r="A137" s="13" t="str">
        <f t="shared" si="6"/>
        <v>1115432507</v>
      </c>
      <c r="B137" s="35">
        <v>132</v>
      </c>
      <c r="C137" s="36" t="s">
        <v>2679</v>
      </c>
      <c r="D137" s="13" t="str">
        <f t="shared" si="7"/>
        <v>1115432507</v>
      </c>
      <c r="E137" s="36"/>
      <c r="F137" s="35" t="s">
        <v>2680</v>
      </c>
      <c r="G137" s="37">
        <v>44090.527685185189</v>
      </c>
      <c r="H137" s="35" t="s">
        <v>157</v>
      </c>
      <c r="I137" s="35" t="s">
        <v>2681</v>
      </c>
      <c r="J137" s="35" t="s">
        <v>2681</v>
      </c>
      <c r="K137" s="35" t="s">
        <v>2682</v>
      </c>
      <c r="L137" s="35" t="s">
        <v>2683</v>
      </c>
      <c r="M137" s="35" t="s">
        <v>2684</v>
      </c>
      <c r="N137" s="35" t="s">
        <v>2685</v>
      </c>
      <c r="O137" s="35" t="s">
        <v>204</v>
      </c>
      <c r="P137" s="38">
        <v>950000</v>
      </c>
      <c r="Q137" s="38">
        <v>6650</v>
      </c>
      <c r="R137" s="38">
        <v>0</v>
      </c>
      <c r="S137" s="38">
        <v>0</v>
      </c>
      <c r="T137" s="38">
        <v>0</v>
      </c>
      <c r="U137" s="19"/>
      <c r="V137" s="38">
        <v>0</v>
      </c>
      <c r="W137" s="19"/>
      <c r="X137" s="38">
        <v>0</v>
      </c>
      <c r="Y137" s="38">
        <v>956650</v>
      </c>
      <c r="Z137" s="38">
        <v>956650</v>
      </c>
      <c r="AA137" s="20"/>
      <c r="AB137" s="19"/>
      <c r="AC137" s="38" t="s">
        <v>112</v>
      </c>
    </row>
    <row r="138" spans="1:29" x14ac:dyDescent="0.25">
      <c r="A138" s="13" t="str">
        <f t="shared" si="6"/>
        <v>1290532287</v>
      </c>
      <c r="B138" s="35">
        <v>133</v>
      </c>
      <c r="C138" s="36" t="s">
        <v>2686</v>
      </c>
      <c r="D138" s="13" t="str">
        <f t="shared" si="7"/>
        <v>1290532287</v>
      </c>
      <c r="E138" s="36"/>
      <c r="F138" s="35" t="s">
        <v>2687</v>
      </c>
      <c r="G138" s="37">
        <v>44090.531886574077</v>
      </c>
      <c r="H138" s="35" t="s">
        <v>157</v>
      </c>
      <c r="I138" s="35" t="s">
        <v>2688</v>
      </c>
      <c r="J138" s="35" t="s">
        <v>2688</v>
      </c>
      <c r="K138" s="35" t="s">
        <v>2689</v>
      </c>
      <c r="L138" s="35" t="s">
        <v>2690</v>
      </c>
      <c r="M138" s="35" t="s">
        <v>2691</v>
      </c>
      <c r="N138" s="35" t="s">
        <v>2692</v>
      </c>
      <c r="O138" s="35" t="s">
        <v>2693</v>
      </c>
      <c r="P138" s="38">
        <v>50000</v>
      </c>
      <c r="Q138" s="38">
        <v>6650</v>
      </c>
      <c r="R138" s="38">
        <v>0</v>
      </c>
      <c r="S138" s="38">
        <v>0</v>
      </c>
      <c r="T138" s="38">
        <v>0</v>
      </c>
      <c r="U138" s="19"/>
      <c r="V138" s="38">
        <v>0</v>
      </c>
      <c r="W138" s="19"/>
      <c r="X138" s="38">
        <v>0</v>
      </c>
      <c r="Y138" s="38">
        <v>56650</v>
      </c>
      <c r="Z138" s="38">
        <v>56650</v>
      </c>
      <c r="AA138" s="20"/>
      <c r="AB138" s="19"/>
      <c r="AC138" s="38" t="s">
        <v>112</v>
      </c>
    </row>
    <row r="139" spans="1:29" x14ac:dyDescent="0.25">
      <c r="A139" s="13" t="str">
        <f t="shared" si="6"/>
        <v>1984532751</v>
      </c>
      <c r="B139" s="35">
        <v>134</v>
      </c>
      <c r="C139" s="36" t="s">
        <v>2694</v>
      </c>
      <c r="D139" s="13" t="str">
        <f t="shared" si="7"/>
        <v>1984532751</v>
      </c>
      <c r="E139" s="36"/>
      <c r="F139" s="35" t="s">
        <v>2695</v>
      </c>
      <c r="G139" s="37">
        <v>44090.536527777775</v>
      </c>
      <c r="H139" s="35" t="s">
        <v>157</v>
      </c>
      <c r="I139" s="35" t="s">
        <v>2696</v>
      </c>
      <c r="J139" s="35" t="s">
        <v>2696</v>
      </c>
      <c r="K139" s="35" t="s">
        <v>2697</v>
      </c>
      <c r="L139" s="35" t="s">
        <v>2698</v>
      </c>
      <c r="M139" s="35" t="s">
        <v>2699</v>
      </c>
      <c r="N139" s="35" t="s">
        <v>2700</v>
      </c>
      <c r="O139" s="35" t="s">
        <v>2701</v>
      </c>
      <c r="P139" s="38">
        <v>50000</v>
      </c>
      <c r="Q139" s="38">
        <v>6650</v>
      </c>
      <c r="R139" s="38">
        <v>0</v>
      </c>
      <c r="S139" s="38">
        <v>0</v>
      </c>
      <c r="T139" s="38">
        <v>0</v>
      </c>
      <c r="U139" s="19"/>
      <c r="V139" s="38">
        <v>0</v>
      </c>
      <c r="W139" s="19"/>
      <c r="X139" s="38">
        <v>0</v>
      </c>
      <c r="Y139" s="38">
        <v>56650</v>
      </c>
      <c r="Z139" s="38">
        <v>56650</v>
      </c>
      <c r="AA139" s="20"/>
      <c r="AB139" s="19"/>
      <c r="AC139" s="38" t="s">
        <v>112</v>
      </c>
    </row>
    <row r="140" spans="1:29" x14ac:dyDescent="0.25">
      <c r="A140" s="13" t="str">
        <f t="shared" si="6"/>
        <v>1083223582</v>
      </c>
      <c r="B140" s="35">
        <v>135</v>
      </c>
      <c r="C140" s="36" t="s">
        <v>2702</v>
      </c>
      <c r="D140" s="13" t="str">
        <f t="shared" si="7"/>
        <v>1083223582</v>
      </c>
      <c r="E140" s="36"/>
      <c r="F140" s="35" t="s">
        <v>2703</v>
      </c>
      <c r="G140" s="37">
        <v>44091.042453703703</v>
      </c>
      <c r="H140" s="35" t="s">
        <v>157</v>
      </c>
      <c r="I140" s="35" t="s">
        <v>2704</v>
      </c>
      <c r="J140" s="35" t="s">
        <v>2704</v>
      </c>
      <c r="K140" s="35" t="s">
        <v>2705</v>
      </c>
      <c r="L140" s="35" t="s">
        <v>2706</v>
      </c>
      <c r="M140" s="35" t="s">
        <v>2707</v>
      </c>
      <c r="N140" s="35" t="s">
        <v>2708</v>
      </c>
      <c r="O140" s="35" t="s">
        <v>2709</v>
      </c>
      <c r="P140" s="38">
        <v>50000</v>
      </c>
      <c r="Q140" s="38">
        <v>6650</v>
      </c>
      <c r="R140" s="38">
        <v>0</v>
      </c>
      <c r="S140" s="38">
        <v>0</v>
      </c>
      <c r="T140" s="38">
        <v>0</v>
      </c>
      <c r="U140" s="19"/>
      <c r="V140" s="38">
        <v>0</v>
      </c>
      <c r="W140" s="19"/>
      <c r="X140" s="38">
        <v>0</v>
      </c>
      <c r="Y140" s="38">
        <v>56650</v>
      </c>
      <c r="Z140" s="38">
        <v>56650</v>
      </c>
      <c r="AA140" s="20"/>
      <c r="AB140" s="19"/>
      <c r="AC140" s="38" t="s">
        <v>112</v>
      </c>
    </row>
    <row r="141" spans="1:29" x14ac:dyDescent="0.25">
      <c r="A141" s="13" t="str">
        <f t="shared" si="6"/>
        <v>1677223827</v>
      </c>
      <c r="B141" s="35">
        <v>136</v>
      </c>
      <c r="C141" s="36" t="s">
        <v>2710</v>
      </c>
      <c r="D141" s="13" t="str">
        <f t="shared" si="7"/>
        <v>1677223827</v>
      </c>
      <c r="E141" s="36"/>
      <c r="F141" s="35" t="s">
        <v>2711</v>
      </c>
      <c r="G141" s="37">
        <v>44091.046666666669</v>
      </c>
      <c r="H141" s="35" t="s">
        <v>157</v>
      </c>
      <c r="I141" s="35" t="s">
        <v>2712</v>
      </c>
      <c r="J141" s="35" t="s">
        <v>2712</v>
      </c>
      <c r="K141" s="35" t="s">
        <v>2713</v>
      </c>
      <c r="L141" s="35" t="s">
        <v>2714</v>
      </c>
      <c r="M141" s="35" t="s">
        <v>2715</v>
      </c>
      <c r="N141" s="35" t="s">
        <v>2716</v>
      </c>
      <c r="O141" s="35" t="s">
        <v>2717</v>
      </c>
      <c r="P141" s="38">
        <v>50000</v>
      </c>
      <c r="Q141" s="38">
        <v>6650</v>
      </c>
      <c r="R141" s="38">
        <v>0</v>
      </c>
      <c r="S141" s="38">
        <v>0</v>
      </c>
      <c r="T141" s="38">
        <v>0</v>
      </c>
      <c r="U141" s="19"/>
      <c r="V141" s="38">
        <v>0</v>
      </c>
      <c r="W141" s="19"/>
      <c r="X141" s="38">
        <v>0</v>
      </c>
      <c r="Y141" s="38">
        <v>56650</v>
      </c>
      <c r="Z141" s="38">
        <v>56650</v>
      </c>
      <c r="AA141" s="20"/>
      <c r="AB141" s="19"/>
      <c r="AC141" s="38" t="s">
        <v>112</v>
      </c>
    </row>
    <row r="142" spans="1:29" x14ac:dyDescent="0.25">
      <c r="A142" s="13" t="str">
        <f t="shared" si="6"/>
        <v>1869223366</v>
      </c>
      <c r="B142" s="35">
        <v>137</v>
      </c>
      <c r="C142" s="36" t="s">
        <v>2718</v>
      </c>
      <c r="D142" s="13" t="str">
        <f t="shared" si="7"/>
        <v>1869223366</v>
      </c>
      <c r="E142" s="36"/>
      <c r="F142" s="35" t="s">
        <v>2719</v>
      </c>
      <c r="G142" s="37">
        <v>44091.048703703702</v>
      </c>
      <c r="H142" s="35" t="s">
        <v>157</v>
      </c>
      <c r="I142" s="35" t="s">
        <v>2720</v>
      </c>
      <c r="J142" s="35" t="s">
        <v>2720</v>
      </c>
      <c r="K142" s="35" t="s">
        <v>2721</v>
      </c>
      <c r="L142" s="35" t="s">
        <v>2722</v>
      </c>
      <c r="M142" s="35" t="s">
        <v>2723</v>
      </c>
      <c r="N142" s="35" t="s">
        <v>2724</v>
      </c>
      <c r="O142" s="35" t="s">
        <v>2725</v>
      </c>
      <c r="P142" s="38">
        <v>50000</v>
      </c>
      <c r="Q142" s="38">
        <v>6650</v>
      </c>
      <c r="R142" s="38">
        <v>0</v>
      </c>
      <c r="S142" s="38">
        <v>0</v>
      </c>
      <c r="T142" s="38">
        <v>0</v>
      </c>
      <c r="U142" s="19"/>
      <c r="V142" s="38">
        <v>0</v>
      </c>
      <c r="W142" s="19"/>
      <c r="X142" s="38">
        <v>0</v>
      </c>
      <c r="Y142" s="38">
        <v>56650</v>
      </c>
      <c r="Z142" s="38">
        <v>56650</v>
      </c>
      <c r="AA142" s="20"/>
      <c r="AB142" s="19"/>
      <c r="AC142" s="38" t="s">
        <v>112</v>
      </c>
    </row>
    <row r="143" spans="1:29" x14ac:dyDescent="0.25">
      <c r="A143" s="13" t="str">
        <f t="shared" si="6"/>
        <v>1531323803</v>
      </c>
      <c r="B143" s="35">
        <v>138</v>
      </c>
      <c r="C143" s="36" t="s">
        <v>2726</v>
      </c>
      <c r="D143" s="13" t="str">
        <f t="shared" si="7"/>
        <v>1531323803</v>
      </c>
      <c r="E143" s="36"/>
      <c r="F143" s="35" t="s">
        <v>2727</v>
      </c>
      <c r="G143" s="37">
        <v>44091.051111111112</v>
      </c>
      <c r="H143" s="35" t="s">
        <v>157</v>
      </c>
      <c r="I143" s="35" t="s">
        <v>2728</v>
      </c>
      <c r="J143" s="35" t="s">
        <v>2728</v>
      </c>
      <c r="K143" s="35" t="s">
        <v>2729</v>
      </c>
      <c r="L143" s="35" t="s">
        <v>2730</v>
      </c>
      <c r="M143" s="35" t="s">
        <v>2731</v>
      </c>
      <c r="N143" s="35" t="s">
        <v>2732</v>
      </c>
      <c r="O143" s="35" t="s">
        <v>1429</v>
      </c>
      <c r="P143" s="38">
        <v>50000</v>
      </c>
      <c r="Q143" s="38">
        <v>6650</v>
      </c>
      <c r="R143" s="38">
        <v>0</v>
      </c>
      <c r="S143" s="38">
        <v>0</v>
      </c>
      <c r="T143" s="38">
        <v>0</v>
      </c>
      <c r="U143" s="19"/>
      <c r="V143" s="38">
        <v>0</v>
      </c>
      <c r="W143" s="19"/>
      <c r="X143" s="38">
        <v>0</v>
      </c>
      <c r="Y143" s="38">
        <v>56650</v>
      </c>
      <c r="Z143" s="38">
        <v>56650</v>
      </c>
      <c r="AA143" s="20"/>
      <c r="AB143" s="19"/>
      <c r="AC143" s="38" t="s">
        <v>112</v>
      </c>
    </row>
    <row r="144" spans="1:29" x14ac:dyDescent="0.25">
      <c r="A144" s="13" t="str">
        <f t="shared" si="6"/>
        <v>1182323411</v>
      </c>
      <c r="B144" s="35">
        <v>139</v>
      </c>
      <c r="C144" s="36" t="s">
        <v>2733</v>
      </c>
      <c r="D144" s="13" t="str">
        <f t="shared" si="7"/>
        <v>1182323411</v>
      </c>
      <c r="E144" s="36"/>
      <c r="F144" s="35" t="s">
        <v>2734</v>
      </c>
      <c r="G144" s="37">
        <v>44091.052928240744</v>
      </c>
      <c r="H144" s="35" t="s">
        <v>157</v>
      </c>
      <c r="I144" s="35" t="s">
        <v>2735</v>
      </c>
      <c r="J144" s="35" t="s">
        <v>2735</v>
      </c>
      <c r="K144" s="35" t="s">
        <v>2736</v>
      </c>
      <c r="L144" s="35" t="s">
        <v>2737</v>
      </c>
      <c r="M144" s="35" t="s">
        <v>2738</v>
      </c>
      <c r="N144" s="35" t="s">
        <v>2739</v>
      </c>
      <c r="O144" s="35" t="s">
        <v>190</v>
      </c>
      <c r="P144" s="38">
        <v>272000</v>
      </c>
      <c r="Q144" s="38">
        <v>6650</v>
      </c>
      <c r="R144" s="38">
        <v>10000</v>
      </c>
      <c r="S144" s="38">
        <v>0</v>
      </c>
      <c r="T144" s="38">
        <v>0</v>
      </c>
      <c r="U144" s="19"/>
      <c r="V144" s="38">
        <v>0</v>
      </c>
      <c r="W144" s="19"/>
      <c r="X144" s="38">
        <v>0</v>
      </c>
      <c r="Y144" s="38">
        <v>288650</v>
      </c>
      <c r="Z144" s="38">
        <v>288650</v>
      </c>
      <c r="AA144" s="39" t="s">
        <v>2740</v>
      </c>
      <c r="AB144" s="38" t="s">
        <v>168</v>
      </c>
      <c r="AC144" s="38" t="s">
        <v>112</v>
      </c>
    </row>
    <row r="145" spans="1:29" x14ac:dyDescent="0.25">
      <c r="A145" s="13" t="str">
        <f t="shared" si="6"/>
        <v>1832323714</v>
      </c>
      <c r="B145" s="35">
        <v>140</v>
      </c>
      <c r="C145" s="36" t="s">
        <v>2741</v>
      </c>
      <c r="D145" s="13" t="str">
        <f t="shared" si="7"/>
        <v>1832323714</v>
      </c>
      <c r="E145" s="36"/>
      <c r="F145" s="35" t="s">
        <v>2742</v>
      </c>
      <c r="G145" s="37">
        <v>44091.055046296293</v>
      </c>
      <c r="H145" s="35" t="s">
        <v>157</v>
      </c>
      <c r="I145" s="35" t="s">
        <v>2743</v>
      </c>
      <c r="J145" s="35" t="s">
        <v>2743</v>
      </c>
      <c r="K145" s="35" t="s">
        <v>2744</v>
      </c>
      <c r="L145" s="35" t="s">
        <v>2745</v>
      </c>
      <c r="M145" s="35" t="s">
        <v>2746</v>
      </c>
      <c r="N145" s="35" t="s">
        <v>2747</v>
      </c>
      <c r="O145" s="35" t="s">
        <v>2748</v>
      </c>
      <c r="P145" s="38">
        <v>50000</v>
      </c>
      <c r="Q145" s="38">
        <v>6650</v>
      </c>
      <c r="R145" s="38">
        <v>0</v>
      </c>
      <c r="S145" s="38">
        <v>0</v>
      </c>
      <c r="T145" s="38">
        <v>0</v>
      </c>
      <c r="U145" s="19"/>
      <c r="V145" s="38">
        <v>0</v>
      </c>
      <c r="W145" s="19"/>
      <c r="X145" s="38">
        <v>0</v>
      </c>
      <c r="Y145" s="38">
        <v>56650</v>
      </c>
      <c r="Z145" s="38">
        <v>56650</v>
      </c>
      <c r="AA145" s="20"/>
      <c r="AB145" s="19"/>
      <c r="AC145" s="38" t="s">
        <v>112</v>
      </c>
    </row>
    <row r="146" spans="1:29" x14ac:dyDescent="0.25">
      <c r="A146" s="13" t="str">
        <f t="shared" si="6"/>
        <v>1846323198</v>
      </c>
      <c r="B146" s="35">
        <v>141</v>
      </c>
      <c r="C146" s="36" t="s">
        <v>2749</v>
      </c>
      <c r="D146" s="13" t="str">
        <f t="shared" si="7"/>
        <v>1846323198</v>
      </c>
      <c r="E146" s="36"/>
      <c r="F146" s="35" t="s">
        <v>2750</v>
      </c>
      <c r="G146" s="37">
        <v>44091.056527777779</v>
      </c>
      <c r="H146" s="35" t="s">
        <v>157</v>
      </c>
      <c r="I146" s="35" t="s">
        <v>2751</v>
      </c>
      <c r="J146" s="35" t="s">
        <v>2751</v>
      </c>
      <c r="K146" s="35" t="s">
        <v>2752</v>
      </c>
      <c r="L146" s="35" t="s">
        <v>2753</v>
      </c>
      <c r="M146" s="35" t="s">
        <v>2754</v>
      </c>
      <c r="N146" s="35" t="s">
        <v>2755</v>
      </c>
      <c r="O146" s="35" t="s">
        <v>2756</v>
      </c>
      <c r="P146" s="38">
        <v>50000</v>
      </c>
      <c r="Q146" s="38">
        <v>6650</v>
      </c>
      <c r="R146" s="38">
        <v>0</v>
      </c>
      <c r="S146" s="38">
        <v>0</v>
      </c>
      <c r="T146" s="38">
        <v>0</v>
      </c>
      <c r="U146" s="19"/>
      <c r="V146" s="38">
        <v>0</v>
      </c>
      <c r="W146" s="19"/>
      <c r="X146" s="38">
        <v>0</v>
      </c>
      <c r="Y146" s="38">
        <v>56650</v>
      </c>
      <c r="Z146" s="38">
        <v>56650</v>
      </c>
      <c r="AA146" s="20"/>
      <c r="AB146" s="19"/>
      <c r="AC146" s="38" t="s">
        <v>112</v>
      </c>
    </row>
    <row r="147" spans="1:29" x14ac:dyDescent="0.25">
      <c r="A147" s="13" t="str">
        <f t="shared" si="6"/>
        <v>1817323445</v>
      </c>
      <c r="B147" s="35">
        <v>142</v>
      </c>
      <c r="C147" s="36" t="s">
        <v>2757</v>
      </c>
      <c r="D147" s="13" t="str">
        <f t="shared" si="7"/>
        <v>1817323445</v>
      </c>
      <c r="E147" s="36"/>
      <c r="F147" s="35" t="s">
        <v>2758</v>
      </c>
      <c r="G147" s="37">
        <v>44091.057430555556</v>
      </c>
      <c r="H147" s="35" t="s">
        <v>157</v>
      </c>
      <c r="I147" s="35" t="s">
        <v>2759</v>
      </c>
      <c r="J147" s="35" t="s">
        <v>2759</v>
      </c>
      <c r="K147" s="35" t="s">
        <v>2760</v>
      </c>
      <c r="L147" s="35" t="s">
        <v>2761</v>
      </c>
      <c r="M147" s="35" t="s">
        <v>2762</v>
      </c>
      <c r="N147" s="35" t="s">
        <v>2763</v>
      </c>
      <c r="O147" s="35" t="s">
        <v>2764</v>
      </c>
      <c r="P147" s="38">
        <v>50000</v>
      </c>
      <c r="Q147" s="38">
        <v>6650</v>
      </c>
      <c r="R147" s="38">
        <v>0</v>
      </c>
      <c r="S147" s="38">
        <v>0</v>
      </c>
      <c r="T147" s="38">
        <v>0</v>
      </c>
      <c r="U147" s="19"/>
      <c r="V147" s="38">
        <v>0</v>
      </c>
      <c r="W147" s="19"/>
      <c r="X147" s="38">
        <v>0</v>
      </c>
      <c r="Y147" s="38">
        <v>56650</v>
      </c>
      <c r="Z147" s="38">
        <v>56650</v>
      </c>
      <c r="AA147" s="20"/>
      <c r="AB147" s="19"/>
      <c r="AC147" s="38" t="s">
        <v>112</v>
      </c>
    </row>
    <row r="148" spans="1:29" x14ac:dyDescent="0.25">
      <c r="A148" s="13" t="str">
        <f t="shared" si="6"/>
        <v>1598323511</v>
      </c>
      <c r="B148" s="35">
        <v>143</v>
      </c>
      <c r="C148" s="36" t="s">
        <v>2765</v>
      </c>
      <c r="D148" s="13" t="str">
        <f t="shared" si="7"/>
        <v>1598323511</v>
      </c>
      <c r="E148" s="36"/>
      <c r="F148" s="35" t="s">
        <v>2766</v>
      </c>
      <c r="G148" s="37">
        <v>44091.060555555552</v>
      </c>
      <c r="H148" s="35" t="s">
        <v>157</v>
      </c>
      <c r="I148" s="35" t="s">
        <v>2767</v>
      </c>
      <c r="J148" s="35" t="s">
        <v>2767</v>
      </c>
      <c r="K148" s="35" t="s">
        <v>2768</v>
      </c>
      <c r="L148" s="35" t="s">
        <v>2769</v>
      </c>
      <c r="M148" s="35" t="s">
        <v>2770</v>
      </c>
      <c r="N148" s="35" t="s">
        <v>1327</v>
      </c>
      <c r="O148" s="35" t="s">
        <v>1328</v>
      </c>
      <c r="P148" s="38">
        <v>1192000</v>
      </c>
      <c r="Q148" s="38">
        <v>6650</v>
      </c>
      <c r="R148" s="38">
        <v>0</v>
      </c>
      <c r="S148" s="38">
        <v>0</v>
      </c>
      <c r="T148" s="38">
        <v>0</v>
      </c>
      <c r="U148" s="19"/>
      <c r="V148" s="38">
        <v>0</v>
      </c>
      <c r="W148" s="19"/>
      <c r="X148" s="38">
        <v>0</v>
      </c>
      <c r="Y148" s="38">
        <v>1198650</v>
      </c>
      <c r="Z148" s="38">
        <v>1198650</v>
      </c>
      <c r="AA148" s="20"/>
      <c r="AB148" s="19"/>
      <c r="AC148" s="38" t="s">
        <v>112</v>
      </c>
    </row>
    <row r="149" spans="1:29" x14ac:dyDescent="0.25">
      <c r="A149" s="13" t="str">
        <f t="shared" si="6"/>
        <v>1186423506</v>
      </c>
      <c r="B149" s="35">
        <v>144</v>
      </c>
      <c r="C149" s="36" t="s">
        <v>2771</v>
      </c>
      <c r="D149" s="13" t="str">
        <f t="shared" si="7"/>
        <v>1186423506</v>
      </c>
      <c r="E149" s="36"/>
      <c r="F149" s="35" t="s">
        <v>2772</v>
      </c>
      <c r="G149" s="37">
        <v>44091.068541666667</v>
      </c>
      <c r="H149" s="35" t="s">
        <v>157</v>
      </c>
      <c r="I149" s="35" t="s">
        <v>2773</v>
      </c>
      <c r="J149" s="35" t="s">
        <v>2773</v>
      </c>
      <c r="K149" s="35" t="s">
        <v>2774</v>
      </c>
      <c r="L149" s="35" t="s">
        <v>2775</v>
      </c>
      <c r="M149" s="35" t="s">
        <v>2776</v>
      </c>
      <c r="N149" s="35" t="s">
        <v>2777</v>
      </c>
      <c r="O149" s="35" t="s">
        <v>2778</v>
      </c>
      <c r="P149" s="38">
        <v>50000</v>
      </c>
      <c r="Q149" s="38">
        <v>6650</v>
      </c>
      <c r="R149" s="38">
        <v>0</v>
      </c>
      <c r="S149" s="38">
        <v>0</v>
      </c>
      <c r="T149" s="38">
        <v>0</v>
      </c>
      <c r="U149" s="19"/>
      <c r="V149" s="38">
        <v>0</v>
      </c>
      <c r="W149" s="19"/>
      <c r="X149" s="38">
        <v>0</v>
      </c>
      <c r="Y149" s="38">
        <v>56650</v>
      </c>
      <c r="Z149" s="38">
        <v>56650</v>
      </c>
      <c r="AA149" s="20"/>
      <c r="AB149" s="19"/>
      <c r="AC149" s="38" t="s">
        <v>112</v>
      </c>
    </row>
    <row r="150" spans="1:29" x14ac:dyDescent="0.25">
      <c r="A150" s="13" t="str">
        <f t="shared" si="6"/>
        <v>1098423671</v>
      </c>
      <c r="B150" s="35">
        <v>145</v>
      </c>
      <c r="C150" s="36" t="s">
        <v>2779</v>
      </c>
      <c r="D150" s="13" t="str">
        <f t="shared" si="7"/>
        <v>1098423671</v>
      </c>
      <c r="E150" s="36"/>
      <c r="F150" s="35" t="s">
        <v>2780</v>
      </c>
      <c r="G150" s="37">
        <v>44091.070960648147</v>
      </c>
      <c r="H150" s="35" t="s">
        <v>157</v>
      </c>
      <c r="I150" s="35" t="s">
        <v>2781</v>
      </c>
      <c r="J150" s="35" t="s">
        <v>2781</v>
      </c>
      <c r="K150" s="35" t="s">
        <v>2782</v>
      </c>
      <c r="L150" s="35" t="s">
        <v>2783</v>
      </c>
      <c r="M150" s="35" t="s">
        <v>2784</v>
      </c>
      <c r="N150" s="35" t="s">
        <v>2785</v>
      </c>
      <c r="O150" s="35" t="s">
        <v>2786</v>
      </c>
      <c r="P150" s="38">
        <v>50000</v>
      </c>
      <c r="Q150" s="38">
        <v>6650</v>
      </c>
      <c r="R150" s="38">
        <v>0</v>
      </c>
      <c r="S150" s="38">
        <v>0</v>
      </c>
      <c r="T150" s="38">
        <v>0</v>
      </c>
      <c r="U150" s="19"/>
      <c r="V150" s="38">
        <v>0</v>
      </c>
      <c r="W150" s="19"/>
      <c r="X150" s="38">
        <v>0</v>
      </c>
      <c r="Y150" s="38">
        <v>56650</v>
      </c>
      <c r="Z150" s="38">
        <v>56650</v>
      </c>
      <c r="AA150" s="20"/>
      <c r="AB150" s="19"/>
      <c r="AC150" s="38" t="s">
        <v>112</v>
      </c>
    </row>
    <row r="151" spans="1:29" x14ac:dyDescent="0.25">
      <c r="A151" s="13" t="str">
        <f t="shared" si="6"/>
        <v>1353613246</v>
      </c>
      <c r="B151" s="35">
        <v>146</v>
      </c>
      <c r="C151" s="36" t="s">
        <v>2787</v>
      </c>
      <c r="D151" s="13" t="str">
        <f t="shared" si="7"/>
        <v>1353613246</v>
      </c>
      <c r="E151" s="36"/>
      <c r="F151" s="35" t="s">
        <v>2788</v>
      </c>
      <c r="G151" s="37">
        <v>44091.080787037034</v>
      </c>
      <c r="H151" s="35" t="s">
        <v>157</v>
      </c>
      <c r="I151" s="35" t="s">
        <v>2789</v>
      </c>
      <c r="J151" s="35" t="s">
        <v>2789</v>
      </c>
      <c r="K151" s="35" t="s">
        <v>2790</v>
      </c>
      <c r="L151" s="35" t="s">
        <v>2791</v>
      </c>
      <c r="M151" s="35" t="s">
        <v>2792</v>
      </c>
      <c r="N151" s="35" t="s">
        <v>1409</v>
      </c>
      <c r="O151" s="35" t="s">
        <v>1410</v>
      </c>
      <c r="P151" s="38">
        <v>620000</v>
      </c>
      <c r="Q151" s="38">
        <v>6650</v>
      </c>
      <c r="R151" s="38">
        <v>28000</v>
      </c>
      <c r="S151" s="38">
        <v>0</v>
      </c>
      <c r="T151" s="38">
        <v>0</v>
      </c>
      <c r="U151" s="19"/>
      <c r="V151" s="38">
        <v>0</v>
      </c>
      <c r="W151" s="19"/>
      <c r="X151" s="38">
        <v>0</v>
      </c>
      <c r="Y151" s="38">
        <v>654650</v>
      </c>
      <c r="Z151" s="38">
        <v>654650</v>
      </c>
      <c r="AA151" s="20"/>
      <c r="AB151" s="38" t="s">
        <v>179</v>
      </c>
      <c r="AC151" s="38" t="s">
        <v>112</v>
      </c>
    </row>
    <row r="152" spans="1:29" x14ac:dyDescent="0.25">
      <c r="A152" s="13" t="str">
        <f t="shared" si="6"/>
        <v>1523423355</v>
      </c>
      <c r="B152" s="35">
        <v>147</v>
      </c>
      <c r="C152" s="36" t="s">
        <v>2793</v>
      </c>
      <c r="D152" s="13" t="str">
        <f t="shared" si="7"/>
        <v>1523423355</v>
      </c>
      <c r="E152" s="36"/>
      <c r="F152" s="35" t="s">
        <v>2794</v>
      </c>
      <c r="G152" s="37">
        <v>44091.096134259256</v>
      </c>
      <c r="H152" s="35" t="s">
        <v>157</v>
      </c>
      <c r="I152" s="35" t="s">
        <v>2795</v>
      </c>
      <c r="J152" s="35" t="s">
        <v>2795</v>
      </c>
      <c r="K152" s="35" t="s">
        <v>2796</v>
      </c>
      <c r="L152" s="35" t="s">
        <v>2797</v>
      </c>
      <c r="M152" s="35" t="s">
        <v>2798</v>
      </c>
      <c r="N152" s="35" t="s">
        <v>2799</v>
      </c>
      <c r="O152" s="35" t="s">
        <v>554</v>
      </c>
      <c r="P152" s="38">
        <v>1050000</v>
      </c>
      <c r="Q152" s="38">
        <v>6650</v>
      </c>
      <c r="R152" s="38">
        <v>18000</v>
      </c>
      <c r="S152" s="38">
        <v>0</v>
      </c>
      <c r="T152" s="38">
        <v>0</v>
      </c>
      <c r="U152" s="19"/>
      <c r="V152" s="38">
        <v>0</v>
      </c>
      <c r="W152" s="19"/>
      <c r="X152" s="38">
        <v>0</v>
      </c>
      <c r="Y152" s="38">
        <v>1074650</v>
      </c>
      <c r="Z152" s="38">
        <v>1074650</v>
      </c>
      <c r="AA152" s="39" t="s">
        <v>2800</v>
      </c>
      <c r="AB152" s="38" t="s">
        <v>162</v>
      </c>
      <c r="AC152" s="38" t="s">
        <v>112</v>
      </c>
    </row>
    <row r="153" spans="1:29" x14ac:dyDescent="0.25">
      <c r="A153" s="13" t="str">
        <f t="shared" si="6"/>
        <v>1267723427</v>
      </c>
      <c r="B153" s="35">
        <v>148</v>
      </c>
      <c r="C153" s="36" t="s">
        <v>2801</v>
      </c>
      <c r="D153" s="13" t="str">
        <f t="shared" si="7"/>
        <v>1267723427</v>
      </c>
      <c r="E153" s="36"/>
      <c r="F153" s="35" t="s">
        <v>2802</v>
      </c>
      <c r="G153" s="37">
        <v>44091.106203703705</v>
      </c>
      <c r="H153" s="35" t="s">
        <v>157</v>
      </c>
      <c r="I153" s="35" t="s">
        <v>2803</v>
      </c>
      <c r="J153" s="35" t="s">
        <v>2803</v>
      </c>
      <c r="K153" s="35" t="s">
        <v>2804</v>
      </c>
      <c r="L153" s="35" t="s">
        <v>2805</v>
      </c>
      <c r="M153" s="35" t="s">
        <v>2806</v>
      </c>
      <c r="N153" s="35" t="s">
        <v>2807</v>
      </c>
      <c r="O153" s="35" t="s">
        <v>2808</v>
      </c>
      <c r="P153" s="38">
        <v>50000</v>
      </c>
      <c r="Q153" s="38">
        <v>6650</v>
      </c>
      <c r="R153" s="38">
        <v>0</v>
      </c>
      <c r="S153" s="38">
        <v>0</v>
      </c>
      <c r="T153" s="38">
        <v>0</v>
      </c>
      <c r="U153" s="19"/>
      <c r="V153" s="38">
        <v>0</v>
      </c>
      <c r="W153" s="19"/>
      <c r="X153" s="38">
        <v>0</v>
      </c>
      <c r="Y153" s="38">
        <v>56650</v>
      </c>
      <c r="Z153" s="38">
        <v>56650</v>
      </c>
      <c r="AA153" s="20"/>
      <c r="AB153" s="19"/>
      <c r="AC153" s="38" t="s">
        <v>112</v>
      </c>
    </row>
    <row r="154" spans="1:29" x14ac:dyDescent="0.25">
      <c r="A154" s="13" t="str">
        <f t="shared" si="6"/>
        <v>1380823827</v>
      </c>
      <c r="B154" s="35">
        <v>149</v>
      </c>
      <c r="C154" s="36" t="s">
        <v>2809</v>
      </c>
      <c r="D154" s="13" t="str">
        <f t="shared" si="7"/>
        <v>1380823827</v>
      </c>
      <c r="E154" s="36"/>
      <c r="F154" s="35" t="s">
        <v>2810</v>
      </c>
      <c r="G154" s="37">
        <v>44091.108124999999</v>
      </c>
      <c r="H154" s="35" t="s">
        <v>157</v>
      </c>
      <c r="I154" s="35" t="s">
        <v>2811</v>
      </c>
      <c r="J154" s="35" t="s">
        <v>2811</v>
      </c>
      <c r="K154" s="35" t="s">
        <v>2812</v>
      </c>
      <c r="L154" s="35" t="s">
        <v>2813</v>
      </c>
      <c r="M154" s="35" t="s">
        <v>2814</v>
      </c>
      <c r="N154" s="35" t="s">
        <v>2815</v>
      </c>
      <c r="O154" s="35" t="s">
        <v>2816</v>
      </c>
      <c r="P154" s="38">
        <v>50000</v>
      </c>
      <c r="Q154" s="38">
        <v>6650</v>
      </c>
      <c r="R154" s="38">
        <v>0</v>
      </c>
      <c r="S154" s="38">
        <v>0</v>
      </c>
      <c r="T154" s="38">
        <v>0</v>
      </c>
      <c r="U154" s="19"/>
      <c r="V154" s="38">
        <v>0</v>
      </c>
      <c r="W154" s="19"/>
      <c r="X154" s="38">
        <v>0</v>
      </c>
      <c r="Y154" s="38">
        <v>56650</v>
      </c>
      <c r="Z154" s="38">
        <v>56650</v>
      </c>
      <c r="AA154" s="20"/>
      <c r="AB154" s="19"/>
      <c r="AC154" s="38" t="s">
        <v>112</v>
      </c>
    </row>
    <row r="155" spans="1:29" x14ac:dyDescent="0.25">
      <c r="A155" s="13" t="str">
        <f t="shared" si="6"/>
        <v>1982823505</v>
      </c>
      <c r="B155" s="35">
        <v>150</v>
      </c>
      <c r="C155" s="36" t="s">
        <v>2817</v>
      </c>
      <c r="D155" s="13" t="str">
        <f t="shared" si="7"/>
        <v>1982823505</v>
      </c>
      <c r="E155" s="36"/>
      <c r="F155" s="35" t="s">
        <v>2818</v>
      </c>
      <c r="G155" s="37">
        <v>44091.110462962963</v>
      </c>
      <c r="H155" s="35" t="s">
        <v>157</v>
      </c>
      <c r="I155" s="35" t="s">
        <v>2819</v>
      </c>
      <c r="J155" s="35" t="s">
        <v>2819</v>
      </c>
      <c r="K155" s="35" t="s">
        <v>2820</v>
      </c>
      <c r="L155" s="35" t="s">
        <v>2821</v>
      </c>
      <c r="M155" s="35" t="s">
        <v>2822</v>
      </c>
      <c r="N155" s="35" t="s">
        <v>2823</v>
      </c>
      <c r="O155" s="35" t="s">
        <v>2824</v>
      </c>
      <c r="P155" s="38">
        <v>50000</v>
      </c>
      <c r="Q155" s="38">
        <v>6650</v>
      </c>
      <c r="R155" s="38">
        <v>0</v>
      </c>
      <c r="S155" s="38">
        <v>0</v>
      </c>
      <c r="T155" s="38">
        <v>0</v>
      </c>
      <c r="U155" s="19"/>
      <c r="V155" s="38">
        <v>0</v>
      </c>
      <c r="W155" s="19"/>
      <c r="X155" s="38">
        <v>0</v>
      </c>
      <c r="Y155" s="38">
        <v>56650</v>
      </c>
      <c r="Z155" s="38">
        <v>56650</v>
      </c>
      <c r="AA155" s="20"/>
      <c r="AB155" s="19"/>
      <c r="AC155" s="38" t="s">
        <v>112</v>
      </c>
    </row>
    <row r="156" spans="1:29" x14ac:dyDescent="0.25">
      <c r="A156" s="13" t="str">
        <f t="shared" si="6"/>
        <v>1385723025</v>
      </c>
      <c r="B156" s="35">
        <v>151</v>
      </c>
      <c r="C156" s="36" t="s">
        <v>2825</v>
      </c>
      <c r="D156" s="13" t="str">
        <f t="shared" si="7"/>
        <v>1385723025</v>
      </c>
      <c r="E156" s="36"/>
      <c r="F156" s="35" t="s">
        <v>2826</v>
      </c>
      <c r="G156" s="37">
        <v>44091.11141203704</v>
      </c>
      <c r="H156" s="35" t="s">
        <v>157</v>
      </c>
      <c r="I156" s="35" t="s">
        <v>2827</v>
      </c>
      <c r="J156" s="35" t="s">
        <v>2827</v>
      </c>
      <c r="K156" s="35" t="s">
        <v>2828</v>
      </c>
      <c r="L156" s="35" t="s">
        <v>2829</v>
      </c>
      <c r="M156" s="35" t="s">
        <v>2830</v>
      </c>
      <c r="N156" s="35" t="s">
        <v>1323</v>
      </c>
      <c r="O156" s="35" t="s">
        <v>1324</v>
      </c>
      <c r="P156" s="38">
        <v>474000</v>
      </c>
      <c r="Q156" s="38">
        <v>6650</v>
      </c>
      <c r="R156" s="38">
        <v>10000</v>
      </c>
      <c r="S156" s="38">
        <v>0</v>
      </c>
      <c r="T156" s="38">
        <v>0</v>
      </c>
      <c r="U156" s="19"/>
      <c r="V156" s="38">
        <v>0</v>
      </c>
      <c r="W156" s="19"/>
      <c r="X156" s="38">
        <v>0</v>
      </c>
      <c r="Y156" s="38">
        <v>490650</v>
      </c>
      <c r="Z156" s="38">
        <v>490650</v>
      </c>
      <c r="AA156" s="39" t="s">
        <v>2831</v>
      </c>
      <c r="AB156" s="38" t="s">
        <v>162</v>
      </c>
      <c r="AC156" s="38" t="s">
        <v>112</v>
      </c>
    </row>
    <row r="157" spans="1:29" x14ac:dyDescent="0.25">
      <c r="A157" s="13" t="str">
        <f t="shared" si="6"/>
        <v>1984823490</v>
      </c>
      <c r="B157" s="35">
        <v>152</v>
      </c>
      <c r="C157" s="36" t="s">
        <v>2832</v>
      </c>
      <c r="D157" s="13" t="str">
        <f t="shared" si="7"/>
        <v>1984823490</v>
      </c>
      <c r="E157" s="36"/>
      <c r="F157" s="35" t="s">
        <v>2833</v>
      </c>
      <c r="G157" s="37">
        <v>44091.112893518519</v>
      </c>
      <c r="H157" s="35" t="s">
        <v>157</v>
      </c>
      <c r="I157" s="35" t="s">
        <v>2834</v>
      </c>
      <c r="J157" s="35" t="s">
        <v>2834</v>
      </c>
      <c r="K157" s="35" t="s">
        <v>2835</v>
      </c>
      <c r="L157" s="35" t="s">
        <v>2836</v>
      </c>
      <c r="M157" s="35" t="s">
        <v>2837</v>
      </c>
      <c r="N157" s="35" t="s">
        <v>2838</v>
      </c>
      <c r="O157" s="35" t="s">
        <v>2839</v>
      </c>
      <c r="P157" s="38">
        <v>50000</v>
      </c>
      <c r="Q157" s="38">
        <v>6650</v>
      </c>
      <c r="R157" s="38">
        <v>0</v>
      </c>
      <c r="S157" s="38">
        <v>0</v>
      </c>
      <c r="T157" s="38">
        <v>0</v>
      </c>
      <c r="U157" s="19"/>
      <c r="V157" s="38">
        <v>0</v>
      </c>
      <c r="W157" s="19"/>
      <c r="X157" s="38">
        <v>0</v>
      </c>
      <c r="Y157" s="38">
        <v>56650</v>
      </c>
      <c r="Z157" s="38">
        <v>56650</v>
      </c>
      <c r="AA157" s="20"/>
      <c r="AB157" s="19"/>
      <c r="AC157" s="38" t="s">
        <v>112</v>
      </c>
    </row>
    <row r="158" spans="1:29" x14ac:dyDescent="0.25">
      <c r="A158" s="13" t="str">
        <f t="shared" si="6"/>
        <v>1964823764</v>
      </c>
      <c r="B158" s="35">
        <v>153</v>
      </c>
      <c r="C158" s="36" t="s">
        <v>2840</v>
      </c>
      <c r="D158" s="13" t="str">
        <f t="shared" si="7"/>
        <v>1964823764</v>
      </c>
      <c r="E158" s="36"/>
      <c r="F158" s="35" t="s">
        <v>2841</v>
      </c>
      <c r="G158" s="37">
        <v>44091.114374999997</v>
      </c>
      <c r="H158" s="35" t="s">
        <v>157</v>
      </c>
      <c r="I158" s="35" t="s">
        <v>2842</v>
      </c>
      <c r="J158" s="35" t="s">
        <v>2842</v>
      </c>
      <c r="K158" s="35" t="s">
        <v>2843</v>
      </c>
      <c r="L158" s="35" t="s">
        <v>2844</v>
      </c>
      <c r="M158" s="35" t="s">
        <v>2845</v>
      </c>
      <c r="N158" s="35" t="s">
        <v>2846</v>
      </c>
      <c r="O158" s="35" t="s">
        <v>2847</v>
      </c>
      <c r="P158" s="38">
        <v>950000</v>
      </c>
      <c r="Q158" s="38">
        <v>6650</v>
      </c>
      <c r="R158" s="38">
        <v>10000</v>
      </c>
      <c r="S158" s="38">
        <v>0</v>
      </c>
      <c r="T158" s="38">
        <v>0</v>
      </c>
      <c r="U158" s="19"/>
      <c r="V158" s="38">
        <v>0</v>
      </c>
      <c r="W158" s="19"/>
      <c r="X158" s="38">
        <v>0</v>
      </c>
      <c r="Y158" s="38">
        <v>966650</v>
      </c>
      <c r="Z158" s="38">
        <v>966650</v>
      </c>
      <c r="AA158" s="39" t="s">
        <v>2848</v>
      </c>
      <c r="AB158" s="38" t="s">
        <v>162</v>
      </c>
      <c r="AC158" s="38" t="s">
        <v>112</v>
      </c>
    </row>
    <row r="159" spans="1:29" x14ac:dyDescent="0.25">
      <c r="A159" s="13" t="str">
        <f t="shared" si="6"/>
        <v>1766823506</v>
      </c>
      <c r="B159" s="35">
        <v>154</v>
      </c>
      <c r="C159" s="36" t="s">
        <v>2849</v>
      </c>
      <c r="D159" s="13" t="str">
        <f t="shared" si="7"/>
        <v>1766823506</v>
      </c>
      <c r="E159" s="36"/>
      <c r="F159" s="35" t="s">
        <v>2850</v>
      </c>
      <c r="G159" s="37">
        <v>44091.114548611113</v>
      </c>
      <c r="H159" s="35" t="s">
        <v>157</v>
      </c>
      <c r="I159" s="35" t="s">
        <v>2851</v>
      </c>
      <c r="J159" s="35" t="s">
        <v>2851</v>
      </c>
      <c r="K159" s="35" t="s">
        <v>2852</v>
      </c>
      <c r="L159" s="35" t="s">
        <v>2853</v>
      </c>
      <c r="M159" s="35" t="s">
        <v>2854</v>
      </c>
      <c r="N159" s="35" t="s">
        <v>2855</v>
      </c>
      <c r="O159" s="35" t="s">
        <v>2624</v>
      </c>
      <c r="P159" s="38">
        <v>50000</v>
      </c>
      <c r="Q159" s="38">
        <v>6650</v>
      </c>
      <c r="R159" s="38">
        <v>0</v>
      </c>
      <c r="S159" s="38">
        <v>0</v>
      </c>
      <c r="T159" s="38">
        <v>0</v>
      </c>
      <c r="U159" s="19"/>
      <c r="V159" s="38">
        <v>0</v>
      </c>
      <c r="W159" s="19"/>
      <c r="X159" s="38">
        <v>0</v>
      </c>
      <c r="Y159" s="38">
        <v>56650</v>
      </c>
      <c r="Z159" s="38">
        <v>56650</v>
      </c>
      <c r="AA159" s="20"/>
      <c r="AB159" s="19"/>
      <c r="AC159" s="38" t="s">
        <v>112</v>
      </c>
    </row>
    <row r="160" spans="1:29" x14ac:dyDescent="0.25">
      <c r="A160" s="13" t="str">
        <f t="shared" si="6"/>
        <v>1368923374</v>
      </c>
      <c r="B160" s="35">
        <v>155</v>
      </c>
      <c r="C160" s="36" t="s">
        <v>2856</v>
      </c>
      <c r="D160" s="13" t="str">
        <f t="shared" si="7"/>
        <v>1368923374</v>
      </c>
      <c r="E160" s="36"/>
      <c r="F160" s="35" t="s">
        <v>2857</v>
      </c>
      <c r="G160" s="37">
        <v>44091.128437500003</v>
      </c>
      <c r="H160" s="35" t="s">
        <v>157</v>
      </c>
      <c r="I160" s="35" t="s">
        <v>2858</v>
      </c>
      <c r="J160" s="35" t="s">
        <v>2858</v>
      </c>
      <c r="K160" s="35" t="s">
        <v>2859</v>
      </c>
      <c r="L160" s="35" t="s">
        <v>2860</v>
      </c>
      <c r="M160" s="35" t="s">
        <v>2861</v>
      </c>
      <c r="N160" s="35" t="s">
        <v>2862</v>
      </c>
      <c r="O160" s="35" t="s">
        <v>2863</v>
      </c>
      <c r="P160" s="38">
        <v>50000</v>
      </c>
      <c r="Q160" s="38">
        <v>6650</v>
      </c>
      <c r="R160" s="38">
        <v>0</v>
      </c>
      <c r="S160" s="38">
        <v>0</v>
      </c>
      <c r="T160" s="38">
        <v>0</v>
      </c>
      <c r="U160" s="19"/>
      <c r="V160" s="38">
        <v>0</v>
      </c>
      <c r="W160" s="19"/>
      <c r="X160" s="38">
        <v>0</v>
      </c>
      <c r="Y160" s="38">
        <v>56650</v>
      </c>
      <c r="Z160" s="38">
        <v>56650</v>
      </c>
      <c r="AA160" s="20"/>
      <c r="AB160" s="19"/>
      <c r="AC160" s="38" t="s">
        <v>112</v>
      </c>
    </row>
    <row r="161" spans="1:29" x14ac:dyDescent="0.25">
      <c r="A161" s="13" t="str">
        <f t="shared" si="6"/>
        <v>1302033143</v>
      </c>
      <c r="B161" s="35">
        <v>156</v>
      </c>
      <c r="C161" s="36" t="s">
        <v>2864</v>
      </c>
      <c r="D161" s="13" t="str">
        <f t="shared" si="7"/>
        <v>1302033143</v>
      </c>
      <c r="E161" s="36"/>
      <c r="F161" s="35" t="s">
        <v>2865</v>
      </c>
      <c r="G161" s="37">
        <v>44091.132592592592</v>
      </c>
      <c r="H161" s="35" t="s">
        <v>157</v>
      </c>
      <c r="I161" s="35" t="s">
        <v>2866</v>
      </c>
      <c r="J161" s="35" t="s">
        <v>2866</v>
      </c>
      <c r="K161" s="35" t="s">
        <v>2867</v>
      </c>
      <c r="L161" s="35" t="s">
        <v>2868</v>
      </c>
      <c r="M161" s="35" t="s">
        <v>2869</v>
      </c>
      <c r="N161" s="35" t="s">
        <v>2870</v>
      </c>
      <c r="O161" s="35" t="s">
        <v>2871</v>
      </c>
      <c r="P161" s="38">
        <v>50000</v>
      </c>
      <c r="Q161" s="38">
        <v>6650</v>
      </c>
      <c r="R161" s="38">
        <v>0</v>
      </c>
      <c r="S161" s="38">
        <v>0</v>
      </c>
      <c r="T161" s="38">
        <v>0</v>
      </c>
      <c r="U161" s="19"/>
      <c r="V161" s="38">
        <v>0</v>
      </c>
      <c r="W161" s="19"/>
      <c r="X161" s="38">
        <v>0</v>
      </c>
      <c r="Y161" s="38">
        <v>56650</v>
      </c>
      <c r="Z161" s="38">
        <v>56650</v>
      </c>
      <c r="AA161" s="20"/>
      <c r="AB161" s="19"/>
      <c r="AC161" s="38" t="s">
        <v>112</v>
      </c>
    </row>
    <row r="162" spans="1:29" x14ac:dyDescent="0.25">
      <c r="A162" s="13" t="str">
        <f t="shared" si="6"/>
        <v>1198033566</v>
      </c>
      <c r="B162" s="35">
        <v>157</v>
      </c>
      <c r="C162" s="36" t="s">
        <v>2872</v>
      </c>
      <c r="D162" s="13" t="str">
        <f t="shared" si="7"/>
        <v>1198033566</v>
      </c>
      <c r="E162" s="36"/>
      <c r="F162" s="35" t="s">
        <v>2873</v>
      </c>
      <c r="G162" s="37">
        <v>44091.141215277778</v>
      </c>
      <c r="H162" s="35" t="s">
        <v>157</v>
      </c>
      <c r="I162" s="35" t="s">
        <v>2874</v>
      </c>
      <c r="J162" s="35" t="s">
        <v>2874</v>
      </c>
      <c r="K162" s="35" t="s">
        <v>2875</v>
      </c>
      <c r="L162" s="35" t="s">
        <v>2876</v>
      </c>
      <c r="M162" s="35" t="s">
        <v>2877</v>
      </c>
      <c r="N162" s="35" t="s">
        <v>2878</v>
      </c>
      <c r="O162" s="35" t="s">
        <v>2879</v>
      </c>
      <c r="P162" s="38">
        <v>91000</v>
      </c>
      <c r="Q162" s="38">
        <v>6650</v>
      </c>
      <c r="R162" s="38">
        <v>10000</v>
      </c>
      <c r="S162" s="38">
        <v>0</v>
      </c>
      <c r="T162" s="38">
        <v>0</v>
      </c>
      <c r="U162" s="19"/>
      <c r="V162" s="38">
        <v>0</v>
      </c>
      <c r="W162" s="19"/>
      <c r="X162" s="38">
        <v>0</v>
      </c>
      <c r="Y162" s="38">
        <v>107650</v>
      </c>
      <c r="Z162" s="38">
        <v>107650</v>
      </c>
      <c r="AA162" s="39" t="s">
        <v>2880</v>
      </c>
      <c r="AB162" s="38" t="s">
        <v>162</v>
      </c>
      <c r="AC162" s="38" t="s">
        <v>112</v>
      </c>
    </row>
    <row r="163" spans="1:29" x14ac:dyDescent="0.25">
      <c r="A163" s="13" t="str">
        <f t="shared" si="6"/>
        <v>1640233996</v>
      </c>
      <c r="B163" s="35">
        <v>158</v>
      </c>
      <c r="C163" s="36" t="s">
        <v>2881</v>
      </c>
      <c r="D163" s="13" t="str">
        <f t="shared" si="7"/>
        <v>1640233996</v>
      </c>
      <c r="E163" s="36"/>
      <c r="F163" s="35" t="s">
        <v>2882</v>
      </c>
      <c r="G163" s="37">
        <v>44091.154108796298</v>
      </c>
      <c r="H163" s="35" t="s">
        <v>157</v>
      </c>
      <c r="I163" s="35" t="s">
        <v>2883</v>
      </c>
      <c r="J163" s="35" t="s">
        <v>2883</v>
      </c>
      <c r="K163" s="35" t="s">
        <v>2884</v>
      </c>
      <c r="L163" s="35" t="s">
        <v>2885</v>
      </c>
      <c r="M163" s="35" t="s">
        <v>2886</v>
      </c>
      <c r="N163" s="35" t="s">
        <v>2887</v>
      </c>
      <c r="O163" s="35" t="s">
        <v>2888</v>
      </c>
      <c r="P163" s="38">
        <v>50000</v>
      </c>
      <c r="Q163" s="38">
        <v>6650</v>
      </c>
      <c r="R163" s="38">
        <v>0</v>
      </c>
      <c r="S163" s="38">
        <v>0</v>
      </c>
      <c r="T163" s="38">
        <v>0</v>
      </c>
      <c r="U163" s="19"/>
      <c r="V163" s="38">
        <v>0</v>
      </c>
      <c r="W163" s="19"/>
      <c r="X163" s="38">
        <v>0</v>
      </c>
      <c r="Y163" s="38">
        <v>56650</v>
      </c>
      <c r="Z163" s="38">
        <v>56650</v>
      </c>
      <c r="AA163" s="20"/>
      <c r="AB163" s="19"/>
      <c r="AC163" s="38" t="s">
        <v>112</v>
      </c>
    </row>
    <row r="164" spans="1:29" x14ac:dyDescent="0.25">
      <c r="A164" s="13" t="str">
        <f t="shared" si="6"/>
        <v>1744233112</v>
      </c>
      <c r="B164" s="35">
        <v>159</v>
      </c>
      <c r="C164" s="36" t="s">
        <v>2889</v>
      </c>
      <c r="D164" s="13" t="str">
        <f t="shared" si="7"/>
        <v>1744233112</v>
      </c>
      <c r="E164" s="36"/>
      <c r="F164" s="35" t="s">
        <v>2890</v>
      </c>
      <c r="G164" s="37">
        <v>44091.158530092594</v>
      </c>
      <c r="H164" s="35" t="s">
        <v>157</v>
      </c>
      <c r="I164" s="35" t="s">
        <v>2891</v>
      </c>
      <c r="J164" s="35" t="s">
        <v>2891</v>
      </c>
      <c r="K164" s="35" t="s">
        <v>2892</v>
      </c>
      <c r="L164" s="35" t="s">
        <v>2893</v>
      </c>
      <c r="M164" s="35" t="s">
        <v>2894</v>
      </c>
      <c r="N164" s="35" t="s">
        <v>2895</v>
      </c>
      <c r="O164" s="35" t="s">
        <v>2896</v>
      </c>
      <c r="P164" s="38">
        <v>50000</v>
      </c>
      <c r="Q164" s="38">
        <v>6650</v>
      </c>
      <c r="R164" s="38">
        <v>0</v>
      </c>
      <c r="S164" s="38">
        <v>0</v>
      </c>
      <c r="T164" s="38">
        <v>0</v>
      </c>
      <c r="U164" s="19"/>
      <c r="V164" s="38">
        <v>0</v>
      </c>
      <c r="W164" s="19"/>
      <c r="X164" s="38">
        <v>0</v>
      </c>
      <c r="Y164" s="38">
        <v>56650</v>
      </c>
      <c r="Z164" s="38">
        <v>56650</v>
      </c>
      <c r="AA164" s="20"/>
      <c r="AB164" s="19"/>
      <c r="AC164" s="38" t="s">
        <v>112</v>
      </c>
    </row>
    <row r="165" spans="1:29" x14ac:dyDescent="0.25">
      <c r="A165" s="13" t="str">
        <f t="shared" si="6"/>
        <v>1736233954</v>
      </c>
      <c r="B165" s="35">
        <v>160</v>
      </c>
      <c r="C165" s="36" t="s">
        <v>2897</v>
      </c>
      <c r="D165" s="13" t="str">
        <f t="shared" si="7"/>
        <v>1736233954</v>
      </c>
      <c r="E165" s="36"/>
      <c r="F165" s="35" t="s">
        <v>2898</v>
      </c>
      <c r="G165" s="37">
        <v>44091.160520833335</v>
      </c>
      <c r="H165" s="35" t="s">
        <v>157</v>
      </c>
      <c r="I165" s="35" t="s">
        <v>2899</v>
      </c>
      <c r="J165" s="35" t="s">
        <v>2899</v>
      </c>
      <c r="K165" s="35" t="s">
        <v>2900</v>
      </c>
      <c r="L165" s="35" t="s">
        <v>2901</v>
      </c>
      <c r="M165" s="35" t="s">
        <v>2902</v>
      </c>
      <c r="N165" s="35" t="s">
        <v>2903</v>
      </c>
      <c r="O165" s="35" t="s">
        <v>2904</v>
      </c>
      <c r="P165" s="38">
        <v>50000</v>
      </c>
      <c r="Q165" s="38">
        <v>6650</v>
      </c>
      <c r="R165" s="38">
        <v>0</v>
      </c>
      <c r="S165" s="38">
        <v>0</v>
      </c>
      <c r="T165" s="38">
        <v>0</v>
      </c>
      <c r="U165" s="19"/>
      <c r="V165" s="38">
        <v>0</v>
      </c>
      <c r="W165" s="19"/>
      <c r="X165" s="38">
        <v>0</v>
      </c>
      <c r="Y165" s="38">
        <v>56650</v>
      </c>
      <c r="Z165" s="38">
        <v>56650</v>
      </c>
      <c r="AA165" s="20"/>
      <c r="AB165" s="19"/>
      <c r="AC165" s="38" t="s">
        <v>112</v>
      </c>
    </row>
    <row r="166" spans="1:29" x14ac:dyDescent="0.25">
      <c r="A166" s="13" t="str">
        <f t="shared" si="6"/>
        <v>1072333749</v>
      </c>
      <c r="B166" s="35">
        <v>161</v>
      </c>
      <c r="C166" s="36" t="s">
        <v>2905</v>
      </c>
      <c r="D166" s="13" t="str">
        <f t="shared" si="7"/>
        <v>1072333749</v>
      </c>
      <c r="E166" s="36"/>
      <c r="F166" s="35" t="s">
        <v>2906</v>
      </c>
      <c r="G166" s="37">
        <v>44091.167962962965</v>
      </c>
      <c r="H166" s="35" t="s">
        <v>157</v>
      </c>
      <c r="I166" s="35" t="s">
        <v>2907</v>
      </c>
      <c r="J166" s="35" t="s">
        <v>2907</v>
      </c>
      <c r="K166" s="35" t="s">
        <v>2908</v>
      </c>
      <c r="L166" s="35" t="s">
        <v>2909</v>
      </c>
      <c r="M166" s="35" t="s">
        <v>2910</v>
      </c>
      <c r="N166" s="35" t="s">
        <v>2911</v>
      </c>
      <c r="O166" s="35" t="s">
        <v>2863</v>
      </c>
      <c r="P166" s="38">
        <v>50000</v>
      </c>
      <c r="Q166" s="38">
        <v>6650</v>
      </c>
      <c r="R166" s="38">
        <v>0</v>
      </c>
      <c r="S166" s="38">
        <v>0</v>
      </c>
      <c r="T166" s="38">
        <v>0</v>
      </c>
      <c r="U166" s="19"/>
      <c r="V166" s="38">
        <v>0</v>
      </c>
      <c r="W166" s="19"/>
      <c r="X166" s="38">
        <v>0</v>
      </c>
      <c r="Y166" s="38">
        <v>56650</v>
      </c>
      <c r="Z166" s="38">
        <v>56650</v>
      </c>
      <c r="AA166" s="20"/>
      <c r="AB166" s="19"/>
      <c r="AC166" s="38" t="s">
        <v>112</v>
      </c>
    </row>
    <row r="167" spans="1:29" x14ac:dyDescent="0.25">
      <c r="A167" s="13" t="str">
        <f t="shared" si="6"/>
        <v>1579333142</v>
      </c>
      <c r="B167" s="35">
        <v>162</v>
      </c>
      <c r="C167" s="36" t="s">
        <v>2912</v>
      </c>
      <c r="D167" s="13" t="str">
        <f t="shared" si="7"/>
        <v>1579333142</v>
      </c>
      <c r="E167" s="36"/>
      <c r="F167" s="35" t="s">
        <v>2913</v>
      </c>
      <c r="G167" s="37">
        <v>44091.176215277781</v>
      </c>
      <c r="H167" s="35" t="s">
        <v>157</v>
      </c>
      <c r="I167" s="35" t="s">
        <v>2914</v>
      </c>
      <c r="J167" s="35" t="s">
        <v>2914</v>
      </c>
      <c r="K167" s="35" t="s">
        <v>2915</v>
      </c>
      <c r="L167" s="35" t="s">
        <v>2916</v>
      </c>
      <c r="M167" s="35" t="s">
        <v>2917</v>
      </c>
      <c r="N167" s="35" t="s">
        <v>2918</v>
      </c>
      <c r="O167" s="35" t="s">
        <v>2919</v>
      </c>
      <c r="P167" s="38">
        <v>50000</v>
      </c>
      <c r="Q167" s="38">
        <v>6650</v>
      </c>
      <c r="R167" s="38">
        <v>0</v>
      </c>
      <c r="S167" s="38">
        <v>0</v>
      </c>
      <c r="T167" s="38">
        <v>0</v>
      </c>
      <c r="U167" s="19"/>
      <c r="V167" s="38">
        <v>0</v>
      </c>
      <c r="W167" s="19"/>
      <c r="X167" s="38">
        <v>0</v>
      </c>
      <c r="Y167" s="38">
        <v>56650</v>
      </c>
      <c r="Z167" s="38">
        <v>56650</v>
      </c>
      <c r="AA167" s="20"/>
      <c r="AB167" s="19"/>
      <c r="AC167" s="38" t="s">
        <v>112</v>
      </c>
    </row>
    <row r="168" spans="1:29" x14ac:dyDescent="0.25">
      <c r="A168" s="13" t="str">
        <f t="shared" si="6"/>
        <v>1923433816</v>
      </c>
      <c r="B168" s="35">
        <v>163</v>
      </c>
      <c r="C168" s="36" t="s">
        <v>2920</v>
      </c>
      <c r="D168" s="13" t="str">
        <f t="shared" si="7"/>
        <v>1923433816</v>
      </c>
      <c r="E168" s="36"/>
      <c r="F168" s="35" t="s">
        <v>2921</v>
      </c>
      <c r="G168" s="37">
        <v>44091.18005787037</v>
      </c>
      <c r="H168" s="35" t="s">
        <v>157</v>
      </c>
      <c r="I168" s="35" t="s">
        <v>2922</v>
      </c>
      <c r="J168" s="35" t="s">
        <v>2922</v>
      </c>
      <c r="K168" s="35" t="s">
        <v>2923</v>
      </c>
      <c r="L168" s="35" t="s">
        <v>2924</v>
      </c>
      <c r="M168" s="35" t="s">
        <v>2925</v>
      </c>
      <c r="N168" s="35" t="s">
        <v>2926</v>
      </c>
      <c r="O168" s="35" t="s">
        <v>2927</v>
      </c>
      <c r="P168" s="38">
        <v>50000</v>
      </c>
      <c r="Q168" s="38">
        <v>6650</v>
      </c>
      <c r="R168" s="38">
        <v>0</v>
      </c>
      <c r="S168" s="38">
        <v>0</v>
      </c>
      <c r="T168" s="38">
        <v>0</v>
      </c>
      <c r="U168" s="19"/>
      <c r="V168" s="38">
        <v>0</v>
      </c>
      <c r="W168" s="19"/>
      <c r="X168" s="38">
        <v>0</v>
      </c>
      <c r="Y168" s="38">
        <v>56650</v>
      </c>
      <c r="Z168" s="38">
        <v>56650</v>
      </c>
      <c r="AA168" s="20"/>
      <c r="AB168" s="19"/>
      <c r="AC168" s="38" t="s">
        <v>112</v>
      </c>
    </row>
    <row r="169" spans="1:29" x14ac:dyDescent="0.25">
      <c r="A169" s="13" t="str">
        <f t="shared" si="6"/>
        <v>1766433659</v>
      </c>
      <c r="B169" s="35">
        <v>164</v>
      </c>
      <c r="C169" s="36" t="s">
        <v>2928</v>
      </c>
      <c r="D169" s="13" t="str">
        <f t="shared" si="7"/>
        <v>1766433659</v>
      </c>
      <c r="E169" s="36"/>
      <c r="F169" s="35" t="s">
        <v>2929</v>
      </c>
      <c r="G169" s="37">
        <v>44091.184108796297</v>
      </c>
      <c r="H169" s="35" t="s">
        <v>157</v>
      </c>
      <c r="I169" s="35" t="s">
        <v>2930</v>
      </c>
      <c r="J169" s="35" t="s">
        <v>2930</v>
      </c>
      <c r="K169" s="35" t="s">
        <v>2931</v>
      </c>
      <c r="L169" s="35" t="s">
        <v>2932</v>
      </c>
      <c r="M169" s="35" t="s">
        <v>2933</v>
      </c>
      <c r="N169" s="35" t="s">
        <v>2934</v>
      </c>
      <c r="O169" s="35" t="s">
        <v>1954</v>
      </c>
      <c r="P169" s="38">
        <v>50000</v>
      </c>
      <c r="Q169" s="38">
        <v>6650</v>
      </c>
      <c r="R169" s="38">
        <v>0</v>
      </c>
      <c r="S169" s="38">
        <v>0</v>
      </c>
      <c r="T169" s="38">
        <v>0</v>
      </c>
      <c r="U169" s="19"/>
      <c r="V169" s="38">
        <v>0</v>
      </c>
      <c r="W169" s="19"/>
      <c r="X169" s="38">
        <v>0</v>
      </c>
      <c r="Y169" s="38">
        <v>56650</v>
      </c>
      <c r="Z169" s="38">
        <v>56650</v>
      </c>
      <c r="AA169" s="20"/>
      <c r="AB169" s="19"/>
      <c r="AC169" s="38" t="s">
        <v>112</v>
      </c>
    </row>
    <row r="170" spans="1:29" x14ac:dyDescent="0.25">
      <c r="A170" s="13" t="str">
        <f t="shared" si="6"/>
        <v>1161533284</v>
      </c>
      <c r="B170" s="35">
        <v>165</v>
      </c>
      <c r="C170" s="36" t="s">
        <v>2935</v>
      </c>
      <c r="D170" s="13" t="str">
        <f t="shared" si="7"/>
        <v>1161533284</v>
      </c>
      <c r="E170" s="36"/>
      <c r="F170" s="35" t="s">
        <v>2936</v>
      </c>
      <c r="G170" s="37">
        <v>44091.189664351848</v>
      </c>
      <c r="H170" s="35" t="s">
        <v>157</v>
      </c>
      <c r="I170" s="35" t="s">
        <v>2937</v>
      </c>
      <c r="J170" s="35" t="s">
        <v>2937</v>
      </c>
      <c r="K170" s="35" t="s">
        <v>2938</v>
      </c>
      <c r="L170" s="35" t="s">
        <v>2939</v>
      </c>
      <c r="M170" s="35" t="s">
        <v>2940</v>
      </c>
      <c r="N170" s="35" t="s">
        <v>2941</v>
      </c>
      <c r="O170" s="35" t="s">
        <v>2942</v>
      </c>
      <c r="P170" s="38">
        <v>50000</v>
      </c>
      <c r="Q170" s="38">
        <v>6650</v>
      </c>
      <c r="R170" s="38">
        <v>0</v>
      </c>
      <c r="S170" s="38">
        <v>0</v>
      </c>
      <c r="T170" s="38">
        <v>0</v>
      </c>
      <c r="U170" s="19"/>
      <c r="V170" s="38">
        <v>0</v>
      </c>
      <c r="W170" s="19"/>
      <c r="X170" s="38">
        <v>0</v>
      </c>
      <c r="Y170" s="38">
        <v>56650</v>
      </c>
      <c r="Z170" s="38">
        <v>56650</v>
      </c>
      <c r="AA170" s="20"/>
      <c r="AB170" s="19"/>
      <c r="AC170" s="38" t="s">
        <v>112</v>
      </c>
    </row>
    <row r="171" spans="1:29" x14ac:dyDescent="0.25">
      <c r="A171" s="13" t="str">
        <f t="shared" si="6"/>
        <v>1792533883</v>
      </c>
      <c r="B171" s="35">
        <v>166</v>
      </c>
      <c r="C171" s="36" t="s">
        <v>2943</v>
      </c>
      <c r="D171" s="13" t="str">
        <f t="shared" si="7"/>
        <v>1792533883</v>
      </c>
      <c r="E171" s="36"/>
      <c r="F171" s="35" t="s">
        <v>2944</v>
      </c>
      <c r="G171" s="37">
        <v>44091.192152777781</v>
      </c>
      <c r="H171" s="35" t="s">
        <v>157</v>
      </c>
      <c r="I171" s="35" t="s">
        <v>2945</v>
      </c>
      <c r="J171" s="35" t="s">
        <v>2945</v>
      </c>
      <c r="K171" s="35" t="s">
        <v>2946</v>
      </c>
      <c r="L171" s="35" t="s">
        <v>2947</v>
      </c>
      <c r="M171" s="35" t="s">
        <v>2948</v>
      </c>
      <c r="N171" s="35" t="s">
        <v>2949</v>
      </c>
      <c r="O171" s="35" t="s">
        <v>2950</v>
      </c>
      <c r="P171" s="38">
        <v>474000</v>
      </c>
      <c r="Q171" s="38">
        <v>6650</v>
      </c>
      <c r="R171" s="38">
        <v>0</v>
      </c>
      <c r="S171" s="38">
        <v>0</v>
      </c>
      <c r="T171" s="38">
        <v>0</v>
      </c>
      <c r="U171" s="19"/>
      <c r="V171" s="38">
        <v>0</v>
      </c>
      <c r="W171" s="19"/>
      <c r="X171" s="38">
        <v>0</v>
      </c>
      <c r="Y171" s="38">
        <v>480650</v>
      </c>
      <c r="Z171" s="38">
        <v>480650</v>
      </c>
      <c r="AA171" s="20"/>
      <c r="AB171" s="19"/>
      <c r="AC171" s="38" t="s">
        <v>112</v>
      </c>
    </row>
    <row r="172" spans="1:29" x14ac:dyDescent="0.25">
      <c r="A172" s="13" t="str">
        <f t="shared" si="6"/>
        <v>1204533724</v>
      </c>
      <c r="B172" s="35">
        <v>167</v>
      </c>
      <c r="C172" s="36" t="s">
        <v>2951</v>
      </c>
      <c r="D172" s="13" t="str">
        <f t="shared" si="7"/>
        <v>1204533724</v>
      </c>
      <c r="E172" s="36"/>
      <c r="F172" s="35" t="s">
        <v>2952</v>
      </c>
      <c r="G172" s="37">
        <v>44091.193703703706</v>
      </c>
      <c r="H172" s="35" t="s">
        <v>157</v>
      </c>
      <c r="I172" s="35" t="s">
        <v>2953</v>
      </c>
      <c r="J172" s="35" t="s">
        <v>2953</v>
      </c>
      <c r="K172" s="35" t="s">
        <v>2954</v>
      </c>
      <c r="L172" s="35" t="s">
        <v>2955</v>
      </c>
      <c r="M172" s="35" t="s">
        <v>2956</v>
      </c>
      <c r="N172" s="35" t="s">
        <v>2957</v>
      </c>
      <c r="O172" s="35" t="s">
        <v>2958</v>
      </c>
      <c r="P172" s="38">
        <v>50000</v>
      </c>
      <c r="Q172" s="38">
        <v>6650</v>
      </c>
      <c r="R172" s="38">
        <v>0</v>
      </c>
      <c r="S172" s="38">
        <v>0</v>
      </c>
      <c r="T172" s="38">
        <v>0</v>
      </c>
      <c r="U172" s="19"/>
      <c r="V172" s="38">
        <v>0</v>
      </c>
      <c r="W172" s="19"/>
      <c r="X172" s="38">
        <v>0</v>
      </c>
      <c r="Y172" s="38">
        <v>56650</v>
      </c>
      <c r="Z172" s="38">
        <v>56650</v>
      </c>
      <c r="AA172" s="20"/>
      <c r="AB172" s="19"/>
      <c r="AC172" s="38" t="s">
        <v>112</v>
      </c>
    </row>
    <row r="173" spans="1:29" x14ac:dyDescent="0.25">
      <c r="A173" s="13" t="str">
        <f t="shared" si="6"/>
        <v>1421633110</v>
      </c>
      <c r="B173" s="35">
        <v>168</v>
      </c>
      <c r="C173" s="36" t="s">
        <v>2959</v>
      </c>
      <c r="D173" s="13" t="str">
        <f t="shared" si="7"/>
        <v>1421633110</v>
      </c>
      <c r="E173" s="36"/>
      <c r="F173" s="35" t="s">
        <v>2960</v>
      </c>
      <c r="G173" s="37">
        <v>44091.202476851853</v>
      </c>
      <c r="H173" s="35" t="s">
        <v>157</v>
      </c>
      <c r="I173" s="35" t="s">
        <v>2961</v>
      </c>
      <c r="J173" s="35" t="s">
        <v>2961</v>
      </c>
      <c r="K173" s="35" t="s">
        <v>2962</v>
      </c>
      <c r="L173" s="35" t="s">
        <v>2963</v>
      </c>
      <c r="M173" s="35" t="s">
        <v>2964</v>
      </c>
      <c r="N173" s="35" t="s">
        <v>2965</v>
      </c>
      <c r="O173" s="35" t="s">
        <v>2966</v>
      </c>
      <c r="P173" s="38">
        <v>795000</v>
      </c>
      <c r="Q173" s="38">
        <v>6650</v>
      </c>
      <c r="R173" s="38">
        <v>0</v>
      </c>
      <c r="S173" s="38">
        <v>0</v>
      </c>
      <c r="T173" s="38">
        <v>0</v>
      </c>
      <c r="U173" s="19"/>
      <c r="V173" s="38">
        <v>0</v>
      </c>
      <c r="W173" s="19"/>
      <c r="X173" s="38">
        <v>0</v>
      </c>
      <c r="Y173" s="38">
        <v>801650</v>
      </c>
      <c r="Z173" s="38">
        <v>801650</v>
      </c>
      <c r="AA173" s="20"/>
      <c r="AB173" s="19"/>
      <c r="AC173" s="38" t="s">
        <v>112</v>
      </c>
    </row>
    <row r="174" spans="1:29" x14ac:dyDescent="0.25">
      <c r="A174" s="13" t="str">
        <f t="shared" si="6"/>
        <v>1489533254</v>
      </c>
      <c r="B174" s="35">
        <v>169</v>
      </c>
      <c r="C174" s="36" t="s">
        <v>2967</v>
      </c>
      <c r="D174" s="13" t="str">
        <f t="shared" si="7"/>
        <v>1489533254</v>
      </c>
      <c r="E174" s="36"/>
      <c r="F174" s="35" t="s">
        <v>2968</v>
      </c>
      <c r="G174" s="37">
        <v>44091.2030787037</v>
      </c>
      <c r="H174" s="35" t="s">
        <v>157</v>
      </c>
      <c r="I174" s="35" t="s">
        <v>2969</v>
      </c>
      <c r="J174" s="35" t="s">
        <v>2969</v>
      </c>
      <c r="K174" s="35" t="s">
        <v>2970</v>
      </c>
      <c r="L174" s="35" t="s">
        <v>2971</v>
      </c>
      <c r="M174" s="35" t="s">
        <v>2972</v>
      </c>
      <c r="N174" s="35" t="s">
        <v>287</v>
      </c>
      <c r="O174" s="35" t="s">
        <v>288</v>
      </c>
      <c r="P174" s="38">
        <v>1414000</v>
      </c>
      <c r="Q174" s="38">
        <v>6650</v>
      </c>
      <c r="R174" s="38">
        <v>0</v>
      </c>
      <c r="S174" s="38">
        <v>0</v>
      </c>
      <c r="T174" s="38">
        <v>0</v>
      </c>
      <c r="U174" s="19"/>
      <c r="V174" s="38">
        <v>0</v>
      </c>
      <c r="W174" s="19"/>
      <c r="X174" s="38">
        <v>0</v>
      </c>
      <c r="Y174" s="38">
        <v>1420650</v>
      </c>
      <c r="Z174" s="38">
        <v>1420650</v>
      </c>
      <c r="AA174" s="20"/>
      <c r="AB174" s="19"/>
      <c r="AC174" s="38" t="s">
        <v>112</v>
      </c>
    </row>
    <row r="175" spans="1:29" x14ac:dyDescent="0.25">
      <c r="A175" s="13" t="str">
        <f t="shared" si="6"/>
        <v>1092633752</v>
      </c>
      <c r="B175" s="35">
        <v>170</v>
      </c>
      <c r="C175" s="36" t="s">
        <v>2973</v>
      </c>
      <c r="D175" s="13" t="str">
        <f t="shared" si="7"/>
        <v>1092633752</v>
      </c>
      <c r="E175" s="36"/>
      <c r="F175" s="35" t="s">
        <v>2974</v>
      </c>
      <c r="G175" s="37">
        <v>44091.203981481478</v>
      </c>
      <c r="H175" s="35" t="s">
        <v>157</v>
      </c>
      <c r="I175" s="35" t="s">
        <v>2975</v>
      </c>
      <c r="J175" s="35" t="s">
        <v>2975</v>
      </c>
      <c r="K175" s="35" t="s">
        <v>2976</v>
      </c>
      <c r="L175" s="35" t="s">
        <v>2977</v>
      </c>
      <c r="M175" s="35" t="s">
        <v>2978</v>
      </c>
      <c r="N175" s="35" t="s">
        <v>2979</v>
      </c>
      <c r="O175" s="35" t="s">
        <v>2980</v>
      </c>
      <c r="P175" s="38">
        <v>50000</v>
      </c>
      <c r="Q175" s="38">
        <v>6650</v>
      </c>
      <c r="R175" s="38">
        <v>0</v>
      </c>
      <c r="S175" s="38">
        <v>0</v>
      </c>
      <c r="T175" s="38">
        <v>0</v>
      </c>
      <c r="U175" s="19"/>
      <c r="V175" s="38">
        <v>0</v>
      </c>
      <c r="W175" s="19"/>
      <c r="X175" s="38">
        <v>0</v>
      </c>
      <c r="Y175" s="38">
        <v>56650</v>
      </c>
      <c r="Z175" s="38">
        <v>56650</v>
      </c>
      <c r="AA175" s="20"/>
      <c r="AB175" s="19"/>
      <c r="AC175" s="38" t="s">
        <v>112</v>
      </c>
    </row>
    <row r="176" spans="1:29" x14ac:dyDescent="0.25">
      <c r="A176" s="13" t="str">
        <f t="shared" si="6"/>
        <v>1795633182</v>
      </c>
      <c r="B176" s="35">
        <v>171</v>
      </c>
      <c r="C176" s="36" t="s">
        <v>2981</v>
      </c>
      <c r="D176" s="13" t="str">
        <f t="shared" si="7"/>
        <v>1795633182</v>
      </c>
      <c r="E176" s="36"/>
      <c r="F176" s="35" t="s">
        <v>2982</v>
      </c>
      <c r="G176" s="37">
        <v>44091.207187499997</v>
      </c>
      <c r="H176" s="35" t="s">
        <v>157</v>
      </c>
      <c r="I176" s="35" t="s">
        <v>2983</v>
      </c>
      <c r="J176" s="35" t="s">
        <v>2983</v>
      </c>
      <c r="K176" s="35" t="s">
        <v>2984</v>
      </c>
      <c r="L176" s="35" t="s">
        <v>2985</v>
      </c>
      <c r="M176" s="35" t="s">
        <v>2986</v>
      </c>
      <c r="N176" s="35" t="s">
        <v>2987</v>
      </c>
      <c r="O176" s="35" t="s">
        <v>2988</v>
      </c>
      <c r="P176" s="38">
        <v>50000</v>
      </c>
      <c r="Q176" s="38">
        <v>6650</v>
      </c>
      <c r="R176" s="38">
        <v>0</v>
      </c>
      <c r="S176" s="38">
        <v>0</v>
      </c>
      <c r="T176" s="38">
        <v>0</v>
      </c>
      <c r="U176" s="19"/>
      <c r="V176" s="38">
        <v>0</v>
      </c>
      <c r="W176" s="19"/>
      <c r="X176" s="38">
        <v>0</v>
      </c>
      <c r="Y176" s="38">
        <v>56650</v>
      </c>
      <c r="Z176" s="38">
        <v>56650</v>
      </c>
      <c r="AA176" s="20"/>
      <c r="AB176" s="19"/>
      <c r="AC176" s="38" t="s">
        <v>112</v>
      </c>
    </row>
    <row r="177" spans="1:29" x14ac:dyDescent="0.25">
      <c r="A177" s="13" t="str">
        <f t="shared" si="6"/>
        <v>1387633179</v>
      </c>
      <c r="B177" s="35">
        <v>172</v>
      </c>
      <c r="C177" s="36" t="s">
        <v>2989</v>
      </c>
      <c r="D177" s="13" t="str">
        <f t="shared" si="7"/>
        <v>1387633179</v>
      </c>
      <c r="E177" s="36"/>
      <c r="F177" s="35" t="s">
        <v>2990</v>
      </c>
      <c r="G177" s="37">
        <v>44091.208877314813</v>
      </c>
      <c r="H177" s="35" t="s">
        <v>157</v>
      </c>
      <c r="I177" s="35" t="s">
        <v>2991</v>
      </c>
      <c r="J177" s="35" t="s">
        <v>2991</v>
      </c>
      <c r="K177" s="35" t="s">
        <v>2992</v>
      </c>
      <c r="L177" s="35" t="s">
        <v>2993</v>
      </c>
      <c r="M177" s="35" t="s">
        <v>2994</v>
      </c>
      <c r="N177" s="35" t="s">
        <v>2995</v>
      </c>
      <c r="O177" s="35" t="s">
        <v>2996</v>
      </c>
      <c r="P177" s="38">
        <v>50000</v>
      </c>
      <c r="Q177" s="38">
        <v>6650</v>
      </c>
      <c r="R177" s="38">
        <v>0</v>
      </c>
      <c r="S177" s="38">
        <v>0</v>
      </c>
      <c r="T177" s="38">
        <v>0</v>
      </c>
      <c r="U177" s="19"/>
      <c r="V177" s="38">
        <v>0</v>
      </c>
      <c r="W177" s="19"/>
      <c r="X177" s="38">
        <v>0</v>
      </c>
      <c r="Y177" s="38">
        <v>56650</v>
      </c>
      <c r="Z177" s="38">
        <v>56650</v>
      </c>
      <c r="AA177" s="20"/>
      <c r="AB177" s="19"/>
      <c r="AC177" s="38" t="s">
        <v>112</v>
      </c>
    </row>
    <row r="178" spans="1:29" x14ac:dyDescent="0.25">
      <c r="A178" s="13" t="str">
        <f t="shared" si="6"/>
        <v>1389633272</v>
      </c>
      <c r="B178" s="35">
        <v>173</v>
      </c>
      <c r="C178" s="36" t="s">
        <v>2997</v>
      </c>
      <c r="D178" s="13" t="str">
        <f t="shared" si="7"/>
        <v>1389633272</v>
      </c>
      <c r="E178" s="36"/>
      <c r="F178" s="35" t="s">
        <v>2998</v>
      </c>
      <c r="G178" s="37">
        <v>44091.2109375</v>
      </c>
      <c r="H178" s="35" t="s">
        <v>157</v>
      </c>
      <c r="I178" s="35" t="s">
        <v>2999</v>
      </c>
      <c r="J178" s="35" t="s">
        <v>2999</v>
      </c>
      <c r="K178" s="35" t="s">
        <v>3000</v>
      </c>
      <c r="L178" s="35" t="s">
        <v>3001</v>
      </c>
      <c r="M178" s="35" t="s">
        <v>3002</v>
      </c>
      <c r="N178" s="35" t="s">
        <v>3003</v>
      </c>
      <c r="O178" s="35" t="s">
        <v>3004</v>
      </c>
      <c r="P178" s="38">
        <v>50000</v>
      </c>
      <c r="Q178" s="38">
        <v>6650</v>
      </c>
      <c r="R178" s="38">
        <v>0</v>
      </c>
      <c r="S178" s="38">
        <v>0</v>
      </c>
      <c r="T178" s="38">
        <v>0</v>
      </c>
      <c r="U178" s="19"/>
      <c r="V178" s="38">
        <v>0</v>
      </c>
      <c r="W178" s="19"/>
      <c r="X178" s="38">
        <v>0</v>
      </c>
      <c r="Y178" s="38">
        <v>56650</v>
      </c>
      <c r="Z178" s="38">
        <v>56650</v>
      </c>
      <c r="AA178" s="20"/>
      <c r="AB178" s="19"/>
      <c r="AC178" s="38" t="s">
        <v>112</v>
      </c>
    </row>
    <row r="179" spans="1:29" x14ac:dyDescent="0.25">
      <c r="A179" s="13" t="str">
        <f t="shared" si="6"/>
        <v>1944733302</v>
      </c>
      <c r="B179" s="35">
        <v>174</v>
      </c>
      <c r="C179" s="36" t="s">
        <v>3005</v>
      </c>
      <c r="D179" s="13" t="str">
        <f t="shared" si="7"/>
        <v>1944733302</v>
      </c>
      <c r="E179" s="36"/>
      <c r="F179" s="35" t="s">
        <v>3006</v>
      </c>
      <c r="G179" s="37">
        <v>44091.216435185182</v>
      </c>
      <c r="H179" s="35" t="s">
        <v>157</v>
      </c>
      <c r="I179" s="35" t="s">
        <v>3007</v>
      </c>
      <c r="J179" s="35" t="s">
        <v>3007</v>
      </c>
      <c r="K179" s="35" t="s">
        <v>3008</v>
      </c>
      <c r="L179" s="35" t="s">
        <v>3009</v>
      </c>
      <c r="M179" s="35" t="s">
        <v>3010</v>
      </c>
      <c r="N179" s="35" t="s">
        <v>3011</v>
      </c>
      <c r="O179" s="35" t="s">
        <v>3012</v>
      </c>
      <c r="P179" s="38">
        <v>50000</v>
      </c>
      <c r="Q179" s="38">
        <v>6650</v>
      </c>
      <c r="R179" s="38">
        <v>0</v>
      </c>
      <c r="S179" s="38">
        <v>0</v>
      </c>
      <c r="T179" s="38">
        <v>0</v>
      </c>
      <c r="U179" s="19"/>
      <c r="V179" s="38">
        <v>0</v>
      </c>
      <c r="W179" s="19"/>
      <c r="X179" s="38">
        <v>0</v>
      </c>
      <c r="Y179" s="38">
        <v>56650</v>
      </c>
      <c r="Z179" s="38">
        <v>56650</v>
      </c>
      <c r="AA179" s="20"/>
      <c r="AB179" s="19"/>
      <c r="AC179" s="38" t="s">
        <v>112</v>
      </c>
    </row>
    <row r="180" spans="1:29" x14ac:dyDescent="0.25">
      <c r="A180" s="13" t="str">
        <f t="shared" si="6"/>
        <v>1156733483</v>
      </c>
      <c r="B180" s="35">
        <v>175</v>
      </c>
      <c r="C180" s="36" t="s">
        <v>3013</v>
      </c>
      <c r="D180" s="13" t="str">
        <f t="shared" si="7"/>
        <v>1156733483</v>
      </c>
      <c r="E180" s="36"/>
      <c r="F180" s="35" t="s">
        <v>3014</v>
      </c>
      <c r="G180" s="37">
        <v>44091.2187037037</v>
      </c>
      <c r="H180" s="35" t="s">
        <v>157</v>
      </c>
      <c r="I180" s="35" t="s">
        <v>3015</v>
      </c>
      <c r="J180" s="35" t="s">
        <v>3015</v>
      </c>
      <c r="K180" s="35" t="s">
        <v>3016</v>
      </c>
      <c r="L180" s="35" t="s">
        <v>3017</v>
      </c>
      <c r="M180" s="35" t="s">
        <v>3018</v>
      </c>
      <c r="N180" s="35" t="s">
        <v>3019</v>
      </c>
      <c r="O180" s="35" t="s">
        <v>3020</v>
      </c>
      <c r="P180" s="38">
        <v>50000</v>
      </c>
      <c r="Q180" s="38">
        <v>6650</v>
      </c>
      <c r="R180" s="38">
        <v>0</v>
      </c>
      <c r="S180" s="38">
        <v>0</v>
      </c>
      <c r="T180" s="38">
        <v>0</v>
      </c>
      <c r="U180" s="19"/>
      <c r="V180" s="38">
        <v>0</v>
      </c>
      <c r="W180" s="19"/>
      <c r="X180" s="38">
        <v>0</v>
      </c>
      <c r="Y180" s="38">
        <v>56650</v>
      </c>
      <c r="Z180" s="38">
        <v>56650</v>
      </c>
      <c r="AA180" s="20"/>
      <c r="AB180" s="19"/>
      <c r="AC180" s="38" t="s">
        <v>112</v>
      </c>
    </row>
    <row r="181" spans="1:29" x14ac:dyDescent="0.25">
      <c r="A181" s="13" t="str">
        <f t="shared" si="6"/>
        <v>1312833625</v>
      </c>
      <c r="B181" s="35">
        <v>176</v>
      </c>
      <c r="C181" s="36" t="s">
        <v>3021</v>
      </c>
      <c r="D181" s="13" t="str">
        <f t="shared" si="7"/>
        <v>1312833625</v>
      </c>
      <c r="E181" s="36"/>
      <c r="F181" s="35" t="s">
        <v>3022</v>
      </c>
      <c r="G181" s="37">
        <v>44091.225266203706</v>
      </c>
      <c r="H181" s="35" t="s">
        <v>157</v>
      </c>
      <c r="I181" s="35" t="s">
        <v>3023</v>
      </c>
      <c r="J181" s="35" t="s">
        <v>3023</v>
      </c>
      <c r="K181" s="35" t="s">
        <v>3024</v>
      </c>
      <c r="L181" s="35" t="s">
        <v>3025</v>
      </c>
      <c r="M181" s="35" t="s">
        <v>3026</v>
      </c>
      <c r="N181" s="35" t="s">
        <v>3027</v>
      </c>
      <c r="O181" s="35" t="s">
        <v>3028</v>
      </c>
      <c r="P181" s="38">
        <v>50000</v>
      </c>
      <c r="Q181" s="38">
        <v>6650</v>
      </c>
      <c r="R181" s="38">
        <v>0</v>
      </c>
      <c r="S181" s="38">
        <v>0</v>
      </c>
      <c r="T181" s="38">
        <v>0</v>
      </c>
      <c r="U181" s="19"/>
      <c r="V181" s="38">
        <v>0</v>
      </c>
      <c r="W181" s="19"/>
      <c r="X181" s="38">
        <v>0</v>
      </c>
      <c r="Y181" s="38">
        <v>56650</v>
      </c>
      <c r="Z181" s="38">
        <v>56650</v>
      </c>
      <c r="AA181" s="20"/>
      <c r="AB181" s="19"/>
      <c r="AC181" s="38" t="s">
        <v>112</v>
      </c>
    </row>
    <row r="182" spans="1:29" x14ac:dyDescent="0.25">
      <c r="A182" s="13" t="str">
        <f t="shared" si="6"/>
        <v>1262833418</v>
      </c>
      <c r="B182" s="35">
        <v>177</v>
      </c>
      <c r="C182" s="36" t="s">
        <v>3029</v>
      </c>
      <c r="D182" s="13" t="str">
        <f t="shared" si="7"/>
        <v>1262833418</v>
      </c>
      <c r="E182" s="36"/>
      <c r="F182" s="35" t="s">
        <v>3030</v>
      </c>
      <c r="G182" s="37">
        <v>44091.226863425924</v>
      </c>
      <c r="H182" s="35" t="s">
        <v>157</v>
      </c>
      <c r="I182" s="35" t="s">
        <v>3031</v>
      </c>
      <c r="J182" s="35" t="s">
        <v>3031</v>
      </c>
      <c r="K182" s="35" t="s">
        <v>3032</v>
      </c>
      <c r="L182" s="35" t="s">
        <v>3033</v>
      </c>
      <c r="M182" s="35" t="s">
        <v>3034</v>
      </c>
      <c r="N182" s="35" t="s">
        <v>3035</v>
      </c>
      <c r="O182" s="35" t="s">
        <v>3036</v>
      </c>
      <c r="P182" s="38">
        <v>50000</v>
      </c>
      <c r="Q182" s="38">
        <v>6650</v>
      </c>
      <c r="R182" s="38">
        <v>0</v>
      </c>
      <c r="S182" s="38">
        <v>0</v>
      </c>
      <c r="T182" s="38">
        <v>0</v>
      </c>
      <c r="U182" s="19"/>
      <c r="V182" s="38">
        <v>0</v>
      </c>
      <c r="W182" s="19"/>
      <c r="X182" s="38">
        <v>0</v>
      </c>
      <c r="Y182" s="38">
        <v>56650</v>
      </c>
      <c r="Z182" s="38">
        <v>56650</v>
      </c>
      <c r="AA182" s="20"/>
      <c r="AB182" s="19"/>
      <c r="AC182" s="38" t="s">
        <v>112</v>
      </c>
    </row>
    <row r="183" spans="1:29" x14ac:dyDescent="0.25">
      <c r="A183" s="13" t="str">
        <f t="shared" si="6"/>
        <v>1664833376</v>
      </c>
      <c r="B183" s="35">
        <v>178</v>
      </c>
      <c r="C183" s="36" t="s">
        <v>3037</v>
      </c>
      <c r="D183" s="13" t="str">
        <f t="shared" si="7"/>
        <v>1664833376</v>
      </c>
      <c r="E183" s="36"/>
      <c r="F183" s="35" t="s">
        <v>3038</v>
      </c>
      <c r="G183" s="37">
        <v>44091.228425925925</v>
      </c>
      <c r="H183" s="35" t="s">
        <v>157</v>
      </c>
      <c r="I183" s="35" t="s">
        <v>3039</v>
      </c>
      <c r="J183" s="35" t="s">
        <v>3039</v>
      </c>
      <c r="K183" s="35" t="s">
        <v>3040</v>
      </c>
      <c r="L183" s="35" t="s">
        <v>3041</v>
      </c>
      <c r="M183" s="35" t="s">
        <v>3042</v>
      </c>
      <c r="N183" s="35" t="s">
        <v>3043</v>
      </c>
      <c r="O183" s="35" t="s">
        <v>3044</v>
      </c>
      <c r="P183" s="38">
        <v>50000</v>
      </c>
      <c r="Q183" s="38">
        <v>6650</v>
      </c>
      <c r="R183" s="38">
        <v>0</v>
      </c>
      <c r="S183" s="38">
        <v>0</v>
      </c>
      <c r="T183" s="38">
        <v>0</v>
      </c>
      <c r="U183" s="19"/>
      <c r="V183" s="38">
        <v>0</v>
      </c>
      <c r="W183" s="19"/>
      <c r="X183" s="38">
        <v>0</v>
      </c>
      <c r="Y183" s="38">
        <v>56650</v>
      </c>
      <c r="Z183" s="38">
        <v>56650</v>
      </c>
      <c r="AA183" s="20"/>
      <c r="AB183" s="19"/>
      <c r="AC183" s="38" t="s">
        <v>112</v>
      </c>
    </row>
    <row r="184" spans="1:29" x14ac:dyDescent="0.25">
      <c r="A184" s="13" t="str">
        <f t="shared" si="6"/>
        <v>1307833120</v>
      </c>
      <c r="B184" s="35">
        <v>179</v>
      </c>
      <c r="C184" s="36" t="s">
        <v>3045</v>
      </c>
      <c r="D184" s="13" t="str">
        <f t="shared" si="7"/>
        <v>1307833120</v>
      </c>
      <c r="E184" s="36"/>
      <c r="F184" s="35" t="s">
        <v>3046</v>
      </c>
      <c r="G184" s="37">
        <v>44091.231064814812</v>
      </c>
      <c r="H184" s="35" t="s">
        <v>157</v>
      </c>
      <c r="I184" s="35" t="s">
        <v>3047</v>
      </c>
      <c r="J184" s="35" t="s">
        <v>3047</v>
      </c>
      <c r="K184" s="35" t="s">
        <v>3048</v>
      </c>
      <c r="L184" s="35" t="s">
        <v>3049</v>
      </c>
      <c r="M184" s="35" t="s">
        <v>3050</v>
      </c>
      <c r="N184" s="35" t="s">
        <v>3051</v>
      </c>
      <c r="O184" s="35" t="s">
        <v>3052</v>
      </c>
      <c r="P184" s="38">
        <v>50000</v>
      </c>
      <c r="Q184" s="38">
        <v>6650</v>
      </c>
      <c r="R184" s="38">
        <v>0</v>
      </c>
      <c r="S184" s="38">
        <v>0</v>
      </c>
      <c r="T184" s="38">
        <v>0</v>
      </c>
      <c r="U184" s="19"/>
      <c r="V184" s="38">
        <v>0</v>
      </c>
      <c r="W184" s="19"/>
      <c r="X184" s="38">
        <v>0</v>
      </c>
      <c r="Y184" s="38">
        <v>56650</v>
      </c>
      <c r="Z184" s="38">
        <v>56650</v>
      </c>
      <c r="AA184" s="20"/>
      <c r="AB184" s="19"/>
      <c r="AC184" s="38" t="s">
        <v>112</v>
      </c>
    </row>
    <row r="185" spans="1:29" x14ac:dyDescent="0.25">
      <c r="A185" s="13" t="str">
        <f t="shared" si="6"/>
        <v>1153933347</v>
      </c>
      <c r="B185" s="35">
        <v>180</v>
      </c>
      <c r="C185" s="36" t="s">
        <v>3053</v>
      </c>
      <c r="D185" s="13" t="str">
        <f t="shared" si="7"/>
        <v>1153933347</v>
      </c>
      <c r="E185" s="36"/>
      <c r="F185" s="35" t="s">
        <v>3054</v>
      </c>
      <c r="G185" s="37">
        <v>44091.238530092596</v>
      </c>
      <c r="H185" s="35" t="s">
        <v>157</v>
      </c>
      <c r="I185" s="35" t="s">
        <v>3055</v>
      </c>
      <c r="J185" s="35" t="s">
        <v>3055</v>
      </c>
      <c r="K185" s="35" t="s">
        <v>3056</v>
      </c>
      <c r="L185" s="35" t="s">
        <v>3057</v>
      </c>
      <c r="M185" s="35" t="s">
        <v>3058</v>
      </c>
      <c r="N185" s="35" t="s">
        <v>3059</v>
      </c>
      <c r="O185" s="35" t="s">
        <v>3060</v>
      </c>
      <c r="P185" s="38">
        <v>50000</v>
      </c>
      <c r="Q185" s="38">
        <v>6650</v>
      </c>
      <c r="R185" s="38">
        <v>0</v>
      </c>
      <c r="S185" s="38">
        <v>0</v>
      </c>
      <c r="T185" s="38">
        <v>0</v>
      </c>
      <c r="U185" s="19"/>
      <c r="V185" s="38">
        <v>0</v>
      </c>
      <c r="W185" s="19"/>
      <c r="X185" s="38">
        <v>0</v>
      </c>
      <c r="Y185" s="38">
        <v>56650</v>
      </c>
      <c r="Z185" s="38">
        <v>56650</v>
      </c>
      <c r="AA185" s="20"/>
      <c r="AB185" s="19"/>
      <c r="AC185" s="38" t="s">
        <v>112</v>
      </c>
    </row>
    <row r="186" spans="1:29" x14ac:dyDescent="0.25">
      <c r="A186" s="13" t="str">
        <f t="shared" si="6"/>
        <v>1685933725</v>
      </c>
      <c r="B186" s="35">
        <v>181</v>
      </c>
      <c r="C186" s="36" t="s">
        <v>3061</v>
      </c>
      <c r="D186" s="13" t="str">
        <f t="shared" si="7"/>
        <v>1685933725</v>
      </c>
      <c r="E186" s="36"/>
      <c r="F186" s="35" t="s">
        <v>3062</v>
      </c>
      <c r="G186" s="37">
        <v>44091.241516203707</v>
      </c>
      <c r="H186" s="35" t="s">
        <v>157</v>
      </c>
      <c r="I186" s="35" t="s">
        <v>3063</v>
      </c>
      <c r="J186" s="35" t="s">
        <v>3063</v>
      </c>
      <c r="K186" s="35" t="s">
        <v>3064</v>
      </c>
      <c r="L186" s="35" t="s">
        <v>3065</v>
      </c>
      <c r="M186" s="35" t="s">
        <v>3066</v>
      </c>
      <c r="N186" s="35" t="s">
        <v>700</v>
      </c>
      <c r="O186" s="35" t="s">
        <v>701</v>
      </c>
      <c r="P186" s="38">
        <v>620000</v>
      </c>
      <c r="Q186" s="38">
        <v>6650</v>
      </c>
      <c r="R186" s="38">
        <v>13000</v>
      </c>
      <c r="S186" s="38">
        <v>0</v>
      </c>
      <c r="T186" s="38">
        <v>0</v>
      </c>
      <c r="U186" s="19"/>
      <c r="V186" s="38">
        <v>0</v>
      </c>
      <c r="W186" s="19"/>
      <c r="X186" s="38">
        <v>0</v>
      </c>
      <c r="Y186" s="38">
        <v>639650</v>
      </c>
      <c r="Z186" s="38">
        <v>639650</v>
      </c>
      <c r="AA186" s="39" t="s">
        <v>3067</v>
      </c>
      <c r="AB186" s="38" t="s">
        <v>138</v>
      </c>
      <c r="AC186" s="38" t="s">
        <v>112</v>
      </c>
    </row>
    <row r="187" spans="1:29" x14ac:dyDescent="0.25">
      <c r="A187" s="13" t="str">
        <f t="shared" si="6"/>
        <v>1463692319</v>
      </c>
      <c r="B187" s="35">
        <v>182</v>
      </c>
      <c r="C187" s="36" t="s">
        <v>3068</v>
      </c>
      <c r="D187" s="13" t="str">
        <f t="shared" si="7"/>
        <v>1463692319</v>
      </c>
      <c r="E187" s="36"/>
      <c r="F187" s="35" t="s">
        <v>3069</v>
      </c>
      <c r="G187" s="37">
        <v>44091.241747685184</v>
      </c>
      <c r="H187" s="35" t="s">
        <v>157</v>
      </c>
      <c r="I187" s="35" t="s">
        <v>3070</v>
      </c>
      <c r="J187" s="35" t="s">
        <v>3070</v>
      </c>
      <c r="K187" s="35" t="s">
        <v>3071</v>
      </c>
      <c r="L187" s="35" t="s">
        <v>3072</v>
      </c>
      <c r="M187" s="35" t="s">
        <v>3073</v>
      </c>
      <c r="N187" s="35" t="s">
        <v>310</v>
      </c>
      <c r="O187" s="35" t="s">
        <v>311</v>
      </c>
      <c r="P187" s="38">
        <v>950000</v>
      </c>
      <c r="Q187" s="38">
        <v>6650</v>
      </c>
      <c r="R187" s="38">
        <v>0</v>
      </c>
      <c r="S187" s="38">
        <v>0</v>
      </c>
      <c r="T187" s="38">
        <v>0</v>
      </c>
      <c r="U187" s="19"/>
      <c r="V187" s="38">
        <v>0</v>
      </c>
      <c r="W187" s="19"/>
      <c r="X187" s="38">
        <v>0</v>
      </c>
      <c r="Y187" s="38">
        <v>956650</v>
      </c>
      <c r="Z187" s="38">
        <v>956650</v>
      </c>
      <c r="AA187" s="20"/>
      <c r="AB187" s="19"/>
      <c r="AC187" s="38" t="s">
        <v>112</v>
      </c>
    </row>
    <row r="188" spans="1:29" x14ac:dyDescent="0.25">
      <c r="A188" s="13" t="str">
        <f t="shared" si="6"/>
        <v>1837933666</v>
      </c>
      <c r="B188" s="35">
        <v>183</v>
      </c>
      <c r="C188" s="36" t="s">
        <v>3074</v>
      </c>
      <c r="D188" s="13" t="str">
        <f t="shared" si="7"/>
        <v>1837933666</v>
      </c>
      <c r="E188" s="36"/>
      <c r="F188" s="35" t="s">
        <v>3075</v>
      </c>
      <c r="G188" s="37">
        <v>44091.242974537039</v>
      </c>
      <c r="H188" s="35" t="s">
        <v>157</v>
      </c>
      <c r="I188" s="35" t="s">
        <v>3076</v>
      </c>
      <c r="J188" s="35" t="s">
        <v>3076</v>
      </c>
      <c r="K188" s="35" t="s">
        <v>3077</v>
      </c>
      <c r="L188" s="35" t="s">
        <v>3078</v>
      </c>
      <c r="M188" s="35" t="s">
        <v>3079</v>
      </c>
      <c r="N188" s="35" t="s">
        <v>3080</v>
      </c>
      <c r="O188" s="35" t="s">
        <v>3081</v>
      </c>
      <c r="P188" s="38">
        <v>50000</v>
      </c>
      <c r="Q188" s="38">
        <v>6650</v>
      </c>
      <c r="R188" s="38">
        <v>0</v>
      </c>
      <c r="S188" s="38">
        <v>0</v>
      </c>
      <c r="T188" s="38">
        <v>0</v>
      </c>
      <c r="U188" s="19"/>
      <c r="V188" s="38">
        <v>0</v>
      </c>
      <c r="W188" s="19"/>
      <c r="X188" s="38">
        <v>0</v>
      </c>
      <c r="Y188" s="38">
        <v>56650</v>
      </c>
      <c r="Z188" s="38">
        <v>56650</v>
      </c>
      <c r="AA188" s="20"/>
      <c r="AB188" s="19"/>
      <c r="AC188" s="38" t="s">
        <v>112</v>
      </c>
    </row>
    <row r="189" spans="1:29" x14ac:dyDescent="0.25">
      <c r="A189" s="13" t="str">
        <f t="shared" si="6"/>
        <v>1639933446</v>
      </c>
      <c r="B189" s="35">
        <v>184</v>
      </c>
      <c r="C189" s="36" t="s">
        <v>3082</v>
      </c>
      <c r="D189" s="13" t="str">
        <f t="shared" si="7"/>
        <v>1639933446</v>
      </c>
      <c r="E189" s="36"/>
      <c r="F189" s="35" t="s">
        <v>3083</v>
      </c>
      <c r="G189" s="37">
        <v>44091.24527777778</v>
      </c>
      <c r="H189" s="35" t="s">
        <v>157</v>
      </c>
      <c r="I189" s="35" t="s">
        <v>3084</v>
      </c>
      <c r="J189" s="35" t="s">
        <v>3084</v>
      </c>
      <c r="K189" s="35" t="s">
        <v>3085</v>
      </c>
      <c r="L189" s="35" t="s">
        <v>3086</v>
      </c>
      <c r="M189" s="35" t="s">
        <v>3087</v>
      </c>
      <c r="N189" s="35" t="s">
        <v>3088</v>
      </c>
      <c r="O189" s="35" t="s">
        <v>3089</v>
      </c>
      <c r="P189" s="38">
        <v>50000</v>
      </c>
      <c r="Q189" s="38">
        <v>6650</v>
      </c>
      <c r="R189" s="38">
        <v>0</v>
      </c>
      <c r="S189" s="38">
        <v>0</v>
      </c>
      <c r="T189" s="38">
        <v>0</v>
      </c>
      <c r="U189" s="19"/>
      <c r="V189" s="38">
        <v>0</v>
      </c>
      <c r="W189" s="19"/>
      <c r="X189" s="38">
        <v>0</v>
      </c>
      <c r="Y189" s="38">
        <v>56650</v>
      </c>
      <c r="Z189" s="38">
        <v>56650</v>
      </c>
      <c r="AA189" s="20"/>
      <c r="AB189" s="19"/>
      <c r="AC189" s="38" t="s">
        <v>112</v>
      </c>
    </row>
    <row r="190" spans="1:29" x14ac:dyDescent="0.25">
      <c r="A190" s="13" t="str">
        <f t="shared" si="6"/>
        <v>1172043927</v>
      </c>
      <c r="B190" s="35">
        <v>185</v>
      </c>
      <c r="C190" s="36" t="s">
        <v>3090</v>
      </c>
      <c r="D190" s="13" t="str">
        <f t="shared" si="7"/>
        <v>1172043927</v>
      </c>
      <c r="E190" s="36"/>
      <c r="F190" s="35" t="s">
        <v>3091</v>
      </c>
      <c r="G190" s="37">
        <v>44091.249456018515</v>
      </c>
      <c r="H190" s="35" t="s">
        <v>157</v>
      </c>
      <c r="I190" s="35" t="s">
        <v>3092</v>
      </c>
      <c r="J190" s="35" t="s">
        <v>3092</v>
      </c>
      <c r="K190" s="35" t="s">
        <v>3093</v>
      </c>
      <c r="L190" s="35" t="s">
        <v>3094</v>
      </c>
      <c r="M190" s="35" t="s">
        <v>3095</v>
      </c>
      <c r="N190" s="35" t="s">
        <v>3096</v>
      </c>
      <c r="O190" s="35" t="s">
        <v>3097</v>
      </c>
      <c r="P190" s="38">
        <v>50000</v>
      </c>
      <c r="Q190" s="38">
        <v>6650</v>
      </c>
      <c r="R190" s="38">
        <v>0</v>
      </c>
      <c r="S190" s="38">
        <v>0</v>
      </c>
      <c r="T190" s="38">
        <v>0</v>
      </c>
      <c r="U190" s="19"/>
      <c r="V190" s="38">
        <v>0</v>
      </c>
      <c r="W190" s="19"/>
      <c r="X190" s="38">
        <v>0</v>
      </c>
      <c r="Y190" s="38">
        <v>56650</v>
      </c>
      <c r="Z190" s="38">
        <v>56650</v>
      </c>
      <c r="AA190" s="20"/>
      <c r="AB190" s="19"/>
      <c r="AC190" s="38" t="s">
        <v>112</v>
      </c>
    </row>
    <row r="191" spans="1:29" x14ac:dyDescent="0.25">
      <c r="A191" s="13" t="str">
        <f t="shared" si="6"/>
        <v>1315043549</v>
      </c>
      <c r="B191" s="35">
        <v>186</v>
      </c>
      <c r="C191" s="36" t="s">
        <v>3098</v>
      </c>
      <c r="D191" s="13" t="str">
        <f t="shared" si="7"/>
        <v>1315043549</v>
      </c>
      <c r="E191" s="36"/>
      <c r="F191" s="35" t="s">
        <v>3099</v>
      </c>
      <c r="G191" s="37">
        <v>44091.251817129632</v>
      </c>
      <c r="H191" s="35" t="s">
        <v>157</v>
      </c>
      <c r="I191" s="35" t="s">
        <v>3100</v>
      </c>
      <c r="J191" s="35" t="s">
        <v>3100</v>
      </c>
      <c r="K191" s="35" t="s">
        <v>3101</v>
      </c>
      <c r="L191" s="35" t="s">
        <v>3102</v>
      </c>
      <c r="M191" s="35" t="s">
        <v>3103</v>
      </c>
      <c r="N191" s="35" t="s">
        <v>3104</v>
      </c>
      <c r="O191" s="35" t="s">
        <v>3105</v>
      </c>
      <c r="P191" s="38">
        <v>50000</v>
      </c>
      <c r="Q191" s="38">
        <v>6650</v>
      </c>
      <c r="R191" s="38">
        <v>0</v>
      </c>
      <c r="S191" s="38">
        <v>0</v>
      </c>
      <c r="T191" s="38">
        <v>0</v>
      </c>
      <c r="U191" s="19"/>
      <c r="V191" s="38">
        <v>0</v>
      </c>
      <c r="W191" s="19"/>
      <c r="X191" s="38">
        <v>0</v>
      </c>
      <c r="Y191" s="38">
        <v>56650</v>
      </c>
      <c r="Z191" s="38">
        <v>56650</v>
      </c>
      <c r="AA191" s="20"/>
      <c r="AB191" s="19"/>
      <c r="AC191" s="38" t="s">
        <v>112</v>
      </c>
    </row>
    <row r="192" spans="1:29" x14ac:dyDescent="0.25">
      <c r="A192" s="13" t="str">
        <f t="shared" si="6"/>
        <v>1886043789</v>
      </c>
      <c r="B192" s="35">
        <v>187</v>
      </c>
      <c r="C192" s="36" t="s">
        <v>3106</v>
      </c>
      <c r="D192" s="13" t="str">
        <f t="shared" si="7"/>
        <v>1886043789</v>
      </c>
      <c r="E192" s="36"/>
      <c r="F192" s="35" t="s">
        <v>3107</v>
      </c>
      <c r="G192" s="37">
        <v>44091.253807870373</v>
      </c>
      <c r="H192" s="35" t="s">
        <v>157</v>
      </c>
      <c r="I192" s="35" t="s">
        <v>3108</v>
      </c>
      <c r="J192" s="35" t="s">
        <v>3108</v>
      </c>
      <c r="K192" s="35" t="s">
        <v>3109</v>
      </c>
      <c r="L192" s="35" t="s">
        <v>3110</v>
      </c>
      <c r="M192" s="35" t="s">
        <v>3111</v>
      </c>
      <c r="N192" s="35" t="s">
        <v>3112</v>
      </c>
      <c r="O192" s="35" t="s">
        <v>3113</v>
      </c>
      <c r="P192" s="38">
        <v>50000</v>
      </c>
      <c r="Q192" s="38">
        <v>6650</v>
      </c>
      <c r="R192" s="38">
        <v>0</v>
      </c>
      <c r="S192" s="38">
        <v>0</v>
      </c>
      <c r="T192" s="38">
        <v>0</v>
      </c>
      <c r="U192" s="19"/>
      <c r="V192" s="38">
        <v>0</v>
      </c>
      <c r="W192" s="19"/>
      <c r="X192" s="38">
        <v>0</v>
      </c>
      <c r="Y192" s="38">
        <v>56650</v>
      </c>
      <c r="Z192" s="38">
        <v>56650</v>
      </c>
      <c r="AA192" s="20"/>
      <c r="AB192" s="19"/>
      <c r="AC192" s="38" t="s">
        <v>112</v>
      </c>
    </row>
    <row r="193" spans="1:29" x14ac:dyDescent="0.25">
      <c r="A193" s="13" t="str">
        <f t="shared" si="6"/>
        <v>1257043173</v>
      </c>
      <c r="B193" s="35">
        <v>188</v>
      </c>
      <c r="C193" s="36" t="s">
        <v>3114</v>
      </c>
      <c r="D193" s="13" t="str">
        <f t="shared" si="7"/>
        <v>1257043173</v>
      </c>
      <c r="E193" s="36"/>
      <c r="F193" s="35" t="s">
        <v>3115</v>
      </c>
      <c r="G193" s="37">
        <v>44091.255381944444</v>
      </c>
      <c r="H193" s="35" t="s">
        <v>157</v>
      </c>
      <c r="I193" s="35" t="s">
        <v>3116</v>
      </c>
      <c r="J193" s="35" t="s">
        <v>3116</v>
      </c>
      <c r="K193" s="35" t="s">
        <v>3117</v>
      </c>
      <c r="L193" s="35" t="s">
        <v>3118</v>
      </c>
      <c r="M193" s="35" t="s">
        <v>3119</v>
      </c>
      <c r="N193" s="35" t="s">
        <v>365</v>
      </c>
      <c r="O193" s="35" t="s">
        <v>366</v>
      </c>
      <c r="P193" s="38">
        <v>100000</v>
      </c>
      <c r="Q193" s="38">
        <v>6650</v>
      </c>
      <c r="R193" s="38">
        <v>0</v>
      </c>
      <c r="S193" s="38">
        <v>0</v>
      </c>
      <c r="T193" s="38">
        <v>0</v>
      </c>
      <c r="U193" s="19"/>
      <c r="V193" s="38">
        <v>0</v>
      </c>
      <c r="W193" s="19"/>
      <c r="X193" s="38">
        <v>0</v>
      </c>
      <c r="Y193" s="38">
        <v>106650</v>
      </c>
      <c r="Z193" s="38">
        <v>106650</v>
      </c>
      <c r="AA193" s="20"/>
      <c r="AB193" s="19"/>
      <c r="AC193" s="38" t="s">
        <v>112</v>
      </c>
    </row>
    <row r="194" spans="1:29" x14ac:dyDescent="0.25">
      <c r="A194" s="13" t="str">
        <f t="shared" si="6"/>
        <v>1409143289</v>
      </c>
      <c r="B194" s="35">
        <v>189</v>
      </c>
      <c r="C194" s="36" t="s">
        <v>3120</v>
      </c>
      <c r="D194" s="13" t="str">
        <f t="shared" si="7"/>
        <v>1409143289</v>
      </c>
      <c r="E194" s="36"/>
      <c r="F194" s="35" t="s">
        <v>3121</v>
      </c>
      <c r="G194" s="37">
        <v>44091.268263888887</v>
      </c>
      <c r="H194" s="35" t="s">
        <v>157</v>
      </c>
      <c r="I194" s="35" t="s">
        <v>3122</v>
      </c>
      <c r="J194" s="35" t="s">
        <v>3122</v>
      </c>
      <c r="K194" s="35" t="s">
        <v>3123</v>
      </c>
      <c r="L194" s="35" t="s">
        <v>3124</v>
      </c>
      <c r="M194" s="35" t="s">
        <v>3125</v>
      </c>
      <c r="N194" s="35" t="s">
        <v>3126</v>
      </c>
      <c r="O194" s="35" t="s">
        <v>3127</v>
      </c>
      <c r="P194" s="38">
        <v>50000</v>
      </c>
      <c r="Q194" s="38">
        <v>6650</v>
      </c>
      <c r="R194" s="38">
        <v>0</v>
      </c>
      <c r="S194" s="38">
        <v>0</v>
      </c>
      <c r="T194" s="38">
        <v>0</v>
      </c>
      <c r="U194" s="19"/>
      <c r="V194" s="38">
        <v>0</v>
      </c>
      <c r="W194" s="19"/>
      <c r="X194" s="38">
        <v>0</v>
      </c>
      <c r="Y194" s="38">
        <v>56650</v>
      </c>
      <c r="Z194" s="38">
        <v>56650</v>
      </c>
      <c r="AA194" s="20"/>
      <c r="AB194" s="19"/>
      <c r="AC194" s="38" t="s">
        <v>112</v>
      </c>
    </row>
    <row r="195" spans="1:29" x14ac:dyDescent="0.25">
      <c r="A195" s="13" t="str">
        <f t="shared" si="6"/>
        <v>1587143163</v>
      </c>
      <c r="B195" s="35">
        <v>190</v>
      </c>
      <c r="C195" s="36" t="s">
        <v>3128</v>
      </c>
      <c r="D195" s="13" t="str">
        <f t="shared" si="7"/>
        <v>1587143163</v>
      </c>
      <c r="E195" s="36"/>
      <c r="F195" s="35" t="s">
        <v>3129</v>
      </c>
      <c r="G195" s="37">
        <v>44091.269236111111</v>
      </c>
      <c r="H195" s="35" t="s">
        <v>157</v>
      </c>
      <c r="I195" s="35" t="s">
        <v>3130</v>
      </c>
      <c r="J195" s="35" t="s">
        <v>3130</v>
      </c>
      <c r="K195" s="35" t="s">
        <v>3131</v>
      </c>
      <c r="L195" s="35" t="s">
        <v>3132</v>
      </c>
      <c r="M195" s="35" t="s">
        <v>3133</v>
      </c>
      <c r="N195" s="35" t="s">
        <v>3134</v>
      </c>
      <c r="O195" s="35" t="s">
        <v>2942</v>
      </c>
      <c r="P195" s="38">
        <v>50000</v>
      </c>
      <c r="Q195" s="38">
        <v>6650</v>
      </c>
      <c r="R195" s="38">
        <v>0</v>
      </c>
      <c r="S195" s="38">
        <v>0</v>
      </c>
      <c r="T195" s="38">
        <v>0</v>
      </c>
      <c r="U195" s="19"/>
      <c r="V195" s="38">
        <v>0</v>
      </c>
      <c r="W195" s="19"/>
      <c r="X195" s="38">
        <v>0</v>
      </c>
      <c r="Y195" s="38">
        <v>56650</v>
      </c>
      <c r="Z195" s="38">
        <v>56650</v>
      </c>
      <c r="AA195" s="20"/>
      <c r="AB195" s="19"/>
      <c r="AC195" s="38" t="s">
        <v>112</v>
      </c>
    </row>
    <row r="196" spans="1:29" x14ac:dyDescent="0.25">
      <c r="A196" s="13" t="str">
        <f t="shared" si="6"/>
        <v>1751243338</v>
      </c>
      <c r="B196" s="35">
        <v>191</v>
      </c>
      <c r="C196" s="36" t="s">
        <v>3135</v>
      </c>
      <c r="D196" s="13" t="str">
        <f t="shared" si="7"/>
        <v>1751243338</v>
      </c>
      <c r="E196" s="36"/>
      <c r="F196" s="35" t="s">
        <v>3136</v>
      </c>
      <c r="G196" s="37">
        <v>44091.271041666667</v>
      </c>
      <c r="H196" s="35" t="s">
        <v>157</v>
      </c>
      <c r="I196" s="35" t="s">
        <v>3137</v>
      </c>
      <c r="J196" s="35" t="s">
        <v>3137</v>
      </c>
      <c r="K196" s="35" t="s">
        <v>3138</v>
      </c>
      <c r="L196" s="35" t="s">
        <v>3139</v>
      </c>
      <c r="M196" s="35" t="s">
        <v>3140</v>
      </c>
      <c r="N196" s="35" t="s">
        <v>3141</v>
      </c>
      <c r="O196" s="35" t="s">
        <v>3142</v>
      </c>
      <c r="P196" s="38">
        <v>50000</v>
      </c>
      <c r="Q196" s="38">
        <v>6650</v>
      </c>
      <c r="R196" s="38">
        <v>0</v>
      </c>
      <c r="S196" s="38">
        <v>0</v>
      </c>
      <c r="T196" s="38">
        <v>0</v>
      </c>
      <c r="U196" s="19"/>
      <c r="V196" s="38">
        <v>0</v>
      </c>
      <c r="W196" s="19"/>
      <c r="X196" s="38">
        <v>0</v>
      </c>
      <c r="Y196" s="38">
        <v>56650</v>
      </c>
      <c r="Z196" s="38">
        <v>56650</v>
      </c>
      <c r="AA196" s="20"/>
      <c r="AB196" s="19"/>
      <c r="AC196" s="38" t="s">
        <v>112</v>
      </c>
    </row>
    <row r="197" spans="1:29" x14ac:dyDescent="0.25">
      <c r="A197" s="13" t="str">
        <f t="shared" si="6"/>
        <v>1573243736</v>
      </c>
      <c r="B197" s="35">
        <v>192</v>
      </c>
      <c r="C197" s="36" t="s">
        <v>3143</v>
      </c>
      <c r="D197" s="13" t="str">
        <f t="shared" si="7"/>
        <v>1573243736</v>
      </c>
      <c r="E197" s="36"/>
      <c r="F197" s="35" t="s">
        <v>3144</v>
      </c>
      <c r="G197" s="37">
        <v>44091.273472222223</v>
      </c>
      <c r="H197" s="35" t="s">
        <v>157</v>
      </c>
      <c r="I197" s="35" t="s">
        <v>3145</v>
      </c>
      <c r="J197" s="35" t="s">
        <v>3145</v>
      </c>
      <c r="K197" s="35" t="s">
        <v>3146</v>
      </c>
      <c r="L197" s="35" t="s">
        <v>3147</v>
      </c>
      <c r="M197" s="35" t="s">
        <v>3148</v>
      </c>
      <c r="N197" s="35" t="s">
        <v>3149</v>
      </c>
      <c r="O197" s="35" t="s">
        <v>3150</v>
      </c>
      <c r="P197" s="38">
        <v>50000</v>
      </c>
      <c r="Q197" s="38">
        <v>6650</v>
      </c>
      <c r="R197" s="38">
        <v>0</v>
      </c>
      <c r="S197" s="38">
        <v>0</v>
      </c>
      <c r="T197" s="38">
        <v>0</v>
      </c>
      <c r="U197" s="19"/>
      <c r="V197" s="38">
        <v>0</v>
      </c>
      <c r="W197" s="19"/>
      <c r="X197" s="38">
        <v>0</v>
      </c>
      <c r="Y197" s="38">
        <v>56650</v>
      </c>
      <c r="Z197" s="38">
        <v>56650</v>
      </c>
      <c r="AA197" s="20"/>
      <c r="AB197" s="19"/>
      <c r="AC197" s="38" t="s">
        <v>112</v>
      </c>
    </row>
    <row r="198" spans="1:29" x14ac:dyDescent="0.25">
      <c r="A198" s="13" t="str">
        <f t="shared" ref="A198:A261" si="8">D198</f>
        <v>1441243269</v>
      </c>
      <c r="B198" s="35">
        <v>193</v>
      </c>
      <c r="C198" s="36" t="s">
        <v>3151</v>
      </c>
      <c r="D198" s="13" t="str">
        <f t="shared" ref="D198:D261" si="9">RIGHT(C198,LEN(C198)-6)</f>
        <v>1441243269</v>
      </c>
      <c r="E198" s="36"/>
      <c r="F198" s="35" t="s">
        <v>3152</v>
      </c>
      <c r="G198" s="37">
        <v>44091.281736111108</v>
      </c>
      <c r="H198" s="35" t="s">
        <v>157</v>
      </c>
      <c r="I198" s="35" t="s">
        <v>3153</v>
      </c>
      <c r="J198" s="35" t="s">
        <v>3153</v>
      </c>
      <c r="K198" s="35" t="s">
        <v>3154</v>
      </c>
      <c r="L198" s="35" t="s">
        <v>3155</v>
      </c>
      <c r="M198" s="35" t="s">
        <v>3156</v>
      </c>
      <c r="N198" s="35" t="s">
        <v>3157</v>
      </c>
      <c r="O198" s="35" t="s">
        <v>3158</v>
      </c>
      <c r="P198" s="38">
        <v>427000</v>
      </c>
      <c r="Q198" s="38">
        <v>6650</v>
      </c>
      <c r="R198" s="38">
        <v>24000</v>
      </c>
      <c r="S198" s="38">
        <v>0</v>
      </c>
      <c r="T198" s="38">
        <v>0</v>
      </c>
      <c r="U198" s="19"/>
      <c r="V198" s="38">
        <v>0</v>
      </c>
      <c r="W198" s="19"/>
      <c r="X198" s="38">
        <v>0</v>
      </c>
      <c r="Y198" s="38">
        <v>457650</v>
      </c>
      <c r="Z198" s="38">
        <v>457650</v>
      </c>
      <c r="AA198" s="39" t="s">
        <v>3159</v>
      </c>
      <c r="AB198" s="38" t="s">
        <v>151</v>
      </c>
      <c r="AC198" s="38" t="s">
        <v>112</v>
      </c>
    </row>
    <row r="199" spans="1:29" x14ac:dyDescent="0.25">
      <c r="A199" s="13" t="str">
        <f t="shared" si="8"/>
        <v>1982343433</v>
      </c>
      <c r="B199" s="35">
        <v>194</v>
      </c>
      <c r="C199" s="36" t="s">
        <v>3160</v>
      </c>
      <c r="D199" s="13" t="str">
        <f t="shared" si="9"/>
        <v>1982343433</v>
      </c>
      <c r="E199" s="36"/>
      <c r="F199" s="35" t="s">
        <v>3161</v>
      </c>
      <c r="G199" s="37">
        <v>44091.284131944441</v>
      </c>
      <c r="H199" s="35" t="s">
        <v>157</v>
      </c>
      <c r="I199" s="35" t="s">
        <v>3162</v>
      </c>
      <c r="J199" s="35" t="s">
        <v>3162</v>
      </c>
      <c r="K199" s="35" t="s">
        <v>3163</v>
      </c>
      <c r="L199" s="35" t="s">
        <v>3164</v>
      </c>
      <c r="M199" s="35" t="s">
        <v>3165</v>
      </c>
      <c r="N199" s="35" t="s">
        <v>3166</v>
      </c>
      <c r="O199" s="35" t="s">
        <v>3167</v>
      </c>
      <c r="P199" s="38">
        <v>50000</v>
      </c>
      <c r="Q199" s="38">
        <v>6650</v>
      </c>
      <c r="R199" s="38">
        <v>0</v>
      </c>
      <c r="S199" s="38">
        <v>0</v>
      </c>
      <c r="T199" s="38">
        <v>0</v>
      </c>
      <c r="U199" s="19"/>
      <c r="V199" s="38">
        <v>0</v>
      </c>
      <c r="W199" s="19"/>
      <c r="X199" s="38">
        <v>0</v>
      </c>
      <c r="Y199" s="38">
        <v>56650</v>
      </c>
      <c r="Z199" s="38">
        <v>56650</v>
      </c>
      <c r="AA199" s="20"/>
      <c r="AB199" s="19"/>
      <c r="AC199" s="38" t="s">
        <v>112</v>
      </c>
    </row>
    <row r="200" spans="1:29" x14ac:dyDescent="0.25">
      <c r="A200" s="13" t="str">
        <f t="shared" si="8"/>
        <v>1730003527</v>
      </c>
      <c r="B200" s="35">
        <v>195</v>
      </c>
      <c r="C200" s="36" t="s">
        <v>3168</v>
      </c>
      <c r="D200" s="13" t="str">
        <f t="shared" si="9"/>
        <v>1730003527</v>
      </c>
      <c r="E200" s="36"/>
      <c r="F200" s="35" t="s">
        <v>3169</v>
      </c>
      <c r="G200" s="37">
        <v>44091.284189814818</v>
      </c>
      <c r="H200" s="35" t="s">
        <v>157</v>
      </c>
      <c r="I200" s="35" t="s">
        <v>3170</v>
      </c>
      <c r="J200" s="35" t="s">
        <v>3170</v>
      </c>
      <c r="K200" s="35" t="s">
        <v>3171</v>
      </c>
      <c r="L200" s="35" t="s">
        <v>3172</v>
      </c>
      <c r="M200" s="35" t="s">
        <v>3173</v>
      </c>
      <c r="N200" s="35" t="s">
        <v>264</v>
      </c>
      <c r="O200" s="35" t="s">
        <v>265</v>
      </c>
      <c r="P200" s="38">
        <v>1240000</v>
      </c>
      <c r="Q200" s="38">
        <v>6650</v>
      </c>
      <c r="R200" s="38">
        <v>8000</v>
      </c>
      <c r="S200" s="38">
        <v>0</v>
      </c>
      <c r="T200" s="38">
        <v>0</v>
      </c>
      <c r="U200" s="19"/>
      <c r="V200" s="38">
        <v>0</v>
      </c>
      <c r="W200" s="19"/>
      <c r="X200" s="38">
        <v>0</v>
      </c>
      <c r="Y200" s="38">
        <v>1254650</v>
      </c>
      <c r="Z200" s="38">
        <v>1254650</v>
      </c>
      <c r="AA200" s="39" t="s">
        <v>3174</v>
      </c>
      <c r="AB200" s="38" t="s">
        <v>138</v>
      </c>
      <c r="AC200" s="38" t="s">
        <v>112</v>
      </c>
    </row>
    <row r="201" spans="1:29" x14ac:dyDescent="0.25">
      <c r="A201" s="13" t="str">
        <f t="shared" si="8"/>
        <v>1405343001</v>
      </c>
      <c r="B201" s="35">
        <v>196</v>
      </c>
      <c r="C201" s="36" t="s">
        <v>3175</v>
      </c>
      <c r="D201" s="13" t="str">
        <f t="shared" si="9"/>
        <v>1405343001</v>
      </c>
      <c r="E201" s="36"/>
      <c r="F201" s="35" t="s">
        <v>3176</v>
      </c>
      <c r="G201" s="37">
        <v>44091.286504629628</v>
      </c>
      <c r="H201" s="35" t="s">
        <v>157</v>
      </c>
      <c r="I201" s="35" t="s">
        <v>3177</v>
      </c>
      <c r="J201" s="35" t="s">
        <v>3177</v>
      </c>
      <c r="K201" s="35" t="s">
        <v>3178</v>
      </c>
      <c r="L201" s="35" t="s">
        <v>3179</v>
      </c>
      <c r="M201" s="35" t="s">
        <v>3180</v>
      </c>
      <c r="N201" s="35" t="s">
        <v>3181</v>
      </c>
      <c r="O201" s="35" t="s">
        <v>3182</v>
      </c>
      <c r="P201" s="38">
        <v>50000</v>
      </c>
      <c r="Q201" s="38">
        <v>6650</v>
      </c>
      <c r="R201" s="38">
        <v>0</v>
      </c>
      <c r="S201" s="38">
        <v>0</v>
      </c>
      <c r="T201" s="38">
        <v>0</v>
      </c>
      <c r="U201" s="19"/>
      <c r="V201" s="38">
        <v>0</v>
      </c>
      <c r="W201" s="19"/>
      <c r="X201" s="38">
        <v>0</v>
      </c>
      <c r="Y201" s="38">
        <v>56650</v>
      </c>
      <c r="Z201" s="38">
        <v>56650</v>
      </c>
      <c r="AA201" s="20"/>
      <c r="AB201" s="19"/>
      <c r="AC201" s="38" t="s">
        <v>112</v>
      </c>
    </row>
    <row r="202" spans="1:29" x14ac:dyDescent="0.25">
      <c r="A202" s="13" t="str">
        <f t="shared" si="8"/>
        <v>1764443435</v>
      </c>
      <c r="B202" s="35">
        <v>197</v>
      </c>
      <c r="C202" s="36" t="s">
        <v>3183</v>
      </c>
      <c r="D202" s="13" t="str">
        <f t="shared" si="9"/>
        <v>1764443435</v>
      </c>
      <c r="E202" s="36"/>
      <c r="F202" s="35" t="s">
        <v>3184</v>
      </c>
      <c r="G202" s="37">
        <v>44091.301192129627</v>
      </c>
      <c r="H202" s="35" t="s">
        <v>157</v>
      </c>
      <c r="I202" s="35" t="s">
        <v>3185</v>
      </c>
      <c r="J202" s="35" t="s">
        <v>3185</v>
      </c>
      <c r="K202" s="35" t="s">
        <v>3186</v>
      </c>
      <c r="L202" s="35" t="s">
        <v>3187</v>
      </c>
      <c r="M202" s="35" t="s">
        <v>3188</v>
      </c>
      <c r="N202" s="35" t="s">
        <v>3189</v>
      </c>
      <c r="O202" s="35" t="s">
        <v>393</v>
      </c>
      <c r="P202" s="38">
        <v>50000</v>
      </c>
      <c r="Q202" s="38">
        <v>6650</v>
      </c>
      <c r="R202" s="38">
        <v>13000</v>
      </c>
      <c r="S202" s="38">
        <v>0</v>
      </c>
      <c r="T202" s="38">
        <v>0</v>
      </c>
      <c r="U202" s="19"/>
      <c r="V202" s="38">
        <v>0</v>
      </c>
      <c r="W202" s="19"/>
      <c r="X202" s="38">
        <v>0</v>
      </c>
      <c r="Y202" s="38">
        <v>69650</v>
      </c>
      <c r="Z202" s="38">
        <v>69650</v>
      </c>
      <c r="AA202" s="39" t="s">
        <v>3190</v>
      </c>
      <c r="AB202" s="38" t="s">
        <v>162</v>
      </c>
      <c r="AC202" s="38" t="s">
        <v>112</v>
      </c>
    </row>
    <row r="203" spans="1:29" x14ac:dyDescent="0.25">
      <c r="A203" s="13" t="str">
        <f t="shared" si="8"/>
        <v>1261543865</v>
      </c>
      <c r="B203" s="35">
        <v>198</v>
      </c>
      <c r="C203" s="36" t="s">
        <v>3191</v>
      </c>
      <c r="D203" s="13" t="str">
        <f t="shared" si="9"/>
        <v>1261543865</v>
      </c>
      <c r="E203" s="36"/>
      <c r="F203" s="35" t="s">
        <v>3192</v>
      </c>
      <c r="G203" s="37">
        <v>44091.306018518517</v>
      </c>
      <c r="H203" s="35" t="s">
        <v>157</v>
      </c>
      <c r="I203" s="35" t="s">
        <v>3193</v>
      </c>
      <c r="J203" s="35" t="s">
        <v>3193</v>
      </c>
      <c r="K203" s="35" t="s">
        <v>3194</v>
      </c>
      <c r="L203" s="35" t="s">
        <v>3195</v>
      </c>
      <c r="M203" s="35" t="s">
        <v>3196</v>
      </c>
      <c r="N203" s="35" t="s">
        <v>3197</v>
      </c>
      <c r="O203" s="35" t="s">
        <v>3198</v>
      </c>
      <c r="P203" s="38">
        <v>50000</v>
      </c>
      <c r="Q203" s="38">
        <v>6650</v>
      </c>
      <c r="R203" s="38">
        <v>0</v>
      </c>
      <c r="S203" s="38">
        <v>0</v>
      </c>
      <c r="T203" s="38">
        <v>0</v>
      </c>
      <c r="U203" s="19"/>
      <c r="V203" s="38">
        <v>0</v>
      </c>
      <c r="W203" s="19"/>
      <c r="X203" s="38">
        <v>0</v>
      </c>
      <c r="Y203" s="38">
        <v>56650</v>
      </c>
      <c r="Z203" s="38">
        <v>56650</v>
      </c>
      <c r="AA203" s="20"/>
      <c r="AB203" s="19"/>
      <c r="AC203" s="38" t="s">
        <v>112</v>
      </c>
    </row>
    <row r="204" spans="1:29" x14ac:dyDescent="0.25">
      <c r="A204" s="13" t="str">
        <f t="shared" si="8"/>
        <v>1233203853</v>
      </c>
      <c r="B204" s="35">
        <v>199</v>
      </c>
      <c r="C204" s="36" t="s">
        <v>3199</v>
      </c>
      <c r="D204" s="13" t="str">
        <f t="shared" si="9"/>
        <v>1233203853</v>
      </c>
      <c r="E204" s="36"/>
      <c r="F204" s="35" t="s">
        <v>3200</v>
      </c>
      <c r="G204" s="37">
        <v>44091.310300925928</v>
      </c>
      <c r="H204" s="35" t="s">
        <v>157</v>
      </c>
      <c r="I204" s="35" t="s">
        <v>3201</v>
      </c>
      <c r="J204" s="35" t="s">
        <v>3201</v>
      </c>
      <c r="K204" s="35" t="s">
        <v>3202</v>
      </c>
      <c r="L204" s="35" t="s">
        <v>3203</v>
      </c>
      <c r="M204" s="35" t="s">
        <v>3204</v>
      </c>
      <c r="N204" s="35" t="s">
        <v>457</v>
      </c>
      <c r="O204" s="35" t="s">
        <v>458</v>
      </c>
      <c r="P204" s="38">
        <v>1620000</v>
      </c>
      <c r="Q204" s="38">
        <v>6650</v>
      </c>
      <c r="R204" s="38">
        <v>20000</v>
      </c>
      <c r="S204" s="38">
        <v>0</v>
      </c>
      <c r="T204" s="38">
        <v>0</v>
      </c>
      <c r="U204" s="19"/>
      <c r="V204" s="38">
        <v>0</v>
      </c>
      <c r="W204" s="19"/>
      <c r="X204" s="38">
        <v>0</v>
      </c>
      <c r="Y204" s="38">
        <v>1646650</v>
      </c>
      <c r="Z204" s="38">
        <v>1646650</v>
      </c>
      <c r="AA204" s="39" t="s">
        <v>3205</v>
      </c>
      <c r="AB204" s="38" t="s">
        <v>162</v>
      </c>
      <c r="AC204" s="38" t="s">
        <v>112</v>
      </c>
    </row>
    <row r="205" spans="1:29" x14ac:dyDescent="0.25">
      <c r="A205" s="13" t="str">
        <f t="shared" si="8"/>
        <v>1634203017</v>
      </c>
      <c r="B205" s="35">
        <v>200</v>
      </c>
      <c r="C205" s="36" t="s">
        <v>3206</v>
      </c>
      <c r="D205" s="13" t="str">
        <f t="shared" si="9"/>
        <v>1634203017</v>
      </c>
      <c r="E205" s="36"/>
      <c r="F205" s="35" t="s">
        <v>3207</v>
      </c>
      <c r="G205" s="37">
        <v>44091.3122337963</v>
      </c>
      <c r="H205" s="35" t="s">
        <v>157</v>
      </c>
      <c r="I205" s="35" t="s">
        <v>3208</v>
      </c>
      <c r="J205" s="35" t="s">
        <v>3208</v>
      </c>
      <c r="K205" s="35" t="s">
        <v>3209</v>
      </c>
      <c r="L205" s="35" t="s">
        <v>3210</v>
      </c>
      <c r="M205" s="35" t="s">
        <v>3211</v>
      </c>
      <c r="N205" s="35" t="s">
        <v>3212</v>
      </c>
      <c r="O205" s="35" t="s">
        <v>3213</v>
      </c>
      <c r="P205" s="38">
        <v>240000</v>
      </c>
      <c r="Q205" s="38">
        <v>6650</v>
      </c>
      <c r="R205" s="38">
        <v>8000</v>
      </c>
      <c r="S205" s="38">
        <v>0</v>
      </c>
      <c r="T205" s="38">
        <v>0</v>
      </c>
      <c r="U205" s="19"/>
      <c r="V205" s="38">
        <v>0</v>
      </c>
      <c r="W205" s="19"/>
      <c r="X205" s="38">
        <v>0</v>
      </c>
      <c r="Y205" s="38">
        <v>254650</v>
      </c>
      <c r="Z205" s="38">
        <v>254650</v>
      </c>
      <c r="AA205" s="39" t="s">
        <v>3214</v>
      </c>
      <c r="AB205" s="38" t="s">
        <v>138</v>
      </c>
      <c r="AC205" s="38" t="s">
        <v>112</v>
      </c>
    </row>
    <row r="206" spans="1:29" x14ac:dyDescent="0.25">
      <c r="A206" s="13" t="str">
        <f t="shared" si="8"/>
        <v>1376743346</v>
      </c>
      <c r="B206" s="35">
        <v>201</v>
      </c>
      <c r="C206" s="36" t="s">
        <v>3215</v>
      </c>
      <c r="D206" s="13" t="str">
        <f t="shared" si="9"/>
        <v>1376743346</v>
      </c>
      <c r="E206" s="36"/>
      <c r="F206" s="35" t="s">
        <v>3216</v>
      </c>
      <c r="G206" s="37">
        <v>44091.335046296299</v>
      </c>
      <c r="H206" s="35" t="s">
        <v>157</v>
      </c>
      <c r="I206" s="35" t="s">
        <v>3217</v>
      </c>
      <c r="J206" s="35" t="s">
        <v>3217</v>
      </c>
      <c r="K206" s="35" t="s">
        <v>3218</v>
      </c>
      <c r="L206" s="35" t="s">
        <v>3219</v>
      </c>
      <c r="M206" s="35" t="s">
        <v>3220</v>
      </c>
      <c r="N206" s="35" t="s">
        <v>595</v>
      </c>
      <c r="O206" s="35" t="s">
        <v>596</v>
      </c>
      <c r="P206" s="38">
        <v>1009000</v>
      </c>
      <c r="Q206" s="38">
        <v>6650</v>
      </c>
      <c r="R206" s="38">
        <v>24000</v>
      </c>
      <c r="S206" s="38">
        <v>0</v>
      </c>
      <c r="T206" s="38">
        <v>0</v>
      </c>
      <c r="U206" s="19"/>
      <c r="V206" s="38">
        <v>0</v>
      </c>
      <c r="W206" s="19"/>
      <c r="X206" s="38">
        <v>0</v>
      </c>
      <c r="Y206" s="38">
        <v>1039650</v>
      </c>
      <c r="Z206" s="38">
        <v>1039650</v>
      </c>
      <c r="AA206" s="39" t="s">
        <v>3221</v>
      </c>
      <c r="AB206" s="38" t="s">
        <v>162</v>
      </c>
      <c r="AC206" s="38" t="s">
        <v>112</v>
      </c>
    </row>
    <row r="207" spans="1:29" x14ac:dyDescent="0.25">
      <c r="A207" s="13" t="str">
        <f t="shared" si="8"/>
        <v>1027743507</v>
      </c>
      <c r="B207" s="35">
        <v>202</v>
      </c>
      <c r="C207" s="36" t="s">
        <v>3222</v>
      </c>
      <c r="D207" s="13" t="str">
        <f t="shared" si="9"/>
        <v>1027743507</v>
      </c>
      <c r="E207" s="36"/>
      <c r="F207" s="35" t="s">
        <v>3223</v>
      </c>
      <c r="G207" s="37">
        <v>44091.335787037038</v>
      </c>
      <c r="H207" s="35" t="s">
        <v>157</v>
      </c>
      <c r="I207" s="35" t="s">
        <v>3224</v>
      </c>
      <c r="J207" s="35" t="s">
        <v>3224</v>
      </c>
      <c r="K207" s="35" t="s">
        <v>3225</v>
      </c>
      <c r="L207" s="35" t="s">
        <v>3226</v>
      </c>
      <c r="M207" s="35" t="s">
        <v>3227</v>
      </c>
      <c r="N207" s="35" t="s">
        <v>770</v>
      </c>
      <c r="O207" s="35" t="s">
        <v>771</v>
      </c>
      <c r="P207" s="38">
        <v>120000</v>
      </c>
      <c r="Q207" s="38">
        <v>6650</v>
      </c>
      <c r="R207" s="38">
        <v>0</v>
      </c>
      <c r="S207" s="38">
        <v>0</v>
      </c>
      <c r="T207" s="38">
        <v>0</v>
      </c>
      <c r="U207" s="19"/>
      <c r="V207" s="38">
        <v>0</v>
      </c>
      <c r="W207" s="19"/>
      <c r="X207" s="38">
        <v>0</v>
      </c>
      <c r="Y207" s="38">
        <v>126650</v>
      </c>
      <c r="Z207" s="38">
        <v>126650</v>
      </c>
      <c r="AA207" s="20"/>
      <c r="AB207" s="19"/>
      <c r="AC207" s="38" t="s">
        <v>112</v>
      </c>
    </row>
    <row r="208" spans="1:29" x14ac:dyDescent="0.25">
      <c r="A208" s="13" t="str">
        <f t="shared" si="8"/>
        <v>1535843466</v>
      </c>
      <c r="B208" s="35">
        <v>203</v>
      </c>
      <c r="C208" s="36" t="s">
        <v>3228</v>
      </c>
      <c r="D208" s="13" t="str">
        <f t="shared" si="9"/>
        <v>1535843466</v>
      </c>
      <c r="E208" s="36"/>
      <c r="F208" s="35" t="s">
        <v>3229</v>
      </c>
      <c r="G208" s="37">
        <v>44091.345289351855</v>
      </c>
      <c r="H208" s="35" t="s">
        <v>157</v>
      </c>
      <c r="I208" s="35" t="s">
        <v>3230</v>
      </c>
      <c r="J208" s="35" t="s">
        <v>3230</v>
      </c>
      <c r="K208" s="35" t="s">
        <v>3231</v>
      </c>
      <c r="L208" s="35" t="s">
        <v>3232</v>
      </c>
      <c r="M208" s="35" t="s">
        <v>3233</v>
      </c>
      <c r="N208" s="35" t="s">
        <v>3234</v>
      </c>
      <c r="O208" s="35" t="s">
        <v>3235</v>
      </c>
      <c r="P208" s="38">
        <v>948000</v>
      </c>
      <c r="Q208" s="38">
        <v>6650</v>
      </c>
      <c r="R208" s="38">
        <v>10000</v>
      </c>
      <c r="S208" s="38">
        <v>0</v>
      </c>
      <c r="T208" s="38">
        <v>0</v>
      </c>
      <c r="U208" s="19"/>
      <c r="V208" s="38">
        <v>0</v>
      </c>
      <c r="W208" s="19"/>
      <c r="X208" s="38">
        <v>0</v>
      </c>
      <c r="Y208" s="38">
        <v>964650</v>
      </c>
      <c r="Z208" s="38">
        <v>964650</v>
      </c>
      <c r="AA208" s="39" t="s">
        <v>3236</v>
      </c>
      <c r="AB208" s="38" t="s">
        <v>151</v>
      </c>
      <c r="AC208" s="38" t="s">
        <v>112</v>
      </c>
    </row>
    <row r="209" spans="1:29" x14ac:dyDescent="0.25">
      <c r="A209" s="13" t="str">
        <f t="shared" si="8"/>
        <v>1842603121</v>
      </c>
      <c r="B209" s="35">
        <v>204</v>
      </c>
      <c r="C209" s="36" t="s">
        <v>3237</v>
      </c>
      <c r="D209" s="13" t="str">
        <f t="shared" si="9"/>
        <v>1842603121</v>
      </c>
      <c r="E209" s="36"/>
      <c r="F209" s="35" t="s">
        <v>3238</v>
      </c>
      <c r="G209" s="37">
        <v>44091.355347222219</v>
      </c>
      <c r="H209" s="35" t="s">
        <v>157</v>
      </c>
      <c r="I209" s="35" t="s">
        <v>3239</v>
      </c>
      <c r="J209" s="35" t="s">
        <v>3239</v>
      </c>
      <c r="K209" s="35" t="s">
        <v>3240</v>
      </c>
      <c r="L209" s="35" t="s">
        <v>3241</v>
      </c>
      <c r="M209" s="35" t="s">
        <v>3242</v>
      </c>
      <c r="N209" s="35" t="s">
        <v>3243</v>
      </c>
      <c r="O209" s="35" t="s">
        <v>3244</v>
      </c>
      <c r="P209" s="38">
        <v>3048000</v>
      </c>
      <c r="Q209" s="38">
        <v>6650</v>
      </c>
      <c r="R209" s="38">
        <v>0</v>
      </c>
      <c r="S209" s="38">
        <v>0</v>
      </c>
      <c r="T209" s="38">
        <v>0</v>
      </c>
      <c r="U209" s="19"/>
      <c r="V209" s="38">
        <v>0</v>
      </c>
      <c r="W209" s="19"/>
      <c r="X209" s="38">
        <v>0</v>
      </c>
      <c r="Y209" s="38">
        <v>3054650</v>
      </c>
      <c r="Z209" s="38">
        <v>3054650</v>
      </c>
      <c r="AA209" s="20"/>
      <c r="AB209" s="19"/>
      <c r="AC209" s="38" t="s">
        <v>112</v>
      </c>
    </row>
    <row r="210" spans="1:29" x14ac:dyDescent="0.25">
      <c r="A210" s="13" t="str">
        <f t="shared" si="8"/>
        <v>1029943446</v>
      </c>
      <c r="B210" s="35">
        <v>205</v>
      </c>
      <c r="C210" s="36" t="s">
        <v>3245</v>
      </c>
      <c r="D210" s="13" t="str">
        <f t="shared" si="9"/>
        <v>1029943446</v>
      </c>
      <c r="E210" s="36"/>
      <c r="F210" s="35" t="s">
        <v>3246</v>
      </c>
      <c r="G210" s="37">
        <v>44091.361030092594</v>
      </c>
      <c r="H210" s="35" t="s">
        <v>157</v>
      </c>
      <c r="I210" s="35" t="s">
        <v>3247</v>
      </c>
      <c r="J210" s="35" t="s">
        <v>3247</v>
      </c>
      <c r="K210" s="35" t="s">
        <v>3248</v>
      </c>
      <c r="L210" s="35" t="s">
        <v>3249</v>
      </c>
      <c r="M210" s="35" t="s">
        <v>3250</v>
      </c>
      <c r="N210" s="35" t="s">
        <v>485</v>
      </c>
      <c r="O210" s="35" t="s">
        <v>486</v>
      </c>
      <c r="P210" s="38">
        <v>120000</v>
      </c>
      <c r="Q210" s="38">
        <v>6650</v>
      </c>
      <c r="R210" s="38">
        <v>8000</v>
      </c>
      <c r="S210" s="38">
        <v>0</v>
      </c>
      <c r="T210" s="38">
        <v>0</v>
      </c>
      <c r="U210" s="19"/>
      <c r="V210" s="38">
        <v>0</v>
      </c>
      <c r="W210" s="19"/>
      <c r="X210" s="38">
        <v>0</v>
      </c>
      <c r="Y210" s="38">
        <v>134650</v>
      </c>
      <c r="Z210" s="38">
        <v>134650</v>
      </c>
      <c r="AA210" s="39" t="s">
        <v>3251</v>
      </c>
      <c r="AB210" s="38" t="s">
        <v>158</v>
      </c>
      <c r="AC210" s="38" t="s">
        <v>112</v>
      </c>
    </row>
    <row r="211" spans="1:29" x14ac:dyDescent="0.25">
      <c r="A211" s="13" t="str">
        <f t="shared" si="8"/>
        <v>1687603736</v>
      </c>
      <c r="B211" s="35">
        <v>206</v>
      </c>
      <c r="C211" s="36" t="s">
        <v>3252</v>
      </c>
      <c r="D211" s="13" t="str">
        <f t="shared" si="9"/>
        <v>1687603736</v>
      </c>
      <c r="E211" s="36"/>
      <c r="F211" s="35" t="s">
        <v>3253</v>
      </c>
      <c r="G211" s="37">
        <v>44091.361689814818</v>
      </c>
      <c r="H211" s="35" t="s">
        <v>157</v>
      </c>
      <c r="I211" s="35" t="s">
        <v>3254</v>
      </c>
      <c r="J211" s="35" t="s">
        <v>3254</v>
      </c>
      <c r="K211" s="35" t="s">
        <v>3255</v>
      </c>
      <c r="L211" s="35" t="s">
        <v>3256</v>
      </c>
      <c r="M211" s="35" t="s">
        <v>3257</v>
      </c>
      <c r="N211" s="35" t="s">
        <v>3258</v>
      </c>
      <c r="O211" s="35" t="s">
        <v>3259</v>
      </c>
      <c r="P211" s="38">
        <v>950000</v>
      </c>
      <c r="Q211" s="38">
        <v>6650</v>
      </c>
      <c r="R211" s="38">
        <v>10000</v>
      </c>
      <c r="S211" s="38">
        <v>0</v>
      </c>
      <c r="T211" s="38">
        <v>0</v>
      </c>
      <c r="U211" s="19"/>
      <c r="V211" s="38">
        <v>0</v>
      </c>
      <c r="W211" s="19"/>
      <c r="X211" s="38">
        <v>0</v>
      </c>
      <c r="Y211" s="38">
        <v>966650</v>
      </c>
      <c r="Z211" s="38">
        <v>966650</v>
      </c>
      <c r="AA211" s="39" t="s">
        <v>3260</v>
      </c>
      <c r="AB211" s="38" t="s">
        <v>151</v>
      </c>
      <c r="AC211" s="38" t="s">
        <v>112</v>
      </c>
    </row>
    <row r="212" spans="1:29" x14ac:dyDescent="0.25">
      <c r="A212" s="13" t="str">
        <f t="shared" si="8"/>
        <v>1884703429</v>
      </c>
      <c r="B212" s="35">
        <v>207</v>
      </c>
      <c r="C212" s="36" t="s">
        <v>3261</v>
      </c>
      <c r="D212" s="13" t="str">
        <f t="shared" si="9"/>
        <v>1884703429</v>
      </c>
      <c r="E212" s="36"/>
      <c r="F212" s="35" t="s">
        <v>3262</v>
      </c>
      <c r="G212" s="37">
        <v>44091.370046296295</v>
      </c>
      <c r="H212" s="35" t="s">
        <v>157</v>
      </c>
      <c r="I212" s="35" t="s">
        <v>3263</v>
      </c>
      <c r="J212" s="35" t="s">
        <v>3263</v>
      </c>
      <c r="K212" s="35" t="s">
        <v>3264</v>
      </c>
      <c r="L212" s="35" t="s">
        <v>3265</v>
      </c>
      <c r="M212" s="35" t="s">
        <v>3266</v>
      </c>
      <c r="N212" s="35" t="s">
        <v>3267</v>
      </c>
      <c r="O212" s="35" t="s">
        <v>3268</v>
      </c>
      <c r="P212" s="38">
        <v>996000</v>
      </c>
      <c r="Q212" s="38">
        <v>6650</v>
      </c>
      <c r="R212" s="38">
        <v>10000</v>
      </c>
      <c r="S212" s="38">
        <v>0</v>
      </c>
      <c r="T212" s="38">
        <v>0</v>
      </c>
      <c r="U212" s="19"/>
      <c r="V212" s="38">
        <v>0</v>
      </c>
      <c r="W212" s="19"/>
      <c r="X212" s="38">
        <v>0</v>
      </c>
      <c r="Y212" s="38">
        <v>1012650</v>
      </c>
      <c r="Z212" s="38">
        <v>1012650</v>
      </c>
      <c r="AA212" s="39" t="s">
        <v>3269</v>
      </c>
      <c r="AB212" s="38" t="s">
        <v>168</v>
      </c>
      <c r="AC212" s="38" t="s">
        <v>112</v>
      </c>
    </row>
    <row r="213" spans="1:29" x14ac:dyDescent="0.25">
      <c r="A213" s="13" t="str">
        <f t="shared" si="8"/>
        <v>1110803327</v>
      </c>
      <c r="B213" s="35">
        <v>208</v>
      </c>
      <c r="C213" s="36" t="s">
        <v>3270</v>
      </c>
      <c r="D213" s="13" t="str">
        <f t="shared" si="9"/>
        <v>1110803327</v>
      </c>
      <c r="E213" s="36"/>
      <c r="F213" s="35" t="s">
        <v>3271</v>
      </c>
      <c r="G213" s="37">
        <v>44091.376157407409</v>
      </c>
      <c r="H213" s="35" t="s">
        <v>157</v>
      </c>
      <c r="I213" s="35" t="s">
        <v>3272</v>
      </c>
      <c r="J213" s="35" t="s">
        <v>3272</v>
      </c>
      <c r="K213" s="35" t="s">
        <v>3273</v>
      </c>
      <c r="L213" s="35" t="s">
        <v>3274</v>
      </c>
      <c r="M213" s="35" t="s">
        <v>3275</v>
      </c>
      <c r="N213" s="35" t="s">
        <v>3276</v>
      </c>
      <c r="O213" s="35" t="s">
        <v>3277</v>
      </c>
      <c r="P213" s="38">
        <v>988000</v>
      </c>
      <c r="Q213" s="38">
        <v>6650</v>
      </c>
      <c r="R213" s="38">
        <v>17000</v>
      </c>
      <c r="S213" s="38">
        <v>0</v>
      </c>
      <c r="T213" s="38">
        <v>0</v>
      </c>
      <c r="U213" s="19"/>
      <c r="V213" s="38">
        <v>0</v>
      </c>
      <c r="W213" s="19"/>
      <c r="X213" s="38">
        <v>0</v>
      </c>
      <c r="Y213" s="38">
        <v>1011650</v>
      </c>
      <c r="Z213" s="38">
        <v>1011650</v>
      </c>
      <c r="AA213" s="39" t="s">
        <v>3278</v>
      </c>
      <c r="AB213" s="38" t="s">
        <v>138</v>
      </c>
      <c r="AC213" s="38" t="s">
        <v>112</v>
      </c>
    </row>
    <row r="214" spans="1:29" x14ac:dyDescent="0.25">
      <c r="A214" s="13" t="str">
        <f t="shared" si="8"/>
        <v>1388833689</v>
      </c>
      <c r="B214" s="35">
        <v>209</v>
      </c>
      <c r="C214" s="36" t="s">
        <v>3279</v>
      </c>
      <c r="D214" s="13" t="str">
        <f t="shared" si="9"/>
        <v>1388833689</v>
      </c>
      <c r="E214" s="36"/>
      <c r="F214" s="35" t="s">
        <v>3280</v>
      </c>
      <c r="G214" s="37">
        <v>44091.376319444447</v>
      </c>
      <c r="H214" s="35" t="s">
        <v>157</v>
      </c>
      <c r="I214" s="35" t="s">
        <v>3281</v>
      </c>
      <c r="J214" s="35" t="s">
        <v>3281</v>
      </c>
      <c r="K214" s="35" t="s">
        <v>3282</v>
      </c>
      <c r="L214" s="35" t="s">
        <v>3283</v>
      </c>
      <c r="M214" s="35" t="s">
        <v>3284</v>
      </c>
      <c r="N214" s="35" t="s">
        <v>3285</v>
      </c>
      <c r="O214" s="35" t="s">
        <v>3286</v>
      </c>
      <c r="P214" s="38">
        <v>50000</v>
      </c>
      <c r="Q214" s="38">
        <v>6650</v>
      </c>
      <c r="R214" s="38">
        <v>0</v>
      </c>
      <c r="S214" s="38">
        <v>0</v>
      </c>
      <c r="T214" s="38">
        <v>0</v>
      </c>
      <c r="U214" s="19"/>
      <c r="V214" s="38">
        <v>0</v>
      </c>
      <c r="W214" s="19"/>
      <c r="X214" s="38">
        <v>0</v>
      </c>
      <c r="Y214" s="38">
        <v>56650</v>
      </c>
      <c r="Z214" s="38">
        <v>56650</v>
      </c>
      <c r="AA214" s="20"/>
      <c r="AB214" s="19"/>
      <c r="AC214" s="38" t="s">
        <v>112</v>
      </c>
    </row>
    <row r="215" spans="1:29" x14ac:dyDescent="0.25">
      <c r="A215" s="13" t="str">
        <f t="shared" si="8"/>
        <v>1111803718</v>
      </c>
      <c r="B215" s="35">
        <v>210</v>
      </c>
      <c r="C215" s="36" t="s">
        <v>3287</v>
      </c>
      <c r="D215" s="13" t="str">
        <f t="shared" si="9"/>
        <v>1111803718</v>
      </c>
      <c r="E215" s="36"/>
      <c r="F215" s="35" t="s">
        <v>3288</v>
      </c>
      <c r="G215" s="37">
        <v>44091.37699074074</v>
      </c>
      <c r="H215" s="35" t="s">
        <v>157</v>
      </c>
      <c r="I215" s="35" t="s">
        <v>3289</v>
      </c>
      <c r="J215" s="35" t="s">
        <v>3289</v>
      </c>
      <c r="K215" s="35" t="s">
        <v>3290</v>
      </c>
      <c r="L215" s="35" t="s">
        <v>3291</v>
      </c>
      <c r="M215" s="35" t="s">
        <v>3292</v>
      </c>
      <c r="N215" s="35" t="s">
        <v>3293</v>
      </c>
      <c r="O215" s="35" t="s">
        <v>3294</v>
      </c>
      <c r="P215" s="38">
        <v>91000</v>
      </c>
      <c r="Q215" s="38">
        <v>6650</v>
      </c>
      <c r="R215" s="38">
        <v>11000</v>
      </c>
      <c r="S215" s="38">
        <v>0</v>
      </c>
      <c r="T215" s="38">
        <v>0</v>
      </c>
      <c r="U215" s="19"/>
      <c r="V215" s="38">
        <v>0</v>
      </c>
      <c r="W215" s="19"/>
      <c r="X215" s="38">
        <v>0</v>
      </c>
      <c r="Y215" s="38">
        <v>108650</v>
      </c>
      <c r="Z215" s="38">
        <v>108650</v>
      </c>
      <c r="AA215" s="39" t="s">
        <v>3295</v>
      </c>
      <c r="AB215" s="38" t="s">
        <v>151</v>
      </c>
      <c r="AC215" s="38" t="s">
        <v>112</v>
      </c>
    </row>
    <row r="216" spans="1:29" x14ac:dyDescent="0.25">
      <c r="A216" s="13" t="str">
        <f t="shared" si="8"/>
        <v>1399403423</v>
      </c>
      <c r="B216" s="35">
        <v>211</v>
      </c>
      <c r="C216" s="36" t="s">
        <v>3296</v>
      </c>
      <c r="D216" s="13" t="str">
        <f t="shared" si="9"/>
        <v>1399403423</v>
      </c>
      <c r="E216" s="36"/>
      <c r="F216" s="35" t="s">
        <v>3297</v>
      </c>
      <c r="G216" s="37">
        <v>44091.385868055557</v>
      </c>
      <c r="H216" s="35" t="s">
        <v>157</v>
      </c>
      <c r="I216" s="35" t="s">
        <v>3298</v>
      </c>
      <c r="J216" s="35" t="s">
        <v>3298</v>
      </c>
      <c r="K216" s="35" t="s">
        <v>3299</v>
      </c>
      <c r="L216" s="35" t="s">
        <v>3300</v>
      </c>
      <c r="M216" s="35" t="s">
        <v>3301</v>
      </c>
      <c r="N216" s="35" t="s">
        <v>3302</v>
      </c>
      <c r="O216" s="35" t="s">
        <v>3303</v>
      </c>
      <c r="P216" s="38">
        <v>1661000</v>
      </c>
      <c r="Q216" s="38">
        <v>6650</v>
      </c>
      <c r="R216" s="38">
        <v>11000</v>
      </c>
      <c r="S216" s="38">
        <v>0</v>
      </c>
      <c r="T216" s="38">
        <v>0</v>
      </c>
      <c r="U216" s="19"/>
      <c r="V216" s="38">
        <v>0</v>
      </c>
      <c r="W216" s="19"/>
      <c r="X216" s="38">
        <v>0</v>
      </c>
      <c r="Y216" s="38">
        <v>1678650</v>
      </c>
      <c r="Z216" s="38">
        <v>1678650</v>
      </c>
      <c r="AA216" s="39" t="s">
        <v>3304</v>
      </c>
      <c r="AB216" s="38" t="s">
        <v>151</v>
      </c>
      <c r="AC216" s="38" t="s">
        <v>112</v>
      </c>
    </row>
    <row r="217" spans="1:29" x14ac:dyDescent="0.25">
      <c r="A217" s="13" t="str">
        <f t="shared" si="8"/>
        <v>1061403555</v>
      </c>
      <c r="B217" s="35">
        <v>212</v>
      </c>
      <c r="C217" s="36" t="s">
        <v>3305</v>
      </c>
      <c r="D217" s="13" t="str">
        <f t="shared" si="9"/>
        <v>1061403555</v>
      </c>
      <c r="E217" s="36"/>
      <c r="F217" s="35" t="s">
        <v>3306</v>
      </c>
      <c r="G217" s="37">
        <v>44091.386793981481</v>
      </c>
      <c r="H217" s="35" t="s">
        <v>157</v>
      </c>
      <c r="I217" s="35" t="s">
        <v>3307</v>
      </c>
      <c r="J217" s="35" t="s">
        <v>3307</v>
      </c>
      <c r="K217" s="35" t="s">
        <v>3308</v>
      </c>
      <c r="L217" s="35" t="s">
        <v>3309</v>
      </c>
      <c r="M217" s="35" t="s">
        <v>3310</v>
      </c>
      <c r="N217" s="35" t="s">
        <v>3302</v>
      </c>
      <c r="O217" s="35" t="s">
        <v>3303</v>
      </c>
      <c r="P217" s="38">
        <v>500000</v>
      </c>
      <c r="Q217" s="38">
        <v>6650</v>
      </c>
      <c r="R217" s="38">
        <v>11000</v>
      </c>
      <c r="S217" s="38">
        <v>0</v>
      </c>
      <c r="T217" s="38">
        <v>0</v>
      </c>
      <c r="U217" s="19"/>
      <c r="V217" s="38">
        <v>0</v>
      </c>
      <c r="W217" s="19"/>
      <c r="X217" s="38">
        <v>0</v>
      </c>
      <c r="Y217" s="38">
        <v>517650</v>
      </c>
      <c r="Z217" s="38">
        <v>517650</v>
      </c>
      <c r="AA217" s="39" t="s">
        <v>3311</v>
      </c>
      <c r="AB217" s="38" t="s">
        <v>151</v>
      </c>
      <c r="AC217" s="38" t="s">
        <v>112</v>
      </c>
    </row>
    <row r="218" spans="1:29" x14ac:dyDescent="0.25">
      <c r="A218" s="13" t="str">
        <f t="shared" si="8"/>
        <v>1676903310</v>
      </c>
      <c r="B218" s="35">
        <v>213</v>
      </c>
      <c r="C218" s="36" t="s">
        <v>3312</v>
      </c>
      <c r="D218" s="13" t="str">
        <f t="shared" si="9"/>
        <v>1676903310</v>
      </c>
      <c r="E218" s="36"/>
      <c r="F218" s="35" t="s">
        <v>3313</v>
      </c>
      <c r="G218" s="37">
        <v>44091.395601851851</v>
      </c>
      <c r="H218" s="35" t="s">
        <v>157</v>
      </c>
      <c r="I218" s="35" t="s">
        <v>3314</v>
      </c>
      <c r="J218" s="35" t="s">
        <v>3314</v>
      </c>
      <c r="K218" s="35" t="s">
        <v>3315</v>
      </c>
      <c r="L218" s="35" t="s">
        <v>3316</v>
      </c>
      <c r="M218" s="35" t="s">
        <v>3317</v>
      </c>
      <c r="N218" s="35" t="s">
        <v>3318</v>
      </c>
      <c r="O218" s="35" t="s">
        <v>3319</v>
      </c>
      <c r="P218" s="38">
        <v>70000</v>
      </c>
      <c r="Q218" s="38">
        <v>6650</v>
      </c>
      <c r="R218" s="38">
        <v>12000</v>
      </c>
      <c r="S218" s="38">
        <v>0</v>
      </c>
      <c r="T218" s="38">
        <v>0</v>
      </c>
      <c r="U218" s="19"/>
      <c r="V218" s="38">
        <v>0</v>
      </c>
      <c r="W218" s="19"/>
      <c r="X218" s="38">
        <v>0</v>
      </c>
      <c r="Y218" s="38">
        <v>88650</v>
      </c>
      <c r="Z218" s="38">
        <v>88650</v>
      </c>
      <c r="AA218" s="39" t="s">
        <v>3320</v>
      </c>
      <c r="AB218" s="38" t="s">
        <v>168</v>
      </c>
      <c r="AC218" s="38" t="s">
        <v>112</v>
      </c>
    </row>
    <row r="219" spans="1:29" x14ac:dyDescent="0.25">
      <c r="A219" s="13" t="str">
        <f t="shared" si="8"/>
        <v>1990013427</v>
      </c>
      <c r="B219" s="35">
        <v>214</v>
      </c>
      <c r="C219" s="36" t="s">
        <v>3321</v>
      </c>
      <c r="D219" s="13" t="str">
        <f t="shared" si="9"/>
        <v>1990013427</v>
      </c>
      <c r="E219" s="36"/>
      <c r="F219" s="35" t="s">
        <v>3322</v>
      </c>
      <c r="G219" s="37">
        <v>44091.399814814817</v>
      </c>
      <c r="H219" s="35" t="s">
        <v>157</v>
      </c>
      <c r="I219" s="35" t="s">
        <v>3323</v>
      </c>
      <c r="J219" s="35" t="s">
        <v>3323</v>
      </c>
      <c r="K219" s="35" t="s">
        <v>3324</v>
      </c>
      <c r="L219" s="35" t="s">
        <v>3325</v>
      </c>
      <c r="M219" s="35" t="s">
        <v>3326</v>
      </c>
      <c r="N219" s="35" t="s">
        <v>3327</v>
      </c>
      <c r="O219" s="35" t="s">
        <v>337</v>
      </c>
      <c r="P219" s="38">
        <v>988000</v>
      </c>
      <c r="Q219" s="38">
        <v>6650</v>
      </c>
      <c r="R219" s="38">
        <v>20000</v>
      </c>
      <c r="S219" s="38">
        <v>0</v>
      </c>
      <c r="T219" s="38">
        <v>0</v>
      </c>
      <c r="U219" s="19"/>
      <c r="V219" s="38">
        <v>0</v>
      </c>
      <c r="W219" s="19"/>
      <c r="X219" s="38">
        <v>0</v>
      </c>
      <c r="Y219" s="38">
        <v>1014650</v>
      </c>
      <c r="Z219" s="38">
        <v>1014650</v>
      </c>
      <c r="AA219" s="20"/>
      <c r="AB219" s="38" t="s">
        <v>179</v>
      </c>
      <c r="AC219" s="38" t="s">
        <v>112</v>
      </c>
    </row>
    <row r="220" spans="1:29" x14ac:dyDescent="0.25">
      <c r="A220" s="13" t="str">
        <f t="shared" si="8"/>
        <v>1014013939</v>
      </c>
      <c r="B220" s="35">
        <v>215</v>
      </c>
      <c r="C220" s="36" t="s">
        <v>3328</v>
      </c>
      <c r="D220" s="13" t="str">
        <f t="shared" si="9"/>
        <v>1014013939</v>
      </c>
      <c r="E220" s="36"/>
      <c r="F220" s="35" t="s">
        <v>3329</v>
      </c>
      <c r="G220" s="37">
        <v>44091.403981481482</v>
      </c>
      <c r="H220" s="35" t="s">
        <v>157</v>
      </c>
      <c r="I220" s="35" t="s">
        <v>3330</v>
      </c>
      <c r="J220" s="35" t="s">
        <v>3330</v>
      </c>
      <c r="K220" s="35" t="s">
        <v>3331</v>
      </c>
      <c r="L220" s="35" t="s">
        <v>3332</v>
      </c>
      <c r="M220" s="35" t="s">
        <v>3333</v>
      </c>
      <c r="N220" s="35" t="s">
        <v>3334</v>
      </c>
      <c r="O220" s="35" t="s">
        <v>3335</v>
      </c>
      <c r="P220" s="38">
        <v>70000</v>
      </c>
      <c r="Q220" s="38">
        <v>6650</v>
      </c>
      <c r="R220" s="38">
        <v>12000</v>
      </c>
      <c r="S220" s="38">
        <v>0</v>
      </c>
      <c r="T220" s="38">
        <v>0</v>
      </c>
      <c r="U220" s="19"/>
      <c r="V220" s="38">
        <v>0</v>
      </c>
      <c r="W220" s="19"/>
      <c r="X220" s="38">
        <v>0</v>
      </c>
      <c r="Y220" s="38">
        <v>88650</v>
      </c>
      <c r="Z220" s="38">
        <v>88650</v>
      </c>
      <c r="AA220" s="39" t="s">
        <v>3336</v>
      </c>
      <c r="AB220" s="38" t="s">
        <v>168</v>
      </c>
      <c r="AC220" s="38" t="s">
        <v>112</v>
      </c>
    </row>
    <row r="221" spans="1:29" x14ac:dyDescent="0.25">
      <c r="A221" s="13" t="str">
        <f t="shared" si="8"/>
        <v>1245803045</v>
      </c>
      <c r="B221" s="35">
        <v>216</v>
      </c>
      <c r="C221" s="36" t="s">
        <v>3337</v>
      </c>
      <c r="D221" s="13" t="str">
        <f t="shared" si="9"/>
        <v>1245803045</v>
      </c>
      <c r="E221" s="36"/>
      <c r="F221" s="35" t="s">
        <v>3338</v>
      </c>
      <c r="G221" s="37">
        <v>44091.405891203707</v>
      </c>
      <c r="H221" s="35" t="s">
        <v>157</v>
      </c>
      <c r="I221" s="35" t="s">
        <v>3339</v>
      </c>
      <c r="J221" s="35" t="s">
        <v>3339</v>
      </c>
      <c r="K221" s="35" t="s">
        <v>3340</v>
      </c>
      <c r="L221" s="35" t="s">
        <v>3341</v>
      </c>
      <c r="M221" s="35" t="s">
        <v>3342</v>
      </c>
      <c r="N221" s="35" t="s">
        <v>3343</v>
      </c>
      <c r="O221" s="35" t="s">
        <v>3344</v>
      </c>
      <c r="P221" s="38">
        <v>115000</v>
      </c>
      <c r="Q221" s="38">
        <v>6650</v>
      </c>
      <c r="R221" s="38">
        <v>0</v>
      </c>
      <c r="S221" s="38">
        <v>0</v>
      </c>
      <c r="T221" s="38">
        <v>0</v>
      </c>
      <c r="U221" s="19"/>
      <c r="V221" s="38">
        <v>0</v>
      </c>
      <c r="W221" s="19"/>
      <c r="X221" s="38">
        <v>0</v>
      </c>
      <c r="Y221" s="38">
        <v>121650</v>
      </c>
      <c r="Z221" s="38">
        <v>121650</v>
      </c>
      <c r="AA221" s="20"/>
      <c r="AB221" s="19"/>
      <c r="AC221" s="38" t="s">
        <v>112</v>
      </c>
    </row>
    <row r="222" spans="1:29" x14ac:dyDescent="0.25">
      <c r="A222" s="13" t="str">
        <f t="shared" si="8"/>
        <v>1568013196</v>
      </c>
      <c r="B222" s="35">
        <v>217</v>
      </c>
      <c r="C222" s="36" t="s">
        <v>3345</v>
      </c>
      <c r="D222" s="13" t="str">
        <f t="shared" si="9"/>
        <v>1568013196</v>
      </c>
      <c r="E222" s="36"/>
      <c r="F222" s="35" t="s">
        <v>3346</v>
      </c>
      <c r="G222" s="37">
        <v>44091.408703703702</v>
      </c>
      <c r="H222" s="35" t="s">
        <v>157</v>
      </c>
      <c r="I222" s="35" t="s">
        <v>3347</v>
      </c>
      <c r="J222" s="35" t="s">
        <v>3347</v>
      </c>
      <c r="K222" s="35" t="s">
        <v>3348</v>
      </c>
      <c r="L222" s="35" t="s">
        <v>3349</v>
      </c>
      <c r="M222" s="35" t="s">
        <v>3350</v>
      </c>
      <c r="N222" s="35" t="s">
        <v>1039</v>
      </c>
      <c r="O222" s="35" t="s">
        <v>857</v>
      </c>
      <c r="P222" s="38">
        <v>920000</v>
      </c>
      <c r="Q222" s="38">
        <v>6650</v>
      </c>
      <c r="R222" s="38">
        <v>32000</v>
      </c>
      <c r="S222" s="38">
        <v>0</v>
      </c>
      <c r="T222" s="38">
        <v>0</v>
      </c>
      <c r="U222" s="19"/>
      <c r="V222" s="38">
        <v>0</v>
      </c>
      <c r="W222" s="19"/>
      <c r="X222" s="38">
        <v>0</v>
      </c>
      <c r="Y222" s="38">
        <v>958650</v>
      </c>
      <c r="Z222" s="38">
        <v>958650</v>
      </c>
      <c r="AA222" s="20"/>
      <c r="AB222" s="38" t="s">
        <v>179</v>
      </c>
      <c r="AC222" s="38" t="s">
        <v>112</v>
      </c>
    </row>
    <row r="223" spans="1:29" x14ac:dyDescent="0.25">
      <c r="A223" s="13" t="str">
        <f t="shared" si="8"/>
        <v>1009013393</v>
      </c>
      <c r="B223" s="35">
        <v>218</v>
      </c>
      <c r="C223" s="36" t="s">
        <v>3351</v>
      </c>
      <c r="D223" s="13" t="str">
        <f t="shared" si="9"/>
        <v>1009013393</v>
      </c>
      <c r="E223" s="36"/>
      <c r="F223" s="35" t="s">
        <v>3352</v>
      </c>
      <c r="G223" s="37">
        <v>44091.41028935185</v>
      </c>
      <c r="H223" s="35" t="s">
        <v>157</v>
      </c>
      <c r="I223" s="35" t="s">
        <v>3353</v>
      </c>
      <c r="J223" s="35" t="s">
        <v>3353</v>
      </c>
      <c r="K223" s="35" t="s">
        <v>3354</v>
      </c>
      <c r="L223" s="35" t="s">
        <v>3355</v>
      </c>
      <c r="M223" s="35" t="s">
        <v>3356</v>
      </c>
      <c r="N223" s="35" t="s">
        <v>3357</v>
      </c>
      <c r="O223" s="35" t="s">
        <v>3358</v>
      </c>
      <c r="P223" s="38">
        <v>70000</v>
      </c>
      <c r="Q223" s="38">
        <v>6650</v>
      </c>
      <c r="R223" s="38">
        <v>12000</v>
      </c>
      <c r="S223" s="38">
        <v>0</v>
      </c>
      <c r="T223" s="38">
        <v>0</v>
      </c>
      <c r="U223" s="19"/>
      <c r="V223" s="38">
        <v>0</v>
      </c>
      <c r="W223" s="19"/>
      <c r="X223" s="38">
        <v>0</v>
      </c>
      <c r="Y223" s="38">
        <v>88650</v>
      </c>
      <c r="Z223" s="38">
        <v>88650</v>
      </c>
      <c r="AA223" s="39" t="s">
        <v>3359</v>
      </c>
      <c r="AB223" s="38" t="s">
        <v>168</v>
      </c>
      <c r="AC223" s="38" t="s">
        <v>112</v>
      </c>
    </row>
    <row r="224" spans="1:29" x14ac:dyDescent="0.25">
      <c r="A224" s="13" t="str">
        <f t="shared" si="8"/>
        <v>1121113035</v>
      </c>
      <c r="B224" s="35">
        <v>219</v>
      </c>
      <c r="C224" s="36" t="s">
        <v>3360</v>
      </c>
      <c r="D224" s="13" t="str">
        <f t="shared" si="9"/>
        <v>1121113035</v>
      </c>
      <c r="E224" s="36"/>
      <c r="F224" s="35" t="s">
        <v>3361</v>
      </c>
      <c r="G224" s="37">
        <v>44091.414571759262</v>
      </c>
      <c r="H224" s="35" t="s">
        <v>157</v>
      </c>
      <c r="I224" s="35" t="s">
        <v>3362</v>
      </c>
      <c r="J224" s="35" t="s">
        <v>3362</v>
      </c>
      <c r="K224" s="35" t="s">
        <v>3363</v>
      </c>
      <c r="L224" s="35" t="s">
        <v>3364</v>
      </c>
      <c r="M224" s="35" t="s">
        <v>3365</v>
      </c>
      <c r="N224" s="35" t="s">
        <v>3366</v>
      </c>
      <c r="O224" s="35" t="s">
        <v>3367</v>
      </c>
      <c r="P224" s="38">
        <v>160000</v>
      </c>
      <c r="Q224" s="38">
        <v>6650</v>
      </c>
      <c r="R224" s="38">
        <v>7000</v>
      </c>
      <c r="S224" s="38">
        <v>0</v>
      </c>
      <c r="T224" s="38">
        <v>0</v>
      </c>
      <c r="U224" s="19"/>
      <c r="V224" s="38">
        <v>0</v>
      </c>
      <c r="W224" s="19"/>
      <c r="X224" s="38">
        <v>0</v>
      </c>
      <c r="Y224" s="38">
        <v>173650</v>
      </c>
      <c r="Z224" s="38">
        <v>173650</v>
      </c>
      <c r="AA224" s="39" t="s">
        <v>3368</v>
      </c>
      <c r="AB224" s="38" t="s">
        <v>162</v>
      </c>
      <c r="AC224" s="38" t="s">
        <v>112</v>
      </c>
    </row>
    <row r="225" spans="1:29" x14ac:dyDescent="0.25">
      <c r="A225" s="13" t="str">
        <f t="shared" si="8"/>
        <v>1858113534</v>
      </c>
      <c r="B225" s="35">
        <v>220</v>
      </c>
      <c r="C225" s="36" t="s">
        <v>3369</v>
      </c>
      <c r="D225" s="13" t="str">
        <f t="shared" si="9"/>
        <v>1858113534</v>
      </c>
      <c r="E225" s="36"/>
      <c r="F225" s="35" t="s">
        <v>3370</v>
      </c>
      <c r="G225" s="37">
        <v>44091.420613425929</v>
      </c>
      <c r="H225" s="35" t="s">
        <v>157</v>
      </c>
      <c r="I225" s="35" t="s">
        <v>3371</v>
      </c>
      <c r="J225" s="35" t="s">
        <v>3371</v>
      </c>
      <c r="K225" s="35" t="s">
        <v>3372</v>
      </c>
      <c r="L225" s="35" t="s">
        <v>3373</v>
      </c>
      <c r="M225" s="35" t="s">
        <v>3374</v>
      </c>
      <c r="N225" s="35" t="s">
        <v>3375</v>
      </c>
      <c r="O225" s="35" t="s">
        <v>3376</v>
      </c>
      <c r="P225" s="38">
        <v>1875000</v>
      </c>
      <c r="Q225" s="38">
        <v>6650</v>
      </c>
      <c r="R225" s="38">
        <v>0</v>
      </c>
      <c r="S225" s="38">
        <v>0</v>
      </c>
      <c r="T225" s="38">
        <v>0</v>
      </c>
      <c r="U225" s="19"/>
      <c r="V225" s="38">
        <v>0</v>
      </c>
      <c r="W225" s="19"/>
      <c r="X225" s="38">
        <v>0</v>
      </c>
      <c r="Y225" s="38">
        <v>1881650</v>
      </c>
      <c r="Z225" s="38">
        <v>1881650</v>
      </c>
      <c r="AA225" s="20"/>
      <c r="AB225" s="19"/>
      <c r="AC225" s="38" t="s">
        <v>112</v>
      </c>
    </row>
    <row r="226" spans="1:29" x14ac:dyDescent="0.25">
      <c r="A226" s="13" t="str">
        <f t="shared" si="8"/>
        <v>1549113302</v>
      </c>
      <c r="B226" s="35">
        <v>221</v>
      </c>
      <c r="C226" s="36" t="s">
        <v>3377</v>
      </c>
      <c r="D226" s="13" t="str">
        <f t="shared" si="9"/>
        <v>1549113302</v>
      </c>
      <c r="E226" s="36"/>
      <c r="F226" s="35" t="s">
        <v>3378</v>
      </c>
      <c r="G226" s="37">
        <v>44091.421574074076</v>
      </c>
      <c r="H226" s="35" t="s">
        <v>157</v>
      </c>
      <c r="I226" s="35" t="s">
        <v>3379</v>
      </c>
      <c r="J226" s="35" t="s">
        <v>3379</v>
      </c>
      <c r="K226" s="35" t="s">
        <v>3380</v>
      </c>
      <c r="L226" s="35" t="s">
        <v>3381</v>
      </c>
      <c r="M226" s="35" t="s">
        <v>3382</v>
      </c>
      <c r="N226" s="35" t="s">
        <v>3383</v>
      </c>
      <c r="O226" s="35" t="s">
        <v>3384</v>
      </c>
      <c r="P226" s="38">
        <v>70000</v>
      </c>
      <c r="Q226" s="38">
        <v>6650</v>
      </c>
      <c r="R226" s="38">
        <v>12000</v>
      </c>
      <c r="S226" s="38">
        <v>0</v>
      </c>
      <c r="T226" s="38">
        <v>0</v>
      </c>
      <c r="U226" s="19"/>
      <c r="V226" s="38">
        <v>0</v>
      </c>
      <c r="W226" s="19"/>
      <c r="X226" s="38">
        <v>0</v>
      </c>
      <c r="Y226" s="38">
        <v>88650</v>
      </c>
      <c r="Z226" s="38">
        <v>88650</v>
      </c>
      <c r="AA226" s="39" t="s">
        <v>3385</v>
      </c>
      <c r="AB226" s="38" t="s">
        <v>168</v>
      </c>
      <c r="AC226" s="38" t="s">
        <v>112</v>
      </c>
    </row>
    <row r="227" spans="1:29" x14ac:dyDescent="0.25">
      <c r="A227" s="13" t="str">
        <f t="shared" si="8"/>
        <v>1439113082</v>
      </c>
      <c r="B227" s="35">
        <v>222</v>
      </c>
      <c r="C227" s="36" t="s">
        <v>3386</v>
      </c>
      <c r="D227" s="13" t="str">
        <f t="shared" si="9"/>
        <v>1439113082</v>
      </c>
      <c r="E227" s="36"/>
      <c r="F227" s="35" t="s">
        <v>3387</v>
      </c>
      <c r="G227" s="37">
        <v>44091.4216087963</v>
      </c>
      <c r="H227" s="35" t="s">
        <v>157</v>
      </c>
      <c r="I227" s="35" t="s">
        <v>3388</v>
      </c>
      <c r="J227" s="35" t="s">
        <v>3388</v>
      </c>
      <c r="K227" s="35" t="s">
        <v>3389</v>
      </c>
      <c r="L227" s="35" t="s">
        <v>3390</v>
      </c>
      <c r="M227" s="35" t="s">
        <v>3391</v>
      </c>
      <c r="N227" s="35" t="s">
        <v>626</v>
      </c>
      <c r="O227" s="35" t="s">
        <v>627</v>
      </c>
      <c r="P227" s="38">
        <v>360000</v>
      </c>
      <c r="Q227" s="38">
        <v>6650</v>
      </c>
      <c r="R227" s="38">
        <v>0</v>
      </c>
      <c r="S227" s="38">
        <v>0</v>
      </c>
      <c r="T227" s="38">
        <v>0</v>
      </c>
      <c r="U227" s="19"/>
      <c r="V227" s="38">
        <v>0</v>
      </c>
      <c r="W227" s="19"/>
      <c r="X227" s="38">
        <v>0</v>
      </c>
      <c r="Y227" s="38">
        <v>366650</v>
      </c>
      <c r="Z227" s="38">
        <v>366650</v>
      </c>
      <c r="AA227" s="20"/>
      <c r="AB227" s="19"/>
      <c r="AC227" s="38" t="s">
        <v>112</v>
      </c>
    </row>
    <row r="228" spans="1:29" x14ac:dyDescent="0.25">
      <c r="A228" s="13" t="str">
        <f t="shared" si="8"/>
        <v>1302213364</v>
      </c>
      <c r="B228" s="35">
        <v>223</v>
      </c>
      <c r="C228" s="36" t="s">
        <v>3392</v>
      </c>
      <c r="D228" s="13" t="str">
        <f t="shared" si="9"/>
        <v>1302213364</v>
      </c>
      <c r="E228" s="36"/>
      <c r="F228" s="35" t="s">
        <v>3393</v>
      </c>
      <c r="G228" s="37">
        <v>44091.424386574072</v>
      </c>
      <c r="H228" s="35" t="s">
        <v>157</v>
      </c>
      <c r="I228" s="35" t="s">
        <v>3394</v>
      </c>
      <c r="J228" s="35" t="s">
        <v>3394</v>
      </c>
      <c r="K228" s="35" t="s">
        <v>3395</v>
      </c>
      <c r="L228" s="35" t="s">
        <v>3396</v>
      </c>
      <c r="M228" s="35" t="s">
        <v>3397</v>
      </c>
      <c r="N228" s="35" t="s">
        <v>1357</v>
      </c>
      <c r="O228" s="35" t="s">
        <v>1358</v>
      </c>
      <c r="P228" s="38">
        <v>620000</v>
      </c>
      <c r="Q228" s="38">
        <v>6650</v>
      </c>
      <c r="R228" s="38">
        <v>0</v>
      </c>
      <c r="S228" s="38">
        <v>0</v>
      </c>
      <c r="T228" s="38">
        <v>0</v>
      </c>
      <c r="U228" s="19"/>
      <c r="V228" s="38">
        <v>0</v>
      </c>
      <c r="W228" s="19"/>
      <c r="X228" s="38">
        <v>0</v>
      </c>
      <c r="Y228" s="38">
        <v>626650</v>
      </c>
      <c r="Z228" s="38">
        <v>626650</v>
      </c>
      <c r="AA228" s="20"/>
      <c r="AB228" s="19"/>
      <c r="AC228" s="38" t="s">
        <v>112</v>
      </c>
    </row>
    <row r="229" spans="1:29" x14ac:dyDescent="0.25">
      <c r="A229" s="13" t="str">
        <f t="shared" si="8"/>
        <v>1741213583</v>
      </c>
      <c r="B229" s="35">
        <v>224</v>
      </c>
      <c r="C229" s="36" t="s">
        <v>3398</v>
      </c>
      <c r="D229" s="13" t="str">
        <f t="shared" si="9"/>
        <v>1741213583</v>
      </c>
      <c r="E229" s="36"/>
      <c r="F229" s="35" t="s">
        <v>3399</v>
      </c>
      <c r="G229" s="37">
        <v>44091.42564814815</v>
      </c>
      <c r="H229" s="35" t="s">
        <v>157</v>
      </c>
      <c r="I229" s="35" t="s">
        <v>3400</v>
      </c>
      <c r="J229" s="35" t="s">
        <v>3400</v>
      </c>
      <c r="K229" s="35" t="s">
        <v>3401</v>
      </c>
      <c r="L229" s="35" t="s">
        <v>3402</v>
      </c>
      <c r="M229" s="35" t="s">
        <v>3403</v>
      </c>
      <c r="N229" s="35" t="s">
        <v>1443</v>
      </c>
      <c r="O229" s="35" t="s">
        <v>1444</v>
      </c>
      <c r="P229" s="38">
        <v>91000</v>
      </c>
      <c r="Q229" s="38">
        <v>6650</v>
      </c>
      <c r="R229" s="38">
        <v>8000</v>
      </c>
      <c r="S229" s="38">
        <v>0</v>
      </c>
      <c r="T229" s="38">
        <v>0</v>
      </c>
      <c r="U229" s="19"/>
      <c r="V229" s="38">
        <v>0</v>
      </c>
      <c r="W229" s="19"/>
      <c r="X229" s="38">
        <v>0</v>
      </c>
      <c r="Y229" s="38">
        <v>105650</v>
      </c>
      <c r="Z229" s="38">
        <v>105650</v>
      </c>
      <c r="AA229" s="39" t="s">
        <v>3404</v>
      </c>
      <c r="AB229" s="38" t="s">
        <v>138</v>
      </c>
      <c r="AC229" s="38" t="s">
        <v>112</v>
      </c>
    </row>
    <row r="230" spans="1:29" x14ac:dyDescent="0.25">
      <c r="A230" s="13" t="str">
        <f t="shared" si="8"/>
        <v>1845213833</v>
      </c>
      <c r="B230" s="35">
        <v>225</v>
      </c>
      <c r="C230" s="36" t="s">
        <v>3405</v>
      </c>
      <c r="D230" s="13" t="str">
        <f t="shared" si="9"/>
        <v>1845213833</v>
      </c>
      <c r="E230" s="36"/>
      <c r="F230" s="35" t="s">
        <v>3406</v>
      </c>
      <c r="G230" s="37">
        <v>44091.428854166668</v>
      </c>
      <c r="H230" s="35" t="s">
        <v>157</v>
      </c>
      <c r="I230" s="35" t="s">
        <v>3407</v>
      </c>
      <c r="J230" s="35" t="s">
        <v>3407</v>
      </c>
      <c r="K230" s="35" t="s">
        <v>3408</v>
      </c>
      <c r="L230" s="35" t="s">
        <v>3409</v>
      </c>
      <c r="M230" s="35" t="s">
        <v>3410</v>
      </c>
      <c r="N230" s="35" t="s">
        <v>3411</v>
      </c>
      <c r="O230" s="35" t="s">
        <v>3412</v>
      </c>
      <c r="P230" s="38">
        <v>50000</v>
      </c>
      <c r="Q230" s="38">
        <v>6650</v>
      </c>
      <c r="R230" s="38">
        <v>0</v>
      </c>
      <c r="S230" s="38">
        <v>0</v>
      </c>
      <c r="T230" s="38">
        <v>0</v>
      </c>
      <c r="U230" s="19"/>
      <c r="V230" s="38">
        <v>0</v>
      </c>
      <c r="W230" s="19"/>
      <c r="X230" s="38">
        <v>0</v>
      </c>
      <c r="Y230" s="38">
        <v>56650</v>
      </c>
      <c r="Z230" s="38">
        <v>56650</v>
      </c>
      <c r="AA230" s="20"/>
      <c r="AB230" s="19"/>
      <c r="AC230" s="38" t="s">
        <v>112</v>
      </c>
    </row>
    <row r="231" spans="1:29" x14ac:dyDescent="0.25">
      <c r="A231" s="13" t="str">
        <f t="shared" si="8"/>
        <v>1985213162</v>
      </c>
      <c r="B231" s="35">
        <v>226</v>
      </c>
      <c r="C231" s="36" t="s">
        <v>3413</v>
      </c>
      <c r="D231" s="13" t="str">
        <f t="shared" si="9"/>
        <v>1985213162</v>
      </c>
      <c r="E231" s="36"/>
      <c r="F231" s="35" t="s">
        <v>3414</v>
      </c>
      <c r="G231" s="37">
        <v>44091.428877314815</v>
      </c>
      <c r="H231" s="35" t="s">
        <v>157</v>
      </c>
      <c r="I231" s="35" t="s">
        <v>3415</v>
      </c>
      <c r="J231" s="35" t="s">
        <v>3415</v>
      </c>
      <c r="K231" s="35" t="s">
        <v>3416</v>
      </c>
      <c r="L231" s="35" t="s">
        <v>3417</v>
      </c>
      <c r="M231" s="35" t="s">
        <v>3418</v>
      </c>
      <c r="N231" s="35" t="s">
        <v>344</v>
      </c>
      <c r="O231" s="35" t="s">
        <v>345</v>
      </c>
      <c r="P231" s="38">
        <v>620000</v>
      </c>
      <c r="Q231" s="38">
        <v>6650</v>
      </c>
      <c r="R231" s="38">
        <v>18000</v>
      </c>
      <c r="S231" s="38">
        <v>0</v>
      </c>
      <c r="T231" s="38">
        <v>0</v>
      </c>
      <c r="U231" s="19"/>
      <c r="V231" s="38">
        <v>0</v>
      </c>
      <c r="W231" s="19"/>
      <c r="X231" s="38">
        <v>0</v>
      </c>
      <c r="Y231" s="38">
        <v>644650</v>
      </c>
      <c r="Z231" s="38">
        <v>644650</v>
      </c>
      <c r="AA231" s="20"/>
      <c r="AB231" s="38" t="s">
        <v>179</v>
      </c>
      <c r="AC231" s="38" t="s">
        <v>112</v>
      </c>
    </row>
    <row r="232" spans="1:29" x14ac:dyDescent="0.25">
      <c r="A232" s="13" t="str">
        <f t="shared" si="8"/>
        <v>1094213657</v>
      </c>
      <c r="B232" s="35">
        <v>227</v>
      </c>
      <c r="C232" s="36" t="s">
        <v>3419</v>
      </c>
      <c r="D232" s="13" t="str">
        <f t="shared" si="9"/>
        <v>1094213657</v>
      </c>
      <c r="E232" s="36"/>
      <c r="F232" s="35" t="s">
        <v>3420</v>
      </c>
      <c r="G232" s="37">
        <v>44091.429270833331</v>
      </c>
      <c r="H232" s="35" t="s">
        <v>157</v>
      </c>
      <c r="I232" s="35" t="s">
        <v>3421</v>
      </c>
      <c r="J232" s="35" t="s">
        <v>3421</v>
      </c>
      <c r="K232" s="35" t="s">
        <v>3422</v>
      </c>
      <c r="L232" s="35" t="s">
        <v>3423</v>
      </c>
      <c r="M232" s="35" t="s">
        <v>3424</v>
      </c>
      <c r="N232" s="35" t="s">
        <v>1186</v>
      </c>
      <c r="O232" s="35" t="s">
        <v>1187</v>
      </c>
      <c r="P232" s="38">
        <v>270000</v>
      </c>
      <c r="Q232" s="38">
        <v>6650</v>
      </c>
      <c r="R232" s="38">
        <v>8000</v>
      </c>
      <c r="S232" s="38">
        <v>0</v>
      </c>
      <c r="T232" s="38">
        <v>0</v>
      </c>
      <c r="U232" s="19"/>
      <c r="V232" s="38">
        <v>0</v>
      </c>
      <c r="W232" s="19"/>
      <c r="X232" s="38">
        <v>0</v>
      </c>
      <c r="Y232" s="38">
        <v>284650</v>
      </c>
      <c r="Z232" s="38">
        <v>284650</v>
      </c>
      <c r="AA232" s="39" t="s">
        <v>3425</v>
      </c>
      <c r="AB232" s="38" t="s">
        <v>138</v>
      </c>
      <c r="AC232" s="38" t="s">
        <v>112</v>
      </c>
    </row>
    <row r="233" spans="1:29" x14ac:dyDescent="0.25">
      <c r="A233" s="13" t="str">
        <f t="shared" si="8"/>
        <v>1500313616</v>
      </c>
      <c r="B233" s="35">
        <v>228</v>
      </c>
      <c r="C233" s="36" t="s">
        <v>3426</v>
      </c>
      <c r="D233" s="13" t="str">
        <f t="shared" si="9"/>
        <v>1500313616</v>
      </c>
      <c r="E233" s="36"/>
      <c r="F233" s="35" t="s">
        <v>3427</v>
      </c>
      <c r="G233" s="37">
        <v>44091.433564814812</v>
      </c>
      <c r="H233" s="35" t="s">
        <v>157</v>
      </c>
      <c r="I233" s="35" t="s">
        <v>3428</v>
      </c>
      <c r="J233" s="35" t="s">
        <v>3428</v>
      </c>
      <c r="K233" s="35" t="s">
        <v>3429</v>
      </c>
      <c r="L233" s="35" t="s">
        <v>3430</v>
      </c>
      <c r="M233" s="35" t="s">
        <v>3431</v>
      </c>
      <c r="N233" s="35" t="s">
        <v>291</v>
      </c>
      <c r="O233" s="35" t="s">
        <v>292</v>
      </c>
      <c r="P233" s="38">
        <v>474000</v>
      </c>
      <c r="Q233" s="38">
        <v>6650</v>
      </c>
      <c r="R233" s="38">
        <v>0</v>
      </c>
      <c r="S233" s="38">
        <v>0</v>
      </c>
      <c r="T233" s="38">
        <v>0</v>
      </c>
      <c r="U233" s="19"/>
      <c r="V233" s="38">
        <v>0</v>
      </c>
      <c r="W233" s="19"/>
      <c r="X233" s="38">
        <v>0</v>
      </c>
      <c r="Y233" s="38">
        <v>480650</v>
      </c>
      <c r="Z233" s="38">
        <v>480650</v>
      </c>
      <c r="AA233" s="20"/>
      <c r="AB233" s="19"/>
      <c r="AC233" s="38" t="s">
        <v>112</v>
      </c>
    </row>
    <row r="234" spans="1:29" x14ac:dyDescent="0.25">
      <c r="A234" s="13" t="str">
        <f t="shared" si="8"/>
        <v>1365313761</v>
      </c>
      <c r="B234" s="35">
        <v>229</v>
      </c>
      <c r="C234" s="36" t="s">
        <v>3432</v>
      </c>
      <c r="D234" s="13" t="str">
        <f t="shared" si="9"/>
        <v>1365313761</v>
      </c>
      <c r="E234" s="36"/>
      <c r="F234" s="35" t="s">
        <v>3433</v>
      </c>
      <c r="G234" s="37">
        <v>44091.440706018519</v>
      </c>
      <c r="H234" s="35" t="s">
        <v>157</v>
      </c>
      <c r="I234" s="35" t="s">
        <v>3434</v>
      </c>
      <c r="J234" s="35" t="s">
        <v>3434</v>
      </c>
      <c r="K234" s="35" t="s">
        <v>3435</v>
      </c>
      <c r="L234" s="35" t="s">
        <v>3436</v>
      </c>
      <c r="M234" s="35" t="s">
        <v>3437</v>
      </c>
      <c r="N234" s="35" t="s">
        <v>3438</v>
      </c>
      <c r="O234" s="35" t="s">
        <v>3439</v>
      </c>
      <c r="P234" s="38">
        <v>1590000</v>
      </c>
      <c r="Q234" s="38">
        <v>6650</v>
      </c>
      <c r="R234" s="38">
        <v>8000</v>
      </c>
      <c r="S234" s="38">
        <v>0</v>
      </c>
      <c r="T234" s="38">
        <v>0</v>
      </c>
      <c r="U234" s="19"/>
      <c r="V234" s="38">
        <v>0</v>
      </c>
      <c r="W234" s="19"/>
      <c r="X234" s="38">
        <v>0</v>
      </c>
      <c r="Y234" s="38">
        <v>1604650</v>
      </c>
      <c r="Z234" s="38">
        <v>1604650</v>
      </c>
      <c r="AA234" s="39" t="s">
        <v>3440</v>
      </c>
      <c r="AB234" s="38" t="s">
        <v>162</v>
      </c>
      <c r="AC234" s="38" t="s">
        <v>112</v>
      </c>
    </row>
    <row r="235" spans="1:29" x14ac:dyDescent="0.25">
      <c r="A235" s="13" t="str">
        <f t="shared" si="8"/>
        <v>1462413922</v>
      </c>
      <c r="B235" s="35">
        <v>230</v>
      </c>
      <c r="C235" s="36" t="s">
        <v>3441</v>
      </c>
      <c r="D235" s="13" t="str">
        <f t="shared" si="9"/>
        <v>1462413922</v>
      </c>
      <c r="E235" s="36"/>
      <c r="F235" s="35" t="s">
        <v>3442</v>
      </c>
      <c r="G235" s="37">
        <v>44091.448425925926</v>
      </c>
      <c r="H235" s="35" t="s">
        <v>157</v>
      </c>
      <c r="I235" s="35" t="s">
        <v>3443</v>
      </c>
      <c r="J235" s="35" t="s">
        <v>3443</v>
      </c>
      <c r="K235" s="35" t="s">
        <v>3444</v>
      </c>
      <c r="L235" s="35" t="s">
        <v>3445</v>
      </c>
      <c r="M235" s="35" t="s">
        <v>3446</v>
      </c>
      <c r="N235" s="35" t="s">
        <v>3447</v>
      </c>
      <c r="O235" s="35" t="s">
        <v>3448</v>
      </c>
      <c r="P235" s="38">
        <v>50000</v>
      </c>
      <c r="Q235" s="38">
        <v>6650</v>
      </c>
      <c r="R235" s="38">
        <v>0</v>
      </c>
      <c r="S235" s="38">
        <v>0</v>
      </c>
      <c r="T235" s="38">
        <v>0</v>
      </c>
      <c r="U235" s="19"/>
      <c r="V235" s="38">
        <v>0</v>
      </c>
      <c r="W235" s="19"/>
      <c r="X235" s="38">
        <v>0</v>
      </c>
      <c r="Y235" s="38">
        <v>56650</v>
      </c>
      <c r="Z235" s="38">
        <v>56650</v>
      </c>
      <c r="AA235" s="20"/>
      <c r="AB235" s="19"/>
      <c r="AC235" s="38" t="s">
        <v>112</v>
      </c>
    </row>
    <row r="236" spans="1:29" x14ac:dyDescent="0.25">
      <c r="A236" s="13" t="str">
        <f t="shared" si="8"/>
        <v>1714413455</v>
      </c>
      <c r="B236" s="35">
        <v>231</v>
      </c>
      <c r="C236" s="36" t="s">
        <v>3449</v>
      </c>
      <c r="D236" s="13" t="str">
        <f t="shared" si="9"/>
        <v>1714413455</v>
      </c>
      <c r="E236" s="36"/>
      <c r="F236" s="35" t="s">
        <v>3450</v>
      </c>
      <c r="G236" s="37">
        <v>44091.449895833335</v>
      </c>
      <c r="H236" s="35" t="s">
        <v>157</v>
      </c>
      <c r="I236" s="35" t="s">
        <v>3451</v>
      </c>
      <c r="J236" s="35" t="s">
        <v>3451</v>
      </c>
      <c r="K236" s="35" t="s">
        <v>3452</v>
      </c>
      <c r="L236" s="35" t="s">
        <v>3453</v>
      </c>
      <c r="M236" s="35" t="s">
        <v>3454</v>
      </c>
      <c r="N236" s="35" t="s">
        <v>3455</v>
      </c>
      <c r="O236" s="35" t="s">
        <v>3456</v>
      </c>
      <c r="P236" s="38">
        <v>50000</v>
      </c>
      <c r="Q236" s="38">
        <v>6650</v>
      </c>
      <c r="R236" s="38">
        <v>0</v>
      </c>
      <c r="S236" s="38">
        <v>0</v>
      </c>
      <c r="T236" s="38">
        <v>0</v>
      </c>
      <c r="U236" s="19"/>
      <c r="V236" s="38">
        <v>0</v>
      </c>
      <c r="W236" s="19"/>
      <c r="X236" s="38">
        <v>0</v>
      </c>
      <c r="Y236" s="38">
        <v>56650</v>
      </c>
      <c r="Z236" s="38">
        <v>56650</v>
      </c>
      <c r="AA236" s="20"/>
      <c r="AB236" s="19"/>
      <c r="AC236" s="38" t="s">
        <v>112</v>
      </c>
    </row>
    <row r="237" spans="1:29" x14ac:dyDescent="0.25">
      <c r="A237" s="13" t="str">
        <f t="shared" si="8"/>
        <v>1395753012</v>
      </c>
      <c r="B237" s="35">
        <v>232</v>
      </c>
      <c r="C237" s="36" t="s">
        <v>3457</v>
      </c>
      <c r="D237" s="13" t="str">
        <f t="shared" si="9"/>
        <v>1395753012</v>
      </c>
      <c r="E237" s="36"/>
      <c r="F237" s="35" t="s">
        <v>3458</v>
      </c>
      <c r="G237" s="37">
        <v>44091.451157407406</v>
      </c>
      <c r="H237" s="35" t="s">
        <v>157</v>
      </c>
      <c r="I237" s="35" t="s">
        <v>3459</v>
      </c>
      <c r="J237" s="35" t="s">
        <v>3459</v>
      </c>
      <c r="K237" s="35" t="s">
        <v>3460</v>
      </c>
      <c r="L237" s="35" t="s">
        <v>3461</v>
      </c>
      <c r="M237" s="35" t="s">
        <v>3462</v>
      </c>
      <c r="N237" s="35" t="s">
        <v>3463</v>
      </c>
      <c r="O237" s="35" t="s">
        <v>607</v>
      </c>
      <c r="P237" s="38">
        <v>50000</v>
      </c>
      <c r="Q237" s="38">
        <v>6650</v>
      </c>
      <c r="R237" s="38">
        <v>11000</v>
      </c>
      <c r="S237" s="38">
        <v>0</v>
      </c>
      <c r="T237" s="38">
        <v>0</v>
      </c>
      <c r="U237" s="19"/>
      <c r="V237" s="38">
        <v>0</v>
      </c>
      <c r="W237" s="19"/>
      <c r="X237" s="38">
        <v>0</v>
      </c>
      <c r="Y237" s="38">
        <v>67650</v>
      </c>
      <c r="Z237" s="38">
        <v>67650</v>
      </c>
      <c r="AA237" s="39" t="s">
        <v>3464</v>
      </c>
      <c r="AB237" s="38" t="s">
        <v>138</v>
      </c>
      <c r="AC237" s="38" t="s">
        <v>112</v>
      </c>
    </row>
    <row r="238" spans="1:29" x14ac:dyDescent="0.25">
      <c r="A238" s="13" t="str">
        <f t="shared" si="8"/>
        <v>1415413616</v>
      </c>
      <c r="B238" s="35">
        <v>233</v>
      </c>
      <c r="C238" s="36" t="s">
        <v>3465</v>
      </c>
      <c r="D238" s="13" t="str">
        <f t="shared" si="9"/>
        <v>1415413616</v>
      </c>
      <c r="E238" s="36"/>
      <c r="F238" s="35" t="s">
        <v>3466</v>
      </c>
      <c r="G238" s="37">
        <v>44091.451388888891</v>
      </c>
      <c r="H238" s="35" t="s">
        <v>157</v>
      </c>
      <c r="I238" s="35" t="s">
        <v>3467</v>
      </c>
      <c r="J238" s="35" t="s">
        <v>3467</v>
      </c>
      <c r="K238" s="35" t="s">
        <v>3468</v>
      </c>
      <c r="L238" s="35" t="s">
        <v>3469</v>
      </c>
      <c r="M238" s="35" t="s">
        <v>3470</v>
      </c>
      <c r="N238" s="35" t="s">
        <v>3471</v>
      </c>
      <c r="O238" s="35" t="s">
        <v>3472</v>
      </c>
      <c r="P238" s="38">
        <v>50000</v>
      </c>
      <c r="Q238" s="38">
        <v>6650</v>
      </c>
      <c r="R238" s="38">
        <v>0</v>
      </c>
      <c r="S238" s="38">
        <v>0</v>
      </c>
      <c r="T238" s="38">
        <v>0</v>
      </c>
      <c r="U238" s="19"/>
      <c r="V238" s="38">
        <v>0</v>
      </c>
      <c r="W238" s="19"/>
      <c r="X238" s="38">
        <v>0</v>
      </c>
      <c r="Y238" s="38">
        <v>56650</v>
      </c>
      <c r="Z238" s="38">
        <v>56650</v>
      </c>
      <c r="AA238" s="20"/>
      <c r="AB238" s="19"/>
      <c r="AC238" s="38" t="s">
        <v>112</v>
      </c>
    </row>
    <row r="239" spans="1:29" x14ac:dyDescent="0.25">
      <c r="A239" s="13" t="str">
        <f t="shared" si="8"/>
        <v>1290513216</v>
      </c>
      <c r="B239" s="35">
        <v>234</v>
      </c>
      <c r="C239" s="36" t="s">
        <v>3473</v>
      </c>
      <c r="D239" s="13" t="str">
        <f t="shared" si="9"/>
        <v>1290513216</v>
      </c>
      <c r="E239" s="36"/>
      <c r="F239" s="35" t="s">
        <v>3474</v>
      </c>
      <c r="G239" s="37">
        <v>44091.457824074074</v>
      </c>
      <c r="H239" s="35" t="s">
        <v>157</v>
      </c>
      <c r="I239" s="35" t="s">
        <v>3475</v>
      </c>
      <c r="J239" s="35" t="s">
        <v>3475</v>
      </c>
      <c r="K239" s="35" t="s">
        <v>3476</v>
      </c>
      <c r="L239" s="35" t="s">
        <v>3477</v>
      </c>
      <c r="M239" s="35" t="s">
        <v>3478</v>
      </c>
      <c r="N239" s="35" t="s">
        <v>3479</v>
      </c>
      <c r="O239" s="35" t="s">
        <v>2786</v>
      </c>
      <c r="P239" s="38">
        <v>50000</v>
      </c>
      <c r="Q239" s="38">
        <v>6650</v>
      </c>
      <c r="R239" s="38">
        <v>0</v>
      </c>
      <c r="S239" s="38">
        <v>0</v>
      </c>
      <c r="T239" s="38">
        <v>0</v>
      </c>
      <c r="U239" s="19"/>
      <c r="V239" s="38">
        <v>0</v>
      </c>
      <c r="W239" s="19"/>
      <c r="X239" s="38">
        <v>0</v>
      </c>
      <c r="Y239" s="38">
        <v>56650</v>
      </c>
      <c r="Z239" s="38">
        <v>56650</v>
      </c>
      <c r="AA239" s="20"/>
      <c r="AB239" s="19"/>
      <c r="AC239" s="38" t="s">
        <v>112</v>
      </c>
    </row>
    <row r="240" spans="1:29" x14ac:dyDescent="0.25">
      <c r="A240" s="13" t="str">
        <f t="shared" si="8"/>
        <v>1891513160</v>
      </c>
      <c r="B240" s="35">
        <v>235</v>
      </c>
      <c r="C240" s="36" t="s">
        <v>3480</v>
      </c>
      <c r="D240" s="13" t="str">
        <f t="shared" si="9"/>
        <v>1891513160</v>
      </c>
      <c r="E240" s="36"/>
      <c r="F240" s="35" t="s">
        <v>3481</v>
      </c>
      <c r="G240" s="37">
        <v>44091.459155092591</v>
      </c>
      <c r="H240" s="35" t="s">
        <v>157</v>
      </c>
      <c r="I240" s="35" t="s">
        <v>3482</v>
      </c>
      <c r="J240" s="35" t="s">
        <v>3482</v>
      </c>
      <c r="K240" s="35" t="s">
        <v>3483</v>
      </c>
      <c r="L240" s="35" t="s">
        <v>3484</v>
      </c>
      <c r="M240" s="35" t="s">
        <v>3485</v>
      </c>
      <c r="N240" s="35" t="s">
        <v>3486</v>
      </c>
      <c r="O240" s="35" t="s">
        <v>3487</v>
      </c>
      <c r="P240" s="38">
        <v>50000</v>
      </c>
      <c r="Q240" s="38">
        <v>6650</v>
      </c>
      <c r="R240" s="38">
        <v>0</v>
      </c>
      <c r="S240" s="38">
        <v>0</v>
      </c>
      <c r="T240" s="38">
        <v>0</v>
      </c>
      <c r="U240" s="19"/>
      <c r="V240" s="38">
        <v>0</v>
      </c>
      <c r="W240" s="19"/>
      <c r="X240" s="38">
        <v>0</v>
      </c>
      <c r="Y240" s="38">
        <v>56650</v>
      </c>
      <c r="Z240" s="38">
        <v>56650</v>
      </c>
      <c r="AA240" s="20"/>
      <c r="AB240" s="19"/>
      <c r="AC240" s="38" t="s">
        <v>112</v>
      </c>
    </row>
    <row r="241" spans="1:29" x14ac:dyDescent="0.25">
      <c r="A241" s="13" t="str">
        <f t="shared" si="8"/>
        <v>1533413677</v>
      </c>
      <c r="B241" s="35">
        <v>236</v>
      </c>
      <c r="C241" s="36" t="s">
        <v>3488</v>
      </c>
      <c r="D241" s="13" t="str">
        <f t="shared" si="9"/>
        <v>1533413677</v>
      </c>
      <c r="E241" s="36"/>
      <c r="F241" s="35" t="s">
        <v>3489</v>
      </c>
      <c r="G241" s="37">
        <v>44091.459432870368</v>
      </c>
      <c r="H241" s="35" t="s">
        <v>157</v>
      </c>
      <c r="I241" s="35" t="s">
        <v>3490</v>
      </c>
      <c r="J241" s="35" t="s">
        <v>3490</v>
      </c>
      <c r="K241" s="35" t="s">
        <v>3491</v>
      </c>
      <c r="L241" s="35" t="s">
        <v>3492</v>
      </c>
      <c r="M241" s="35" t="s">
        <v>3493</v>
      </c>
      <c r="N241" s="35" t="s">
        <v>3494</v>
      </c>
      <c r="O241" s="35" t="s">
        <v>3495</v>
      </c>
      <c r="P241" s="38">
        <v>1480000</v>
      </c>
      <c r="Q241" s="38">
        <v>6650</v>
      </c>
      <c r="R241" s="38">
        <v>16000</v>
      </c>
      <c r="S241" s="38">
        <v>0</v>
      </c>
      <c r="T241" s="38">
        <v>0</v>
      </c>
      <c r="U241" s="19"/>
      <c r="V241" s="38">
        <v>0</v>
      </c>
      <c r="W241" s="19"/>
      <c r="X241" s="38">
        <v>0</v>
      </c>
      <c r="Y241" s="38">
        <v>1502650</v>
      </c>
      <c r="Z241" s="38">
        <v>1502650</v>
      </c>
      <c r="AA241" s="39" t="s">
        <v>3496</v>
      </c>
      <c r="AB241" s="38" t="s">
        <v>138</v>
      </c>
      <c r="AC241" s="38" t="s">
        <v>112</v>
      </c>
    </row>
    <row r="242" spans="1:29" x14ac:dyDescent="0.25">
      <c r="A242" s="13" t="str">
        <f t="shared" si="8"/>
        <v>1324513652</v>
      </c>
      <c r="B242" s="35">
        <v>237</v>
      </c>
      <c r="C242" s="36" t="s">
        <v>3497</v>
      </c>
      <c r="D242" s="13" t="str">
        <f t="shared" si="9"/>
        <v>1324513652</v>
      </c>
      <c r="E242" s="36"/>
      <c r="F242" s="35" t="s">
        <v>3498</v>
      </c>
      <c r="G242" s="37">
        <v>44091.461736111109</v>
      </c>
      <c r="H242" s="35" t="s">
        <v>157</v>
      </c>
      <c r="I242" s="35" t="s">
        <v>3499</v>
      </c>
      <c r="J242" s="35" t="s">
        <v>3499</v>
      </c>
      <c r="K242" s="35" t="s">
        <v>3500</v>
      </c>
      <c r="L242" s="35" t="s">
        <v>3501</v>
      </c>
      <c r="M242" s="35" t="s">
        <v>3502</v>
      </c>
      <c r="N242" s="35" t="s">
        <v>3503</v>
      </c>
      <c r="O242" s="35" t="s">
        <v>3504</v>
      </c>
      <c r="P242" s="38">
        <v>50000</v>
      </c>
      <c r="Q242" s="38">
        <v>6650</v>
      </c>
      <c r="R242" s="38">
        <v>0</v>
      </c>
      <c r="S242" s="38">
        <v>0</v>
      </c>
      <c r="T242" s="38">
        <v>0</v>
      </c>
      <c r="U242" s="19"/>
      <c r="V242" s="38">
        <v>0</v>
      </c>
      <c r="W242" s="19"/>
      <c r="X242" s="38">
        <v>0</v>
      </c>
      <c r="Y242" s="38">
        <v>56650</v>
      </c>
      <c r="Z242" s="38">
        <v>56650</v>
      </c>
      <c r="AA242" s="20"/>
      <c r="AB242" s="19"/>
      <c r="AC242" s="38" t="s">
        <v>112</v>
      </c>
    </row>
    <row r="243" spans="1:29" x14ac:dyDescent="0.25">
      <c r="A243" s="13" t="str">
        <f t="shared" si="8"/>
        <v>1716513175</v>
      </c>
      <c r="B243" s="35">
        <v>238</v>
      </c>
      <c r="C243" s="36" t="s">
        <v>3505</v>
      </c>
      <c r="D243" s="13" t="str">
        <f t="shared" si="9"/>
        <v>1716513175</v>
      </c>
      <c r="E243" s="36"/>
      <c r="F243" s="35" t="s">
        <v>3506</v>
      </c>
      <c r="G243" s="37">
        <v>44091.46366898148</v>
      </c>
      <c r="H243" s="35" t="s">
        <v>157</v>
      </c>
      <c r="I243" s="35" t="s">
        <v>3507</v>
      </c>
      <c r="J243" s="35" t="s">
        <v>3507</v>
      </c>
      <c r="K243" s="35" t="s">
        <v>3508</v>
      </c>
      <c r="L243" s="35" t="s">
        <v>3509</v>
      </c>
      <c r="M243" s="35" t="s">
        <v>3510</v>
      </c>
      <c r="N243" s="35" t="s">
        <v>3511</v>
      </c>
      <c r="O243" s="35" t="s">
        <v>3512</v>
      </c>
      <c r="P243" s="38">
        <v>50000</v>
      </c>
      <c r="Q243" s="38">
        <v>6650</v>
      </c>
      <c r="R243" s="38">
        <v>0</v>
      </c>
      <c r="S243" s="38">
        <v>0</v>
      </c>
      <c r="T243" s="38">
        <v>0</v>
      </c>
      <c r="U243" s="19"/>
      <c r="V243" s="38">
        <v>0</v>
      </c>
      <c r="W243" s="19"/>
      <c r="X243" s="38">
        <v>0</v>
      </c>
      <c r="Y243" s="38">
        <v>56650</v>
      </c>
      <c r="Z243" s="38">
        <v>56650</v>
      </c>
      <c r="AA243" s="20"/>
      <c r="AB243" s="19"/>
      <c r="AC243" s="38" t="s">
        <v>112</v>
      </c>
    </row>
    <row r="244" spans="1:29" x14ac:dyDescent="0.25">
      <c r="A244" s="13" t="str">
        <f t="shared" si="8"/>
        <v>1518513557</v>
      </c>
      <c r="B244" s="35">
        <v>239</v>
      </c>
      <c r="C244" s="36" t="s">
        <v>3513</v>
      </c>
      <c r="D244" s="13" t="str">
        <f t="shared" si="9"/>
        <v>1518513557</v>
      </c>
      <c r="E244" s="36"/>
      <c r="F244" s="35" t="s">
        <v>3514</v>
      </c>
      <c r="G244" s="37">
        <v>44091.465879629628</v>
      </c>
      <c r="H244" s="35" t="s">
        <v>157</v>
      </c>
      <c r="I244" s="35" t="s">
        <v>3515</v>
      </c>
      <c r="J244" s="35" t="s">
        <v>3515</v>
      </c>
      <c r="K244" s="35" t="s">
        <v>3516</v>
      </c>
      <c r="L244" s="35" t="s">
        <v>3517</v>
      </c>
      <c r="M244" s="35" t="s">
        <v>3518</v>
      </c>
      <c r="N244" s="35" t="s">
        <v>3519</v>
      </c>
      <c r="O244" s="35" t="s">
        <v>3520</v>
      </c>
      <c r="P244" s="38">
        <v>50000</v>
      </c>
      <c r="Q244" s="38">
        <v>6650</v>
      </c>
      <c r="R244" s="38">
        <v>0</v>
      </c>
      <c r="S244" s="38">
        <v>0</v>
      </c>
      <c r="T244" s="38">
        <v>0</v>
      </c>
      <c r="U244" s="19"/>
      <c r="V244" s="38">
        <v>0</v>
      </c>
      <c r="W244" s="19"/>
      <c r="X244" s="38">
        <v>0</v>
      </c>
      <c r="Y244" s="38">
        <v>56650</v>
      </c>
      <c r="Z244" s="38">
        <v>56650</v>
      </c>
      <c r="AA244" s="20"/>
      <c r="AB244" s="19"/>
      <c r="AC244" s="38" t="s">
        <v>112</v>
      </c>
    </row>
    <row r="245" spans="1:29" x14ac:dyDescent="0.25">
      <c r="A245" s="13" t="str">
        <f t="shared" si="8"/>
        <v>1777513960</v>
      </c>
      <c r="B245" s="35">
        <v>240</v>
      </c>
      <c r="C245" s="36" t="s">
        <v>3521</v>
      </c>
      <c r="D245" s="13" t="str">
        <f t="shared" si="9"/>
        <v>1777513960</v>
      </c>
      <c r="E245" s="36"/>
      <c r="F245" s="35" t="s">
        <v>3522</v>
      </c>
      <c r="G245" s="37">
        <v>44091.466249999998</v>
      </c>
      <c r="H245" s="35" t="s">
        <v>157</v>
      </c>
      <c r="I245" s="35" t="s">
        <v>3523</v>
      </c>
      <c r="J245" s="35" t="s">
        <v>3523</v>
      </c>
      <c r="K245" s="35" t="s">
        <v>3524</v>
      </c>
      <c r="L245" s="35" t="s">
        <v>3525</v>
      </c>
      <c r="M245" s="35" t="s">
        <v>3526</v>
      </c>
      <c r="N245" s="35" t="s">
        <v>3527</v>
      </c>
      <c r="O245" s="35" t="s">
        <v>3528</v>
      </c>
      <c r="P245" s="38">
        <v>200000</v>
      </c>
      <c r="Q245" s="38">
        <v>6650</v>
      </c>
      <c r="R245" s="38">
        <v>0</v>
      </c>
      <c r="S245" s="38">
        <v>0</v>
      </c>
      <c r="T245" s="38">
        <v>0</v>
      </c>
      <c r="U245" s="19"/>
      <c r="V245" s="38">
        <v>0</v>
      </c>
      <c r="W245" s="19"/>
      <c r="X245" s="38">
        <v>0</v>
      </c>
      <c r="Y245" s="38">
        <v>206650</v>
      </c>
      <c r="Z245" s="38">
        <v>206650</v>
      </c>
      <c r="AA245" s="20"/>
      <c r="AB245" s="19"/>
      <c r="AC245" s="38" t="s">
        <v>112</v>
      </c>
    </row>
    <row r="246" spans="1:29" x14ac:dyDescent="0.25">
      <c r="A246" s="13" t="str">
        <f t="shared" si="8"/>
        <v>1711613088</v>
      </c>
      <c r="B246" s="35">
        <v>241</v>
      </c>
      <c r="C246" s="36" t="s">
        <v>3529</v>
      </c>
      <c r="D246" s="13" t="str">
        <f t="shared" si="9"/>
        <v>1711613088</v>
      </c>
      <c r="E246" s="36"/>
      <c r="F246" s="35" t="s">
        <v>3530</v>
      </c>
      <c r="G246" s="37">
        <v>44091.469675925924</v>
      </c>
      <c r="H246" s="35" t="s">
        <v>157</v>
      </c>
      <c r="I246" s="35" t="s">
        <v>3531</v>
      </c>
      <c r="J246" s="35" t="s">
        <v>3531</v>
      </c>
      <c r="K246" s="35" t="s">
        <v>3532</v>
      </c>
      <c r="L246" s="35" t="s">
        <v>3533</v>
      </c>
      <c r="M246" s="35" t="s">
        <v>3534</v>
      </c>
      <c r="N246" s="35" t="s">
        <v>3535</v>
      </c>
      <c r="O246" s="35" t="s">
        <v>1229</v>
      </c>
      <c r="P246" s="38">
        <v>50000</v>
      </c>
      <c r="Q246" s="38">
        <v>6650</v>
      </c>
      <c r="R246" s="38">
        <v>0</v>
      </c>
      <c r="S246" s="38">
        <v>0</v>
      </c>
      <c r="T246" s="38">
        <v>0</v>
      </c>
      <c r="U246" s="19"/>
      <c r="V246" s="38">
        <v>0</v>
      </c>
      <c r="W246" s="19"/>
      <c r="X246" s="38">
        <v>0</v>
      </c>
      <c r="Y246" s="38">
        <v>56650</v>
      </c>
      <c r="Z246" s="38">
        <v>56650</v>
      </c>
      <c r="AA246" s="20"/>
      <c r="AB246" s="19"/>
      <c r="AC246" s="38" t="s">
        <v>112</v>
      </c>
    </row>
    <row r="247" spans="1:29" x14ac:dyDescent="0.25">
      <c r="A247" s="13" t="str">
        <f t="shared" si="8"/>
        <v>1051613514</v>
      </c>
      <c r="B247" s="35">
        <v>242</v>
      </c>
      <c r="C247" s="36" t="s">
        <v>3536</v>
      </c>
      <c r="D247" s="13" t="str">
        <f t="shared" si="9"/>
        <v>1051613514</v>
      </c>
      <c r="E247" s="36"/>
      <c r="F247" s="35" t="s">
        <v>3537</v>
      </c>
      <c r="G247" s="37">
        <v>44091.469687500001</v>
      </c>
      <c r="H247" s="35" t="s">
        <v>157</v>
      </c>
      <c r="I247" s="35" t="s">
        <v>3538</v>
      </c>
      <c r="J247" s="35" t="s">
        <v>3538</v>
      </c>
      <c r="K247" s="35" t="s">
        <v>3539</v>
      </c>
      <c r="L247" s="35" t="s">
        <v>3540</v>
      </c>
      <c r="M247" s="35" t="s">
        <v>3541</v>
      </c>
      <c r="N247" s="35" t="s">
        <v>172</v>
      </c>
      <c r="O247" s="35" t="s">
        <v>173</v>
      </c>
      <c r="P247" s="38">
        <v>620000</v>
      </c>
      <c r="Q247" s="38">
        <v>6650</v>
      </c>
      <c r="R247" s="38">
        <v>10000</v>
      </c>
      <c r="S247" s="38">
        <v>0</v>
      </c>
      <c r="T247" s="38">
        <v>0</v>
      </c>
      <c r="U247" s="19"/>
      <c r="V247" s="38">
        <v>0</v>
      </c>
      <c r="W247" s="19"/>
      <c r="X247" s="38">
        <v>0</v>
      </c>
      <c r="Y247" s="38">
        <v>636650</v>
      </c>
      <c r="Z247" s="38">
        <v>636650</v>
      </c>
      <c r="AA247" s="39" t="s">
        <v>3542</v>
      </c>
      <c r="AB247" s="38" t="s">
        <v>162</v>
      </c>
      <c r="AC247" s="38" t="s">
        <v>112</v>
      </c>
    </row>
    <row r="248" spans="1:29" x14ac:dyDescent="0.25">
      <c r="A248" s="13" t="str">
        <f t="shared" si="8"/>
        <v>1805613705</v>
      </c>
      <c r="B248" s="35">
        <v>243</v>
      </c>
      <c r="C248" s="36" t="s">
        <v>3543</v>
      </c>
      <c r="D248" s="13" t="str">
        <f t="shared" si="9"/>
        <v>1805613705</v>
      </c>
      <c r="E248" s="36"/>
      <c r="F248" s="35" t="s">
        <v>3544</v>
      </c>
      <c r="G248" s="37">
        <v>44091.474560185183</v>
      </c>
      <c r="H248" s="35" t="s">
        <v>157</v>
      </c>
      <c r="I248" s="35" t="s">
        <v>3545</v>
      </c>
      <c r="J248" s="35" t="s">
        <v>3545</v>
      </c>
      <c r="K248" s="35" t="s">
        <v>3546</v>
      </c>
      <c r="L248" s="35" t="s">
        <v>3547</v>
      </c>
      <c r="M248" s="35" t="s">
        <v>3548</v>
      </c>
      <c r="N248" s="35" t="s">
        <v>3549</v>
      </c>
      <c r="O248" s="35" t="s">
        <v>3550</v>
      </c>
      <c r="P248" s="38">
        <v>530000</v>
      </c>
      <c r="Q248" s="38">
        <v>6650</v>
      </c>
      <c r="R248" s="38">
        <v>18000</v>
      </c>
      <c r="S248" s="38">
        <v>0</v>
      </c>
      <c r="T248" s="38">
        <v>0</v>
      </c>
      <c r="U248" s="19"/>
      <c r="V248" s="38">
        <v>0</v>
      </c>
      <c r="W248" s="19"/>
      <c r="X248" s="38">
        <v>0</v>
      </c>
      <c r="Y248" s="38">
        <v>554650</v>
      </c>
      <c r="Z248" s="38">
        <v>554650</v>
      </c>
      <c r="AA248" s="39" t="s">
        <v>3551</v>
      </c>
      <c r="AB248" s="38" t="s">
        <v>151</v>
      </c>
      <c r="AC248" s="38" t="s">
        <v>112</v>
      </c>
    </row>
    <row r="249" spans="1:29" x14ac:dyDescent="0.25">
      <c r="A249" s="13" t="str">
        <f t="shared" si="8"/>
        <v>1594613019</v>
      </c>
      <c r="B249" s="35">
        <v>244</v>
      </c>
      <c r="C249" s="36" t="s">
        <v>3552</v>
      </c>
      <c r="D249" s="13" t="str">
        <f t="shared" si="9"/>
        <v>1594613019</v>
      </c>
      <c r="E249" s="36"/>
      <c r="F249" s="35" t="s">
        <v>3553</v>
      </c>
      <c r="G249" s="37">
        <v>44091.475243055553</v>
      </c>
      <c r="H249" s="35" t="s">
        <v>157</v>
      </c>
      <c r="I249" s="35" t="s">
        <v>3554</v>
      </c>
      <c r="J249" s="35" t="s">
        <v>3554</v>
      </c>
      <c r="K249" s="35" t="s">
        <v>3555</v>
      </c>
      <c r="L249" s="35" t="s">
        <v>3556</v>
      </c>
      <c r="M249" s="35" t="s">
        <v>3557</v>
      </c>
      <c r="N249" s="35" t="s">
        <v>3558</v>
      </c>
      <c r="O249" s="35" t="s">
        <v>3559</v>
      </c>
      <c r="P249" s="38">
        <v>50000</v>
      </c>
      <c r="Q249" s="38">
        <v>6650</v>
      </c>
      <c r="R249" s="38">
        <v>0</v>
      </c>
      <c r="S249" s="38">
        <v>0</v>
      </c>
      <c r="T249" s="38">
        <v>0</v>
      </c>
      <c r="U249" s="19"/>
      <c r="V249" s="38">
        <v>0</v>
      </c>
      <c r="W249" s="19"/>
      <c r="X249" s="38">
        <v>0</v>
      </c>
      <c r="Y249" s="38">
        <v>56650</v>
      </c>
      <c r="Z249" s="38">
        <v>56650</v>
      </c>
      <c r="AA249" s="20"/>
      <c r="AB249" s="19"/>
      <c r="AC249" s="38" t="s">
        <v>112</v>
      </c>
    </row>
    <row r="250" spans="1:29" x14ac:dyDescent="0.25">
      <c r="A250" s="13" t="str">
        <f t="shared" si="8"/>
        <v>1788613498</v>
      </c>
      <c r="B250" s="35">
        <v>245</v>
      </c>
      <c r="C250" s="36" t="s">
        <v>3560</v>
      </c>
      <c r="D250" s="13" t="str">
        <f t="shared" si="9"/>
        <v>1788613498</v>
      </c>
      <c r="E250" s="36"/>
      <c r="F250" s="35" t="s">
        <v>3561</v>
      </c>
      <c r="G250" s="37">
        <v>44091.478368055556</v>
      </c>
      <c r="H250" s="35" t="s">
        <v>157</v>
      </c>
      <c r="I250" s="35" t="s">
        <v>3562</v>
      </c>
      <c r="J250" s="35" t="s">
        <v>3562</v>
      </c>
      <c r="K250" s="35" t="s">
        <v>3563</v>
      </c>
      <c r="L250" s="35" t="s">
        <v>3564</v>
      </c>
      <c r="M250" s="35" t="s">
        <v>3565</v>
      </c>
      <c r="N250" s="35" t="s">
        <v>230</v>
      </c>
      <c r="O250" s="35" t="s">
        <v>231</v>
      </c>
      <c r="P250" s="38">
        <v>91000</v>
      </c>
      <c r="Q250" s="38">
        <v>6650</v>
      </c>
      <c r="R250" s="38">
        <v>10000</v>
      </c>
      <c r="S250" s="38">
        <v>0</v>
      </c>
      <c r="T250" s="38">
        <v>0</v>
      </c>
      <c r="U250" s="19"/>
      <c r="V250" s="38">
        <v>0</v>
      </c>
      <c r="W250" s="19"/>
      <c r="X250" s="38">
        <v>0</v>
      </c>
      <c r="Y250" s="38">
        <v>107650</v>
      </c>
      <c r="Z250" s="38">
        <v>107650</v>
      </c>
      <c r="AA250" s="39" t="s">
        <v>3566</v>
      </c>
      <c r="AB250" s="38" t="s">
        <v>162</v>
      </c>
      <c r="AC250" s="38" t="s">
        <v>112</v>
      </c>
    </row>
    <row r="251" spans="1:29" x14ac:dyDescent="0.25">
      <c r="A251" s="13" t="str">
        <f t="shared" si="8"/>
        <v>1779613145</v>
      </c>
      <c r="B251" s="35">
        <v>246</v>
      </c>
      <c r="C251" s="36" t="s">
        <v>3567</v>
      </c>
      <c r="D251" s="13" t="str">
        <f t="shared" si="9"/>
        <v>1779613145</v>
      </c>
      <c r="E251" s="36"/>
      <c r="F251" s="35" t="s">
        <v>3568</v>
      </c>
      <c r="G251" s="37">
        <v>44091.480127314811</v>
      </c>
      <c r="H251" s="35" t="s">
        <v>157</v>
      </c>
      <c r="I251" s="35" t="s">
        <v>3569</v>
      </c>
      <c r="J251" s="35" t="s">
        <v>3569</v>
      </c>
      <c r="K251" s="35" t="s">
        <v>3570</v>
      </c>
      <c r="L251" s="35" t="s">
        <v>3571</v>
      </c>
      <c r="M251" s="35" t="s">
        <v>3572</v>
      </c>
      <c r="N251" s="35" t="s">
        <v>3573</v>
      </c>
      <c r="O251" s="35" t="s">
        <v>3574</v>
      </c>
      <c r="P251" s="38">
        <v>50000</v>
      </c>
      <c r="Q251" s="38">
        <v>6650</v>
      </c>
      <c r="R251" s="38">
        <v>0</v>
      </c>
      <c r="S251" s="38">
        <v>0</v>
      </c>
      <c r="T251" s="38">
        <v>0</v>
      </c>
      <c r="U251" s="19"/>
      <c r="V251" s="38">
        <v>0</v>
      </c>
      <c r="W251" s="19"/>
      <c r="X251" s="38">
        <v>0</v>
      </c>
      <c r="Y251" s="38">
        <v>56650</v>
      </c>
      <c r="Z251" s="38">
        <v>56650</v>
      </c>
      <c r="AA251" s="20"/>
      <c r="AB251" s="19"/>
      <c r="AC251" s="38" t="s">
        <v>112</v>
      </c>
    </row>
    <row r="252" spans="1:29" x14ac:dyDescent="0.25">
      <c r="A252" s="13" t="str">
        <f t="shared" si="8"/>
        <v>1647613629</v>
      </c>
      <c r="B252" s="35">
        <v>247</v>
      </c>
      <c r="C252" s="36" t="s">
        <v>3575</v>
      </c>
      <c r="D252" s="13" t="str">
        <f t="shared" si="9"/>
        <v>1647613629</v>
      </c>
      <c r="E252" s="36"/>
      <c r="F252" s="35" t="s">
        <v>3576</v>
      </c>
      <c r="G252" s="37">
        <v>44091.480555555558</v>
      </c>
      <c r="H252" s="35" t="s">
        <v>157</v>
      </c>
      <c r="I252" s="35" t="s">
        <v>3577</v>
      </c>
      <c r="J252" s="35" t="s">
        <v>3577</v>
      </c>
      <c r="K252" s="35" t="s">
        <v>3578</v>
      </c>
      <c r="L252" s="35" t="s">
        <v>3579</v>
      </c>
      <c r="M252" s="35" t="s">
        <v>3580</v>
      </c>
      <c r="N252" s="35" t="s">
        <v>2846</v>
      </c>
      <c r="O252" s="35" t="s">
        <v>2847</v>
      </c>
      <c r="P252" s="38">
        <v>364000</v>
      </c>
      <c r="Q252" s="38">
        <v>6650</v>
      </c>
      <c r="R252" s="38">
        <v>14000</v>
      </c>
      <c r="S252" s="38">
        <v>0</v>
      </c>
      <c r="T252" s="38">
        <v>0</v>
      </c>
      <c r="U252" s="19"/>
      <c r="V252" s="38">
        <v>0</v>
      </c>
      <c r="W252" s="19"/>
      <c r="X252" s="38">
        <v>0</v>
      </c>
      <c r="Y252" s="38">
        <v>384650</v>
      </c>
      <c r="Z252" s="38">
        <v>384650</v>
      </c>
      <c r="AA252" s="39" t="s">
        <v>3581</v>
      </c>
      <c r="AB252" s="38" t="s">
        <v>158</v>
      </c>
      <c r="AC252" s="38" t="s">
        <v>112</v>
      </c>
    </row>
    <row r="253" spans="1:29" x14ac:dyDescent="0.25">
      <c r="A253" s="13" t="str">
        <f t="shared" si="8"/>
        <v>1873513983</v>
      </c>
      <c r="B253" s="35">
        <v>248</v>
      </c>
      <c r="C253" s="36" t="s">
        <v>3582</v>
      </c>
      <c r="D253" s="13" t="str">
        <f t="shared" si="9"/>
        <v>1873513983</v>
      </c>
      <c r="E253" s="36"/>
      <c r="F253" s="35" t="s">
        <v>3583</v>
      </c>
      <c r="G253" s="37">
        <v>44091.480821759258</v>
      </c>
      <c r="H253" s="35" t="s">
        <v>157</v>
      </c>
      <c r="I253" s="35" t="s">
        <v>3584</v>
      </c>
      <c r="J253" s="35" t="s">
        <v>3584</v>
      </c>
      <c r="K253" s="35" t="s">
        <v>3585</v>
      </c>
      <c r="L253" s="35" t="s">
        <v>3586</v>
      </c>
      <c r="M253" s="35" t="s">
        <v>3587</v>
      </c>
      <c r="N253" s="35" t="s">
        <v>1355</v>
      </c>
      <c r="O253" s="35" t="s">
        <v>1356</v>
      </c>
      <c r="P253" s="38">
        <v>380000</v>
      </c>
      <c r="Q253" s="38">
        <v>6650</v>
      </c>
      <c r="R253" s="38">
        <v>11000</v>
      </c>
      <c r="S253" s="38">
        <v>0</v>
      </c>
      <c r="T253" s="38">
        <v>0</v>
      </c>
      <c r="U253" s="19"/>
      <c r="V253" s="38">
        <v>0</v>
      </c>
      <c r="W253" s="19"/>
      <c r="X253" s="38">
        <v>0</v>
      </c>
      <c r="Y253" s="38">
        <v>397650</v>
      </c>
      <c r="Z253" s="38">
        <v>397650</v>
      </c>
      <c r="AA253" s="39" t="s">
        <v>3588</v>
      </c>
      <c r="AB253" s="38" t="s">
        <v>151</v>
      </c>
      <c r="AC253" s="38" t="s">
        <v>112</v>
      </c>
    </row>
    <row r="254" spans="1:29" x14ac:dyDescent="0.25">
      <c r="A254" s="13" t="str">
        <f t="shared" si="8"/>
        <v>1090713518</v>
      </c>
      <c r="B254" s="35">
        <v>249</v>
      </c>
      <c r="C254" s="36" t="s">
        <v>3589</v>
      </c>
      <c r="D254" s="13" t="str">
        <f t="shared" si="9"/>
        <v>1090713518</v>
      </c>
      <c r="E254" s="36"/>
      <c r="F254" s="35" t="s">
        <v>3590</v>
      </c>
      <c r="G254" s="37">
        <v>44091.48097222222</v>
      </c>
      <c r="H254" s="35" t="s">
        <v>157</v>
      </c>
      <c r="I254" s="35" t="s">
        <v>3591</v>
      </c>
      <c r="J254" s="35" t="s">
        <v>3591</v>
      </c>
      <c r="K254" s="35" t="s">
        <v>3592</v>
      </c>
      <c r="L254" s="35" t="s">
        <v>3593</v>
      </c>
      <c r="M254" s="35" t="s">
        <v>3594</v>
      </c>
      <c r="N254" s="35" t="s">
        <v>3595</v>
      </c>
      <c r="O254" s="35" t="s">
        <v>593</v>
      </c>
      <c r="P254" s="38">
        <v>50000</v>
      </c>
      <c r="Q254" s="38">
        <v>6650</v>
      </c>
      <c r="R254" s="38">
        <v>0</v>
      </c>
      <c r="S254" s="38">
        <v>0</v>
      </c>
      <c r="T254" s="38">
        <v>0</v>
      </c>
      <c r="U254" s="19"/>
      <c r="V254" s="38">
        <v>0</v>
      </c>
      <c r="W254" s="19"/>
      <c r="X254" s="38">
        <v>0</v>
      </c>
      <c r="Y254" s="38">
        <v>56650</v>
      </c>
      <c r="Z254" s="38">
        <v>56650</v>
      </c>
      <c r="AA254" s="20"/>
      <c r="AB254" s="19"/>
      <c r="AC254" s="38" t="s">
        <v>112</v>
      </c>
    </row>
    <row r="255" spans="1:29" x14ac:dyDescent="0.25">
      <c r="A255" s="13" t="str">
        <f t="shared" si="8"/>
        <v>1882713097</v>
      </c>
      <c r="B255" s="35">
        <v>250</v>
      </c>
      <c r="C255" s="36" t="s">
        <v>3596</v>
      </c>
      <c r="D255" s="13" t="str">
        <f t="shared" si="9"/>
        <v>1882713097</v>
      </c>
      <c r="E255" s="36"/>
      <c r="F255" s="35" t="s">
        <v>3597</v>
      </c>
      <c r="G255" s="37">
        <v>44091.483101851853</v>
      </c>
      <c r="H255" s="35" t="s">
        <v>157</v>
      </c>
      <c r="I255" s="35" t="s">
        <v>3598</v>
      </c>
      <c r="J255" s="35" t="s">
        <v>3598</v>
      </c>
      <c r="K255" s="35" t="s">
        <v>3599</v>
      </c>
      <c r="L255" s="35" t="s">
        <v>3600</v>
      </c>
      <c r="M255" s="35" t="s">
        <v>3601</v>
      </c>
      <c r="N255" s="35" t="s">
        <v>540</v>
      </c>
      <c r="O255" s="35" t="s">
        <v>541</v>
      </c>
      <c r="P255" s="38">
        <v>1070000</v>
      </c>
      <c r="Q255" s="38">
        <v>6650</v>
      </c>
      <c r="R255" s="38">
        <v>0</v>
      </c>
      <c r="S255" s="38">
        <v>0</v>
      </c>
      <c r="T255" s="38">
        <v>0</v>
      </c>
      <c r="U255" s="19"/>
      <c r="V255" s="38">
        <v>0</v>
      </c>
      <c r="W255" s="19"/>
      <c r="X255" s="38">
        <v>0</v>
      </c>
      <c r="Y255" s="38">
        <v>1076650</v>
      </c>
      <c r="Z255" s="38">
        <v>1076650</v>
      </c>
      <c r="AA255" s="20"/>
      <c r="AB255" s="19"/>
      <c r="AC255" s="38" t="s">
        <v>112</v>
      </c>
    </row>
    <row r="256" spans="1:29" x14ac:dyDescent="0.25">
      <c r="A256" s="13" t="str">
        <f t="shared" si="8"/>
        <v>1917713079</v>
      </c>
      <c r="B256" s="35">
        <v>251</v>
      </c>
      <c r="C256" s="36" t="s">
        <v>3602</v>
      </c>
      <c r="D256" s="13" t="str">
        <f t="shared" si="9"/>
        <v>1917713079</v>
      </c>
      <c r="E256" s="36"/>
      <c r="F256" s="35" t="s">
        <v>3603</v>
      </c>
      <c r="G256" s="37">
        <v>44091.488206018519</v>
      </c>
      <c r="H256" s="35" t="s">
        <v>157</v>
      </c>
      <c r="I256" s="35" t="s">
        <v>3604</v>
      </c>
      <c r="J256" s="35" t="s">
        <v>3604</v>
      </c>
      <c r="K256" s="35" t="s">
        <v>3605</v>
      </c>
      <c r="L256" s="35" t="s">
        <v>3606</v>
      </c>
      <c r="M256" s="35" t="s">
        <v>3607</v>
      </c>
      <c r="N256" s="35" t="s">
        <v>3608</v>
      </c>
      <c r="O256" s="35" t="s">
        <v>3609</v>
      </c>
      <c r="P256" s="38">
        <v>50000</v>
      </c>
      <c r="Q256" s="38">
        <v>6650</v>
      </c>
      <c r="R256" s="38">
        <v>0</v>
      </c>
      <c r="S256" s="38">
        <v>0</v>
      </c>
      <c r="T256" s="38">
        <v>0</v>
      </c>
      <c r="U256" s="19"/>
      <c r="V256" s="38">
        <v>0</v>
      </c>
      <c r="W256" s="19"/>
      <c r="X256" s="38">
        <v>0</v>
      </c>
      <c r="Y256" s="38">
        <v>56650</v>
      </c>
      <c r="Z256" s="38">
        <v>56650</v>
      </c>
      <c r="AA256" s="20"/>
      <c r="AB256" s="19"/>
      <c r="AC256" s="38" t="s">
        <v>112</v>
      </c>
    </row>
    <row r="257" spans="1:29" x14ac:dyDescent="0.25">
      <c r="A257" s="13" t="str">
        <f t="shared" si="8"/>
        <v>1859713331</v>
      </c>
      <c r="B257" s="35">
        <v>252</v>
      </c>
      <c r="C257" s="36" t="s">
        <v>3610</v>
      </c>
      <c r="D257" s="13" t="str">
        <f t="shared" si="9"/>
        <v>1859713331</v>
      </c>
      <c r="E257" s="36"/>
      <c r="F257" s="35" t="s">
        <v>3611</v>
      </c>
      <c r="G257" s="37">
        <v>44091.49114583333</v>
      </c>
      <c r="H257" s="35" t="s">
        <v>157</v>
      </c>
      <c r="I257" s="35" t="s">
        <v>3612</v>
      </c>
      <c r="J257" s="35" t="s">
        <v>3612</v>
      </c>
      <c r="K257" s="35" t="s">
        <v>3613</v>
      </c>
      <c r="L257" s="35" t="s">
        <v>3614</v>
      </c>
      <c r="M257" s="35" t="s">
        <v>3615</v>
      </c>
      <c r="N257" s="35" t="s">
        <v>3616</v>
      </c>
      <c r="O257" s="35" t="s">
        <v>3617</v>
      </c>
      <c r="P257" s="38">
        <v>50000</v>
      </c>
      <c r="Q257" s="38">
        <v>6650</v>
      </c>
      <c r="R257" s="38">
        <v>0</v>
      </c>
      <c r="S257" s="38">
        <v>0</v>
      </c>
      <c r="T257" s="38">
        <v>0</v>
      </c>
      <c r="U257" s="19"/>
      <c r="V257" s="38">
        <v>0</v>
      </c>
      <c r="W257" s="19"/>
      <c r="X257" s="38">
        <v>0</v>
      </c>
      <c r="Y257" s="38">
        <v>56650</v>
      </c>
      <c r="Z257" s="38">
        <v>56650</v>
      </c>
      <c r="AA257" s="20"/>
      <c r="AB257" s="19"/>
      <c r="AC257" s="38" t="s">
        <v>112</v>
      </c>
    </row>
    <row r="258" spans="1:29" x14ac:dyDescent="0.25">
      <c r="A258" s="13" t="str">
        <f t="shared" si="8"/>
        <v>1870813456</v>
      </c>
      <c r="B258" s="35">
        <v>253</v>
      </c>
      <c r="C258" s="36" t="s">
        <v>3618</v>
      </c>
      <c r="D258" s="13" t="str">
        <f t="shared" si="9"/>
        <v>1870813456</v>
      </c>
      <c r="E258" s="36"/>
      <c r="F258" s="35" t="s">
        <v>3619</v>
      </c>
      <c r="G258" s="37">
        <v>44091.492291666669</v>
      </c>
      <c r="H258" s="35" t="s">
        <v>157</v>
      </c>
      <c r="I258" s="35" t="s">
        <v>3620</v>
      </c>
      <c r="J258" s="35" t="s">
        <v>3620</v>
      </c>
      <c r="K258" s="35" t="s">
        <v>3621</v>
      </c>
      <c r="L258" s="35" t="s">
        <v>3622</v>
      </c>
      <c r="M258" s="35" t="s">
        <v>3623</v>
      </c>
      <c r="N258" s="35" t="s">
        <v>3624</v>
      </c>
      <c r="O258" s="35" t="s">
        <v>2192</v>
      </c>
      <c r="P258" s="38">
        <v>50000</v>
      </c>
      <c r="Q258" s="38">
        <v>6650</v>
      </c>
      <c r="R258" s="38">
        <v>0</v>
      </c>
      <c r="S258" s="38">
        <v>0</v>
      </c>
      <c r="T258" s="38">
        <v>0</v>
      </c>
      <c r="U258" s="19"/>
      <c r="V258" s="38">
        <v>0</v>
      </c>
      <c r="W258" s="19"/>
      <c r="X258" s="38">
        <v>0</v>
      </c>
      <c r="Y258" s="38">
        <v>56650</v>
      </c>
      <c r="Z258" s="38">
        <v>56650</v>
      </c>
      <c r="AA258" s="20"/>
      <c r="AB258" s="19"/>
      <c r="AC258" s="38" t="s">
        <v>112</v>
      </c>
    </row>
    <row r="259" spans="1:29" x14ac:dyDescent="0.25">
      <c r="A259" s="13" t="str">
        <f t="shared" si="8"/>
        <v>1896913831</v>
      </c>
      <c r="B259" s="35">
        <v>254</v>
      </c>
      <c r="C259" s="36" t="s">
        <v>3625</v>
      </c>
      <c r="D259" s="13" t="str">
        <f t="shared" si="9"/>
        <v>1896913831</v>
      </c>
      <c r="E259" s="36"/>
      <c r="F259" s="35" t="s">
        <v>3626</v>
      </c>
      <c r="G259" s="37">
        <v>44091.511365740742</v>
      </c>
      <c r="H259" s="35" t="s">
        <v>157</v>
      </c>
      <c r="I259" s="35" t="s">
        <v>3627</v>
      </c>
      <c r="J259" s="35" t="s">
        <v>3627</v>
      </c>
      <c r="K259" s="35" t="s">
        <v>3628</v>
      </c>
      <c r="L259" s="35" t="s">
        <v>3629</v>
      </c>
      <c r="M259" s="35" t="s">
        <v>3630</v>
      </c>
      <c r="N259" s="35" t="s">
        <v>3631</v>
      </c>
      <c r="O259" s="35" t="s">
        <v>3632</v>
      </c>
      <c r="P259" s="38">
        <v>50000</v>
      </c>
      <c r="Q259" s="38">
        <v>6650</v>
      </c>
      <c r="R259" s="38">
        <v>0</v>
      </c>
      <c r="S259" s="38">
        <v>0</v>
      </c>
      <c r="T259" s="38">
        <v>0</v>
      </c>
      <c r="U259" s="19"/>
      <c r="V259" s="38">
        <v>0</v>
      </c>
      <c r="W259" s="19"/>
      <c r="X259" s="38">
        <v>0</v>
      </c>
      <c r="Y259" s="38">
        <v>56650</v>
      </c>
      <c r="Z259" s="38">
        <v>56650</v>
      </c>
      <c r="AA259" s="20"/>
      <c r="AB259" s="19"/>
      <c r="AC259" s="38" t="s">
        <v>112</v>
      </c>
    </row>
    <row r="260" spans="1:29" x14ac:dyDescent="0.25">
      <c r="A260" s="13" t="str">
        <f t="shared" si="8"/>
        <v>1977713172</v>
      </c>
      <c r="B260" s="35">
        <v>255</v>
      </c>
      <c r="C260" s="36" t="s">
        <v>3633</v>
      </c>
      <c r="D260" s="13" t="str">
        <f t="shared" si="9"/>
        <v>1977713172</v>
      </c>
      <c r="E260" s="36"/>
      <c r="F260" s="35" t="s">
        <v>3634</v>
      </c>
      <c r="G260" s="37">
        <v>44091.511377314811</v>
      </c>
      <c r="H260" s="35" t="s">
        <v>157</v>
      </c>
      <c r="I260" s="35" t="s">
        <v>3635</v>
      </c>
      <c r="J260" s="35" t="s">
        <v>3635</v>
      </c>
      <c r="K260" s="35" t="s">
        <v>3636</v>
      </c>
      <c r="L260" s="35" t="s">
        <v>3637</v>
      </c>
      <c r="M260" s="35" t="s">
        <v>3638</v>
      </c>
      <c r="N260" s="35" t="s">
        <v>3639</v>
      </c>
      <c r="O260" s="35" t="s">
        <v>3640</v>
      </c>
      <c r="P260" s="38">
        <v>761000</v>
      </c>
      <c r="Q260" s="38">
        <v>6650</v>
      </c>
      <c r="R260" s="38">
        <v>20000</v>
      </c>
      <c r="S260" s="38">
        <v>0</v>
      </c>
      <c r="T260" s="38">
        <v>0</v>
      </c>
      <c r="U260" s="19"/>
      <c r="V260" s="38">
        <v>0</v>
      </c>
      <c r="W260" s="19"/>
      <c r="X260" s="38">
        <v>0</v>
      </c>
      <c r="Y260" s="38">
        <v>787650</v>
      </c>
      <c r="Z260" s="38">
        <v>787650</v>
      </c>
      <c r="AA260" s="20"/>
      <c r="AB260" s="38" t="s">
        <v>179</v>
      </c>
      <c r="AC260" s="38" t="s">
        <v>112</v>
      </c>
    </row>
    <row r="261" spans="1:29" x14ac:dyDescent="0.25">
      <c r="A261" s="13" t="str">
        <f t="shared" si="8"/>
        <v>1149913744</v>
      </c>
      <c r="B261" s="35">
        <v>256</v>
      </c>
      <c r="C261" s="36" t="s">
        <v>3641</v>
      </c>
      <c r="D261" s="13" t="str">
        <f t="shared" si="9"/>
        <v>1149913744</v>
      </c>
      <c r="E261" s="36"/>
      <c r="F261" s="35" t="s">
        <v>3642</v>
      </c>
      <c r="G261" s="37">
        <v>44091.514525462961</v>
      </c>
      <c r="H261" s="35" t="s">
        <v>157</v>
      </c>
      <c r="I261" s="35" t="s">
        <v>3643</v>
      </c>
      <c r="J261" s="35" t="s">
        <v>3643</v>
      </c>
      <c r="K261" s="35" t="s">
        <v>3644</v>
      </c>
      <c r="L261" s="35" t="s">
        <v>3645</v>
      </c>
      <c r="M261" s="35" t="s">
        <v>3646</v>
      </c>
      <c r="N261" s="35" t="s">
        <v>3647</v>
      </c>
      <c r="O261" s="35" t="s">
        <v>3648</v>
      </c>
      <c r="P261" s="38">
        <v>50000</v>
      </c>
      <c r="Q261" s="38">
        <v>6650</v>
      </c>
      <c r="R261" s="38">
        <v>0</v>
      </c>
      <c r="S261" s="38">
        <v>0</v>
      </c>
      <c r="T261" s="38">
        <v>0</v>
      </c>
      <c r="U261" s="19"/>
      <c r="V261" s="38">
        <v>0</v>
      </c>
      <c r="W261" s="19"/>
      <c r="X261" s="38">
        <v>0</v>
      </c>
      <c r="Y261" s="38">
        <v>56650</v>
      </c>
      <c r="Z261" s="38">
        <v>56650</v>
      </c>
      <c r="AA261" s="20"/>
      <c r="AB261" s="19"/>
      <c r="AC261" s="38" t="s">
        <v>112</v>
      </c>
    </row>
    <row r="262" spans="1:29" x14ac:dyDescent="0.25">
      <c r="A262" s="13" t="str">
        <f t="shared" ref="A262:A325" si="10">D262</f>
        <v>1991023815</v>
      </c>
      <c r="B262" s="35">
        <v>257</v>
      </c>
      <c r="C262" s="36" t="s">
        <v>3649</v>
      </c>
      <c r="D262" s="13" t="str">
        <f t="shared" ref="D262:D325" si="11">RIGHT(C262,LEN(C262)-6)</f>
        <v>1991023815</v>
      </c>
      <c r="E262" s="36"/>
      <c r="F262" s="35" t="s">
        <v>3650</v>
      </c>
      <c r="G262" s="37">
        <v>44091.516909722224</v>
      </c>
      <c r="H262" s="35" t="s">
        <v>157</v>
      </c>
      <c r="I262" s="35" t="s">
        <v>3651</v>
      </c>
      <c r="J262" s="35" t="s">
        <v>3651</v>
      </c>
      <c r="K262" s="35" t="s">
        <v>3652</v>
      </c>
      <c r="L262" s="35" t="s">
        <v>3653</v>
      </c>
      <c r="M262" s="35" t="s">
        <v>3654</v>
      </c>
      <c r="N262" s="35" t="s">
        <v>3655</v>
      </c>
      <c r="O262" s="35" t="s">
        <v>332</v>
      </c>
      <c r="P262" s="38">
        <v>50000</v>
      </c>
      <c r="Q262" s="38">
        <v>6650</v>
      </c>
      <c r="R262" s="38">
        <v>0</v>
      </c>
      <c r="S262" s="38">
        <v>0</v>
      </c>
      <c r="T262" s="38">
        <v>0</v>
      </c>
      <c r="U262" s="19"/>
      <c r="V262" s="38">
        <v>0</v>
      </c>
      <c r="W262" s="19"/>
      <c r="X262" s="38">
        <v>0</v>
      </c>
      <c r="Y262" s="38">
        <v>56650</v>
      </c>
      <c r="Z262" s="38">
        <v>56650</v>
      </c>
      <c r="AA262" s="20"/>
      <c r="AB262" s="19"/>
      <c r="AC262" s="38" t="s">
        <v>112</v>
      </c>
    </row>
    <row r="263" spans="1:29" x14ac:dyDescent="0.25">
      <c r="A263" s="13" t="str">
        <f t="shared" si="10"/>
        <v>1004023238</v>
      </c>
      <c r="B263" s="35">
        <v>258</v>
      </c>
      <c r="C263" s="36" t="s">
        <v>3656</v>
      </c>
      <c r="D263" s="13" t="str">
        <f t="shared" si="11"/>
        <v>1004023238</v>
      </c>
      <c r="E263" s="36"/>
      <c r="F263" s="35" t="s">
        <v>3657</v>
      </c>
      <c r="G263" s="37">
        <v>44091.51902777778</v>
      </c>
      <c r="H263" s="35" t="s">
        <v>157</v>
      </c>
      <c r="I263" s="35" t="s">
        <v>3658</v>
      </c>
      <c r="J263" s="35" t="s">
        <v>3658</v>
      </c>
      <c r="K263" s="35" t="s">
        <v>3659</v>
      </c>
      <c r="L263" s="35" t="s">
        <v>3660</v>
      </c>
      <c r="M263" s="35" t="s">
        <v>3661</v>
      </c>
      <c r="N263" s="35" t="s">
        <v>3662</v>
      </c>
      <c r="O263" s="35" t="s">
        <v>1746</v>
      </c>
      <c r="P263" s="38">
        <v>50000</v>
      </c>
      <c r="Q263" s="38">
        <v>6650</v>
      </c>
      <c r="R263" s="38">
        <v>0</v>
      </c>
      <c r="S263" s="38">
        <v>0</v>
      </c>
      <c r="T263" s="38">
        <v>0</v>
      </c>
      <c r="U263" s="19"/>
      <c r="V263" s="38">
        <v>0</v>
      </c>
      <c r="W263" s="19"/>
      <c r="X263" s="38">
        <v>0</v>
      </c>
      <c r="Y263" s="38">
        <v>56650</v>
      </c>
      <c r="Z263" s="38">
        <v>56650</v>
      </c>
      <c r="AA263" s="20"/>
      <c r="AB263" s="19"/>
      <c r="AC263" s="38" t="s">
        <v>112</v>
      </c>
    </row>
    <row r="264" spans="1:29" x14ac:dyDescent="0.25">
      <c r="A264" s="13" t="str">
        <f t="shared" si="10"/>
        <v>1515023678</v>
      </c>
      <c r="B264" s="35">
        <v>259</v>
      </c>
      <c r="C264" s="36" t="s">
        <v>3663</v>
      </c>
      <c r="D264" s="13" t="str">
        <f t="shared" si="11"/>
        <v>1515023678</v>
      </c>
      <c r="E264" s="36"/>
      <c r="F264" s="35" t="s">
        <v>3664</v>
      </c>
      <c r="G264" s="37">
        <v>44091.520671296297</v>
      </c>
      <c r="H264" s="35" t="s">
        <v>157</v>
      </c>
      <c r="I264" s="35" t="s">
        <v>3665</v>
      </c>
      <c r="J264" s="35" t="s">
        <v>3665</v>
      </c>
      <c r="K264" s="35" t="s">
        <v>3666</v>
      </c>
      <c r="L264" s="35" t="s">
        <v>3667</v>
      </c>
      <c r="M264" s="35" t="s">
        <v>3668</v>
      </c>
      <c r="N264" s="35" t="s">
        <v>3669</v>
      </c>
      <c r="O264" s="35" t="s">
        <v>3670</v>
      </c>
      <c r="P264" s="38">
        <v>50000</v>
      </c>
      <c r="Q264" s="38">
        <v>6650</v>
      </c>
      <c r="R264" s="38">
        <v>0</v>
      </c>
      <c r="S264" s="38">
        <v>0</v>
      </c>
      <c r="T264" s="38">
        <v>0</v>
      </c>
      <c r="U264" s="19"/>
      <c r="V264" s="38">
        <v>0</v>
      </c>
      <c r="W264" s="19"/>
      <c r="X264" s="38">
        <v>0</v>
      </c>
      <c r="Y264" s="38">
        <v>56650</v>
      </c>
      <c r="Z264" s="38">
        <v>56650</v>
      </c>
      <c r="AA264" s="20"/>
      <c r="AB264" s="19"/>
      <c r="AC264" s="38" t="s">
        <v>112</v>
      </c>
    </row>
    <row r="265" spans="1:29" x14ac:dyDescent="0.25">
      <c r="A265" s="13" t="str">
        <f t="shared" si="10"/>
        <v>1285023752</v>
      </c>
      <c r="B265" s="35">
        <v>260</v>
      </c>
      <c r="C265" s="36" t="s">
        <v>3671</v>
      </c>
      <c r="D265" s="13" t="str">
        <f t="shared" si="11"/>
        <v>1285023752</v>
      </c>
      <c r="E265" s="36"/>
      <c r="F265" s="35" t="s">
        <v>3672</v>
      </c>
      <c r="G265" s="37">
        <v>44091.521458333336</v>
      </c>
      <c r="H265" s="35" t="s">
        <v>157</v>
      </c>
      <c r="I265" s="35" t="s">
        <v>3673</v>
      </c>
      <c r="J265" s="35" t="s">
        <v>3673</v>
      </c>
      <c r="K265" s="35" t="s">
        <v>3674</v>
      </c>
      <c r="L265" s="35" t="s">
        <v>3675</v>
      </c>
      <c r="M265" s="35" t="s">
        <v>3676</v>
      </c>
      <c r="N265" s="35" t="s">
        <v>689</v>
      </c>
      <c r="O265" s="35" t="s">
        <v>690</v>
      </c>
      <c r="P265" s="38">
        <v>950000</v>
      </c>
      <c r="Q265" s="38">
        <v>6650</v>
      </c>
      <c r="R265" s="38">
        <v>10000</v>
      </c>
      <c r="S265" s="38">
        <v>0</v>
      </c>
      <c r="T265" s="38">
        <v>0</v>
      </c>
      <c r="U265" s="19"/>
      <c r="V265" s="38">
        <v>0</v>
      </c>
      <c r="W265" s="19"/>
      <c r="X265" s="38">
        <v>0</v>
      </c>
      <c r="Y265" s="38">
        <v>966650</v>
      </c>
      <c r="Z265" s="38">
        <v>966650</v>
      </c>
      <c r="AA265" s="39" t="s">
        <v>3677</v>
      </c>
      <c r="AB265" s="38" t="s">
        <v>162</v>
      </c>
      <c r="AC265" s="38" t="s">
        <v>112</v>
      </c>
    </row>
    <row r="266" spans="1:29" x14ac:dyDescent="0.25">
      <c r="A266" s="13" t="str">
        <f t="shared" si="10"/>
        <v>1795813053</v>
      </c>
      <c r="B266" s="35">
        <v>261</v>
      </c>
      <c r="C266" s="36" t="s">
        <v>3678</v>
      </c>
      <c r="D266" s="13" t="str">
        <f t="shared" si="11"/>
        <v>1795813053</v>
      </c>
      <c r="E266" s="36"/>
      <c r="F266" s="35" t="s">
        <v>3679</v>
      </c>
      <c r="G266" s="37">
        <v>44091.524004629631</v>
      </c>
      <c r="H266" s="35" t="s">
        <v>157</v>
      </c>
      <c r="I266" s="35" t="s">
        <v>3680</v>
      </c>
      <c r="J266" s="35" t="s">
        <v>3680</v>
      </c>
      <c r="K266" s="35" t="s">
        <v>3681</v>
      </c>
      <c r="L266" s="35" t="s">
        <v>3682</v>
      </c>
      <c r="M266" s="35" t="s">
        <v>3683</v>
      </c>
      <c r="N266" s="35" t="s">
        <v>3684</v>
      </c>
      <c r="O266" s="35" t="s">
        <v>896</v>
      </c>
      <c r="P266" s="38">
        <v>474000</v>
      </c>
      <c r="Q266" s="38">
        <v>6650</v>
      </c>
      <c r="R266" s="38">
        <v>10000</v>
      </c>
      <c r="S266" s="38">
        <v>0</v>
      </c>
      <c r="T266" s="38">
        <v>0</v>
      </c>
      <c r="U266" s="19"/>
      <c r="V266" s="38">
        <v>0</v>
      </c>
      <c r="W266" s="19"/>
      <c r="X266" s="38">
        <v>0</v>
      </c>
      <c r="Y266" s="38">
        <v>490650</v>
      </c>
      <c r="Z266" s="38">
        <v>490650</v>
      </c>
      <c r="AA266" s="39" t="s">
        <v>3685</v>
      </c>
      <c r="AB266" s="38" t="s">
        <v>162</v>
      </c>
      <c r="AC266" s="38" t="s">
        <v>112</v>
      </c>
    </row>
    <row r="267" spans="1:29" x14ac:dyDescent="0.25">
      <c r="A267" s="13" t="str">
        <f t="shared" si="10"/>
        <v>1268023286</v>
      </c>
      <c r="B267" s="35">
        <v>262</v>
      </c>
      <c r="C267" s="36" t="s">
        <v>3686</v>
      </c>
      <c r="D267" s="13" t="str">
        <f t="shared" si="11"/>
        <v>1268023286</v>
      </c>
      <c r="E267" s="36"/>
      <c r="F267" s="35" t="s">
        <v>3687</v>
      </c>
      <c r="G267" s="37">
        <v>44091.524224537039</v>
      </c>
      <c r="H267" s="35" t="s">
        <v>157</v>
      </c>
      <c r="I267" s="35" t="s">
        <v>3688</v>
      </c>
      <c r="J267" s="35" t="s">
        <v>3688</v>
      </c>
      <c r="K267" s="35" t="s">
        <v>3689</v>
      </c>
      <c r="L267" s="35" t="s">
        <v>3690</v>
      </c>
      <c r="M267" s="35" t="s">
        <v>3691</v>
      </c>
      <c r="N267" s="35" t="s">
        <v>3692</v>
      </c>
      <c r="O267" s="35" t="s">
        <v>3693</v>
      </c>
      <c r="P267" s="38">
        <v>50000</v>
      </c>
      <c r="Q267" s="38">
        <v>6650</v>
      </c>
      <c r="R267" s="38">
        <v>0</v>
      </c>
      <c r="S267" s="38">
        <v>0</v>
      </c>
      <c r="T267" s="38">
        <v>0</v>
      </c>
      <c r="U267" s="19"/>
      <c r="V267" s="38">
        <v>0</v>
      </c>
      <c r="W267" s="19"/>
      <c r="X267" s="38">
        <v>0</v>
      </c>
      <c r="Y267" s="38">
        <v>56650</v>
      </c>
      <c r="Z267" s="38">
        <v>56650</v>
      </c>
      <c r="AA267" s="20"/>
      <c r="AB267" s="19"/>
      <c r="AC267" s="38" t="s">
        <v>112</v>
      </c>
    </row>
    <row r="268" spans="1:29" x14ac:dyDescent="0.25">
      <c r="A268" s="13" t="str">
        <f t="shared" si="10"/>
        <v>1230123237</v>
      </c>
      <c r="B268" s="35">
        <v>263</v>
      </c>
      <c r="C268" s="36" t="s">
        <v>3694</v>
      </c>
      <c r="D268" s="13" t="str">
        <f t="shared" si="11"/>
        <v>1230123237</v>
      </c>
      <c r="E268" s="36"/>
      <c r="F268" s="35" t="s">
        <v>3695</v>
      </c>
      <c r="G268" s="37">
        <v>44091.52615740741</v>
      </c>
      <c r="H268" s="35" t="s">
        <v>157</v>
      </c>
      <c r="I268" s="35" t="s">
        <v>3696</v>
      </c>
      <c r="J268" s="35" t="s">
        <v>3696</v>
      </c>
      <c r="K268" s="35" t="s">
        <v>3697</v>
      </c>
      <c r="L268" s="35" t="s">
        <v>3698</v>
      </c>
      <c r="M268" s="35" t="s">
        <v>3699</v>
      </c>
      <c r="N268" s="35" t="s">
        <v>3700</v>
      </c>
      <c r="O268" s="35" t="s">
        <v>3701</v>
      </c>
      <c r="P268" s="38">
        <v>50000</v>
      </c>
      <c r="Q268" s="38">
        <v>6650</v>
      </c>
      <c r="R268" s="38">
        <v>0</v>
      </c>
      <c r="S268" s="38">
        <v>0</v>
      </c>
      <c r="T268" s="38">
        <v>0</v>
      </c>
      <c r="U268" s="19"/>
      <c r="V268" s="38">
        <v>0</v>
      </c>
      <c r="W268" s="19"/>
      <c r="X268" s="38">
        <v>0</v>
      </c>
      <c r="Y268" s="38">
        <v>56650</v>
      </c>
      <c r="Z268" s="38">
        <v>56650</v>
      </c>
      <c r="AA268" s="20"/>
      <c r="AB268" s="19"/>
      <c r="AC268" s="38" t="s">
        <v>112</v>
      </c>
    </row>
    <row r="269" spans="1:29" x14ac:dyDescent="0.25">
      <c r="A269" s="13" t="str">
        <f t="shared" si="10"/>
        <v>1290123433</v>
      </c>
      <c r="B269" s="35">
        <v>264</v>
      </c>
      <c r="C269" s="36" t="s">
        <v>3702</v>
      </c>
      <c r="D269" s="13" t="str">
        <f t="shared" si="11"/>
        <v>1290123433</v>
      </c>
      <c r="E269" s="36"/>
      <c r="F269" s="35" t="s">
        <v>3703</v>
      </c>
      <c r="G269" s="37">
        <v>44091.527141203704</v>
      </c>
      <c r="H269" s="35" t="s">
        <v>157</v>
      </c>
      <c r="I269" s="35" t="s">
        <v>3704</v>
      </c>
      <c r="J269" s="35" t="s">
        <v>3704</v>
      </c>
      <c r="K269" s="35" t="s">
        <v>3705</v>
      </c>
      <c r="L269" s="35" t="s">
        <v>3706</v>
      </c>
      <c r="M269" s="35" t="s">
        <v>3707</v>
      </c>
      <c r="N269" s="35" t="s">
        <v>3708</v>
      </c>
      <c r="O269" s="35" t="s">
        <v>3709</v>
      </c>
      <c r="P269" s="38">
        <v>50000</v>
      </c>
      <c r="Q269" s="38">
        <v>6650</v>
      </c>
      <c r="R269" s="38">
        <v>0</v>
      </c>
      <c r="S269" s="38">
        <v>0</v>
      </c>
      <c r="T269" s="38">
        <v>0</v>
      </c>
      <c r="U269" s="19"/>
      <c r="V269" s="38">
        <v>0</v>
      </c>
      <c r="W269" s="19"/>
      <c r="X269" s="38">
        <v>0</v>
      </c>
      <c r="Y269" s="38">
        <v>56650</v>
      </c>
      <c r="Z269" s="38">
        <v>56650</v>
      </c>
      <c r="AA269" s="20"/>
      <c r="AB269" s="19"/>
      <c r="AC269" s="38" t="s">
        <v>112</v>
      </c>
    </row>
    <row r="270" spans="1:29" x14ac:dyDescent="0.25">
      <c r="A270" s="13" t="str">
        <f t="shared" si="10"/>
        <v>1604123329</v>
      </c>
      <c r="B270" s="35">
        <v>265</v>
      </c>
      <c r="C270" s="36" t="s">
        <v>3710</v>
      </c>
      <c r="D270" s="13" t="str">
        <f t="shared" si="11"/>
        <v>1604123329</v>
      </c>
      <c r="E270" s="36"/>
      <c r="F270" s="35" t="s">
        <v>3711</v>
      </c>
      <c r="G270" s="37">
        <v>44091.532268518517</v>
      </c>
      <c r="H270" s="35" t="s">
        <v>157</v>
      </c>
      <c r="I270" s="35" t="s">
        <v>3712</v>
      </c>
      <c r="J270" s="35" t="s">
        <v>3712</v>
      </c>
      <c r="K270" s="35" t="s">
        <v>3713</v>
      </c>
      <c r="L270" s="35" t="s">
        <v>3714</v>
      </c>
      <c r="M270" s="35" t="s">
        <v>3715</v>
      </c>
      <c r="N270" s="35" t="s">
        <v>3716</v>
      </c>
      <c r="O270" s="35" t="s">
        <v>3717</v>
      </c>
      <c r="P270" s="38">
        <v>50000</v>
      </c>
      <c r="Q270" s="38">
        <v>6650</v>
      </c>
      <c r="R270" s="38">
        <v>0</v>
      </c>
      <c r="S270" s="38">
        <v>0</v>
      </c>
      <c r="T270" s="38">
        <v>0</v>
      </c>
      <c r="U270" s="19"/>
      <c r="V270" s="38">
        <v>0</v>
      </c>
      <c r="W270" s="19"/>
      <c r="X270" s="38">
        <v>0</v>
      </c>
      <c r="Y270" s="38">
        <v>56650</v>
      </c>
      <c r="Z270" s="38">
        <v>56650</v>
      </c>
      <c r="AA270" s="20"/>
      <c r="AB270" s="19"/>
      <c r="AC270" s="38" t="s">
        <v>112</v>
      </c>
    </row>
    <row r="271" spans="1:29" x14ac:dyDescent="0.25">
      <c r="A271" s="13" t="str">
        <f t="shared" si="10"/>
        <v>03216187YI2</v>
      </c>
      <c r="B271" s="35">
        <v>266</v>
      </c>
      <c r="C271" s="36" t="s">
        <v>3718</v>
      </c>
      <c r="D271" s="13" t="str">
        <f t="shared" si="11"/>
        <v>03216187YI2</v>
      </c>
      <c r="E271" s="36"/>
      <c r="F271" s="35" t="s">
        <v>3718</v>
      </c>
      <c r="G271" s="37">
        <v>44091.532592592594</v>
      </c>
      <c r="H271" s="35" t="s">
        <v>180</v>
      </c>
      <c r="I271" s="35" t="s">
        <v>3719</v>
      </c>
      <c r="J271" s="35" t="s">
        <v>3719</v>
      </c>
      <c r="K271" s="35" t="s">
        <v>3720</v>
      </c>
      <c r="L271" s="35" t="s">
        <v>3721</v>
      </c>
      <c r="M271" s="35" t="s">
        <v>3722</v>
      </c>
      <c r="N271" s="35" t="s">
        <v>3723</v>
      </c>
      <c r="O271" s="35" t="s">
        <v>3724</v>
      </c>
      <c r="P271" s="38">
        <v>122000</v>
      </c>
      <c r="Q271" s="38">
        <v>5200</v>
      </c>
      <c r="R271" s="38">
        <v>10000</v>
      </c>
      <c r="S271" s="38">
        <v>0</v>
      </c>
      <c r="T271" s="38">
        <v>0</v>
      </c>
      <c r="U271" s="19"/>
      <c r="V271" s="38">
        <v>0</v>
      </c>
      <c r="W271" s="19"/>
      <c r="X271" s="38">
        <v>0</v>
      </c>
      <c r="Y271" s="38">
        <v>137200</v>
      </c>
      <c r="Z271" s="38">
        <v>137200</v>
      </c>
      <c r="AA271" s="39" t="s">
        <v>3725</v>
      </c>
      <c r="AB271" s="38" t="s">
        <v>151</v>
      </c>
      <c r="AC271" s="38" t="s">
        <v>112</v>
      </c>
    </row>
    <row r="272" spans="1:29" x14ac:dyDescent="0.25">
      <c r="A272" s="13" t="str">
        <f t="shared" si="10"/>
        <v>1405123917</v>
      </c>
      <c r="B272" s="35">
        <v>267</v>
      </c>
      <c r="C272" s="36" t="s">
        <v>3726</v>
      </c>
      <c r="D272" s="13" t="str">
        <f t="shared" si="11"/>
        <v>1405123917</v>
      </c>
      <c r="E272" s="36"/>
      <c r="F272" s="35" t="s">
        <v>3727</v>
      </c>
      <c r="G272" s="37">
        <v>44091.534710648149</v>
      </c>
      <c r="H272" s="35" t="s">
        <v>157</v>
      </c>
      <c r="I272" s="35" t="s">
        <v>3728</v>
      </c>
      <c r="J272" s="35" t="s">
        <v>3728</v>
      </c>
      <c r="K272" s="35" t="s">
        <v>3729</v>
      </c>
      <c r="L272" s="35" t="s">
        <v>3730</v>
      </c>
      <c r="M272" s="35" t="s">
        <v>3731</v>
      </c>
      <c r="N272" s="35" t="s">
        <v>2739</v>
      </c>
      <c r="O272" s="35" t="s">
        <v>190</v>
      </c>
      <c r="P272" s="38">
        <v>50000</v>
      </c>
      <c r="Q272" s="38">
        <v>6650</v>
      </c>
      <c r="R272" s="38">
        <v>8000</v>
      </c>
      <c r="S272" s="38">
        <v>0</v>
      </c>
      <c r="T272" s="38">
        <v>0</v>
      </c>
      <c r="U272" s="19"/>
      <c r="V272" s="38">
        <v>0</v>
      </c>
      <c r="W272" s="19"/>
      <c r="X272" s="38">
        <v>0</v>
      </c>
      <c r="Y272" s="38">
        <v>64650</v>
      </c>
      <c r="Z272" s="38">
        <v>64650</v>
      </c>
      <c r="AA272" s="39" t="s">
        <v>3732</v>
      </c>
      <c r="AB272" s="38" t="s">
        <v>138</v>
      </c>
      <c r="AC272" s="38" t="s">
        <v>112</v>
      </c>
    </row>
    <row r="273" spans="1:29" x14ac:dyDescent="0.25">
      <c r="A273" s="13" t="str">
        <f t="shared" si="10"/>
        <v>1897123320</v>
      </c>
      <c r="B273" s="35">
        <v>268</v>
      </c>
      <c r="C273" s="36" t="s">
        <v>3733</v>
      </c>
      <c r="D273" s="13" t="str">
        <f t="shared" si="11"/>
        <v>1897123320</v>
      </c>
      <c r="E273" s="36"/>
      <c r="F273" s="35" t="s">
        <v>3734</v>
      </c>
      <c r="G273" s="37">
        <v>44091.535300925927</v>
      </c>
      <c r="H273" s="35" t="s">
        <v>157</v>
      </c>
      <c r="I273" s="35" t="s">
        <v>3735</v>
      </c>
      <c r="J273" s="35" t="s">
        <v>3735</v>
      </c>
      <c r="K273" s="35" t="s">
        <v>3736</v>
      </c>
      <c r="L273" s="35" t="s">
        <v>3737</v>
      </c>
      <c r="M273" s="35" t="s">
        <v>3738</v>
      </c>
      <c r="N273" s="35" t="s">
        <v>3739</v>
      </c>
      <c r="O273" s="35" t="s">
        <v>3740</v>
      </c>
      <c r="P273" s="38">
        <v>50000</v>
      </c>
      <c r="Q273" s="38">
        <v>6650</v>
      </c>
      <c r="R273" s="38">
        <v>0</v>
      </c>
      <c r="S273" s="38">
        <v>0</v>
      </c>
      <c r="T273" s="38">
        <v>0</v>
      </c>
      <c r="U273" s="19"/>
      <c r="V273" s="38">
        <v>0</v>
      </c>
      <c r="W273" s="19"/>
      <c r="X273" s="38">
        <v>0</v>
      </c>
      <c r="Y273" s="38">
        <v>56650</v>
      </c>
      <c r="Z273" s="38">
        <v>56650</v>
      </c>
      <c r="AA273" s="20"/>
      <c r="AB273" s="19"/>
      <c r="AC273" s="38" t="s">
        <v>112</v>
      </c>
    </row>
    <row r="274" spans="1:29" x14ac:dyDescent="0.25">
      <c r="A274" s="13" t="str">
        <f t="shared" si="10"/>
        <v>1908123251</v>
      </c>
      <c r="B274" s="35">
        <v>269</v>
      </c>
      <c r="C274" s="36" t="s">
        <v>3741</v>
      </c>
      <c r="D274" s="13" t="str">
        <f t="shared" si="11"/>
        <v>1908123251</v>
      </c>
      <c r="E274" s="36"/>
      <c r="F274" s="35" t="s">
        <v>3742</v>
      </c>
      <c r="G274" s="37">
        <v>44091.535532407404</v>
      </c>
      <c r="H274" s="35" t="s">
        <v>157</v>
      </c>
      <c r="I274" s="35" t="s">
        <v>3743</v>
      </c>
      <c r="J274" s="35" t="s">
        <v>3743</v>
      </c>
      <c r="K274" s="35" t="s">
        <v>3744</v>
      </c>
      <c r="L274" s="35" t="s">
        <v>3745</v>
      </c>
      <c r="M274" s="35" t="s">
        <v>3746</v>
      </c>
      <c r="N274" s="35" t="s">
        <v>368</v>
      </c>
      <c r="O274" s="35" t="s">
        <v>369</v>
      </c>
      <c r="P274" s="38">
        <v>122000</v>
      </c>
      <c r="Q274" s="38">
        <v>6650</v>
      </c>
      <c r="R274" s="38">
        <v>19000</v>
      </c>
      <c r="S274" s="38">
        <v>0</v>
      </c>
      <c r="T274" s="38">
        <v>0</v>
      </c>
      <c r="U274" s="19"/>
      <c r="V274" s="38">
        <v>0</v>
      </c>
      <c r="W274" s="19"/>
      <c r="X274" s="38">
        <v>0</v>
      </c>
      <c r="Y274" s="38">
        <v>147650</v>
      </c>
      <c r="Z274" s="38">
        <v>147650</v>
      </c>
      <c r="AA274" s="39" t="s">
        <v>3747</v>
      </c>
      <c r="AB274" s="38" t="s">
        <v>151</v>
      </c>
      <c r="AC274" s="38" t="s">
        <v>112</v>
      </c>
    </row>
    <row r="275" spans="1:29" x14ac:dyDescent="0.25">
      <c r="A275" s="13" t="str">
        <f t="shared" si="10"/>
        <v>1478123630</v>
      </c>
      <c r="B275" s="35">
        <v>270</v>
      </c>
      <c r="C275" s="36" t="s">
        <v>3748</v>
      </c>
      <c r="D275" s="13" t="str">
        <f t="shared" si="11"/>
        <v>1478123630</v>
      </c>
      <c r="E275" s="36"/>
      <c r="F275" s="35" t="s">
        <v>3749</v>
      </c>
      <c r="G275" s="37">
        <v>44091.536157407405</v>
      </c>
      <c r="H275" s="35" t="s">
        <v>157</v>
      </c>
      <c r="I275" s="35" t="s">
        <v>3750</v>
      </c>
      <c r="J275" s="35" t="s">
        <v>3750</v>
      </c>
      <c r="K275" s="35" t="s">
        <v>3751</v>
      </c>
      <c r="L275" s="35" t="s">
        <v>3752</v>
      </c>
      <c r="M275" s="35" t="s">
        <v>3753</v>
      </c>
      <c r="N275" s="35" t="s">
        <v>3754</v>
      </c>
      <c r="O275" s="35" t="s">
        <v>3755</v>
      </c>
      <c r="P275" s="38">
        <v>50000</v>
      </c>
      <c r="Q275" s="38">
        <v>6650</v>
      </c>
      <c r="R275" s="38">
        <v>0</v>
      </c>
      <c r="S275" s="38">
        <v>0</v>
      </c>
      <c r="T275" s="38">
        <v>0</v>
      </c>
      <c r="U275" s="19"/>
      <c r="V275" s="38">
        <v>0</v>
      </c>
      <c r="W275" s="19"/>
      <c r="X275" s="38">
        <v>0</v>
      </c>
      <c r="Y275" s="38">
        <v>56650</v>
      </c>
      <c r="Z275" s="38">
        <v>56650</v>
      </c>
      <c r="AA275" s="20"/>
      <c r="AB275" s="19"/>
      <c r="AC275" s="38" t="s">
        <v>112</v>
      </c>
    </row>
    <row r="276" spans="1:29" x14ac:dyDescent="0.25">
      <c r="A276" s="13" t="str">
        <f t="shared" si="10"/>
        <v>1611223150</v>
      </c>
      <c r="B276" s="35">
        <v>271</v>
      </c>
      <c r="C276" s="36" t="s">
        <v>3756</v>
      </c>
      <c r="D276" s="13" t="str">
        <f t="shared" si="11"/>
        <v>1611223150</v>
      </c>
      <c r="E276" s="36"/>
      <c r="F276" s="35" t="s">
        <v>3757</v>
      </c>
      <c r="G276" s="37">
        <v>44091.538969907408</v>
      </c>
      <c r="H276" s="35" t="s">
        <v>157</v>
      </c>
      <c r="I276" s="35" t="s">
        <v>3758</v>
      </c>
      <c r="J276" s="35" t="s">
        <v>3758</v>
      </c>
      <c r="K276" s="35" t="s">
        <v>3759</v>
      </c>
      <c r="L276" s="35" t="s">
        <v>3760</v>
      </c>
      <c r="M276" s="35" t="s">
        <v>3761</v>
      </c>
      <c r="N276" s="35" t="s">
        <v>3762</v>
      </c>
      <c r="O276" s="35" t="s">
        <v>3763</v>
      </c>
      <c r="P276" s="38">
        <v>50000</v>
      </c>
      <c r="Q276" s="38">
        <v>6650</v>
      </c>
      <c r="R276" s="38">
        <v>0</v>
      </c>
      <c r="S276" s="38">
        <v>0</v>
      </c>
      <c r="T276" s="38">
        <v>0</v>
      </c>
      <c r="U276" s="19"/>
      <c r="V276" s="38">
        <v>0</v>
      </c>
      <c r="W276" s="19"/>
      <c r="X276" s="38">
        <v>0</v>
      </c>
      <c r="Y276" s="38">
        <v>56650</v>
      </c>
      <c r="Z276" s="38">
        <v>56650</v>
      </c>
      <c r="AA276" s="20"/>
      <c r="AB276" s="19"/>
      <c r="AC276" s="38" t="s">
        <v>112</v>
      </c>
    </row>
    <row r="277" spans="1:29" x14ac:dyDescent="0.25">
      <c r="A277" s="13" t="str">
        <f t="shared" si="10"/>
        <v>1790223072</v>
      </c>
      <c r="B277" s="35">
        <v>272</v>
      </c>
      <c r="C277" s="36" t="s">
        <v>3764</v>
      </c>
      <c r="D277" s="13" t="str">
        <f t="shared" si="11"/>
        <v>1790223072</v>
      </c>
      <c r="E277" s="36"/>
      <c r="F277" s="35" t="s">
        <v>3765</v>
      </c>
      <c r="G277" s="37">
        <v>44091.539155092592</v>
      </c>
      <c r="H277" s="35" t="s">
        <v>157</v>
      </c>
      <c r="I277" s="35" t="s">
        <v>3766</v>
      </c>
      <c r="J277" s="35" t="s">
        <v>3766</v>
      </c>
      <c r="K277" s="35" t="s">
        <v>3767</v>
      </c>
      <c r="L277" s="35" t="s">
        <v>3768</v>
      </c>
      <c r="M277" s="35" t="s">
        <v>3769</v>
      </c>
      <c r="N277" s="35" t="s">
        <v>3770</v>
      </c>
      <c r="O277" s="35" t="s">
        <v>3771</v>
      </c>
      <c r="P277" s="38">
        <v>50000</v>
      </c>
      <c r="Q277" s="38">
        <v>6650</v>
      </c>
      <c r="R277" s="38">
        <v>0</v>
      </c>
      <c r="S277" s="38">
        <v>0</v>
      </c>
      <c r="T277" s="38">
        <v>0</v>
      </c>
      <c r="U277" s="19"/>
      <c r="V277" s="38">
        <v>0</v>
      </c>
      <c r="W277" s="19"/>
      <c r="X277" s="38">
        <v>0</v>
      </c>
      <c r="Y277" s="38">
        <v>56650</v>
      </c>
      <c r="Z277" s="38">
        <v>56650</v>
      </c>
      <c r="AA277" s="20"/>
      <c r="AB277" s="19"/>
      <c r="AC277" s="38" t="s">
        <v>112</v>
      </c>
    </row>
    <row r="278" spans="1:29" x14ac:dyDescent="0.25">
      <c r="A278" s="13" t="str">
        <f t="shared" si="10"/>
        <v>1743223303</v>
      </c>
      <c r="B278" s="35">
        <v>273</v>
      </c>
      <c r="C278" s="36" t="s">
        <v>3772</v>
      </c>
      <c r="D278" s="13" t="str">
        <f t="shared" si="11"/>
        <v>1743223303</v>
      </c>
      <c r="E278" s="36"/>
      <c r="F278" s="35" t="s">
        <v>3773</v>
      </c>
      <c r="G278" s="37">
        <v>44091.541643518518</v>
      </c>
      <c r="H278" s="35" t="s">
        <v>157</v>
      </c>
      <c r="I278" s="35" t="s">
        <v>3774</v>
      </c>
      <c r="J278" s="35" t="s">
        <v>3774</v>
      </c>
      <c r="K278" s="35" t="s">
        <v>3775</v>
      </c>
      <c r="L278" s="35" t="s">
        <v>3776</v>
      </c>
      <c r="M278" s="35" t="s">
        <v>3777</v>
      </c>
      <c r="N278" s="35" t="s">
        <v>3778</v>
      </c>
      <c r="O278" s="35" t="s">
        <v>3779</v>
      </c>
      <c r="P278" s="38">
        <v>50000</v>
      </c>
      <c r="Q278" s="38">
        <v>6650</v>
      </c>
      <c r="R278" s="38">
        <v>0</v>
      </c>
      <c r="S278" s="38">
        <v>0</v>
      </c>
      <c r="T278" s="38">
        <v>0</v>
      </c>
      <c r="U278" s="19"/>
      <c r="V278" s="38">
        <v>0</v>
      </c>
      <c r="W278" s="19"/>
      <c r="X278" s="38">
        <v>0</v>
      </c>
      <c r="Y278" s="38">
        <v>56650</v>
      </c>
      <c r="Z278" s="38">
        <v>56650</v>
      </c>
      <c r="AA278" s="20"/>
      <c r="AB278" s="19"/>
      <c r="AC278" s="38" t="s">
        <v>112</v>
      </c>
    </row>
    <row r="279" spans="1:29" x14ac:dyDescent="0.25">
      <c r="A279" s="13" t="str">
        <f t="shared" si="10"/>
        <v>1709804870</v>
      </c>
      <c r="B279" s="35">
        <v>274</v>
      </c>
      <c r="C279" s="36" t="s">
        <v>3780</v>
      </c>
      <c r="D279" s="13" t="str">
        <f t="shared" si="11"/>
        <v>1709804870</v>
      </c>
      <c r="E279" s="36"/>
      <c r="F279" s="35" t="s">
        <v>3781</v>
      </c>
      <c r="G279" s="37">
        <v>44092.043680555558</v>
      </c>
      <c r="H279" s="35" t="s">
        <v>157</v>
      </c>
      <c r="I279" s="35" t="s">
        <v>3782</v>
      </c>
      <c r="J279" s="35" t="s">
        <v>3782</v>
      </c>
      <c r="K279" s="35" t="s">
        <v>3783</v>
      </c>
      <c r="L279" s="35" t="s">
        <v>3784</v>
      </c>
      <c r="M279" s="35" t="s">
        <v>3785</v>
      </c>
      <c r="N279" s="35" t="s">
        <v>3786</v>
      </c>
      <c r="O279" s="35" t="s">
        <v>3787</v>
      </c>
      <c r="P279" s="38">
        <v>474000</v>
      </c>
      <c r="Q279" s="38">
        <v>6650</v>
      </c>
      <c r="R279" s="38">
        <v>0</v>
      </c>
      <c r="S279" s="38">
        <v>0</v>
      </c>
      <c r="T279" s="38">
        <v>0</v>
      </c>
      <c r="U279" s="19"/>
      <c r="V279" s="38">
        <v>0</v>
      </c>
      <c r="W279" s="19"/>
      <c r="X279" s="38">
        <v>0</v>
      </c>
      <c r="Y279" s="38">
        <v>480650</v>
      </c>
      <c r="Z279" s="38">
        <v>480650</v>
      </c>
      <c r="AA279" s="20"/>
      <c r="AB279" s="19"/>
      <c r="AC279" s="38" t="s">
        <v>112</v>
      </c>
    </row>
    <row r="280" spans="1:29" x14ac:dyDescent="0.25">
      <c r="A280" s="13" t="str">
        <f t="shared" si="10"/>
        <v>1739804395</v>
      </c>
      <c r="B280" s="35">
        <v>275</v>
      </c>
      <c r="C280" s="36" t="s">
        <v>3788</v>
      </c>
      <c r="D280" s="13" t="str">
        <f t="shared" si="11"/>
        <v>1739804395</v>
      </c>
      <c r="E280" s="36"/>
      <c r="F280" s="35" t="s">
        <v>3789</v>
      </c>
      <c r="G280" s="37">
        <v>44092.043703703705</v>
      </c>
      <c r="H280" s="35" t="s">
        <v>157</v>
      </c>
      <c r="I280" s="35" t="s">
        <v>3790</v>
      </c>
      <c r="J280" s="35" t="s">
        <v>3790</v>
      </c>
      <c r="K280" s="35" t="s">
        <v>3791</v>
      </c>
      <c r="L280" s="35" t="s">
        <v>3792</v>
      </c>
      <c r="M280" s="35" t="s">
        <v>3793</v>
      </c>
      <c r="N280" s="35" t="s">
        <v>3794</v>
      </c>
      <c r="O280" s="35" t="s">
        <v>3795</v>
      </c>
      <c r="P280" s="38">
        <v>50000</v>
      </c>
      <c r="Q280" s="38">
        <v>6650</v>
      </c>
      <c r="R280" s="38">
        <v>0</v>
      </c>
      <c r="S280" s="38">
        <v>0</v>
      </c>
      <c r="T280" s="38">
        <v>0</v>
      </c>
      <c r="U280" s="19"/>
      <c r="V280" s="38">
        <v>0</v>
      </c>
      <c r="W280" s="19"/>
      <c r="X280" s="38">
        <v>0</v>
      </c>
      <c r="Y280" s="38">
        <v>56650</v>
      </c>
      <c r="Z280" s="38">
        <v>56650</v>
      </c>
      <c r="AA280" s="20"/>
      <c r="AB280" s="19"/>
      <c r="AC280" s="38" t="s">
        <v>112</v>
      </c>
    </row>
    <row r="281" spans="1:29" x14ac:dyDescent="0.25">
      <c r="A281" s="13" t="str">
        <f t="shared" si="10"/>
        <v>1790904639</v>
      </c>
      <c r="B281" s="35">
        <v>276</v>
      </c>
      <c r="C281" s="36" t="s">
        <v>3796</v>
      </c>
      <c r="D281" s="13" t="str">
        <f t="shared" si="11"/>
        <v>1790904639</v>
      </c>
      <c r="E281" s="36"/>
      <c r="F281" s="35" t="s">
        <v>3797</v>
      </c>
      <c r="G281" s="37">
        <v>44092.046053240738</v>
      </c>
      <c r="H281" s="35" t="s">
        <v>157</v>
      </c>
      <c r="I281" s="35" t="s">
        <v>3798</v>
      </c>
      <c r="J281" s="35" t="s">
        <v>3798</v>
      </c>
      <c r="K281" s="35" t="s">
        <v>3799</v>
      </c>
      <c r="L281" s="35" t="s">
        <v>3800</v>
      </c>
      <c r="M281" s="35" t="s">
        <v>3801</v>
      </c>
      <c r="N281" s="35" t="s">
        <v>3802</v>
      </c>
      <c r="O281" s="35" t="s">
        <v>3803</v>
      </c>
      <c r="P281" s="38">
        <v>50000</v>
      </c>
      <c r="Q281" s="38">
        <v>6650</v>
      </c>
      <c r="R281" s="38">
        <v>0</v>
      </c>
      <c r="S281" s="38">
        <v>0</v>
      </c>
      <c r="T281" s="38">
        <v>0</v>
      </c>
      <c r="U281" s="19"/>
      <c r="V281" s="38">
        <v>0</v>
      </c>
      <c r="W281" s="19"/>
      <c r="X281" s="38">
        <v>0</v>
      </c>
      <c r="Y281" s="38">
        <v>56650</v>
      </c>
      <c r="Z281" s="38">
        <v>56650</v>
      </c>
      <c r="AA281" s="20"/>
      <c r="AB281" s="19"/>
      <c r="AC281" s="38" t="s">
        <v>112</v>
      </c>
    </row>
    <row r="282" spans="1:29" x14ac:dyDescent="0.25">
      <c r="A282" s="13" t="str">
        <f t="shared" si="10"/>
        <v>1082904779</v>
      </c>
      <c r="B282" s="35">
        <v>277</v>
      </c>
      <c r="C282" s="36" t="s">
        <v>3804</v>
      </c>
      <c r="D282" s="13" t="str">
        <f t="shared" si="11"/>
        <v>1082904779</v>
      </c>
      <c r="E282" s="36"/>
      <c r="F282" s="35" t="s">
        <v>3805</v>
      </c>
      <c r="G282" s="37">
        <v>44092.04755787037</v>
      </c>
      <c r="H282" s="35" t="s">
        <v>157</v>
      </c>
      <c r="I282" s="35" t="s">
        <v>3806</v>
      </c>
      <c r="J282" s="35" t="s">
        <v>3806</v>
      </c>
      <c r="K282" s="35" t="s">
        <v>3807</v>
      </c>
      <c r="L282" s="35" t="s">
        <v>3808</v>
      </c>
      <c r="M282" s="35" t="s">
        <v>3809</v>
      </c>
      <c r="N282" s="35" t="s">
        <v>3810</v>
      </c>
      <c r="O282" s="35" t="s">
        <v>3811</v>
      </c>
      <c r="P282" s="38">
        <v>50000</v>
      </c>
      <c r="Q282" s="38">
        <v>6650</v>
      </c>
      <c r="R282" s="38">
        <v>0</v>
      </c>
      <c r="S282" s="38">
        <v>0</v>
      </c>
      <c r="T282" s="38">
        <v>0</v>
      </c>
      <c r="U282" s="19"/>
      <c r="V282" s="38">
        <v>0</v>
      </c>
      <c r="W282" s="19"/>
      <c r="X282" s="38">
        <v>0</v>
      </c>
      <c r="Y282" s="38">
        <v>56650</v>
      </c>
      <c r="Z282" s="38">
        <v>56650</v>
      </c>
      <c r="AA282" s="20"/>
      <c r="AB282" s="19"/>
      <c r="AC282" s="38" t="s">
        <v>112</v>
      </c>
    </row>
    <row r="283" spans="1:29" x14ac:dyDescent="0.25">
      <c r="A283" s="13" t="str">
        <f t="shared" si="10"/>
        <v>1583904723</v>
      </c>
      <c r="B283" s="35">
        <v>278</v>
      </c>
      <c r="C283" s="36" t="s">
        <v>3812</v>
      </c>
      <c r="D283" s="13" t="str">
        <f t="shared" si="11"/>
        <v>1583904723</v>
      </c>
      <c r="E283" s="36"/>
      <c r="F283" s="35" t="s">
        <v>3813</v>
      </c>
      <c r="G283" s="37">
        <v>44092.049178240741</v>
      </c>
      <c r="H283" s="35" t="s">
        <v>157</v>
      </c>
      <c r="I283" s="35" t="s">
        <v>3814</v>
      </c>
      <c r="J283" s="35" t="s">
        <v>3814</v>
      </c>
      <c r="K283" s="35" t="s">
        <v>3815</v>
      </c>
      <c r="L283" s="35" t="s">
        <v>3816</v>
      </c>
      <c r="M283" s="35" t="s">
        <v>3817</v>
      </c>
      <c r="N283" s="35" t="s">
        <v>3818</v>
      </c>
      <c r="O283" s="35" t="s">
        <v>3819</v>
      </c>
      <c r="P283" s="38">
        <v>50000</v>
      </c>
      <c r="Q283" s="38">
        <v>6650</v>
      </c>
      <c r="R283" s="38">
        <v>0</v>
      </c>
      <c r="S283" s="38">
        <v>0</v>
      </c>
      <c r="T283" s="38">
        <v>0</v>
      </c>
      <c r="U283" s="19"/>
      <c r="V283" s="38">
        <v>0</v>
      </c>
      <c r="W283" s="19"/>
      <c r="X283" s="38">
        <v>0</v>
      </c>
      <c r="Y283" s="38">
        <v>56650</v>
      </c>
      <c r="Z283" s="38">
        <v>56650</v>
      </c>
      <c r="AA283" s="20"/>
      <c r="AB283" s="19"/>
      <c r="AC283" s="38" t="s">
        <v>112</v>
      </c>
    </row>
    <row r="284" spans="1:29" x14ac:dyDescent="0.25">
      <c r="A284" s="13" t="str">
        <f t="shared" si="10"/>
        <v>1546904025</v>
      </c>
      <c r="B284" s="35">
        <v>279</v>
      </c>
      <c r="C284" s="36" t="s">
        <v>3820</v>
      </c>
      <c r="D284" s="13" t="str">
        <f t="shared" si="11"/>
        <v>1546904025</v>
      </c>
      <c r="E284" s="36"/>
      <c r="F284" s="35" t="s">
        <v>3821</v>
      </c>
      <c r="G284" s="37">
        <v>44092.051782407405</v>
      </c>
      <c r="H284" s="35" t="s">
        <v>157</v>
      </c>
      <c r="I284" s="35" t="s">
        <v>3822</v>
      </c>
      <c r="J284" s="35" t="s">
        <v>3822</v>
      </c>
      <c r="K284" s="35" t="s">
        <v>3823</v>
      </c>
      <c r="L284" s="35" t="s">
        <v>3824</v>
      </c>
      <c r="M284" s="35" t="s">
        <v>3825</v>
      </c>
      <c r="N284" s="35" t="s">
        <v>3826</v>
      </c>
      <c r="O284" s="35" t="s">
        <v>3827</v>
      </c>
      <c r="P284" s="38">
        <v>50000</v>
      </c>
      <c r="Q284" s="38">
        <v>6650</v>
      </c>
      <c r="R284" s="38">
        <v>0</v>
      </c>
      <c r="S284" s="38">
        <v>0</v>
      </c>
      <c r="T284" s="38">
        <v>0</v>
      </c>
      <c r="U284" s="19"/>
      <c r="V284" s="38">
        <v>0</v>
      </c>
      <c r="W284" s="19"/>
      <c r="X284" s="38">
        <v>0</v>
      </c>
      <c r="Y284" s="38">
        <v>56650</v>
      </c>
      <c r="Z284" s="38">
        <v>56650</v>
      </c>
      <c r="AA284" s="20"/>
      <c r="AB284" s="19"/>
      <c r="AC284" s="38" t="s">
        <v>112</v>
      </c>
    </row>
    <row r="285" spans="1:29" x14ac:dyDescent="0.25">
      <c r="A285" s="13" t="str">
        <f t="shared" si="10"/>
        <v>1456904799</v>
      </c>
      <c r="B285" s="35">
        <v>280</v>
      </c>
      <c r="C285" s="36" t="s">
        <v>3828</v>
      </c>
      <c r="D285" s="13" t="str">
        <f t="shared" si="11"/>
        <v>1456904799</v>
      </c>
      <c r="E285" s="36"/>
      <c r="F285" s="35" t="s">
        <v>3829</v>
      </c>
      <c r="G285" s="37">
        <v>44092.052893518521</v>
      </c>
      <c r="H285" s="35" t="s">
        <v>157</v>
      </c>
      <c r="I285" s="35" t="s">
        <v>3830</v>
      </c>
      <c r="J285" s="35" t="s">
        <v>3830</v>
      </c>
      <c r="K285" s="35" t="s">
        <v>3831</v>
      </c>
      <c r="L285" s="35" t="s">
        <v>3832</v>
      </c>
      <c r="M285" s="35" t="s">
        <v>3833</v>
      </c>
      <c r="N285" s="35" t="s">
        <v>3834</v>
      </c>
      <c r="O285" s="35" t="s">
        <v>3835</v>
      </c>
      <c r="P285" s="38">
        <v>50000</v>
      </c>
      <c r="Q285" s="38">
        <v>6650</v>
      </c>
      <c r="R285" s="38">
        <v>0</v>
      </c>
      <c r="S285" s="38">
        <v>0</v>
      </c>
      <c r="T285" s="38">
        <v>0</v>
      </c>
      <c r="U285" s="19"/>
      <c r="V285" s="38">
        <v>0</v>
      </c>
      <c r="W285" s="19"/>
      <c r="X285" s="38">
        <v>0</v>
      </c>
      <c r="Y285" s="38">
        <v>56650</v>
      </c>
      <c r="Z285" s="38">
        <v>56650</v>
      </c>
      <c r="AA285" s="20"/>
      <c r="AB285" s="19"/>
      <c r="AC285" s="38" t="s">
        <v>112</v>
      </c>
    </row>
    <row r="286" spans="1:29" x14ac:dyDescent="0.25">
      <c r="A286" s="13" t="str">
        <f t="shared" si="10"/>
        <v>1749904925</v>
      </c>
      <c r="B286" s="35">
        <v>281</v>
      </c>
      <c r="C286" s="36" t="s">
        <v>3836</v>
      </c>
      <c r="D286" s="13" t="str">
        <f t="shared" si="11"/>
        <v>1749904925</v>
      </c>
      <c r="E286" s="36"/>
      <c r="F286" s="35" t="s">
        <v>3837</v>
      </c>
      <c r="G286" s="37">
        <v>44092.055358796293</v>
      </c>
      <c r="H286" s="35" t="s">
        <v>157</v>
      </c>
      <c r="I286" s="35" t="s">
        <v>3838</v>
      </c>
      <c r="J286" s="35" t="s">
        <v>3838</v>
      </c>
      <c r="K286" s="35" t="s">
        <v>3839</v>
      </c>
      <c r="L286" s="35" t="s">
        <v>3840</v>
      </c>
      <c r="M286" s="35" t="s">
        <v>3841</v>
      </c>
      <c r="N286" s="35" t="s">
        <v>3842</v>
      </c>
      <c r="O286" s="35" t="s">
        <v>3843</v>
      </c>
      <c r="P286" s="38">
        <v>50000</v>
      </c>
      <c r="Q286" s="38">
        <v>6650</v>
      </c>
      <c r="R286" s="38">
        <v>0</v>
      </c>
      <c r="S286" s="38">
        <v>0</v>
      </c>
      <c r="T286" s="38">
        <v>0</v>
      </c>
      <c r="U286" s="19"/>
      <c r="V286" s="38">
        <v>0</v>
      </c>
      <c r="W286" s="19"/>
      <c r="X286" s="38">
        <v>0</v>
      </c>
      <c r="Y286" s="38">
        <v>56650</v>
      </c>
      <c r="Z286" s="38">
        <v>56650</v>
      </c>
      <c r="AA286" s="20"/>
      <c r="AB286" s="19"/>
      <c r="AC286" s="38" t="s">
        <v>112</v>
      </c>
    </row>
    <row r="287" spans="1:29" x14ac:dyDescent="0.25">
      <c r="A287" s="13" t="str">
        <f t="shared" si="10"/>
        <v>1870014508</v>
      </c>
      <c r="B287" s="35">
        <v>282</v>
      </c>
      <c r="C287" s="36" t="s">
        <v>3844</v>
      </c>
      <c r="D287" s="13" t="str">
        <f t="shared" si="11"/>
        <v>1870014508</v>
      </c>
      <c r="E287" s="36"/>
      <c r="F287" s="35" t="s">
        <v>3845</v>
      </c>
      <c r="G287" s="37">
        <v>44092.05672453704</v>
      </c>
      <c r="H287" s="35" t="s">
        <v>157</v>
      </c>
      <c r="I287" s="35" t="s">
        <v>3846</v>
      </c>
      <c r="J287" s="35" t="s">
        <v>3846</v>
      </c>
      <c r="K287" s="35" t="s">
        <v>3847</v>
      </c>
      <c r="L287" s="35" t="s">
        <v>3848</v>
      </c>
      <c r="M287" s="35" t="s">
        <v>3849</v>
      </c>
      <c r="N287" s="35" t="s">
        <v>3850</v>
      </c>
      <c r="O287" s="35" t="s">
        <v>3851</v>
      </c>
      <c r="P287" s="38">
        <v>50000</v>
      </c>
      <c r="Q287" s="38">
        <v>6650</v>
      </c>
      <c r="R287" s="38">
        <v>0</v>
      </c>
      <c r="S287" s="38">
        <v>0</v>
      </c>
      <c r="T287" s="38">
        <v>0</v>
      </c>
      <c r="U287" s="19"/>
      <c r="V287" s="38">
        <v>0</v>
      </c>
      <c r="W287" s="19"/>
      <c r="X287" s="38">
        <v>0</v>
      </c>
      <c r="Y287" s="38">
        <v>56650</v>
      </c>
      <c r="Z287" s="38">
        <v>56650</v>
      </c>
      <c r="AA287" s="20"/>
      <c r="AB287" s="19"/>
      <c r="AC287" s="38" t="s">
        <v>112</v>
      </c>
    </row>
    <row r="288" spans="1:29" x14ac:dyDescent="0.25">
      <c r="A288" s="13" t="str">
        <f t="shared" si="10"/>
        <v>1389904162</v>
      </c>
      <c r="B288" s="35">
        <v>283</v>
      </c>
      <c r="C288" s="36" t="s">
        <v>3852</v>
      </c>
      <c r="D288" s="13" t="str">
        <f t="shared" si="11"/>
        <v>1389904162</v>
      </c>
      <c r="E288" s="36"/>
      <c r="F288" s="35" t="s">
        <v>3853</v>
      </c>
      <c r="G288" s="37">
        <v>44092.056886574072</v>
      </c>
      <c r="H288" s="35" t="s">
        <v>157</v>
      </c>
      <c r="I288" s="35" t="s">
        <v>3854</v>
      </c>
      <c r="J288" s="35" t="s">
        <v>3854</v>
      </c>
      <c r="K288" s="35" t="s">
        <v>3855</v>
      </c>
      <c r="L288" s="35" t="s">
        <v>3856</v>
      </c>
      <c r="M288" s="35" t="s">
        <v>3857</v>
      </c>
      <c r="N288" s="35" t="s">
        <v>1035</v>
      </c>
      <c r="O288" s="35" t="s">
        <v>1036</v>
      </c>
      <c r="P288" s="38">
        <v>988000</v>
      </c>
      <c r="Q288" s="38">
        <v>6650</v>
      </c>
      <c r="R288" s="38">
        <v>0</v>
      </c>
      <c r="S288" s="38">
        <v>0</v>
      </c>
      <c r="T288" s="38">
        <v>0</v>
      </c>
      <c r="U288" s="19"/>
      <c r="V288" s="38">
        <v>0</v>
      </c>
      <c r="W288" s="19"/>
      <c r="X288" s="38">
        <v>0</v>
      </c>
      <c r="Y288" s="38">
        <v>994650</v>
      </c>
      <c r="Z288" s="38">
        <v>994650</v>
      </c>
      <c r="AA288" s="20"/>
      <c r="AB288" s="19"/>
      <c r="AC288" s="38" t="s">
        <v>112</v>
      </c>
    </row>
    <row r="289" spans="1:29" x14ac:dyDescent="0.25">
      <c r="A289" s="13" t="str">
        <f t="shared" si="10"/>
        <v>1690014372</v>
      </c>
      <c r="B289" s="35">
        <v>284</v>
      </c>
      <c r="C289" s="36" t="s">
        <v>3858</v>
      </c>
      <c r="D289" s="13" t="str">
        <f t="shared" si="11"/>
        <v>1690014372</v>
      </c>
      <c r="E289" s="36"/>
      <c r="F289" s="35" t="s">
        <v>3859</v>
      </c>
      <c r="G289" s="37">
        <v>44092.057349537034</v>
      </c>
      <c r="H289" s="35" t="s">
        <v>157</v>
      </c>
      <c r="I289" s="35" t="s">
        <v>3860</v>
      </c>
      <c r="J289" s="35" t="s">
        <v>3860</v>
      </c>
      <c r="K289" s="35" t="s">
        <v>3861</v>
      </c>
      <c r="L289" s="35" t="s">
        <v>3862</v>
      </c>
      <c r="M289" s="35" t="s">
        <v>3863</v>
      </c>
      <c r="N289" s="35" t="s">
        <v>3864</v>
      </c>
      <c r="O289" s="35" t="s">
        <v>3865</v>
      </c>
      <c r="P289" s="38">
        <v>50000</v>
      </c>
      <c r="Q289" s="38">
        <v>6650</v>
      </c>
      <c r="R289" s="38">
        <v>0</v>
      </c>
      <c r="S289" s="38">
        <v>0</v>
      </c>
      <c r="T289" s="38">
        <v>0</v>
      </c>
      <c r="U289" s="19"/>
      <c r="V289" s="38">
        <v>0</v>
      </c>
      <c r="W289" s="19"/>
      <c r="X289" s="38">
        <v>0</v>
      </c>
      <c r="Y289" s="38">
        <v>56650</v>
      </c>
      <c r="Z289" s="38">
        <v>56650</v>
      </c>
      <c r="AA289" s="20"/>
      <c r="AB289" s="19"/>
      <c r="AC289" s="38" t="s">
        <v>112</v>
      </c>
    </row>
    <row r="290" spans="1:29" x14ac:dyDescent="0.25">
      <c r="A290" s="13" t="str">
        <f t="shared" si="10"/>
        <v>1562014010</v>
      </c>
      <c r="B290" s="35">
        <v>285</v>
      </c>
      <c r="C290" s="36" t="s">
        <v>3866</v>
      </c>
      <c r="D290" s="13" t="str">
        <f t="shared" si="11"/>
        <v>1562014010</v>
      </c>
      <c r="E290" s="36"/>
      <c r="F290" s="35" t="s">
        <v>3867</v>
      </c>
      <c r="G290" s="37">
        <v>44092.059108796297</v>
      </c>
      <c r="H290" s="35" t="s">
        <v>157</v>
      </c>
      <c r="I290" s="35" t="s">
        <v>3868</v>
      </c>
      <c r="J290" s="35" t="s">
        <v>3868</v>
      </c>
      <c r="K290" s="35" t="s">
        <v>3869</v>
      </c>
      <c r="L290" s="35" t="s">
        <v>3870</v>
      </c>
      <c r="M290" s="35" t="s">
        <v>3871</v>
      </c>
      <c r="N290" s="35" t="s">
        <v>3872</v>
      </c>
      <c r="O290" s="35" t="s">
        <v>3873</v>
      </c>
      <c r="P290" s="38">
        <v>50000</v>
      </c>
      <c r="Q290" s="38">
        <v>6650</v>
      </c>
      <c r="R290" s="38">
        <v>0</v>
      </c>
      <c r="S290" s="38">
        <v>0</v>
      </c>
      <c r="T290" s="38">
        <v>0</v>
      </c>
      <c r="U290" s="19"/>
      <c r="V290" s="38">
        <v>0</v>
      </c>
      <c r="W290" s="19"/>
      <c r="X290" s="38">
        <v>0</v>
      </c>
      <c r="Y290" s="38">
        <v>56650</v>
      </c>
      <c r="Z290" s="38">
        <v>56650</v>
      </c>
      <c r="AA290" s="20"/>
      <c r="AB290" s="19"/>
      <c r="AC290" s="38" t="s">
        <v>112</v>
      </c>
    </row>
    <row r="291" spans="1:29" x14ac:dyDescent="0.25">
      <c r="A291" s="13" t="str">
        <f t="shared" si="10"/>
        <v>1568004267</v>
      </c>
      <c r="B291" s="35">
        <v>286</v>
      </c>
      <c r="C291" s="36" t="s">
        <v>3874</v>
      </c>
      <c r="D291" s="13" t="str">
        <f t="shared" si="11"/>
        <v>1568004267</v>
      </c>
      <c r="E291" s="36"/>
      <c r="F291" s="35" t="s">
        <v>3875</v>
      </c>
      <c r="G291" s="37">
        <v>44092.06050925926</v>
      </c>
      <c r="H291" s="35" t="s">
        <v>157</v>
      </c>
      <c r="I291" s="35" t="s">
        <v>3876</v>
      </c>
      <c r="J291" s="35" t="s">
        <v>3876</v>
      </c>
      <c r="K291" s="35" t="s">
        <v>3877</v>
      </c>
      <c r="L291" s="35" t="s">
        <v>3878</v>
      </c>
      <c r="M291" s="35" t="s">
        <v>3879</v>
      </c>
      <c r="N291" s="35" t="s">
        <v>3880</v>
      </c>
      <c r="O291" s="35" t="s">
        <v>3881</v>
      </c>
      <c r="P291" s="38">
        <v>50000</v>
      </c>
      <c r="Q291" s="38">
        <v>6650</v>
      </c>
      <c r="R291" s="38">
        <v>0</v>
      </c>
      <c r="S291" s="38">
        <v>0</v>
      </c>
      <c r="T291" s="38">
        <v>0</v>
      </c>
      <c r="U291" s="19"/>
      <c r="V291" s="38">
        <v>0</v>
      </c>
      <c r="W291" s="19"/>
      <c r="X291" s="38">
        <v>0</v>
      </c>
      <c r="Y291" s="38">
        <v>56650</v>
      </c>
      <c r="Z291" s="38">
        <v>56650</v>
      </c>
      <c r="AA291" s="20"/>
      <c r="AB291" s="19"/>
      <c r="AC291" s="38" t="s">
        <v>112</v>
      </c>
    </row>
    <row r="292" spans="1:29" x14ac:dyDescent="0.25">
      <c r="A292" s="13" t="str">
        <f t="shared" si="10"/>
        <v>1334014597</v>
      </c>
      <c r="B292" s="35">
        <v>287</v>
      </c>
      <c r="C292" s="36" t="s">
        <v>3882</v>
      </c>
      <c r="D292" s="13" t="str">
        <f t="shared" si="11"/>
        <v>1334014597</v>
      </c>
      <c r="E292" s="36"/>
      <c r="F292" s="35" t="s">
        <v>3883</v>
      </c>
      <c r="G292" s="37">
        <v>44092.061342592591</v>
      </c>
      <c r="H292" s="35" t="s">
        <v>157</v>
      </c>
      <c r="I292" s="35" t="s">
        <v>3884</v>
      </c>
      <c r="J292" s="35" t="s">
        <v>3884</v>
      </c>
      <c r="K292" s="35" t="s">
        <v>3885</v>
      </c>
      <c r="L292" s="35" t="s">
        <v>3886</v>
      </c>
      <c r="M292" s="35" t="s">
        <v>3887</v>
      </c>
      <c r="N292" s="35" t="s">
        <v>3375</v>
      </c>
      <c r="O292" s="35" t="s">
        <v>3376</v>
      </c>
      <c r="P292" s="38">
        <v>474000</v>
      </c>
      <c r="Q292" s="38">
        <v>6650</v>
      </c>
      <c r="R292" s="38">
        <v>0</v>
      </c>
      <c r="S292" s="38">
        <v>0</v>
      </c>
      <c r="T292" s="38">
        <v>0</v>
      </c>
      <c r="U292" s="19"/>
      <c r="V292" s="38">
        <v>0</v>
      </c>
      <c r="W292" s="19"/>
      <c r="X292" s="38">
        <v>0</v>
      </c>
      <c r="Y292" s="38">
        <v>480650</v>
      </c>
      <c r="Z292" s="38">
        <v>480650</v>
      </c>
      <c r="AA292" s="20"/>
      <c r="AB292" s="19"/>
      <c r="AC292" s="38" t="s">
        <v>112</v>
      </c>
    </row>
    <row r="293" spans="1:29" x14ac:dyDescent="0.25">
      <c r="A293" s="13" t="str">
        <f t="shared" si="10"/>
        <v>1464014677</v>
      </c>
      <c r="B293" s="35">
        <v>288</v>
      </c>
      <c r="C293" s="36" t="s">
        <v>3888</v>
      </c>
      <c r="D293" s="13" t="str">
        <f t="shared" si="11"/>
        <v>1464014677</v>
      </c>
      <c r="E293" s="36"/>
      <c r="F293" s="35" t="s">
        <v>3889</v>
      </c>
      <c r="G293" s="37">
        <v>44092.061712962961</v>
      </c>
      <c r="H293" s="35" t="s">
        <v>157</v>
      </c>
      <c r="I293" s="35" t="s">
        <v>3890</v>
      </c>
      <c r="J293" s="35" t="s">
        <v>3890</v>
      </c>
      <c r="K293" s="35" t="s">
        <v>3891</v>
      </c>
      <c r="L293" s="35" t="s">
        <v>3892</v>
      </c>
      <c r="M293" s="35" t="s">
        <v>3893</v>
      </c>
      <c r="N293" s="35" t="s">
        <v>3894</v>
      </c>
      <c r="O293" s="35" t="s">
        <v>3895</v>
      </c>
      <c r="P293" s="38">
        <v>50000</v>
      </c>
      <c r="Q293" s="38">
        <v>6650</v>
      </c>
      <c r="R293" s="38">
        <v>0</v>
      </c>
      <c r="S293" s="38">
        <v>0</v>
      </c>
      <c r="T293" s="38">
        <v>0</v>
      </c>
      <c r="U293" s="19"/>
      <c r="V293" s="38">
        <v>0</v>
      </c>
      <c r="W293" s="19"/>
      <c r="X293" s="38">
        <v>0</v>
      </c>
      <c r="Y293" s="38">
        <v>56650</v>
      </c>
      <c r="Z293" s="38">
        <v>56650</v>
      </c>
      <c r="AA293" s="20"/>
      <c r="AB293" s="19"/>
      <c r="AC293" s="38" t="s">
        <v>112</v>
      </c>
    </row>
    <row r="294" spans="1:29" x14ac:dyDescent="0.25">
      <c r="A294" s="13" t="str">
        <f t="shared" si="10"/>
        <v>1967014366</v>
      </c>
      <c r="B294" s="35">
        <v>289</v>
      </c>
      <c r="C294" s="36" t="s">
        <v>3896</v>
      </c>
      <c r="D294" s="13" t="str">
        <f t="shared" si="11"/>
        <v>1967014366</v>
      </c>
      <c r="E294" s="36"/>
      <c r="F294" s="35" t="s">
        <v>3897</v>
      </c>
      <c r="G294" s="37">
        <v>44092.064976851849</v>
      </c>
      <c r="H294" s="35" t="s">
        <v>157</v>
      </c>
      <c r="I294" s="35" t="s">
        <v>3898</v>
      </c>
      <c r="J294" s="35" t="s">
        <v>3898</v>
      </c>
      <c r="K294" s="35" t="s">
        <v>3899</v>
      </c>
      <c r="L294" s="35" t="s">
        <v>3900</v>
      </c>
      <c r="M294" s="35" t="s">
        <v>3901</v>
      </c>
      <c r="N294" s="35" t="s">
        <v>3902</v>
      </c>
      <c r="O294" s="35" t="s">
        <v>3903</v>
      </c>
      <c r="P294" s="38">
        <v>50000</v>
      </c>
      <c r="Q294" s="38">
        <v>6650</v>
      </c>
      <c r="R294" s="38">
        <v>0</v>
      </c>
      <c r="S294" s="38">
        <v>0</v>
      </c>
      <c r="T294" s="38">
        <v>0</v>
      </c>
      <c r="U294" s="19"/>
      <c r="V294" s="38">
        <v>0</v>
      </c>
      <c r="W294" s="19"/>
      <c r="X294" s="38">
        <v>0</v>
      </c>
      <c r="Y294" s="38">
        <v>56650</v>
      </c>
      <c r="Z294" s="38">
        <v>56650</v>
      </c>
      <c r="AA294" s="20"/>
      <c r="AB294" s="19"/>
      <c r="AC294" s="38" t="s">
        <v>112</v>
      </c>
    </row>
    <row r="295" spans="1:29" x14ac:dyDescent="0.25">
      <c r="A295" s="13" t="str">
        <f t="shared" si="10"/>
        <v>1139014412</v>
      </c>
      <c r="B295" s="35">
        <v>290</v>
      </c>
      <c r="C295" s="36" t="s">
        <v>3904</v>
      </c>
      <c r="D295" s="13" t="str">
        <f t="shared" si="11"/>
        <v>1139014412</v>
      </c>
      <c r="E295" s="36"/>
      <c r="F295" s="35" t="s">
        <v>3905</v>
      </c>
      <c r="G295" s="37">
        <v>44092.067442129628</v>
      </c>
      <c r="H295" s="35" t="s">
        <v>157</v>
      </c>
      <c r="I295" s="35" t="s">
        <v>3906</v>
      </c>
      <c r="J295" s="35" t="s">
        <v>3906</v>
      </c>
      <c r="K295" s="35" t="s">
        <v>3907</v>
      </c>
      <c r="L295" s="35" t="s">
        <v>3908</v>
      </c>
      <c r="M295" s="35" t="s">
        <v>3909</v>
      </c>
      <c r="N295" s="35" t="s">
        <v>3910</v>
      </c>
      <c r="O295" s="35" t="s">
        <v>3911</v>
      </c>
      <c r="P295" s="38">
        <v>50000</v>
      </c>
      <c r="Q295" s="38">
        <v>6650</v>
      </c>
      <c r="R295" s="38">
        <v>0</v>
      </c>
      <c r="S295" s="38">
        <v>0</v>
      </c>
      <c r="T295" s="38">
        <v>0</v>
      </c>
      <c r="U295" s="19"/>
      <c r="V295" s="38">
        <v>0</v>
      </c>
      <c r="W295" s="19"/>
      <c r="X295" s="38">
        <v>0</v>
      </c>
      <c r="Y295" s="38">
        <v>56650</v>
      </c>
      <c r="Z295" s="38">
        <v>56650</v>
      </c>
      <c r="AA295" s="20"/>
      <c r="AB295" s="19"/>
      <c r="AC295" s="38" t="s">
        <v>112</v>
      </c>
    </row>
    <row r="296" spans="1:29" x14ac:dyDescent="0.25">
      <c r="A296" s="13" t="str">
        <f t="shared" si="10"/>
        <v>1541114115</v>
      </c>
      <c r="B296" s="35">
        <v>291</v>
      </c>
      <c r="C296" s="36" t="s">
        <v>3912</v>
      </c>
      <c r="D296" s="13" t="str">
        <f t="shared" si="11"/>
        <v>1541114115</v>
      </c>
      <c r="E296" s="36"/>
      <c r="F296" s="35" t="s">
        <v>3913</v>
      </c>
      <c r="G296" s="37">
        <v>44092.069282407407</v>
      </c>
      <c r="H296" s="35" t="s">
        <v>157</v>
      </c>
      <c r="I296" s="35" t="s">
        <v>3914</v>
      </c>
      <c r="J296" s="35" t="s">
        <v>3914</v>
      </c>
      <c r="K296" s="35" t="s">
        <v>3915</v>
      </c>
      <c r="L296" s="35" t="s">
        <v>3916</v>
      </c>
      <c r="M296" s="35" t="s">
        <v>3917</v>
      </c>
      <c r="N296" s="35" t="s">
        <v>3918</v>
      </c>
      <c r="O296" s="35" t="s">
        <v>494</v>
      </c>
      <c r="P296" s="38">
        <v>50000</v>
      </c>
      <c r="Q296" s="38">
        <v>6650</v>
      </c>
      <c r="R296" s="38">
        <v>0</v>
      </c>
      <c r="S296" s="38">
        <v>0</v>
      </c>
      <c r="T296" s="38">
        <v>0</v>
      </c>
      <c r="U296" s="19"/>
      <c r="V296" s="38">
        <v>0</v>
      </c>
      <c r="W296" s="19"/>
      <c r="X296" s="38">
        <v>0</v>
      </c>
      <c r="Y296" s="38">
        <v>56650</v>
      </c>
      <c r="Z296" s="38">
        <v>56650</v>
      </c>
      <c r="AA296" s="20"/>
      <c r="AB296" s="19"/>
      <c r="AC296" s="38" t="s">
        <v>112</v>
      </c>
    </row>
    <row r="297" spans="1:29" x14ac:dyDescent="0.25">
      <c r="A297" s="13" t="str">
        <f t="shared" si="10"/>
        <v>1302114029</v>
      </c>
      <c r="B297" s="35">
        <v>292</v>
      </c>
      <c r="C297" s="36" t="s">
        <v>3919</v>
      </c>
      <c r="D297" s="13" t="str">
        <f t="shared" si="11"/>
        <v>1302114029</v>
      </c>
      <c r="E297" s="36"/>
      <c r="F297" s="35" t="s">
        <v>3920</v>
      </c>
      <c r="G297" s="37">
        <v>44092.069837962961</v>
      </c>
      <c r="H297" s="35" t="s">
        <v>157</v>
      </c>
      <c r="I297" s="35" t="s">
        <v>3921</v>
      </c>
      <c r="J297" s="35" t="s">
        <v>3921</v>
      </c>
      <c r="K297" s="35" t="s">
        <v>3922</v>
      </c>
      <c r="L297" s="35" t="s">
        <v>3923</v>
      </c>
      <c r="M297" s="35" t="s">
        <v>3924</v>
      </c>
      <c r="N297" s="35" t="s">
        <v>3925</v>
      </c>
      <c r="O297" s="35" t="s">
        <v>3926</v>
      </c>
      <c r="P297" s="38">
        <v>50000</v>
      </c>
      <c r="Q297" s="38">
        <v>6650</v>
      </c>
      <c r="R297" s="38">
        <v>0</v>
      </c>
      <c r="S297" s="38">
        <v>0</v>
      </c>
      <c r="T297" s="38">
        <v>0</v>
      </c>
      <c r="U297" s="19"/>
      <c r="V297" s="38">
        <v>0</v>
      </c>
      <c r="W297" s="19"/>
      <c r="X297" s="38">
        <v>0</v>
      </c>
      <c r="Y297" s="38">
        <v>56650</v>
      </c>
      <c r="Z297" s="38">
        <v>56650</v>
      </c>
      <c r="AA297" s="20"/>
      <c r="AB297" s="19"/>
      <c r="AC297" s="38" t="s">
        <v>112</v>
      </c>
    </row>
    <row r="298" spans="1:29" x14ac:dyDescent="0.25">
      <c r="A298" s="13" t="str">
        <f t="shared" si="10"/>
        <v>1813114741</v>
      </c>
      <c r="B298" s="35">
        <v>293</v>
      </c>
      <c r="C298" s="36" t="s">
        <v>3927</v>
      </c>
      <c r="D298" s="13" t="str">
        <f t="shared" si="11"/>
        <v>1813114741</v>
      </c>
      <c r="E298" s="36"/>
      <c r="F298" s="35" t="s">
        <v>3928</v>
      </c>
      <c r="G298" s="37">
        <v>44092.071238425924</v>
      </c>
      <c r="H298" s="35" t="s">
        <v>157</v>
      </c>
      <c r="I298" s="35" t="s">
        <v>3929</v>
      </c>
      <c r="J298" s="35" t="s">
        <v>3929</v>
      </c>
      <c r="K298" s="35" t="s">
        <v>3930</v>
      </c>
      <c r="L298" s="35" t="s">
        <v>3931</v>
      </c>
      <c r="M298" s="35" t="s">
        <v>3932</v>
      </c>
      <c r="N298" s="35" t="s">
        <v>3933</v>
      </c>
      <c r="O298" s="35" t="s">
        <v>3934</v>
      </c>
      <c r="P298" s="38">
        <v>50000</v>
      </c>
      <c r="Q298" s="38">
        <v>6650</v>
      </c>
      <c r="R298" s="38">
        <v>0</v>
      </c>
      <c r="S298" s="38">
        <v>0</v>
      </c>
      <c r="T298" s="38">
        <v>0</v>
      </c>
      <c r="U298" s="19"/>
      <c r="V298" s="38">
        <v>0</v>
      </c>
      <c r="W298" s="19"/>
      <c r="X298" s="38">
        <v>0</v>
      </c>
      <c r="Y298" s="38">
        <v>56650</v>
      </c>
      <c r="Z298" s="38">
        <v>56650</v>
      </c>
      <c r="AA298" s="20"/>
      <c r="AB298" s="19"/>
      <c r="AC298" s="38" t="s">
        <v>112</v>
      </c>
    </row>
    <row r="299" spans="1:29" x14ac:dyDescent="0.25">
      <c r="A299" s="13" t="str">
        <f t="shared" si="10"/>
        <v>1363114202</v>
      </c>
      <c r="B299" s="35">
        <v>294</v>
      </c>
      <c r="C299" s="36" t="s">
        <v>3935</v>
      </c>
      <c r="D299" s="13" t="str">
        <f t="shared" si="11"/>
        <v>1363114202</v>
      </c>
      <c r="E299" s="36"/>
      <c r="F299" s="35" t="s">
        <v>3936</v>
      </c>
      <c r="G299" s="37">
        <v>44092.071979166663</v>
      </c>
      <c r="H299" s="35" t="s">
        <v>157</v>
      </c>
      <c r="I299" s="35" t="s">
        <v>3937</v>
      </c>
      <c r="J299" s="35" t="s">
        <v>3937</v>
      </c>
      <c r="K299" s="35" t="s">
        <v>3938</v>
      </c>
      <c r="L299" s="35" t="s">
        <v>3939</v>
      </c>
      <c r="M299" s="35" t="s">
        <v>3940</v>
      </c>
      <c r="N299" s="35" t="s">
        <v>3941</v>
      </c>
      <c r="O299" s="35" t="s">
        <v>3942</v>
      </c>
      <c r="P299" s="38">
        <v>50000</v>
      </c>
      <c r="Q299" s="38">
        <v>6650</v>
      </c>
      <c r="R299" s="38">
        <v>0</v>
      </c>
      <c r="S299" s="38">
        <v>0</v>
      </c>
      <c r="T299" s="38">
        <v>0</v>
      </c>
      <c r="U299" s="19"/>
      <c r="V299" s="38">
        <v>0</v>
      </c>
      <c r="W299" s="19"/>
      <c r="X299" s="38">
        <v>0</v>
      </c>
      <c r="Y299" s="38">
        <v>56650</v>
      </c>
      <c r="Z299" s="38">
        <v>56650</v>
      </c>
      <c r="AA299" s="20"/>
      <c r="AB299" s="19"/>
      <c r="AC299" s="38" t="s">
        <v>112</v>
      </c>
    </row>
    <row r="300" spans="1:29" x14ac:dyDescent="0.25">
      <c r="A300" s="13" t="str">
        <f t="shared" si="10"/>
        <v>1915114800</v>
      </c>
      <c r="B300" s="35">
        <v>295</v>
      </c>
      <c r="C300" s="36" t="s">
        <v>3943</v>
      </c>
      <c r="D300" s="13" t="str">
        <f t="shared" si="11"/>
        <v>1915114800</v>
      </c>
      <c r="E300" s="36"/>
      <c r="F300" s="35" t="s">
        <v>3944</v>
      </c>
      <c r="G300" s="37">
        <v>44092.073819444442</v>
      </c>
      <c r="H300" s="35" t="s">
        <v>157</v>
      </c>
      <c r="I300" s="35" t="s">
        <v>3945</v>
      </c>
      <c r="J300" s="35" t="s">
        <v>3945</v>
      </c>
      <c r="K300" s="35" t="s">
        <v>3946</v>
      </c>
      <c r="L300" s="35" t="s">
        <v>3947</v>
      </c>
      <c r="M300" s="35" t="s">
        <v>3948</v>
      </c>
      <c r="N300" s="35" t="s">
        <v>3949</v>
      </c>
      <c r="O300" s="35" t="s">
        <v>3950</v>
      </c>
      <c r="P300" s="38">
        <v>50000</v>
      </c>
      <c r="Q300" s="38">
        <v>6650</v>
      </c>
      <c r="R300" s="38">
        <v>0</v>
      </c>
      <c r="S300" s="38">
        <v>0</v>
      </c>
      <c r="T300" s="38">
        <v>0</v>
      </c>
      <c r="U300" s="19"/>
      <c r="V300" s="38">
        <v>0</v>
      </c>
      <c r="W300" s="19"/>
      <c r="X300" s="38">
        <v>0</v>
      </c>
      <c r="Y300" s="38">
        <v>56650</v>
      </c>
      <c r="Z300" s="38">
        <v>56650</v>
      </c>
      <c r="AA300" s="20"/>
      <c r="AB300" s="19"/>
      <c r="AC300" s="38" t="s">
        <v>112</v>
      </c>
    </row>
    <row r="301" spans="1:29" x14ac:dyDescent="0.25">
      <c r="A301" s="13" t="str">
        <f t="shared" si="10"/>
        <v>1326114516</v>
      </c>
      <c r="B301" s="35">
        <v>296</v>
      </c>
      <c r="C301" s="36" t="s">
        <v>3951</v>
      </c>
      <c r="D301" s="13" t="str">
        <f t="shared" si="11"/>
        <v>1326114516</v>
      </c>
      <c r="E301" s="36"/>
      <c r="F301" s="35" t="s">
        <v>3952</v>
      </c>
      <c r="G301" s="37">
        <v>44092.074976851851</v>
      </c>
      <c r="H301" s="35" t="s">
        <v>157</v>
      </c>
      <c r="I301" s="35" t="s">
        <v>3953</v>
      </c>
      <c r="J301" s="35" t="s">
        <v>3953</v>
      </c>
      <c r="K301" s="35" t="s">
        <v>3954</v>
      </c>
      <c r="L301" s="35" t="s">
        <v>3955</v>
      </c>
      <c r="M301" s="35" t="s">
        <v>3956</v>
      </c>
      <c r="N301" s="35" t="s">
        <v>3957</v>
      </c>
      <c r="O301" s="35" t="s">
        <v>3958</v>
      </c>
      <c r="P301" s="38">
        <v>50000</v>
      </c>
      <c r="Q301" s="38">
        <v>6650</v>
      </c>
      <c r="R301" s="38">
        <v>0</v>
      </c>
      <c r="S301" s="38">
        <v>0</v>
      </c>
      <c r="T301" s="38">
        <v>0</v>
      </c>
      <c r="U301" s="19"/>
      <c r="V301" s="38">
        <v>0</v>
      </c>
      <c r="W301" s="19"/>
      <c r="X301" s="38">
        <v>0</v>
      </c>
      <c r="Y301" s="38">
        <v>56650</v>
      </c>
      <c r="Z301" s="38">
        <v>56650</v>
      </c>
      <c r="AA301" s="20"/>
      <c r="AB301" s="19"/>
      <c r="AC301" s="38" t="s">
        <v>112</v>
      </c>
    </row>
    <row r="302" spans="1:29" x14ac:dyDescent="0.25">
      <c r="A302" s="13" t="str">
        <f t="shared" si="10"/>
        <v>1378114003</v>
      </c>
      <c r="B302" s="35">
        <v>297</v>
      </c>
      <c r="C302" s="36" t="s">
        <v>3959</v>
      </c>
      <c r="D302" s="13" t="str">
        <f t="shared" si="11"/>
        <v>1378114003</v>
      </c>
      <c r="E302" s="36"/>
      <c r="F302" s="35" t="s">
        <v>3960</v>
      </c>
      <c r="G302" s="37">
        <v>44092.077881944446</v>
      </c>
      <c r="H302" s="35" t="s">
        <v>157</v>
      </c>
      <c r="I302" s="35" t="s">
        <v>3961</v>
      </c>
      <c r="J302" s="35" t="s">
        <v>3961</v>
      </c>
      <c r="K302" s="35" t="s">
        <v>3962</v>
      </c>
      <c r="L302" s="35" t="s">
        <v>3963</v>
      </c>
      <c r="M302" s="35" t="s">
        <v>3964</v>
      </c>
      <c r="N302" s="35" t="s">
        <v>3965</v>
      </c>
      <c r="O302" s="35" t="s">
        <v>3966</v>
      </c>
      <c r="P302" s="38">
        <v>50000</v>
      </c>
      <c r="Q302" s="38">
        <v>6650</v>
      </c>
      <c r="R302" s="38">
        <v>0</v>
      </c>
      <c r="S302" s="38">
        <v>0</v>
      </c>
      <c r="T302" s="38">
        <v>0</v>
      </c>
      <c r="U302" s="19"/>
      <c r="V302" s="38">
        <v>0</v>
      </c>
      <c r="W302" s="19"/>
      <c r="X302" s="38">
        <v>0</v>
      </c>
      <c r="Y302" s="38">
        <v>56650</v>
      </c>
      <c r="Z302" s="38">
        <v>56650</v>
      </c>
      <c r="AA302" s="20"/>
      <c r="AB302" s="19"/>
      <c r="AC302" s="38" t="s">
        <v>112</v>
      </c>
    </row>
    <row r="303" spans="1:29" x14ac:dyDescent="0.25">
      <c r="A303" s="13" t="str">
        <f t="shared" si="10"/>
        <v>1901214187</v>
      </c>
      <c r="B303" s="35">
        <v>298</v>
      </c>
      <c r="C303" s="36" t="s">
        <v>3967</v>
      </c>
      <c r="D303" s="13" t="str">
        <f t="shared" si="11"/>
        <v>1901214187</v>
      </c>
      <c r="E303" s="36"/>
      <c r="F303" s="35" t="s">
        <v>3968</v>
      </c>
      <c r="G303" s="37">
        <v>44092.080567129633</v>
      </c>
      <c r="H303" s="35" t="s">
        <v>157</v>
      </c>
      <c r="I303" s="35" t="s">
        <v>3969</v>
      </c>
      <c r="J303" s="35" t="s">
        <v>3969</v>
      </c>
      <c r="K303" s="35" t="s">
        <v>3970</v>
      </c>
      <c r="L303" s="35" t="s">
        <v>3971</v>
      </c>
      <c r="M303" s="35" t="s">
        <v>3972</v>
      </c>
      <c r="N303" s="35" t="s">
        <v>3973</v>
      </c>
      <c r="O303" s="35" t="s">
        <v>3974</v>
      </c>
      <c r="P303" s="38">
        <v>50000</v>
      </c>
      <c r="Q303" s="38">
        <v>6650</v>
      </c>
      <c r="R303" s="38">
        <v>0</v>
      </c>
      <c r="S303" s="38">
        <v>0</v>
      </c>
      <c r="T303" s="38">
        <v>0</v>
      </c>
      <c r="U303" s="19"/>
      <c r="V303" s="38">
        <v>0</v>
      </c>
      <c r="W303" s="19"/>
      <c r="X303" s="38">
        <v>0</v>
      </c>
      <c r="Y303" s="38">
        <v>56650</v>
      </c>
      <c r="Z303" s="38">
        <v>56650</v>
      </c>
      <c r="AA303" s="20"/>
      <c r="AB303" s="19"/>
      <c r="AC303" s="38" t="s">
        <v>112</v>
      </c>
    </row>
    <row r="304" spans="1:29" x14ac:dyDescent="0.25">
      <c r="A304" s="13" t="str">
        <f t="shared" si="10"/>
        <v>1472214347</v>
      </c>
      <c r="B304" s="35">
        <v>299</v>
      </c>
      <c r="C304" s="36" t="s">
        <v>3975</v>
      </c>
      <c r="D304" s="13" t="str">
        <f t="shared" si="11"/>
        <v>1472214347</v>
      </c>
      <c r="E304" s="36"/>
      <c r="F304" s="35" t="s">
        <v>3976</v>
      </c>
      <c r="G304" s="37">
        <v>44092.082129629627</v>
      </c>
      <c r="H304" s="35" t="s">
        <v>157</v>
      </c>
      <c r="I304" s="35" t="s">
        <v>3977</v>
      </c>
      <c r="J304" s="35" t="s">
        <v>3977</v>
      </c>
      <c r="K304" s="35" t="s">
        <v>3978</v>
      </c>
      <c r="L304" s="35" t="s">
        <v>3979</v>
      </c>
      <c r="M304" s="35" t="s">
        <v>3980</v>
      </c>
      <c r="N304" s="35" t="s">
        <v>3981</v>
      </c>
      <c r="O304" s="35" t="s">
        <v>3982</v>
      </c>
      <c r="P304" s="38">
        <v>50000</v>
      </c>
      <c r="Q304" s="38">
        <v>6650</v>
      </c>
      <c r="R304" s="38">
        <v>0</v>
      </c>
      <c r="S304" s="38">
        <v>0</v>
      </c>
      <c r="T304" s="38">
        <v>0</v>
      </c>
      <c r="U304" s="19"/>
      <c r="V304" s="38">
        <v>0</v>
      </c>
      <c r="W304" s="19"/>
      <c r="X304" s="38">
        <v>0</v>
      </c>
      <c r="Y304" s="38">
        <v>56650</v>
      </c>
      <c r="Z304" s="38">
        <v>56650</v>
      </c>
      <c r="AA304" s="20"/>
      <c r="AB304" s="19"/>
      <c r="AC304" s="38" t="s">
        <v>112</v>
      </c>
    </row>
    <row r="305" spans="1:29" x14ac:dyDescent="0.25">
      <c r="A305" s="13" t="str">
        <f t="shared" si="10"/>
        <v>1891214172</v>
      </c>
      <c r="B305" s="35">
        <v>300</v>
      </c>
      <c r="C305" s="36" t="s">
        <v>3983</v>
      </c>
      <c r="D305" s="13" t="str">
        <f t="shared" si="11"/>
        <v>1891214172</v>
      </c>
      <c r="E305" s="36"/>
      <c r="F305" s="35" t="s">
        <v>3984</v>
      </c>
      <c r="G305" s="37">
        <v>44092.082129629627</v>
      </c>
      <c r="H305" s="35" t="s">
        <v>157</v>
      </c>
      <c r="I305" s="35" t="s">
        <v>3985</v>
      </c>
      <c r="J305" s="35" t="s">
        <v>3985</v>
      </c>
      <c r="K305" s="35" t="s">
        <v>3986</v>
      </c>
      <c r="L305" s="35" t="s">
        <v>3987</v>
      </c>
      <c r="M305" s="35" t="s">
        <v>3988</v>
      </c>
      <c r="N305" s="35" t="s">
        <v>626</v>
      </c>
      <c r="O305" s="35" t="s">
        <v>627</v>
      </c>
      <c r="P305" s="38">
        <v>270000</v>
      </c>
      <c r="Q305" s="38">
        <v>6650</v>
      </c>
      <c r="R305" s="38">
        <v>0</v>
      </c>
      <c r="S305" s="38">
        <v>0</v>
      </c>
      <c r="T305" s="38">
        <v>0</v>
      </c>
      <c r="U305" s="19"/>
      <c r="V305" s="38">
        <v>0</v>
      </c>
      <c r="W305" s="19"/>
      <c r="X305" s="38">
        <v>0</v>
      </c>
      <c r="Y305" s="38">
        <v>276650</v>
      </c>
      <c r="Z305" s="38">
        <v>276650</v>
      </c>
      <c r="AA305" s="20"/>
      <c r="AB305" s="19"/>
      <c r="AC305" s="38" t="s">
        <v>112</v>
      </c>
    </row>
    <row r="306" spans="1:29" x14ac:dyDescent="0.25">
      <c r="A306" s="13" t="str">
        <f t="shared" si="10"/>
        <v>1788204309</v>
      </c>
      <c r="B306" s="35">
        <v>301</v>
      </c>
      <c r="C306" s="36" t="s">
        <v>3989</v>
      </c>
      <c r="D306" s="13" t="str">
        <f t="shared" si="11"/>
        <v>1788204309</v>
      </c>
      <c r="E306" s="36"/>
      <c r="F306" s="35" t="s">
        <v>3990</v>
      </c>
      <c r="G306" s="37">
        <v>44092.082291666666</v>
      </c>
      <c r="H306" s="35" t="s">
        <v>157</v>
      </c>
      <c r="I306" s="35" t="s">
        <v>3991</v>
      </c>
      <c r="J306" s="35" t="s">
        <v>3991</v>
      </c>
      <c r="K306" s="35" t="s">
        <v>3992</v>
      </c>
      <c r="L306" s="35" t="s">
        <v>3993</v>
      </c>
      <c r="M306" s="35" t="s">
        <v>3994</v>
      </c>
      <c r="N306" s="35" t="s">
        <v>249</v>
      </c>
      <c r="O306" s="35" t="s">
        <v>250</v>
      </c>
      <c r="P306" s="38">
        <v>140000</v>
      </c>
      <c r="Q306" s="38">
        <v>6650</v>
      </c>
      <c r="R306" s="38">
        <v>8000</v>
      </c>
      <c r="S306" s="38">
        <v>0</v>
      </c>
      <c r="T306" s="38">
        <v>0</v>
      </c>
      <c r="U306" s="19"/>
      <c r="V306" s="38">
        <v>0</v>
      </c>
      <c r="W306" s="19"/>
      <c r="X306" s="38">
        <v>0</v>
      </c>
      <c r="Y306" s="38">
        <v>154650</v>
      </c>
      <c r="Z306" s="38">
        <v>154650</v>
      </c>
      <c r="AA306" s="39" t="s">
        <v>3995</v>
      </c>
      <c r="AB306" s="38" t="s">
        <v>138</v>
      </c>
      <c r="AC306" s="38" t="s">
        <v>112</v>
      </c>
    </row>
    <row r="307" spans="1:29" x14ac:dyDescent="0.25">
      <c r="A307" s="13" t="str">
        <f t="shared" si="10"/>
        <v>1589214145</v>
      </c>
      <c r="B307" s="35">
        <v>302</v>
      </c>
      <c r="C307" s="36" t="s">
        <v>3996</v>
      </c>
      <c r="D307" s="13" t="str">
        <f t="shared" si="11"/>
        <v>1589214145</v>
      </c>
      <c r="E307" s="36"/>
      <c r="F307" s="35" t="s">
        <v>3997</v>
      </c>
      <c r="G307" s="37">
        <v>44092.090833333335</v>
      </c>
      <c r="H307" s="35" t="s">
        <v>157</v>
      </c>
      <c r="I307" s="35" t="s">
        <v>3998</v>
      </c>
      <c r="J307" s="35" t="s">
        <v>3998</v>
      </c>
      <c r="K307" s="35" t="s">
        <v>3999</v>
      </c>
      <c r="L307" s="35" t="s">
        <v>4000</v>
      </c>
      <c r="M307" s="35" t="s">
        <v>4001</v>
      </c>
      <c r="N307" s="35" t="s">
        <v>4002</v>
      </c>
      <c r="O307" s="35" t="s">
        <v>4003</v>
      </c>
      <c r="P307" s="38">
        <v>50000</v>
      </c>
      <c r="Q307" s="38">
        <v>6650</v>
      </c>
      <c r="R307" s="38">
        <v>0</v>
      </c>
      <c r="S307" s="38">
        <v>0</v>
      </c>
      <c r="T307" s="38">
        <v>0</v>
      </c>
      <c r="U307" s="19"/>
      <c r="V307" s="38">
        <v>0</v>
      </c>
      <c r="W307" s="19"/>
      <c r="X307" s="38">
        <v>0</v>
      </c>
      <c r="Y307" s="38">
        <v>56650</v>
      </c>
      <c r="Z307" s="38">
        <v>56650</v>
      </c>
      <c r="AA307" s="20"/>
      <c r="AB307" s="19"/>
      <c r="AC307" s="38" t="s">
        <v>112</v>
      </c>
    </row>
    <row r="308" spans="1:29" x14ac:dyDescent="0.25">
      <c r="A308" s="13" t="str">
        <f t="shared" si="10"/>
        <v>1102314000</v>
      </c>
      <c r="B308" s="35">
        <v>303</v>
      </c>
      <c r="C308" s="36" t="s">
        <v>4004</v>
      </c>
      <c r="D308" s="13" t="str">
        <f t="shared" si="11"/>
        <v>1102314000</v>
      </c>
      <c r="E308" s="36"/>
      <c r="F308" s="35" t="s">
        <v>4005</v>
      </c>
      <c r="G308" s="37">
        <v>44092.093275462961</v>
      </c>
      <c r="H308" s="35" t="s">
        <v>157</v>
      </c>
      <c r="I308" s="35" t="s">
        <v>4006</v>
      </c>
      <c r="J308" s="35" t="s">
        <v>4006</v>
      </c>
      <c r="K308" s="35" t="s">
        <v>4007</v>
      </c>
      <c r="L308" s="35" t="s">
        <v>4008</v>
      </c>
      <c r="M308" s="35" t="s">
        <v>4009</v>
      </c>
      <c r="N308" s="35" t="s">
        <v>4010</v>
      </c>
      <c r="O308" s="35" t="s">
        <v>4011</v>
      </c>
      <c r="P308" s="38">
        <v>50000</v>
      </c>
      <c r="Q308" s="38">
        <v>6650</v>
      </c>
      <c r="R308" s="38">
        <v>0</v>
      </c>
      <c r="S308" s="38">
        <v>0</v>
      </c>
      <c r="T308" s="38">
        <v>0</v>
      </c>
      <c r="U308" s="19"/>
      <c r="V308" s="38">
        <v>0</v>
      </c>
      <c r="W308" s="19"/>
      <c r="X308" s="38">
        <v>0</v>
      </c>
      <c r="Y308" s="38">
        <v>56650</v>
      </c>
      <c r="Z308" s="38">
        <v>56650</v>
      </c>
      <c r="AA308" s="20"/>
      <c r="AB308" s="19"/>
      <c r="AC308" s="38" t="s">
        <v>112</v>
      </c>
    </row>
    <row r="309" spans="1:29" x14ac:dyDescent="0.25">
      <c r="A309" s="13" t="str">
        <f t="shared" si="10"/>
        <v>1985314580</v>
      </c>
      <c r="B309" s="35">
        <v>304</v>
      </c>
      <c r="C309" s="36" t="s">
        <v>4012</v>
      </c>
      <c r="D309" s="13" t="str">
        <f t="shared" si="11"/>
        <v>1985314580</v>
      </c>
      <c r="E309" s="36"/>
      <c r="F309" s="35" t="s">
        <v>4013</v>
      </c>
      <c r="G309" s="37">
        <v>44092.097754629627</v>
      </c>
      <c r="H309" s="35" t="s">
        <v>157</v>
      </c>
      <c r="I309" s="35" t="s">
        <v>4014</v>
      </c>
      <c r="J309" s="35" t="s">
        <v>4014</v>
      </c>
      <c r="K309" s="35" t="s">
        <v>4015</v>
      </c>
      <c r="L309" s="35" t="s">
        <v>4016</v>
      </c>
      <c r="M309" s="35" t="s">
        <v>4017</v>
      </c>
      <c r="N309" s="35" t="s">
        <v>4018</v>
      </c>
      <c r="O309" s="35" t="s">
        <v>4019</v>
      </c>
      <c r="P309" s="38">
        <v>50000</v>
      </c>
      <c r="Q309" s="38">
        <v>6650</v>
      </c>
      <c r="R309" s="38">
        <v>0</v>
      </c>
      <c r="S309" s="38">
        <v>0</v>
      </c>
      <c r="T309" s="38">
        <v>0</v>
      </c>
      <c r="U309" s="19"/>
      <c r="V309" s="38">
        <v>0</v>
      </c>
      <c r="W309" s="19"/>
      <c r="X309" s="38">
        <v>0</v>
      </c>
      <c r="Y309" s="38">
        <v>56650</v>
      </c>
      <c r="Z309" s="38">
        <v>56650</v>
      </c>
      <c r="AA309" s="20"/>
      <c r="AB309" s="19"/>
      <c r="AC309" s="38" t="s">
        <v>112</v>
      </c>
    </row>
    <row r="310" spans="1:29" x14ac:dyDescent="0.25">
      <c r="A310" s="13" t="str">
        <f t="shared" si="10"/>
        <v>1650414222</v>
      </c>
      <c r="B310" s="35">
        <v>305</v>
      </c>
      <c r="C310" s="36" t="s">
        <v>4020</v>
      </c>
      <c r="D310" s="13" t="str">
        <f t="shared" si="11"/>
        <v>1650414222</v>
      </c>
      <c r="E310" s="36"/>
      <c r="F310" s="35" t="s">
        <v>4021</v>
      </c>
      <c r="G310" s="37">
        <v>44092.103321759256</v>
      </c>
      <c r="H310" s="35" t="s">
        <v>157</v>
      </c>
      <c r="I310" s="35" t="s">
        <v>4022</v>
      </c>
      <c r="J310" s="35" t="s">
        <v>4022</v>
      </c>
      <c r="K310" s="35" t="s">
        <v>4023</v>
      </c>
      <c r="L310" s="35" t="s">
        <v>4024</v>
      </c>
      <c r="M310" s="35" t="s">
        <v>4025</v>
      </c>
      <c r="N310" s="35" t="s">
        <v>4026</v>
      </c>
      <c r="O310" s="35">
        <v>3171031234200030</v>
      </c>
      <c r="P310" s="38">
        <v>50000</v>
      </c>
      <c r="Q310" s="38">
        <v>6650</v>
      </c>
      <c r="R310" s="38">
        <v>0</v>
      </c>
      <c r="S310" s="38">
        <v>0</v>
      </c>
      <c r="T310" s="38">
        <v>0</v>
      </c>
      <c r="U310" s="19"/>
      <c r="V310" s="38">
        <v>0</v>
      </c>
      <c r="W310" s="19"/>
      <c r="X310" s="38">
        <v>0</v>
      </c>
      <c r="Y310" s="38">
        <v>56650</v>
      </c>
      <c r="Z310" s="38">
        <v>56650</v>
      </c>
      <c r="AA310" s="20"/>
      <c r="AB310" s="19"/>
      <c r="AC310" s="38" t="s">
        <v>112</v>
      </c>
    </row>
    <row r="311" spans="1:29" x14ac:dyDescent="0.25">
      <c r="A311" s="13" t="str">
        <f t="shared" si="10"/>
        <v>1423414609</v>
      </c>
      <c r="B311" s="35">
        <v>306</v>
      </c>
      <c r="C311" s="36" t="s">
        <v>4027</v>
      </c>
      <c r="D311" s="13" t="str">
        <f t="shared" si="11"/>
        <v>1423414609</v>
      </c>
      <c r="E311" s="36"/>
      <c r="F311" s="35" t="s">
        <v>4028</v>
      </c>
      <c r="G311" s="37">
        <v>44092.106620370374</v>
      </c>
      <c r="H311" s="35" t="s">
        <v>157</v>
      </c>
      <c r="I311" s="35" t="s">
        <v>4029</v>
      </c>
      <c r="J311" s="35" t="s">
        <v>4029</v>
      </c>
      <c r="K311" s="35" t="s">
        <v>4030</v>
      </c>
      <c r="L311" s="35" t="s">
        <v>4031</v>
      </c>
      <c r="M311" s="35" t="s">
        <v>4032</v>
      </c>
      <c r="N311" s="35" t="s">
        <v>4033</v>
      </c>
      <c r="O311" s="35" t="s">
        <v>4034</v>
      </c>
      <c r="P311" s="38">
        <v>50000</v>
      </c>
      <c r="Q311" s="38">
        <v>6650</v>
      </c>
      <c r="R311" s="38">
        <v>0</v>
      </c>
      <c r="S311" s="38">
        <v>0</v>
      </c>
      <c r="T311" s="38">
        <v>0</v>
      </c>
      <c r="U311" s="19"/>
      <c r="V311" s="38">
        <v>0</v>
      </c>
      <c r="W311" s="19"/>
      <c r="X311" s="38">
        <v>0</v>
      </c>
      <c r="Y311" s="38">
        <v>56650</v>
      </c>
      <c r="Z311" s="38">
        <v>56650</v>
      </c>
      <c r="AA311" s="20"/>
      <c r="AB311" s="19"/>
      <c r="AC311" s="38" t="s">
        <v>112</v>
      </c>
    </row>
    <row r="312" spans="1:29" x14ac:dyDescent="0.25">
      <c r="A312" s="13" t="str">
        <f t="shared" si="10"/>
        <v>1342414284</v>
      </c>
      <c r="B312" s="35">
        <v>307</v>
      </c>
      <c r="C312" s="36" t="s">
        <v>4035</v>
      </c>
      <c r="D312" s="13" t="str">
        <f t="shared" si="11"/>
        <v>1342414284</v>
      </c>
      <c r="E312" s="36"/>
      <c r="F312" s="35" t="s">
        <v>4036</v>
      </c>
      <c r="G312" s="37">
        <v>44092.107037037036</v>
      </c>
      <c r="H312" s="35" t="s">
        <v>157</v>
      </c>
      <c r="I312" s="35" t="s">
        <v>4037</v>
      </c>
      <c r="J312" s="35" t="s">
        <v>4037</v>
      </c>
      <c r="K312" s="35" t="s">
        <v>4038</v>
      </c>
      <c r="L312" s="35" t="s">
        <v>4039</v>
      </c>
      <c r="M312" s="35" t="s">
        <v>4040</v>
      </c>
      <c r="N312" s="35" t="s">
        <v>4041</v>
      </c>
      <c r="O312" s="35" t="s">
        <v>4042</v>
      </c>
      <c r="P312" s="38">
        <v>50000</v>
      </c>
      <c r="Q312" s="38">
        <v>6650</v>
      </c>
      <c r="R312" s="38">
        <v>10000</v>
      </c>
      <c r="S312" s="38">
        <v>0</v>
      </c>
      <c r="T312" s="38">
        <v>0</v>
      </c>
      <c r="U312" s="19"/>
      <c r="V312" s="38">
        <v>0</v>
      </c>
      <c r="W312" s="19"/>
      <c r="X312" s="38">
        <v>0</v>
      </c>
      <c r="Y312" s="38">
        <v>66650</v>
      </c>
      <c r="Z312" s="38">
        <v>66650</v>
      </c>
      <c r="AA312" s="39" t="s">
        <v>4043</v>
      </c>
      <c r="AB312" s="38" t="s">
        <v>162</v>
      </c>
      <c r="AC312" s="38" t="s">
        <v>112</v>
      </c>
    </row>
    <row r="313" spans="1:29" x14ac:dyDescent="0.25">
      <c r="A313" s="13" t="str">
        <f t="shared" si="10"/>
        <v>1875414316</v>
      </c>
      <c r="B313" s="35">
        <v>308</v>
      </c>
      <c r="C313" s="36" t="s">
        <v>4044</v>
      </c>
      <c r="D313" s="13" t="str">
        <f t="shared" si="11"/>
        <v>1875414316</v>
      </c>
      <c r="E313" s="36"/>
      <c r="F313" s="35" t="s">
        <v>4045</v>
      </c>
      <c r="G313" s="37">
        <v>44092.109027777777</v>
      </c>
      <c r="H313" s="35" t="s">
        <v>157</v>
      </c>
      <c r="I313" s="35" t="s">
        <v>4046</v>
      </c>
      <c r="J313" s="35" t="s">
        <v>4046</v>
      </c>
      <c r="K313" s="35" t="s">
        <v>4047</v>
      </c>
      <c r="L313" s="35" t="s">
        <v>4048</v>
      </c>
      <c r="M313" s="35" t="s">
        <v>4049</v>
      </c>
      <c r="N313" s="35" t="s">
        <v>4050</v>
      </c>
      <c r="O313" s="35" t="s">
        <v>4051</v>
      </c>
      <c r="P313" s="38">
        <v>50000</v>
      </c>
      <c r="Q313" s="38">
        <v>6650</v>
      </c>
      <c r="R313" s="38">
        <v>0</v>
      </c>
      <c r="S313" s="38">
        <v>0</v>
      </c>
      <c r="T313" s="38">
        <v>0</v>
      </c>
      <c r="U313" s="19"/>
      <c r="V313" s="38">
        <v>0</v>
      </c>
      <c r="W313" s="19"/>
      <c r="X313" s="38">
        <v>0</v>
      </c>
      <c r="Y313" s="38">
        <v>56650</v>
      </c>
      <c r="Z313" s="38">
        <v>56650</v>
      </c>
      <c r="AA313" s="20"/>
      <c r="AB313" s="19"/>
      <c r="AC313" s="38" t="s">
        <v>112</v>
      </c>
    </row>
    <row r="314" spans="1:29" x14ac:dyDescent="0.25">
      <c r="A314" s="13" t="str">
        <f t="shared" si="10"/>
        <v>1157414737</v>
      </c>
      <c r="B314" s="35">
        <v>309</v>
      </c>
      <c r="C314" s="36" t="s">
        <v>4052</v>
      </c>
      <c r="D314" s="13" t="str">
        <f t="shared" si="11"/>
        <v>1157414737</v>
      </c>
      <c r="E314" s="36"/>
      <c r="F314" s="35" t="s">
        <v>4053</v>
      </c>
      <c r="G314" s="37">
        <v>44092.110914351855</v>
      </c>
      <c r="H314" s="35" t="s">
        <v>157</v>
      </c>
      <c r="I314" s="35" t="s">
        <v>4054</v>
      </c>
      <c r="J314" s="35" t="s">
        <v>4054</v>
      </c>
      <c r="K314" s="35" t="s">
        <v>4055</v>
      </c>
      <c r="L314" s="35" t="s">
        <v>4056</v>
      </c>
      <c r="M314" s="35" t="s">
        <v>4057</v>
      </c>
      <c r="N314" s="35" t="s">
        <v>4058</v>
      </c>
      <c r="O314" s="35" t="s">
        <v>4059</v>
      </c>
      <c r="P314" s="38">
        <v>50000</v>
      </c>
      <c r="Q314" s="38">
        <v>6650</v>
      </c>
      <c r="R314" s="38">
        <v>0</v>
      </c>
      <c r="S314" s="38">
        <v>0</v>
      </c>
      <c r="T314" s="38">
        <v>0</v>
      </c>
      <c r="U314" s="19"/>
      <c r="V314" s="38">
        <v>0</v>
      </c>
      <c r="W314" s="19"/>
      <c r="X314" s="38">
        <v>0</v>
      </c>
      <c r="Y314" s="38">
        <v>56650</v>
      </c>
      <c r="Z314" s="38">
        <v>56650</v>
      </c>
      <c r="AA314" s="20"/>
      <c r="AB314" s="19"/>
      <c r="AC314" s="38" t="s">
        <v>112</v>
      </c>
    </row>
    <row r="315" spans="1:29" x14ac:dyDescent="0.25">
      <c r="A315" s="13" t="str">
        <f t="shared" si="10"/>
        <v>1276614067</v>
      </c>
      <c r="B315" s="35">
        <v>310</v>
      </c>
      <c r="C315" s="36" t="s">
        <v>4060</v>
      </c>
      <c r="D315" s="13" t="str">
        <f t="shared" si="11"/>
        <v>1276614067</v>
      </c>
      <c r="E315" s="36"/>
      <c r="F315" s="35" t="s">
        <v>4061</v>
      </c>
      <c r="G315" s="37">
        <v>44092.133460648147</v>
      </c>
      <c r="H315" s="35" t="s">
        <v>157</v>
      </c>
      <c r="I315" s="35" t="s">
        <v>4062</v>
      </c>
      <c r="J315" s="35" t="s">
        <v>4062</v>
      </c>
      <c r="K315" s="35" t="s">
        <v>4063</v>
      </c>
      <c r="L315" s="35" t="s">
        <v>4064</v>
      </c>
      <c r="M315" s="35" t="s">
        <v>4065</v>
      </c>
      <c r="N315" s="35" t="s">
        <v>4066</v>
      </c>
      <c r="O315" s="35" t="s">
        <v>4067</v>
      </c>
      <c r="P315" s="38">
        <v>50000</v>
      </c>
      <c r="Q315" s="38">
        <v>6650</v>
      </c>
      <c r="R315" s="38">
        <v>0</v>
      </c>
      <c r="S315" s="38">
        <v>0</v>
      </c>
      <c r="T315" s="38">
        <v>0</v>
      </c>
      <c r="U315" s="19"/>
      <c r="V315" s="38">
        <v>0</v>
      </c>
      <c r="W315" s="19"/>
      <c r="X315" s="38">
        <v>0</v>
      </c>
      <c r="Y315" s="38">
        <v>56650</v>
      </c>
      <c r="Z315" s="38">
        <v>56650</v>
      </c>
      <c r="AA315" s="20"/>
      <c r="AB315" s="19"/>
      <c r="AC315" s="38" t="s">
        <v>112</v>
      </c>
    </row>
    <row r="316" spans="1:29" x14ac:dyDescent="0.25">
      <c r="A316" s="13" t="str">
        <f t="shared" si="10"/>
        <v>1919614018</v>
      </c>
      <c r="B316" s="35">
        <v>311</v>
      </c>
      <c r="C316" s="36" t="s">
        <v>4068</v>
      </c>
      <c r="D316" s="13" t="str">
        <f t="shared" si="11"/>
        <v>1919614018</v>
      </c>
      <c r="E316" s="36"/>
      <c r="F316" s="35" t="s">
        <v>4069</v>
      </c>
      <c r="G316" s="37">
        <v>44092.135972222219</v>
      </c>
      <c r="H316" s="35" t="s">
        <v>157</v>
      </c>
      <c r="I316" s="35" t="s">
        <v>4070</v>
      </c>
      <c r="J316" s="35" t="s">
        <v>4070</v>
      </c>
      <c r="K316" s="35" t="s">
        <v>4071</v>
      </c>
      <c r="L316" s="35" t="s">
        <v>4072</v>
      </c>
      <c r="M316" s="35" t="s">
        <v>4073</v>
      </c>
      <c r="N316" s="35" t="s">
        <v>4074</v>
      </c>
      <c r="O316" s="35" t="s">
        <v>4075</v>
      </c>
      <c r="P316" s="38">
        <v>50000</v>
      </c>
      <c r="Q316" s="38">
        <v>6650</v>
      </c>
      <c r="R316" s="38">
        <v>0</v>
      </c>
      <c r="S316" s="38">
        <v>0</v>
      </c>
      <c r="T316" s="38">
        <v>0</v>
      </c>
      <c r="U316" s="19"/>
      <c r="V316" s="38">
        <v>0</v>
      </c>
      <c r="W316" s="19"/>
      <c r="X316" s="38">
        <v>0</v>
      </c>
      <c r="Y316" s="38">
        <v>56650</v>
      </c>
      <c r="Z316" s="38">
        <v>56650</v>
      </c>
      <c r="AA316" s="20"/>
      <c r="AB316" s="19"/>
      <c r="AC316" s="38" t="s">
        <v>112</v>
      </c>
    </row>
    <row r="317" spans="1:29" x14ac:dyDescent="0.25">
      <c r="A317" s="13" t="str">
        <f t="shared" si="10"/>
        <v>1306714999</v>
      </c>
      <c r="B317" s="35">
        <v>312</v>
      </c>
      <c r="C317" s="36" t="s">
        <v>4076</v>
      </c>
      <c r="D317" s="13" t="str">
        <f t="shared" si="11"/>
        <v>1306714999</v>
      </c>
      <c r="E317" s="36"/>
      <c r="F317" s="35" t="s">
        <v>4077</v>
      </c>
      <c r="G317" s="37">
        <v>44092.14503472222</v>
      </c>
      <c r="H317" s="35" t="s">
        <v>157</v>
      </c>
      <c r="I317" s="35" t="s">
        <v>4078</v>
      </c>
      <c r="J317" s="35" t="s">
        <v>4078</v>
      </c>
      <c r="K317" s="35" t="s">
        <v>4079</v>
      </c>
      <c r="L317" s="35" t="s">
        <v>4080</v>
      </c>
      <c r="M317" s="35" t="s">
        <v>4081</v>
      </c>
      <c r="N317" s="35" t="s">
        <v>4082</v>
      </c>
      <c r="O317" s="35" t="s">
        <v>4083</v>
      </c>
      <c r="P317" s="38">
        <v>50000</v>
      </c>
      <c r="Q317" s="38">
        <v>6650</v>
      </c>
      <c r="R317" s="38">
        <v>10000</v>
      </c>
      <c r="S317" s="38">
        <v>0</v>
      </c>
      <c r="T317" s="38">
        <v>0</v>
      </c>
      <c r="U317" s="19"/>
      <c r="V317" s="38">
        <v>0</v>
      </c>
      <c r="W317" s="19"/>
      <c r="X317" s="38">
        <v>0</v>
      </c>
      <c r="Y317" s="38">
        <v>66650</v>
      </c>
      <c r="Z317" s="38">
        <v>66650</v>
      </c>
      <c r="AA317" s="39" t="s">
        <v>4084</v>
      </c>
      <c r="AB317" s="38" t="s">
        <v>162</v>
      </c>
      <c r="AC317" s="38" t="s">
        <v>112</v>
      </c>
    </row>
    <row r="318" spans="1:29" x14ac:dyDescent="0.25">
      <c r="A318" s="13" t="str">
        <f t="shared" si="10"/>
        <v>1517714866</v>
      </c>
      <c r="B318" s="35">
        <v>313</v>
      </c>
      <c r="C318" s="36" t="s">
        <v>4085</v>
      </c>
      <c r="D318" s="13" t="str">
        <f t="shared" si="11"/>
        <v>1517714866</v>
      </c>
      <c r="E318" s="36"/>
      <c r="F318" s="35" t="s">
        <v>4086</v>
      </c>
      <c r="G318" s="37">
        <v>44092.145752314813</v>
      </c>
      <c r="H318" s="35" t="s">
        <v>157</v>
      </c>
      <c r="I318" s="35" t="s">
        <v>4087</v>
      </c>
      <c r="J318" s="35" t="s">
        <v>4087</v>
      </c>
      <c r="K318" s="35" t="s">
        <v>4088</v>
      </c>
      <c r="L318" s="35" t="s">
        <v>4089</v>
      </c>
      <c r="M318" s="35" t="s">
        <v>4090</v>
      </c>
      <c r="N318" s="35" t="s">
        <v>4091</v>
      </c>
      <c r="O318" s="35" t="s">
        <v>4092</v>
      </c>
      <c r="P318" s="38">
        <v>50000</v>
      </c>
      <c r="Q318" s="38">
        <v>6650</v>
      </c>
      <c r="R318" s="38">
        <v>0</v>
      </c>
      <c r="S318" s="38">
        <v>0</v>
      </c>
      <c r="T318" s="38">
        <v>0</v>
      </c>
      <c r="U318" s="19"/>
      <c r="V318" s="38">
        <v>0</v>
      </c>
      <c r="W318" s="19"/>
      <c r="X318" s="38">
        <v>0</v>
      </c>
      <c r="Y318" s="38">
        <v>56650</v>
      </c>
      <c r="Z318" s="38">
        <v>56650</v>
      </c>
      <c r="AA318" s="20"/>
      <c r="AB318" s="19"/>
      <c r="AC318" s="38" t="s">
        <v>112</v>
      </c>
    </row>
    <row r="319" spans="1:29" x14ac:dyDescent="0.25">
      <c r="A319" s="13" t="str">
        <f t="shared" si="10"/>
        <v>1478714828</v>
      </c>
      <c r="B319" s="35">
        <v>314</v>
      </c>
      <c r="C319" s="36" t="s">
        <v>4093</v>
      </c>
      <c r="D319" s="13" t="str">
        <f t="shared" si="11"/>
        <v>1478714828</v>
      </c>
      <c r="E319" s="36"/>
      <c r="F319" s="35" t="s">
        <v>4094</v>
      </c>
      <c r="G319" s="37">
        <v>44092.147789351853</v>
      </c>
      <c r="H319" s="35" t="s">
        <v>157</v>
      </c>
      <c r="I319" s="35" t="s">
        <v>4095</v>
      </c>
      <c r="J319" s="35" t="s">
        <v>4095</v>
      </c>
      <c r="K319" s="35" t="s">
        <v>4096</v>
      </c>
      <c r="L319" s="35" t="s">
        <v>4097</v>
      </c>
      <c r="M319" s="35" t="s">
        <v>4098</v>
      </c>
      <c r="N319" s="35" t="s">
        <v>4099</v>
      </c>
      <c r="O319" s="35" t="s">
        <v>4100</v>
      </c>
      <c r="P319" s="38">
        <v>2040000</v>
      </c>
      <c r="Q319" s="38">
        <v>6650</v>
      </c>
      <c r="R319" s="38">
        <v>0</v>
      </c>
      <c r="S319" s="38">
        <v>0</v>
      </c>
      <c r="T319" s="38">
        <v>0</v>
      </c>
      <c r="U319" s="19"/>
      <c r="V319" s="38">
        <v>0</v>
      </c>
      <c r="W319" s="19"/>
      <c r="X319" s="38">
        <v>0</v>
      </c>
      <c r="Y319" s="38">
        <v>2046650</v>
      </c>
      <c r="Z319" s="38">
        <v>2046650</v>
      </c>
      <c r="AA319" s="20"/>
      <c r="AB319" s="19"/>
      <c r="AC319" s="38" t="s">
        <v>112</v>
      </c>
    </row>
    <row r="320" spans="1:29" x14ac:dyDescent="0.25">
      <c r="A320" s="13" t="str">
        <f t="shared" si="10"/>
        <v>1489714316</v>
      </c>
      <c r="B320" s="35">
        <v>315</v>
      </c>
      <c r="C320" s="36" t="s">
        <v>4101</v>
      </c>
      <c r="D320" s="13" t="str">
        <f t="shared" si="11"/>
        <v>1489714316</v>
      </c>
      <c r="E320" s="36"/>
      <c r="F320" s="35" t="s">
        <v>4102</v>
      </c>
      <c r="G320" s="37">
        <v>44092.148449074077</v>
      </c>
      <c r="H320" s="35" t="s">
        <v>157</v>
      </c>
      <c r="I320" s="35" t="s">
        <v>4103</v>
      </c>
      <c r="J320" s="35" t="s">
        <v>4103</v>
      </c>
      <c r="K320" s="35" t="s">
        <v>4104</v>
      </c>
      <c r="L320" s="35" t="s">
        <v>4105</v>
      </c>
      <c r="M320" s="35" t="s">
        <v>4106</v>
      </c>
      <c r="N320" s="35" t="s">
        <v>4107</v>
      </c>
      <c r="O320" s="35" t="s">
        <v>4108</v>
      </c>
      <c r="P320" s="38">
        <v>50000</v>
      </c>
      <c r="Q320" s="38">
        <v>6650</v>
      </c>
      <c r="R320" s="38">
        <v>0</v>
      </c>
      <c r="S320" s="38">
        <v>0</v>
      </c>
      <c r="T320" s="38">
        <v>0</v>
      </c>
      <c r="U320" s="19"/>
      <c r="V320" s="38">
        <v>0</v>
      </c>
      <c r="W320" s="19"/>
      <c r="X320" s="38">
        <v>0</v>
      </c>
      <c r="Y320" s="38">
        <v>56650</v>
      </c>
      <c r="Z320" s="38">
        <v>56650</v>
      </c>
      <c r="AA320" s="20"/>
      <c r="AB320" s="19"/>
      <c r="AC320" s="38" t="s">
        <v>112</v>
      </c>
    </row>
    <row r="321" spans="1:29" x14ac:dyDescent="0.25">
      <c r="A321" s="13" t="str">
        <f t="shared" si="10"/>
        <v>1071814920</v>
      </c>
      <c r="B321" s="35">
        <v>316</v>
      </c>
      <c r="C321" s="36" t="s">
        <v>4109</v>
      </c>
      <c r="D321" s="13" t="str">
        <f t="shared" si="11"/>
        <v>1071814920</v>
      </c>
      <c r="E321" s="36"/>
      <c r="F321" s="35" t="s">
        <v>4110</v>
      </c>
      <c r="G321" s="37">
        <v>44092.150451388887</v>
      </c>
      <c r="H321" s="35" t="s">
        <v>157</v>
      </c>
      <c r="I321" s="35" t="s">
        <v>4111</v>
      </c>
      <c r="J321" s="35" t="s">
        <v>4111</v>
      </c>
      <c r="K321" s="35" t="s">
        <v>4112</v>
      </c>
      <c r="L321" s="35" t="s">
        <v>4113</v>
      </c>
      <c r="M321" s="35" t="s">
        <v>4114</v>
      </c>
      <c r="N321" s="35" t="s">
        <v>4115</v>
      </c>
      <c r="O321" s="35" t="s">
        <v>4116</v>
      </c>
      <c r="P321" s="38">
        <v>50000</v>
      </c>
      <c r="Q321" s="38">
        <v>6650</v>
      </c>
      <c r="R321" s="38">
        <v>0</v>
      </c>
      <c r="S321" s="38">
        <v>0</v>
      </c>
      <c r="T321" s="38">
        <v>0</v>
      </c>
      <c r="U321" s="19"/>
      <c r="V321" s="38">
        <v>0</v>
      </c>
      <c r="W321" s="19"/>
      <c r="X321" s="38">
        <v>0</v>
      </c>
      <c r="Y321" s="38">
        <v>56650</v>
      </c>
      <c r="Z321" s="38">
        <v>56650</v>
      </c>
      <c r="AA321" s="20"/>
      <c r="AB321" s="19"/>
      <c r="AC321" s="38" t="s">
        <v>112</v>
      </c>
    </row>
    <row r="322" spans="1:29" x14ac:dyDescent="0.25">
      <c r="A322" s="13" t="str">
        <f t="shared" si="10"/>
        <v>1233814955</v>
      </c>
      <c r="B322" s="35">
        <v>317</v>
      </c>
      <c r="C322" s="36" t="s">
        <v>4117</v>
      </c>
      <c r="D322" s="13" t="str">
        <f t="shared" si="11"/>
        <v>1233814955</v>
      </c>
      <c r="E322" s="36"/>
      <c r="F322" s="35" t="s">
        <v>4118</v>
      </c>
      <c r="G322" s="37">
        <v>44092.15247685185</v>
      </c>
      <c r="H322" s="35" t="s">
        <v>157</v>
      </c>
      <c r="I322" s="35" t="s">
        <v>4119</v>
      </c>
      <c r="J322" s="35" t="s">
        <v>4119</v>
      </c>
      <c r="K322" s="35" t="s">
        <v>4120</v>
      </c>
      <c r="L322" s="35" t="s">
        <v>4121</v>
      </c>
      <c r="M322" s="35" t="s">
        <v>4122</v>
      </c>
      <c r="N322" s="35" t="s">
        <v>4123</v>
      </c>
      <c r="O322" s="35" t="s">
        <v>4124</v>
      </c>
      <c r="P322" s="38">
        <v>50000</v>
      </c>
      <c r="Q322" s="38">
        <v>6650</v>
      </c>
      <c r="R322" s="38">
        <v>0</v>
      </c>
      <c r="S322" s="38">
        <v>0</v>
      </c>
      <c r="T322" s="38">
        <v>0</v>
      </c>
      <c r="U322" s="19"/>
      <c r="V322" s="38">
        <v>0</v>
      </c>
      <c r="W322" s="19"/>
      <c r="X322" s="38">
        <v>0</v>
      </c>
      <c r="Y322" s="38">
        <v>56650</v>
      </c>
      <c r="Z322" s="38">
        <v>56650</v>
      </c>
      <c r="AA322" s="20"/>
      <c r="AB322" s="19"/>
      <c r="AC322" s="38" t="s">
        <v>112</v>
      </c>
    </row>
    <row r="323" spans="1:29" x14ac:dyDescent="0.25">
      <c r="A323" s="13" t="str">
        <f t="shared" si="10"/>
        <v>1810814184</v>
      </c>
      <c r="B323" s="35">
        <v>318</v>
      </c>
      <c r="C323" s="36" t="s">
        <v>4125</v>
      </c>
      <c r="D323" s="13" t="str">
        <f t="shared" si="11"/>
        <v>1810814184</v>
      </c>
      <c r="E323" s="36"/>
      <c r="F323" s="35" t="s">
        <v>4126</v>
      </c>
      <c r="G323" s="37">
        <v>44092.153391203705</v>
      </c>
      <c r="H323" s="35" t="s">
        <v>157</v>
      </c>
      <c r="I323" s="35" t="s">
        <v>4127</v>
      </c>
      <c r="J323" s="35" t="s">
        <v>4127</v>
      </c>
      <c r="K323" s="35" t="s">
        <v>4128</v>
      </c>
      <c r="L323" s="35" t="s">
        <v>4129</v>
      </c>
      <c r="M323" s="35" t="s">
        <v>4130</v>
      </c>
      <c r="N323" s="35" t="s">
        <v>1479</v>
      </c>
      <c r="O323" s="35" t="s">
        <v>1480</v>
      </c>
      <c r="P323" s="38">
        <v>620000</v>
      </c>
      <c r="Q323" s="38">
        <v>6650</v>
      </c>
      <c r="R323" s="38">
        <v>10000</v>
      </c>
      <c r="S323" s="38">
        <v>0</v>
      </c>
      <c r="T323" s="38">
        <v>0</v>
      </c>
      <c r="U323" s="19"/>
      <c r="V323" s="38">
        <v>0</v>
      </c>
      <c r="W323" s="19"/>
      <c r="X323" s="38">
        <v>0</v>
      </c>
      <c r="Y323" s="38">
        <v>636650</v>
      </c>
      <c r="Z323" s="38">
        <v>636650</v>
      </c>
      <c r="AA323" s="39" t="s">
        <v>4131</v>
      </c>
      <c r="AB323" s="38" t="s">
        <v>151</v>
      </c>
      <c r="AC323" s="38" t="s">
        <v>112</v>
      </c>
    </row>
    <row r="324" spans="1:29" x14ac:dyDescent="0.25">
      <c r="A324" s="13" t="str">
        <f t="shared" si="10"/>
        <v>1708814109</v>
      </c>
      <c r="B324" s="35">
        <v>319</v>
      </c>
      <c r="C324" s="36" t="s">
        <v>4132</v>
      </c>
      <c r="D324" s="13" t="str">
        <f t="shared" si="11"/>
        <v>1708814109</v>
      </c>
      <c r="E324" s="36"/>
      <c r="F324" s="35" t="s">
        <v>4133</v>
      </c>
      <c r="G324" s="37">
        <v>44092.157962962963</v>
      </c>
      <c r="H324" s="35" t="s">
        <v>157</v>
      </c>
      <c r="I324" s="35" t="s">
        <v>4134</v>
      </c>
      <c r="J324" s="35" t="s">
        <v>4134</v>
      </c>
      <c r="K324" s="35" t="s">
        <v>4135</v>
      </c>
      <c r="L324" s="35" t="s">
        <v>4136</v>
      </c>
      <c r="M324" s="35" t="s">
        <v>4137</v>
      </c>
      <c r="N324" s="35" t="s">
        <v>4138</v>
      </c>
      <c r="O324" s="35" t="s">
        <v>4139</v>
      </c>
      <c r="P324" s="38">
        <v>50000</v>
      </c>
      <c r="Q324" s="38">
        <v>6650</v>
      </c>
      <c r="R324" s="38">
        <v>0</v>
      </c>
      <c r="S324" s="38">
        <v>0</v>
      </c>
      <c r="T324" s="38">
        <v>0</v>
      </c>
      <c r="U324" s="19"/>
      <c r="V324" s="38">
        <v>0</v>
      </c>
      <c r="W324" s="19"/>
      <c r="X324" s="38">
        <v>0</v>
      </c>
      <c r="Y324" s="38">
        <v>56650</v>
      </c>
      <c r="Z324" s="38">
        <v>56650</v>
      </c>
      <c r="AA324" s="20"/>
      <c r="AB324" s="19"/>
      <c r="AC324" s="38" t="s">
        <v>112</v>
      </c>
    </row>
    <row r="325" spans="1:29" x14ac:dyDescent="0.25">
      <c r="A325" s="13" t="str">
        <f t="shared" si="10"/>
        <v>1089814414</v>
      </c>
      <c r="B325" s="35">
        <v>320</v>
      </c>
      <c r="C325" s="36" t="s">
        <v>4140</v>
      </c>
      <c r="D325" s="13" t="str">
        <f t="shared" si="11"/>
        <v>1089814414</v>
      </c>
      <c r="E325" s="36"/>
      <c r="F325" s="35" t="s">
        <v>4141</v>
      </c>
      <c r="G325" s="37">
        <v>44092.159895833334</v>
      </c>
      <c r="H325" s="35" t="s">
        <v>157</v>
      </c>
      <c r="I325" s="35" t="s">
        <v>4142</v>
      </c>
      <c r="J325" s="35" t="s">
        <v>4142</v>
      </c>
      <c r="K325" s="35" t="s">
        <v>4143</v>
      </c>
      <c r="L325" s="35" t="s">
        <v>4144</v>
      </c>
      <c r="M325" s="35" t="s">
        <v>4145</v>
      </c>
      <c r="N325" s="35" t="s">
        <v>4146</v>
      </c>
      <c r="O325" s="35" t="s">
        <v>4147</v>
      </c>
      <c r="P325" s="38">
        <v>50000</v>
      </c>
      <c r="Q325" s="38">
        <v>6650</v>
      </c>
      <c r="R325" s="38">
        <v>0</v>
      </c>
      <c r="S325" s="38">
        <v>0</v>
      </c>
      <c r="T325" s="38">
        <v>0</v>
      </c>
      <c r="U325" s="19"/>
      <c r="V325" s="38">
        <v>0</v>
      </c>
      <c r="W325" s="19"/>
      <c r="X325" s="38">
        <v>0</v>
      </c>
      <c r="Y325" s="38">
        <v>56650</v>
      </c>
      <c r="Z325" s="38">
        <v>56650</v>
      </c>
      <c r="AA325" s="20"/>
      <c r="AB325" s="19"/>
      <c r="AC325" s="38" t="s">
        <v>112</v>
      </c>
    </row>
    <row r="326" spans="1:29" x14ac:dyDescent="0.25">
      <c r="A326" s="13" t="str">
        <f t="shared" ref="A326:A389" si="12">D326</f>
        <v>1851914619</v>
      </c>
      <c r="B326" s="35">
        <v>321</v>
      </c>
      <c r="C326" s="36" t="s">
        <v>4148</v>
      </c>
      <c r="D326" s="13" t="str">
        <f t="shared" ref="D326:D389" si="13">RIGHT(C326,LEN(C326)-6)</f>
        <v>1851914619</v>
      </c>
      <c r="E326" s="36"/>
      <c r="F326" s="35" t="s">
        <v>4149</v>
      </c>
      <c r="G326" s="37">
        <v>44092.16202546296</v>
      </c>
      <c r="H326" s="35" t="s">
        <v>157</v>
      </c>
      <c r="I326" s="35" t="s">
        <v>4150</v>
      </c>
      <c r="J326" s="35" t="s">
        <v>4150</v>
      </c>
      <c r="K326" s="35" t="s">
        <v>4151</v>
      </c>
      <c r="L326" s="35" t="s">
        <v>4152</v>
      </c>
      <c r="M326" s="35" t="s">
        <v>4153</v>
      </c>
      <c r="N326" s="35" t="s">
        <v>4154</v>
      </c>
      <c r="O326" s="35" t="s">
        <v>4155</v>
      </c>
      <c r="P326" s="38">
        <v>50000</v>
      </c>
      <c r="Q326" s="38">
        <v>6650</v>
      </c>
      <c r="R326" s="38">
        <v>0</v>
      </c>
      <c r="S326" s="38">
        <v>0</v>
      </c>
      <c r="T326" s="38">
        <v>0</v>
      </c>
      <c r="U326" s="19"/>
      <c r="V326" s="38">
        <v>0</v>
      </c>
      <c r="W326" s="19"/>
      <c r="X326" s="38">
        <v>0</v>
      </c>
      <c r="Y326" s="38">
        <v>56650</v>
      </c>
      <c r="Z326" s="38">
        <v>56650</v>
      </c>
      <c r="AA326" s="20"/>
      <c r="AB326" s="19"/>
      <c r="AC326" s="38" t="s">
        <v>112</v>
      </c>
    </row>
    <row r="327" spans="1:29" x14ac:dyDescent="0.25">
      <c r="A327" s="13" t="str">
        <f t="shared" si="12"/>
        <v>1713914768</v>
      </c>
      <c r="B327" s="35">
        <v>322</v>
      </c>
      <c r="C327" s="36" t="s">
        <v>4156</v>
      </c>
      <c r="D327" s="13" t="str">
        <f t="shared" si="13"/>
        <v>1713914768</v>
      </c>
      <c r="E327" s="36"/>
      <c r="F327" s="35" t="s">
        <v>4157</v>
      </c>
      <c r="G327" s="37">
        <v>44092.164560185185</v>
      </c>
      <c r="H327" s="35" t="s">
        <v>157</v>
      </c>
      <c r="I327" s="35" t="s">
        <v>4158</v>
      </c>
      <c r="J327" s="35" t="s">
        <v>4158</v>
      </c>
      <c r="K327" s="35" t="s">
        <v>4159</v>
      </c>
      <c r="L327" s="35" t="s">
        <v>4160</v>
      </c>
      <c r="M327" s="35" t="s">
        <v>4161</v>
      </c>
      <c r="N327" s="35" t="s">
        <v>4162</v>
      </c>
      <c r="O327" s="35" t="s">
        <v>4163</v>
      </c>
      <c r="P327" s="38">
        <v>50000</v>
      </c>
      <c r="Q327" s="38">
        <v>6650</v>
      </c>
      <c r="R327" s="38">
        <v>0</v>
      </c>
      <c r="S327" s="38">
        <v>0</v>
      </c>
      <c r="T327" s="38">
        <v>0</v>
      </c>
      <c r="U327" s="19"/>
      <c r="V327" s="38">
        <v>0</v>
      </c>
      <c r="W327" s="19"/>
      <c r="X327" s="38">
        <v>0</v>
      </c>
      <c r="Y327" s="38">
        <v>56650</v>
      </c>
      <c r="Z327" s="38">
        <v>56650</v>
      </c>
      <c r="AA327" s="20"/>
      <c r="AB327" s="19"/>
      <c r="AC327" s="38" t="s">
        <v>112</v>
      </c>
    </row>
    <row r="328" spans="1:29" x14ac:dyDescent="0.25">
      <c r="A328" s="13" t="str">
        <f t="shared" si="12"/>
        <v>1280024565</v>
      </c>
      <c r="B328" s="35">
        <v>323</v>
      </c>
      <c r="C328" s="36" t="s">
        <v>4164</v>
      </c>
      <c r="D328" s="13" t="str">
        <f t="shared" si="13"/>
        <v>1280024565</v>
      </c>
      <c r="E328" s="36"/>
      <c r="F328" s="35" t="s">
        <v>4165</v>
      </c>
      <c r="G328" s="37">
        <v>44092.172881944447</v>
      </c>
      <c r="H328" s="35" t="s">
        <v>157</v>
      </c>
      <c r="I328" s="35" t="s">
        <v>4166</v>
      </c>
      <c r="J328" s="35" t="s">
        <v>4166</v>
      </c>
      <c r="K328" s="35" t="s">
        <v>4167</v>
      </c>
      <c r="L328" s="35" t="s">
        <v>4168</v>
      </c>
      <c r="M328" s="35" t="s">
        <v>4169</v>
      </c>
      <c r="N328" s="35" t="s">
        <v>4170</v>
      </c>
      <c r="O328" s="35" t="s">
        <v>4171</v>
      </c>
      <c r="P328" s="38">
        <v>50000</v>
      </c>
      <c r="Q328" s="38">
        <v>6650</v>
      </c>
      <c r="R328" s="38">
        <v>0</v>
      </c>
      <c r="S328" s="38">
        <v>0</v>
      </c>
      <c r="T328" s="38">
        <v>0</v>
      </c>
      <c r="U328" s="19"/>
      <c r="V328" s="38">
        <v>0</v>
      </c>
      <c r="W328" s="19"/>
      <c r="X328" s="38">
        <v>0</v>
      </c>
      <c r="Y328" s="38">
        <v>56650</v>
      </c>
      <c r="Z328" s="38">
        <v>56650</v>
      </c>
      <c r="AA328" s="20"/>
      <c r="AB328" s="19"/>
      <c r="AC328" s="38" t="s">
        <v>112</v>
      </c>
    </row>
    <row r="329" spans="1:29" x14ac:dyDescent="0.25">
      <c r="A329" s="13" t="str">
        <f t="shared" si="12"/>
        <v>1519914770</v>
      </c>
      <c r="B329" s="35">
        <v>324</v>
      </c>
      <c r="C329" s="36" t="s">
        <v>4172</v>
      </c>
      <c r="D329" s="13" t="str">
        <f t="shared" si="13"/>
        <v>1519914770</v>
      </c>
      <c r="E329" s="36"/>
      <c r="F329" s="35" t="s">
        <v>4173</v>
      </c>
      <c r="G329" s="37">
        <v>44092.17931712963</v>
      </c>
      <c r="H329" s="35" t="s">
        <v>157</v>
      </c>
      <c r="I329" s="35" t="s">
        <v>4174</v>
      </c>
      <c r="J329" s="35" t="s">
        <v>4174</v>
      </c>
      <c r="K329" s="35" t="s">
        <v>4175</v>
      </c>
      <c r="L329" s="35" t="s">
        <v>4176</v>
      </c>
      <c r="M329" s="35" t="s">
        <v>4177</v>
      </c>
      <c r="N329" s="35" t="s">
        <v>4178</v>
      </c>
      <c r="O329" s="35" t="s">
        <v>234</v>
      </c>
      <c r="P329" s="38">
        <v>950000</v>
      </c>
      <c r="Q329" s="38">
        <v>6650</v>
      </c>
      <c r="R329" s="38">
        <v>0</v>
      </c>
      <c r="S329" s="38">
        <v>0</v>
      </c>
      <c r="T329" s="38">
        <v>0</v>
      </c>
      <c r="U329" s="19"/>
      <c r="V329" s="38">
        <v>0</v>
      </c>
      <c r="W329" s="19"/>
      <c r="X329" s="38">
        <v>0</v>
      </c>
      <c r="Y329" s="38">
        <v>956650</v>
      </c>
      <c r="Z329" s="38">
        <v>956650</v>
      </c>
      <c r="AA329" s="20"/>
      <c r="AB329" s="19"/>
      <c r="AC329" s="38" t="s">
        <v>112</v>
      </c>
    </row>
    <row r="330" spans="1:29" x14ac:dyDescent="0.25">
      <c r="A330" s="13" t="str">
        <f t="shared" si="12"/>
        <v>1096124297</v>
      </c>
      <c r="B330" s="35">
        <v>325</v>
      </c>
      <c r="C330" s="36" t="s">
        <v>4179</v>
      </c>
      <c r="D330" s="13" t="str">
        <f t="shared" si="13"/>
        <v>1096124297</v>
      </c>
      <c r="E330" s="36"/>
      <c r="F330" s="35" t="s">
        <v>4180</v>
      </c>
      <c r="G330" s="37">
        <v>44092.191342592596</v>
      </c>
      <c r="H330" s="35" t="s">
        <v>157</v>
      </c>
      <c r="I330" s="35" t="s">
        <v>4181</v>
      </c>
      <c r="J330" s="35" t="s">
        <v>4181</v>
      </c>
      <c r="K330" s="35" t="s">
        <v>4182</v>
      </c>
      <c r="L330" s="35" t="s">
        <v>4183</v>
      </c>
      <c r="M330" s="35" t="s">
        <v>4184</v>
      </c>
      <c r="N330" s="35" t="s">
        <v>4185</v>
      </c>
      <c r="O330" s="35" t="s">
        <v>4186</v>
      </c>
      <c r="P330" s="38">
        <v>50000</v>
      </c>
      <c r="Q330" s="38">
        <v>6650</v>
      </c>
      <c r="R330" s="38">
        <v>0</v>
      </c>
      <c r="S330" s="38">
        <v>0</v>
      </c>
      <c r="T330" s="38">
        <v>0</v>
      </c>
      <c r="U330" s="19"/>
      <c r="V330" s="38">
        <v>0</v>
      </c>
      <c r="W330" s="19"/>
      <c r="X330" s="38">
        <v>0</v>
      </c>
      <c r="Y330" s="38">
        <v>56650</v>
      </c>
      <c r="Z330" s="38">
        <v>56650</v>
      </c>
      <c r="AA330" s="20"/>
      <c r="AB330" s="19"/>
      <c r="AC330" s="38" t="s">
        <v>112</v>
      </c>
    </row>
    <row r="331" spans="1:29" x14ac:dyDescent="0.25">
      <c r="A331" s="13" t="str">
        <f t="shared" si="12"/>
        <v>1217124476</v>
      </c>
      <c r="B331" s="35">
        <v>326</v>
      </c>
      <c r="C331" s="36" t="s">
        <v>4187</v>
      </c>
      <c r="D331" s="13" t="str">
        <f t="shared" si="13"/>
        <v>1217124476</v>
      </c>
      <c r="E331" s="36"/>
      <c r="F331" s="35" t="s">
        <v>4188</v>
      </c>
      <c r="G331" s="37">
        <v>44092.192395833335</v>
      </c>
      <c r="H331" s="35" t="s">
        <v>157</v>
      </c>
      <c r="I331" s="35" t="s">
        <v>4189</v>
      </c>
      <c r="J331" s="35" t="s">
        <v>4189</v>
      </c>
      <c r="K331" s="35" t="s">
        <v>4190</v>
      </c>
      <c r="L331" s="35" t="s">
        <v>4191</v>
      </c>
      <c r="M331" s="35" t="s">
        <v>4192</v>
      </c>
      <c r="N331" s="35" t="s">
        <v>1011</v>
      </c>
      <c r="O331" s="35" t="s">
        <v>1012</v>
      </c>
      <c r="P331" s="38">
        <v>2200000</v>
      </c>
      <c r="Q331" s="38">
        <v>6650</v>
      </c>
      <c r="R331" s="38">
        <v>0</v>
      </c>
      <c r="S331" s="38">
        <v>0</v>
      </c>
      <c r="T331" s="38">
        <v>0</v>
      </c>
      <c r="U331" s="19"/>
      <c r="V331" s="38">
        <v>0</v>
      </c>
      <c r="W331" s="19"/>
      <c r="X331" s="38">
        <v>0</v>
      </c>
      <c r="Y331" s="38">
        <v>2206650</v>
      </c>
      <c r="Z331" s="38">
        <v>2206650</v>
      </c>
      <c r="AA331" s="20"/>
      <c r="AB331" s="19"/>
      <c r="AC331" s="38" t="s">
        <v>112</v>
      </c>
    </row>
    <row r="332" spans="1:29" x14ac:dyDescent="0.25">
      <c r="A332" s="13" t="str">
        <f t="shared" si="12"/>
        <v>1378124214</v>
      </c>
      <c r="B332" s="35">
        <v>327</v>
      </c>
      <c r="C332" s="36" t="s">
        <v>4193</v>
      </c>
      <c r="D332" s="13" t="str">
        <f t="shared" si="13"/>
        <v>1378124214</v>
      </c>
      <c r="E332" s="36"/>
      <c r="F332" s="35" t="s">
        <v>4194</v>
      </c>
      <c r="G332" s="37">
        <v>44092.193333333336</v>
      </c>
      <c r="H332" s="35" t="s">
        <v>157</v>
      </c>
      <c r="I332" s="35" t="s">
        <v>4195</v>
      </c>
      <c r="J332" s="35" t="s">
        <v>4195</v>
      </c>
      <c r="K332" s="35" t="s">
        <v>4196</v>
      </c>
      <c r="L332" s="35" t="s">
        <v>4197</v>
      </c>
      <c r="M332" s="35" t="s">
        <v>4198</v>
      </c>
      <c r="N332" s="35" t="s">
        <v>4199</v>
      </c>
      <c r="O332" s="35" t="s">
        <v>4200</v>
      </c>
      <c r="P332" s="38">
        <v>50000</v>
      </c>
      <c r="Q332" s="38">
        <v>6650</v>
      </c>
      <c r="R332" s="38">
        <v>0</v>
      </c>
      <c r="S332" s="38">
        <v>0</v>
      </c>
      <c r="T332" s="38">
        <v>0</v>
      </c>
      <c r="U332" s="19"/>
      <c r="V332" s="38">
        <v>0</v>
      </c>
      <c r="W332" s="19"/>
      <c r="X332" s="38">
        <v>0</v>
      </c>
      <c r="Y332" s="38">
        <v>56650</v>
      </c>
      <c r="Z332" s="38">
        <v>56650</v>
      </c>
      <c r="AA332" s="20"/>
      <c r="AB332" s="19"/>
      <c r="AC332" s="38" t="s">
        <v>112</v>
      </c>
    </row>
    <row r="333" spans="1:29" x14ac:dyDescent="0.25">
      <c r="A333" s="13" t="str">
        <f t="shared" si="12"/>
        <v>1892224949</v>
      </c>
      <c r="B333" s="35">
        <v>328</v>
      </c>
      <c r="C333" s="36" t="s">
        <v>4201</v>
      </c>
      <c r="D333" s="13" t="str">
        <f t="shared" si="13"/>
        <v>1892224949</v>
      </c>
      <c r="E333" s="36"/>
      <c r="F333" s="35" t="s">
        <v>4202</v>
      </c>
      <c r="G333" s="37">
        <v>44092.198310185187</v>
      </c>
      <c r="H333" s="35" t="s">
        <v>157</v>
      </c>
      <c r="I333" s="35" t="s">
        <v>4203</v>
      </c>
      <c r="J333" s="35" t="s">
        <v>4203</v>
      </c>
      <c r="K333" s="35" t="s">
        <v>4204</v>
      </c>
      <c r="L333" s="35" t="s">
        <v>4205</v>
      </c>
      <c r="M333" s="35" t="s">
        <v>4206</v>
      </c>
      <c r="N333" s="35" t="s">
        <v>4207</v>
      </c>
      <c r="O333" s="35" t="s">
        <v>4208</v>
      </c>
      <c r="P333" s="38">
        <v>50000</v>
      </c>
      <c r="Q333" s="38">
        <v>6650</v>
      </c>
      <c r="R333" s="38">
        <v>0</v>
      </c>
      <c r="S333" s="38">
        <v>0</v>
      </c>
      <c r="T333" s="38">
        <v>0</v>
      </c>
      <c r="U333" s="19"/>
      <c r="V333" s="38">
        <v>0</v>
      </c>
      <c r="W333" s="19"/>
      <c r="X333" s="38">
        <v>0</v>
      </c>
      <c r="Y333" s="38">
        <v>56650</v>
      </c>
      <c r="Z333" s="38">
        <v>56650</v>
      </c>
      <c r="AA333" s="20"/>
      <c r="AB333" s="19"/>
      <c r="AC333" s="38" t="s">
        <v>112</v>
      </c>
    </row>
    <row r="334" spans="1:29" x14ac:dyDescent="0.25">
      <c r="A334" s="13" t="str">
        <f t="shared" si="12"/>
        <v>1722324843</v>
      </c>
      <c r="B334" s="35">
        <v>329</v>
      </c>
      <c r="C334" s="36" t="s">
        <v>4209</v>
      </c>
      <c r="D334" s="13" t="str">
        <f t="shared" si="13"/>
        <v>1722324843</v>
      </c>
      <c r="E334" s="36"/>
      <c r="F334" s="35" t="s">
        <v>4210</v>
      </c>
      <c r="G334" s="37">
        <v>44092.209490740737</v>
      </c>
      <c r="H334" s="35" t="s">
        <v>157</v>
      </c>
      <c r="I334" s="35" t="s">
        <v>4211</v>
      </c>
      <c r="J334" s="35" t="s">
        <v>4211</v>
      </c>
      <c r="K334" s="35" t="s">
        <v>4212</v>
      </c>
      <c r="L334" s="35" t="s">
        <v>4213</v>
      </c>
      <c r="M334" s="35" t="s">
        <v>4214</v>
      </c>
      <c r="N334" s="35" t="s">
        <v>4215</v>
      </c>
      <c r="O334" s="35" t="s">
        <v>4216</v>
      </c>
      <c r="P334" s="38">
        <v>50000</v>
      </c>
      <c r="Q334" s="38">
        <v>6650</v>
      </c>
      <c r="R334" s="38">
        <v>15000</v>
      </c>
      <c r="S334" s="38">
        <v>0</v>
      </c>
      <c r="T334" s="38">
        <v>0</v>
      </c>
      <c r="U334" s="19"/>
      <c r="V334" s="38">
        <v>0</v>
      </c>
      <c r="W334" s="19"/>
      <c r="X334" s="38">
        <v>0</v>
      </c>
      <c r="Y334" s="38">
        <v>71650</v>
      </c>
      <c r="Z334" s="38">
        <v>71650</v>
      </c>
      <c r="AA334" s="39" t="s">
        <v>4217</v>
      </c>
      <c r="AB334" s="38" t="s">
        <v>151</v>
      </c>
      <c r="AC334" s="38" t="s">
        <v>112</v>
      </c>
    </row>
    <row r="335" spans="1:29" x14ac:dyDescent="0.25">
      <c r="A335" s="13" t="str">
        <f t="shared" si="12"/>
        <v>1659424531</v>
      </c>
      <c r="B335" s="35">
        <v>330</v>
      </c>
      <c r="C335" s="36" t="s">
        <v>4218</v>
      </c>
      <c r="D335" s="13" t="str">
        <f t="shared" si="13"/>
        <v>1659424531</v>
      </c>
      <c r="E335" s="36"/>
      <c r="F335" s="35" t="s">
        <v>4219</v>
      </c>
      <c r="G335" s="37">
        <v>44092.229247685187</v>
      </c>
      <c r="H335" s="35" t="s">
        <v>157</v>
      </c>
      <c r="I335" s="35" t="s">
        <v>4220</v>
      </c>
      <c r="J335" s="35" t="s">
        <v>4220</v>
      </c>
      <c r="K335" s="35" t="s">
        <v>4221</v>
      </c>
      <c r="L335" s="35" t="s">
        <v>4222</v>
      </c>
      <c r="M335" s="35" t="s">
        <v>4223</v>
      </c>
      <c r="N335" s="35" t="s">
        <v>4224</v>
      </c>
      <c r="O335" s="35" t="s">
        <v>4225</v>
      </c>
      <c r="P335" s="38">
        <v>50000</v>
      </c>
      <c r="Q335" s="38">
        <v>6650</v>
      </c>
      <c r="R335" s="38">
        <v>0</v>
      </c>
      <c r="S335" s="38">
        <v>0</v>
      </c>
      <c r="T335" s="38">
        <v>0</v>
      </c>
      <c r="U335" s="19"/>
      <c r="V335" s="38">
        <v>0</v>
      </c>
      <c r="W335" s="19"/>
      <c r="X335" s="38">
        <v>0</v>
      </c>
      <c r="Y335" s="38">
        <v>56650</v>
      </c>
      <c r="Z335" s="38">
        <v>56650</v>
      </c>
      <c r="AA335" s="20"/>
      <c r="AB335" s="19"/>
      <c r="AC335" s="38" t="s">
        <v>112</v>
      </c>
    </row>
    <row r="336" spans="1:29" x14ac:dyDescent="0.25">
      <c r="A336" s="13" t="str">
        <f t="shared" si="12"/>
        <v>1441524461</v>
      </c>
      <c r="B336" s="35">
        <v>331</v>
      </c>
      <c r="C336" s="36" t="s">
        <v>4226</v>
      </c>
      <c r="D336" s="13" t="str">
        <f t="shared" si="13"/>
        <v>1441524461</v>
      </c>
      <c r="E336" s="36"/>
      <c r="F336" s="35" t="s">
        <v>4227</v>
      </c>
      <c r="G336" s="37">
        <v>44092.231481481482</v>
      </c>
      <c r="H336" s="35" t="s">
        <v>157</v>
      </c>
      <c r="I336" s="35" t="s">
        <v>4228</v>
      </c>
      <c r="J336" s="35" t="s">
        <v>4228</v>
      </c>
      <c r="K336" s="35" t="s">
        <v>4229</v>
      </c>
      <c r="L336" s="35" t="s">
        <v>4230</v>
      </c>
      <c r="M336" s="35" t="s">
        <v>4231</v>
      </c>
      <c r="N336" s="35" t="s">
        <v>4232</v>
      </c>
      <c r="O336" s="35" t="s">
        <v>4233</v>
      </c>
      <c r="P336" s="38">
        <v>50000</v>
      </c>
      <c r="Q336" s="38">
        <v>6650</v>
      </c>
      <c r="R336" s="38">
        <v>0</v>
      </c>
      <c r="S336" s="38">
        <v>0</v>
      </c>
      <c r="T336" s="38">
        <v>0</v>
      </c>
      <c r="U336" s="19"/>
      <c r="V336" s="38">
        <v>0</v>
      </c>
      <c r="W336" s="19"/>
      <c r="X336" s="38">
        <v>0</v>
      </c>
      <c r="Y336" s="38">
        <v>56650</v>
      </c>
      <c r="Z336" s="38">
        <v>56650</v>
      </c>
      <c r="AA336" s="20"/>
      <c r="AB336" s="19"/>
      <c r="AC336" s="38" t="s">
        <v>112</v>
      </c>
    </row>
    <row r="337" spans="1:29" x14ac:dyDescent="0.25">
      <c r="A337" s="13" t="str">
        <f t="shared" si="12"/>
        <v>1782524559</v>
      </c>
      <c r="B337" s="35">
        <v>332</v>
      </c>
      <c r="C337" s="36" t="s">
        <v>4234</v>
      </c>
      <c r="D337" s="13" t="str">
        <f t="shared" si="13"/>
        <v>1782524559</v>
      </c>
      <c r="E337" s="36"/>
      <c r="F337" s="35" t="s">
        <v>4235</v>
      </c>
      <c r="G337" s="37">
        <v>44092.233032407406</v>
      </c>
      <c r="H337" s="35" t="s">
        <v>157</v>
      </c>
      <c r="I337" s="35" t="s">
        <v>4236</v>
      </c>
      <c r="J337" s="35" t="s">
        <v>4236</v>
      </c>
      <c r="K337" s="35" t="s">
        <v>4237</v>
      </c>
      <c r="L337" s="35" t="s">
        <v>4238</v>
      </c>
      <c r="M337" s="35" t="s">
        <v>4239</v>
      </c>
      <c r="N337" s="35" t="s">
        <v>4240</v>
      </c>
      <c r="O337" s="35" t="s">
        <v>4241</v>
      </c>
      <c r="P337" s="38">
        <v>620000</v>
      </c>
      <c r="Q337" s="38">
        <v>6650</v>
      </c>
      <c r="R337" s="38">
        <v>8000</v>
      </c>
      <c r="S337" s="38">
        <v>0</v>
      </c>
      <c r="T337" s="38">
        <v>0</v>
      </c>
      <c r="U337" s="19"/>
      <c r="V337" s="38">
        <v>0</v>
      </c>
      <c r="W337" s="19"/>
      <c r="X337" s="38">
        <v>0</v>
      </c>
      <c r="Y337" s="38">
        <v>634650</v>
      </c>
      <c r="Z337" s="38">
        <v>634650</v>
      </c>
      <c r="AA337" s="39" t="s">
        <v>4242</v>
      </c>
      <c r="AB337" s="38" t="s">
        <v>168</v>
      </c>
      <c r="AC337" s="38" t="s">
        <v>112</v>
      </c>
    </row>
    <row r="338" spans="1:29" x14ac:dyDescent="0.25">
      <c r="A338" s="13" t="str">
        <f t="shared" si="12"/>
        <v>1723524322</v>
      </c>
      <c r="B338" s="35">
        <v>333</v>
      </c>
      <c r="C338" s="36" t="s">
        <v>4243</v>
      </c>
      <c r="D338" s="13" t="str">
        <f t="shared" si="13"/>
        <v>1723524322</v>
      </c>
      <c r="E338" s="36"/>
      <c r="F338" s="35" t="s">
        <v>4244</v>
      </c>
      <c r="G338" s="37">
        <v>44092.233402777776</v>
      </c>
      <c r="H338" s="35" t="s">
        <v>157</v>
      </c>
      <c r="I338" s="35" t="s">
        <v>4245</v>
      </c>
      <c r="J338" s="35" t="s">
        <v>4245</v>
      </c>
      <c r="K338" s="35" t="s">
        <v>4246</v>
      </c>
      <c r="L338" s="35" t="s">
        <v>4247</v>
      </c>
      <c r="M338" s="35" t="s">
        <v>4248</v>
      </c>
      <c r="N338" s="35" t="s">
        <v>4249</v>
      </c>
      <c r="O338" s="35" t="s">
        <v>4250</v>
      </c>
      <c r="P338" s="38">
        <v>50000</v>
      </c>
      <c r="Q338" s="38">
        <v>6650</v>
      </c>
      <c r="R338" s="38">
        <v>0</v>
      </c>
      <c r="S338" s="38">
        <v>0</v>
      </c>
      <c r="T338" s="38">
        <v>0</v>
      </c>
      <c r="U338" s="19"/>
      <c r="V338" s="38">
        <v>0</v>
      </c>
      <c r="W338" s="19"/>
      <c r="X338" s="38">
        <v>0</v>
      </c>
      <c r="Y338" s="38">
        <v>56650</v>
      </c>
      <c r="Z338" s="38">
        <v>56650</v>
      </c>
      <c r="AA338" s="20"/>
      <c r="AB338" s="19"/>
      <c r="AC338" s="38" t="s">
        <v>112</v>
      </c>
    </row>
    <row r="339" spans="1:29" x14ac:dyDescent="0.25">
      <c r="A339" s="13" t="str">
        <f t="shared" si="12"/>
        <v>1555524104</v>
      </c>
      <c r="B339" s="35">
        <v>334</v>
      </c>
      <c r="C339" s="36" t="s">
        <v>4251</v>
      </c>
      <c r="D339" s="13" t="str">
        <f t="shared" si="13"/>
        <v>1555524104</v>
      </c>
      <c r="E339" s="36"/>
      <c r="F339" s="35" t="s">
        <v>4252</v>
      </c>
      <c r="G339" s="37">
        <v>44092.236342592594</v>
      </c>
      <c r="H339" s="35" t="s">
        <v>157</v>
      </c>
      <c r="I339" s="35" t="s">
        <v>4253</v>
      </c>
      <c r="J339" s="35" t="s">
        <v>4253</v>
      </c>
      <c r="K339" s="35" t="s">
        <v>4254</v>
      </c>
      <c r="L339" s="35" t="s">
        <v>4255</v>
      </c>
      <c r="M339" s="35" t="s">
        <v>4256</v>
      </c>
      <c r="N339" s="35" t="s">
        <v>4257</v>
      </c>
      <c r="O339" s="35" t="s">
        <v>4258</v>
      </c>
      <c r="P339" s="38">
        <v>50000</v>
      </c>
      <c r="Q339" s="38">
        <v>6650</v>
      </c>
      <c r="R339" s="38">
        <v>0</v>
      </c>
      <c r="S339" s="38">
        <v>0</v>
      </c>
      <c r="T339" s="38">
        <v>0</v>
      </c>
      <c r="U339" s="19"/>
      <c r="V339" s="38">
        <v>0</v>
      </c>
      <c r="W339" s="19"/>
      <c r="X339" s="38">
        <v>0</v>
      </c>
      <c r="Y339" s="38">
        <v>56650</v>
      </c>
      <c r="Z339" s="38">
        <v>56650</v>
      </c>
      <c r="AA339" s="20"/>
      <c r="AB339" s="19"/>
      <c r="AC339" s="38" t="s">
        <v>112</v>
      </c>
    </row>
    <row r="340" spans="1:29" x14ac:dyDescent="0.25">
      <c r="A340" s="13" t="str">
        <f t="shared" si="12"/>
        <v>1685283152</v>
      </c>
      <c r="B340" s="35">
        <v>335</v>
      </c>
      <c r="C340" s="36" t="s">
        <v>4259</v>
      </c>
      <c r="D340" s="13" t="str">
        <f t="shared" si="13"/>
        <v>1685283152</v>
      </c>
      <c r="E340" s="36"/>
      <c r="F340" s="35" t="s">
        <v>4260</v>
      </c>
      <c r="G340" s="37">
        <v>44092.240879629629</v>
      </c>
      <c r="H340" s="35" t="s">
        <v>157</v>
      </c>
      <c r="I340" s="35" t="s">
        <v>4261</v>
      </c>
      <c r="J340" s="35" t="s">
        <v>4261</v>
      </c>
      <c r="K340" s="35" t="s">
        <v>4262</v>
      </c>
      <c r="L340" s="35" t="s">
        <v>4263</v>
      </c>
      <c r="M340" s="35" t="s">
        <v>4264</v>
      </c>
      <c r="N340" s="35" t="s">
        <v>4265</v>
      </c>
      <c r="O340" s="35" t="s">
        <v>4266</v>
      </c>
      <c r="P340" s="38">
        <v>1570000</v>
      </c>
      <c r="Q340" s="38">
        <v>6650</v>
      </c>
      <c r="R340" s="38">
        <v>0</v>
      </c>
      <c r="S340" s="38">
        <v>0</v>
      </c>
      <c r="T340" s="38">
        <v>0</v>
      </c>
      <c r="U340" s="19"/>
      <c r="V340" s="38">
        <v>0</v>
      </c>
      <c r="W340" s="19"/>
      <c r="X340" s="38">
        <v>0</v>
      </c>
      <c r="Y340" s="38">
        <v>1576650</v>
      </c>
      <c r="Z340" s="38">
        <v>1576650</v>
      </c>
      <c r="AA340" s="20"/>
      <c r="AB340" s="19"/>
      <c r="AC340" s="38" t="s">
        <v>112</v>
      </c>
    </row>
    <row r="341" spans="1:29" x14ac:dyDescent="0.25">
      <c r="A341" s="13" t="str">
        <f t="shared" si="12"/>
        <v>1323624494</v>
      </c>
      <c r="B341" s="35">
        <v>336</v>
      </c>
      <c r="C341" s="36" t="s">
        <v>4267</v>
      </c>
      <c r="D341" s="13" t="str">
        <f t="shared" si="13"/>
        <v>1323624494</v>
      </c>
      <c r="E341" s="36"/>
      <c r="F341" s="35" t="s">
        <v>4268</v>
      </c>
      <c r="G341" s="37">
        <v>44092.24486111111</v>
      </c>
      <c r="H341" s="35" t="s">
        <v>157</v>
      </c>
      <c r="I341" s="35" t="s">
        <v>4269</v>
      </c>
      <c r="J341" s="35" t="s">
        <v>4269</v>
      </c>
      <c r="K341" s="35" t="s">
        <v>4270</v>
      </c>
      <c r="L341" s="35" t="s">
        <v>4271</v>
      </c>
      <c r="M341" s="35" t="s">
        <v>4272</v>
      </c>
      <c r="N341" s="35" t="s">
        <v>4273</v>
      </c>
      <c r="O341" s="35" t="s">
        <v>4274</v>
      </c>
      <c r="P341" s="38">
        <v>50000</v>
      </c>
      <c r="Q341" s="38">
        <v>6650</v>
      </c>
      <c r="R341" s="38">
        <v>0</v>
      </c>
      <c r="S341" s="38">
        <v>0</v>
      </c>
      <c r="T341" s="38">
        <v>0</v>
      </c>
      <c r="U341" s="19"/>
      <c r="V341" s="38">
        <v>0</v>
      </c>
      <c r="W341" s="19"/>
      <c r="X341" s="38">
        <v>0</v>
      </c>
      <c r="Y341" s="38">
        <v>56650</v>
      </c>
      <c r="Z341" s="38">
        <v>56650</v>
      </c>
      <c r="AA341" s="20"/>
      <c r="AB341" s="19"/>
      <c r="AC341" s="38" t="s">
        <v>112</v>
      </c>
    </row>
    <row r="342" spans="1:29" x14ac:dyDescent="0.25">
      <c r="A342" s="13" t="str">
        <f t="shared" si="12"/>
        <v>1927624987</v>
      </c>
      <c r="B342" s="35">
        <v>337</v>
      </c>
      <c r="C342" s="36" t="s">
        <v>4275</v>
      </c>
      <c r="D342" s="13" t="str">
        <f t="shared" si="13"/>
        <v>1927624987</v>
      </c>
      <c r="E342" s="36"/>
      <c r="F342" s="35" t="s">
        <v>4276</v>
      </c>
      <c r="G342" s="37">
        <v>44092.249942129631</v>
      </c>
      <c r="H342" s="35" t="s">
        <v>157</v>
      </c>
      <c r="I342" s="35" t="s">
        <v>4277</v>
      </c>
      <c r="J342" s="35" t="s">
        <v>4277</v>
      </c>
      <c r="K342" s="35" t="s">
        <v>4278</v>
      </c>
      <c r="L342" s="35" t="s">
        <v>4279</v>
      </c>
      <c r="M342" s="35" t="s">
        <v>4280</v>
      </c>
      <c r="N342" s="35" t="s">
        <v>4281</v>
      </c>
      <c r="O342" s="35" t="s">
        <v>4282</v>
      </c>
      <c r="P342" s="38">
        <v>50000</v>
      </c>
      <c r="Q342" s="38">
        <v>6650</v>
      </c>
      <c r="R342" s="38">
        <v>0</v>
      </c>
      <c r="S342" s="38">
        <v>0</v>
      </c>
      <c r="T342" s="38">
        <v>0</v>
      </c>
      <c r="U342" s="19"/>
      <c r="V342" s="38">
        <v>0</v>
      </c>
      <c r="W342" s="19"/>
      <c r="X342" s="38">
        <v>0</v>
      </c>
      <c r="Y342" s="38">
        <v>56650</v>
      </c>
      <c r="Z342" s="38">
        <v>56650</v>
      </c>
      <c r="AA342" s="20"/>
      <c r="AB342" s="19"/>
      <c r="AC342" s="38" t="s">
        <v>112</v>
      </c>
    </row>
    <row r="343" spans="1:29" x14ac:dyDescent="0.25">
      <c r="A343" s="13" t="str">
        <f t="shared" si="12"/>
        <v>1562824133</v>
      </c>
      <c r="B343" s="35">
        <v>338</v>
      </c>
      <c r="C343" s="36" t="s">
        <v>4283</v>
      </c>
      <c r="D343" s="13" t="str">
        <f t="shared" si="13"/>
        <v>1562824133</v>
      </c>
      <c r="E343" s="36"/>
      <c r="F343" s="35" t="s">
        <v>4284</v>
      </c>
      <c r="G343" s="37">
        <v>44092.267453703702</v>
      </c>
      <c r="H343" s="35" t="s">
        <v>157</v>
      </c>
      <c r="I343" s="35" t="s">
        <v>4285</v>
      </c>
      <c r="J343" s="35" t="s">
        <v>4285</v>
      </c>
      <c r="K343" s="35" t="s">
        <v>4286</v>
      </c>
      <c r="L343" s="35" t="s">
        <v>4287</v>
      </c>
      <c r="M343" s="35" t="s">
        <v>4288</v>
      </c>
      <c r="N343" s="35" t="s">
        <v>4289</v>
      </c>
      <c r="O343" s="35" t="s">
        <v>4290</v>
      </c>
      <c r="P343" s="38">
        <v>50000</v>
      </c>
      <c r="Q343" s="38">
        <v>6650</v>
      </c>
      <c r="R343" s="38">
        <v>0</v>
      </c>
      <c r="S343" s="38">
        <v>0</v>
      </c>
      <c r="T343" s="38">
        <v>0</v>
      </c>
      <c r="U343" s="19"/>
      <c r="V343" s="38">
        <v>0</v>
      </c>
      <c r="W343" s="19"/>
      <c r="X343" s="38">
        <v>0</v>
      </c>
      <c r="Y343" s="38">
        <v>56650</v>
      </c>
      <c r="Z343" s="38">
        <v>56650</v>
      </c>
      <c r="AA343" s="20"/>
      <c r="AB343" s="19"/>
      <c r="AC343" s="38" t="s">
        <v>112</v>
      </c>
    </row>
    <row r="344" spans="1:29" x14ac:dyDescent="0.25">
      <c r="A344" s="13" t="str">
        <f t="shared" si="12"/>
        <v>1955824761</v>
      </c>
      <c r="B344" s="35">
        <v>339</v>
      </c>
      <c r="C344" s="36" t="s">
        <v>4291</v>
      </c>
      <c r="D344" s="13" t="str">
        <f t="shared" si="13"/>
        <v>1955824761</v>
      </c>
      <c r="E344" s="36"/>
      <c r="F344" s="35" t="s">
        <v>4292</v>
      </c>
      <c r="G344" s="37">
        <v>44092.27071759259</v>
      </c>
      <c r="H344" s="35" t="s">
        <v>157</v>
      </c>
      <c r="I344" s="35" t="s">
        <v>4293</v>
      </c>
      <c r="J344" s="35" t="s">
        <v>4293</v>
      </c>
      <c r="K344" s="35" t="s">
        <v>4294</v>
      </c>
      <c r="L344" s="35" t="s">
        <v>4295</v>
      </c>
      <c r="M344" s="35" t="s">
        <v>4296</v>
      </c>
      <c r="N344" s="35" t="s">
        <v>4297</v>
      </c>
      <c r="O344" s="35" t="s">
        <v>4298</v>
      </c>
      <c r="P344" s="38">
        <v>50000</v>
      </c>
      <c r="Q344" s="38">
        <v>6650</v>
      </c>
      <c r="R344" s="38">
        <v>0</v>
      </c>
      <c r="S344" s="38">
        <v>0</v>
      </c>
      <c r="T344" s="38">
        <v>0</v>
      </c>
      <c r="U344" s="19"/>
      <c r="V344" s="38">
        <v>0</v>
      </c>
      <c r="W344" s="19"/>
      <c r="X344" s="38">
        <v>0</v>
      </c>
      <c r="Y344" s="38">
        <v>56650</v>
      </c>
      <c r="Z344" s="38">
        <v>56650</v>
      </c>
      <c r="AA344" s="20"/>
      <c r="AB344" s="19"/>
      <c r="AC344" s="38" t="s">
        <v>112</v>
      </c>
    </row>
    <row r="345" spans="1:29" x14ac:dyDescent="0.25">
      <c r="A345" s="13" t="str">
        <f t="shared" si="12"/>
        <v>1268824521</v>
      </c>
      <c r="B345" s="35">
        <v>340</v>
      </c>
      <c r="C345" s="36" t="s">
        <v>4299</v>
      </c>
      <c r="D345" s="13" t="str">
        <f t="shared" si="13"/>
        <v>1268824521</v>
      </c>
      <c r="E345" s="36"/>
      <c r="F345" s="35" t="s">
        <v>4300</v>
      </c>
      <c r="G345" s="37">
        <v>44092.274236111109</v>
      </c>
      <c r="H345" s="35" t="s">
        <v>157</v>
      </c>
      <c r="I345" s="35" t="s">
        <v>4301</v>
      </c>
      <c r="J345" s="35" t="s">
        <v>4301</v>
      </c>
      <c r="K345" s="35" t="s">
        <v>4302</v>
      </c>
      <c r="L345" s="35" t="s">
        <v>4303</v>
      </c>
      <c r="M345" s="35" t="s">
        <v>4304</v>
      </c>
      <c r="N345" s="35" t="s">
        <v>4305</v>
      </c>
      <c r="O345" s="35" t="s">
        <v>4306</v>
      </c>
      <c r="P345" s="38">
        <v>50000</v>
      </c>
      <c r="Q345" s="38">
        <v>6650</v>
      </c>
      <c r="R345" s="38">
        <v>0</v>
      </c>
      <c r="S345" s="38">
        <v>0</v>
      </c>
      <c r="T345" s="38">
        <v>0</v>
      </c>
      <c r="U345" s="19"/>
      <c r="V345" s="38">
        <v>0</v>
      </c>
      <c r="W345" s="19"/>
      <c r="X345" s="38">
        <v>0</v>
      </c>
      <c r="Y345" s="38">
        <v>56650</v>
      </c>
      <c r="Z345" s="38">
        <v>56650</v>
      </c>
      <c r="AA345" s="20"/>
      <c r="AB345" s="19"/>
      <c r="AC345" s="38" t="s">
        <v>112</v>
      </c>
    </row>
    <row r="346" spans="1:29" x14ac:dyDescent="0.25">
      <c r="A346" s="13" t="str">
        <f t="shared" si="12"/>
        <v>1140924380</v>
      </c>
      <c r="B346" s="35">
        <v>341</v>
      </c>
      <c r="C346" s="36" t="s">
        <v>4307</v>
      </c>
      <c r="D346" s="13" t="str">
        <f t="shared" si="13"/>
        <v>1140924380</v>
      </c>
      <c r="E346" s="36"/>
      <c r="F346" s="35" t="s">
        <v>4308</v>
      </c>
      <c r="G346" s="37">
        <v>44092.276446759257</v>
      </c>
      <c r="H346" s="35" t="s">
        <v>157</v>
      </c>
      <c r="I346" s="35" t="s">
        <v>4309</v>
      </c>
      <c r="J346" s="35" t="s">
        <v>4309</v>
      </c>
      <c r="K346" s="35" t="s">
        <v>4310</v>
      </c>
      <c r="L346" s="35" t="s">
        <v>4311</v>
      </c>
      <c r="M346" s="35" t="s">
        <v>4312</v>
      </c>
      <c r="N346" s="35" t="s">
        <v>4313</v>
      </c>
      <c r="O346" s="35" t="s">
        <v>4314</v>
      </c>
      <c r="P346" s="38">
        <v>50000</v>
      </c>
      <c r="Q346" s="38">
        <v>6650</v>
      </c>
      <c r="R346" s="38">
        <v>0</v>
      </c>
      <c r="S346" s="38">
        <v>0</v>
      </c>
      <c r="T346" s="38">
        <v>0</v>
      </c>
      <c r="U346" s="19"/>
      <c r="V346" s="38">
        <v>0</v>
      </c>
      <c r="W346" s="19"/>
      <c r="X346" s="38">
        <v>0</v>
      </c>
      <c r="Y346" s="38">
        <v>56650</v>
      </c>
      <c r="Z346" s="38">
        <v>56650</v>
      </c>
      <c r="AA346" s="20"/>
      <c r="AB346" s="19"/>
      <c r="AC346" s="38" t="s">
        <v>112</v>
      </c>
    </row>
    <row r="347" spans="1:29" x14ac:dyDescent="0.25">
      <c r="A347" s="13" t="str">
        <f t="shared" si="12"/>
        <v>1500034151</v>
      </c>
      <c r="B347" s="35">
        <v>342</v>
      </c>
      <c r="C347" s="36" t="s">
        <v>4315</v>
      </c>
      <c r="D347" s="13" t="str">
        <f t="shared" si="13"/>
        <v>1500034151</v>
      </c>
      <c r="E347" s="36"/>
      <c r="F347" s="35" t="s">
        <v>4316</v>
      </c>
      <c r="G347" s="37">
        <v>44092.29996527778</v>
      </c>
      <c r="H347" s="35" t="s">
        <v>157</v>
      </c>
      <c r="I347" s="35" t="s">
        <v>4317</v>
      </c>
      <c r="J347" s="35" t="s">
        <v>4317</v>
      </c>
      <c r="K347" s="35" t="s">
        <v>4318</v>
      </c>
      <c r="L347" s="35" t="s">
        <v>4319</v>
      </c>
      <c r="M347" s="35" t="s">
        <v>4320</v>
      </c>
      <c r="N347" s="35" t="s">
        <v>4321</v>
      </c>
      <c r="O347" s="35" t="s">
        <v>4322</v>
      </c>
      <c r="P347" s="38">
        <v>500000</v>
      </c>
      <c r="Q347" s="38">
        <v>6650</v>
      </c>
      <c r="R347" s="38">
        <v>10000</v>
      </c>
      <c r="S347" s="38">
        <v>0</v>
      </c>
      <c r="T347" s="38">
        <v>0</v>
      </c>
      <c r="U347" s="19"/>
      <c r="V347" s="38">
        <v>0</v>
      </c>
      <c r="W347" s="19"/>
      <c r="X347" s="38">
        <v>0</v>
      </c>
      <c r="Y347" s="38">
        <v>516650</v>
      </c>
      <c r="Z347" s="38">
        <v>516650</v>
      </c>
      <c r="AA347" s="39" t="s">
        <v>4323</v>
      </c>
      <c r="AB347" s="38" t="s">
        <v>162</v>
      </c>
      <c r="AC347" s="38" t="s">
        <v>112</v>
      </c>
    </row>
    <row r="348" spans="1:29" x14ac:dyDescent="0.25">
      <c r="A348" s="13" t="str">
        <f t="shared" si="12"/>
        <v>1401783020</v>
      </c>
      <c r="B348" s="35">
        <v>343</v>
      </c>
      <c r="C348" s="36" t="s">
        <v>4324</v>
      </c>
      <c r="D348" s="13" t="str">
        <f t="shared" si="13"/>
        <v>1401783020</v>
      </c>
      <c r="E348" s="36"/>
      <c r="F348" s="35" t="s">
        <v>4325</v>
      </c>
      <c r="G348" s="37">
        <v>44092.300057870372</v>
      </c>
      <c r="H348" s="35" t="s">
        <v>157</v>
      </c>
      <c r="I348" s="35" t="s">
        <v>4326</v>
      </c>
      <c r="J348" s="35" t="s">
        <v>4326</v>
      </c>
      <c r="K348" s="35" t="s">
        <v>4327</v>
      </c>
      <c r="L348" s="35" t="s">
        <v>4328</v>
      </c>
      <c r="M348" s="35" t="s">
        <v>4329</v>
      </c>
      <c r="N348" s="35" t="s">
        <v>906</v>
      </c>
      <c r="O348" s="35" t="s">
        <v>907</v>
      </c>
      <c r="P348" s="38">
        <v>474000</v>
      </c>
      <c r="Q348" s="38">
        <v>6650</v>
      </c>
      <c r="R348" s="38">
        <v>20000</v>
      </c>
      <c r="S348" s="38">
        <v>0</v>
      </c>
      <c r="T348" s="38">
        <v>0</v>
      </c>
      <c r="U348" s="19"/>
      <c r="V348" s="38">
        <v>0</v>
      </c>
      <c r="W348" s="19"/>
      <c r="X348" s="38">
        <v>0</v>
      </c>
      <c r="Y348" s="38">
        <v>500650</v>
      </c>
      <c r="Z348" s="38">
        <v>500650</v>
      </c>
      <c r="AA348" s="39" t="s">
        <v>4330</v>
      </c>
      <c r="AB348" s="38" t="s">
        <v>151</v>
      </c>
      <c r="AC348" s="38" t="s">
        <v>112</v>
      </c>
    </row>
    <row r="349" spans="1:29" x14ac:dyDescent="0.25">
      <c r="A349" s="13" t="str">
        <f t="shared" si="12"/>
        <v>1202093957</v>
      </c>
      <c r="B349" s="35">
        <v>344</v>
      </c>
      <c r="C349" s="36" t="s">
        <v>4331</v>
      </c>
      <c r="D349" s="13" t="str">
        <f t="shared" si="13"/>
        <v>1202093957</v>
      </c>
      <c r="E349" s="36"/>
      <c r="F349" s="35" t="s">
        <v>4332</v>
      </c>
      <c r="G349" s="37">
        <v>44092.328055555554</v>
      </c>
      <c r="H349" s="35" t="s">
        <v>157</v>
      </c>
      <c r="I349" s="35" t="s">
        <v>4333</v>
      </c>
      <c r="J349" s="35" t="s">
        <v>4333</v>
      </c>
      <c r="K349" s="35" t="s">
        <v>4334</v>
      </c>
      <c r="L349" s="35" t="s">
        <v>4335</v>
      </c>
      <c r="M349" s="35" t="s">
        <v>4336</v>
      </c>
      <c r="N349" s="35" t="s">
        <v>495</v>
      </c>
      <c r="O349" s="35" t="s">
        <v>496</v>
      </c>
      <c r="P349" s="38">
        <v>720000</v>
      </c>
      <c r="Q349" s="38">
        <v>6650</v>
      </c>
      <c r="R349" s="38">
        <v>15000</v>
      </c>
      <c r="S349" s="38">
        <v>0</v>
      </c>
      <c r="T349" s="38">
        <v>0</v>
      </c>
      <c r="U349" s="19"/>
      <c r="V349" s="38">
        <v>0</v>
      </c>
      <c r="W349" s="19"/>
      <c r="X349" s="38">
        <v>0</v>
      </c>
      <c r="Y349" s="38">
        <v>741650</v>
      </c>
      <c r="Z349" s="38">
        <v>741650</v>
      </c>
      <c r="AA349" s="39" t="s">
        <v>4337</v>
      </c>
      <c r="AB349" s="38" t="s">
        <v>151</v>
      </c>
      <c r="AC349" s="38" t="s">
        <v>112</v>
      </c>
    </row>
    <row r="350" spans="1:29" x14ac:dyDescent="0.25">
      <c r="A350" s="13" t="str">
        <f t="shared" si="12"/>
        <v>1617093068</v>
      </c>
      <c r="B350" s="35">
        <v>345</v>
      </c>
      <c r="C350" s="36" t="s">
        <v>4338</v>
      </c>
      <c r="D350" s="13" t="str">
        <f t="shared" si="13"/>
        <v>1617093068</v>
      </c>
      <c r="E350" s="36"/>
      <c r="F350" s="35" t="s">
        <v>4339</v>
      </c>
      <c r="G350" s="37">
        <v>44092.338969907411</v>
      </c>
      <c r="H350" s="35" t="s">
        <v>157</v>
      </c>
      <c r="I350" s="35" t="s">
        <v>4340</v>
      </c>
      <c r="J350" s="35" t="s">
        <v>4340</v>
      </c>
      <c r="K350" s="35" t="s">
        <v>4341</v>
      </c>
      <c r="L350" s="35" t="s">
        <v>4342</v>
      </c>
      <c r="M350" s="35" t="s">
        <v>4343</v>
      </c>
      <c r="N350" s="35" t="s">
        <v>4344</v>
      </c>
      <c r="O350" s="35" t="s">
        <v>4345</v>
      </c>
      <c r="P350" s="38">
        <v>998000</v>
      </c>
      <c r="Q350" s="38">
        <v>6650</v>
      </c>
      <c r="R350" s="38">
        <v>0</v>
      </c>
      <c r="S350" s="38">
        <v>0</v>
      </c>
      <c r="T350" s="38">
        <v>0</v>
      </c>
      <c r="U350" s="19"/>
      <c r="V350" s="38">
        <v>0</v>
      </c>
      <c r="W350" s="19"/>
      <c r="X350" s="38">
        <v>0</v>
      </c>
      <c r="Y350" s="38">
        <v>1004650</v>
      </c>
      <c r="Z350" s="38">
        <v>1004650</v>
      </c>
      <c r="AA350" s="20"/>
      <c r="AB350" s="19"/>
      <c r="AC350" s="38" t="s">
        <v>112</v>
      </c>
    </row>
    <row r="351" spans="1:29" x14ac:dyDescent="0.25">
      <c r="A351" s="13" t="str">
        <f t="shared" si="12"/>
        <v>1226193712</v>
      </c>
      <c r="B351" s="35">
        <v>346</v>
      </c>
      <c r="C351" s="36" t="s">
        <v>4346</v>
      </c>
      <c r="D351" s="13" t="str">
        <f t="shared" si="13"/>
        <v>1226193712</v>
      </c>
      <c r="E351" s="36"/>
      <c r="F351" s="35" t="s">
        <v>4347</v>
      </c>
      <c r="G351" s="37">
        <v>44092.34375</v>
      </c>
      <c r="H351" s="35" t="s">
        <v>157</v>
      </c>
      <c r="I351" s="35" t="s">
        <v>4348</v>
      </c>
      <c r="J351" s="35" t="s">
        <v>4348</v>
      </c>
      <c r="K351" s="35" t="s">
        <v>4349</v>
      </c>
      <c r="L351" s="35" t="s">
        <v>4350</v>
      </c>
      <c r="M351" s="35" t="s">
        <v>4351</v>
      </c>
      <c r="N351" s="35" t="s">
        <v>4352</v>
      </c>
      <c r="O351" s="35" t="s">
        <v>4353</v>
      </c>
      <c r="P351" s="38">
        <v>240000</v>
      </c>
      <c r="Q351" s="38">
        <v>6650</v>
      </c>
      <c r="R351" s="38">
        <v>10000</v>
      </c>
      <c r="S351" s="38">
        <v>0</v>
      </c>
      <c r="T351" s="38">
        <v>0</v>
      </c>
      <c r="U351" s="19"/>
      <c r="V351" s="38">
        <v>0</v>
      </c>
      <c r="W351" s="19"/>
      <c r="X351" s="38">
        <v>0</v>
      </c>
      <c r="Y351" s="38">
        <v>256650</v>
      </c>
      <c r="Z351" s="38">
        <v>256650</v>
      </c>
      <c r="AA351" s="39" t="s">
        <v>4354</v>
      </c>
      <c r="AB351" s="38" t="s">
        <v>151</v>
      </c>
      <c r="AC351" s="38" t="s">
        <v>112</v>
      </c>
    </row>
    <row r="352" spans="1:29" x14ac:dyDescent="0.25">
      <c r="A352" s="13" t="str">
        <f t="shared" si="12"/>
        <v>1754534597</v>
      </c>
      <c r="B352" s="35">
        <v>347</v>
      </c>
      <c r="C352" s="36" t="s">
        <v>4355</v>
      </c>
      <c r="D352" s="13" t="str">
        <f t="shared" si="13"/>
        <v>1754534597</v>
      </c>
      <c r="E352" s="36"/>
      <c r="F352" s="35" t="s">
        <v>4356</v>
      </c>
      <c r="G352" s="37">
        <v>44092.350555555553</v>
      </c>
      <c r="H352" s="35" t="s">
        <v>157</v>
      </c>
      <c r="I352" s="35" t="s">
        <v>4357</v>
      </c>
      <c r="J352" s="35" t="s">
        <v>4357</v>
      </c>
      <c r="K352" s="35" t="s">
        <v>4358</v>
      </c>
      <c r="L352" s="35" t="s">
        <v>4359</v>
      </c>
      <c r="M352" s="35" t="s">
        <v>4360</v>
      </c>
      <c r="N352" s="35" t="s">
        <v>4361</v>
      </c>
      <c r="O352" s="35" t="s">
        <v>4362</v>
      </c>
      <c r="P352" s="38">
        <v>950000</v>
      </c>
      <c r="Q352" s="38">
        <v>6650</v>
      </c>
      <c r="R352" s="38">
        <v>11000</v>
      </c>
      <c r="S352" s="38">
        <v>0</v>
      </c>
      <c r="T352" s="38">
        <v>0</v>
      </c>
      <c r="U352" s="19"/>
      <c r="V352" s="38">
        <v>0</v>
      </c>
      <c r="W352" s="19"/>
      <c r="X352" s="38">
        <v>0</v>
      </c>
      <c r="Y352" s="38">
        <v>967650</v>
      </c>
      <c r="Z352" s="38">
        <v>967650</v>
      </c>
      <c r="AA352" s="39" t="s">
        <v>4363</v>
      </c>
      <c r="AB352" s="38" t="s">
        <v>151</v>
      </c>
      <c r="AC352" s="38" t="s">
        <v>112</v>
      </c>
    </row>
    <row r="353" spans="1:29" x14ac:dyDescent="0.25">
      <c r="A353" s="13" t="str">
        <f t="shared" si="12"/>
        <v>1349293851</v>
      </c>
      <c r="B353" s="35">
        <v>348</v>
      </c>
      <c r="C353" s="36" t="s">
        <v>4364</v>
      </c>
      <c r="D353" s="13" t="str">
        <f t="shared" si="13"/>
        <v>1349293851</v>
      </c>
      <c r="E353" s="36"/>
      <c r="F353" s="35" t="s">
        <v>4365</v>
      </c>
      <c r="G353" s="37">
        <v>44092.359733796293</v>
      </c>
      <c r="H353" s="35" t="s">
        <v>157</v>
      </c>
      <c r="I353" s="35" t="s">
        <v>4366</v>
      </c>
      <c r="J353" s="35" t="s">
        <v>4366</v>
      </c>
      <c r="K353" s="35" t="s">
        <v>4367</v>
      </c>
      <c r="L353" s="35" t="s">
        <v>4368</v>
      </c>
      <c r="M353" s="35" t="s">
        <v>4369</v>
      </c>
      <c r="N353" s="35" t="s">
        <v>424</v>
      </c>
      <c r="O353" s="35" t="s">
        <v>425</v>
      </c>
      <c r="P353" s="38">
        <v>260000</v>
      </c>
      <c r="Q353" s="38">
        <v>6650</v>
      </c>
      <c r="R353" s="38">
        <v>16000</v>
      </c>
      <c r="S353" s="38">
        <v>0</v>
      </c>
      <c r="T353" s="38">
        <v>0</v>
      </c>
      <c r="U353" s="19"/>
      <c r="V353" s="38">
        <v>0</v>
      </c>
      <c r="W353" s="19"/>
      <c r="X353" s="38">
        <v>0</v>
      </c>
      <c r="Y353" s="38">
        <v>282650</v>
      </c>
      <c r="Z353" s="38">
        <v>282650</v>
      </c>
      <c r="AA353" s="39" t="s">
        <v>4370</v>
      </c>
      <c r="AB353" s="38" t="s">
        <v>138</v>
      </c>
      <c r="AC353" s="38" t="s">
        <v>112</v>
      </c>
    </row>
    <row r="354" spans="1:29" x14ac:dyDescent="0.25">
      <c r="A354" s="13" t="str">
        <f t="shared" si="12"/>
        <v>1034493985</v>
      </c>
      <c r="B354" s="35">
        <v>349</v>
      </c>
      <c r="C354" s="36" t="s">
        <v>4371</v>
      </c>
      <c r="D354" s="13" t="str">
        <f t="shared" si="13"/>
        <v>1034493985</v>
      </c>
      <c r="E354" s="36"/>
      <c r="F354" s="35" t="s">
        <v>4372</v>
      </c>
      <c r="G354" s="37">
        <v>44092.376261574071</v>
      </c>
      <c r="H354" s="35" t="s">
        <v>157</v>
      </c>
      <c r="I354" s="35" t="s">
        <v>4373</v>
      </c>
      <c r="J354" s="35" t="s">
        <v>4373</v>
      </c>
      <c r="K354" s="35" t="s">
        <v>4374</v>
      </c>
      <c r="L354" s="35" t="s">
        <v>4375</v>
      </c>
      <c r="M354" s="35" t="s">
        <v>4376</v>
      </c>
      <c r="N354" s="35" t="s">
        <v>428</v>
      </c>
      <c r="O354" s="35" t="s">
        <v>187</v>
      </c>
      <c r="P354" s="38">
        <v>950000</v>
      </c>
      <c r="Q354" s="38">
        <v>6650</v>
      </c>
      <c r="R354" s="38">
        <v>22000</v>
      </c>
      <c r="S354" s="38">
        <v>0</v>
      </c>
      <c r="T354" s="38">
        <v>0</v>
      </c>
      <c r="U354" s="19"/>
      <c r="V354" s="38">
        <v>0</v>
      </c>
      <c r="W354" s="19"/>
      <c r="X354" s="38">
        <v>0</v>
      </c>
      <c r="Y354" s="38">
        <v>978650</v>
      </c>
      <c r="Z354" s="38">
        <v>978650</v>
      </c>
      <c r="AA354" s="39" t="s">
        <v>4377</v>
      </c>
      <c r="AB354" s="38" t="s">
        <v>162</v>
      </c>
      <c r="AC354" s="38" t="s">
        <v>112</v>
      </c>
    </row>
    <row r="355" spans="1:29" x14ac:dyDescent="0.25">
      <c r="A355" s="13" t="str">
        <f t="shared" si="12"/>
        <v>1799383993</v>
      </c>
      <c r="B355" s="35">
        <v>350</v>
      </c>
      <c r="C355" s="36" t="s">
        <v>4378</v>
      </c>
      <c r="D355" s="13" t="str">
        <f t="shared" si="13"/>
        <v>1799383993</v>
      </c>
      <c r="E355" s="36"/>
      <c r="F355" s="35" t="s">
        <v>4379</v>
      </c>
      <c r="G355" s="37">
        <v>44092.381018518521</v>
      </c>
      <c r="H355" s="35" t="s">
        <v>157</v>
      </c>
      <c r="I355" s="35" t="s">
        <v>4380</v>
      </c>
      <c r="J355" s="35" t="s">
        <v>4380</v>
      </c>
      <c r="K355" s="35" t="s">
        <v>4381</v>
      </c>
      <c r="L355" s="35" t="s">
        <v>4382</v>
      </c>
      <c r="M355" s="35" t="s">
        <v>4383</v>
      </c>
      <c r="N355" s="35" t="s">
        <v>1405</v>
      </c>
      <c r="O355" s="35" t="s">
        <v>1406</v>
      </c>
      <c r="P355" s="38">
        <v>620000</v>
      </c>
      <c r="Q355" s="38">
        <v>6650</v>
      </c>
      <c r="R355" s="38">
        <v>8000</v>
      </c>
      <c r="S355" s="38">
        <v>0</v>
      </c>
      <c r="T355" s="38">
        <v>0</v>
      </c>
      <c r="U355" s="19"/>
      <c r="V355" s="38">
        <v>0</v>
      </c>
      <c r="W355" s="19"/>
      <c r="X355" s="38">
        <v>0</v>
      </c>
      <c r="Y355" s="38">
        <v>634650</v>
      </c>
      <c r="Z355" s="38">
        <v>634650</v>
      </c>
      <c r="AA355" s="39" t="s">
        <v>4384</v>
      </c>
      <c r="AB355" s="38" t="s">
        <v>138</v>
      </c>
      <c r="AC355" s="38" t="s">
        <v>112</v>
      </c>
    </row>
    <row r="356" spans="1:29" x14ac:dyDescent="0.25">
      <c r="A356" s="13" t="str">
        <f t="shared" si="12"/>
        <v>1520593976</v>
      </c>
      <c r="B356" s="35">
        <v>351</v>
      </c>
      <c r="C356" s="36" t="s">
        <v>4385</v>
      </c>
      <c r="D356" s="13" t="str">
        <f t="shared" si="13"/>
        <v>1520593976</v>
      </c>
      <c r="E356" s="36"/>
      <c r="F356" s="35" t="s">
        <v>4386</v>
      </c>
      <c r="G356" s="37">
        <v>44092.391747685186</v>
      </c>
      <c r="H356" s="35" t="s">
        <v>157</v>
      </c>
      <c r="I356" s="35" t="s">
        <v>4387</v>
      </c>
      <c r="J356" s="35" t="s">
        <v>4387</v>
      </c>
      <c r="K356" s="35" t="s">
        <v>4388</v>
      </c>
      <c r="L356" s="35" t="s">
        <v>4389</v>
      </c>
      <c r="M356" s="35" t="s">
        <v>4390</v>
      </c>
      <c r="N356" s="35" t="s">
        <v>4391</v>
      </c>
      <c r="O356" s="35" t="s">
        <v>4392</v>
      </c>
      <c r="P356" s="38">
        <v>1800000</v>
      </c>
      <c r="Q356" s="38">
        <v>6650</v>
      </c>
      <c r="R356" s="38">
        <v>60000</v>
      </c>
      <c r="S356" s="38">
        <v>0</v>
      </c>
      <c r="T356" s="38">
        <v>0</v>
      </c>
      <c r="U356" s="19"/>
      <c r="V356" s="38">
        <v>0</v>
      </c>
      <c r="W356" s="19"/>
      <c r="X356" s="38">
        <v>0</v>
      </c>
      <c r="Y356" s="38">
        <v>1866650</v>
      </c>
      <c r="Z356" s="38">
        <v>1866650</v>
      </c>
      <c r="AA356" s="39" t="s">
        <v>4393</v>
      </c>
      <c r="AB356" s="38" t="s">
        <v>162</v>
      </c>
      <c r="AC356" s="38" t="s">
        <v>112</v>
      </c>
    </row>
    <row r="357" spans="1:29" x14ac:dyDescent="0.25">
      <c r="A357" s="13" t="str">
        <f t="shared" si="12"/>
        <v>1871934492</v>
      </c>
      <c r="B357" s="35">
        <v>352</v>
      </c>
      <c r="C357" s="36" t="s">
        <v>4394</v>
      </c>
      <c r="D357" s="13" t="str">
        <f t="shared" si="13"/>
        <v>1871934492</v>
      </c>
      <c r="E357" s="36"/>
      <c r="F357" s="35" t="s">
        <v>4395</v>
      </c>
      <c r="G357" s="37">
        <v>44092.39403935185</v>
      </c>
      <c r="H357" s="35" t="s">
        <v>157</v>
      </c>
      <c r="I357" s="35" t="s">
        <v>4396</v>
      </c>
      <c r="J357" s="35" t="s">
        <v>4396</v>
      </c>
      <c r="K357" s="35" t="s">
        <v>4397</v>
      </c>
      <c r="L357" s="35" t="s">
        <v>4398</v>
      </c>
      <c r="M357" s="35" t="s">
        <v>4399</v>
      </c>
      <c r="N357" s="35" t="s">
        <v>624</v>
      </c>
      <c r="O357" s="35" t="s">
        <v>625</v>
      </c>
      <c r="P357" s="38">
        <v>1009000</v>
      </c>
      <c r="Q357" s="38">
        <v>6650</v>
      </c>
      <c r="R357" s="38">
        <v>10000</v>
      </c>
      <c r="S357" s="38">
        <v>0</v>
      </c>
      <c r="T357" s="38">
        <v>0</v>
      </c>
      <c r="U357" s="19"/>
      <c r="V357" s="38">
        <v>0</v>
      </c>
      <c r="W357" s="19"/>
      <c r="X357" s="38">
        <v>0</v>
      </c>
      <c r="Y357" s="38">
        <v>1025650</v>
      </c>
      <c r="Z357" s="38">
        <v>1025650</v>
      </c>
      <c r="AA357" s="39" t="s">
        <v>4400</v>
      </c>
      <c r="AB357" s="38" t="s">
        <v>151</v>
      </c>
      <c r="AC357" s="38" t="s">
        <v>112</v>
      </c>
    </row>
    <row r="358" spans="1:29" x14ac:dyDescent="0.25">
      <c r="A358" s="13" t="str">
        <f t="shared" si="12"/>
        <v>1861934785</v>
      </c>
      <c r="B358" s="35">
        <v>353</v>
      </c>
      <c r="C358" s="36" t="s">
        <v>4401</v>
      </c>
      <c r="D358" s="13" t="str">
        <f t="shared" si="13"/>
        <v>1861934785</v>
      </c>
      <c r="E358" s="36"/>
      <c r="F358" s="35" t="s">
        <v>4402</v>
      </c>
      <c r="G358" s="37">
        <v>44092.394837962966</v>
      </c>
      <c r="H358" s="35" t="s">
        <v>157</v>
      </c>
      <c r="I358" s="35" t="s">
        <v>4403</v>
      </c>
      <c r="J358" s="35" t="s">
        <v>4403</v>
      </c>
      <c r="K358" s="35" t="s">
        <v>4404</v>
      </c>
      <c r="L358" s="35" t="s">
        <v>4405</v>
      </c>
      <c r="M358" s="35" t="s">
        <v>4406</v>
      </c>
      <c r="N358" s="35" t="s">
        <v>523</v>
      </c>
      <c r="O358" s="35" t="s">
        <v>524</v>
      </c>
      <c r="P358" s="38">
        <v>474000</v>
      </c>
      <c r="Q358" s="38">
        <v>6650</v>
      </c>
      <c r="R358" s="38">
        <v>17000</v>
      </c>
      <c r="S358" s="38">
        <v>0</v>
      </c>
      <c r="T358" s="38">
        <v>0</v>
      </c>
      <c r="U358" s="19"/>
      <c r="V358" s="38">
        <v>0</v>
      </c>
      <c r="W358" s="19"/>
      <c r="X358" s="38">
        <v>0</v>
      </c>
      <c r="Y358" s="38">
        <v>497650</v>
      </c>
      <c r="Z358" s="38">
        <v>497650</v>
      </c>
      <c r="AA358" s="39" t="s">
        <v>4407</v>
      </c>
      <c r="AB358" s="38" t="s">
        <v>168</v>
      </c>
      <c r="AC358" s="38" t="s">
        <v>112</v>
      </c>
    </row>
    <row r="359" spans="1:29" x14ac:dyDescent="0.25">
      <c r="A359" s="13" t="str">
        <f t="shared" si="12"/>
        <v>1971693560</v>
      </c>
      <c r="B359" s="35">
        <v>354</v>
      </c>
      <c r="C359" s="36" t="s">
        <v>4408</v>
      </c>
      <c r="D359" s="13" t="str">
        <f t="shared" si="13"/>
        <v>1971693560</v>
      </c>
      <c r="E359" s="36"/>
      <c r="F359" s="35" t="s">
        <v>4409</v>
      </c>
      <c r="G359" s="37">
        <v>44092.396273148152</v>
      </c>
      <c r="H359" s="35" t="s">
        <v>157</v>
      </c>
      <c r="I359" s="35" t="s">
        <v>4410</v>
      </c>
      <c r="J359" s="35" t="s">
        <v>4410</v>
      </c>
      <c r="K359" s="35" t="s">
        <v>4411</v>
      </c>
      <c r="L359" s="35" t="s">
        <v>4412</v>
      </c>
      <c r="M359" s="35" t="s">
        <v>4413</v>
      </c>
      <c r="N359" s="35" t="s">
        <v>616</v>
      </c>
      <c r="O359" s="35" t="s">
        <v>617</v>
      </c>
      <c r="P359" s="38">
        <v>91000</v>
      </c>
      <c r="Q359" s="38">
        <v>6650</v>
      </c>
      <c r="R359" s="38">
        <v>8000</v>
      </c>
      <c r="S359" s="38">
        <v>0</v>
      </c>
      <c r="T359" s="38">
        <v>0</v>
      </c>
      <c r="U359" s="19"/>
      <c r="V359" s="38">
        <v>0</v>
      </c>
      <c r="W359" s="19"/>
      <c r="X359" s="38">
        <v>0</v>
      </c>
      <c r="Y359" s="38">
        <v>105650</v>
      </c>
      <c r="Z359" s="38">
        <v>105650</v>
      </c>
      <c r="AA359" s="39" t="s">
        <v>4414</v>
      </c>
      <c r="AB359" s="38" t="s">
        <v>138</v>
      </c>
      <c r="AC359" s="38" t="s">
        <v>112</v>
      </c>
    </row>
    <row r="360" spans="1:29" x14ac:dyDescent="0.25">
      <c r="A360" s="13" t="str">
        <f t="shared" si="12"/>
        <v>1308834571</v>
      </c>
      <c r="B360" s="35">
        <v>355</v>
      </c>
      <c r="C360" s="36" t="s">
        <v>4415</v>
      </c>
      <c r="D360" s="13" t="str">
        <f t="shared" si="13"/>
        <v>1308834571</v>
      </c>
      <c r="E360" s="36"/>
      <c r="F360" s="35" t="s">
        <v>4416</v>
      </c>
      <c r="G360" s="37">
        <v>44092.397129629629</v>
      </c>
      <c r="H360" s="35" t="s">
        <v>157</v>
      </c>
      <c r="I360" s="35" t="s">
        <v>4417</v>
      </c>
      <c r="J360" s="35" t="s">
        <v>4417</v>
      </c>
      <c r="K360" s="35" t="s">
        <v>4418</v>
      </c>
      <c r="L360" s="35" t="s">
        <v>4419</v>
      </c>
      <c r="M360" s="35" t="s">
        <v>4420</v>
      </c>
      <c r="N360" s="35" t="s">
        <v>4421</v>
      </c>
      <c r="O360" s="35" t="s">
        <v>4422</v>
      </c>
      <c r="P360" s="38">
        <v>91000</v>
      </c>
      <c r="Q360" s="38">
        <v>6650</v>
      </c>
      <c r="R360" s="38">
        <v>10000</v>
      </c>
      <c r="S360" s="38">
        <v>0</v>
      </c>
      <c r="T360" s="38">
        <v>0</v>
      </c>
      <c r="U360" s="19"/>
      <c r="V360" s="38">
        <v>0</v>
      </c>
      <c r="W360" s="19"/>
      <c r="X360" s="38">
        <v>0</v>
      </c>
      <c r="Y360" s="38">
        <v>107650</v>
      </c>
      <c r="Z360" s="38">
        <v>107650</v>
      </c>
      <c r="AA360" s="39" t="s">
        <v>4423</v>
      </c>
      <c r="AB360" s="38" t="s">
        <v>162</v>
      </c>
      <c r="AC360" s="38" t="s">
        <v>112</v>
      </c>
    </row>
    <row r="361" spans="1:29" x14ac:dyDescent="0.25">
      <c r="A361" s="13" t="str">
        <f t="shared" si="12"/>
        <v>1867934274</v>
      </c>
      <c r="B361" s="35">
        <v>356</v>
      </c>
      <c r="C361" s="36" t="s">
        <v>4424</v>
      </c>
      <c r="D361" s="13" t="str">
        <f t="shared" si="13"/>
        <v>1867934274</v>
      </c>
      <c r="E361" s="36"/>
      <c r="F361" s="35" t="s">
        <v>4425</v>
      </c>
      <c r="G361" s="37">
        <v>44092.400925925926</v>
      </c>
      <c r="H361" s="35" t="s">
        <v>157</v>
      </c>
      <c r="I361" s="35" t="s">
        <v>4426</v>
      </c>
      <c r="J361" s="35" t="s">
        <v>4426</v>
      </c>
      <c r="K361" s="35" t="s">
        <v>4427</v>
      </c>
      <c r="L361" s="35" t="s">
        <v>4428</v>
      </c>
      <c r="M361" s="35" t="s">
        <v>4429</v>
      </c>
      <c r="N361" s="35" t="s">
        <v>624</v>
      </c>
      <c r="O361" s="35" t="s">
        <v>625</v>
      </c>
      <c r="P361" s="38">
        <v>950000</v>
      </c>
      <c r="Q361" s="38">
        <v>6650</v>
      </c>
      <c r="R361" s="38">
        <v>15000</v>
      </c>
      <c r="S361" s="38">
        <v>0</v>
      </c>
      <c r="T361" s="38">
        <v>0</v>
      </c>
      <c r="U361" s="19"/>
      <c r="V361" s="38">
        <v>0</v>
      </c>
      <c r="W361" s="19"/>
      <c r="X361" s="38">
        <v>0</v>
      </c>
      <c r="Y361" s="38">
        <v>971650</v>
      </c>
      <c r="Z361" s="38">
        <v>971650</v>
      </c>
      <c r="AA361" s="39" t="s">
        <v>4430</v>
      </c>
      <c r="AB361" s="38" t="s">
        <v>162</v>
      </c>
      <c r="AC361" s="38" t="s">
        <v>112</v>
      </c>
    </row>
    <row r="362" spans="1:29" x14ac:dyDescent="0.25">
      <c r="A362" s="13" t="str">
        <f t="shared" si="12"/>
        <v>1758693142</v>
      </c>
      <c r="B362" s="35">
        <v>357</v>
      </c>
      <c r="C362" s="36" t="s">
        <v>4431</v>
      </c>
      <c r="D362" s="13" t="str">
        <f t="shared" si="13"/>
        <v>1758693142</v>
      </c>
      <c r="E362" s="36"/>
      <c r="F362" s="35" t="s">
        <v>4432</v>
      </c>
      <c r="G362" s="37">
        <v>44092.411493055559</v>
      </c>
      <c r="H362" s="35" t="s">
        <v>157</v>
      </c>
      <c r="I362" s="35" t="s">
        <v>4433</v>
      </c>
      <c r="J362" s="35" t="s">
        <v>4433</v>
      </c>
      <c r="K362" s="35" t="s">
        <v>4434</v>
      </c>
      <c r="L362" s="35" t="s">
        <v>4435</v>
      </c>
      <c r="M362" s="35" t="s">
        <v>4436</v>
      </c>
      <c r="N362" s="35" t="s">
        <v>1019</v>
      </c>
      <c r="O362" s="35" t="s">
        <v>1020</v>
      </c>
      <c r="P362" s="38">
        <v>500000</v>
      </c>
      <c r="Q362" s="38">
        <v>6650</v>
      </c>
      <c r="R362" s="38">
        <v>10000</v>
      </c>
      <c r="S362" s="38">
        <v>0</v>
      </c>
      <c r="T362" s="38">
        <v>0</v>
      </c>
      <c r="U362" s="19"/>
      <c r="V362" s="38">
        <v>0</v>
      </c>
      <c r="W362" s="19"/>
      <c r="X362" s="38">
        <v>0</v>
      </c>
      <c r="Y362" s="38">
        <v>516650</v>
      </c>
      <c r="Z362" s="38">
        <v>516650</v>
      </c>
      <c r="AA362" s="39" t="s">
        <v>4437</v>
      </c>
      <c r="AB362" s="38" t="s">
        <v>162</v>
      </c>
      <c r="AC362" s="38" t="s">
        <v>112</v>
      </c>
    </row>
    <row r="363" spans="1:29" x14ac:dyDescent="0.25">
      <c r="A363" s="13" t="str">
        <f t="shared" si="12"/>
        <v>1765893390</v>
      </c>
      <c r="B363" s="35">
        <v>358</v>
      </c>
      <c r="C363" s="36" t="s">
        <v>4438</v>
      </c>
      <c r="D363" s="13" t="str">
        <f t="shared" si="13"/>
        <v>1765893390</v>
      </c>
      <c r="E363" s="36"/>
      <c r="F363" s="35" t="s">
        <v>4439</v>
      </c>
      <c r="G363" s="37">
        <v>44092.427534722221</v>
      </c>
      <c r="H363" s="35" t="s">
        <v>157</v>
      </c>
      <c r="I363" s="35" t="s">
        <v>4440</v>
      </c>
      <c r="J363" s="35" t="s">
        <v>4440</v>
      </c>
      <c r="K363" s="35" t="s">
        <v>4441</v>
      </c>
      <c r="L363" s="35" t="s">
        <v>4442</v>
      </c>
      <c r="M363" s="35" t="s">
        <v>4443</v>
      </c>
      <c r="N363" s="35" t="s">
        <v>4444</v>
      </c>
      <c r="O363" s="35" t="s">
        <v>4445</v>
      </c>
      <c r="P363" s="38">
        <v>810000</v>
      </c>
      <c r="Q363" s="38">
        <v>6650</v>
      </c>
      <c r="R363" s="38">
        <v>42000</v>
      </c>
      <c r="S363" s="38">
        <v>0</v>
      </c>
      <c r="T363" s="38">
        <v>0</v>
      </c>
      <c r="U363" s="19"/>
      <c r="V363" s="38">
        <v>0</v>
      </c>
      <c r="W363" s="19"/>
      <c r="X363" s="38">
        <v>0</v>
      </c>
      <c r="Y363" s="38">
        <v>858650</v>
      </c>
      <c r="Z363" s="38">
        <v>858650</v>
      </c>
      <c r="AA363" s="20"/>
      <c r="AB363" s="38" t="s">
        <v>179</v>
      </c>
      <c r="AC363" s="38" t="s">
        <v>112</v>
      </c>
    </row>
    <row r="364" spans="1:29" x14ac:dyDescent="0.25">
      <c r="A364" s="13" t="str">
        <f t="shared" si="12"/>
        <v>1515993202</v>
      </c>
      <c r="B364" s="35">
        <v>359</v>
      </c>
      <c r="C364" s="36" t="s">
        <v>4446</v>
      </c>
      <c r="D364" s="13" t="str">
        <f t="shared" si="13"/>
        <v>1515993202</v>
      </c>
      <c r="E364" s="36"/>
      <c r="F364" s="35" t="s">
        <v>4447</v>
      </c>
      <c r="G364" s="37">
        <v>44092.437060185184</v>
      </c>
      <c r="H364" s="35" t="s">
        <v>157</v>
      </c>
      <c r="I364" s="35" t="s">
        <v>4448</v>
      </c>
      <c r="J364" s="35" t="s">
        <v>4448</v>
      </c>
      <c r="K364" s="35" t="s">
        <v>4449</v>
      </c>
      <c r="L364" s="35" t="s">
        <v>4450</v>
      </c>
      <c r="M364" s="35" t="s">
        <v>4451</v>
      </c>
      <c r="N364" s="35" t="s">
        <v>4452</v>
      </c>
      <c r="O364" s="35" t="s">
        <v>4453</v>
      </c>
      <c r="P364" s="38">
        <v>650000</v>
      </c>
      <c r="Q364" s="38">
        <v>6650</v>
      </c>
      <c r="R364" s="38">
        <v>20000</v>
      </c>
      <c r="S364" s="38">
        <v>0</v>
      </c>
      <c r="T364" s="38">
        <v>0</v>
      </c>
      <c r="U364" s="19"/>
      <c r="V364" s="38">
        <v>0</v>
      </c>
      <c r="W364" s="19"/>
      <c r="X364" s="38">
        <v>0</v>
      </c>
      <c r="Y364" s="38">
        <v>676650</v>
      </c>
      <c r="Z364" s="38">
        <v>676650</v>
      </c>
      <c r="AA364" s="39" t="s">
        <v>4454</v>
      </c>
      <c r="AB364" s="38" t="s">
        <v>162</v>
      </c>
      <c r="AC364" s="38" t="s">
        <v>112</v>
      </c>
    </row>
    <row r="365" spans="1:29" x14ac:dyDescent="0.25">
      <c r="A365" s="13" t="str">
        <f t="shared" si="12"/>
        <v>1819993372</v>
      </c>
      <c r="B365" s="35">
        <v>360</v>
      </c>
      <c r="C365" s="36" t="s">
        <v>4455</v>
      </c>
      <c r="D365" s="13" t="str">
        <f t="shared" si="13"/>
        <v>1819993372</v>
      </c>
      <c r="E365" s="36"/>
      <c r="F365" s="35" t="s">
        <v>4456</v>
      </c>
      <c r="G365" s="37">
        <v>44092.442384259259</v>
      </c>
      <c r="H365" s="35" t="s">
        <v>157</v>
      </c>
      <c r="I365" s="35" t="s">
        <v>4457</v>
      </c>
      <c r="J365" s="35" t="s">
        <v>4457</v>
      </c>
      <c r="K365" s="35" t="s">
        <v>4458</v>
      </c>
      <c r="L365" s="35" t="s">
        <v>4459</v>
      </c>
      <c r="M365" s="35" t="s">
        <v>4460</v>
      </c>
      <c r="N365" s="35" t="s">
        <v>1460</v>
      </c>
      <c r="O365" s="35" t="s">
        <v>1461</v>
      </c>
      <c r="P365" s="38">
        <v>122000</v>
      </c>
      <c r="Q365" s="38">
        <v>6650</v>
      </c>
      <c r="R365" s="38">
        <v>35000</v>
      </c>
      <c r="S365" s="38">
        <v>0</v>
      </c>
      <c r="T365" s="38">
        <v>0</v>
      </c>
      <c r="U365" s="19"/>
      <c r="V365" s="38">
        <v>0</v>
      </c>
      <c r="W365" s="19"/>
      <c r="X365" s="38">
        <v>0</v>
      </c>
      <c r="Y365" s="38">
        <v>163650</v>
      </c>
      <c r="Z365" s="38">
        <v>163650</v>
      </c>
      <c r="AA365" s="39" t="s">
        <v>4461</v>
      </c>
      <c r="AB365" s="38" t="s">
        <v>168</v>
      </c>
      <c r="AC365" s="38" t="s">
        <v>112</v>
      </c>
    </row>
    <row r="366" spans="1:29" x14ac:dyDescent="0.25">
      <c r="A366" s="13" t="str">
        <f t="shared" si="12"/>
        <v>1123104989</v>
      </c>
      <c r="B366" s="35">
        <v>361</v>
      </c>
      <c r="C366" s="36" t="s">
        <v>4462</v>
      </c>
      <c r="D366" s="13" t="str">
        <f t="shared" si="13"/>
        <v>1123104989</v>
      </c>
      <c r="E366" s="36"/>
      <c r="F366" s="35" t="s">
        <v>4463</v>
      </c>
      <c r="G366" s="37">
        <v>44092.456307870372</v>
      </c>
      <c r="H366" s="35" t="s">
        <v>157</v>
      </c>
      <c r="I366" s="35" t="s">
        <v>4464</v>
      </c>
      <c r="J366" s="35" t="s">
        <v>4464</v>
      </c>
      <c r="K366" s="35" t="s">
        <v>4465</v>
      </c>
      <c r="L366" s="35" t="s">
        <v>4466</v>
      </c>
      <c r="M366" s="35" t="s">
        <v>4467</v>
      </c>
      <c r="N366" s="35" t="s">
        <v>1842</v>
      </c>
      <c r="O366" s="35" t="s">
        <v>1843</v>
      </c>
      <c r="P366" s="38">
        <v>474000</v>
      </c>
      <c r="Q366" s="38">
        <v>6650</v>
      </c>
      <c r="R366" s="38">
        <v>0</v>
      </c>
      <c r="S366" s="38">
        <v>0</v>
      </c>
      <c r="T366" s="38">
        <v>0</v>
      </c>
      <c r="U366" s="19"/>
      <c r="V366" s="38">
        <v>0</v>
      </c>
      <c r="W366" s="19"/>
      <c r="X366" s="38">
        <v>0</v>
      </c>
      <c r="Y366" s="38">
        <v>480650</v>
      </c>
      <c r="Z366" s="38">
        <v>480650</v>
      </c>
      <c r="AA366" s="20"/>
      <c r="AB366" s="19"/>
      <c r="AC366" s="38" t="s">
        <v>112</v>
      </c>
    </row>
    <row r="367" spans="1:29" x14ac:dyDescent="0.25">
      <c r="A367" s="13" t="str">
        <f t="shared" si="12"/>
        <v>1419444518</v>
      </c>
      <c r="B367" s="35">
        <v>362</v>
      </c>
      <c r="C367" s="36" t="s">
        <v>4468</v>
      </c>
      <c r="D367" s="13" t="str">
        <f t="shared" si="13"/>
        <v>1419444518</v>
      </c>
      <c r="E367" s="36"/>
      <c r="F367" s="35" t="s">
        <v>4469</v>
      </c>
      <c r="G367" s="37">
        <v>44092.462708333333</v>
      </c>
      <c r="H367" s="35" t="s">
        <v>157</v>
      </c>
      <c r="I367" s="35" t="s">
        <v>4470</v>
      </c>
      <c r="J367" s="35" t="s">
        <v>4470</v>
      </c>
      <c r="K367" s="35" t="s">
        <v>4471</v>
      </c>
      <c r="L367" s="35" t="s">
        <v>4472</v>
      </c>
      <c r="M367" s="35" t="s">
        <v>4473</v>
      </c>
      <c r="N367" s="35" t="s">
        <v>4391</v>
      </c>
      <c r="O367" s="35" t="s">
        <v>4392</v>
      </c>
      <c r="P367" s="38">
        <v>300000</v>
      </c>
      <c r="Q367" s="38">
        <v>6650</v>
      </c>
      <c r="R367" s="38">
        <v>10000</v>
      </c>
      <c r="S367" s="38">
        <v>0</v>
      </c>
      <c r="T367" s="38">
        <v>0</v>
      </c>
      <c r="U367" s="19"/>
      <c r="V367" s="38">
        <v>0</v>
      </c>
      <c r="W367" s="19"/>
      <c r="X367" s="38">
        <v>0</v>
      </c>
      <c r="Y367" s="38">
        <v>316650</v>
      </c>
      <c r="Z367" s="38">
        <v>316650</v>
      </c>
      <c r="AA367" s="39" t="s">
        <v>4474</v>
      </c>
      <c r="AB367" s="38" t="s">
        <v>162</v>
      </c>
      <c r="AC367" s="38" t="s">
        <v>112</v>
      </c>
    </row>
    <row r="368" spans="1:29" x14ac:dyDescent="0.25">
      <c r="A368" s="13" t="str">
        <f t="shared" si="12"/>
        <v>1430204231</v>
      </c>
      <c r="B368" s="35">
        <v>363</v>
      </c>
      <c r="C368" s="36" t="s">
        <v>4475</v>
      </c>
      <c r="D368" s="13" t="str">
        <f t="shared" si="13"/>
        <v>1430204231</v>
      </c>
      <c r="E368" s="36"/>
      <c r="F368" s="35" t="s">
        <v>4476</v>
      </c>
      <c r="G368" s="37">
        <v>44092.464247685188</v>
      </c>
      <c r="H368" s="35" t="s">
        <v>157</v>
      </c>
      <c r="I368" s="35" t="s">
        <v>4477</v>
      </c>
      <c r="J368" s="35" t="s">
        <v>4477</v>
      </c>
      <c r="K368" s="35" t="s">
        <v>4478</v>
      </c>
      <c r="L368" s="35" t="s">
        <v>4479</v>
      </c>
      <c r="M368" s="35" t="s">
        <v>4480</v>
      </c>
      <c r="N368" s="35" t="s">
        <v>4481</v>
      </c>
      <c r="O368" s="35" t="s">
        <v>4482</v>
      </c>
      <c r="P368" s="38">
        <v>702000</v>
      </c>
      <c r="Q368" s="38">
        <v>6650</v>
      </c>
      <c r="R368" s="38">
        <v>0</v>
      </c>
      <c r="S368" s="38">
        <v>0</v>
      </c>
      <c r="T368" s="38">
        <v>0</v>
      </c>
      <c r="U368" s="19"/>
      <c r="V368" s="38">
        <v>0</v>
      </c>
      <c r="W368" s="19"/>
      <c r="X368" s="38">
        <v>0</v>
      </c>
      <c r="Y368" s="38">
        <v>708650</v>
      </c>
      <c r="Z368" s="38">
        <v>708650</v>
      </c>
      <c r="AA368" s="20"/>
      <c r="AB368" s="19"/>
      <c r="AC368" s="38" t="s">
        <v>112</v>
      </c>
    </row>
    <row r="369" spans="1:29" x14ac:dyDescent="0.25">
      <c r="A369" s="13" t="str">
        <f t="shared" si="12"/>
        <v>1230204970</v>
      </c>
      <c r="B369" s="35">
        <v>364</v>
      </c>
      <c r="C369" s="36" t="s">
        <v>4483</v>
      </c>
      <c r="D369" s="13" t="str">
        <f t="shared" si="13"/>
        <v>1230204970</v>
      </c>
      <c r="E369" s="36"/>
      <c r="F369" s="35" t="s">
        <v>4484</v>
      </c>
      <c r="G369" s="37">
        <v>44092.464375000003</v>
      </c>
      <c r="H369" s="35" t="s">
        <v>157</v>
      </c>
      <c r="I369" s="35" t="s">
        <v>4485</v>
      </c>
      <c r="J369" s="35" t="s">
        <v>4485</v>
      </c>
      <c r="K369" s="35" t="s">
        <v>4486</v>
      </c>
      <c r="L369" s="35" t="s">
        <v>4487</v>
      </c>
      <c r="M369" s="35" t="s">
        <v>4488</v>
      </c>
      <c r="N369" s="35" t="s">
        <v>794</v>
      </c>
      <c r="O369" s="35" t="s">
        <v>795</v>
      </c>
      <c r="P369" s="38">
        <v>310000</v>
      </c>
      <c r="Q369" s="38">
        <v>6650</v>
      </c>
      <c r="R369" s="38">
        <v>24000</v>
      </c>
      <c r="S369" s="38">
        <v>0</v>
      </c>
      <c r="T369" s="38">
        <v>0</v>
      </c>
      <c r="U369" s="19"/>
      <c r="V369" s="38">
        <v>0</v>
      </c>
      <c r="W369" s="19"/>
      <c r="X369" s="38">
        <v>0</v>
      </c>
      <c r="Y369" s="38">
        <v>340650</v>
      </c>
      <c r="Z369" s="38">
        <v>340650</v>
      </c>
      <c r="AA369" s="20"/>
      <c r="AB369" s="38" t="s">
        <v>179</v>
      </c>
      <c r="AC369" s="38" t="s">
        <v>112</v>
      </c>
    </row>
    <row r="370" spans="1:29" x14ac:dyDescent="0.25">
      <c r="A370" s="13" t="str">
        <f t="shared" si="12"/>
        <v>1341204836</v>
      </c>
      <c r="B370" s="35">
        <v>365</v>
      </c>
      <c r="C370" s="36" t="s">
        <v>4489</v>
      </c>
      <c r="D370" s="13" t="str">
        <f t="shared" si="13"/>
        <v>1341204836</v>
      </c>
      <c r="E370" s="36"/>
      <c r="F370" s="35" t="s">
        <v>4490</v>
      </c>
      <c r="G370" s="37">
        <v>44092.465081018519</v>
      </c>
      <c r="H370" s="35" t="s">
        <v>157</v>
      </c>
      <c r="I370" s="35" t="s">
        <v>4491</v>
      </c>
      <c r="J370" s="35" t="s">
        <v>4491</v>
      </c>
      <c r="K370" s="35" t="s">
        <v>4492</v>
      </c>
      <c r="L370" s="35" t="s">
        <v>4493</v>
      </c>
      <c r="M370" s="35" t="s">
        <v>4494</v>
      </c>
      <c r="N370" s="35" t="s">
        <v>4495</v>
      </c>
      <c r="O370" s="35" t="s">
        <v>4496</v>
      </c>
      <c r="P370" s="38">
        <v>362000</v>
      </c>
      <c r="Q370" s="38">
        <v>6650</v>
      </c>
      <c r="R370" s="38">
        <v>15000</v>
      </c>
      <c r="S370" s="38">
        <v>0</v>
      </c>
      <c r="T370" s="38">
        <v>0</v>
      </c>
      <c r="U370" s="19"/>
      <c r="V370" s="38">
        <v>0</v>
      </c>
      <c r="W370" s="19"/>
      <c r="X370" s="38">
        <v>0</v>
      </c>
      <c r="Y370" s="38">
        <v>383650</v>
      </c>
      <c r="Z370" s="38">
        <v>383650</v>
      </c>
      <c r="AA370" s="39" t="s">
        <v>4497</v>
      </c>
      <c r="AB370" s="38" t="s">
        <v>151</v>
      </c>
      <c r="AC370" s="38" t="s">
        <v>112</v>
      </c>
    </row>
    <row r="371" spans="1:29" x14ac:dyDescent="0.25">
      <c r="A371" s="13" t="str">
        <f t="shared" si="12"/>
        <v>1174204037</v>
      </c>
      <c r="B371" s="35">
        <v>366</v>
      </c>
      <c r="C371" s="36" t="s">
        <v>4498</v>
      </c>
      <c r="D371" s="13" t="str">
        <f t="shared" si="13"/>
        <v>1174204037</v>
      </c>
      <c r="E371" s="36"/>
      <c r="F371" s="35" t="s">
        <v>4499</v>
      </c>
      <c r="G371" s="37">
        <v>44092.468900462962</v>
      </c>
      <c r="H371" s="35" t="s">
        <v>157</v>
      </c>
      <c r="I371" s="35" t="s">
        <v>4500</v>
      </c>
      <c r="J371" s="35" t="s">
        <v>4500</v>
      </c>
      <c r="K371" s="35" t="s">
        <v>4501</v>
      </c>
      <c r="L371" s="35" t="s">
        <v>4502</v>
      </c>
      <c r="M371" s="35" t="s">
        <v>4503</v>
      </c>
      <c r="N371" s="35" t="s">
        <v>684</v>
      </c>
      <c r="O371" s="35" t="s">
        <v>685</v>
      </c>
      <c r="P371" s="38">
        <v>150000</v>
      </c>
      <c r="Q371" s="38">
        <v>6650</v>
      </c>
      <c r="R371" s="38">
        <v>10000</v>
      </c>
      <c r="S371" s="38">
        <v>0</v>
      </c>
      <c r="T371" s="38">
        <v>0</v>
      </c>
      <c r="U371" s="19"/>
      <c r="V371" s="38">
        <v>0</v>
      </c>
      <c r="W371" s="19"/>
      <c r="X371" s="38">
        <v>0</v>
      </c>
      <c r="Y371" s="38">
        <v>166650</v>
      </c>
      <c r="Z371" s="38">
        <v>166650</v>
      </c>
      <c r="AA371" s="39" t="s">
        <v>4504</v>
      </c>
      <c r="AB371" s="38" t="s">
        <v>162</v>
      </c>
      <c r="AC371" s="38" t="s">
        <v>112</v>
      </c>
    </row>
    <row r="372" spans="1:29" x14ac:dyDescent="0.25">
      <c r="A372" s="13" t="str">
        <f t="shared" si="12"/>
        <v>1088204683</v>
      </c>
      <c r="B372" s="35">
        <v>367</v>
      </c>
      <c r="C372" s="36" t="s">
        <v>4505</v>
      </c>
      <c r="D372" s="13" t="str">
        <f t="shared" si="13"/>
        <v>1088204683</v>
      </c>
      <c r="E372" s="36"/>
      <c r="F372" s="35" t="s">
        <v>4506</v>
      </c>
      <c r="G372" s="37">
        <v>44092.474861111114</v>
      </c>
      <c r="H372" s="35" t="s">
        <v>157</v>
      </c>
      <c r="I372" s="35" t="s">
        <v>4507</v>
      </c>
      <c r="J372" s="35" t="s">
        <v>4507</v>
      </c>
      <c r="K372" s="35" t="s">
        <v>4508</v>
      </c>
      <c r="L372" s="35" t="s">
        <v>4509</v>
      </c>
      <c r="M372" s="35" t="s">
        <v>4510</v>
      </c>
      <c r="N372" s="35" t="s">
        <v>270</v>
      </c>
      <c r="O372" s="35" t="s">
        <v>271</v>
      </c>
      <c r="P372" s="38">
        <v>91000</v>
      </c>
      <c r="Q372" s="38">
        <v>6650</v>
      </c>
      <c r="R372" s="38">
        <v>10000</v>
      </c>
      <c r="S372" s="38">
        <v>0</v>
      </c>
      <c r="T372" s="38">
        <v>0</v>
      </c>
      <c r="U372" s="19"/>
      <c r="V372" s="38">
        <v>0</v>
      </c>
      <c r="W372" s="19"/>
      <c r="X372" s="38">
        <v>0</v>
      </c>
      <c r="Y372" s="38">
        <v>107650</v>
      </c>
      <c r="Z372" s="38">
        <v>107650</v>
      </c>
      <c r="AA372" s="39" t="s">
        <v>4511</v>
      </c>
      <c r="AB372" s="38" t="s">
        <v>162</v>
      </c>
      <c r="AC372" s="38" t="s">
        <v>112</v>
      </c>
    </row>
    <row r="373" spans="1:29" x14ac:dyDescent="0.25">
      <c r="A373" s="13" t="str">
        <f t="shared" si="12"/>
        <v>1900304187</v>
      </c>
      <c r="B373" s="35">
        <v>368</v>
      </c>
      <c r="C373" s="36" t="s">
        <v>4512</v>
      </c>
      <c r="D373" s="13" t="str">
        <f t="shared" si="13"/>
        <v>1900304187</v>
      </c>
      <c r="E373" s="36"/>
      <c r="F373" s="35" t="s">
        <v>4513</v>
      </c>
      <c r="G373" s="37">
        <v>44092.474976851852</v>
      </c>
      <c r="H373" s="35" t="s">
        <v>157</v>
      </c>
      <c r="I373" s="35" t="s">
        <v>4514</v>
      </c>
      <c r="J373" s="35" t="s">
        <v>4514</v>
      </c>
      <c r="K373" s="35" t="s">
        <v>4515</v>
      </c>
      <c r="L373" s="35" t="s">
        <v>4516</v>
      </c>
      <c r="M373" s="35" t="s">
        <v>4517</v>
      </c>
      <c r="N373" s="35" t="s">
        <v>684</v>
      </c>
      <c r="O373" s="35" t="s">
        <v>685</v>
      </c>
      <c r="P373" s="38">
        <v>91000</v>
      </c>
      <c r="Q373" s="38">
        <v>6650</v>
      </c>
      <c r="R373" s="38">
        <v>8000</v>
      </c>
      <c r="S373" s="38">
        <v>0</v>
      </c>
      <c r="T373" s="38">
        <v>0</v>
      </c>
      <c r="U373" s="19"/>
      <c r="V373" s="38">
        <v>0</v>
      </c>
      <c r="W373" s="19"/>
      <c r="X373" s="38">
        <v>0</v>
      </c>
      <c r="Y373" s="38">
        <v>105650</v>
      </c>
      <c r="Z373" s="38">
        <v>105650</v>
      </c>
      <c r="AA373" s="39" t="s">
        <v>4518</v>
      </c>
      <c r="AB373" s="38" t="s">
        <v>158</v>
      </c>
      <c r="AC373" s="38" t="s">
        <v>112</v>
      </c>
    </row>
    <row r="374" spans="1:29" x14ac:dyDescent="0.25">
      <c r="A374" s="13" t="str">
        <f t="shared" si="12"/>
        <v>1880304622</v>
      </c>
      <c r="B374" s="35">
        <v>369</v>
      </c>
      <c r="C374" s="36" t="s">
        <v>4519</v>
      </c>
      <c r="D374" s="13" t="str">
        <f t="shared" si="13"/>
        <v>1880304622</v>
      </c>
      <c r="E374" s="36"/>
      <c r="F374" s="35" t="s">
        <v>4520</v>
      </c>
      <c r="G374" s="37">
        <v>44092.478564814817</v>
      </c>
      <c r="H374" s="35" t="s">
        <v>157</v>
      </c>
      <c r="I374" s="35" t="s">
        <v>4521</v>
      </c>
      <c r="J374" s="35" t="s">
        <v>4521</v>
      </c>
      <c r="K374" s="35" t="s">
        <v>4522</v>
      </c>
      <c r="L374" s="35" t="s">
        <v>4523</v>
      </c>
      <c r="M374" s="35" t="s">
        <v>4524</v>
      </c>
      <c r="N374" s="35" t="s">
        <v>4525</v>
      </c>
      <c r="O374" s="35" t="s">
        <v>4526</v>
      </c>
      <c r="P374" s="38">
        <v>1915000</v>
      </c>
      <c r="Q374" s="38">
        <v>6650</v>
      </c>
      <c r="R374" s="38">
        <v>104000</v>
      </c>
      <c r="S374" s="38">
        <v>0</v>
      </c>
      <c r="T374" s="38">
        <v>0</v>
      </c>
      <c r="U374" s="19"/>
      <c r="V374" s="38">
        <v>0</v>
      </c>
      <c r="W374" s="19"/>
      <c r="X374" s="38">
        <v>0</v>
      </c>
      <c r="Y374" s="38">
        <v>2025650</v>
      </c>
      <c r="Z374" s="38">
        <v>2025650</v>
      </c>
      <c r="AA374" s="39" t="s">
        <v>4527</v>
      </c>
      <c r="AB374" s="38" t="s">
        <v>151</v>
      </c>
      <c r="AC374" s="38" t="s">
        <v>112</v>
      </c>
    </row>
    <row r="375" spans="1:29" x14ac:dyDescent="0.25">
      <c r="A375" s="13" t="str">
        <f t="shared" si="12"/>
        <v>1676644762</v>
      </c>
      <c r="B375" s="35">
        <v>370</v>
      </c>
      <c r="C375" s="36" t="s">
        <v>4528</v>
      </c>
      <c r="D375" s="13" t="str">
        <f t="shared" si="13"/>
        <v>1676644762</v>
      </c>
      <c r="E375" s="36"/>
      <c r="F375" s="35" t="s">
        <v>4529</v>
      </c>
      <c r="G375" s="37">
        <v>44092.48128472222</v>
      </c>
      <c r="H375" s="35" t="s">
        <v>157</v>
      </c>
      <c r="I375" s="35" t="s">
        <v>4530</v>
      </c>
      <c r="J375" s="35" t="s">
        <v>4530</v>
      </c>
      <c r="K375" s="35" t="s">
        <v>4531</v>
      </c>
      <c r="L375" s="35" t="s">
        <v>4532</v>
      </c>
      <c r="M375" s="35" t="s">
        <v>4533</v>
      </c>
      <c r="N375" s="35" t="s">
        <v>4534</v>
      </c>
      <c r="O375" s="35" t="s">
        <v>4535</v>
      </c>
      <c r="P375" s="38">
        <v>70000</v>
      </c>
      <c r="Q375" s="38">
        <v>6650</v>
      </c>
      <c r="R375" s="38">
        <v>0</v>
      </c>
      <c r="S375" s="38">
        <v>0</v>
      </c>
      <c r="T375" s="38">
        <v>0</v>
      </c>
      <c r="U375" s="19"/>
      <c r="V375" s="38">
        <v>0</v>
      </c>
      <c r="W375" s="19"/>
      <c r="X375" s="38">
        <v>0</v>
      </c>
      <c r="Y375" s="38">
        <v>76650</v>
      </c>
      <c r="Z375" s="38">
        <v>76650</v>
      </c>
      <c r="AA375" s="20"/>
      <c r="AB375" s="19"/>
      <c r="AC375" s="38" t="s">
        <v>112</v>
      </c>
    </row>
    <row r="376" spans="1:29" x14ac:dyDescent="0.25">
      <c r="A376" s="13" t="str">
        <f t="shared" si="12"/>
        <v>1032404459</v>
      </c>
      <c r="B376" s="35">
        <v>371</v>
      </c>
      <c r="C376" s="36" t="s">
        <v>4536</v>
      </c>
      <c r="D376" s="13" t="str">
        <f t="shared" si="13"/>
        <v>1032404459</v>
      </c>
      <c r="E376" s="36"/>
      <c r="F376" s="35" t="s">
        <v>4537</v>
      </c>
      <c r="G376" s="37">
        <v>44092.491041666668</v>
      </c>
      <c r="H376" s="35" t="s">
        <v>157</v>
      </c>
      <c r="I376" s="35" t="s">
        <v>4538</v>
      </c>
      <c r="J376" s="35" t="s">
        <v>4538</v>
      </c>
      <c r="K376" s="35" t="s">
        <v>4539</v>
      </c>
      <c r="L376" s="35" t="s">
        <v>4540</v>
      </c>
      <c r="M376" s="35" t="s">
        <v>4541</v>
      </c>
      <c r="N376" s="35" t="s">
        <v>4525</v>
      </c>
      <c r="O376" s="35" t="s">
        <v>4526</v>
      </c>
      <c r="P376" s="38">
        <v>1915000</v>
      </c>
      <c r="Q376" s="38">
        <v>6650</v>
      </c>
      <c r="R376" s="38">
        <v>22000</v>
      </c>
      <c r="S376" s="38">
        <v>0</v>
      </c>
      <c r="T376" s="38">
        <v>0</v>
      </c>
      <c r="U376" s="19"/>
      <c r="V376" s="38">
        <v>0</v>
      </c>
      <c r="W376" s="19"/>
      <c r="X376" s="38">
        <v>0</v>
      </c>
      <c r="Y376" s="38">
        <v>1943650</v>
      </c>
      <c r="Z376" s="38">
        <v>1943650</v>
      </c>
      <c r="AA376" s="39" t="s">
        <v>4538</v>
      </c>
      <c r="AB376" s="38" t="s">
        <v>240</v>
      </c>
      <c r="AC376" s="38" t="s">
        <v>112</v>
      </c>
    </row>
    <row r="377" spans="1:29" x14ac:dyDescent="0.25">
      <c r="A377" s="13" t="str">
        <f t="shared" si="12"/>
        <v>1244404899</v>
      </c>
      <c r="B377" s="35">
        <v>372</v>
      </c>
      <c r="C377" s="36" t="s">
        <v>4542</v>
      </c>
      <c r="D377" s="13" t="str">
        <f t="shared" si="13"/>
        <v>1244404899</v>
      </c>
      <c r="E377" s="36"/>
      <c r="F377" s="35" t="s">
        <v>4543</v>
      </c>
      <c r="G377" s="37">
        <v>44092.491782407407</v>
      </c>
      <c r="H377" s="35" t="s">
        <v>157</v>
      </c>
      <c r="I377" s="35" t="s">
        <v>4544</v>
      </c>
      <c r="J377" s="35" t="s">
        <v>4544</v>
      </c>
      <c r="K377" s="35" t="s">
        <v>4545</v>
      </c>
      <c r="L377" s="35" t="s">
        <v>4546</v>
      </c>
      <c r="M377" s="35" t="s">
        <v>4547</v>
      </c>
      <c r="N377" s="35" t="s">
        <v>4361</v>
      </c>
      <c r="O377" s="35" t="s">
        <v>4362</v>
      </c>
      <c r="P377" s="38">
        <v>950000</v>
      </c>
      <c r="Q377" s="38">
        <v>6650</v>
      </c>
      <c r="R377" s="38">
        <v>8000</v>
      </c>
      <c r="S377" s="38">
        <v>0</v>
      </c>
      <c r="T377" s="38">
        <v>0</v>
      </c>
      <c r="U377" s="19"/>
      <c r="V377" s="38">
        <v>0</v>
      </c>
      <c r="W377" s="19"/>
      <c r="X377" s="38">
        <v>0</v>
      </c>
      <c r="Y377" s="38">
        <v>964650</v>
      </c>
      <c r="Z377" s="38">
        <v>964650</v>
      </c>
      <c r="AA377" s="39" t="s">
        <v>4548</v>
      </c>
      <c r="AB377" s="38" t="s">
        <v>138</v>
      </c>
      <c r="AC377" s="38" t="s">
        <v>112</v>
      </c>
    </row>
    <row r="378" spans="1:29" x14ac:dyDescent="0.25">
      <c r="A378" s="13" t="str">
        <f t="shared" si="12"/>
        <v>1683744972</v>
      </c>
      <c r="B378" s="35">
        <v>373</v>
      </c>
      <c r="C378" s="36" t="s">
        <v>4549</v>
      </c>
      <c r="D378" s="13" t="str">
        <f t="shared" si="13"/>
        <v>1683744972</v>
      </c>
      <c r="E378" s="36"/>
      <c r="F378" s="35" t="s">
        <v>4550</v>
      </c>
      <c r="G378" s="37">
        <v>44092.492037037038</v>
      </c>
      <c r="H378" s="35" t="s">
        <v>157</v>
      </c>
      <c r="I378" s="35" t="s">
        <v>4551</v>
      </c>
      <c r="J378" s="35" t="s">
        <v>4551</v>
      </c>
      <c r="K378" s="35" t="s">
        <v>4552</v>
      </c>
      <c r="L378" s="35" t="s">
        <v>4553</v>
      </c>
      <c r="M378" s="35" t="s">
        <v>4554</v>
      </c>
      <c r="N378" s="35" t="s">
        <v>4555</v>
      </c>
      <c r="O378" s="35" t="s">
        <v>4556</v>
      </c>
      <c r="P378" s="38">
        <v>948000</v>
      </c>
      <c r="Q378" s="38">
        <v>6650</v>
      </c>
      <c r="R378" s="38">
        <v>9000</v>
      </c>
      <c r="S378" s="38">
        <v>0</v>
      </c>
      <c r="T378" s="38">
        <v>0</v>
      </c>
      <c r="U378" s="19"/>
      <c r="V378" s="38">
        <v>0</v>
      </c>
      <c r="W378" s="19"/>
      <c r="X378" s="38">
        <v>0</v>
      </c>
      <c r="Y378" s="38">
        <v>963650</v>
      </c>
      <c r="Z378" s="38">
        <v>963650</v>
      </c>
      <c r="AA378" s="39" t="s">
        <v>4557</v>
      </c>
      <c r="AB378" s="38" t="s">
        <v>168</v>
      </c>
      <c r="AC378" s="38" t="s">
        <v>112</v>
      </c>
    </row>
    <row r="379" spans="1:29" x14ac:dyDescent="0.25">
      <c r="A379" s="13" t="str">
        <f t="shared" si="12"/>
        <v>1709744960</v>
      </c>
      <c r="B379" s="35">
        <v>374</v>
      </c>
      <c r="C379" s="36" t="s">
        <v>4558</v>
      </c>
      <c r="D379" s="13" t="str">
        <f t="shared" si="13"/>
        <v>1709744960</v>
      </c>
      <c r="E379" s="36"/>
      <c r="F379" s="35" t="s">
        <v>4559</v>
      </c>
      <c r="G379" s="37">
        <v>44092.49523148148</v>
      </c>
      <c r="H379" s="35" t="s">
        <v>157</v>
      </c>
      <c r="I379" s="35" t="s">
        <v>4560</v>
      </c>
      <c r="J379" s="35" t="s">
        <v>4560</v>
      </c>
      <c r="K379" s="35" t="s">
        <v>4561</v>
      </c>
      <c r="L379" s="35" t="s">
        <v>4562</v>
      </c>
      <c r="M379" s="35" t="s">
        <v>4563</v>
      </c>
      <c r="N379" s="35" t="s">
        <v>708</v>
      </c>
      <c r="O379" s="35" t="s">
        <v>709</v>
      </c>
      <c r="P379" s="38">
        <v>620000</v>
      </c>
      <c r="Q379" s="38">
        <v>6650</v>
      </c>
      <c r="R379" s="38">
        <v>10000</v>
      </c>
      <c r="S379" s="38">
        <v>0</v>
      </c>
      <c r="T379" s="38">
        <v>0</v>
      </c>
      <c r="U379" s="19"/>
      <c r="V379" s="38">
        <v>0</v>
      </c>
      <c r="W379" s="19"/>
      <c r="X379" s="38">
        <v>0</v>
      </c>
      <c r="Y379" s="38">
        <v>636650</v>
      </c>
      <c r="Z379" s="38">
        <v>636650</v>
      </c>
      <c r="AA379" s="39" t="s">
        <v>4564</v>
      </c>
      <c r="AB379" s="38" t="s">
        <v>162</v>
      </c>
      <c r="AC379" s="38" t="s">
        <v>112</v>
      </c>
    </row>
    <row r="380" spans="1:29" x14ac:dyDescent="0.25">
      <c r="A380" s="13" t="str">
        <f t="shared" si="12"/>
        <v>1952504791</v>
      </c>
      <c r="B380" s="35">
        <v>375</v>
      </c>
      <c r="C380" s="36" t="s">
        <v>4565</v>
      </c>
      <c r="D380" s="13" t="str">
        <f t="shared" si="13"/>
        <v>1952504791</v>
      </c>
      <c r="E380" s="36"/>
      <c r="F380" s="35" t="s">
        <v>4566</v>
      </c>
      <c r="G380" s="37">
        <v>44092.502025462964</v>
      </c>
      <c r="H380" s="35" t="s">
        <v>157</v>
      </c>
      <c r="I380" s="35" t="s">
        <v>4567</v>
      </c>
      <c r="J380" s="35" t="s">
        <v>4567</v>
      </c>
      <c r="K380" s="35" t="s">
        <v>4568</v>
      </c>
      <c r="L380" s="35" t="s">
        <v>4569</v>
      </c>
      <c r="M380" s="35" t="s">
        <v>4570</v>
      </c>
      <c r="N380" s="35" t="s">
        <v>4571</v>
      </c>
      <c r="O380" s="35" t="s">
        <v>4572</v>
      </c>
      <c r="P380" s="38">
        <v>50000</v>
      </c>
      <c r="Q380" s="38">
        <v>6650</v>
      </c>
      <c r="R380" s="38">
        <v>0</v>
      </c>
      <c r="S380" s="38">
        <v>0</v>
      </c>
      <c r="T380" s="38">
        <v>0</v>
      </c>
      <c r="U380" s="19"/>
      <c r="V380" s="38">
        <v>0</v>
      </c>
      <c r="W380" s="19"/>
      <c r="X380" s="38">
        <v>0</v>
      </c>
      <c r="Y380" s="38">
        <v>56650</v>
      </c>
      <c r="Z380" s="38">
        <v>56650</v>
      </c>
      <c r="AA380" s="20"/>
      <c r="AB380" s="19"/>
      <c r="AC380" s="38" t="s">
        <v>112</v>
      </c>
    </row>
    <row r="381" spans="1:29" x14ac:dyDescent="0.25">
      <c r="A381" s="13" t="str">
        <f t="shared" si="12"/>
        <v>1184504783</v>
      </c>
      <c r="B381" s="35">
        <v>376</v>
      </c>
      <c r="C381" s="36" t="s">
        <v>4573</v>
      </c>
      <c r="D381" s="13" t="str">
        <f t="shared" si="13"/>
        <v>1184504783</v>
      </c>
      <c r="E381" s="36"/>
      <c r="F381" s="35" t="s">
        <v>4574</v>
      </c>
      <c r="G381" s="37">
        <v>44092.505856481483</v>
      </c>
      <c r="H381" s="35" t="s">
        <v>157</v>
      </c>
      <c r="I381" s="35" t="s">
        <v>4575</v>
      </c>
      <c r="J381" s="35" t="s">
        <v>4575</v>
      </c>
      <c r="K381" s="35" t="s">
        <v>4576</v>
      </c>
      <c r="L381" s="35" t="s">
        <v>4577</v>
      </c>
      <c r="M381" s="35" t="s">
        <v>4578</v>
      </c>
      <c r="N381" s="35" t="s">
        <v>4525</v>
      </c>
      <c r="O381" s="35" t="s">
        <v>4526</v>
      </c>
      <c r="P381" s="38">
        <v>805000</v>
      </c>
      <c r="Q381" s="38">
        <v>6650</v>
      </c>
      <c r="R381" s="38">
        <v>25000</v>
      </c>
      <c r="S381" s="38">
        <v>0</v>
      </c>
      <c r="T381" s="38">
        <v>0</v>
      </c>
      <c r="U381" s="19"/>
      <c r="V381" s="38">
        <v>0</v>
      </c>
      <c r="W381" s="19"/>
      <c r="X381" s="38">
        <v>0</v>
      </c>
      <c r="Y381" s="38">
        <v>836650</v>
      </c>
      <c r="Z381" s="38">
        <v>836650</v>
      </c>
      <c r="AA381" s="39" t="s">
        <v>4579</v>
      </c>
      <c r="AB381" s="38" t="s">
        <v>168</v>
      </c>
      <c r="AC381" s="38" t="s">
        <v>112</v>
      </c>
    </row>
    <row r="382" spans="1:29" x14ac:dyDescent="0.25">
      <c r="A382" s="13" t="str">
        <f t="shared" si="12"/>
        <v>1012704259</v>
      </c>
      <c r="B382" s="35">
        <v>377</v>
      </c>
      <c r="C382" s="36" t="s">
        <v>4580</v>
      </c>
      <c r="D382" s="13" t="str">
        <f t="shared" si="13"/>
        <v>1012704259</v>
      </c>
      <c r="E382" s="36"/>
      <c r="F382" s="35" t="s">
        <v>4581</v>
      </c>
      <c r="G382" s="37">
        <v>44092.523773148147</v>
      </c>
      <c r="H382" s="35" t="s">
        <v>157</v>
      </c>
      <c r="I382" s="35" t="s">
        <v>4582</v>
      </c>
      <c r="J382" s="35" t="s">
        <v>4582</v>
      </c>
      <c r="K382" s="35" t="s">
        <v>4583</v>
      </c>
      <c r="L382" s="35" t="s">
        <v>4584</v>
      </c>
      <c r="M382" s="35" t="s">
        <v>4585</v>
      </c>
      <c r="N382" s="35" t="s">
        <v>4586</v>
      </c>
      <c r="O382" s="35" t="s">
        <v>4587</v>
      </c>
      <c r="P382" s="38">
        <v>50000</v>
      </c>
      <c r="Q382" s="38">
        <v>6650</v>
      </c>
      <c r="R382" s="38">
        <v>0</v>
      </c>
      <c r="S382" s="38">
        <v>0</v>
      </c>
      <c r="T382" s="38">
        <v>0</v>
      </c>
      <c r="U382" s="19"/>
      <c r="V382" s="38">
        <v>0</v>
      </c>
      <c r="W382" s="19"/>
      <c r="X382" s="38">
        <v>0</v>
      </c>
      <c r="Y382" s="38">
        <v>56650</v>
      </c>
      <c r="Z382" s="38">
        <v>56650</v>
      </c>
      <c r="AA382" s="20"/>
      <c r="AB382" s="19"/>
      <c r="AC382" s="38" t="s">
        <v>112</v>
      </c>
    </row>
    <row r="383" spans="1:29" x14ac:dyDescent="0.25">
      <c r="A383" s="13" t="str">
        <f t="shared" si="12"/>
        <v>1793704799</v>
      </c>
      <c r="B383" s="35">
        <v>378</v>
      </c>
      <c r="C383" s="36" t="s">
        <v>4588</v>
      </c>
      <c r="D383" s="13" t="str">
        <f t="shared" si="13"/>
        <v>1793704799</v>
      </c>
      <c r="E383" s="36"/>
      <c r="F383" s="35" t="s">
        <v>4589</v>
      </c>
      <c r="G383" s="37">
        <v>44092.525821759256</v>
      </c>
      <c r="H383" s="35" t="s">
        <v>157</v>
      </c>
      <c r="I383" s="35" t="s">
        <v>4590</v>
      </c>
      <c r="J383" s="35" t="s">
        <v>4590</v>
      </c>
      <c r="K383" s="35" t="s">
        <v>4591</v>
      </c>
      <c r="L383" s="35" t="s">
        <v>4592</v>
      </c>
      <c r="M383" s="35" t="s">
        <v>4593</v>
      </c>
      <c r="N383" s="35" t="s">
        <v>4594</v>
      </c>
      <c r="O383" s="35" t="s">
        <v>4595</v>
      </c>
      <c r="P383" s="38">
        <v>50000</v>
      </c>
      <c r="Q383" s="38">
        <v>6650</v>
      </c>
      <c r="R383" s="38">
        <v>0</v>
      </c>
      <c r="S383" s="38">
        <v>0</v>
      </c>
      <c r="T383" s="38">
        <v>0</v>
      </c>
      <c r="U383" s="19"/>
      <c r="V383" s="38">
        <v>0</v>
      </c>
      <c r="W383" s="19"/>
      <c r="X383" s="38">
        <v>0</v>
      </c>
      <c r="Y383" s="38">
        <v>56650</v>
      </c>
      <c r="Z383" s="38">
        <v>56650</v>
      </c>
      <c r="AA383" s="20"/>
      <c r="AB383" s="19"/>
      <c r="AC383" s="38" t="s">
        <v>112</v>
      </c>
    </row>
    <row r="384" spans="1:29" x14ac:dyDescent="0.25">
      <c r="A384" s="13" t="str">
        <f t="shared" si="12"/>
        <v>1306704812</v>
      </c>
      <c r="B384" s="35">
        <v>379</v>
      </c>
      <c r="C384" s="36" t="s">
        <v>4596</v>
      </c>
      <c r="D384" s="13" t="str">
        <f t="shared" si="13"/>
        <v>1306704812</v>
      </c>
      <c r="E384" s="36"/>
      <c r="F384" s="35" t="s">
        <v>4597</v>
      </c>
      <c r="G384" s="37">
        <v>44092.528865740744</v>
      </c>
      <c r="H384" s="35" t="s">
        <v>157</v>
      </c>
      <c r="I384" s="35" t="s">
        <v>4598</v>
      </c>
      <c r="J384" s="35" t="s">
        <v>4598</v>
      </c>
      <c r="K384" s="35" t="s">
        <v>4599</v>
      </c>
      <c r="L384" s="35" t="s">
        <v>4600</v>
      </c>
      <c r="M384" s="35" t="s">
        <v>4601</v>
      </c>
      <c r="N384" s="35" t="s">
        <v>4602</v>
      </c>
      <c r="O384" s="35" t="s">
        <v>4603</v>
      </c>
      <c r="P384" s="38">
        <v>50000</v>
      </c>
      <c r="Q384" s="38">
        <v>6650</v>
      </c>
      <c r="R384" s="38">
        <v>0</v>
      </c>
      <c r="S384" s="38">
        <v>0</v>
      </c>
      <c r="T384" s="38">
        <v>0</v>
      </c>
      <c r="U384" s="19"/>
      <c r="V384" s="38">
        <v>0</v>
      </c>
      <c r="W384" s="19"/>
      <c r="X384" s="38">
        <v>0</v>
      </c>
      <c r="Y384" s="38">
        <v>56650</v>
      </c>
      <c r="Z384" s="38">
        <v>56650</v>
      </c>
      <c r="AA384" s="20"/>
      <c r="AB384" s="19"/>
      <c r="AC384" s="38" t="s">
        <v>112</v>
      </c>
    </row>
    <row r="385" spans="1:29" x14ac:dyDescent="0.25">
      <c r="A385" s="13" t="str">
        <f t="shared" si="12"/>
        <v>1878704737</v>
      </c>
      <c r="B385" s="35">
        <v>380</v>
      </c>
      <c r="C385" s="36" t="s">
        <v>4604</v>
      </c>
      <c r="D385" s="13" t="str">
        <f t="shared" si="13"/>
        <v>1878704737</v>
      </c>
      <c r="E385" s="36"/>
      <c r="F385" s="35" t="s">
        <v>4605</v>
      </c>
      <c r="G385" s="37">
        <v>44092.531689814816</v>
      </c>
      <c r="H385" s="35" t="s">
        <v>157</v>
      </c>
      <c r="I385" s="35" t="s">
        <v>4606</v>
      </c>
      <c r="J385" s="35" t="s">
        <v>4606</v>
      </c>
      <c r="K385" s="35" t="s">
        <v>4607</v>
      </c>
      <c r="L385" s="35" t="s">
        <v>4608</v>
      </c>
      <c r="M385" s="35" t="s">
        <v>4609</v>
      </c>
      <c r="N385" s="35" t="s">
        <v>4610</v>
      </c>
      <c r="O385" s="35" t="s">
        <v>4611</v>
      </c>
      <c r="P385" s="38">
        <v>50000</v>
      </c>
      <c r="Q385" s="38">
        <v>6650</v>
      </c>
      <c r="R385" s="38">
        <v>0</v>
      </c>
      <c r="S385" s="38">
        <v>0</v>
      </c>
      <c r="T385" s="38">
        <v>0</v>
      </c>
      <c r="U385" s="19"/>
      <c r="V385" s="38">
        <v>0</v>
      </c>
      <c r="W385" s="19"/>
      <c r="X385" s="38">
        <v>0</v>
      </c>
      <c r="Y385" s="38">
        <v>56650</v>
      </c>
      <c r="Z385" s="38">
        <v>56650</v>
      </c>
      <c r="AA385" s="20"/>
      <c r="AB385" s="19"/>
      <c r="AC385" s="38" t="s">
        <v>112</v>
      </c>
    </row>
    <row r="386" spans="1:29" x14ac:dyDescent="0.25">
      <c r="A386" s="13" t="str">
        <f t="shared" si="12"/>
        <v>1039704241</v>
      </c>
      <c r="B386" s="35">
        <v>381</v>
      </c>
      <c r="C386" s="36" t="s">
        <v>4612</v>
      </c>
      <c r="D386" s="13" t="str">
        <f t="shared" si="13"/>
        <v>1039704241</v>
      </c>
      <c r="E386" s="36"/>
      <c r="F386" s="35" t="s">
        <v>4613</v>
      </c>
      <c r="G386" s="37">
        <v>44092.532210648147</v>
      </c>
      <c r="H386" s="35" t="s">
        <v>157</v>
      </c>
      <c r="I386" s="35" t="s">
        <v>4614</v>
      </c>
      <c r="J386" s="35" t="s">
        <v>4614</v>
      </c>
      <c r="K386" s="35" t="s">
        <v>4615</v>
      </c>
      <c r="L386" s="35" t="s">
        <v>4616</v>
      </c>
      <c r="M386" s="35" t="s">
        <v>4617</v>
      </c>
      <c r="N386" s="35" t="s">
        <v>4618</v>
      </c>
      <c r="O386" s="35" t="s">
        <v>4619</v>
      </c>
      <c r="P386" s="38">
        <v>50000</v>
      </c>
      <c r="Q386" s="38">
        <v>6650</v>
      </c>
      <c r="R386" s="38">
        <v>0</v>
      </c>
      <c r="S386" s="38">
        <v>0</v>
      </c>
      <c r="T386" s="38">
        <v>0</v>
      </c>
      <c r="U386" s="19"/>
      <c r="V386" s="38">
        <v>0</v>
      </c>
      <c r="W386" s="19"/>
      <c r="X386" s="38">
        <v>0</v>
      </c>
      <c r="Y386" s="38">
        <v>56650</v>
      </c>
      <c r="Z386" s="38">
        <v>56650</v>
      </c>
      <c r="AA386" s="20"/>
      <c r="AB386" s="19"/>
      <c r="AC386" s="38" t="s">
        <v>112</v>
      </c>
    </row>
    <row r="387" spans="1:29" x14ac:dyDescent="0.25">
      <c r="A387" s="13" t="str">
        <f t="shared" si="12"/>
        <v>1990804467</v>
      </c>
      <c r="B387" s="35">
        <v>382</v>
      </c>
      <c r="C387" s="36" t="s">
        <v>4620</v>
      </c>
      <c r="D387" s="13" t="str">
        <f t="shared" si="13"/>
        <v>1990804467</v>
      </c>
      <c r="E387" s="36"/>
      <c r="F387" s="35" t="s">
        <v>4621</v>
      </c>
      <c r="G387" s="37">
        <v>44092.533935185187</v>
      </c>
      <c r="H387" s="35" t="s">
        <v>157</v>
      </c>
      <c r="I387" s="35" t="s">
        <v>4622</v>
      </c>
      <c r="J387" s="35" t="s">
        <v>4622</v>
      </c>
      <c r="K387" s="35" t="s">
        <v>4623</v>
      </c>
      <c r="L387" s="35" t="s">
        <v>4624</v>
      </c>
      <c r="M387" s="35" t="s">
        <v>4625</v>
      </c>
      <c r="N387" s="35" t="s">
        <v>4626</v>
      </c>
      <c r="O387" s="35" t="s">
        <v>4627</v>
      </c>
      <c r="P387" s="38">
        <v>50000</v>
      </c>
      <c r="Q387" s="38">
        <v>6650</v>
      </c>
      <c r="R387" s="38">
        <v>0</v>
      </c>
      <c r="S387" s="38">
        <v>0</v>
      </c>
      <c r="T387" s="38">
        <v>0</v>
      </c>
      <c r="U387" s="19"/>
      <c r="V387" s="38">
        <v>0</v>
      </c>
      <c r="W387" s="19"/>
      <c r="X387" s="38">
        <v>0</v>
      </c>
      <c r="Y387" s="38">
        <v>56650</v>
      </c>
      <c r="Z387" s="38">
        <v>56650</v>
      </c>
      <c r="AA387" s="20"/>
      <c r="AB387" s="19"/>
      <c r="AC387" s="38" t="s">
        <v>112</v>
      </c>
    </row>
    <row r="388" spans="1:29" x14ac:dyDescent="0.25">
      <c r="A388" s="13" t="str">
        <f t="shared" si="12"/>
        <v>1337804299</v>
      </c>
      <c r="B388" s="35">
        <v>383</v>
      </c>
      <c r="C388" s="36" t="s">
        <v>4628</v>
      </c>
      <c r="D388" s="13" t="str">
        <f t="shared" si="13"/>
        <v>1337804299</v>
      </c>
      <c r="E388" s="36"/>
      <c r="F388" s="35" t="s">
        <v>4629</v>
      </c>
      <c r="G388" s="37">
        <v>44092.541365740741</v>
      </c>
      <c r="H388" s="35" t="s">
        <v>157</v>
      </c>
      <c r="I388" s="35" t="s">
        <v>4630</v>
      </c>
      <c r="J388" s="35" t="s">
        <v>4630</v>
      </c>
      <c r="K388" s="35" t="s">
        <v>4631</v>
      </c>
      <c r="L388" s="35" t="s">
        <v>4632</v>
      </c>
      <c r="M388" s="35" t="s">
        <v>4633</v>
      </c>
      <c r="N388" s="35" t="s">
        <v>4634</v>
      </c>
      <c r="O388" s="35" t="s">
        <v>4635</v>
      </c>
      <c r="P388" s="38">
        <v>50000</v>
      </c>
      <c r="Q388" s="38">
        <v>6650</v>
      </c>
      <c r="R388" s="38">
        <v>0</v>
      </c>
      <c r="S388" s="38">
        <v>0</v>
      </c>
      <c r="T388" s="38">
        <v>0</v>
      </c>
      <c r="U388" s="19"/>
      <c r="V388" s="38">
        <v>0</v>
      </c>
      <c r="W388" s="19"/>
      <c r="X388" s="38">
        <v>0</v>
      </c>
      <c r="Y388" s="38">
        <v>56650</v>
      </c>
      <c r="Z388" s="38">
        <v>56650</v>
      </c>
      <c r="AA388" s="20"/>
      <c r="AB388" s="19"/>
      <c r="AC388" s="38" t="s">
        <v>112</v>
      </c>
    </row>
    <row r="389" spans="1:29" x14ac:dyDescent="0.25">
      <c r="A389" s="13" t="str">
        <f t="shared" si="12"/>
        <v>1322594691</v>
      </c>
      <c r="B389" s="35">
        <v>384</v>
      </c>
      <c r="C389" s="36" t="s">
        <v>4636</v>
      </c>
      <c r="D389" s="13" t="str">
        <f t="shared" si="13"/>
        <v>1322594691</v>
      </c>
      <c r="E389" s="36"/>
      <c r="F389" s="35" t="s">
        <v>4637</v>
      </c>
      <c r="G389" s="37">
        <v>44093.043749999997</v>
      </c>
      <c r="H389" s="35" t="s">
        <v>157</v>
      </c>
      <c r="I389" s="35" t="s">
        <v>4638</v>
      </c>
      <c r="J389" s="35" t="s">
        <v>4638</v>
      </c>
      <c r="K389" s="35" t="s">
        <v>4639</v>
      </c>
      <c r="L389" s="35" t="s">
        <v>4640</v>
      </c>
      <c r="M389" s="35" t="s">
        <v>4641</v>
      </c>
      <c r="N389" s="35" t="s">
        <v>4642</v>
      </c>
      <c r="O389" s="35" t="s">
        <v>217</v>
      </c>
      <c r="P389" s="38">
        <v>2136000</v>
      </c>
      <c r="Q389" s="38">
        <v>6650</v>
      </c>
      <c r="R389" s="38">
        <v>10000</v>
      </c>
      <c r="S389" s="38">
        <v>0</v>
      </c>
      <c r="T389" s="38">
        <v>0</v>
      </c>
      <c r="U389" s="19"/>
      <c r="V389" s="38">
        <v>0</v>
      </c>
      <c r="W389" s="19"/>
      <c r="X389" s="38">
        <v>0</v>
      </c>
      <c r="Y389" s="38">
        <v>2152650</v>
      </c>
      <c r="Z389" s="38">
        <v>2152650</v>
      </c>
      <c r="AA389" s="39" t="s">
        <v>4643</v>
      </c>
      <c r="AB389" s="38" t="s">
        <v>162</v>
      </c>
      <c r="AC389" s="38" t="s">
        <v>112</v>
      </c>
    </row>
    <row r="390" spans="1:29" x14ac:dyDescent="0.25">
      <c r="A390" s="13" t="str">
        <f t="shared" ref="A390:A453" si="14">D390</f>
        <v>1858794832</v>
      </c>
      <c r="B390" s="35">
        <v>385</v>
      </c>
      <c r="C390" s="36" t="s">
        <v>4644</v>
      </c>
      <c r="D390" s="13" t="str">
        <f t="shared" ref="D390:D453" si="15">RIGHT(C390,LEN(C390)-6)</f>
        <v>1858794832</v>
      </c>
      <c r="E390" s="36"/>
      <c r="F390" s="35" t="s">
        <v>4645</v>
      </c>
      <c r="G390" s="37">
        <v>44093.075937499998</v>
      </c>
      <c r="H390" s="35" t="s">
        <v>157</v>
      </c>
      <c r="I390" s="35" t="s">
        <v>4646</v>
      </c>
      <c r="J390" s="35" t="s">
        <v>4646</v>
      </c>
      <c r="K390" s="35" t="s">
        <v>4647</v>
      </c>
      <c r="L390" s="35" t="s">
        <v>4648</v>
      </c>
      <c r="M390" s="35" t="s">
        <v>4649</v>
      </c>
      <c r="N390" s="35" t="s">
        <v>1359</v>
      </c>
      <c r="O390" s="35" t="s">
        <v>1360</v>
      </c>
      <c r="P390" s="38">
        <v>150000</v>
      </c>
      <c r="Q390" s="38">
        <v>6650</v>
      </c>
      <c r="R390" s="38">
        <v>8000</v>
      </c>
      <c r="S390" s="38">
        <v>0</v>
      </c>
      <c r="T390" s="38">
        <v>0</v>
      </c>
      <c r="U390" s="19"/>
      <c r="V390" s="38">
        <v>0</v>
      </c>
      <c r="W390" s="19"/>
      <c r="X390" s="38">
        <v>0</v>
      </c>
      <c r="Y390" s="38">
        <v>164650</v>
      </c>
      <c r="Z390" s="38">
        <v>164650</v>
      </c>
      <c r="AA390" s="39" t="s">
        <v>4650</v>
      </c>
      <c r="AB390" s="38" t="s">
        <v>138</v>
      </c>
      <c r="AC390" s="38" t="s">
        <v>112</v>
      </c>
    </row>
    <row r="391" spans="1:29" x14ac:dyDescent="0.25">
      <c r="A391" s="13" t="str">
        <f t="shared" si="14"/>
        <v>1492894439</v>
      </c>
      <c r="B391" s="35">
        <v>386</v>
      </c>
      <c r="C391" s="36" t="s">
        <v>4651</v>
      </c>
      <c r="D391" s="13" t="str">
        <f t="shared" si="15"/>
        <v>1492894439</v>
      </c>
      <c r="E391" s="36"/>
      <c r="F391" s="35" t="s">
        <v>4652</v>
      </c>
      <c r="G391" s="37">
        <v>44093.080208333333</v>
      </c>
      <c r="H391" s="35" t="s">
        <v>157</v>
      </c>
      <c r="I391" s="35" t="s">
        <v>4653</v>
      </c>
      <c r="J391" s="35" t="s">
        <v>4653</v>
      </c>
      <c r="K391" s="35" t="s">
        <v>4654</v>
      </c>
      <c r="L391" s="35" t="s">
        <v>4655</v>
      </c>
      <c r="M391" s="35" t="s">
        <v>4656</v>
      </c>
      <c r="N391" s="35" t="s">
        <v>684</v>
      </c>
      <c r="O391" s="35" t="s">
        <v>685</v>
      </c>
      <c r="P391" s="38">
        <v>620000</v>
      </c>
      <c r="Q391" s="38">
        <v>6650</v>
      </c>
      <c r="R391" s="38">
        <v>10000</v>
      </c>
      <c r="S391" s="38">
        <v>0</v>
      </c>
      <c r="T391" s="38">
        <v>0</v>
      </c>
      <c r="U391" s="19"/>
      <c r="V391" s="38">
        <v>0</v>
      </c>
      <c r="W391" s="19"/>
      <c r="X391" s="38">
        <v>0</v>
      </c>
      <c r="Y391" s="38">
        <v>636650</v>
      </c>
      <c r="Z391" s="38">
        <v>636650</v>
      </c>
      <c r="AA391" s="39" t="s">
        <v>4657</v>
      </c>
      <c r="AB391" s="38" t="s">
        <v>162</v>
      </c>
      <c r="AC391" s="38" t="s">
        <v>112</v>
      </c>
    </row>
    <row r="392" spans="1:29" x14ac:dyDescent="0.25">
      <c r="A392" s="13" t="str">
        <f t="shared" si="14"/>
        <v>1758894705</v>
      </c>
      <c r="B392" s="35">
        <v>387</v>
      </c>
      <c r="C392" s="36" t="s">
        <v>4658</v>
      </c>
      <c r="D392" s="13" t="str">
        <f t="shared" si="15"/>
        <v>1758894705</v>
      </c>
      <c r="E392" s="36"/>
      <c r="F392" s="35" t="s">
        <v>4659</v>
      </c>
      <c r="G392" s="37">
        <v>44093.084513888891</v>
      </c>
      <c r="H392" s="35" t="s">
        <v>157</v>
      </c>
      <c r="I392" s="35" t="s">
        <v>4660</v>
      </c>
      <c r="J392" s="35" t="s">
        <v>4660</v>
      </c>
      <c r="K392" s="35" t="s">
        <v>4661</v>
      </c>
      <c r="L392" s="35" t="s">
        <v>4662</v>
      </c>
      <c r="M392" s="35" t="s">
        <v>4663</v>
      </c>
      <c r="N392" s="35" t="s">
        <v>684</v>
      </c>
      <c r="O392" s="35" t="s">
        <v>685</v>
      </c>
      <c r="P392" s="38">
        <v>91000</v>
      </c>
      <c r="Q392" s="38">
        <v>6650</v>
      </c>
      <c r="R392" s="38">
        <v>10000</v>
      </c>
      <c r="S392" s="38">
        <v>0</v>
      </c>
      <c r="T392" s="38">
        <v>0</v>
      </c>
      <c r="U392" s="19"/>
      <c r="V392" s="38">
        <v>0</v>
      </c>
      <c r="W392" s="19"/>
      <c r="X392" s="38">
        <v>0</v>
      </c>
      <c r="Y392" s="38">
        <v>107650</v>
      </c>
      <c r="Z392" s="38">
        <v>107650</v>
      </c>
      <c r="AA392" s="39" t="s">
        <v>4664</v>
      </c>
      <c r="AB392" s="38" t="s">
        <v>162</v>
      </c>
      <c r="AC392" s="38" t="s">
        <v>112</v>
      </c>
    </row>
    <row r="393" spans="1:29" x14ac:dyDescent="0.25">
      <c r="A393" s="13" t="str">
        <f t="shared" si="14"/>
        <v>1392994752</v>
      </c>
      <c r="B393" s="35">
        <v>388</v>
      </c>
      <c r="C393" s="36" t="s">
        <v>4665</v>
      </c>
      <c r="D393" s="13" t="str">
        <f t="shared" si="15"/>
        <v>1392994752</v>
      </c>
      <c r="E393" s="36"/>
      <c r="F393" s="35" t="s">
        <v>4666</v>
      </c>
      <c r="G393" s="37">
        <v>44093.089594907404</v>
      </c>
      <c r="H393" s="35" t="s">
        <v>157</v>
      </c>
      <c r="I393" s="35" t="s">
        <v>4667</v>
      </c>
      <c r="J393" s="35" t="s">
        <v>4667</v>
      </c>
      <c r="K393" s="35" t="s">
        <v>4668</v>
      </c>
      <c r="L393" s="35" t="s">
        <v>4669</v>
      </c>
      <c r="M393" s="35" t="s">
        <v>4670</v>
      </c>
      <c r="N393" s="35" t="s">
        <v>784</v>
      </c>
      <c r="O393" s="35" t="s">
        <v>785</v>
      </c>
      <c r="P393" s="38">
        <v>513000</v>
      </c>
      <c r="Q393" s="38">
        <v>6650</v>
      </c>
      <c r="R393" s="38">
        <v>15000</v>
      </c>
      <c r="S393" s="38">
        <v>0</v>
      </c>
      <c r="T393" s="38">
        <v>0</v>
      </c>
      <c r="U393" s="19"/>
      <c r="V393" s="38">
        <v>0</v>
      </c>
      <c r="W393" s="19"/>
      <c r="X393" s="38">
        <v>0</v>
      </c>
      <c r="Y393" s="38">
        <v>534650</v>
      </c>
      <c r="Z393" s="38">
        <v>534650</v>
      </c>
      <c r="AA393" s="39" t="s">
        <v>4671</v>
      </c>
      <c r="AB393" s="38" t="s">
        <v>138</v>
      </c>
      <c r="AC393" s="38" t="s">
        <v>112</v>
      </c>
    </row>
    <row r="394" spans="1:29" x14ac:dyDescent="0.25">
      <c r="A394" s="13" t="str">
        <f t="shared" si="14"/>
        <v>1111005553</v>
      </c>
      <c r="B394" s="35">
        <v>389</v>
      </c>
      <c r="C394" s="36" t="s">
        <v>4672</v>
      </c>
      <c r="D394" s="13" t="str">
        <f t="shared" si="15"/>
        <v>1111005553</v>
      </c>
      <c r="E394" s="36"/>
      <c r="F394" s="35" t="s">
        <v>4673</v>
      </c>
      <c r="G394" s="37">
        <v>44093.099479166667</v>
      </c>
      <c r="H394" s="35" t="s">
        <v>157</v>
      </c>
      <c r="I394" s="35" t="s">
        <v>4674</v>
      </c>
      <c r="J394" s="35" t="s">
        <v>4674</v>
      </c>
      <c r="K394" s="35" t="s">
        <v>4675</v>
      </c>
      <c r="L394" s="35" t="s">
        <v>4676</v>
      </c>
      <c r="M394" s="35" t="s">
        <v>4677</v>
      </c>
      <c r="N394" s="35" t="s">
        <v>277</v>
      </c>
      <c r="O394" s="35" t="s">
        <v>278</v>
      </c>
      <c r="P394" s="38">
        <v>1120000</v>
      </c>
      <c r="Q394" s="38">
        <v>6650</v>
      </c>
      <c r="R394" s="38">
        <v>22000</v>
      </c>
      <c r="S394" s="38">
        <v>0</v>
      </c>
      <c r="T394" s="38">
        <v>0</v>
      </c>
      <c r="U394" s="19"/>
      <c r="V394" s="38">
        <v>0</v>
      </c>
      <c r="W394" s="19"/>
      <c r="X394" s="38">
        <v>0</v>
      </c>
      <c r="Y394" s="38">
        <v>1148650</v>
      </c>
      <c r="Z394" s="38">
        <v>1148650</v>
      </c>
      <c r="AA394" s="39" t="s">
        <v>4674</v>
      </c>
      <c r="AB394" s="38" t="s">
        <v>240</v>
      </c>
      <c r="AC394" s="38" t="s">
        <v>112</v>
      </c>
    </row>
    <row r="395" spans="1:29" x14ac:dyDescent="0.25">
      <c r="A395" s="13" t="str">
        <f t="shared" si="14"/>
        <v>1455005372</v>
      </c>
      <c r="B395" s="35">
        <v>390</v>
      </c>
      <c r="C395" s="36" t="s">
        <v>4678</v>
      </c>
      <c r="D395" s="13" t="str">
        <f t="shared" si="15"/>
        <v>1455005372</v>
      </c>
      <c r="E395" s="36"/>
      <c r="F395" s="35" t="s">
        <v>4679</v>
      </c>
      <c r="G395" s="37">
        <v>44093.104259259257</v>
      </c>
      <c r="H395" s="35" t="s">
        <v>157</v>
      </c>
      <c r="I395" s="35" t="s">
        <v>4680</v>
      </c>
      <c r="J395" s="35" t="s">
        <v>4680</v>
      </c>
      <c r="K395" s="35" t="s">
        <v>4681</v>
      </c>
      <c r="L395" s="35" t="s">
        <v>4682</v>
      </c>
      <c r="M395" s="35" t="s">
        <v>4683</v>
      </c>
      <c r="N395" s="35" t="s">
        <v>1039</v>
      </c>
      <c r="O395" s="35" t="s">
        <v>857</v>
      </c>
      <c r="P395" s="38">
        <v>950000</v>
      </c>
      <c r="Q395" s="38">
        <v>6650</v>
      </c>
      <c r="R395" s="38">
        <v>10000</v>
      </c>
      <c r="S395" s="38">
        <v>0</v>
      </c>
      <c r="T395" s="38">
        <v>0</v>
      </c>
      <c r="U395" s="19"/>
      <c r="V395" s="38">
        <v>0</v>
      </c>
      <c r="W395" s="19"/>
      <c r="X395" s="38">
        <v>0</v>
      </c>
      <c r="Y395" s="38">
        <v>966650</v>
      </c>
      <c r="Z395" s="38">
        <v>966650</v>
      </c>
      <c r="AA395" s="39" t="s">
        <v>4684</v>
      </c>
      <c r="AB395" s="38" t="s">
        <v>162</v>
      </c>
      <c r="AC395" s="38" t="s">
        <v>112</v>
      </c>
    </row>
    <row r="396" spans="1:29" x14ac:dyDescent="0.25">
      <c r="A396" s="13" t="str">
        <f t="shared" si="14"/>
        <v>1468105974</v>
      </c>
      <c r="B396" s="35">
        <v>391</v>
      </c>
      <c r="C396" s="36" t="s">
        <v>4685</v>
      </c>
      <c r="D396" s="13" t="str">
        <f t="shared" si="15"/>
        <v>1468105974</v>
      </c>
      <c r="E396" s="36"/>
      <c r="F396" s="35" t="s">
        <v>4686</v>
      </c>
      <c r="G396" s="37">
        <v>44093.12128472222</v>
      </c>
      <c r="H396" s="35" t="s">
        <v>157</v>
      </c>
      <c r="I396" s="35" t="s">
        <v>4687</v>
      </c>
      <c r="J396" s="35" t="s">
        <v>4687</v>
      </c>
      <c r="K396" s="35" t="s">
        <v>4688</v>
      </c>
      <c r="L396" s="35" t="s">
        <v>4689</v>
      </c>
      <c r="M396" s="35" t="s">
        <v>4690</v>
      </c>
      <c r="N396" s="35" t="s">
        <v>4691</v>
      </c>
      <c r="O396" s="35" t="s">
        <v>4692</v>
      </c>
      <c r="P396" s="38">
        <v>240000</v>
      </c>
      <c r="Q396" s="38">
        <v>6650</v>
      </c>
      <c r="R396" s="38">
        <v>23000</v>
      </c>
      <c r="S396" s="38">
        <v>0</v>
      </c>
      <c r="T396" s="38">
        <v>0</v>
      </c>
      <c r="U396" s="19"/>
      <c r="V396" s="38">
        <v>0</v>
      </c>
      <c r="W396" s="19"/>
      <c r="X396" s="38">
        <v>0</v>
      </c>
      <c r="Y396" s="38">
        <v>269650</v>
      </c>
      <c r="Z396" s="38">
        <v>269650</v>
      </c>
      <c r="AA396" s="39" t="s">
        <v>4693</v>
      </c>
      <c r="AB396" s="38" t="s">
        <v>151</v>
      </c>
      <c r="AC396" s="38" t="s">
        <v>112</v>
      </c>
    </row>
    <row r="397" spans="1:29" x14ac:dyDescent="0.25">
      <c r="A397" s="13" t="str">
        <f t="shared" si="14"/>
        <v>1016205572</v>
      </c>
      <c r="B397" s="35">
        <v>392</v>
      </c>
      <c r="C397" s="36" t="s">
        <v>4694</v>
      </c>
      <c r="D397" s="13" t="str">
        <f t="shared" si="15"/>
        <v>1016205572</v>
      </c>
      <c r="E397" s="36"/>
      <c r="F397" s="35" t="s">
        <v>4695</v>
      </c>
      <c r="G397" s="37">
        <v>44093.130069444444</v>
      </c>
      <c r="H397" s="35" t="s">
        <v>157</v>
      </c>
      <c r="I397" s="35" t="s">
        <v>4696</v>
      </c>
      <c r="J397" s="35" t="s">
        <v>4696</v>
      </c>
      <c r="K397" s="35" t="s">
        <v>4697</v>
      </c>
      <c r="L397" s="35" t="s">
        <v>4698</v>
      </c>
      <c r="M397" s="35" t="s">
        <v>4699</v>
      </c>
      <c r="N397" s="35" t="s">
        <v>1507</v>
      </c>
      <c r="O397" s="35" t="s">
        <v>1508</v>
      </c>
      <c r="P397" s="38">
        <v>280000</v>
      </c>
      <c r="Q397" s="38">
        <v>6650</v>
      </c>
      <c r="R397" s="38">
        <v>0</v>
      </c>
      <c r="S397" s="38">
        <v>0</v>
      </c>
      <c r="T397" s="38">
        <v>0</v>
      </c>
      <c r="U397" s="19"/>
      <c r="V397" s="38">
        <v>0</v>
      </c>
      <c r="W397" s="19"/>
      <c r="X397" s="38">
        <v>0</v>
      </c>
      <c r="Y397" s="38">
        <v>286650</v>
      </c>
      <c r="Z397" s="38">
        <v>286650</v>
      </c>
      <c r="AA397" s="20"/>
      <c r="AB397" s="19"/>
      <c r="AC397" s="38" t="s">
        <v>112</v>
      </c>
    </row>
    <row r="398" spans="1:29" x14ac:dyDescent="0.25">
      <c r="A398" s="13" t="str">
        <f t="shared" si="14"/>
        <v>1932405251</v>
      </c>
      <c r="B398" s="35">
        <v>393</v>
      </c>
      <c r="C398" s="36" t="s">
        <v>4700</v>
      </c>
      <c r="D398" s="13" t="str">
        <f t="shared" si="15"/>
        <v>1932405251</v>
      </c>
      <c r="E398" s="36"/>
      <c r="F398" s="35" t="s">
        <v>4701</v>
      </c>
      <c r="G398" s="37">
        <v>44093.153101851851</v>
      </c>
      <c r="H398" s="35" t="s">
        <v>157</v>
      </c>
      <c r="I398" s="35" t="s">
        <v>4702</v>
      </c>
      <c r="J398" s="35" t="s">
        <v>4702</v>
      </c>
      <c r="K398" s="35" t="s">
        <v>4703</v>
      </c>
      <c r="L398" s="35" t="s">
        <v>4704</v>
      </c>
      <c r="M398" s="35" t="s">
        <v>4705</v>
      </c>
      <c r="N398" s="35" t="s">
        <v>4706</v>
      </c>
      <c r="O398" s="35" t="s">
        <v>931</v>
      </c>
      <c r="P398" s="38">
        <v>50000</v>
      </c>
      <c r="Q398" s="38">
        <v>6650</v>
      </c>
      <c r="R398" s="38">
        <v>0</v>
      </c>
      <c r="S398" s="38">
        <v>0</v>
      </c>
      <c r="T398" s="38">
        <v>0</v>
      </c>
      <c r="U398" s="19"/>
      <c r="V398" s="38">
        <v>0</v>
      </c>
      <c r="W398" s="19"/>
      <c r="X398" s="38">
        <v>0</v>
      </c>
      <c r="Y398" s="38">
        <v>56650</v>
      </c>
      <c r="Z398" s="38">
        <v>56650</v>
      </c>
      <c r="AA398" s="20"/>
      <c r="AB398" s="19"/>
      <c r="AC398" s="38" t="s">
        <v>112</v>
      </c>
    </row>
    <row r="399" spans="1:29" x14ac:dyDescent="0.25">
      <c r="A399" s="13" t="str">
        <f t="shared" si="14"/>
        <v>1971605955</v>
      </c>
      <c r="B399" s="35">
        <v>394</v>
      </c>
      <c r="C399" s="36" t="s">
        <v>4707</v>
      </c>
      <c r="D399" s="13" t="str">
        <f t="shared" si="15"/>
        <v>1971605955</v>
      </c>
      <c r="E399" s="36"/>
      <c r="F399" s="35" t="s">
        <v>4708</v>
      </c>
      <c r="G399" s="37">
        <v>44093.171076388891</v>
      </c>
      <c r="H399" s="35" t="s">
        <v>157</v>
      </c>
      <c r="I399" s="35" t="s">
        <v>4709</v>
      </c>
      <c r="J399" s="35" t="s">
        <v>4709</v>
      </c>
      <c r="K399" s="35" t="s">
        <v>4710</v>
      </c>
      <c r="L399" s="35" t="s">
        <v>4711</v>
      </c>
      <c r="M399" s="35" t="s">
        <v>4712</v>
      </c>
      <c r="N399" s="35" t="s">
        <v>4713</v>
      </c>
      <c r="O399" s="35" t="s">
        <v>4714</v>
      </c>
      <c r="P399" s="38">
        <v>50000</v>
      </c>
      <c r="Q399" s="38">
        <v>6650</v>
      </c>
      <c r="R399" s="38">
        <v>0</v>
      </c>
      <c r="S399" s="38">
        <v>0</v>
      </c>
      <c r="T399" s="38">
        <v>0</v>
      </c>
      <c r="U399" s="19"/>
      <c r="V399" s="38">
        <v>0</v>
      </c>
      <c r="W399" s="19"/>
      <c r="X399" s="38">
        <v>0</v>
      </c>
      <c r="Y399" s="38">
        <v>56650</v>
      </c>
      <c r="Z399" s="38">
        <v>56650</v>
      </c>
      <c r="AA399" s="20"/>
      <c r="AB399" s="19"/>
      <c r="AC399" s="38" t="s">
        <v>112</v>
      </c>
    </row>
    <row r="400" spans="1:29" x14ac:dyDescent="0.25">
      <c r="A400" s="13" t="str">
        <f t="shared" si="14"/>
        <v>1074905213</v>
      </c>
      <c r="B400" s="35">
        <v>395</v>
      </c>
      <c r="C400" s="36" t="s">
        <v>4715</v>
      </c>
      <c r="D400" s="13" t="str">
        <f t="shared" si="15"/>
        <v>1074905213</v>
      </c>
      <c r="E400" s="36"/>
      <c r="F400" s="35" t="s">
        <v>4716</v>
      </c>
      <c r="G400" s="37">
        <v>44093.210509259261</v>
      </c>
      <c r="H400" s="35" t="s">
        <v>157</v>
      </c>
      <c r="I400" s="35" t="s">
        <v>4717</v>
      </c>
      <c r="J400" s="35" t="s">
        <v>4717</v>
      </c>
      <c r="K400" s="35" t="s">
        <v>4718</v>
      </c>
      <c r="L400" s="35" t="s">
        <v>4719</v>
      </c>
      <c r="M400" s="35" t="s">
        <v>4720</v>
      </c>
      <c r="N400" s="35" t="s">
        <v>2420</v>
      </c>
      <c r="O400" s="35" t="s">
        <v>2421</v>
      </c>
      <c r="P400" s="38">
        <v>30000</v>
      </c>
      <c r="Q400" s="38">
        <v>6650</v>
      </c>
      <c r="R400" s="38">
        <v>10000</v>
      </c>
      <c r="S400" s="38">
        <v>0</v>
      </c>
      <c r="T400" s="38">
        <v>0</v>
      </c>
      <c r="U400" s="19"/>
      <c r="V400" s="38">
        <v>0</v>
      </c>
      <c r="W400" s="19"/>
      <c r="X400" s="38">
        <v>0</v>
      </c>
      <c r="Y400" s="38">
        <v>46650</v>
      </c>
      <c r="Z400" s="38">
        <v>46650</v>
      </c>
      <c r="AA400" s="39" t="s">
        <v>4721</v>
      </c>
      <c r="AB400" s="38" t="s">
        <v>151</v>
      </c>
      <c r="AC400" s="38" t="s">
        <v>112</v>
      </c>
    </row>
    <row r="401" spans="1:29" x14ac:dyDescent="0.25">
      <c r="A401" s="13" t="str">
        <f t="shared" si="14"/>
        <v>1326215225</v>
      </c>
      <c r="B401" s="35">
        <v>396</v>
      </c>
      <c r="C401" s="36" t="s">
        <v>4722</v>
      </c>
      <c r="D401" s="13" t="str">
        <f t="shared" si="15"/>
        <v>1326215225</v>
      </c>
      <c r="E401" s="36"/>
      <c r="F401" s="35" t="s">
        <v>4723</v>
      </c>
      <c r="G401" s="37">
        <v>44093.244201388887</v>
      </c>
      <c r="H401" s="35" t="s">
        <v>157</v>
      </c>
      <c r="I401" s="35" t="s">
        <v>4724</v>
      </c>
      <c r="J401" s="35" t="s">
        <v>4724</v>
      </c>
      <c r="K401" s="35" t="s">
        <v>4725</v>
      </c>
      <c r="L401" s="35" t="s">
        <v>4726</v>
      </c>
      <c r="M401" s="35" t="s">
        <v>4727</v>
      </c>
      <c r="N401" s="35" t="s">
        <v>4728</v>
      </c>
      <c r="O401" s="35" t="s">
        <v>4729</v>
      </c>
      <c r="P401" s="38">
        <v>50000</v>
      </c>
      <c r="Q401" s="38">
        <v>6650</v>
      </c>
      <c r="R401" s="38">
        <v>0</v>
      </c>
      <c r="S401" s="38">
        <v>0</v>
      </c>
      <c r="T401" s="38">
        <v>0</v>
      </c>
      <c r="U401" s="19"/>
      <c r="V401" s="38">
        <v>0</v>
      </c>
      <c r="W401" s="19"/>
      <c r="X401" s="38">
        <v>0</v>
      </c>
      <c r="Y401" s="38">
        <v>56650</v>
      </c>
      <c r="Z401" s="38">
        <v>56650</v>
      </c>
      <c r="AA401" s="20"/>
      <c r="AB401" s="19"/>
      <c r="AC401" s="38" t="s">
        <v>112</v>
      </c>
    </row>
    <row r="402" spans="1:29" x14ac:dyDescent="0.25">
      <c r="A402" s="13" t="str">
        <f t="shared" si="14"/>
        <v>1519415122</v>
      </c>
      <c r="B402" s="35">
        <v>397</v>
      </c>
      <c r="C402" s="36" t="s">
        <v>4730</v>
      </c>
      <c r="D402" s="13" t="str">
        <f t="shared" si="15"/>
        <v>1519415122</v>
      </c>
      <c r="E402" s="36"/>
      <c r="F402" s="35" t="s">
        <v>4731</v>
      </c>
      <c r="G402" s="37">
        <v>44093.272037037037</v>
      </c>
      <c r="H402" s="35" t="s">
        <v>157</v>
      </c>
      <c r="I402" s="35" t="s">
        <v>4732</v>
      </c>
      <c r="J402" s="35" t="s">
        <v>4732</v>
      </c>
      <c r="K402" s="35" t="s">
        <v>4733</v>
      </c>
      <c r="L402" s="35" t="s">
        <v>4734</v>
      </c>
      <c r="M402" s="35" t="s">
        <v>4735</v>
      </c>
      <c r="N402" s="35" t="s">
        <v>4736</v>
      </c>
      <c r="O402" s="35" t="s">
        <v>4737</v>
      </c>
      <c r="P402" s="38">
        <v>50000</v>
      </c>
      <c r="Q402" s="38">
        <v>6650</v>
      </c>
      <c r="R402" s="38">
        <v>0</v>
      </c>
      <c r="S402" s="38">
        <v>0</v>
      </c>
      <c r="T402" s="38">
        <v>0</v>
      </c>
      <c r="U402" s="19"/>
      <c r="V402" s="38">
        <v>0</v>
      </c>
      <c r="W402" s="19"/>
      <c r="X402" s="38">
        <v>0</v>
      </c>
      <c r="Y402" s="38">
        <v>56650</v>
      </c>
      <c r="Z402" s="38">
        <v>56650</v>
      </c>
      <c r="AA402" s="20"/>
      <c r="AB402" s="19"/>
      <c r="AC402" s="38" t="s">
        <v>112</v>
      </c>
    </row>
    <row r="403" spans="1:29" x14ac:dyDescent="0.25">
      <c r="A403" s="13" t="str">
        <f t="shared" si="14"/>
        <v>1852515485</v>
      </c>
      <c r="B403" s="35">
        <v>398</v>
      </c>
      <c r="C403" s="36" t="s">
        <v>4738</v>
      </c>
      <c r="D403" s="13" t="str">
        <f t="shared" si="15"/>
        <v>1852515485</v>
      </c>
      <c r="E403" s="36"/>
      <c r="F403" s="35" t="s">
        <v>4739</v>
      </c>
      <c r="G403" s="37">
        <v>44093.274375000001</v>
      </c>
      <c r="H403" s="35" t="s">
        <v>157</v>
      </c>
      <c r="I403" s="35" t="s">
        <v>4740</v>
      </c>
      <c r="J403" s="35" t="s">
        <v>4740</v>
      </c>
      <c r="K403" s="35" t="s">
        <v>4741</v>
      </c>
      <c r="L403" s="35" t="s">
        <v>4742</v>
      </c>
      <c r="M403" s="35" t="s">
        <v>4743</v>
      </c>
      <c r="N403" s="35" t="s">
        <v>262</v>
      </c>
      <c r="O403" s="35" t="s">
        <v>263</v>
      </c>
      <c r="P403" s="38">
        <v>745000</v>
      </c>
      <c r="Q403" s="38">
        <v>6650</v>
      </c>
      <c r="R403" s="38">
        <v>16000</v>
      </c>
      <c r="S403" s="38">
        <v>0</v>
      </c>
      <c r="T403" s="38">
        <v>0</v>
      </c>
      <c r="U403" s="19"/>
      <c r="V403" s="38">
        <v>0</v>
      </c>
      <c r="W403" s="19"/>
      <c r="X403" s="38">
        <v>0</v>
      </c>
      <c r="Y403" s="38">
        <v>767650</v>
      </c>
      <c r="Z403" s="38">
        <v>767650</v>
      </c>
      <c r="AA403" s="39" t="s">
        <v>4744</v>
      </c>
      <c r="AB403" s="38" t="s">
        <v>138</v>
      </c>
      <c r="AC403" s="38" t="s">
        <v>112</v>
      </c>
    </row>
    <row r="404" spans="1:29" x14ac:dyDescent="0.25">
      <c r="A404" s="13" t="str">
        <f t="shared" si="14"/>
        <v>1366374405</v>
      </c>
      <c r="B404" s="35">
        <v>399</v>
      </c>
      <c r="C404" s="36" t="s">
        <v>4745</v>
      </c>
      <c r="D404" s="13" t="str">
        <f t="shared" si="15"/>
        <v>1366374405</v>
      </c>
      <c r="E404" s="36"/>
      <c r="F404" s="35" t="s">
        <v>4746</v>
      </c>
      <c r="G404" s="37">
        <v>44093.293043981481</v>
      </c>
      <c r="H404" s="35" t="s">
        <v>157</v>
      </c>
      <c r="I404" s="35" t="s">
        <v>4747</v>
      </c>
      <c r="J404" s="35" t="s">
        <v>4747</v>
      </c>
      <c r="K404" s="35" t="s">
        <v>4748</v>
      </c>
      <c r="L404" s="35" t="s">
        <v>4749</v>
      </c>
      <c r="M404" s="35" t="s">
        <v>4750</v>
      </c>
      <c r="N404" s="35" t="s">
        <v>841</v>
      </c>
      <c r="O404" s="35" t="s">
        <v>842</v>
      </c>
      <c r="P404" s="38">
        <v>988000</v>
      </c>
      <c r="Q404" s="38">
        <v>6650</v>
      </c>
      <c r="R404" s="38">
        <v>8000</v>
      </c>
      <c r="S404" s="38">
        <v>0</v>
      </c>
      <c r="T404" s="38">
        <v>0</v>
      </c>
      <c r="U404" s="19"/>
      <c r="V404" s="38">
        <v>0</v>
      </c>
      <c r="W404" s="19"/>
      <c r="X404" s="38">
        <v>0</v>
      </c>
      <c r="Y404" s="38">
        <v>1002650</v>
      </c>
      <c r="Z404" s="38">
        <v>1002650</v>
      </c>
      <c r="AA404" s="39" t="s">
        <v>4751</v>
      </c>
      <c r="AB404" s="38" t="s">
        <v>162</v>
      </c>
      <c r="AC404" s="38" t="s">
        <v>112</v>
      </c>
    </row>
    <row r="405" spans="1:29" x14ac:dyDescent="0.25">
      <c r="A405" s="13" t="str">
        <f t="shared" si="14"/>
        <v>1398615939</v>
      </c>
      <c r="B405" s="35">
        <v>400</v>
      </c>
      <c r="C405" s="36" t="s">
        <v>4752</v>
      </c>
      <c r="D405" s="13" t="str">
        <f t="shared" si="15"/>
        <v>1398615939</v>
      </c>
      <c r="E405" s="36"/>
      <c r="F405" s="35" t="s">
        <v>4753</v>
      </c>
      <c r="G405" s="37">
        <v>44093.293912037036</v>
      </c>
      <c r="H405" s="35" t="s">
        <v>157</v>
      </c>
      <c r="I405" s="35" t="s">
        <v>4754</v>
      </c>
      <c r="J405" s="35" t="s">
        <v>4754</v>
      </c>
      <c r="K405" s="35" t="s">
        <v>4755</v>
      </c>
      <c r="L405" s="35" t="s">
        <v>4756</v>
      </c>
      <c r="M405" s="35" t="s">
        <v>4757</v>
      </c>
      <c r="N405" s="35" t="s">
        <v>4758</v>
      </c>
      <c r="O405" s="35" t="s">
        <v>4759</v>
      </c>
      <c r="P405" s="38">
        <v>50000</v>
      </c>
      <c r="Q405" s="38">
        <v>6650</v>
      </c>
      <c r="R405" s="38">
        <v>12000</v>
      </c>
      <c r="S405" s="38">
        <v>0</v>
      </c>
      <c r="T405" s="38">
        <v>0</v>
      </c>
      <c r="U405" s="19"/>
      <c r="V405" s="38">
        <v>0</v>
      </c>
      <c r="W405" s="19"/>
      <c r="X405" s="38">
        <v>0</v>
      </c>
      <c r="Y405" s="38">
        <v>68650</v>
      </c>
      <c r="Z405" s="38">
        <v>68650</v>
      </c>
      <c r="AA405" s="39" t="s">
        <v>4760</v>
      </c>
      <c r="AB405" s="38" t="s">
        <v>162</v>
      </c>
      <c r="AC405" s="38" t="s">
        <v>112</v>
      </c>
    </row>
    <row r="406" spans="1:29" x14ac:dyDescent="0.25">
      <c r="A406" s="13" t="str">
        <f t="shared" si="14"/>
        <v>1815815792</v>
      </c>
      <c r="B406" s="35">
        <v>401</v>
      </c>
      <c r="C406" s="36" t="s">
        <v>4761</v>
      </c>
      <c r="D406" s="13" t="str">
        <f t="shared" si="15"/>
        <v>1815815792</v>
      </c>
      <c r="E406" s="36"/>
      <c r="F406" s="35" t="s">
        <v>4762</v>
      </c>
      <c r="G406" s="37">
        <v>44093.315034722225</v>
      </c>
      <c r="H406" s="35" t="s">
        <v>157</v>
      </c>
      <c r="I406" s="35" t="s">
        <v>4763</v>
      </c>
      <c r="J406" s="35" t="s">
        <v>4763</v>
      </c>
      <c r="K406" s="35" t="s">
        <v>4764</v>
      </c>
      <c r="L406" s="35" t="s">
        <v>4765</v>
      </c>
      <c r="M406" s="35" t="s">
        <v>4766</v>
      </c>
      <c r="N406" s="35" t="s">
        <v>988</v>
      </c>
      <c r="O406" s="35" t="s">
        <v>989</v>
      </c>
      <c r="P406" s="38">
        <v>1100000</v>
      </c>
      <c r="Q406" s="38">
        <v>6650</v>
      </c>
      <c r="R406" s="38">
        <v>8000</v>
      </c>
      <c r="S406" s="38">
        <v>0</v>
      </c>
      <c r="T406" s="38">
        <v>0</v>
      </c>
      <c r="U406" s="19"/>
      <c r="V406" s="38">
        <v>0</v>
      </c>
      <c r="W406" s="19"/>
      <c r="X406" s="38">
        <v>0</v>
      </c>
      <c r="Y406" s="38">
        <v>1114650</v>
      </c>
      <c r="Z406" s="38">
        <v>1114650</v>
      </c>
      <c r="AA406" s="39" t="s">
        <v>4767</v>
      </c>
      <c r="AB406" s="38" t="s">
        <v>138</v>
      </c>
      <c r="AC406" s="38" t="s">
        <v>112</v>
      </c>
    </row>
    <row r="407" spans="1:29" x14ac:dyDescent="0.25">
      <c r="A407" s="13" t="str">
        <f t="shared" si="14"/>
        <v>1631025010</v>
      </c>
      <c r="B407" s="35">
        <v>402</v>
      </c>
      <c r="C407" s="36" t="s">
        <v>4768</v>
      </c>
      <c r="D407" s="13" t="str">
        <f t="shared" si="15"/>
        <v>1631025010</v>
      </c>
      <c r="E407" s="36"/>
      <c r="F407" s="35" t="s">
        <v>4769</v>
      </c>
      <c r="G407" s="37">
        <v>44093.331817129627</v>
      </c>
      <c r="H407" s="35" t="s">
        <v>157</v>
      </c>
      <c r="I407" s="35" t="s">
        <v>4770</v>
      </c>
      <c r="J407" s="35" t="s">
        <v>4770</v>
      </c>
      <c r="K407" s="35" t="s">
        <v>4771</v>
      </c>
      <c r="L407" s="35" t="s">
        <v>4772</v>
      </c>
      <c r="M407" s="35" t="s">
        <v>4773</v>
      </c>
      <c r="N407" s="35" t="s">
        <v>4774</v>
      </c>
      <c r="O407" s="35" t="s">
        <v>4775</v>
      </c>
      <c r="P407" s="38">
        <v>620000</v>
      </c>
      <c r="Q407" s="38">
        <v>6650</v>
      </c>
      <c r="R407" s="38">
        <v>7000</v>
      </c>
      <c r="S407" s="38">
        <v>0</v>
      </c>
      <c r="T407" s="38">
        <v>0</v>
      </c>
      <c r="U407" s="19"/>
      <c r="V407" s="38">
        <v>0</v>
      </c>
      <c r="W407" s="19"/>
      <c r="X407" s="38">
        <v>0</v>
      </c>
      <c r="Y407" s="38">
        <v>633650</v>
      </c>
      <c r="Z407" s="38">
        <v>633650</v>
      </c>
      <c r="AA407" s="39" t="s">
        <v>4776</v>
      </c>
      <c r="AB407" s="38" t="s">
        <v>158</v>
      </c>
      <c r="AC407" s="38" t="s">
        <v>112</v>
      </c>
    </row>
    <row r="408" spans="1:29" x14ac:dyDescent="0.25">
      <c r="A408" s="13" t="str">
        <f t="shared" si="14"/>
        <v>1371184755</v>
      </c>
      <c r="B408" s="35">
        <v>403</v>
      </c>
      <c r="C408" s="36" t="s">
        <v>4777</v>
      </c>
      <c r="D408" s="13" t="str">
        <f t="shared" si="15"/>
        <v>1371184755</v>
      </c>
      <c r="E408" s="36"/>
      <c r="F408" s="35" t="s">
        <v>4778</v>
      </c>
      <c r="G408" s="37">
        <v>44093.383912037039</v>
      </c>
      <c r="H408" s="35" t="s">
        <v>157</v>
      </c>
      <c r="I408" s="35" t="s">
        <v>4779</v>
      </c>
      <c r="J408" s="35" t="s">
        <v>4779</v>
      </c>
      <c r="K408" s="35" t="s">
        <v>4780</v>
      </c>
      <c r="L408" s="35" t="s">
        <v>4781</v>
      </c>
      <c r="M408" s="35" t="s">
        <v>4782</v>
      </c>
      <c r="N408" s="35" t="s">
        <v>1464</v>
      </c>
      <c r="O408" s="35" t="s">
        <v>1465</v>
      </c>
      <c r="P408" s="38">
        <v>540000</v>
      </c>
      <c r="Q408" s="38">
        <v>6650</v>
      </c>
      <c r="R408" s="38">
        <v>0</v>
      </c>
      <c r="S408" s="38">
        <v>0</v>
      </c>
      <c r="T408" s="38">
        <v>0</v>
      </c>
      <c r="U408" s="19"/>
      <c r="V408" s="38">
        <v>0</v>
      </c>
      <c r="W408" s="19"/>
      <c r="X408" s="38">
        <v>0</v>
      </c>
      <c r="Y408" s="38">
        <v>546650</v>
      </c>
      <c r="Z408" s="38">
        <v>546650</v>
      </c>
      <c r="AA408" s="20"/>
      <c r="AB408" s="19"/>
      <c r="AC408" s="38" t="s">
        <v>112</v>
      </c>
    </row>
    <row r="409" spans="1:29" x14ac:dyDescent="0.25">
      <c r="A409" s="13" t="str">
        <f t="shared" si="14"/>
        <v>1778425112</v>
      </c>
      <c r="B409" s="35">
        <v>404</v>
      </c>
      <c r="C409" s="36" t="s">
        <v>4783</v>
      </c>
      <c r="D409" s="13" t="str">
        <f t="shared" si="15"/>
        <v>1778425112</v>
      </c>
      <c r="E409" s="36"/>
      <c r="F409" s="35" t="s">
        <v>4784</v>
      </c>
      <c r="G409" s="37">
        <v>44093.385694444441</v>
      </c>
      <c r="H409" s="35" t="s">
        <v>157</v>
      </c>
      <c r="I409" s="35" t="s">
        <v>4785</v>
      </c>
      <c r="J409" s="35" t="s">
        <v>4785</v>
      </c>
      <c r="K409" s="35" t="s">
        <v>4786</v>
      </c>
      <c r="L409" s="35" t="s">
        <v>4787</v>
      </c>
      <c r="M409" s="35" t="s">
        <v>4788</v>
      </c>
      <c r="N409" s="35" t="s">
        <v>4789</v>
      </c>
      <c r="O409" s="35" t="s">
        <v>4790</v>
      </c>
      <c r="P409" s="38">
        <v>50000</v>
      </c>
      <c r="Q409" s="38">
        <v>6650</v>
      </c>
      <c r="R409" s="38">
        <v>0</v>
      </c>
      <c r="S409" s="38">
        <v>0</v>
      </c>
      <c r="T409" s="38">
        <v>0</v>
      </c>
      <c r="U409" s="19"/>
      <c r="V409" s="38">
        <v>0</v>
      </c>
      <c r="W409" s="19"/>
      <c r="X409" s="38">
        <v>0</v>
      </c>
      <c r="Y409" s="38">
        <v>56650</v>
      </c>
      <c r="Z409" s="38">
        <v>56650</v>
      </c>
      <c r="AA409" s="20"/>
      <c r="AB409" s="19"/>
      <c r="AC409" s="38" t="s">
        <v>112</v>
      </c>
    </row>
    <row r="410" spans="1:29" x14ac:dyDescent="0.25">
      <c r="A410" s="13" t="str">
        <f t="shared" si="14"/>
        <v>1054425801</v>
      </c>
      <c r="B410" s="35">
        <v>405</v>
      </c>
      <c r="C410" s="36" t="s">
        <v>4791</v>
      </c>
      <c r="D410" s="13" t="str">
        <f t="shared" si="15"/>
        <v>1054425801</v>
      </c>
      <c r="E410" s="36"/>
      <c r="F410" s="35" t="s">
        <v>4792</v>
      </c>
      <c r="G410" s="37">
        <v>44093.392858796295</v>
      </c>
      <c r="H410" s="35" t="s">
        <v>157</v>
      </c>
      <c r="I410" s="35" t="s">
        <v>4793</v>
      </c>
      <c r="J410" s="35" t="s">
        <v>4793</v>
      </c>
      <c r="K410" s="35" t="s">
        <v>4794</v>
      </c>
      <c r="L410" s="35" t="s">
        <v>4795</v>
      </c>
      <c r="M410" s="35" t="s">
        <v>4796</v>
      </c>
      <c r="N410" s="35" t="s">
        <v>4797</v>
      </c>
      <c r="O410" s="35" t="s">
        <v>4798</v>
      </c>
      <c r="P410" s="38">
        <v>122000</v>
      </c>
      <c r="Q410" s="38">
        <v>6650</v>
      </c>
      <c r="R410" s="38">
        <v>10000</v>
      </c>
      <c r="S410" s="38">
        <v>0</v>
      </c>
      <c r="T410" s="38">
        <v>0</v>
      </c>
      <c r="U410" s="19"/>
      <c r="V410" s="38">
        <v>0</v>
      </c>
      <c r="W410" s="19"/>
      <c r="X410" s="38">
        <v>0</v>
      </c>
      <c r="Y410" s="38">
        <v>138650</v>
      </c>
      <c r="Z410" s="38">
        <v>138650</v>
      </c>
      <c r="AA410" s="39" t="s">
        <v>4799</v>
      </c>
      <c r="AB410" s="38" t="s">
        <v>151</v>
      </c>
      <c r="AC410" s="38" t="s">
        <v>112</v>
      </c>
    </row>
    <row r="411" spans="1:29" x14ac:dyDescent="0.25">
      <c r="A411" s="13" t="str">
        <f t="shared" si="14"/>
        <v>1313284033</v>
      </c>
      <c r="B411" s="35">
        <v>406</v>
      </c>
      <c r="C411" s="36" t="s">
        <v>4800</v>
      </c>
      <c r="D411" s="13" t="str">
        <f t="shared" si="15"/>
        <v>1313284033</v>
      </c>
      <c r="E411" s="36"/>
      <c r="F411" s="35" t="s">
        <v>4801</v>
      </c>
      <c r="G411" s="37">
        <v>44093.393194444441</v>
      </c>
      <c r="H411" s="35" t="s">
        <v>157</v>
      </c>
      <c r="I411" s="35" t="s">
        <v>4802</v>
      </c>
      <c r="J411" s="35" t="s">
        <v>4802</v>
      </c>
      <c r="K411" s="35" t="s">
        <v>4803</v>
      </c>
      <c r="L411" s="35" t="s">
        <v>4804</v>
      </c>
      <c r="M411" s="35" t="s">
        <v>4805</v>
      </c>
      <c r="N411" s="35" t="s">
        <v>198</v>
      </c>
      <c r="O411" s="35" t="s">
        <v>199</v>
      </c>
      <c r="P411" s="38">
        <v>91000</v>
      </c>
      <c r="Q411" s="38">
        <v>6650</v>
      </c>
      <c r="R411" s="38">
        <v>8000</v>
      </c>
      <c r="S411" s="38">
        <v>0</v>
      </c>
      <c r="T411" s="38">
        <v>0</v>
      </c>
      <c r="U411" s="19"/>
      <c r="V411" s="38">
        <v>0</v>
      </c>
      <c r="W411" s="19"/>
      <c r="X411" s="38">
        <v>0</v>
      </c>
      <c r="Y411" s="38">
        <v>105650</v>
      </c>
      <c r="Z411" s="38">
        <v>105650</v>
      </c>
      <c r="AA411" s="39" t="s">
        <v>4806</v>
      </c>
      <c r="AB411" s="38" t="s">
        <v>138</v>
      </c>
      <c r="AC411" s="38" t="s">
        <v>112</v>
      </c>
    </row>
    <row r="412" spans="1:29" x14ac:dyDescent="0.25">
      <c r="A412" s="13" t="str">
        <f t="shared" si="14"/>
        <v>1107284928</v>
      </c>
      <c r="B412" s="35">
        <v>407</v>
      </c>
      <c r="C412" s="36" t="s">
        <v>4807</v>
      </c>
      <c r="D412" s="13" t="str">
        <f t="shared" si="15"/>
        <v>1107284928</v>
      </c>
      <c r="E412" s="36"/>
      <c r="F412" s="35" t="s">
        <v>4808</v>
      </c>
      <c r="G412" s="37">
        <v>44093.397581018522</v>
      </c>
      <c r="H412" s="35" t="s">
        <v>157</v>
      </c>
      <c r="I412" s="35" t="s">
        <v>4809</v>
      </c>
      <c r="J412" s="35" t="s">
        <v>4809</v>
      </c>
      <c r="K412" s="35" t="s">
        <v>4810</v>
      </c>
      <c r="L412" s="35" t="s">
        <v>4811</v>
      </c>
      <c r="M412" s="35" t="s">
        <v>4812</v>
      </c>
      <c r="N412" s="35" t="s">
        <v>198</v>
      </c>
      <c r="O412" s="35" t="s">
        <v>199</v>
      </c>
      <c r="P412" s="38">
        <v>240000</v>
      </c>
      <c r="Q412" s="38">
        <v>6650</v>
      </c>
      <c r="R412" s="38">
        <v>8000</v>
      </c>
      <c r="S412" s="38">
        <v>0</v>
      </c>
      <c r="T412" s="38">
        <v>0</v>
      </c>
      <c r="U412" s="19"/>
      <c r="V412" s="38">
        <v>0</v>
      </c>
      <c r="W412" s="19"/>
      <c r="X412" s="38">
        <v>0</v>
      </c>
      <c r="Y412" s="38">
        <v>254650</v>
      </c>
      <c r="Z412" s="38">
        <v>254650</v>
      </c>
      <c r="AA412" s="39" t="s">
        <v>4813</v>
      </c>
      <c r="AB412" s="38" t="s">
        <v>138</v>
      </c>
      <c r="AC412" s="38" t="s">
        <v>112</v>
      </c>
    </row>
    <row r="413" spans="1:29" x14ac:dyDescent="0.25">
      <c r="A413" s="13" t="str">
        <f t="shared" si="14"/>
        <v>1307625957</v>
      </c>
      <c r="B413" s="35">
        <v>408</v>
      </c>
      <c r="C413" s="36" t="s">
        <v>4814</v>
      </c>
      <c r="D413" s="13" t="str">
        <f t="shared" si="15"/>
        <v>1307625957</v>
      </c>
      <c r="E413" s="36"/>
      <c r="F413" s="35" t="s">
        <v>4815</v>
      </c>
      <c r="G413" s="37">
        <v>44093.406851851854</v>
      </c>
      <c r="H413" s="35" t="s">
        <v>157</v>
      </c>
      <c r="I413" s="35" t="s">
        <v>4816</v>
      </c>
      <c r="J413" s="35" t="s">
        <v>4816</v>
      </c>
      <c r="K413" s="35" t="s">
        <v>4817</v>
      </c>
      <c r="L413" s="35" t="s">
        <v>4818</v>
      </c>
      <c r="M413" s="35" t="s">
        <v>4819</v>
      </c>
      <c r="N413" s="35" t="s">
        <v>608</v>
      </c>
      <c r="O413" s="35" t="s">
        <v>609</v>
      </c>
      <c r="P413" s="38">
        <v>160000</v>
      </c>
      <c r="Q413" s="38">
        <v>6650</v>
      </c>
      <c r="R413" s="38">
        <v>10000</v>
      </c>
      <c r="S413" s="38">
        <v>0</v>
      </c>
      <c r="T413" s="38">
        <v>0</v>
      </c>
      <c r="U413" s="19"/>
      <c r="V413" s="38">
        <v>0</v>
      </c>
      <c r="W413" s="19"/>
      <c r="X413" s="38">
        <v>0</v>
      </c>
      <c r="Y413" s="38">
        <v>176650</v>
      </c>
      <c r="Z413" s="38">
        <v>176650</v>
      </c>
      <c r="AA413" s="39" t="s">
        <v>4820</v>
      </c>
      <c r="AB413" s="38" t="s">
        <v>151</v>
      </c>
      <c r="AC413" s="38" t="s">
        <v>112</v>
      </c>
    </row>
    <row r="414" spans="1:29" x14ac:dyDescent="0.25">
      <c r="A414" s="13" t="str">
        <f t="shared" si="14"/>
        <v>1066625117</v>
      </c>
      <c r="B414" s="35">
        <v>409</v>
      </c>
      <c r="C414" s="36" t="s">
        <v>4821</v>
      </c>
      <c r="D414" s="13" t="str">
        <f t="shared" si="15"/>
        <v>1066625117</v>
      </c>
      <c r="E414" s="36"/>
      <c r="F414" s="35" t="s">
        <v>4822</v>
      </c>
      <c r="G414" s="37">
        <v>44093.407870370371</v>
      </c>
      <c r="H414" s="35" t="s">
        <v>157</v>
      </c>
      <c r="I414" s="35" t="s">
        <v>4823</v>
      </c>
      <c r="J414" s="35" t="s">
        <v>4823</v>
      </c>
      <c r="K414" s="35" t="s">
        <v>4824</v>
      </c>
      <c r="L414" s="35" t="s">
        <v>4825</v>
      </c>
      <c r="M414" s="35" t="s">
        <v>4826</v>
      </c>
      <c r="N414" s="35" t="s">
        <v>4827</v>
      </c>
      <c r="O414" s="35" t="s">
        <v>4828</v>
      </c>
      <c r="P414" s="38">
        <v>620000</v>
      </c>
      <c r="Q414" s="38">
        <v>6650</v>
      </c>
      <c r="R414" s="38">
        <v>11000</v>
      </c>
      <c r="S414" s="38">
        <v>0</v>
      </c>
      <c r="T414" s="38">
        <v>0</v>
      </c>
      <c r="U414" s="19"/>
      <c r="V414" s="38">
        <v>0</v>
      </c>
      <c r="W414" s="19"/>
      <c r="X414" s="38">
        <v>0</v>
      </c>
      <c r="Y414" s="38">
        <v>637650</v>
      </c>
      <c r="Z414" s="38">
        <v>637650</v>
      </c>
      <c r="AA414" s="39" t="s">
        <v>4829</v>
      </c>
      <c r="AB414" s="38" t="s">
        <v>162</v>
      </c>
      <c r="AC414" s="38" t="s">
        <v>112</v>
      </c>
    </row>
    <row r="415" spans="1:29" x14ac:dyDescent="0.25">
      <c r="A415" s="13" t="str">
        <f t="shared" si="14"/>
        <v>1146384763</v>
      </c>
      <c r="B415" s="35">
        <v>410</v>
      </c>
      <c r="C415" s="36" t="s">
        <v>4830</v>
      </c>
      <c r="D415" s="13" t="str">
        <f t="shared" si="15"/>
        <v>1146384763</v>
      </c>
      <c r="E415" s="36"/>
      <c r="F415" s="35" t="s">
        <v>4831</v>
      </c>
      <c r="G415" s="37">
        <v>44093.409074074072</v>
      </c>
      <c r="H415" s="35" t="s">
        <v>157</v>
      </c>
      <c r="I415" s="35" t="s">
        <v>4832</v>
      </c>
      <c r="J415" s="35" t="s">
        <v>4832</v>
      </c>
      <c r="K415" s="35" t="s">
        <v>4833</v>
      </c>
      <c r="L415" s="35" t="s">
        <v>4834</v>
      </c>
      <c r="M415" s="35" t="s">
        <v>4835</v>
      </c>
      <c r="N415" s="35" t="s">
        <v>4836</v>
      </c>
      <c r="O415" s="35" t="s">
        <v>4837</v>
      </c>
      <c r="P415" s="38">
        <v>50000</v>
      </c>
      <c r="Q415" s="38">
        <v>6650</v>
      </c>
      <c r="R415" s="38">
        <v>10000</v>
      </c>
      <c r="S415" s="38">
        <v>0</v>
      </c>
      <c r="T415" s="38">
        <v>0</v>
      </c>
      <c r="U415" s="19"/>
      <c r="V415" s="38">
        <v>0</v>
      </c>
      <c r="W415" s="19"/>
      <c r="X415" s="38">
        <v>0</v>
      </c>
      <c r="Y415" s="38">
        <v>66650</v>
      </c>
      <c r="Z415" s="38">
        <v>66650</v>
      </c>
      <c r="AA415" s="39" t="s">
        <v>4838</v>
      </c>
      <c r="AB415" s="38" t="s">
        <v>158</v>
      </c>
      <c r="AC415" s="38" t="s">
        <v>112</v>
      </c>
    </row>
    <row r="416" spans="1:29" x14ac:dyDescent="0.25">
      <c r="A416" s="13" t="str">
        <f t="shared" si="14"/>
        <v>1554384336</v>
      </c>
      <c r="B416" s="35">
        <v>411</v>
      </c>
      <c r="C416" s="36" t="s">
        <v>4839</v>
      </c>
      <c r="D416" s="13" t="str">
        <f t="shared" si="15"/>
        <v>1554384336</v>
      </c>
      <c r="E416" s="36"/>
      <c r="F416" s="35" t="s">
        <v>4840</v>
      </c>
      <c r="G416" s="37">
        <v>44093.410243055558</v>
      </c>
      <c r="H416" s="35" t="s">
        <v>157</v>
      </c>
      <c r="I416" s="35" t="s">
        <v>4841</v>
      </c>
      <c r="J416" s="35" t="s">
        <v>4841</v>
      </c>
      <c r="K416" s="35" t="s">
        <v>4842</v>
      </c>
      <c r="L416" s="35" t="s">
        <v>4843</v>
      </c>
      <c r="M416" s="35" t="s">
        <v>4844</v>
      </c>
      <c r="N416" s="35" t="s">
        <v>422</v>
      </c>
      <c r="O416" s="35" t="s">
        <v>423</v>
      </c>
      <c r="P416" s="38">
        <v>300000</v>
      </c>
      <c r="Q416" s="38">
        <v>6650</v>
      </c>
      <c r="R416" s="38">
        <v>10000</v>
      </c>
      <c r="S416" s="38">
        <v>0</v>
      </c>
      <c r="T416" s="38">
        <v>0</v>
      </c>
      <c r="U416" s="19"/>
      <c r="V416" s="38">
        <v>0</v>
      </c>
      <c r="W416" s="19"/>
      <c r="X416" s="38">
        <v>0</v>
      </c>
      <c r="Y416" s="38">
        <v>316650</v>
      </c>
      <c r="Z416" s="38">
        <v>316650</v>
      </c>
      <c r="AA416" s="39" t="s">
        <v>4845</v>
      </c>
      <c r="AB416" s="38" t="s">
        <v>162</v>
      </c>
      <c r="AC416" s="38" t="s">
        <v>112</v>
      </c>
    </row>
    <row r="417" spans="1:29" x14ac:dyDescent="0.25">
      <c r="A417" s="13" t="str">
        <f t="shared" si="14"/>
        <v>1440725683</v>
      </c>
      <c r="B417" s="35">
        <v>412</v>
      </c>
      <c r="C417" s="36" t="s">
        <v>4846</v>
      </c>
      <c r="D417" s="13" t="str">
        <f t="shared" si="15"/>
        <v>1440725683</v>
      </c>
      <c r="E417" s="36"/>
      <c r="F417" s="35" t="s">
        <v>4847</v>
      </c>
      <c r="G417" s="37">
        <v>44093.411608796298</v>
      </c>
      <c r="H417" s="35" t="s">
        <v>157</v>
      </c>
      <c r="I417" s="35" t="s">
        <v>4848</v>
      </c>
      <c r="J417" s="35" t="s">
        <v>4848</v>
      </c>
      <c r="K417" s="35" t="s">
        <v>4849</v>
      </c>
      <c r="L417" s="35" t="s">
        <v>4850</v>
      </c>
      <c r="M417" s="35" t="s">
        <v>4851</v>
      </c>
      <c r="N417" s="35" t="s">
        <v>4852</v>
      </c>
      <c r="O417" s="35" t="s">
        <v>4853</v>
      </c>
      <c r="P417" s="38">
        <v>50000</v>
      </c>
      <c r="Q417" s="38">
        <v>6650</v>
      </c>
      <c r="R417" s="38">
        <v>0</v>
      </c>
      <c r="S417" s="38">
        <v>0</v>
      </c>
      <c r="T417" s="38">
        <v>0</v>
      </c>
      <c r="U417" s="19"/>
      <c r="V417" s="38">
        <v>0</v>
      </c>
      <c r="W417" s="19"/>
      <c r="X417" s="38">
        <v>0</v>
      </c>
      <c r="Y417" s="38">
        <v>56650</v>
      </c>
      <c r="Z417" s="38">
        <v>56650</v>
      </c>
      <c r="AA417" s="20"/>
      <c r="AB417" s="19"/>
      <c r="AC417" s="38" t="s">
        <v>112</v>
      </c>
    </row>
    <row r="418" spans="1:29" x14ac:dyDescent="0.25">
      <c r="A418" s="13" t="str">
        <f t="shared" si="14"/>
        <v>1077725152</v>
      </c>
      <c r="B418" s="35">
        <v>413</v>
      </c>
      <c r="C418" s="36" t="s">
        <v>4854</v>
      </c>
      <c r="D418" s="13" t="str">
        <f t="shared" si="15"/>
        <v>1077725152</v>
      </c>
      <c r="E418" s="36"/>
      <c r="F418" s="35" t="s">
        <v>4855</v>
      </c>
      <c r="G418" s="37">
        <v>44093.419814814813</v>
      </c>
      <c r="H418" s="35" t="s">
        <v>157</v>
      </c>
      <c r="I418" s="35" t="s">
        <v>4856</v>
      </c>
      <c r="J418" s="35" t="s">
        <v>4856</v>
      </c>
      <c r="K418" s="35" t="s">
        <v>4857</v>
      </c>
      <c r="L418" s="35" t="s">
        <v>4858</v>
      </c>
      <c r="M418" s="35" t="s">
        <v>4859</v>
      </c>
      <c r="N418" s="35" t="s">
        <v>1842</v>
      </c>
      <c r="O418" s="35" t="s">
        <v>1843</v>
      </c>
      <c r="P418" s="38">
        <v>620000</v>
      </c>
      <c r="Q418" s="38">
        <v>6650</v>
      </c>
      <c r="R418" s="38">
        <v>8000</v>
      </c>
      <c r="S418" s="38">
        <v>0</v>
      </c>
      <c r="T418" s="38">
        <v>0</v>
      </c>
      <c r="U418" s="19"/>
      <c r="V418" s="38">
        <v>0</v>
      </c>
      <c r="W418" s="19"/>
      <c r="X418" s="38">
        <v>0</v>
      </c>
      <c r="Y418" s="38">
        <v>634650</v>
      </c>
      <c r="Z418" s="38">
        <v>634650</v>
      </c>
      <c r="AA418" s="39" t="s">
        <v>4860</v>
      </c>
      <c r="AB418" s="38" t="s">
        <v>138</v>
      </c>
      <c r="AC418" s="38" t="s">
        <v>112</v>
      </c>
    </row>
    <row r="419" spans="1:29" x14ac:dyDescent="0.25">
      <c r="A419" s="13" t="str">
        <f t="shared" si="14"/>
        <v>1001584898</v>
      </c>
      <c r="B419" s="35">
        <v>414</v>
      </c>
      <c r="C419" s="36" t="s">
        <v>4861</v>
      </c>
      <c r="D419" s="13" t="str">
        <f t="shared" si="15"/>
        <v>1001584898</v>
      </c>
      <c r="E419" s="36"/>
      <c r="F419" s="35" t="s">
        <v>4862</v>
      </c>
      <c r="G419" s="37">
        <v>44093.425694444442</v>
      </c>
      <c r="H419" s="35" t="s">
        <v>157</v>
      </c>
      <c r="I419" s="35" t="s">
        <v>4863</v>
      </c>
      <c r="J419" s="35" t="s">
        <v>4863</v>
      </c>
      <c r="K419" s="35" t="s">
        <v>4864</v>
      </c>
      <c r="L419" s="35" t="s">
        <v>4865</v>
      </c>
      <c r="M419" s="35" t="s">
        <v>4866</v>
      </c>
      <c r="N419" s="35" t="s">
        <v>4867</v>
      </c>
      <c r="O419" s="35" t="s">
        <v>4868</v>
      </c>
      <c r="P419" s="38">
        <v>950000</v>
      </c>
      <c r="Q419" s="38">
        <v>6650</v>
      </c>
      <c r="R419" s="38">
        <v>10000</v>
      </c>
      <c r="S419" s="38">
        <v>0</v>
      </c>
      <c r="T419" s="38">
        <v>0</v>
      </c>
      <c r="U419" s="19"/>
      <c r="V419" s="38">
        <v>0</v>
      </c>
      <c r="W419" s="19"/>
      <c r="X419" s="38">
        <v>0</v>
      </c>
      <c r="Y419" s="38">
        <v>966650</v>
      </c>
      <c r="Z419" s="38">
        <v>966650</v>
      </c>
      <c r="AA419" s="39" t="s">
        <v>4869</v>
      </c>
      <c r="AB419" s="38" t="s">
        <v>162</v>
      </c>
      <c r="AC419" s="38" t="s">
        <v>112</v>
      </c>
    </row>
    <row r="420" spans="1:29" x14ac:dyDescent="0.25">
      <c r="A420" s="13" t="str">
        <f t="shared" si="14"/>
        <v>1201684907</v>
      </c>
      <c r="B420" s="35">
        <v>415</v>
      </c>
      <c r="C420" s="36" t="s">
        <v>4870</v>
      </c>
      <c r="D420" s="13" t="str">
        <f t="shared" si="15"/>
        <v>1201684907</v>
      </c>
      <c r="E420" s="36"/>
      <c r="F420" s="35" t="s">
        <v>4871</v>
      </c>
      <c r="G420" s="37">
        <v>44093.438402777778</v>
      </c>
      <c r="H420" s="35" t="s">
        <v>157</v>
      </c>
      <c r="I420" s="35" t="s">
        <v>4872</v>
      </c>
      <c r="J420" s="35" t="s">
        <v>4872</v>
      </c>
      <c r="K420" s="35" t="s">
        <v>4873</v>
      </c>
      <c r="L420" s="35" t="s">
        <v>4874</v>
      </c>
      <c r="M420" s="35" t="s">
        <v>4875</v>
      </c>
      <c r="N420" s="35" t="s">
        <v>373</v>
      </c>
      <c r="O420" s="35" t="s">
        <v>374</v>
      </c>
      <c r="P420" s="38">
        <v>750000</v>
      </c>
      <c r="Q420" s="38">
        <v>6650</v>
      </c>
      <c r="R420" s="38">
        <v>10000</v>
      </c>
      <c r="S420" s="38">
        <v>0</v>
      </c>
      <c r="T420" s="38">
        <v>0</v>
      </c>
      <c r="U420" s="19"/>
      <c r="V420" s="38">
        <v>0</v>
      </c>
      <c r="W420" s="19"/>
      <c r="X420" s="38">
        <v>0</v>
      </c>
      <c r="Y420" s="38">
        <v>766650</v>
      </c>
      <c r="Z420" s="38">
        <v>766650</v>
      </c>
      <c r="AA420" s="39" t="s">
        <v>4876</v>
      </c>
      <c r="AB420" s="38" t="s">
        <v>162</v>
      </c>
      <c r="AC420" s="38" t="s">
        <v>112</v>
      </c>
    </row>
    <row r="421" spans="1:29" x14ac:dyDescent="0.25">
      <c r="A421" s="13" t="str">
        <f t="shared" si="14"/>
        <v>1523925397</v>
      </c>
      <c r="B421" s="35">
        <v>416</v>
      </c>
      <c r="C421" s="36" t="s">
        <v>4877</v>
      </c>
      <c r="D421" s="13" t="str">
        <f t="shared" si="15"/>
        <v>1523925397</v>
      </c>
      <c r="E421" s="36"/>
      <c r="F421" s="35" t="s">
        <v>4878</v>
      </c>
      <c r="G421" s="37">
        <v>44093.438437500001</v>
      </c>
      <c r="H421" s="35" t="s">
        <v>157</v>
      </c>
      <c r="I421" s="35" t="s">
        <v>4879</v>
      </c>
      <c r="J421" s="35" t="s">
        <v>4879</v>
      </c>
      <c r="K421" s="35" t="s">
        <v>4880</v>
      </c>
      <c r="L421" s="35" t="s">
        <v>4881</v>
      </c>
      <c r="M421" s="35" t="s">
        <v>4882</v>
      </c>
      <c r="N421" s="35" t="s">
        <v>1238</v>
      </c>
      <c r="O421" s="35" t="s">
        <v>1239</v>
      </c>
      <c r="P421" s="38">
        <v>670000</v>
      </c>
      <c r="Q421" s="38">
        <v>6650</v>
      </c>
      <c r="R421" s="38">
        <v>0</v>
      </c>
      <c r="S421" s="38">
        <v>0</v>
      </c>
      <c r="T421" s="38">
        <v>0</v>
      </c>
      <c r="U421" s="19"/>
      <c r="V421" s="38">
        <v>0</v>
      </c>
      <c r="W421" s="19"/>
      <c r="X421" s="38">
        <v>0</v>
      </c>
      <c r="Y421" s="38">
        <v>676650</v>
      </c>
      <c r="Z421" s="38">
        <v>676650</v>
      </c>
      <c r="AA421" s="20"/>
      <c r="AB421" s="19"/>
      <c r="AC421" s="38" t="s">
        <v>112</v>
      </c>
    </row>
    <row r="422" spans="1:29" x14ac:dyDescent="0.25">
      <c r="A422" s="13" t="str">
        <f t="shared" si="14"/>
        <v>1964684211</v>
      </c>
      <c r="B422" s="35">
        <v>417</v>
      </c>
      <c r="C422" s="36" t="s">
        <v>4883</v>
      </c>
      <c r="D422" s="13" t="str">
        <f t="shared" si="15"/>
        <v>1964684211</v>
      </c>
      <c r="E422" s="36"/>
      <c r="F422" s="35" t="s">
        <v>4884</v>
      </c>
      <c r="G422" s="37">
        <v>44093.441747685189</v>
      </c>
      <c r="H422" s="35" t="s">
        <v>157</v>
      </c>
      <c r="I422" s="35" t="s">
        <v>4885</v>
      </c>
      <c r="J422" s="35" t="s">
        <v>4885</v>
      </c>
      <c r="K422" s="35" t="s">
        <v>4886</v>
      </c>
      <c r="L422" s="35" t="s">
        <v>4887</v>
      </c>
      <c r="M422" s="35" t="s">
        <v>4888</v>
      </c>
      <c r="N422" s="35" t="s">
        <v>4889</v>
      </c>
      <c r="O422" s="35" t="s">
        <v>4890</v>
      </c>
      <c r="P422" s="38">
        <v>568000</v>
      </c>
      <c r="Q422" s="38">
        <v>6650</v>
      </c>
      <c r="R422" s="38">
        <v>0</v>
      </c>
      <c r="S422" s="38">
        <v>0</v>
      </c>
      <c r="T422" s="38">
        <v>0</v>
      </c>
      <c r="U422" s="19"/>
      <c r="V422" s="38">
        <v>0</v>
      </c>
      <c r="W422" s="19"/>
      <c r="X422" s="38">
        <v>0</v>
      </c>
      <c r="Y422" s="38">
        <v>574650</v>
      </c>
      <c r="Z422" s="38">
        <v>574650</v>
      </c>
      <c r="AA422" s="20"/>
      <c r="AB422" s="19"/>
      <c r="AC422" s="38" t="s">
        <v>112</v>
      </c>
    </row>
    <row r="423" spans="1:29" x14ac:dyDescent="0.25">
      <c r="A423" s="13" t="str">
        <f t="shared" si="14"/>
        <v>1638684461</v>
      </c>
      <c r="B423" s="35">
        <v>418</v>
      </c>
      <c r="C423" s="36" t="s">
        <v>4891</v>
      </c>
      <c r="D423" s="13" t="str">
        <f t="shared" si="15"/>
        <v>1638684461</v>
      </c>
      <c r="E423" s="36"/>
      <c r="F423" s="35" t="s">
        <v>4892</v>
      </c>
      <c r="G423" s="37">
        <v>44093.445567129631</v>
      </c>
      <c r="H423" s="35" t="s">
        <v>157</v>
      </c>
      <c r="I423" s="35" t="s">
        <v>4893</v>
      </c>
      <c r="J423" s="35" t="s">
        <v>4893</v>
      </c>
      <c r="K423" s="35" t="s">
        <v>4894</v>
      </c>
      <c r="L423" s="35" t="s">
        <v>4895</v>
      </c>
      <c r="M423" s="35" t="s">
        <v>4896</v>
      </c>
      <c r="N423" s="35" t="s">
        <v>858</v>
      </c>
      <c r="O423" s="35" t="s">
        <v>859</v>
      </c>
      <c r="P423" s="38">
        <v>474000</v>
      </c>
      <c r="Q423" s="38">
        <v>6650</v>
      </c>
      <c r="R423" s="38">
        <v>0</v>
      </c>
      <c r="S423" s="38">
        <v>0</v>
      </c>
      <c r="T423" s="38">
        <v>0</v>
      </c>
      <c r="U423" s="19"/>
      <c r="V423" s="38">
        <v>0</v>
      </c>
      <c r="W423" s="19"/>
      <c r="X423" s="38">
        <v>0</v>
      </c>
      <c r="Y423" s="38">
        <v>480650</v>
      </c>
      <c r="Z423" s="38">
        <v>480650</v>
      </c>
      <c r="AA423" s="20"/>
      <c r="AB423" s="19"/>
      <c r="AC423" s="38" t="s">
        <v>112</v>
      </c>
    </row>
    <row r="424" spans="1:29" x14ac:dyDescent="0.25">
      <c r="A424" s="13" t="str">
        <f t="shared" si="14"/>
        <v>1020784134</v>
      </c>
      <c r="B424" s="35">
        <v>419</v>
      </c>
      <c r="C424" s="36" t="s">
        <v>4897</v>
      </c>
      <c r="D424" s="13" t="str">
        <f t="shared" si="15"/>
        <v>1020784134</v>
      </c>
      <c r="E424" s="36"/>
      <c r="F424" s="35" t="s">
        <v>4898</v>
      </c>
      <c r="G424" s="37">
        <v>44093.447546296295</v>
      </c>
      <c r="H424" s="35" t="s">
        <v>157</v>
      </c>
      <c r="I424" s="35" t="s">
        <v>4899</v>
      </c>
      <c r="J424" s="35" t="s">
        <v>4899</v>
      </c>
      <c r="K424" s="35" t="s">
        <v>4900</v>
      </c>
      <c r="L424" s="35" t="s">
        <v>4901</v>
      </c>
      <c r="M424" s="35" t="s">
        <v>4902</v>
      </c>
      <c r="N424" s="35" t="s">
        <v>1217</v>
      </c>
      <c r="O424" s="35" t="s">
        <v>1218</v>
      </c>
      <c r="P424" s="38">
        <v>948000</v>
      </c>
      <c r="Q424" s="38">
        <v>6650</v>
      </c>
      <c r="R424" s="38">
        <v>0</v>
      </c>
      <c r="S424" s="38">
        <v>0</v>
      </c>
      <c r="T424" s="38">
        <v>0</v>
      </c>
      <c r="U424" s="19"/>
      <c r="V424" s="38">
        <v>0</v>
      </c>
      <c r="W424" s="19"/>
      <c r="X424" s="38">
        <v>0</v>
      </c>
      <c r="Y424" s="38">
        <v>954650</v>
      </c>
      <c r="Z424" s="38">
        <v>954650</v>
      </c>
      <c r="AA424" s="20"/>
      <c r="AB424" s="19"/>
      <c r="AC424" s="38" t="s">
        <v>112</v>
      </c>
    </row>
    <row r="425" spans="1:29" x14ac:dyDescent="0.25">
      <c r="A425" s="13" t="str">
        <f t="shared" si="14"/>
        <v>1563784600</v>
      </c>
      <c r="B425" s="35">
        <v>420</v>
      </c>
      <c r="C425" s="36" t="s">
        <v>4903</v>
      </c>
      <c r="D425" s="13" t="str">
        <f t="shared" si="15"/>
        <v>1563784600</v>
      </c>
      <c r="E425" s="36"/>
      <c r="F425" s="35" t="s">
        <v>4904</v>
      </c>
      <c r="G425" s="37">
        <v>44093.451817129629</v>
      </c>
      <c r="H425" s="35" t="s">
        <v>157</v>
      </c>
      <c r="I425" s="35" t="s">
        <v>4905</v>
      </c>
      <c r="J425" s="35" t="s">
        <v>4905</v>
      </c>
      <c r="K425" s="35" t="s">
        <v>4906</v>
      </c>
      <c r="L425" s="35" t="s">
        <v>4907</v>
      </c>
      <c r="M425" s="35" t="s">
        <v>4908</v>
      </c>
      <c r="N425" s="35" t="s">
        <v>4909</v>
      </c>
      <c r="O425" s="35" t="s">
        <v>4910</v>
      </c>
      <c r="P425" s="38">
        <v>91000</v>
      </c>
      <c r="Q425" s="38">
        <v>6650</v>
      </c>
      <c r="R425" s="38">
        <v>10000</v>
      </c>
      <c r="S425" s="38">
        <v>0</v>
      </c>
      <c r="T425" s="38">
        <v>0</v>
      </c>
      <c r="U425" s="19"/>
      <c r="V425" s="38">
        <v>0</v>
      </c>
      <c r="W425" s="19"/>
      <c r="X425" s="38">
        <v>0</v>
      </c>
      <c r="Y425" s="38">
        <v>107650</v>
      </c>
      <c r="Z425" s="38">
        <v>107650</v>
      </c>
      <c r="AA425" s="39" t="s">
        <v>4911</v>
      </c>
      <c r="AB425" s="38" t="s">
        <v>151</v>
      </c>
      <c r="AC425" s="38" t="s">
        <v>112</v>
      </c>
    </row>
    <row r="426" spans="1:29" x14ac:dyDescent="0.25">
      <c r="A426" s="13" t="str">
        <f t="shared" si="14"/>
        <v>1101984339</v>
      </c>
      <c r="B426" s="35">
        <v>421</v>
      </c>
      <c r="C426" s="36" t="s">
        <v>4912</v>
      </c>
      <c r="D426" s="13" t="str">
        <f t="shared" si="15"/>
        <v>1101984339</v>
      </c>
      <c r="E426" s="36"/>
      <c r="F426" s="35" t="s">
        <v>4913</v>
      </c>
      <c r="G426" s="37">
        <v>44093.472199074073</v>
      </c>
      <c r="H426" s="35" t="s">
        <v>157</v>
      </c>
      <c r="I426" s="35" t="s">
        <v>4914</v>
      </c>
      <c r="J426" s="35" t="s">
        <v>4914</v>
      </c>
      <c r="K426" s="35" t="s">
        <v>4915</v>
      </c>
      <c r="L426" s="35" t="s">
        <v>4916</v>
      </c>
      <c r="M426" s="35" t="s">
        <v>4917</v>
      </c>
      <c r="N426" s="35" t="s">
        <v>417</v>
      </c>
      <c r="O426" s="35" t="s">
        <v>418</v>
      </c>
      <c r="P426" s="38">
        <v>120000</v>
      </c>
      <c r="Q426" s="38">
        <v>6650</v>
      </c>
      <c r="R426" s="38">
        <v>11000</v>
      </c>
      <c r="S426" s="38">
        <v>0</v>
      </c>
      <c r="T426" s="38">
        <v>0</v>
      </c>
      <c r="U426" s="19"/>
      <c r="V426" s="38">
        <v>0</v>
      </c>
      <c r="W426" s="19"/>
      <c r="X426" s="38">
        <v>0</v>
      </c>
      <c r="Y426" s="38">
        <v>137650</v>
      </c>
      <c r="Z426" s="38">
        <v>137650</v>
      </c>
      <c r="AA426" s="39" t="s">
        <v>4918</v>
      </c>
      <c r="AB426" s="38" t="s">
        <v>151</v>
      </c>
      <c r="AC426" s="38" t="s">
        <v>112</v>
      </c>
    </row>
    <row r="427" spans="1:29" x14ac:dyDescent="0.25">
      <c r="A427" s="13" t="str">
        <f t="shared" si="14"/>
        <v>1371774628</v>
      </c>
      <c r="B427" s="35">
        <v>422</v>
      </c>
      <c r="C427" s="36" t="s">
        <v>4919</v>
      </c>
      <c r="D427" s="13" t="str">
        <f t="shared" si="15"/>
        <v>1371774628</v>
      </c>
      <c r="E427" s="36"/>
      <c r="F427" s="35" t="s">
        <v>4920</v>
      </c>
      <c r="G427" s="37">
        <v>44093.474965277775</v>
      </c>
      <c r="H427" s="35" t="s">
        <v>157</v>
      </c>
      <c r="I427" s="35" t="s">
        <v>4921</v>
      </c>
      <c r="J427" s="35" t="s">
        <v>4921</v>
      </c>
      <c r="K427" s="35" t="s">
        <v>4922</v>
      </c>
      <c r="L427" s="35" t="s">
        <v>4923</v>
      </c>
      <c r="M427" s="35" t="s">
        <v>4924</v>
      </c>
      <c r="N427" s="35" t="s">
        <v>4925</v>
      </c>
      <c r="O427" s="35" t="s">
        <v>4926</v>
      </c>
      <c r="P427" s="38">
        <v>50000</v>
      </c>
      <c r="Q427" s="38">
        <v>6650</v>
      </c>
      <c r="R427" s="38">
        <v>0</v>
      </c>
      <c r="S427" s="38">
        <v>0</v>
      </c>
      <c r="T427" s="38">
        <v>0</v>
      </c>
      <c r="U427" s="19"/>
      <c r="V427" s="38">
        <v>0</v>
      </c>
      <c r="W427" s="19"/>
      <c r="X427" s="38">
        <v>0</v>
      </c>
      <c r="Y427" s="38">
        <v>56650</v>
      </c>
      <c r="Z427" s="38">
        <v>56650</v>
      </c>
      <c r="AA427" s="20"/>
      <c r="AB427" s="19"/>
      <c r="AC427" s="38" t="s">
        <v>112</v>
      </c>
    </row>
    <row r="428" spans="1:29" x14ac:dyDescent="0.25">
      <c r="A428" s="13" t="str">
        <f t="shared" si="14"/>
        <v>1234984036</v>
      </c>
      <c r="B428" s="35">
        <v>423</v>
      </c>
      <c r="C428" s="36" t="s">
        <v>4927</v>
      </c>
      <c r="D428" s="13" t="str">
        <f t="shared" si="15"/>
        <v>1234984036</v>
      </c>
      <c r="E428" s="36"/>
      <c r="F428" s="35" t="s">
        <v>4928</v>
      </c>
      <c r="G428" s="37">
        <v>44093.475555555553</v>
      </c>
      <c r="H428" s="35" t="s">
        <v>157</v>
      </c>
      <c r="I428" s="35" t="s">
        <v>4929</v>
      </c>
      <c r="J428" s="35" t="s">
        <v>4929</v>
      </c>
      <c r="K428" s="35" t="s">
        <v>4930</v>
      </c>
      <c r="L428" s="35" t="s">
        <v>4931</v>
      </c>
      <c r="M428" s="35" t="s">
        <v>4932</v>
      </c>
      <c r="N428" s="35" t="s">
        <v>581</v>
      </c>
      <c r="O428" s="35" t="s">
        <v>582</v>
      </c>
      <c r="P428" s="38">
        <v>950000</v>
      </c>
      <c r="Q428" s="38">
        <v>6650</v>
      </c>
      <c r="R428" s="38">
        <v>8000</v>
      </c>
      <c r="S428" s="38">
        <v>0</v>
      </c>
      <c r="T428" s="38">
        <v>0</v>
      </c>
      <c r="U428" s="19"/>
      <c r="V428" s="38">
        <v>0</v>
      </c>
      <c r="W428" s="19"/>
      <c r="X428" s="38">
        <v>0</v>
      </c>
      <c r="Y428" s="38">
        <v>964650</v>
      </c>
      <c r="Z428" s="38">
        <v>964650</v>
      </c>
      <c r="AA428" s="39" t="s">
        <v>4933</v>
      </c>
      <c r="AB428" s="38" t="s">
        <v>138</v>
      </c>
      <c r="AC428" s="38" t="s">
        <v>112</v>
      </c>
    </row>
    <row r="429" spans="1:29" x14ac:dyDescent="0.25">
      <c r="A429" s="13" t="str">
        <f t="shared" si="14"/>
        <v>1784984355</v>
      </c>
      <c r="B429" s="35">
        <v>424</v>
      </c>
      <c r="C429" s="36" t="s">
        <v>4934</v>
      </c>
      <c r="D429" s="13" t="str">
        <f t="shared" si="15"/>
        <v>1784984355</v>
      </c>
      <c r="E429" s="36"/>
      <c r="F429" s="35" t="s">
        <v>4935</v>
      </c>
      <c r="G429" s="37">
        <v>44093.4765625</v>
      </c>
      <c r="H429" s="35" t="s">
        <v>157</v>
      </c>
      <c r="I429" s="35" t="s">
        <v>4936</v>
      </c>
      <c r="J429" s="35" t="s">
        <v>4936</v>
      </c>
      <c r="K429" s="35" t="s">
        <v>4937</v>
      </c>
      <c r="L429" s="35" t="s">
        <v>4938</v>
      </c>
      <c r="M429" s="35" t="s">
        <v>4939</v>
      </c>
      <c r="N429" s="35" t="s">
        <v>653</v>
      </c>
      <c r="O429" s="35" t="s">
        <v>654</v>
      </c>
      <c r="P429" s="38">
        <v>150000</v>
      </c>
      <c r="Q429" s="38">
        <v>6650</v>
      </c>
      <c r="R429" s="38">
        <v>7000</v>
      </c>
      <c r="S429" s="38">
        <v>0</v>
      </c>
      <c r="T429" s="38">
        <v>0</v>
      </c>
      <c r="U429" s="19"/>
      <c r="V429" s="38">
        <v>0</v>
      </c>
      <c r="W429" s="19"/>
      <c r="X429" s="38">
        <v>0</v>
      </c>
      <c r="Y429" s="38">
        <v>163650</v>
      </c>
      <c r="Z429" s="38">
        <v>163650</v>
      </c>
      <c r="AA429" s="39" t="s">
        <v>4940</v>
      </c>
      <c r="AB429" s="38" t="s">
        <v>158</v>
      </c>
      <c r="AC429" s="38" t="s">
        <v>112</v>
      </c>
    </row>
    <row r="430" spans="1:29" x14ac:dyDescent="0.25">
      <c r="A430" s="13" t="str">
        <f t="shared" si="14"/>
        <v>1587094447</v>
      </c>
      <c r="B430" s="35">
        <v>425</v>
      </c>
      <c r="C430" s="36" t="s">
        <v>4941</v>
      </c>
      <c r="D430" s="13" t="str">
        <f t="shared" si="15"/>
        <v>1587094447</v>
      </c>
      <c r="E430" s="36"/>
      <c r="F430" s="35" t="s">
        <v>4942</v>
      </c>
      <c r="G430" s="37">
        <v>44093.491180555553</v>
      </c>
      <c r="H430" s="35" t="s">
        <v>157</v>
      </c>
      <c r="I430" s="35" t="s">
        <v>4943</v>
      </c>
      <c r="J430" s="35" t="s">
        <v>4943</v>
      </c>
      <c r="K430" s="35" t="s">
        <v>4944</v>
      </c>
      <c r="L430" s="35" t="s">
        <v>4945</v>
      </c>
      <c r="M430" s="35" t="s">
        <v>4946</v>
      </c>
      <c r="N430" s="35" t="s">
        <v>4947</v>
      </c>
      <c r="O430" s="35" t="s">
        <v>4948</v>
      </c>
      <c r="P430" s="38">
        <v>50000</v>
      </c>
      <c r="Q430" s="38">
        <v>6650</v>
      </c>
      <c r="R430" s="38">
        <v>0</v>
      </c>
      <c r="S430" s="38">
        <v>0</v>
      </c>
      <c r="T430" s="38">
        <v>0</v>
      </c>
      <c r="U430" s="19"/>
      <c r="V430" s="38">
        <v>0</v>
      </c>
      <c r="W430" s="19"/>
      <c r="X430" s="38">
        <v>0</v>
      </c>
      <c r="Y430" s="38">
        <v>56650</v>
      </c>
      <c r="Z430" s="38">
        <v>56650</v>
      </c>
      <c r="AA430" s="20"/>
      <c r="AB430" s="19"/>
      <c r="AC430" s="38" t="s">
        <v>112</v>
      </c>
    </row>
    <row r="431" spans="1:29" x14ac:dyDescent="0.25">
      <c r="A431" s="13" t="str">
        <f t="shared" si="14"/>
        <v>1787194713</v>
      </c>
      <c r="B431" s="35">
        <v>426</v>
      </c>
      <c r="C431" s="36" t="s">
        <v>4949</v>
      </c>
      <c r="D431" s="13" t="str">
        <f t="shared" si="15"/>
        <v>1787194713</v>
      </c>
      <c r="E431" s="36"/>
      <c r="F431" s="35" t="s">
        <v>4950</v>
      </c>
      <c r="G431" s="37">
        <v>44093.502893518518</v>
      </c>
      <c r="H431" s="35" t="s">
        <v>157</v>
      </c>
      <c r="I431" s="35" t="s">
        <v>4951</v>
      </c>
      <c r="J431" s="35" t="s">
        <v>4951</v>
      </c>
      <c r="K431" s="35" t="s">
        <v>4952</v>
      </c>
      <c r="L431" s="35" t="s">
        <v>4953</v>
      </c>
      <c r="M431" s="35" t="s">
        <v>4954</v>
      </c>
      <c r="N431" s="35" t="s">
        <v>581</v>
      </c>
      <c r="O431" s="35" t="s">
        <v>582</v>
      </c>
      <c r="P431" s="38">
        <v>950000</v>
      </c>
      <c r="Q431" s="38">
        <v>6650</v>
      </c>
      <c r="R431" s="38">
        <v>8000</v>
      </c>
      <c r="S431" s="38">
        <v>0</v>
      </c>
      <c r="T431" s="38">
        <v>0</v>
      </c>
      <c r="U431" s="19"/>
      <c r="V431" s="38">
        <v>0</v>
      </c>
      <c r="W431" s="19"/>
      <c r="X431" s="38">
        <v>0</v>
      </c>
      <c r="Y431" s="38">
        <v>964650</v>
      </c>
      <c r="Z431" s="38">
        <v>964650</v>
      </c>
      <c r="AA431" s="39" t="s">
        <v>4955</v>
      </c>
      <c r="AB431" s="38" t="s">
        <v>158</v>
      </c>
      <c r="AC431" s="38" t="s">
        <v>112</v>
      </c>
    </row>
    <row r="432" spans="1:29" x14ac:dyDescent="0.25">
      <c r="A432" s="13" t="str">
        <f t="shared" si="14"/>
        <v>1698194160</v>
      </c>
      <c r="B432" s="35">
        <v>427</v>
      </c>
      <c r="C432" s="36" t="s">
        <v>4956</v>
      </c>
      <c r="D432" s="13" t="str">
        <f t="shared" si="15"/>
        <v>1698194160</v>
      </c>
      <c r="E432" s="36"/>
      <c r="F432" s="35" t="s">
        <v>4957</v>
      </c>
      <c r="G432" s="37">
        <v>44093.510439814818</v>
      </c>
      <c r="H432" s="35" t="s">
        <v>157</v>
      </c>
      <c r="I432" s="35" t="s">
        <v>4958</v>
      </c>
      <c r="J432" s="35" t="s">
        <v>4958</v>
      </c>
      <c r="K432" s="35" t="s">
        <v>4959</v>
      </c>
      <c r="L432" s="35" t="s">
        <v>4960</v>
      </c>
      <c r="M432" s="35" t="s">
        <v>4961</v>
      </c>
      <c r="N432" s="35" t="s">
        <v>409</v>
      </c>
      <c r="O432" s="35" t="s">
        <v>410</v>
      </c>
      <c r="P432" s="38">
        <v>2888000</v>
      </c>
      <c r="Q432" s="38">
        <v>6650</v>
      </c>
      <c r="R432" s="38">
        <v>18000</v>
      </c>
      <c r="S432" s="38">
        <v>0</v>
      </c>
      <c r="T432" s="38">
        <v>0</v>
      </c>
      <c r="U432" s="19"/>
      <c r="V432" s="38">
        <v>0</v>
      </c>
      <c r="W432" s="19"/>
      <c r="X432" s="38">
        <v>0</v>
      </c>
      <c r="Y432" s="38">
        <v>2912650</v>
      </c>
      <c r="Z432" s="38">
        <v>2912650</v>
      </c>
      <c r="AA432" s="20"/>
      <c r="AB432" s="38" t="s">
        <v>179</v>
      </c>
      <c r="AC432" s="38" t="s">
        <v>112</v>
      </c>
    </row>
    <row r="433" spans="1:29" x14ac:dyDescent="0.25">
      <c r="A433" s="13" t="str">
        <f t="shared" si="14"/>
        <v>1585294115</v>
      </c>
      <c r="B433" s="35">
        <v>428</v>
      </c>
      <c r="C433" s="36" t="s">
        <v>4962</v>
      </c>
      <c r="D433" s="13" t="str">
        <f t="shared" si="15"/>
        <v>1585294115</v>
      </c>
      <c r="E433" s="36"/>
      <c r="F433" s="35" t="s">
        <v>4963</v>
      </c>
      <c r="G433" s="37">
        <v>44093.513067129628</v>
      </c>
      <c r="H433" s="35" t="s">
        <v>157</v>
      </c>
      <c r="I433" s="35" t="s">
        <v>4964</v>
      </c>
      <c r="J433" s="35" t="s">
        <v>4964</v>
      </c>
      <c r="K433" s="35" t="s">
        <v>4965</v>
      </c>
      <c r="L433" s="35" t="s">
        <v>4966</v>
      </c>
      <c r="M433" s="35" t="s">
        <v>4967</v>
      </c>
      <c r="N433" s="35" t="s">
        <v>626</v>
      </c>
      <c r="O433" s="35" t="s">
        <v>627</v>
      </c>
      <c r="P433" s="38">
        <v>440000</v>
      </c>
      <c r="Q433" s="38">
        <v>6650</v>
      </c>
      <c r="R433" s="38">
        <v>0</v>
      </c>
      <c r="S433" s="38">
        <v>0</v>
      </c>
      <c r="T433" s="38">
        <v>0</v>
      </c>
      <c r="U433" s="19"/>
      <c r="V433" s="38">
        <v>0</v>
      </c>
      <c r="W433" s="19"/>
      <c r="X433" s="38">
        <v>0</v>
      </c>
      <c r="Y433" s="38">
        <v>446650</v>
      </c>
      <c r="Z433" s="38">
        <v>446650</v>
      </c>
      <c r="AA433" s="20"/>
      <c r="AB433" s="19"/>
      <c r="AC433" s="38" t="s">
        <v>112</v>
      </c>
    </row>
    <row r="434" spans="1:29" x14ac:dyDescent="0.25">
      <c r="A434" s="13" t="str">
        <f t="shared" si="14"/>
        <v>1307294219</v>
      </c>
      <c r="B434" s="35">
        <v>429</v>
      </c>
      <c r="C434" s="36" t="s">
        <v>4968</v>
      </c>
      <c r="D434" s="13" t="str">
        <f t="shared" si="15"/>
        <v>1307294219</v>
      </c>
      <c r="E434" s="36"/>
      <c r="F434" s="35" t="s">
        <v>4969</v>
      </c>
      <c r="G434" s="37">
        <v>44093.519293981481</v>
      </c>
      <c r="H434" s="35" t="s">
        <v>157</v>
      </c>
      <c r="I434" s="35" t="s">
        <v>4970</v>
      </c>
      <c r="J434" s="35" t="s">
        <v>4970</v>
      </c>
      <c r="K434" s="35" t="s">
        <v>4971</v>
      </c>
      <c r="L434" s="35" t="s">
        <v>4972</v>
      </c>
      <c r="M434" s="35" t="s">
        <v>4973</v>
      </c>
      <c r="N434" s="35" t="s">
        <v>4974</v>
      </c>
      <c r="O434" s="35" t="s">
        <v>4975</v>
      </c>
      <c r="P434" s="38">
        <v>362000</v>
      </c>
      <c r="Q434" s="38">
        <v>6650</v>
      </c>
      <c r="R434" s="38">
        <v>0</v>
      </c>
      <c r="S434" s="38">
        <v>0</v>
      </c>
      <c r="T434" s="38">
        <v>0</v>
      </c>
      <c r="U434" s="19"/>
      <c r="V434" s="38">
        <v>0</v>
      </c>
      <c r="W434" s="19"/>
      <c r="X434" s="38">
        <v>0</v>
      </c>
      <c r="Y434" s="38">
        <v>368650</v>
      </c>
      <c r="Z434" s="38">
        <v>368650</v>
      </c>
      <c r="AA434" s="20"/>
      <c r="AB434" s="19"/>
      <c r="AC434" s="38" t="s">
        <v>112</v>
      </c>
    </row>
    <row r="435" spans="1:29" x14ac:dyDescent="0.25">
      <c r="A435" s="13" t="str">
        <f t="shared" si="14"/>
        <v>1300394895</v>
      </c>
      <c r="B435" s="35">
        <v>430</v>
      </c>
      <c r="C435" s="36" t="s">
        <v>4976</v>
      </c>
      <c r="D435" s="13" t="str">
        <f t="shared" si="15"/>
        <v>1300394895</v>
      </c>
      <c r="E435" s="36"/>
      <c r="F435" s="35" t="s">
        <v>4977</v>
      </c>
      <c r="G435" s="37">
        <v>44093.52003472222</v>
      </c>
      <c r="H435" s="35" t="s">
        <v>157</v>
      </c>
      <c r="I435" s="35" t="s">
        <v>4978</v>
      </c>
      <c r="J435" s="35" t="s">
        <v>4978</v>
      </c>
      <c r="K435" s="35" t="s">
        <v>4979</v>
      </c>
      <c r="L435" s="35" t="s">
        <v>4980</v>
      </c>
      <c r="M435" s="35" t="s">
        <v>4981</v>
      </c>
      <c r="N435" s="35" t="s">
        <v>1445</v>
      </c>
      <c r="O435" s="35" t="s">
        <v>1446</v>
      </c>
      <c r="P435" s="38">
        <v>200000</v>
      </c>
      <c r="Q435" s="38">
        <v>6650</v>
      </c>
      <c r="R435" s="38">
        <v>13000</v>
      </c>
      <c r="S435" s="38">
        <v>0</v>
      </c>
      <c r="T435" s="38">
        <v>0</v>
      </c>
      <c r="U435" s="19"/>
      <c r="V435" s="38">
        <v>0</v>
      </c>
      <c r="W435" s="19"/>
      <c r="X435" s="38">
        <v>0</v>
      </c>
      <c r="Y435" s="38">
        <v>219650</v>
      </c>
      <c r="Z435" s="38">
        <v>219650</v>
      </c>
      <c r="AA435" s="20"/>
      <c r="AB435" s="38" t="s">
        <v>179</v>
      </c>
      <c r="AC435" s="38" t="s">
        <v>112</v>
      </c>
    </row>
    <row r="436" spans="1:29" x14ac:dyDescent="0.25">
      <c r="A436" s="13" t="str">
        <f t="shared" si="14"/>
        <v>1785394994</v>
      </c>
      <c r="B436" s="35">
        <v>431</v>
      </c>
      <c r="C436" s="36" t="s">
        <v>4982</v>
      </c>
      <c r="D436" s="13" t="str">
        <f t="shared" si="15"/>
        <v>1785394994</v>
      </c>
      <c r="E436" s="36"/>
      <c r="F436" s="35" t="s">
        <v>4983</v>
      </c>
      <c r="G436" s="37">
        <v>44093.52611111111</v>
      </c>
      <c r="H436" s="35" t="s">
        <v>157</v>
      </c>
      <c r="I436" s="35" t="s">
        <v>4984</v>
      </c>
      <c r="J436" s="35" t="s">
        <v>4984</v>
      </c>
      <c r="K436" s="35" t="s">
        <v>4985</v>
      </c>
      <c r="L436" s="35" t="s">
        <v>4986</v>
      </c>
      <c r="M436" s="35" t="s">
        <v>4987</v>
      </c>
      <c r="N436" s="35" t="s">
        <v>890</v>
      </c>
      <c r="O436" s="35" t="s">
        <v>891</v>
      </c>
      <c r="P436" s="38">
        <v>120000</v>
      </c>
      <c r="Q436" s="38">
        <v>6650</v>
      </c>
      <c r="R436" s="38">
        <v>11000</v>
      </c>
      <c r="S436" s="38">
        <v>0</v>
      </c>
      <c r="T436" s="38">
        <v>0</v>
      </c>
      <c r="U436" s="19"/>
      <c r="V436" s="38">
        <v>0</v>
      </c>
      <c r="W436" s="19"/>
      <c r="X436" s="38">
        <v>0</v>
      </c>
      <c r="Y436" s="38">
        <v>137650</v>
      </c>
      <c r="Z436" s="38">
        <v>137650</v>
      </c>
      <c r="AA436" s="39" t="s">
        <v>4988</v>
      </c>
      <c r="AB436" s="38" t="s">
        <v>151</v>
      </c>
      <c r="AC436" s="38" t="s">
        <v>112</v>
      </c>
    </row>
    <row r="437" spans="1:29" x14ac:dyDescent="0.25">
      <c r="A437" s="13" t="str">
        <f t="shared" si="14"/>
        <v>1465394177</v>
      </c>
      <c r="B437" s="35">
        <v>432</v>
      </c>
      <c r="C437" s="36" t="s">
        <v>4989</v>
      </c>
      <c r="D437" s="13" t="str">
        <f t="shared" si="15"/>
        <v>1465394177</v>
      </c>
      <c r="E437" s="36"/>
      <c r="F437" s="35" t="s">
        <v>4990</v>
      </c>
      <c r="G437" s="37">
        <v>44093.526759259257</v>
      </c>
      <c r="H437" s="35" t="s">
        <v>157</v>
      </c>
      <c r="I437" s="35" t="s">
        <v>4991</v>
      </c>
      <c r="J437" s="35" t="s">
        <v>4991</v>
      </c>
      <c r="K437" s="35" t="s">
        <v>4992</v>
      </c>
      <c r="L437" s="35" t="s">
        <v>4993</v>
      </c>
      <c r="M437" s="35" t="s">
        <v>4994</v>
      </c>
      <c r="N437" s="35" t="s">
        <v>800</v>
      </c>
      <c r="O437" s="35" t="s">
        <v>801</v>
      </c>
      <c r="P437" s="38">
        <v>450000</v>
      </c>
      <c r="Q437" s="38">
        <v>6650</v>
      </c>
      <c r="R437" s="38">
        <v>16000</v>
      </c>
      <c r="S437" s="38">
        <v>0</v>
      </c>
      <c r="T437" s="38">
        <v>0</v>
      </c>
      <c r="U437" s="19"/>
      <c r="V437" s="38">
        <v>0</v>
      </c>
      <c r="W437" s="19"/>
      <c r="X437" s="38">
        <v>0</v>
      </c>
      <c r="Y437" s="38">
        <v>472650</v>
      </c>
      <c r="Z437" s="38">
        <v>472650</v>
      </c>
      <c r="AA437" s="39" t="s">
        <v>4995</v>
      </c>
      <c r="AB437" s="38" t="s">
        <v>138</v>
      </c>
      <c r="AC437" s="38" t="s">
        <v>112</v>
      </c>
    </row>
    <row r="438" spans="1:29" x14ac:dyDescent="0.25">
      <c r="A438" s="13" t="str">
        <f t="shared" si="14"/>
        <v>1136494916</v>
      </c>
      <c r="B438" s="35">
        <v>433</v>
      </c>
      <c r="C438" s="36" t="s">
        <v>4996</v>
      </c>
      <c r="D438" s="13" t="str">
        <f t="shared" si="15"/>
        <v>1136494916</v>
      </c>
      <c r="E438" s="36"/>
      <c r="F438" s="35" t="s">
        <v>4997</v>
      </c>
      <c r="G438" s="37">
        <v>44093.538912037038</v>
      </c>
      <c r="H438" s="35" t="s">
        <v>157</v>
      </c>
      <c r="I438" s="35" t="s">
        <v>4998</v>
      </c>
      <c r="J438" s="35" t="s">
        <v>4998</v>
      </c>
      <c r="K438" s="35" t="s">
        <v>4999</v>
      </c>
      <c r="L438" s="35" t="s">
        <v>5000</v>
      </c>
      <c r="M438" s="35" t="s">
        <v>5001</v>
      </c>
      <c r="N438" s="35" t="s">
        <v>5002</v>
      </c>
      <c r="O438" s="35" t="s">
        <v>5003</v>
      </c>
      <c r="P438" s="38">
        <v>1094000</v>
      </c>
      <c r="Q438" s="38">
        <v>6650</v>
      </c>
      <c r="R438" s="38">
        <v>10000</v>
      </c>
      <c r="S438" s="38">
        <v>0</v>
      </c>
      <c r="T438" s="38">
        <v>0</v>
      </c>
      <c r="U438" s="19"/>
      <c r="V438" s="38">
        <v>0</v>
      </c>
      <c r="W438" s="19"/>
      <c r="X438" s="38">
        <v>0</v>
      </c>
      <c r="Y438" s="38">
        <v>1110650</v>
      </c>
      <c r="Z438" s="38">
        <v>1110650</v>
      </c>
      <c r="AA438" s="39" t="s">
        <v>5004</v>
      </c>
      <c r="AB438" s="38" t="s">
        <v>151</v>
      </c>
      <c r="AC438" s="38" t="s">
        <v>112</v>
      </c>
    </row>
    <row r="439" spans="1:29" x14ac:dyDescent="0.25">
      <c r="A439" s="13" t="str">
        <f t="shared" si="14"/>
        <v>1469185417</v>
      </c>
      <c r="B439" s="35">
        <v>434</v>
      </c>
      <c r="C439" s="36" t="s">
        <v>5005</v>
      </c>
      <c r="D439" s="13" t="str">
        <f t="shared" si="15"/>
        <v>1469185417</v>
      </c>
      <c r="E439" s="36"/>
      <c r="F439" s="35" t="s">
        <v>5006</v>
      </c>
      <c r="G439" s="37">
        <v>44094.046932870369</v>
      </c>
      <c r="H439" s="35" t="s">
        <v>157</v>
      </c>
      <c r="I439" s="35" t="s">
        <v>5007</v>
      </c>
      <c r="J439" s="35" t="s">
        <v>5007</v>
      </c>
      <c r="K439" s="35" t="s">
        <v>5008</v>
      </c>
      <c r="L439" s="35" t="s">
        <v>5009</v>
      </c>
      <c r="M439" s="35" t="s">
        <v>5010</v>
      </c>
      <c r="N439" s="35" t="s">
        <v>5011</v>
      </c>
      <c r="O439" s="35" t="s">
        <v>5012</v>
      </c>
      <c r="P439" s="38">
        <v>70000</v>
      </c>
      <c r="Q439" s="38">
        <v>6650</v>
      </c>
      <c r="R439" s="38">
        <v>0</v>
      </c>
      <c r="S439" s="38">
        <v>0</v>
      </c>
      <c r="T439" s="38">
        <v>0</v>
      </c>
      <c r="U439" s="19"/>
      <c r="V439" s="38">
        <v>0</v>
      </c>
      <c r="W439" s="19"/>
      <c r="X439" s="38">
        <v>0</v>
      </c>
      <c r="Y439" s="38">
        <v>76650</v>
      </c>
      <c r="Z439" s="38">
        <v>76650</v>
      </c>
      <c r="AA439" s="20"/>
      <c r="AB439" s="19"/>
      <c r="AC439" s="38" t="s">
        <v>112</v>
      </c>
    </row>
    <row r="440" spans="1:29" x14ac:dyDescent="0.25">
      <c r="A440" s="13" t="str">
        <f t="shared" si="14"/>
        <v>1998385001</v>
      </c>
      <c r="B440" s="35">
        <v>435</v>
      </c>
      <c r="C440" s="36" t="s">
        <v>5013</v>
      </c>
      <c r="D440" s="13" t="str">
        <f t="shared" si="15"/>
        <v>1998385001</v>
      </c>
      <c r="E440" s="36"/>
      <c r="F440" s="35" t="s">
        <v>5014</v>
      </c>
      <c r="G440" s="37">
        <v>44094.068761574075</v>
      </c>
      <c r="H440" s="35" t="s">
        <v>157</v>
      </c>
      <c r="I440" s="35" t="s">
        <v>5015</v>
      </c>
      <c r="J440" s="35" t="s">
        <v>5015</v>
      </c>
      <c r="K440" s="35" t="s">
        <v>5016</v>
      </c>
      <c r="L440" s="35" t="s">
        <v>5017</v>
      </c>
      <c r="M440" s="35" t="s">
        <v>5018</v>
      </c>
      <c r="N440" s="35" t="s">
        <v>5019</v>
      </c>
      <c r="O440" s="35" t="s">
        <v>5020</v>
      </c>
      <c r="P440" s="38">
        <v>50000</v>
      </c>
      <c r="Q440" s="38">
        <v>6650</v>
      </c>
      <c r="R440" s="38">
        <v>0</v>
      </c>
      <c r="S440" s="38">
        <v>0</v>
      </c>
      <c r="T440" s="38">
        <v>0</v>
      </c>
      <c r="U440" s="19"/>
      <c r="V440" s="38">
        <v>0</v>
      </c>
      <c r="W440" s="19"/>
      <c r="X440" s="38">
        <v>0</v>
      </c>
      <c r="Y440" s="38">
        <v>56650</v>
      </c>
      <c r="Z440" s="38">
        <v>56650</v>
      </c>
      <c r="AA440" s="20"/>
      <c r="AB440" s="19"/>
      <c r="AC440" s="38" t="s">
        <v>112</v>
      </c>
    </row>
    <row r="441" spans="1:29" x14ac:dyDescent="0.25">
      <c r="A441" s="13" t="str">
        <f t="shared" si="14"/>
        <v>1860485114</v>
      </c>
      <c r="B441" s="35">
        <v>436</v>
      </c>
      <c r="C441" s="36" t="s">
        <v>5021</v>
      </c>
      <c r="D441" s="13" t="str">
        <f t="shared" si="15"/>
        <v>1860485114</v>
      </c>
      <c r="E441" s="36"/>
      <c r="F441" s="35" t="s">
        <v>5022</v>
      </c>
      <c r="G441" s="37">
        <v>44094.071828703702</v>
      </c>
      <c r="H441" s="35" t="s">
        <v>157</v>
      </c>
      <c r="I441" s="35" t="s">
        <v>5023</v>
      </c>
      <c r="J441" s="35" t="s">
        <v>5023</v>
      </c>
      <c r="K441" s="35" t="s">
        <v>5024</v>
      </c>
      <c r="L441" s="35" t="s">
        <v>5025</v>
      </c>
      <c r="M441" s="35" t="s">
        <v>5026</v>
      </c>
      <c r="N441" s="35" t="s">
        <v>516</v>
      </c>
      <c r="O441" s="35" t="s">
        <v>517</v>
      </c>
      <c r="P441" s="38">
        <v>1422000</v>
      </c>
      <c r="Q441" s="38">
        <v>6650</v>
      </c>
      <c r="R441" s="38">
        <v>15000</v>
      </c>
      <c r="S441" s="38">
        <v>0</v>
      </c>
      <c r="T441" s="38">
        <v>0</v>
      </c>
      <c r="U441" s="19"/>
      <c r="V441" s="38">
        <v>0</v>
      </c>
      <c r="W441" s="19"/>
      <c r="X441" s="38">
        <v>0</v>
      </c>
      <c r="Y441" s="38">
        <v>1443650</v>
      </c>
      <c r="Z441" s="38">
        <v>1443650</v>
      </c>
      <c r="AA441" s="39" t="s">
        <v>5027</v>
      </c>
      <c r="AB441" s="38" t="s">
        <v>138</v>
      </c>
      <c r="AC441" s="38" t="s">
        <v>112</v>
      </c>
    </row>
    <row r="442" spans="1:29" x14ac:dyDescent="0.25">
      <c r="A442" s="13" t="str">
        <f t="shared" si="14"/>
        <v>1818585885</v>
      </c>
      <c r="B442" s="35">
        <v>437</v>
      </c>
      <c r="C442" s="36" t="s">
        <v>5028</v>
      </c>
      <c r="D442" s="13" t="str">
        <f t="shared" si="15"/>
        <v>1818585885</v>
      </c>
      <c r="E442" s="36"/>
      <c r="F442" s="35" t="s">
        <v>5029</v>
      </c>
      <c r="G442" s="37">
        <v>44094.094953703701</v>
      </c>
      <c r="H442" s="35" t="s">
        <v>157</v>
      </c>
      <c r="I442" s="35" t="s">
        <v>5030</v>
      </c>
      <c r="J442" s="35" t="s">
        <v>5030</v>
      </c>
      <c r="K442" s="35" t="s">
        <v>5031</v>
      </c>
      <c r="L442" s="35" t="s">
        <v>5032</v>
      </c>
      <c r="M442" s="35" t="s">
        <v>5033</v>
      </c>
      <c r="N442" s="35" t="s">
        <v>910</v>
      </c>
      <c r="O442" s="35" t="s">
        <v>911</v>
      </c>
      <c r="P442" s="38">
        <v>950000</v>
      </c>
      <c r="Q442" s="38">
        <v>6650</v>
      </c>
      <c r="R442" s="38">
        <v>0</v>
      </c>
      <c r="S442" s="38">
        <v>0</v>
      </c>
      <c r="T442" s="38">
        <v>0</v>
      </c>
      <c r="U442" s="19"/>
      <c r="V442" s="38">
        <v>0</v>
      </c>
      <c r="W442" s="19"/>
      <c r="X442" s="38">
        <v>0</v>
      </c>
      <c r="Y442" s="38">
        <v>956650</v>
      </c>
      <c r="Z442" s="38">
        <v>956650</v>
      </c>
      <c r="AA442" s="20"/>
      <c r="AB442" s="19"/>
      <c r="AC442" s="38" t="s">
        <v>112</v>
      </c>
    </row>
    <row r="443" spans="1:29" x14ac:dyDescent="0.25">
      <c r="A443" s="13" t="str">
        <f t="shared" si="14"/>
        <v>1070295677</v>
      </c>
      <c r="B443" s="35">
        <v>438</v>
      </c>
      <c r="C443" s="36" t="s">
        <v>5034</v>
      </c>
      <c r="D443" s="13" t="str">
        <f t="shared" si="15"/>
        <v>1070295677</v>
      </c>
      <c r="E443" s="36"/>
      <c r="F443" s="35" t="s">
        <v>5035</v>
      </c>
      <c r="G443" s="37">
        <v>44094.16337962963</v>
      </c>
      <c r="H443" s="35" t="s">
        <v>157</v>
      </c>
      <c r="I443" s="35" t="s">
        <v>5036</v>
      </c>
      <c r="J443" s="35" t="s">
        <v>5036</v>
      </c>
      <c r="K443" s="35" t="s">
        <v>5037</v>
      </c>
      <c r="L443" s="35" t="s">
        <v>5038</v>
      </c>
      <c r="M443" s="35" t="s">
        <v>5039</v>
      </c>
      <c r="N443" s="35" t="s">
        <v>5040</v>
      </c>
      <c r="O443" s="35" t="s">
        <v>5041</v>
      </c>
      <c r="P443" s="38">
        <v>200000</v>
      </c>
      <c r="Q443" s="38">
        <v>6650</v>
      </c>
      <c r="R443" s="38">
        <v>0</v>
      </c>
      <c r="S443" s="38">
        <v>0</v>
      </c>
      <c r="T443" s="38">
        <v>0</v>
      </c>
      <c r="U443" s="19"/>
      <c r="V443" s="38">
        <v>0</v>
      </c>
      <c r="W443" s="19"/>
      <c r="X443" s="38">
        <v>0</v>
      </c>
      <c r="Y443" s="38">
        <v>206650</v>
      </c>
      <c r="Z443" s="38">
        <v>206650</v>
      </c>
      <c r="AA443" s="20"/>
      <c r="AB443" s="19"/>
      <c r="AC443" s="38" t="s">
        <v>112</v>
      </c>
    </row>
    <row r="444" spans="1:29" x14ac:dyDescent="0.25">
      <c r="A444" s="13" t="str">
        <f t="shared" si="14"/>
        <v>1103295245</v>
      </c>
      <c r="B444" s="35">
        <v>439</v>
      </c>
      <c r="C444" s="36" t="s">
        <v>5042</v>
      </c>
      <c r="D444" s="13" t="str">
        <f t="shared" si="15"/>
        <v>1103295245</v>
      </c>
      <c r="E444" s="36"/>
      <c r="F444" s="35" t="s">
        <v>5043</v>
      </c>
      <c r="G444" s="37">
        <v>44094.16642361111</v>
      </c>
      <c r="H444" s="35" t="s">
        <v>157</v>
      </c>
      <c r="I444" s="35" t="s">
        <v>5044</v>
      </c>
      <c r="J444" s="35" t="s">
        <v>5044</v>
      </c>
      <c r="K444" s="35" t="s">
        <v>5045</v>
      </c>
      <c r="L444" s="35" t="s">
        <v>5046</v>
      </c>
      <c r="M444" s="35" t="s">
        <v>5047</v>
      </c>
      <c r="N444" s="35" t="s">
        <v>1031</v>
      </c>
      <c r="O444" s="35" t="s">
        <v>1032</v>
      </c>
      <c r="P444" s="38">
        <v>474000</v>
      </c>
      <c r="Q444" s="38">
        <v>6650</v>
      </c>
      <c r="R444" s="38">
        <v>8000</v>
      </c>
      <c r="S444" s="38">
        <v>0</v>
      </c>
      <c r="T444" s="38">
        <v>0</v>
      </c>
      <c r="U444" s="19"/>
      <c r="V444" s="38">
        <v>0</v>
      </c>
      <c r="W444" s="19"/>
      <c r="X444" s="38">
        <v>0</v>
      </c>
      <c r="Y444" s="38">
        <v>488650</v>
      </c>
      <c r="Z444" s="38">
        <v>488650</v>
      </c>
      <c r="AA444" s="39" t="s">
        <v>5048</v>
      </c>
      <c r="AB444" s="38" t="s">
        <v>162</v>
      </c>
      <c r="AC444" s="38" t="s">
        <v>112</v>
      </c>
    </row>
    <row r="445" spans="1:29" x14ac:dyDescent="0.25">
      <c r="A445" s="13" t="str">
        <f t="shared" si="14"/>
        <v>1264795192</v>
      </c>
      <c r="B445" s="35">
        <v>440</v>
      </c>
      <c r="C445" s="36" t="s">
        <v>5049</v>
      </c>
      <c r="D445" s="13" t="str">
        <f t="shared" si="15"/>
        <v>1264795192</v>
      </c>
      <c r="E445" s="36"/>
      <c r="F445" s="35" t="s">
        <v>5050</v>
      </c>
      <c r="G445" s="37">
        <v>44094.227939814817</v>
      </c>
      <c r="H445" s="35" t="s">
        <v>157</v>
      </c>
      <c r="I445" s="35" t="s">
        <v>5051</v>
      </c>
      <c r="J445" s="35" t="s">
        <v>5051</v>
      </c>
      <c r="K445" s="35" t="s">
        <v>5052</v>
      </c>
      <c r="L445" s="35" t="s">
        <v>5053</v>
      </c>
      <c r="M445" s="35" t="s">
        <v>5054</v>
      </c>
      <c r="N445" s="35" t="s">
        <v>5055</v>
      </c>
      <c r="O445" s="35" t="s">
        <v>5056</v>
      </c>
      <c r="P445" s="38">
        <v>91000</v>
      </c>
      <c r="Q445" s="38">
        <v>6650</v>
      </c>
      <c r="R445" s="38">
        <v>9000</v>
      </c>
      <c r="S445" s="38">
        <v>0</v>
      </c>
      <c r="T445" s="38">
        <v>0</v>
      </c>
      <c r="U445" s="19"/>
      <c r="V445" s="38">
        <v>0</v>
      </c>
      <c r="W445" s="19"/>
      <c r="X445" s="38">
        <v>0</v>
      </c>
      <c r="Y445" s="38">
        <v>106650</v>
      </c>
      <c r="Z445" s="38">
        <v>106650</v>
      </c>
      <c r="AA445" s="39" t="s">
        <v>5057</v>
      </c>
      <c r="AB445" s="38" t="s">
        <v>163</v>
      </c>
      <c r="AC445" s="38" t="s">
        <v>112</v>
      </c>
    </row>
    <row r="446" spans="1:29" x14ac:dyDescent="0.25">
      <c r="A446" s="13" t="str">
        <f t="shared" si="14"/>
        <v>1357106150</v>
      </c>
      <c r="B446" s="35">
        <v>441</v>
      </c>
      <c r="C446" s="36" t="s">
        <v>5058</v>
      </c>
      <c r="D446" s="13" t="str">
        <f t="shared" si="15"/>
        <v>1357106150</v>
      </c>
      <c r="E446" s="36"/>
      <c r="F446" s="35" t="s">
        <v>5059</v>
      </c>
      <c r="G446" s="37">
        <v>44094.275555555556</v>
      </c>
      <c r="H446" s="35" t="s">
        <v>157</v>
      </c>
      <c r="I446" s="35" t="s">
        <v>5060</v>
      </c>
      <c r="J446" s="35" t="s">
        <v>5060</v>
      </c>
      <c r="K446" s="35" t="s">
        <v>5061</v>
      </c>
      <c r="L446" s="35" t="s">
        <v>5062</v>
      </c>
      <c r="M446" s="35" t="s">
        <v>5063</v>
      </c>
      <c r="N446" s="35" t="s">
        <v>448</v>
      </c>
      <c r="O446" s="35" t="s">
        <v>449</v>
      </c>
      <c r="P446" s="38">
        <v>620000</v>
      </c>
      <c r="Q446" s="38">
        <v>6650</v>
      </c>
      <c r="R446" s="38">
        <v>10000</v>
      </c>
      <c r="S446" s="38">
        <v>0</v>
      </c>
      <c r="T446" s="38">
        <v>0</v>
      </c>
      <c r="U446" s="19"/>
      <c r="V446" s="38">
        <v>0</v>
      </c>
      <c r="W446" s="19"/>
      <c r="X446" s="38">
        <v>0</v>
      </c>
      <c r="Y446" s="38">
        <v>636650</v>
      </c>
      <c r="Z446" s="38">
        <v>636650</v>
      </c>
      <c r="AA446" s="39" t="s">
        <v>5064</v>
      </c>
      <c r="AB446" s="38" t="s">
        <v>163</v>
      </c>
      <c r="AC446" s="38" t="s">
        <v>112</v>
      </c>
    </row>
    <row r="447" spans="1:29" x14ac:dyDescent="0.25">
      <c r="A447" s="13" t="str">
        <f t="shared" si="14"/>
        <v>1148106705</v>
      </c>
      <c r="B447" s="35">
        <v>442</v>
      </c>
      <c r="C447" s="36" t="s">
        <v>5065</v>
      </c>
      <c r="D447" s="13" t="str">
        <f t="shared" si="15"/>
        <v>1148106705</v>
      </c>
      <c r="E447" s="36"/>
      <c r="F447" s="35" t="s">
        <v>5066</v>
      </c>
      <c r="G447" s="37">
        <v>44094.277187500003</v>
      </c>
      <c r="H447" s="35" t="s">
        <v>157</v>
      </c>
      <c r="I447" s="35" t="s">
        <v>5067</v>
      </c>
      <c r="J447" s="35" t="s">
        <v>5067</v>
      </c>
      <c r="K447" s="35" t="s">
        <v>5068</v>
      </c>
      <c r="L447" s="35" t="s">
        <v>5069</v>
      </c>
      <c r="M447" s="35" t="s">
        <v>5070</v>
      </c>
      <c r="N447" s="35" t="s">
        <v>5071</v>
      </c>
      <c r="O447" s="35" t="s">
        <v>5072</v>
      </c>
      <c r="P447" s="38">
        <v>950000</v>
      </c>
      <c r="Q447" s="38">
        <v>6650</v>
      </c>
      <c r="R447" s="38">
        <v>8000</v>
      </c>
      <c r="S447" s="38">
        <v>0</v>
      </c>
      <c r="T447" s="38">
        <v>0</v>
      </c>
      <c r="U447" s="19"/>
      <c r="V447" s="38">
        <v>0</v>
      </c>
      <c r="W447" s="19"/>
      <c r="X447" s="38">
        <v>0</v>
      </c>
      <c r="Y447" s="38">
        <v>964650</v>
      </c>
      <c r="Z447" s="38">
        <v>964650</v>
      </c>
      <c r="AA447" s="39" t="s">
        <v>5073</v>
      </c>
      <c r="AB447" s="38" t="s">
        <v>158</v>
      </c>
      <c r="AC447" s="38" t="s">
        <v>112</v>
      </c>
    </row>
    <row r="448" spans="1:29" x14ac:dyDescent="0.25">
      <c r="A448" s="13" t="str">
        <f t="shared" si="14"/>
        <v>1698995649</v>
      </c>
      <c r="B448" s="35">
        <v>443</v>
      </c>
      <c r="C448" s="36" t="s">
        <v>5074</v>
      </c>
      <c r="D448" s="13" t="str">
        <f t="shared" si="15"/>
        <v>1698995649</v>
      </c>
      <c r="E448" s="36"/>
      <c r="F448" s="35" t="s">
        <v>5075</v>
      </c>
      <c r="G448" s="37">
        <v>44094.297118055554</v>
      </c>
      <c r="H448" s="35" t="s">
        <v>157</v>
      </c>
      <c r="I448" s="35" t="s">
        <v>5076</v>
      </c>
      <c r="J448" s="35" t="s">
        <v>5076</v>
      </c>
      <c r="K448" s="35" t="s">
        <v>5077</v>
      </c>
      <c r="L448" s="35" t="s">
        <v>5078</v>
      </c>
      <c r="M448" s="35" t="s">
        <v>5079</v>
      </c>
      <c r="N448" s="35" t="s">
        <v>5080</v>
      </c>
      <c r="O448" s="35" t="s">
        <v>5081</v>
      </c>
      <c r="P448" s="38">
        <v>50000</v>
      </c>
      <c r="Q448" s="38">
        <v>6650</v>
      </c>
      <c r="R448" s="38">
        <v>0</v>
      </c>
      <c r="S448" s="38">
        <v>0</v>
      </c>
      <c r="T448" s="38">
        <v>0</v>
      </c>
      <c r="U448" s="19"/>
      <c r="V448" s="38">
        <v>0</v>
      </c>
      <c r="W448" s="19"/>
      <c r="X448" s="38">
        <v>0</v>
      </c>
      <c r="Y448" s="38">
        <v>56650</v>
      </c>
      <c r="Z448" s="38">
        <v>56650</v>
      </c>
      <c r="AA448" s="20"/>
      <c r="AB448" s="19"/>
      <c r="AC448" s="38" t="s">
        <v>112</v>
      </c>
    </row>
    <row r="449" spans="1:29" x14ac:dyDescent="0.25">
      <c r="A449" s="13" t="str">
        <f t="shared" si="14"/>
        <v>1751506816</v>
      </c>
      <c r="B449" s="35">
        <v>444</v>
      </c>
      <c r="C449" s="36" t="s">
        <v>5082</v>
      </c>
      <c r="D449" s="13" t="str">
        <f t="shared" si="15"/>
        <v>1751506816</v>
      </c>
      <c r="E449" s="36"/>
      <c r="F449" s="35" t="s">
        <v>5083</v>
      </c>
      <c r="G449" s="37">
        <v>44094.314942129633</v>
      </c>
      <c r="H449" s="35" t="s">
        <v>157</v>
      </c>
      <c r="I449" s="35" t="s">
        <v>5084</v>
      </c>
      <c r="J449" s="35" t="s">
        <v>5084</v>
      </c>
      <c r="K449" s="35" t="s">
        <v>5085</v>
      </c>
      <c r="L449" s="35" t="s">
        <v>5086</v>
      </c>
      <c r="M449" s="35" t="s">
        <v>5087</v>
      </c>
      <c r="N449" s="35" t="s">
        <v>5088</v>
      </c>
      <c r="O449" s="35" t="s">
        <v>5089</v>
      </c>
      <c r="P449" s="38">
        <v>474000</v>
      </c>
      <c r="Q449" s="38">
        <v>6650</v>
      </c>
      <c r="R449" s="38">
        <v>22000</v>
      </c>
      <c r="S449" s="38">
        <v>0</v>
      </c>
      <c r="T449" s="38">
        <v>0</v>
      </c>
      <c r="U449" s="19"/>
      <c r="V449" s="38">
        <v>0</v>
      </c>
      <c r="W449" s="19"/>
      <c r="X449" s="38">
        <v>0</v>
      </c>
      <c r="Y449" s="38">
        <v>502650</v>
      </c>
      <c r="Z449" s="38">
        <v>502650</v>
      </c>
      <c r="AA449" s="39" t="s">
        <v>5090</v>
      </c>
      <c r="AB449" s="38" t="s">
        <v>138</v>
      </c>
      <c r="AC449" s="38" t="s">
        <v>112</v>
      </c>
    </row>
    <row r="450" spans="1:29" x14ac:dyDescent="0.25">
      <c r="A450" s="13" t="str">
        <f t="shared" si="14"/>
        <v>1605265081</v>
      </c>
      <c r="B450" s="35">
        <v>445</v>
      </c>
      <c r="C450" s="36" t="s">
        <v>5091</v>
      </c>
      <c r="D450" s="13" t="str">
        <f t="shared" si="15"/>
        <v>1605265081</v>
      </c>
      <c r="E450" s="36"/>
      <c r="F450" s="35" t="s">
        <v>5092</v>
      </c>
      <c r="G450" s="37">
        <v>44094.321932870371</v>
      </c>
      <c r="H450" s="35" t="s">
        <v>157</v>
      </c>
      <c r="I450" s="35" t="s">
        <v>5093</v>
      </c>
      <c r="J450" s="35" t="s">
        <v>5093</v>
      </c>
      <c r="K450" s="35" t="s">
        <v>5094</v>
      </c>
      <c r="L450" s="35" t="s">
        <v>5095</v>
      </c>
      <c r="M450" s="35" t="s">
        <v>5096</v>
      </c>
      <c r="N450" s="35" t="s">
        <v>816</v>
      </c>
      <c r="O450" s="35" t="s">
        <v>817</v>
      </c>
      <c r="P450" s="38">
        <v>166000</v>
      </c>
      <c r="Q450" s="38">
        <v>6650</v>
      </c>
      <c r="R450" s="38">
        <v>9000</v>
      </c>
      <c r="S450" s="38">
        <v>0</v>
      </c>
      <c r="T450" s="38">
        <v>0</v>
      </c>
      <c r="U450" s="19"/>
      <c r="V450" s="38">
        <v>0</v>
      </c>
      <c r="W450" s="19"/>
      <c r="X450" s="38">
        <v>0</v>
      </c>
      <c r="Y450" s="38">
        <v>181650</v>
      </c>
      <c r="Z450" s="38">
        <v>181650</v>
      </c>
      <c r="AA450" s="39" t="s">
        <v>5097</v>
      </c>
      <c r="AB450" s="38" t="s">
        <v>163</v>
      </c>
      <c r="AC450" s="38" t="s">
        <v>112</v>
      </c>
    </row>
    <row r="451" spans="1:29" x14ac:dyDescent="0.25">
      <c r="A451" s="13" t="str">
        <f t="shared" si="14"/>
        <v>1359506149</v>
      </c>
      <c r="B451" s="35">
        <v>446</v>
      </c>
      <c r="C451" s="36" t="s">
        <v>5098</v>
      </c>
      <c r="D451" s="13" t="str">
        <f t="shared" si="15"/>
        <v>1359506149</v>
      </c>
      <c r="E451" s="36"/>
      <c r="F451" s="35" t="s">
        <v>5099</v>
      </c>
      <c r="G451" s="37">
        <v>44094.325046296297</v>
      </c>
      <c r="H451" s="35" t="s">
        <v>157</v>
      </c>
      <c r="I451" s="35" t="s">
        <v>5100</v>
      </c>
      <c r="J451" s="35" t="s">
        <v>5100</v>
      </c>
      <c r="K451" s="35" t="s">
        <v>5101</v>
      </c>
      <c r="L451" s="35" t="s">
        <v>5102</v>
      </c>
      <c r="M451" s="35" t="s">
        <v>5103</v>
      </c>
      <c r="N451" s="35" t="s">
        <v>5104</v>
      </c>
      <c r="O451" s="35" t="s">
        <v>5105</v>
      </c>
      <c r="P451" s="38">
        <v>948000</v>
      </c>
      <c r="Q451" s="38">
        <v>6650</v>
      </c>
      <c r="R451" s="38">
        <v>24000</v>
      </c>
      <c r="S451" s="38">
        <v>0</v>
      </c>
      <c r="T451" s="38">
        <v>0</v>
      </c>
      <c r="U451" s="19"/>
      <c r="V451" s="38">
        <v>0</v>
      </c>
      <c r="W451" s="19"/>
      <c r="X451" s="38">
        <v>0</v>
      </c>
      <c r="Y451" s="38">
        <v>978650</v>
      </c>
      <c r="Z451" s="38">
        <v>978650</v>
      </c>
      <c r="AA451" s="39" t="s">
        <v>5106</v>
      </c>
      <c r="AB451" s="38" t="s">
        <v>162</v>
      </c>
      <c r="AC451" s="38" t="s">
        <v>112</v>
      </c>
    </row>
    <row r="452" spans="1:29" x14ac:dyDescent="0.25">
      <c r="A452" s="13" t="str">
        <f t="shared" si="14"/>
        <v>1346706660</v>
      </c>
      <c r="B452" s="35">
        <v>447</v>
      </c>
      <c r="C452" s="36" t="s">
        <v>5107</v>
      </c>
      <c r="D452" s="13" t="str">
        <f t="shared" si="15"/>
        <v>1346706660</v>
      </c>
      <c r="E452" s="36"/>
      <c r="F452" s="35" t="s">
        <v>5108</v>
      </c>
      <c r="G452" s="37">
        <v>44094.344699074078</v>
      </c>
      <c r="H452" s="35" t="s">
        <v>157</v>
      </c>
      <c r="I452" s="35" t="s">
        <v>5109</v>
      </c>
      <c r="J452" s="35" t="s">
        <v>5109</v>
      </c>
      <c r="K452" s="35" t="s">
        <v>5110</v>
      </c>
      <c r="L452" s="35" t="s">
        <v>5111</v>
      </c>
      <c r="M452" s="35" t="s">
        <v>5112</v>
      </c>
      <c r="N452" s="35" t="s">
        <v>5113</v>
      </c>
      <c r="O452" s="35" t="s">
        <v>5114</v>
      </c>
      <c r="P452" s="38">
        <v>122000</v>
      </c>
      <c r="Q452" s="38">
        <v>6650</v>
      </c>
      <c r="R452" s="38">
        <v>8000</v>
      </c>
      <c r="S452" s="38">
        <v>0</v>
      </c>
      <c r="T452" s="38">
        <v>0</v>
      </c>
      <c r="U452" s="19"/>
      <c r="V452" s="38">
        <v>0</v>
      </c>
      <c r="W452" s="19"/>
      <c r="X452" s="38">
        <v>0</v>
      </c>
      <c r="Y452" s="38">
        <v>136650</v>
      </c>
      <c r="Z452" s="38">
        <v>136650</v>
      </c>
      <c r="AA452" s="39" t="s">
        <v>5115</v>
      </c>
      <c r="AB452" s="38" t="s">
        <v>162</v>
      </c>
      <c r="AC452" s="38" t="s">
        <v>112</v>
      </c>
    </row>
    <row r="453" spans="1:29" x14ac:dyDescent="0.25">
      <c r="A453" s="13" t="str">
        <f t="shared" si="14"/>
        <v>1705465725</v>
      </c>
      <c r="B453" s="35">
        <v>448</v>
      </c>
      <c r="C453" s="36" t="s">
        <v>5116</v>
      </c>
      <c r="D453" s="13" t="str">
        <f t="shared" si="15"/>
        <v>1705465725</v>
      </c>
      <c r="E453" s="36"/>
      <c r="F453" s="35" t="s">
        <v>5117</v>
      </c>
      <c r="G453" s="37">
        <v>44094.344988425924</v>
      </c>
      <c r="H453" s="35" t="s">
        <v>157</v>
      </c>
      <c r="I453" s="35" t="s">
        <v>5118</v>
      </c>
      <c r="J453" s="35" t="s">
        <v>5118</v>
      </c>
      <c r="K453" s="35" t="s">
        <v>5119</v>
      </c>
      <c r="L453" s="35" t="s">
        <v>5120</v>
      </c>
      <c r="M453" s="35" t="s">
        <v>5121</v>
      </c>
      <c r="N453" s="35" t="s">
        <v>396</v>
      </c>
      <c r="O453" s="35" t="s">
        <v>397</v>
      </c>
      <c r="P453" s="38">
        <v>698000</v>
      </c>
      <c r="Q453" s="38">
        <v>6650</v>
      </c>
      <c r="R453" s="38">
        <v>82000</v>
      </c>
      <c r="S453" s="38">
        <v>0</v>
      </c>
      <c r="T453" s="38">
        <v>0</v>
      </c>
      <c r="U453" s="19"/>
      <c r="V453" s="38">
        <v>0</v>
      </c>
      <c r="W453" s="19"/>
      <c r="X453" s="38">
        <v>0</v>
      </c>
      <c r="Y453" s="38">
        <v>786650</v>
      </c>
      <c r="Z453" s="38">
        <v>786650</v>
      </c>
      <c r="AA453" s="39" t="s">
        <v>5122</v>
      </c>
      <c r="AB453" s="38" t="s">
        <v>162</v>
      </c>
      <c r="AC453" s="38" t="s">
        <v>112</v>
      </c>
    </row>
    <row r="454" spans="1:29" x14ac:dyDescent="0.25">
      <c r="A454" s="13" t="str">
        <f t="shared" ref="A454:A517" si="16">D454</f>
        <v>1581565703</v>
      </c>
      <c r="B454" s="35">
        <v>449</v>
      </c>
      <c r="C454" s="36" t="s">
        <v>5123</v>
      </c>
      <c r="D454" s="13" t="str">
        <f t="shared" ref="D454:D517" si="17">RIGHT(C454,LEN(C454)-6)</f>
        <v>1581565703</v>
      </c>
      <c r="E454" s="36"/>
      <c r="F454" s="35" t="s">
        <v>5124</v>
      </c>
      <c r="G454" s="37">
        <v>44094.35224537037</v>
      </c>
      <c r="H454" s="35" t="s">
        <v>157</v>
      </c>
      <c r="I454" s="35" t="s">
        <v>5125</v>
      </c>
      <c r="J454" s="35" t="s">
        <v>5125</v>
      </c>
      <c r="K454" s="35" t="s">
        <v>5126</v>
      </c>
      <c r="L454" s="35" t="s">
        <v>5127</v>
      </c>
      <c r="M454" s="35" t="s">
        <v>5128</v>
      </c>
      <c r="N454" s="35" t="s">
        <v>5129</v>
      </c>
      <c r="O454" s="35" t="s">
        <v>1342</v>
      </c>
      <c r="P454" s="38">
        <v>50000</v>
      </c>
      <c r="Q454" s="38">
        <v>6650</v>
      </c>
      <c r="R454" s="38">
        <v>8000</v>
      </c>
      <c r="S454" s="38">
        <v>0</v>
      </c>
      <c r="T454" s="38">
        <v>0</v>
      </c>
      <c r="U454" s="19"/>
      <c r="V454" s="38">
        <v>0</v>
      </c>
      <c r="W454" s="19"/>
      <c r="X454" s="38">
        <v>0</v>
      </c>
      <c r="Y454" s="38">
        <v>64650</v>
      </c>
      <c r="Z454" s="38">
        <v>64650</v>
      </c>
      <c r="AA454" s="39" t="s">
        <v>5130</v>
      </c>
      <c r="AB454" s="38" t="s">
        <v>158</v>
      </c>
      <c r="AC454" s="38" t="s">
        <v>112</v>
      </c>
    </row>
    <row r="455" spans="1:29" x14ac:dyDescent="0.25">
      <c r="A455" s="13" t="str">
        <f t="shared" si="16"/>
        <v>1456565428</v>
      </c>
      <c r="B455" s="35">
        <v>450</v>
      </c>
      <c r="C455" s="36" t="s">
        <v>5131</v>
      </c>
      <c r="D455" s="13" t="str">
        <f t="shared" si="17"/>
        <v>1456565428</v>
      </c>
      <c r="E455" s="36"/>
      <c r="F455" s="35" t="s">
        <v>5132</v>
      </c>
      <c r="G455" s="37">
        <v>44094.358171296299</v>
      </c>
      <c r="H455" s="35" t="s">
        <v>157</v>
      </c>
      <c r="I455" s="35" t="s">
        <v>5133</v>
      </c>
      <c r="J455" s="35" t="s">
        <v>5133</v>
      </c>
      <c r="K455" s="35" t="s">
        <v>5134</v>
      </c>
      <c r="L455" s="35" t="s">
        <v>5135</v>
      </c>
      <c r="M455" s="35" t="s">
        <v>5136</v>
      </c>
      <c r="N455" s="35" t="s">
        <v>396</v>
      </c>
      <c r="O455" s="35" t="s">
        <v>397</v>
      </c>
      <c r="P455" s="38">
        <v>1110000</v>
      </c>
      <c r="Q455" s="38">
        <v>6650</v>
      </c>
      <c r="R455" s="38">
        <v>19000</v>
      </c>
      <c r="S455" s="38">
        <v>0</v>
      </c>
      <c r="T455" s="38">
        <v>0</v>
      </c>
      <c r="U455" s="19"/>
      <c r="V455" s="38">
        <v>0</v>
      </c>
      <c r="W455" s="19"/>
      <c r="X455" s="38">
        <v>0</v>
      </c>
      <c r="Y455" s="38">
        <v>1135650</v>
      </c>
      <c r="Z455" s="38">
        <v>1135650</v>
      </c>
      <c r="AA455" s="39" t="s">
        <v>5137</v>
      </c>
      <c r="AB455" s="38" t="s">
        <v>168</v>
      </c>
      <c r="AC455" s="38" t="s">
        <v>112</v>
      </c>
    </row>
    <row r="456" spans="1:29" x14ac:dyDescent="0.25">
      <c r="A456" s="13" t="str">
        <f t="shared" si="16"/>
        <v>1328016657</v>
      </c>
      <c r="B456" s="35">
        <v>451</v>
      </c>
      <c r="C456" s="36" t="s">
        <v>5138</v>
      </c>
      <c r="D456" s="13" t="str">
        <f t="shared" si="17"/>
        <v>1328016657</v>
      </c>
      <c r="E456" s="36"/>
      <c r="F456" s="35" t="s">
        <v>5139</v>
      </c>
      <c r="G456" s="37">
        <v>44094.380671296298</v>
      </c>
      <c r="H456" s="35" t="s">
        <v>157</v>
      </c>
      <c r="I456" s="35" t="s">
        <v>5140</v>
      </c>
      <c r="J456" s="35" t="s">
        <v>5140</v>
      </c>
      <c r="K456" s="35" t="s">
        <v>5141</v>
      </c>
      <c r="L456" s="35" t="s">
        <v>5142</v>
      </c>
      <c r="M456" s="35" t="s">
        <v>5143</v>
      </c>
      <c r="N456" s="35" t="s">
        <v>245</v>
      </c>
      <c r="O456" s="35" t="s">
        <v>246</v>
      </c>
      <c r="P456" s="38">
        <v>970000</v>
      </c>
      <c r="Q456" s="38">
        <v>6650</v>
      </c>
      <c r="R456" s="38">
        <v>8000</v>
      </c>
      <c r="S456" s="38">
        <v>0</v>
      </c>
      <c r="T456" s="38">
        <v>0</v>
      </c>
      <c r="U456" s="19"/>
      <c r="V456" s="38">
        <v>0</v>
      </c>
      <c r="W456" s="19"/>
      <c r="X456" s="38">
        <v>0</v>
      </c>
      <c r="Y456" s="38">
        <v>984650</v>
      </c>
      <c r="Z456" s="38">
        <v>984650</v>
      </c>
      <c r="AA456" s="39" t="s">
        <v>5144</v>
      </c>
      <c r="AB456" s="38" t="s">
        <v>138</v>
      </c>
      <c r="AC456" s="38" t="s">
        <v>112</v>
      </c>
    </row>
    <row r="457" spans="1:29" x14ac:dyDescent="0.25">
      <c r="A457" s="13" t="str">
        <f t="shared" si="16"/>
        <v>1445116166</v>
      </c>
      <c r="B457" s="35">
        <v>452</v>
      </c>
      <c r="C457" s="36" t="s">
        <v>5145</v>
      </c>
      <c r="D457" s="13" t="str">
        <f t="shared" si="17"/>
        <v>1445116166</v>
      </c>
      <c r="E457" s="36"/>
      <c r="F457" s="35" t="s">
        <v>5146</v>
      </c>
      <c r="G457" s="37">
        <v>44094.389143518521</v>
      </c>
      <c r="H457" s="35" t="s">
        <v>157</v>
      </c>
      <c r="I457" s="35" t="s">
        <v>5147</v>
      </c>
      <c r="J457" s="35" t="s">
        <v>5147</v>
      </c>
      <c r="K457" s="35" t="s">
        <v>5148</v>
      </c>
      <c r="L457" s="35" t="s">
        <v>5149</v>
      </c>
      <c r="M457" s="35" t="s">
        <v>5150</v>
      </c>
      <c r="N457" s="35" t="s">
        <v>708</v>
      </c>
      <c r="O457" s="35" t="s">
        <v>709</v>
      </c>
      <c r="P457" s="38">
        <v>330000</v>
      </c>
      <c r="Q457" s="38">
        <v>6650</v>
      </c>
      <c r="R457" s="38">
        <v>10000</v>
      </c>
      <c r="S457" s="38">
        <v>0</v>
      </c>
      <c r="T457" s="38">
        <v>0</v>
      </c>
      <c r="U457" s="19"/>
      <c r="V457" s="38">
        <v>0</v>
      </c>
      <c r="W457" s="19"/>
      <c r="X457" s="38">
        <v>0</v>
      </c>
      <c r="Y457" s="38">
        <v>346650</v>
      </c>
      <c r="Z457" s="38">
        <v>346650</v>
      </c>
      <c r="AA457" s="39" t="s">
        <v>5151</v>
      </c>
      <c r="AB457" s="38" t="s">
        <v>162</v>
      </c>
      <c r="AC457" s="38" t="s">
        <v>112</v>
      </c>
    </row>
    <row r="458" spans="1:29" x14ac:dyDescent="0.25">
      <c r="A458" s="13" t="str">
        <f t="shared" si="16"/>
        <v>1328116245</v>
      </c>
      <c r="B458" s="35">
        <v>453</v>
      </c>
      <c r="C458" s="36" t="s">
        <v>5152</v>
      </c>
      <c r="D458" s="13" t="str">
        <f t="shared" si="17"/>
        <v>1328116245</v>
      </c>
      <c r="E458" s="36"/>
      <c r="F458" s="35" t="s">
        <v>5153</v>
      </c>
      <c r="G458" s="37">
        <v>44094.394270833334</v>
      </c>
      <c r="H458" s="35" t="s">
        <v>157</v>
      </c>
      <c r="I458" s="35" t="s">
        <v>5154</v>
      </c>
      <c r="J458" s="35" t="s">
        <v>5154</v>
      </c>
      <c r="K458" s="35" t="s">
        <v>5155</v>
      </c>
      <c r="L458" s="35" t="s">
        <v>5156</v>
      </c>
      <c r="M458" s="35" t="s">
        <v>5157</v>
      </c>
      <c r="N458" s="35" t="s">
        <v>5158</v>
      </c>
      <c r="O458" s="35" t="s">
        <v>5159</v>
      </c>
      <c r="P458" s="38">
        <v>950000</v>
      </c>
      <c r="Q458" s="38">
        <v>6650</v>
      </c>
      <c r="R458" s="38">
        <v>0</v>
      </c>
      <c r="S458" s="38">
        <v>0</v>
      </c>
      <c r="T458" s="38">
        <v>0</v>
      </c>
      <c r="U458" s="19"/>
      <c r="V458" s="38">
        <v>0</v>
      </c>
      <c r="W458" s="19"/>
      <c r="X458" s="38">
        <v>0</v>
      </c>
      <c r="Y458" s="38">
        <v>956650</v>
      </c>
      <c r="Z458" s="38">
        <v>956650</v>
      </c>
      <c r="AA458" s="20"/>
      <c r="AB458" s="19"/>
      <c r="AC458" s="38" t="s">
        <v>112</v>
      </c>
    </row>
    <row r="459" spans="1:29" x14ac:dyDescent="0.25">
      <c r="A459" s="13" t="str">
        <f t="shared" si="16"/>
        <v>1423965704</v>
      </c>
      <c r="B459" s="35">
        <v>454</v>
      </c>
      <c r="C459" s="36" t="s">
        <v>5160</v>
      </c>
      <c r="D459" s="13" t="str">
        <f t="shared" si="17"/>
        <v>1423965704</v>
      </c>
      <c r="E459" s="36"/>
      <c r="F459" s="35" t="s">
        <v>5161</v>
      </c>
      <c r="G459" s="37">
        <v>44094.402222222219</v>
      </c>
      <c r="H459" s="35" t="s">
        <v>157</v>
      </c>
      <c r="I459" s="35" t="s">
        <v>5162</v>
      </c>
      <c r="J459" s="35" t="s">
        <v>5162</v>
      </c>
      <c r="K459" s="35" t="s">
        <v>5163</v>
      </c>
      <c r="L459" s="35" t="s">
        <v>5164</v>
      </c>
      <c r="M459" s="35" t="s">
        <v>5165</v>
      </c>
      <c r="N459" s="35" t="s">
        <v>5166</v>
      </c>
      <c r="O459" s="35" t="s">
        <v>5167</v>
      </c>
      <c r="P459" s="38">
        <v>50000</v>
      </c>
      <c r="Q459" s="38">
        <v>6650</v>
      </c>
      <c r="R459" s="38">
        <v>0</v>
      </c>
      <c r="S459" s="38">
        <v>0</v>
      </c>
      <c r="T459" s="38">
        <v>0</v>
      </c>
      <c r="U459" s="19"/>
      <c r="V459" s="38">
        <v>0</v>
      </c>
      <c r="W459" s="19"/>
      <c r="X459" s="38">
        <v>0</v>
      </c>
      <c r="Y459" s="38">
        <v>56650</v>
      </c>
      <c r="Z459" s="38">
        <v>56650</v>
      </c>
      <c r="AA459" s="20"/>
      <c r="AB459" s="19"/>
      <c r="AC459" s="38" t="s">
        <v>112</v>
      </c>
    </row>
    <row r="460" spans="1:29" x14ac:dyDescent="0.25">
      <c r="A460" s="13" t="str">
        <f t="shared" si="16"/>
        <v>1155216843</v>
      </c>
      <c r="B460" s="35">
        <v>455</v>
      </c>
      <c r="C460" s="36" t="s">
        <v>5168</v>
      </c>
      <c r="D460" s="13" t="str">
        <f t="shared" si="17"/>
        <v>1155216843</v>
      </c>
      <c r="E460" s="36"/>
      <c r="F460" s="35" t="s">
        <v>5169</v>
      </c>
      <c r="G460" s="37">
        <v>44094.40353009259</v>
      </c>
      <c r="H460" s="35" t="s">
        <v>157</v>
      </c>
      <c r="I460" s="35" t="s">
        <v>5170</v>
      </c>
      <c r="J460" s="35" t="s">
        <v>5170</v>
      </c>
      <c r="K460" s="35" t="s">
        <v>5171</v>
      </c>
      <c r="L460" s="35" t="s">
        <v>5172</v>
      </c>
      <c r="M460" s="35" t="s">
        <v>5173</v>
      </c>
      <c r="N460" s="35" t="s">
        <v>5174</v>
      </c>
      <c r="O460" s="35" t="s">
        <v>5175</v>
      </c>
      <c r="P460" s="38">
        <v>50000</v>
      </c>
      <c r="Q460" s="38">
        <v>6650</v>
      </c>
      <c r="R460" s="38">
        <v>0</v>
      </c>
      <c r="S460" s="38">
        <v>0</v>
      </c>
      <c r="T460" s="38">
        <v>0</v>
      </c>
      <c r="U460" s="19"/>
      <c r="V460" s="38">
        <v>0</v>
      </c>
      <c r="W460" s="19"/>
      <c r="X460" s="38">
        <v>0</v>
      </c>
      <c r="Y460" s="38">
        <v>56650</v>
      </c>
      <c r="Z460" s="38">
        <v>56650</v>
      </c>
      <c r="AA460" s="20"/>
      <c r="AB460" s="19"/>
      <c r="AC460" s="38" t="s">
        <v>112</v>
      </c>
    </row>
    <row r="461" spans="1:29" x14ac:dyDescent="0.25">
      <c r="A461" s="13" t="str">
        <f t="shared" si="16"/>
        <v>1405316638</v>
      </c>
      <c r="B461" s="35">
        <v>456</v>
      </c>
      <c r="C461" s="36" t="s">
        <v>5176</v>
      </c>
      <c r="D461" s="13" t="str">
        <f t="shared" si="17"/>
        <v>1405316638</v>
      </c>
      <c r="E461" s="36"/>
      <c r="F461" s="35" t="s">
        <v>5177</v>
      </c>
      <c r="G461" s="37">
        <v>44094.41128472222</v>
      </c>
      <c r="H461" s="35" t="s">
        <v>157</v>
      </c>
      <c r="I461" s="35" t="s">
        <v>5178</v>
      </c>
      <c r="J461" s="35" t="s">
        <v>5178</v>
      </c>
      <c r="K461" s="35" t="s">
        <v>5179</v>
      </c>
      <c r="L461" s="35" t="s">
        <v>5180</v>
      </c>
      <c r="M461" s="35" t="s">
        <v>5181</v>
      </c>
      <c r="N461" s="35" t="s">
        <v>608</v>
      </c>
      <c r="O461" s="35" t="s">
        <v>609</v>
      </c>
      <c r="P461" s="38">
        <v>741000</v>
      </c>
      <c r="Q461" s="38">
        <v>6650</v>
      </c>
      <c r="R461" s="38">
        <v>10000</v>
      </c>
      <c r="S461" s="38">
        <v>0</v>
      </c>
      <c r="T461" s="38">
        <v>0</v>
      </c>
      <c r="U461" s="19"/>
      <c r="V461" s="38">
        <v>0</v>
      </c>
      <c r="W461" s="19"/>
      <c r="X461" s="38">
        <v>0</v>
      </c>
      <c r="Y461" s="38">
        <v>757650</v>
      </c>
      <c r="Z461" s="38">
        <v>757650</v>
      </c>
      <c r="AA461" s="39" t="s">
        <v>5182</v>
      </c>
      <c r="AB461" s="38" t="s">
        <v>151</v>
      </c>
      <c r="AC461" s="38" t="s">
        <v>112</v>
      </c>
    </row>
    <row r="462" spans="1:29" x14ac:dyDescent="0.25">
      <c r="A462" s="13" t="str">
        <f t="shared" si="16"/>
        <v>1153316770</v>
      </c>
      <c r="B462" s="35">
        <v>457</v>
      </c>
      <c r="C462" s="36" t="s">
        <v>5183</v>
      </c>
      <c r="D462" s="13" t="str">
        <f t="shared" si="17"/>
        <v>1153316770</v>
      </c>
      <c r="E462" s="36"/>
      <c r="F462" s="35" t="s">
        <v>5184</v>
      </c>
      <c r="G462" s="37">
        <v>44094.412083333336</v>
      </c>
      <c r="H462" s="35" t="s">
        <v>157</v>
      </c>
      <c r="I462" s="35" t="s">
        <v>5185</v>
      </c>
      <c r="J462" s="35" t="s">
        <v>5185</v>
      </c>
      <c r="K462" s="35" t="s">
        <v>5186</v>
      </c>
      <c r="L462" s="35" t="s">
        <v>5187</v>
      </c>
      <c r="M462" s="35" t="s">
        <v>5188</v>
      </c>
      <c r="N462" s="35" t="s">
        <v>5189</v>
      </c>
      <c r="O462" s="35" t="s">
        <v>5190</v>
      </c>
      <c r="P462" s="38">
        <v>50000</v>
      </c>
      <c r="Q462" s="38">
        <v>6650</v>
      </c>
      <c r="R462" s="38">
        <v>0</v>
      </c>
      <c r="S462" s="38">
        <v>0</v>
      </c>
      <c r="T462" s="38">
        <v>0</v>
      </c>
      <c r="U462" s="19"/>
      <c r="V462" s="38">
        <v>0</v>
      </c>
      <c r="W462" s="19"/>
      <c r="X462" s="38">
        <v>0</v>
      </c>
      <c r="Y462" s="38">
        <v>56650</v>
      </c>
      <c r="Z462" s="38">
        <v>56650</v>
      </c>
      <c r="AA462" s="20"/>
      <c r="AB462" s="19"/>
      <c r="AC462" s="38" t="s">
        <v>112</v>
      </c>
    </row>
    <row r="463" spans="1:29" x14ac:dyDescent="0.25">
      <c r="A463" s="13" t="str">
        <f t="shared" si="16"/>
        <v>1926316841</v>
      </c>
      <c r="B463" s="35">
        <v>458</v>
      </c>
      <c r="C463" s="36" t="s">
        <v>5191</v>
      </c>
      <c r="D463" s="13" t="str">
        <f t="shared" si="17"/>
        <v>1926316841</v>
      </c>
      <c r="E463" s="36"/>
      <c r="F463" s="35" t="s">
        <v>5192</v>
      </c>
      <c r="G463" s="37">
        <v>44094.413831018515</v>
      </c>
      <c r="H463" s="35" t="s">
        <v>157</v>
      </c>
      <c r="I463" s="35" t="s">
        <v>5193</v>
      </c>
      <c r="J463" s="35" t="s">
        <v>5193</v>
      </c>
      <c r="K463" s="35" t="s">
        <v>5194</v>
      </c>
      <c r="L463" s="35" t="s">
        <v>5195</v>
      </c>
      <c r="M463" s="35" t="s">
        <v>5196</v>
      </c>
      <c r="N463" s="35" t="s">
        <v>5197</v>
      </c>
      <c r="O463" s="35" t="s">
        <v>5198</v>
      </c>
      <c r="P463" s="38">
        <v>50000</v>
      </c>
      <c r="Q463" s="38">
        <v>6650</v>
      </c>
      <c r="R463" s="38">
        <v>8000</v>
      </c>
      <c r="S463" s="38">
        <v>0</v>
      </c>
      <c r="T463" s="38">
        <v>0</v>
      </c>
      <c r="U463" s="19"/>
      <c r="V463" s="38">
        <v>0</v>
      </c>
      <c r="W463" s="19"/>
      <c r="X463" s="38">
        <v>0</v>
      </c>
      <c r="Y463" s="38">
        <v>64650</v>
      </c>
      <c r="Z463" s="38">
        <v>64650</v>
      </c>
      <c r="AA463" s="39" t="s">
        <v>5199</v>
      </c>
      <c r="AB463" s="38" t="s">
        <v>158</v>
      </c>
      <c r="AC463" s="38" t="s">
        <v>112</v>
      </c>
    </row>
    <row r="464" spans="1:29" x14ac:dyDescent="0.25">
      <c r="A464" s="13" t="str">
        <f t="shared" si="16"/>
        <v>1858565037</v>
      </c>
      <c r="B464" s="35">
        <v>459</v>
      </c>
      <c r="C464" s="36" t="s">
        <v>5200</v>
      </c>
      <c r="D464" s="13" t="str">
        <f t="shared" si="17"/>
        <v>1858565037</v>
      </c>
      <c r="E464" s="36"/>
      <c r="F464" s="35" t="s">
        <v>5201</v>
      </c>
      <c r="G464" s="37">
        <v>44094.430312500001</v>
      </c>
      <c r="H464" s="35" t="s">
        <v>157</v>
      </c>
      <c r="I464" s="35" t="s">
        <v>5202</v>
      </c>
      <c r="J464" s="35" t="s">
        <v>5202</v>
      </c>
      <c r="K464" s="35" t="s">
        <v>5203</v>
      </c>
      <c r="L464" s="35" t="s">
        <v>5204</v>
      </c>
      <c r="M464" s="35" t="s">
        <v>5205</v>
      </c>
      <c r="N464" s="35" t="s">
        <v>5206</v>
      </c>
      <c r="O464" s="35" t="s">
        <v>5207</v>
      </c>
      <c r="P464" s="38">
        <v>50000</v>
      </c>
      <c r="Q464" s="38">
        <v>6650</v>
      </c>
      <c r="R464" s="38">
        <v>10000</v>
      </c>
      <c r="S464" s="38">
        <v>0</v>
      </c>
      <c r="T464" s="38">
        <v>0</v>
      </c>
      <c r="U464" s="19"/>
      <c r="V464" s="38">
        <v>0</v>
      </c>
      <c r="W464" s="19"/>
      <c r="X464" s="38">
        <v>0</v>
      </c>
      <c r="Y464" s="38">
        <v>66650</v>
      </c>
      <c r="Z464" s="38">
        <v>66650</v>
      </c>
      <c r="AA464" s="39" t="s">
        <v>5208</v>
      </c>
      <c r="AB464" s="38" t="s">
        <v>162</v>
      </c>
      <c r="AC464" s="38" t="s">
        <v>112</v>
      </c>
    </row>
    <row r="465" spans="1:29" x14ac:dyDescent="0.25">
      <c r="A465" s="13" t="str">
        <f t="shared" si="16"/>
        <v>1055516026</v>
      </c>
      <c r="B465" s="35">
        <v>460</v>
      </c>
      <c r="C465" s="36" t="s">
        <v>5209</v>
      </c>
      <c r="D465" s="13" t="str">
        <f t="shared" si="17"/>
        <v>1055516026</v>
      </c>
      <c r="E465" s="36"/>
      <c r="F465" s="35" t="s">
        <v>5210</v>
      </c>
      <c r="G465" s="37">
        <v>44094.438125000001</v>
      </c>
      <c r="H465" s="35" t="s">
        <v>157</v>
      </c>
      <c r="I465" s="35" t="s">
        <v>5211</v>
      </c>
      <c r="J465" s="35" t="s">
        <v>5211</v>
      </c>
      <c r="K465" s="35" t="s">
        <v>5212</v>
      </c>
      <c r="L465" s="35" t="s">
        <v>5213</v>
      </c>
      <c r="M465" s="35" t="s">
        <v>5214</v>
      </c>
      <c r="N465" s="35" t="s">
        <v>5215</v>
      </c>
      <c r="O465" s="35" t="s">
        <v>5216</v>
      </c>
      <c r="P465" s="38">
        <v>50000</v>
      </c>
      <c r="Q465" s="38">
        <v>6650</v>
      </c>
      <c r="R465" s="38">
        <v>0</v>
      </c>
      <c r="S465" s="38">
        <v>0</v>
      </c>
      <c r="T465" s="38">
        <v>0</v>
      </c>
      <c r="U465" s="19"/>
      <c r="V465" s="38">
        <v>0</v>
      </c>
      <c r="W465" s="19"/>
      <c r="X465" s="38">
        <v>0</v>
      </c>
      <c r="Y465" s="38">
        <v>56650</v>
      </c>
      <c r="Z465" s="38">
        <v>56650</v>
      </c>
      <c r="AA465" s="20"/>
      <c r="AB465" s="19"/>
      <c r="AC465" s="38" t="s">
        <v>112</v>
      </c>
    </row>
    <row r="466" spans="1:29" x14ac:dyDescent="0.25">
      <c r="A466" s="13" t="str">
        <f t="shared" si="16"/>
        <v>1918816320</v>
      </c>
      <c r="B466" s="35">
        <v>461</v>
      </c>
      <c r="C466" s="36" t="s">
        <v>5217</v>
      </c>
      <c r="D466" s="13" t="str">
        <f t="shared" si="17"/>
        <v>1918816320</v>
      </c>
      <c r="E466" s="36"/>
      <c r="F466" s="35" t="s">
        <v>5218</v>
      </c>
      <c r="G466" s="37">
        <v>44094.47284722222</v>
      </c>
      <c r="H466" s="35" t="s">
        <v>157</v>
      </c>
      <c r="I466" s="35" t="s">
        <v>5219</v>
      </c>
      <c r="J466" s="35" t="s">
        <v>5219</v>
      </c>
      <c r="K466" s="35" t="s">
        <v>5220</v>
      </c>
      <c r="L466" s="35" t="s">
        <v>5221</v>
      </c>
      <c r="M466" s="35" t="s">
        <v>5222</v>
      </c>
      <c r="N466" s="35" t="s">
        <v>5223</v>
      </c>
      <c r="O466" s="35" t="s">
        <v>864</v>
      </c>
      <c r="P466" s="38">
        <v>50000</v>
      </c>
      <c r="Q466" s="38">
        <v>6650</v>
      </c>
      <c r="R466" s="38">
        <v>8000</v>
      </c>
      <c r="S466" s="38">
        <v>0</v>
      </c>
      <c r="T466" s="38">
        <v>0</v>
      </c>
      <c r="U466" s="19"/>
      <c r="V466" s="38">
        <v>0</v>
      </c>
      <c r="W466" s="19"/>
      <c r="X466" s="38">
        <v>0</v>
      </c>
      <c r="Y466" s="38">
        <v>64650</v>
      </c>
      <c r="Z466" s="38">
        <v>64650</v>
      </c>
      <c r="AA466" s="39" t="s">
        <v>5224</v>
      </c>
      <c r="AB466" s="38" t="s">
        <v>158</v>
      </c>
      <c r="AC466" s="38" t="s">
        <v>112</v>
      </c>
    </row>
    <row r="467" spans="1:29" x14ac:dyDescent="0.25">
      <c r="A467" s="13" t="str">
        <f t="shared" si="16"/>
        <v>1905916493</v>
      </c>
      <c r="B467" s="35">
        <v>462</v>
      </c>
      <c r="C467" s="36" t="s">
        <v>5225</v>
      </c>
      <c r="D467" s="13" t="str">
        <f t="shared" si="17"/>
        <v>1905916493</v>
      </c>
      <c r="E467" s="36"/>
      <c r="F467" s="35" t="s">
        <v>5226</v>
      </c>
      <c r="G467" s="37">
        <v>44094.481111111112</v>
      </c>
      <c r="H467" s="35" t="s">
        <v>157</v>
      </c>
      <c r="I467" s="35" t="s">
        <v>5227</v>
      </c>
      <c r="J467" s="35" t="s">
        <v>5227</v>
      </c>
      <c r="K467" s="35" t="s">
        <v>5228</v>
      </c>
      <c r="L467" s="35" t="s">
        <v>5229</v>
      </c>
      <c r="M467" s="35" t="s">
        <v>5230</v>
      </c>
      <c r="N467" s="35" t="s">
        <v>5231</v>
      </c>
      <c r="O467" s="35" t="s">
        <v>5232</v>
      </c>
      <c r="P467" s="38">
        <v>50000</v>
      </c>
      <c r="Q467" s="38">
        <v>6650</v>
      </c>
      <c r="R467" s="38">
        <v>11000</v>
      </c>
      <c r="S467" s="38">
        <v>0</v>
      </c>
      <c r="T467" s="38">
        <v>0</v>
      </c>
      <c r="U467" s="19"/>
      <c r="V467" s="38">
        <v>0</v>
      </c>
      <c r="W467" s="19"/>
      <c r="X467" s="38">
        <v>0</v>
      </c>
      <c r="Y467" s="38">
        <v>67650</v>
      </c>
      <c r="Z467" s="38">
        <v>67650</v>
      </c>
      <c r="AA467" s="39" t="s">
        <v>5233</v>
      </c>
      <c r="AB467" s="38" t="s">
        <v>151</v>
      </c>
      <c r="AC467" s="38" t="s">
        <v>112</v>
      </c>
    </row>
    <row r="468" spans="1:29" x14ac:dyDescent="0.25">
      <c r="A468" s="13" t="str">
        <f t="shared" si="16"/>
        <v>1648675426</v>
      </c>
      <c r="B468" s="35">
        <v>463</v>
      </c>
      <c r="C468" s="36" t="s">
        <v>5234</v>
      </c>
      <c r="D468" s="13" t="str">
        <f t="shared" si="17"/>
        <v>1648675426</v>
      </c>
      <c r="E468" s="36"/>
      <c r="F468" s="35" t="s">
        <v>5235</v>
      </c>
      <c r="G468" s="37">
        <v>44094.488252314812</v>
      </c>
      <c r="H468" s="35" t="s">
        <v>157</v>
      </c>
      <c r="I468" s="35" t="s">
        <v>5236</v>
      </c>
      <c r="J468" s="35" t="s">
        <v>5236</v>
      </c>
      <c r="K468" s="35" t="s">
        <v>5237</v>
      </c>
      <c r="L468" s="35" t="s">
        <v>5238</v>
      </c>
      <c r="M468" s="35" t="s">
        <v>5239</v>
      </c>
      <c r="N468" s="35" t="s">
        <v>376</v>
      </c>
      <c r="O468" s="35" t="s">
        <v>377</v>
      </c>
      <c r="P468" s="38">
        <v>474000</v>
      </c>
      <c r="Q468" s="38">
        <v>6650</v>
      </c>
      <c r="R468" s="38">
        <v>12000</v>
      </c>
      <c r="S468" s="38">
        <v>0</v>
      </c>
      <c r="T468" s="38">
        <v>0</v>
      </c>
      <c r="U468" s="19"/>
      <c r="V468" s="38">
        <v>0</v>
      </c>
      <c r="W468" s="19"/>
      <c r="X468" s="38">
        <v>0</v>
      </c>
      <c r="Y468" s="38">
        <v>492650</v>
      </c>
      <c r="Z468" s="38">
        <v>492650</v>
      </c>
      <c r="AA468" s="39" t="s">
        <v>5240</v>
      </c>
      <c r="AB468" s="38" t="s">
        <v>151</v>
      </c>
      <c r="AC468" s="38" t="s">
        <v>112</v>
      </c>
    </row>
    <row r="469" spans="1:29" x14ac:dyDescent="0.25">
      <c r="A469" s="13" t="str">
        <f t="shared" si="16"/>
        <v>1105775963</v>
      </c>
      <c r="B469" s="35">
        <v>464</v>
      </c>
      <c r="C469" s="36" t="s">
        <v>5241</v>
      </c>
      <c r="D469" s="13" t="str">
        <f t="shared" si="17"/>
        <v>1105775963</v>
      </c>
      <c r="E469" s="36"/>
      <c r="F469" s="35" t="s">
        <v>5242</v>
      </c>
      <c r="G469" s="37">
        <v>44094.495023148149</v>
      </c>
      <c r="H469" s="35" t="s">
        <v>157</v>
      </c>
      <c r="I469" s="35" t="s">
        <v>5243</v>
      </c>
      <c r="J469" s="35" t="s">
        <v>5243</v>
      </c>
      <c r="K469" s="35" t="s">
        <v>5244</v>
      </c>
      <c r="L469" s="35" t="s">
        <v>5245</v>
      </c>
      <c r="M469" s="35" t="s">
        <v>5246</v>
      </c>
      <c r="N469" s="35" t="s">
        <v>5247</v>
      </c>
      <c r="O469" s="35" t="s">
        <v>5248</v>
      </c>
      <c r="P469" s="38">
        <v>316000</v>
      </c>
      <c r="Q469" s="38">
        <v>6650</v>
      </c>
      <c r="R469" s="38">
        <v>20000</v>
      </c>
      <c r="S469" s="38">
        <v>0</v>
      </c>
      <c r="T469" s="38">
        <v>0</v>
      </c>
      <c r="U469" s="19"/>
      <c r="V469" s="38">
        <v>0</v>
      </c>
      <c r="W469" s="19"/>
      <c r="X469" s="38">
        <v>0</v>
      </c>
      <c r="Y469" s="38">
        <v>342650</v>
      </c>
      <c r="Z469" s="38">
        <v>342650</v>
      </c>
      <c r="AA469" s="39" t="s">
        <v>5249</v>
      </c>
      <c r="AB469" s="38" t="s">
        <v>168</v>
      </c>
      <c r="AC469" s="38" t="s">
        <v>112</v>
      </c>
    </row>
    <row r="470" spans="1:29" x14ac:dyDescent="0.25">
      <c r="A470" s="13" t="str">
        <f t="shared" si="16"/>
        <v>1656775864</v>
      </c>
      <c r="B470" s="35">
        <v>465</v>
      </c>
      <c r="C470" s="36" t="s">
        <v>5250</v>
      </c>
      <c r="D470" s="13" t="str">
        <f t="shared" si="17"/>
        <v>1656775864</v>
      </c>
      <c r="E470" s="36"/>
      <c r="F470" s="35" t="s">
        <v>5251</v>
      </c>
      <c r="G470" s="37">
        <v>44094.502372685187</v>
      </c>
      <c r="H470" s="35" t="s">
        <v>157</v>
      </c>
      <c r="I470" s="35" t="s">
        <v>5252</v>
      </c>
      <c r="J470" s="35" t="s">
        <v>5252</v>
      </c>
      <c r="K470" s="35" t="s">
        <v>5253</v>
      </c>
      <c r="L470" s="35" t="s">
        <v>5254</v>
      </c>
      <c r="M470" s="35" t="s">
        <v>5255</v>
      </c>
      <c r="N470" s="35" t="s">
        <v>5256</v>
      </c>
      <c r="O470" s="35" t="s">
        <v>100</v>
      </c>
      <c r="P470" s="38">
        <v>620000</v>
      </c>
      <c r="Q470" s="38">
        <v>6650</v>
      </c>
      <c r="R470" s="38">
        <v>8000</v>
      </c>
      <c r="S470" s="38">
        <v>0</v>
      </c>
      <c r="T470" s="38">
        <v>0</v>
      </c>
      <c r="U470" s="19"/>
      <c r="V470" s="38">
        <v>0</v>
      </c>
      <c r="W470" s="19"/>
      <c r="X470" s="38">
        <v>0</v>
      </c>
      <c r="Y470" s="38">
        <v>634650</v>
      </c>
      <c r="Z470" s="38">
        <v>634650</v>
      </c>
      <c r="AA470" s="39" t="s">
        <v>5257</v>
      </c>
      <c r="AB470" s="38" t="s">
        <v>158</v>
      </c>
      <c r="AC470" s="38" t="s">
        <v>112</v>
      </c>
    </row>
    <row r="471" spans="1:29" x14ac:dyDescent="0.25">
      <c r="A471" s="13" t="str">
        <f t="shared" si="16"/>
        <v>1725975795</v>
      </c>
      <c r="B471" s="35">
        <v>466</v>
      </c>
      <c r="C471" s="36" t="s">
        <v>5258</v>
      </c>
      <c r="D471" s="13" t="str">
        <f t="shared" si="17"/>
        <v>1725975795</v>
      </c>
      <c r="E471" s="36"/>
      <c r="F471" s="35" t="s">
        <v>5259</v>
      </c>
      <c r="G471" s="37">
        <v>44094.518483796295</v>
      </c>
      <c r="H471" s="35" t="s">
        <v>157</v>
      </c>
      <c r="I471" s="35" t="s">
        <v>5260</v>
      </c>
      <c r="J471" s="35" t="s">
        <v>5260</v>
      </c>
      <c r="K471" s="35" t="s">
        <v>5261</v>
      </c>
      <c r="L471" s="35" t="s">
        <v>5262</v>
      </c>
      <c r="M471" s="35" t="s">
        <v>5263</v>
      </c>
      <c r="N471" s="35" t="s">
        <v>1169</v>
      </c>
      <c r="O471" s="35" t="s">
        <v>1170</v>
      </c>
      <c r="P471" s="38">
        <v>510000</v>
      </c>
      <c r="Q471" s="38">
        <v>6650</v>
      </c>
      <c r="R471" s="38">
        <v>180000</v>
      </c>
      <c r="S471" s="38">
        <v>0</v>
      </c>
      <c r="T471" s="38">
        <v>0</v>
      </c>
      <c r="U471" s="19"/>
      <c r="V471" s="38">
        <v>0</v>
      </c>
      <c r="W471" s="19"/>
      <c r="X471" s="38">
        <v>0</v>
      </c>
      <c r="Y471" s="38">
        <v>696650</v>
      </c>
      <c r="Z471" s="38">
        <v>696650</v>
      </c>
      <c r="AA471" s="39" t="s">
        <v>5264</v>
      </c>
      <c r="AB471" s="38" t="s">
        <v>138</v>
      </c>
      <c r="AC471" s="38" t="s">
        <v>112</v>
      </c>
    </row>
    <row r="472" spans="1:29" x14ac:dyDescent="0.25">
      <c r="A472" s="13" t="str">
        <f t="shared" si="16"/>
        <v>1276975640</v>
      </c>
      <c r="B472" s="35">
        <v>467</v>
      </c>
      <c r="C472" s="36" t="s">
        <v>5265</v>
      </c>
      <c r="D472" s="13" t="str">
        <f t="shared" si="17"/>
        <v>1276975640</v>
      </c>
      <c r="E472" s="36"/>
      <c r="F472" s="35" t="s">
        <v>5266</v>
      </c>
      <c r="G472" s="37">
        <v>44094.520312499997</v>
      </c>
      <c r="H472" s="35" t="s">
        <v>157</v>
      </c>
      <c r="I472" s="35" t="s">
        <v>5267</v>
      </c>
      <c r="J472" s="35" t="s">
        <v>5267</v>
      </c>
      <c r="K472" s="35" t="s">
        <v>5268</v>
      </c>
      <c r="L472" s="35" t="s">
        <v>5269</v>
      </c>
      <c r="M472" s="35" t="s">
        <v>5270</v>
      </c>
      <c r="N472" s="35" t="s">
        <v>5271</v>
      </c>
      <c r="O472" s="35" t="s">
        <v>5272</v>
      </c>
      <c r="P472" s="38">
        <v>50000</v>
      </c>
      <c r="Q472" s="38">
        <v>6650</v>
      </c>
      <c r="R472" s="38">
        <v>10000</v>
      </c>
      <c r="S472" s="38">
        <v>0</v>
      </c>
      <c r="T472" s="38">
        <v>0</v>
      </c>
      <c r="U472" s="19"/>
      <c r="V472" s="38">
        <v>0</v>
      </c>
      <c r="W472" s="19"/>
      <c r="X472" s="38">
        <v>0</v>
      </c>
      <c r="Y472" s="38">
        <v>66650</v>
      </c>
      <c r="Z472" s="38">
        <v>66650</v>
      </c>
      <c r="AA472" s="39" t="s">
        <v>5273</v>
      </c>
      <c r="AB472" s="38" t="s">
        <v>162</v>
      </c>
      <c r="AC472" s="38" t="s">
        <v>112</v>
      </c>
    </row>
    <row r="473" spans="1:29" x14ac:dyDescent="0.25">
      <c r="A473" s="13" t="str">
        <f t="shared" si="16"/>
        <v>1981975593</v>
      </c>
      <c r="B473" s="35">
        <v>468</v>
      </c>
      <c r="C473" s="36" t="s">
        <v>5274</v>
      </c>
      <c r="D473" s="13" t="str">
        <f t="shared" si="17"/>
        <v>1981975593</v>
      </c>
      <c r="E473" s="36"/>
      <c r="F473" s="35" t="s">
        <v>5275</v>
      </c>
      <c r="G473" s="37">
        <v>44094.521469907406</v>
      </c>
      <c r="H473" s="35" t="s">
        <v>157</v>
      </c>
      <c r="I473" s="35" t="s">
        <v>5276</v>
      </c>
      <c r="J473" s="35" t="s">
        <v>5276</v>
      </c>
      <c r="K473" s="35" t="s">
        <v>5277</v>
      </c>
      <c r="L473" s="35" t="s">
        <v>5278</v>
      </c>
      <c r="M473" s="35" t="s">
        <v>5279</v>
      </c>
      <c r="N473" s="35" t="s">
        <v>5280</v>
      </c>
      <c r="O473" s="35" t="s">
        <v>5281</v>
      </c>
      <c r="P473" s="38">
        <v>50000</v>
      </c>
      <c r="Q473" s="38">
        <v>6650</v>
      </c>
      <c r="R473" s="38">
        <v>10000</v>
      </c>
      <c r="S473" s="38">
        <v>0</v>
      </c>
      <c r="T473" s="38">
        <v>0</v>
      </c>
      <c r="U473" s="19"/>
      <c r="V473" s="38">
        <v>0</v>
      </c>
      <c r="W473" s="19"/>
      <c r="X473" s="38">
        <v>0</v>
      </c>
      <c r="Y473" s="38">
        <v>66650</v>
      </c>
      <c r="Z473" s="38">
        <v>66650</v>
      </c>
      <c r="AA473" s="39" t="s">
        <v>5282</v>
      </c>
      <c r="AB473" s="38" t="s">
        <v>168</v>
      </c>
      <c r="AC473" s="38" t="s">
        <v>112</v>
      </c>
    </row>
    <row r="474" spans="1:29" x14ac:dyDescent="0.25">
      <c r="A474" s="13" t="str">
        <f t="shared" si="16"/>
        <v>1470185640</v>
      </c>
      <c r="B474" s="35">
        <v>469</v>
      </c>
      <c r="C474" s="36" t="s">
        <v>5283</v>
      </c>
      <c r="D474" s="13" t="str">
        <f t="shared" si="17"/>
        <v>1470185640</v>
      </c>
      <c r="E474" s="36"/>
      <c r="F474" s="35" t="s">
        <v>5284</v>
      </c>
      <c r="G474" s="37">
        <v>44094.536365740743</v>
      </c>
      <c r="H474" s="35" t="s">
        <v>157</v>
      </c>
      <c r="I474" s="35" t="s">
        <v>5285</v>
      </c>
      <c r="J474" s="35" t="s">
        <v>5285</v>
      </c>
      <c r="K474" s="35" t="s">
        <v>5286</v>
      </c>
      <c r="L474" s="35" t="s">
        <v>5287</v>
      </c>
      <c r="M474" s="35" t="s">
        <v>5288</v>
      </c>
      <c r="N474" s="35" t="s">
        <v>5289</v>
      </c>
      <c r="O474" s="35" t="s">
        <v>5290</v>
      </c>
      <c r="P474" s="38">
        <v>50000</v>
      </c>
      <c r="Q474" s="38">
        <v>6650</v>
      </c>
      <c r="R474" s="38">
        <v>8000</v>
      </c>
      <c r="S474" s="38">
        <v>0</v>
      </c>
      <c r="T474" s="38">
        <v>0</v>
      </c>
      <c r="U474" s="19"/>
      <c r="V474" s="38">
        <v>0</v>
      </c>
      <c r="W474" s="19"/>
      <c r="X474" s="38">
        <v>0</v>
      </c>
      <c r="Y474" s="38">
        <v>64650</v>
      </c>
      <c r="Z474" s="38">
        <v>64650</v>
      </c>
      <c r="AA474" s="39" t="s">
        <v>5291</v>
      </c>
      <c r="AB474" s="38" t="s">
        <v>138</v>
      </c>
      <c r="AC474" s="38" t="s">
        <v>112</v>
      </c>
    </row>
    <row r="475" spans="1:29" x14ac:dyDescent="0.25">
      <c r="A475" s="13" t="str">
        <f t="shared" si="16"/>
        <v>1313866054</v>
      </c>
      <c r="B475" s="35">
        <v>470</v>
      </c>
      <c r="C475" s="36" t="s">
        <v>5292</v>
      </c>
      <c r="D475" s="13" t="str">
        <f t="shared" si="17"/>
        <v>1313866054</v>
      </c>
      <c r="E475" s="36"/>
      <c r="F475" s="35" t="s">
        <v>5293</v>
      </c>
      <c r="G475" s="37">
        <v>44095.045983796299</v>
      </c>
      <c r="H475" s="35" t="s">
        <v>157</v>
      </c>
      <c r="I475" s="35" t="s">
        <v>5294</v>
      </c>
      <c r="J475" s="35" t="s">
        <v>5294</v>
      </c>
      <c r="K475" s="35" t="s">
        <v>5295</v>
      </c>
      <c r="L475" s="35" t="s">
        <v>5296</v>
      </c>
      <c r="M475" s="35" t="s">
        <v>5297</v>
      </c>
      <c r="N475" s="35" t="s">
        <v>344</v>
      </c>
      <c r="O475" s="35" t="s">
        <v>345</v>
      </c>
      <c r="P475" s="38">
        <v>160000</v>
      </c>
      <c r="Q475" s="38">
        <v>6650</v>
      </c>
      <c r="R475" s="38">
        <v>10000</v>
      </c>
      <c r="S475" s="38">
        <v>0</v>
      </c>
      <c r="T475" s="38">
        <v>0</v>
      </c>
      <c r="U475" s="19"/>
      <c r="V475" s="38">
        <v>0</v>
      </c>
      <c r="W475" s="19"/>
      <c r="X475" s="38">
        <v>0</v>
      </c>
      <c r="Y475" s="38">
        <v>176650</v>
      </c>
      <c r="Z475" s="38">
        <v>176650</v>
      </c>
      <c r="AA475" s="39" t="s">
        <v>5298</v>
      </c>
      <c r="AB475" s="38" t="s">
        <v>162</v>
      </c>
      <c r="AC475" s="38" t="s">
        <v>112</v>
      </c>
    </row>
    <row r="476" spans="1:29" x14ac:dyDescent="0.25">
      <c r="A476" s="13" t="str">
        <f t="shared" si="16"/>
        <v>1168866120</v>
      </c>
      <c r="B476" s="35">
        <v>471</v>
      </c>
      <c r="C476" s="36" t="s">
        <v>5299</v>
      </c>
      <c r="D476" s="13" t="str">
        <f t="shared" si="17"/>
        <v>1168866120</v>
      </c>
      <c r="E476" s="36"/>
      <c r="F476" s="35" t="s">
        <v>5300</v>
      </c>
      <c r="G476" s="37">
        <v>44095.052430555559</v>
      </c>
      <c r="H476" s="35" t="s">
        <v>157</v>
      </c>
      <c r="I476" s="35" t="s">
        <v>5301</v>
      </c>
      <c r="J476" s="35" t="s">
        <v>5301</v>
      </c>
      <c r="K476" s="35" t="s">
        <v>5302</v>
      </c>
      <c r="L476" s="35" t="s">
        <v>5303</v>
      </c>
      <c r="M476" s="35" t="s">
        <v>5304</v>
      </c>
      <c r="N476" s="35" t="s">
        <v>291</v>
      </c>
      <c r="O476" s="35" t="s">
        <v>292</v>
      </c>
      <c r="P476" s="38">
        <v>950000</v>
      </c>
      <c r="Q476" s="38">
        <v>6650</v>
      </c>
      <c r="R476" s="38">
        <v>0</v>
      </c>
      <c r="S476" s="38">
        <v>0</v>
      </c>
      <c r="T476" s="38">
        <v>0</v>
      </c>
      <c r="U476" s="19"/>
      <c r="V476" s="38">
        <v>0</v>
      </c>
      <c r="W476" s="19"/>
      <c r="X476" s="38">
        <v>0</v>
      </c>
      <c r="Y476" s="38">
        <v>956650</v>
      </c>
      <c r="Z476" s="38">
        <v>956650</v>
      </c>
      <c r="AA476" s="20"/>
      <c r="AB476" s="19"/>
      <c r="AC476" s="38" t="s">
        <v>112</v>
      </c>
    </row>
    <row r="477" spans="1:29" x14ac:dyDescent="0.25">
      <c r="A477" s="13" t="str">
        <f t="shared" si="16"/>
        <v>1401966267</v>
      </c>
      <c r="B477" s="35">
        <v>472</v>
      </c>
      <c r="C477" s="36" t="s">
        <v>5305</v>
      </c>
      <c r="D477" s="13" t="str">
        <f t="shared" si="17"/>
        <v>1401966267</v>
      </c>
      <c r="E477" s="36"/>
      <c r="F477" s="35" t="s">
        <v>5306</v>
      </c>
      <c r="G477" s="37">
        <v>44095.055405092593</v>
      </c>
      <c r="H477" s="35" t="s">
        <v>157</v>
      </c>
      <c r="I477" s="35" t="s">
        <v>5307</v>
      </c>
      <c r="J477" s="35" t="s">
        <v>5307</v>
      </c>
      <c r="K477" s="35" t="s">
        <v>5308</v>
      </c>
      <c r="L477" s="35" t="s">
        <v>5309</v>
      </c>
      <c r="M477" s="35" t="s">
        <v>5310</v>
      </c>
      <c r="N477" s="35" t="s">
        <v>883</v>
      </c>
      <c r="O477" s="35" t="s">
        <v>884</v>
      </c>
      <c r="P477" s="38">
        <v>240000</v>
      </c>
      <c r="Q477" s="38">
        <v>6650</v>
      </c>
      <c r="R477" s="38">
        <v>16000</v>
      </c>
      <c r="S477" s="38">
        <v>0</v>
      </c>
      <c r="T477" s="38">
        <v>0</v>
      </c>
      <c r="U477" s="19"/>
      <c r="V477" s="38">
        <v>0</v>
      </c>
      <c r="W477" s="19"/>
      <c r="X477" s="38">
        <v>0</v>
      </c>
      <c r="Y477" s="38">
        <v>262650</v>
      </c>
      <c r="Z477" s="38">
        <v>262650</v>
      </c>
      <c r="AA477" s="39" t="s">
        <v>5311</v>
      </c>
      <c r="AB477" s="38" t="s">
        <v>151</v>
      </c>
      <c r="AC477" s="38" t="s">
        <v>112</v>
      </c>
    </row>
    <row r="478" spans="1:29" x14ac:dyDescent="0.25">
      <c r="A478" s="13" t="str">
        <f t="shared" si="16"/>
        <v>1265966565</v>
      </c>
      <c r="B478" s="35">
        <v>473</v>
      </c>
      <c r="C478" s="36" t="s">
        <v>5312</v>
      </c>
      <c r="D478" s="13" t="str">
        <f t="shared" si="17"/>
        <v>1265966565</v>
      </c>
      <c r="E478" s="36"/>
      <c r="F478" s="35" t="s">
        <v>5313</v>
      </c>
      <c r="G478" s="37">
        <v>44095.060613425929</v>
      </c>
      <c r="H478" s="35" t="s">
        <v>157</v>
      </c>
      <c r="I478" s="35" t="s">
        <v>5314</v>
      </c>
      <c r="J478" s="35" t="s">
        <v>5314</v>
      </c>
      <c r="K478" s="35" t="s">
        <v>5315</v>
      </c>
      <c r="L478" s="35" t="s">
        <v>5316</v>
      </c>
      <c r="M478" s="35" t="s">
        <v>5317</v>
      </c>
      <c r="N478" s="35" t="s">
        <v>5318</v>
      </c>
      <c r="O478" s="35" t="s">
        <v>5319</v>
      </c>
      <c r="P478" s="38">
        <v>2490000</v>
      </c>
      <c r="Q478" s="38">
        <v>6650</v>
      </c>
      <c r="R478" s="38">
        <v>24000</v>
      </c>
      <c r="S478" s="38">
        <v>0</v>
      </c>
      <c r="T478" s="38">
        <v>0</v>
      </c>
      <c r="U478" s="19"/>
      <c r="V478" s="38">
        <v>0</v>
      </c>
      <c r="W478" s="19"/>
      <c r="X478" s="38">
        <v>0</v>
      </c>
      <c r="Y478" s="38">
        <v>2520650</v>
      </c>
      <c r="Z478" s="38">
        <v>2520650</v>
      </c>
      <c r="AA478" s="20"/>
      <c r="AB478" s="38" t="s">
        <v>179</v>
      </c>
      <c r="AC478" s="38" t="s">
        <v>112</v>
      </c>
    </row>
    <row r="479" spans="1:29" x14ac:dyDescent="0.25">
      <c r="A479" s="13" t="str">
        <f t="shared" si="16"/>
        <v>1346966669</v>
      </c>
      <c r="B479" s="35">
        <v>474</v>
      </c>
      <c r="C479" s="36" t="s">
        <v>5320</v>
      </c>
      <c r="D479" s="13" t="str">
        <f t="shared" si="17"/>
        <v>1346966669</v>
      </c>
      <c r="E479" s="36"/>
      <c r="F479" s="35" t="s">
        <v>5321</v>
      </c>
      <c r="G479" s="37">
        <v>44095.062222222223</v>
      </c>
      <c r="H479" s="35" t="s">
        <v>157</v>
      </c>
      <c r="I479" s="35" t="s">
        <v>5322</v>
      </c>
      <c r="J479" s="35" t="s">
        <v>5322</v>
      </c>
      <c r="K479" s="35" t="s">
        <v>5323</v>
      </c>
      <c r="L479" s="35" t="s">
        <v>5324</v>
      </c>
      <c r="M479" s="35" t="s">
        <v>5325</v>
      </c>
      <c r="N479" s="35" t="s">
        <v>763</v>
      </c>
      <c r="O479" s="35" t="s">
        <v>764</v>
      </c>
      <c r="P479" s="38">
        <v>120000</v>
      </c>
      <c r="Q479" s="38">
        <v>6650</v>
      </c>
      <c r="R479" s="38">
        <v>8000</v>
      </c>
      <c r="S479" s="38">
        <v>0</v>
      </c>
      <c r="T479" s="38">
        <v>0</v>
      </c>
      <c r="U479" s="19"/>
      <c r="V479" s="38">
        <v>0</v>
      </c>
      <c r="W479" s="19"/>
      <c r="X479" s="38">
        <v>0</v>
      </c>
      <c r="Y479" s="38">
        <v>134650</v>
      </c>
      <c r="Z479" s="38">
        <v>134650</v>
      </c>
      <c r="AA479" s="39" t="s">
        <v>5326</v>
      </c>
      <c r="AB479" s="38" t="s">
        <v>158</v>
      </c>
      <c r="AC479" s="38" t="s">
        <v>112</v>
      </c>
    </row>
    <row r="480" spans="1:29" x14ac:dyDescent="0.25">
      <c r="A480" s="13" t="str">
        <f t="shared" si="16"/>
        <v>1986966599</v>
      </c>
      <c r="B480" s="35">
        <v>475</v>
      </c>
      <c r="C480" s="36" t="s">
        <v>5327</v>
      </c>
      <c r="D480" s="13" t="str">
        <f t="shared" si="17"/>
        <v>1986966599</v>
      </c>
      <c r="E480" s="36"/>
      <c r="F480" s="35" t="s">
        <v>5328</v>
      </c>
      <c r="G480" s="37">
        <v>44095.068668981483</v>
      </c>
      <c r="H480" s="35" t="s">
        <v>157</v>
      </c>
      <c r="I480" s="35" t="s">
        <v>5329</v>
      </c>
      <c r="J480" s="35" t="s">
        <v>5329</v>
      </c>
      <c r="K480" s="35" t="s">
        <v>5330</v>
      </c>
      <c r="L480" s="35" t="s">
        <v>5331</v>
      </c>
      <c r="M480" s="35" t="s">
        <v>5332</v>
      </c>
      <c r="N480" s="35" t="s">
        <v>1492</v>
      </c>
      <c r="O480" s="35" t="s">
        <v>1493</v>
      </c>
      <c r="P480" s="38">
        <v>620000</v>
      </c>
      <c r="Q480" s="38">
        <v>6650</v>
      </c>
      <c r="R480" s="38">
        <v>10000</v>
      </c>
      <c r="S480" s="38">
        <v>0</v>
      </c>
      <c r="T480" s="38">
        <v>0</v>
      </c>
      <c r="U480" s="19"/>
      <c r="V480" s="38">
        <v>0</v>
      </c>
      <c r="W480" s="19"/>
      <c r="X480" s="38">
        <v>0</v>
      </c>
      <c r="Y480" s="38">
        <v>636650</v>
      </c>
      <c r="Z480" s="38">
        <v>636650</v>
      </c>
      <c r="AA480" s="39" t="s">
        <v>5333</v>
      </c>
      <c r="AB480" s="38" t="s">
        <v>162</v>
      </c>
      <c r="AC480" s="38" t="s">
        <v>112</v>
      </c>
    </row>
    <row r="481" spans="1:29" x14ac:dyDescent="0.25">
      <c r="A481" s="13" t="str">
        <f t="shared" si="16"/>
        <v>1503076829</v>
      </c>
      <c r="B481" s="35">
        <v>476</v>
      </c>
      <c r="C481" s="36" t="s">
        <v>5334</v>
      </c>
      <c r="D481" s="13" t="str">
        <f t="shared" si="17"/>
        <v>1503076829</v>
      </c>
      <c r="E481" s="36"/>
      <c r="F481" s="35" t="s">
        <v>5335</v>
      </c>
      <c r="G481" s="37">
        <v>44095.069432870368</v>
      </c>
      <c r="H481" s="35" t="s">
        <v>157</v>
      </c>
      <c r="I481" s="35" t="s">
        <v>5336</v>
      </c>
      <c r="J481" s="35" t="s">
        <v>5336</v>
      </c>
      <c r="K481" s="35" t="s">
        <v>5337</v>
      </c>
      <c r="L481" s="35" t="s">
        <v>5338</v>
      </c>
      <c r="M481" s="35" t="s">
        <v>5339</v>
      </c>
      <c r="N481" s="35" t="s">
        <v>5340</v>
      </c>
      <c r="O481" s="35" t="s">
        <v>5341</v>
      </c>
      <c r="P481" s="38">
        <v>620000</v>
      </c>
      <c r="Q481" s="38">
        <v>6650</v>
      </c>
      <c r="R481" s="38">
        <v>0</v>
      </c>
      <c r="S481" s="38">
        <v>0</v>
      </c>
      <c r="T481" s="38">
        <v>0</v>
      </c>
      <c r="U481" s="19"/>
      <c r="V481" s="38">
        <v>0</v>
      </c>
      <c r="W481" s="19"/>
      <c r="X481" s="38">
        <v>0</v>
      </c>
      <c r="Y481" s="38">
        <v>626650</v>
      </c>
      <c r="Z481" s="38">
        <v>626650</v>
      </c>
      <c r="AA481" s="20"/>
      <c r="AB481" s="19"/>
      <c r="AC481" s="38" t="s">
        <v>112</v>
      </c>
    </row>
    <row r="482" spans="1:29" x14ac:dyDescent="0.25">
      <c r="A482" s="13" t="str">
        <f t="shared" si="16"/>
        <v>1930366200</v>
      </c>
      <c r="B482" s="35">
        <v>477</v>
      </c>
      <c r="C482" s="36" t="s">
        <v>5342</v>
      </c>
      <c r="D482" s="13" t="str">
        <f t="shared" si="17"/>
        <v>1930366200</v>
      </c>
      <c r="E482" s="36"/>
      <c r="F482" s="35" t="s">
        <v>5343</v>
      </c>
      <c r="G482" s="37">
        <v>44095.070601851854</v>
      </c>
      <c r="H482" s="35" t="s">
        <v>157</v>
      </c>
      <c r="I482" s="35" t="s">
        <v>5344</v>
      </c>
      <c r="J482" s="35" t="s">
        <v>5344</v>
      </c>
      <c r="K482" s="35" t="s">
        <v>5345</v>
      </c>
      <c r="L482" s="35" t="s">
        <v>5346</v>
      </c>
      <c r="M482" s="35" t="s">
        <v>5347</v>
      </c>
      <c r="N482" s="35" t="s">
        <v>363</v>
      </c>
      <c r="O482" s="35" t="s">
        <v>364</v>
      </c>
      <c r="P482" s="38">
        <v>530000</v>
      </c>
      <c r="Q482" s="38">
        <v>6650</v>
      </c>
      <c r="R482" s="38">
        <v>18000</v>
      </c>
      <c r="S482" s="38">
        <v>0</v>
      </c>
      <c r="T482" s="38">
        <v>0</v>
      </c>
      <c r="U482" s="19"/>
      <c r="V482" s="38">
        <v>0</v>
      </c>
      <c r="W482" s="19"/>
      <c r="X482" s="38">
        <v>0</v>
      </c>
      <c r="Y482" s="38">
        <v>554650</v>
      </c>
      <c r="Z482" s="38">
        <v>554650</v>
      </c>
      <c r="AA482" s="39" t="s">
        <v>5348</v>
      </c>
      <c r="AB482" s="38" t="s">
        <v>162</v>
      </c>
      <c r="AC482" s="38" t="s">
        <v>112</v>
      </c>
    </row>
    <row r="483" spans="1:29" x14ac:dyDescent="0.25">
      <c r="A483" s="13" t="str">
        <f t="shared" si="16"/>
        <v>1614076337</v>
      </c>
      <c r="B483" s="35">
        <v>478</v>
      </c>
      <c r="C483" s="36" t="s">
        <v>5349</v>
      </c>
      <c r="D483" s="13" t="str">
        <f t="shared" si="17"/>
        <v>1614076337</v>
      </c>
      <c r="E483" s="36"/>
      <c r="F483" s="35" t="s">
        <v>5350</v>
      </c>
      <c r="G483" s="37">
        <v>44095.070787037039</v>
      </c>
      <c r="H483" s="35" t="s">
        <v>157</v>
      </c>
      <c r="I483" s="35" t="s">
        <v>5351</v>
      </c>
      <c r="J483" s="35" t="s">
        <v>5351</v>
      </c>
      <c r="K483" s="35" t="s">
        <v>5352</v>
      </c>
      <c r="L483" s="35" t="s">
        <v>5353</v>
      </c>
      <c r="M483" s="35" t="s">
        <v>5354</v>
      </c>
      <c r="N483" s="35" t="s">
        <v>5355</v>
      </c>
      <c r="O483" s="35" t="s">
        <v>187</v>
      </c>
      <c r="P483" s="38">
        <v>795000</v>
      </c>
      <c r="Q483" s="38">
        <v>6650</v>
      </c>
      <c r="R483" s="38">
        <v>10000</v>
      </c>
      <c r="S483" s="38">
        <v>0</v>
      </c>
      <c r="T483" s="38">
        <v>0</v>
      </c>
      <c r="U483" s="19"/>
      <c r="V483" s="38">
        <v>0</v>
      </c>
      <c r="W483" s="19"/>
      <c r="X483" s="38">
        <v>0</v>
      </c>
      <c r="Y483" s="38">
        <v>811650</v>
      </c>
      <c r="Z483" s="38">
        <v>811650</v>
      </c>
      <c r="AA483" s="39" t="s">
        <v>5356</v>
      </c>
      <c r="AB483" s="38" t="s">
        <v>162</v>
      </c>
      <c r="AC483" s="38" t="s">
        <v>112</v>
      </c>
    </row>
    <row r="484" spans="1:29" x14ac:dyDescent="0.25">
      <c r="A484" s="13" t="str">
        <f t="shared" si="16"/>
        <v>1543076921</v>
      </c>
      <c r="B484" s="35">
        <v>479</v>
      </c>
      <c r="C484" s="36" t="s">
        <v>5357</v>
      </c>
      <c r="D484" s="13" t="str">
        <f t="shared" si="17"/>
        <v>1543076921</v>
      </c>
      <c r="E484" s="36"/>
      <c r="F484" s="35" t="s">
        <v>5358</v>
      </c>
      <c r="G484" s="37">
        <v>44095.071412037039</v>
      </c>
      <c r="H484" s="35" t="s">
        <v>157</v>
      </c>
      <c r="I484" s="35" t="s">
        <v>5359</v>
      </c>
      <c r="J484" s="35" t="s">
        <v>5359</v>
      </c>
      <c r="K484" s="35" t="s">
        <v>5360</v>
      </c>
      <c r="L484" s="35" t="s">
        <v>5361</v>
      </c>
      <c r="M484" s="35" t="s">
        <v>5362</v>
      </c>
      <c r="N484" s="35" t="s">
        <v>228</v>
      </c>
      <c r="O484" s="35" t="s">
        <v>229</v>
      </c>
      <c r="P484" s="38">
        <v>474000</v>
      </c>
      <c r="Q484" s="38">
        <v>6650</v>
      </c>
      <c r="R484" s="38">
        <v>11000</v>
      </c>
      <c r="S484" s="38">
        <v>0</v>
      </c>
      <c r="T484" s="38">
        <v>0</v>
      </c>
      <c r="U484" s="19"/>
      <c r="V484" s="38">
        <v>0</v>
      </c>
      <c r="W484" s="19"/>
      <c r="X484" s="38">
        <v>0</v>
      </c>
      <c r="Y484" s="38">
        <v>491650</v>
      </c>
      <c r="Z484" s="38">
        <v>491650</v>
      </c>
      <c r="AA484" s="39" t="s">
        <v>5363</v>
      </c>
      <c r="AB484" s="38" t="s">
        <v>162</v>
      </c>
      <c r="AC484" s="38" t="s">
        <v>112</v>
      </c>
    </row>
    <row r="485" spans="1:29" x14ac:dyDescent="0.25">
      <c r="A485" s="13" t="str">
        <f t="shared" si="16"/>
        <v>1765076870</v>
      </c>
      <c r="B485" s="35">
        <v>480</v>
      </c>
      <c r="C485" s="36" t="s">
        <v>5364</v>
      </c>
      <c r="D485" s="13" t="str">
        <f t="shared" si="17"/>
        <v>1765076870</v>
      </c>
      <c r="E485" s="36"/>
      <c r="F485" s="35" t="s">
        <v>5365</v>
      </c>
      <c r="G485" s="37">
        <v>44095.071886574071</v>
      </c>
      <c r="H485" s="35" t="s">
        <v>157</v>
      </c>
      <c r="I485" s="35" t="s">
        <v>5366</v>
      </c>
      <c r="J485" s="35" t="s">
        <v>5366</v>
      </c>
      <c r="K485" s="35" t="s">
        <v>5367</v>
      </c>
      <c r="L485" s="35" t="s">
        <v>5368</v>
      </c>
      <c r="M485" s="35" t="s">
        <v>5369</v>
      </c>
      <c r="N485" s="35" t="s">
        <v>5370</v>
      </c>
      <c r="O485" s="35" t="s">
        <v>1053</v>
      </c>
      <c r="P485" s="38">
        <v>50000</v>
      </c>
      <c r="Q485" s="38">
        <v>6650</v>
      </c>
      <c r="R485" s="38">
        <v>0</v>
      </c>
      <c r="S485" s="38">
        <v>0</v>
      </c>
      <c r="T485" s="38">
        <v>0</v>
      </c>
      <c r="U485" s="19"/>
      <c r="V485" s="38">
        <v>0</v>
      </c>
      <c r="W485" s="19"/>
      <c r="X485" s="38">
        <v>0</v>
      </c>
      <c r="Y485" s="38">
        <v>56650</v>
      </c>
      <c r="Z485" s="38">
        <v>56650</v>
      </c>
      <c r="AA485" s="20"/>
      <c r="AB485" s="19"/>
      <c r="AC485" s="38" t="s">
        <v>112</v>
      </c>
    </row>
    <row r="486" spans="1:29" x14ac:dyDescent="0.25">
      <c r="A486" s="13" t="str">
        <f t="shared" si="16"/>
        <v>1039076286</v>
      </c>
      <c r="B486" s="35">
        <v>481</v>
      </c>
      <c r="C486" s="36" t="s">
        <v>5371</v>
      </c>
      <c r="D486" s="13" t="str">
        <f t="shared" si="17"/>
        <v>1039076286</v>
      </c>
      <c r="E486" s="36"/>
      <c r="F486" s="35" t="s">
        <v>5372</v>
      </c>
      <c r="G486" s="37">
        <v>44095.076319444444</v>
      </c>
      <c r="H486" s="35" t="s">
        <v>157</v>
      </c>
      <c r="I486" s="35" t="s">
        <v>5373</v>
      </c>
      <c r="J486" s="35" t="s">
        <v>5373</v>
      </c>
      <c r="K486" s="35" t="s">
        <v>5374</v>
      </c>
      <c r="L486" s="35" t="s">
        <v>5375</v>
      </c>
      <c r="M486" s="35" t="s">
        <v>5376</v>
      </c>
      <c r="N486" s="35" t="s">
        <v>5370</v>
      </c>
      <c r="O486" s="35" t="s">
        <v>1053</v>
      </c>
      <c r="P486" s="38">
        <v>1900000</v>
      </c>
      <c r="Q486" s="38">
        <v>6650</v>
      </c>
      <c r="R486" s="38">
        <v>0</v>
      </c>
      <c r="S486" s="38">
        <v>0</v>
      </c>
      <c r="T486" s="38">
        <v>0</v>
      </c>
      <c r="U486" s="19"/>
      <c r="V486" s="38">
        <v>0</v>
      </c>
      <c r="W486" s="19"/>
      <c r="X486" s="38">
        <v>0</v>
      </c>
      <c r="Y486" s="38">
        <v>1906650</v>
      </c>
      <c r="Z486" s="38">
        <v>1906650</v>
      </c>
      <c r="AA486" s="20"/>
      <c r="AB486" s="19"/>
      <c r="AC486" s="38" t="s">
        <v>112</v>
      </c>
    </row>
    <row r="487" spans="1:29" x14ac:dyDescent="0.25">
      <c r="A487" s="13" t="str">
        <f t="shared" si="16"/>
        <v>1692176048</v>
      </c>
      <c r="B487" s="35">
        <v>482</v>
      </c>
      <c r="C487" s="36" t="s">
        <v>5377</v>
      </c>
      <c r="D487" s="13" t="str">
        <f t="shared" si="17"/>
        <v>1692176048</v>
      </c>
      <c r="E487" s="36"/>
      <c r="F487" s="35" t="s">
        <v>5378</v>
      </c>
      <c r="G487" s="37">
        <v>44095.080381944441</v>
      </c>
      <c r="H487" s="35" t="s">
        <v>157</v>
      </c>
      <c r="I487" s="35" t="s">
        <v>5379</v>
      </c>
      <c r="J487" s="35" t="s">
        <v>5379</v>
      </c>
      <c r="K487" s="35" t="s">
        <v>5380</v>
      </c>
      <c r="L487" s="35" t="s">
        <v>5381</v>
      </c>
      <c r="M487" s="35" t="s">
        <v>5382</v>
      </c>
      <c r="N487" s="35" t="s">
        <v>1222</v>
      </c>
      <c r="O487" s="35" t="s">
        <v>1223</v>
      </c>
      <c r="P487" s="38">
        <v>626000</v>
      </c>
      <c r="Q487" s="38">
        <v>6650</v>
      </c>
      <c r="R487" s="38">
        <v>0</v>
      </c>
      <c r="S487" s="38">
        <v>0</v>
      </c>
      <c r="T487" s="38">
        <v>0</v>
      </c>
      <c r="U487" s="19"/>
      <c r="V487" s="38">
        <v>0</v>
      </c>
      <c r="W487" s="19"/>
      <c r="X487" s="38">
        <v>0</v>
      </c>
      <c r="Y487" s="38">
        <v>632650</v>
      </c>
      <c r="Z487" s="38">
        <v>632650</v>
      </c>
      <c r="AA487" s="20"/>
      <c r="AB487" s="19"/>
      <c r="AC487" s="38" t="s">
        <v>112</v>
      </c>
    </row>
    <row r="488" spans="1:29" x14ac:dyDescent="0.25">
      <c r="A488" s="13" t="str">
        <f t="shared" si="16"/>
        <v>1770276303</v>
      </c>
      <c r="B488" s="35">
        <v>483</v>
      </c>
      <c r="C488" s="36" t="s">
        <v>5383</v>
      </c>
      <c r="D488" s="13" t="str">
        <f t="shared" si="17"/>
        <v>1770276303</v>
      </c>
      <c r="E488" s="36"/>
      <c r="F488" s="35" t="s">
        <v>5384</v>
      </c>
      <c r="G488" s="37">
        <v>44095.090324074074</v>
      </c>
      <c r="H488" s="35" t="s">
        <v>157</v>
      </c>
      <c r="I488" s="35" t="s">
        <v>5385</v>
      </c>
      <c r="J488" s="35" t="s">
        <v>5385</v>
      </c>
      <c r="K488" s="35" t="s">
        <v>5386</v>
      </c>
      <c r="L488" s="35" t="s">
        <v>5387</v>
      </c>
      <c r="M488" s="35" t="s">
        <v>5388</v>
      </c>
      <c r="N488" s="35" t="s">
        <v>5389</v>
      </c>
      <c r="O488" s="35" t="s">
        <v>5390</v>
      </c>
      <c r="P488" s="38">
        <v>50000</v>
      </c>
      <c r="Q488" s="38">
        <v>6650</v>
      </c>
      <c r="R488" s="38">
        <v>0</v>
      </c>
      <c r="S488" s="38">
        <v>0</v>
      </c>
      <c r="T488" s="38">
        <v>0</v>
      </c>
      <c r="U488" s="19"/>
      <c r="V488" s="38">
        <v>0</v>
      </c>
      <c r="W488" s="19"/>
      <c r="X488" s="38">
        <v>0</v>
      </c>
      <c r="Y488" s="38">
        <v>56650</v>
      </c>
      <c r="Z488" s="38">
        <v>56650</v>
      </c>
      <c r="AA488" s="20"/>
      <c r="AB488" s="19"/>
      <c r="AC488" s="38" t="s">
        <v>112</v>
      </c>
    </row>
    <row r="489" spans="1:29" x14ac:dyDescent="0.25">
      <c r="A489" s="13" t="str">
        <f t="shared" si="16"/>
        <v>1118276055</v>
      </c>
      <c r="B489" s="35">
        <v>484</v>
      </c>
      <c r="C489" s="36" t="s">
        <v>5391</v>
      </c>
      <c r="D489" s="13" t="str">
        <f t="shared" si="17"/>
        <v>1118276055</v>
      </c>
      <c r="E489" s="36"/>
      <c r="F489" s="35" t="s">
        <v>5392</v>
      </c>
      <c r="G489" s="37">
        <v>44095.1</v>
      </c>
      <c r="H489" s="35" t="s">
        <v>157</v>
      </c>
      <c r="I489" s="35" t="s">
        <v>5393</v>
      </c>
      <c r="J489" s="35" t="s">
        <v>5393</v>
      </c>
      <c r="K489" s="35" t="s">
        <v>5394</v>
      </c>
      <c r="L489" s="35" t="s">
        <v>5395</v>
      </c>
      <c r="M489" s="35" t="s">
        <v>5396</v>
      </c>
      <c r="N489" s="35" t="s">
        <v>5397</v>
      </c>
      <c r="O489" s="35" t="s">
        <v>5398</v>
      </c>
      <c r="P489" s="38">
        <v>950000</v>
      </c>
      <c r="Q489" s="38">
        <v>6650</v>
      </c>
      <c r="R489" s="38">
        <v>15000</v>
      </c>
      <c r="S489" s="38">
        <v>0</v>
      </c>
      <c r="T489" s="38">
        <v>0</v>
      </c>
      <c r="U489" s="19"/>
      <c r="V489" s="38">
        <v>0</v>
      </c>
      <c r="W489" s="19"/>
      <c r="X489" s="38">
        <v>0</v>
      </c>
      <c r="Y489" s="38">
        <v>971650</v>
      </c>
      <c r="Z489" s="38">
        <v>971650</v>
      </c>
      <c r="AA489" s="39" t="s">
        <v>5399</v>
      </c>
      <c r="AB489" s="38" t="s">
        <v>151</v>
      </c>
      <c r="AC489" s="38" t="s">
        <v>112</v>
      </c>
    </row>
    <row r="490" spans="1:29" x14ac:dyDescent="0.25">
      <c r="A490" s="13" t="str">
        <f t="shared" si="16"/>
        <v>1217276297</v>
      </c>
      <c r="B490" s="35">
        <v>485</v>
      </c>
      <c r="C490" s="36" t="s">
        <v>5400</v>
      </c>
      <c r="D490" s="13" t="str">
        <f t="shared" si="17"/>
        <v>1217276297</v>
      </c>
      <c r="E490" s="36"/>
      <c r="F490" s="35" t="s">
        <v>5401</v>
      </c>
      <c r="G490" s="37">
        <v>44095.101458333331</v>
      </c>
      <c r="H490" s="35" t="s">
        <v>157</v>
      </c>
      <c r="I490" s="35" t="s">
        <v>5402</v>
      </c>
      <c r="J490" s="35" t="s">
        <v>5402</v>
      </c>
      <c r="K490" s="35" t="s">
        <v>5403</v>
      </c>
      <c r="L490" s="35" t="s">
        <v>5404</v>
      </c>
      <c r="M490" s="35" t="s">
        <v>5405</v>
      </c>
      <c r="N490" s="35" t="s">
        <v>1432</v>
      </c>
      <c r="O490" s="35" t="s">
        <v>1433</v>
      </c>
      <c r="P490" s="38">
        <v>480000</v>
      </c>
      <c r="Q490" s="38">
        <v>6650</v>
      </c>
      <c r="R490" s="38">
        <v>0</v>
      </c>
      <c r="S490" s="38">
        <v>0</v>
      </c>
      <c r="T490" s="38">
        <v>0</v>
      </c>
      <c r="U490" s="19"/>
      <c r="V490" s="38">
        <v>0</v>
      </c>
      <c r="W490" s="19"/>
      <c r="X490" s="38">
        <v>0</v>
      </c>
      <c r="Y490" s="38">
        <v>486650</v>
      </c>
      <c r="Z490" s="38">
        <v>486650</v>
      </c>
      <c r="AA490" s="20"/>
      <c r="AB490" s="19"/>
      <c r="AC490" s="38" t="s">
        <v>112</v>
      </c>
    </row>
    <row r="491" spans="1:29" x14ac:dyDescent="0.25">
      <c r="A491" s="13" t="str">
        <f t="shared" si="16"/>
        <v>1065376421</v>
      </c>
      <c r="B491" s="35">
        <v>486</v>
      </c>
      <c r="C491" s="36" t="s">
        <v>5406</v>
      </c>
      <c r="D491" s="13" t="str">
        <f t="shared" si="17"/>
        <v>1065376421</v>
      </c>
      <c r="E491" s="36"/>
      <c r="F491" s="35" t="s">
        <v>5407</v>
      </c>
      <c r="G491" s="37">
        <v>44095.106759259259</v>
      </c>
      <c r="H491" s="35" t="s">
        <v>157</v>
      </c>
      <c r="I491" s="35" t="s">
        <v>5408</v>
      </c>
      <c r="J491" s="35" t="s">
        <v>5408</v>
      </c>
      <c r="K491" s="35" t="s">
        <v>5409</v>
      </c>
      <c r="L491" s="35" t="s">
        <v>5410</v>
      </c>
      <c r="M491" s="35" t="s">
        <v>5411</v>
      </c>
      <c r="N491" s="35" t="s">
        <v>1029</v>
      </c>
      <c r="O491" s="35" t="s">
        <v>1030</v>
      </c>
      <c r="P491" s="38">
        <v>122000</v>
      </c>
      <c r="Q491" s="38">
        <v>6650</v>
      </c>
      <c r="R491" s="38">
        <v>10000</v>
      </c>
      <c r="S491" s="38">
        <v>0</v>
      </c>
      <c r="T491" s="38">
        <v>0</v>
      </c>
      <c r="U491" s="19"/>
      <c r="V491" s="38">
        <v>0</v>
      </c>
      <c r="W491" s="19"/>
      <c r="X491" s="38">
        <v>0</v>
      </c>
      <c r="Y491" s="38">
        <v>138650</v>
      </c>
      <c r="Z491" s="38">
        <v>138650</v>
      </c>
      <c r="AA491" s="39" t="s">
        <v>5412</v>
      </c>
      <c r="AB491" s="38" t="s">
        <v>162</v>
      </c>
      <c r="AC491" s="38" t="s">
        <v>112</v>
      </c>
    </row>
    <row r="492" spans="1:29" x14ac:dyDescent="0.25">
      <c r="A492" s="13" t="str">
        <f t="shared" si="16"/>
        <v>1528276848</v>
      </c>
      <c r="B492" s="35">
        <v>487</v>
      </c>
      <c r="C492" s="36" t="s">
        <v>5413</v>
      </c>
      <c r="D492" s="13" t="str">
        <f t="shared" si="17"/>
        <v>1528276848</v>
      </c>
      <c r="E492" s="36"/>
      <c r="F492" s="35" t="s">
        <v>5414</v>
      </c>
      <c r="G492" s="37">
        <v>44095.112349537034</v>
      </c>
      <c r="H492" s="35" t="s">
        <v>157</v>
      </c>
      <c r="I492" s="35" t="s">
        <v>5415</v>
      </c>
      <c r="J492" s="35" t="s">
        <v>5415</v>
      </c>
      <c r="K492" s="35" t="s">
        <v>5416</v>
      </c>
      <c r="L492" s="35" t="s">
        <v>5417</v>
      </c>
      <c r="M492" s="35" t="s">
        <v>5418</v>
      </c>
      <c r="N492" s="35" t="s">
        <v>5419</v>
      </c>
      <c r="O492" s="35" t="s">
        <v>5420</v>
      </c>
      <c r="P492" s="38">
        <v>651000</v>
      </c>
      <c r="Q492" s="38">
        <v>6650</v>
      </c>
      <c r="R492" s="38">
        <v>15000</v>
      </c>
      <c r="S492" s="38">
        <v>0</v>
      </c>
      <c r="T492" s="38">
        <v>0</v>
      </c>
      <c r="U492" s="19"/>
      <c r="V492" s="38">
        <v>0</v>
      </c>
      <c r="W492" s="19"/>
      <c r="X492" s="38">
        <v>0</v>
      </c>
      <c r="Y492" s="38">
        <v>672650</v>
      </c>
      <c r="Z492" s="38">
        <v>672650</v>
      </c>
      <c r="AA492" s="39" t="s">
        <v>5421</v>
      </c>
      <c r="AB492" s="38" t="s">
        <v>151</v>
      </c>
      <c r="AC492" s="38" t="s">
        <v>112</v>
      </c>
    </row>
    <row r="493" spans="1:29" x14ac:dyDescent="0.25">
      <c r="A493" s="13" t="str">
        <f t="shared" si="16"/>
        <v>1083576131</v>
      </c>
      <c r="B493" s="35">
        <v>488</v>
      </c>
      <c r="C493" s="36" t="s">
        <v>5422</v>
      </c>
      <c r="D493" s="13" t="str">
        <f t="shared" si="17"/>
        <v>1083576131</v>
      </c>
      <c r="E493" s="36"/>
      <c r="F493" s="35" t="s">
        <v>5423</v>
      </c>
      <c r="G493" s="37">
        <v>44095.127453703702</v>
      </c>
      <c r="H493" s="35" t="s">
        <v>157</v>
      </c>
      <c r="I493" s="35" t="s">
        <v>5424</v>
      </c>
      <c r="J493" s="35" t="s">
        <v>5424</v>
      </c>
      <c r="K493" s="35" t="s">
        <v>5425</v>
      </c>
      <c r="L493" s="35" t="s">
        <v>5426</v>
      </c>
      <c r="M493" s="35" t="s">
        <v>5427</v>
      </c>
      <c r="N493" s="35" t="s">
        <v>5428</v>
      </c>
      <c r="O493" s="35" t="s">
        <v>5429</v>
      </c>
      <c r="P493" s="38">
        <v>272000</v>
      </c>
      <c r="Q493" s="38">
        <v>6650</v>
      </c>
      <c r="R493" s="38">
        <v>10000</v>
      </c>
      <c r="S493" s="38">
        <v>0</v>
      </c>
      <c r="T493" s="38">
        <v>0</v>
      </c>
      <c r="U493" s="19"/>
      <c r="V493" s="38">
        <v>0</v>
      </c>
      <c r="W493" s="19"/>
      <c r="X493" s="38">
        <v>0</v>
      </c>
      <c r="Y493" s="38">
        <v>288650</v>
      </c>
      <c r="Z493" s="38">
        <v>288650</v>
      </c>
      <c r="AA493" s="39" t="s">
        <v>5430</v>
      </c>
      <c r="AB493" s="38" t="s">
        <v>151</v>
      </c>
      <c r="AC493" s="38" t="s">
        <v>112</v>
      </c>
    </row>
    <row r="494" spans="1:29" x14ac:dyDescent="0.25">
      <c r="A494" s="13" t="str">
        <f t="shared" si="16"/>
        <v>1327576406</v>
      </c>
      <c r="B494" s="35">
        <v>489</v>
      </c>
      <c r="C494" s="36" t="s">
        <v>5431</v>
      </c>
      <c r="D494" s="13" t="str">
        <f t="shared" si="17"/>
        <v>1327576406</v>
      </c>
      <c r="E494" s="36"/>
      <c r="F494" s="35" t="s">
        <v>5432</v>
      </c>
      <c r="G494" s="37">
        <v>44095.133437500001</v>
      </c>
      <c r="H494" s="35" t="s">
        <v>157</v>
      </c>
      <c r="I494" s="35" t="s">
        <v>5433</v>
      </c>
      <c r="J494" s="35" t="s">
        <v>5433</v>
      </c>
      <c r="K494" s="35" t="s">
        <v>5434</v>
      </c>
      <c r="L494" s="35" t="s">
        <v>5435</v>
      </c>
      <c r="M494" s="35" t="s">
        <v>5436</v>
      </c>
      <c r="N494" s="35" t="s">
        <v>1407</v>
      </c>
      <c r="O494" s="35" t="s">
        <v>1408</v>
      </c>
      <c r="P494" s="38">
        <v>715000</v>
      </c>
      <c r="Q494" s="38">
        <v>6650</v>
      </c>
      <c r="R494" s="38">
        <v>20000</v>
      </c>
      <c r="S494" s="38">
        <v>0</v>
      </c>
      <c r="T494" s="38">
        <v>0</v>
      </c>
      <c r="U494" s="19"/>
      <c r="V494" s="38">
        <v>0</v>
      </c>
      <c r="W494" s="19"/>
      <c r="X494" s="38">
        <v>0</v>
      </c>
      <c r="Y494" s="38">
        <v>741650</v>
      </c>
      <c r="Z494" s="38">
        <v>741650</v>
      </c>
      <c r="AA494" s="20"/>
      <c r="AB494" s="38" t="s">
        <v>179</v>
      </c>
      <c r="AC494" s="38" t="s">
        <v>112</v>
      </c>
    </row>
    <row r="495" spans="1:29" x14ac:dyDescent="0.25">
      <c r="A495" s="13" t="str">
        <f t="shared" si="16"/>
        <v>1860676342</v>
      </c>
      <c r="B495" s="35">
        <v>490</v>
      </c>
      <c r="C495" s="36" t="s">
        <v>5437</v>
      </c>
      <c r="D495" s="13" t="str">
        <f t="shared" si="17"/>
        <v>1860676342</v>
      </c>
      <c r="E495" s="36"/>
      <c r="F495" s="35" t="s">
        <v>5438</v>
      </c>
      <c r="G495" s="37">
        <v>44095.135671296295</v>
      </c>
      <c r="H495" s="35" t="s">
        <v>157</v>
      </c>
      <c r="I495" s="35" t="s">
        <v>5439</v>
      </c>
      <c r="J495" s="35" t="s">
        <v>5439</v>
      </c>
      <c r="K495" s="35" t="s">
        <v>5440</v>
      </c>
      <c r="L495" s="35" t="s">
        <v>5441</v>
      </c>
      <c r="M495" s="35" t="s">
        <v>5442</v>
      </c>
      <c r="N495" s="35" t="s">
        <v>1317</v>
      </c>
      <c r="O495" s="35" t="s">
        <v>169</v>
      </c>
      <c r="P495" s="38">
        <v>1424000</v>
      </c>
      <c r="Q495" s="38">
        <v>6650</v>
      </c>
      <c r="R495" s="38">
        <v>10000</v>
      </c>
      <c r="S495" s="38">
        <v>0</v>
      </c>
      <c r="T495" s="38">
        <v>0</v>
      </c>
      <c r="U495" s="19"/>
      <c r="V495" s="38">
        <v>0</v>
      </c>
      <c r="W495" s="19"/>
      <c r="X495" s="38">
        <v>0</v>
      </c>
      <c r="Y495" s="38">
        <v>1440650</v>
      </c>
      <c r="Z495" s="38">
        <v>1440650</v>
      </c>
      <c r="AA495" s="39" t="s">
        <v>5443</v>
      </c>
      <c r="AB495" s="38" t="s">
        <v>168</v>
      </c>
      <c r="AC495" s="38" t="s">
        <v>112</v>
      </c>
    </row>
    <row r="496" spans="1:29" x14ac:dyDescent="0.25">
      <c r="A496" s="13" t="str">
        <f t="shared" si="16"/>
        <v>1880676009</v>
      </c>
      <c r="B496" s="35">
        <v>491</v>
      </c>
      <c r="C496" s="36" t="s">
        <v>5444</v>
      </c>
      <c r="D496" s="13" t="str">
        <f t="shared" si="17"/>
        <v>1880676009</v>
      </c>
      <c r="E496" s="36"/>
      <c r="F496" s="35" t="s">
        <v>5445</v>
      </c>
      <c r="G496" s="37">
        <v>44095.136574074073</v>
      </c>
      <c r="H496" s="35" t="s">
        <v>157</v>
      </c>
      <c r="I496" s="35" t="s">
        <v>5446</v>
      </c>
      <c r="J496" s="35" t="s">
        <v>5446</v>
      </c>
      <c r="K496" s="35" t="s">
        <v>5447</v>
      </c>
      <c r="L496" s="35" t="s">
        <v>5448</v>
      </c>
      <c r="M496" s="35" t="s">
        <v>5449</v>
      </c>
      <c r="N496" s="35" t="s">
        <v>988</v>
      </c>
      <c r="O496" s="35" t="s">
        <v>989</v>
      </c>
      <c r="P496" s="38">
        <v>400000</v>
      </c>
      <c r="Q496" s="38">
        <v>6650</v>
      </c>
      <c r="R496" s="38">
        <v>8000</v>
      </c>
      <c r="S496" s="38">
        <v>0</v>
      </c>
      <c r="T496" s="38">
        <v>0</v>
      </c>
      <c r="U496" s="19"/>
      <c r="V496" s="38">
        <v>0</v>
      </c>
      <c r="W496" s="19"/>
      <c r="X496" s="38">
        <v>0</v>
      </c>
      <c r="Y496" s="38">
        <v>414650</v>
      </c>
      <c r="Z496" s="38">
        <v>414650</v>
      </c>
      <c r="AA496" s="39" t="s">
        <v>5450</v>
      </c>
      <c r="AB496" s="38" t="s">
        <v>138</v>
      </c>
      <c r="AC496" s="38" t="s">
        <v>112</v>
      </c>
    </row>
    <row r="497" spans="1:29" x14ac:dyDescent="0.25">
      <c r="A497" s="13" t="str">
        <f t="shared" si="16"/>
        <v>1647776834</v>
      </c>
      <c r="B497" s="35">
        <v>492</v>
      </c>
      <c r="C497" s="36" t="s">
        <v>5451</v>
      </c>
      <c r="D497" s="13" t="str">
        <f t="shared" si="17"/>
        <v>1647776834</v>
      </c>
      <c r="E497" s="36"/>
      <c r="F497" s="35" t="s">
        <v>5452</v>
      </c>
      <c r="G497" s="37">
        <v>44095.155439814815</v>
      </c>
      <c r="H497" s="35" t="s">
        <v>157</v>
      </c>
      <c r="I497" s="35" t="s">
        <v>5453</v>
      </c>
      <c r="J497" s="35" t="s">
        <v>5453</v>
      </c>
      <c r="K497" s="35" t="s">
        <v>5454</v>
      </c>
      <c r="L497" s="35" t="s">
        <v>5455</v>
      </c>
      <c r="M497" s="35" t="s">
        <v>5456</v>
      </c>
      <c r="N497" s="35" t="s">
        <v>5457</v>
      </c>
      <c r="O497" s="35" t="s">
        <v>855</v>
      </c>
      <c r="P497" s="38">
        <v>50000</v>
      </c>
      <c r="Q497" s="38">
        <v>6650</v>
      </c>
      <c r="R497" s="38">
        <v>10000</v>
      </c>
      <c r="S497" s="38">
        <v>0</v>
      </c>
      <c r="T497" s="38">
        <v>0</v>
      </c>
      <c r="U497" s="19"/>
      <c r="V497" s="38">
        <v>0</v>
      </c>
      <c r="W497" s="19"/>
      <c r="X497" s="38">
        <v>0</v>
      </c>
      <c r="Y497" s="38">
        <v>66650</v>
      </c>
      <c r="Z497" s="38">
        <v>66650</v>
      </c>
      <c r="AA497" s="39" t="s">
        <v>5458</v>
      </c>
      <c r="AB497" s="38" t="s">
        <v>162</v>
      </c>
      <c r="AC497" s="38" t="s">
        <v>112</v>
      </c>
    </row>
    <row r="498" spans="1:29" x14ac:dyDescent="0.25">
      <c r="A498" s="13" t="str">
        <f t="shared" si="16"/>
        <v>1339976027</v>
      </c>
      <c r="B498" s="35">
        <v>493</v>
      </c>
      <c r="C498" s="36" t="s">
        <v>5459</v>
      </c>
      <c r="D498" s="13" t="str">
        <f t="shared" si="17"/>
        <v>1339976027</v>
      </c>
      <c r="E498" s="36"/>
      <c r="F498" s="35" t="s">
        <v>5460</v>
      </c>
      <c r="G498" s="37">
        <v>44095.180925925924</v>
      </c>
      <c r="H498" s="35" t="s">
        <v>157</v>
      </c>
      <c r="I498" s="35" t="s">
        <v>5461</v>
      </c>
      <c r="J498" s="35" t="s">
        <v>5461</v>
      </c>
      <c r="K498" s="35" t="s">
        <v>5462</v>
      </c>
      <c r="L498" s="35" t="s">
        <v>5463</v>
      </c>
      <c r="M498" s="35" t="s">
        <v>5464</v>
      </c>
      <c r="N498" s="35" t="s">
        <v>5465</v>
      </c>
      <c r="O498" s="35" t="s">
        <v>5466</v>
      </c>
      <c r="P498" s="38">
        <v>200000</v>
      </c>
      <c r="Q498" s="38">
        <v>6650</v>
      </c>
      <c r="R498" s="38">
        <v>20000</v>
      </c>
      <c r="S498" s="38">
        <v>0</v>
      </c>
      <c r="T498" s="38">
        <v>0</v>
      </c>
      <c r="U498" s="19"/>
      <c r="V498" s="38">
        <v>0</v>
      </c>
      <c r="W498" s="19"/>
      <c r="X498" s="38">
        <v>0</v>
      </c>
      <c r="Y498" s="38">
        <v>226650</v>
      </c>
      <c r="Z498" s="38">
        <v>226650</v>
      </c>
      <c r="AA498" s="39" t="s">
        <v>5467</v>
      </c>
      <c r="AB498" s="38" t="s">
        <v>162</v>
      </c>
      <c r="AC498" s="38" t="s">
        <v>112</v>
      </c>
    </row>
    <row r="499" spans="1:29" x14ac:dyDescent="0.25">
      <c r="A499" s="13" t="str">
        <f t="shared" si="16"/>
        <v>1411086850</v>
      </c>
      <c r="B499" s="35">
        <v>494</v>
      </c>
      <c r="C499" s="36" t="s">
        <v>5468</v>
      </c>
      <c r="D499" s="13" t="str">
        <f t="shared" si="17"/>
        <v>1411086850</v>
      </c>
      <c r="E499" s="36"/>
      <c r="F499" s="35" t="s">
        <v>5469</v>
      </c>
      <c r="G499" s="37">
        <v>44095.182673611111</v>
      </c>
      <c r="H499" s="35" t="s">
        <v>157</v>
      </c>
      <c r="I499" s="35" t="s">
        <v>5470</v>
      </c>
      <c r="J499" s="35" t="s">
        <v>5470</v>
      </c>
      <c r="K499" s="35" t="s">
        <v>5471</v>
      </c>
      <c r="L499" s="35" t="s">
        <v>5472</v>
      </c>
      <c r="M499" s="35" t="s">
        <v>5473</v>
      </c>
      <c r="N499" s="35" t="s">
        <v>5474</v>
      </c>
      <c r="O499" s="35" t="s">
        <v>5475</v>
      </c>
      <c r="P499" s="38">
        <v>50000</v>
      </c>
      <c r="Q499" s="38">
        <v>6650</v>
      </c>
      <c r="R499" s="38">
        <v>8000</v>
      </c>
      <c r="S499" s="38">
        <v>0</v>
      </c>
      <c r="T499" s="38">
        <v>0</v>
      </c>
      <c r="U499" s="19"/>
      <c r="V499" s="38">
        <v>0</v>
      </c>
      <c r="W499" s="19"/>
      <c r="X499" s="38">
        <v>0</v>
      </c>
      <c r="Y499" s="38">
        <v>64650</v>
      </c>
      <c r="Z499" s="38">
        <v>64650</v>
      </c>
      <c r="AA499" s="39" t="s">
        <v>5476</v>
      </c>
      <c r="AB499" s="38" t="s">
        <v>158</v>
      </c>
      <c r="AC499" s="38" t="s">
        <v>112</v>
      </c>
    </row>
    <row r="500" spans="1:29" x14ac:dyDescent="0.25">
      <c r="A500" s="13" t="str">
        <f t="shared" si="16"/>
        <v>1561086866</v>
      </c>
      <c r="B500" s="35">
        <v>495</v>
      </c>
      <c r="C500" s="36" t="s">
        <v>5477</v>
      </c>
      <c r="D500" s="13" t="str">
        <f t="shared" si="17"/>
        <v>1561086866</v>
      </c>
      <c r="E500" s="36"/>
      <c r="F500" s="35" t="s">
        <v>5478</v>
      </c>
      <c r="G500" s="37">
        <v>44095.183194444442</v>
      </c>
      <c r="H500" s="35" t="s">
        <v>157</v>
      </c>
      <c r="I500" s="35" t="s">
        <v>5479</v>
      </c>
      <c r="J500" s="35" t="s">
        <v>5479</v>
      </c>
      <c r="K500" s="35" t="s">
        <v>5480</v>
      </c>
      <c r="L500" s="35" t="s">
        <v>5481</v>
      </c>
      <c r="M500" s="35" t="s">
        <v>5482</v>
      </c>
      <c r="N500" s="35" t="s">
        <v>5483</v>
      </c>
      <c r="O500" s="35" t="s">
        <v>5484</v>
      </c>
      <c r="P500" s="38">
        <v>50000</v>
      </c>
      <c r="Q500" s="38">
        <v>6650</v>
      </c>
      <c r="R500" s="38">
        <v>10000</v>
      </c>
      <c r="S500" s="38">
        <v>0</v>
      </c>
      <c r="T500" s="38">
        <v>0</v>
      </c>
      <c r="U500" s="19"/>
      <c r="V500" s="38">
        <v>0</v>
      </c>
      <c r="W500" s="19"/>
      <c r="X500" s="38">
        <v>0</v>
      </c>
      <c r="Y500" s="38">
        <v>66650</v>
      </c>
      <c r="Z500" s="38">
        <v>66650</v>
      </c>
      <c r="AA500" s="39" t="s">
        <v>5485</v>
      </c>
      <c r="AB500" s="38" t="s">
        <v>162</v>
      </c>
      <c r="AC500" s="38" t="s">
        <v>112</v>
      </c>
    </row>
    <row r="501" spans="1:29" x14ac:dyDescent="0.25">
      <c r="A501" s="13" t="str">
        <f t="shared" si="16"/>
        <v>1136086883</v>
      </c>
      <c r="B501" s="35">
        <v>496</v>
      </c>
      <c r="C501" s="36" t="s">
        <v>5486</v>
      </c>
      <c r="D501" s="13" t="str">
        <f t="shared" si="17"/>
        <v>1136086883</v>
      </c>
      <c r="E501" s="36"/>
      <c r="F501" s="35" t="s">
        <v>5487</v>
      </c>
      <c r="G501" s="37">
        <v>44095.188993055555</v>
      </c>
      <c r="H501" s="35" t="s">
        <v>157</v>
      </c>
      <c r="I501" s="35" t="s">
        <v>5488</v>
      </c>
      <c r="J501" s="35" t="s">
        <v>5488</v>
      </c>
      <c r="K501" s="35" t="s">
        <v>5489</v>
      </c>
      <c r="L501" s="35" t="s">
        <v>5490</v>
      </c>
      <c r="M501" s="35" t="s">
        <v>5491</v>
      </c>
      <c r="N501" s="35" t="s">
        <v>5492</v>
      </c>
      <c r="O501" s="35" t="s">
        <v>5493</v>
      </c>
      <c r="P501" s="38">
        <v>50000</v>
      </c>
      <c r="Q501" s="38">
        <v>6650</v>
      </c>
      <c r="R501" s="38">
        <v>10000</v>
      </c>
      <c r="S501" s="38">
        <v>0</v>
      </c>
      <c r="T501" s="38">
        <v>0</v>
      </c>
      <c r="U501" s="19"/>
      <c r="V501" s="38">
        <v>0</v>
      </c>
      <c r="W501" s="19"/>
      <c r="X501" s="38">
        <v>0</v>
      </c>
      <c r="Y501" s="38">
        <v>66650</v>
      </c>
      <c r="Z501" s="38">
        <v>66650</v>
      </c>
      <c r="AA501" s="39" t="s">
        <v>5494</v>
      </c>
      <c r="AB501" s="38" t="s">
        <v>162</v>
      </c>
      <c r="AC501" s="38" t="s">
        <v>112</v>
      </c>
    </row>
    <row r="502" spans="1:29" x14ac:dyDescent="0.25">
      <c r="A502" s="13" t="str">
        <f t="shared" si="16"/>
        <v>1325186609</v>
      </c>
      <c r="B502" s="35">
        <v>497</v>
      </c>
      <c r="C502" s="36" t="s">
        <v>5495</v>
      </c>
      <c r="D502" s="13" t="str">
        <f t="shared" si="17"/>
        <v>1325186609</v>
      </c>
      <c r="E502" s="36"/>
      <c r="F502" s="35" t="s">
        <v>5496</v>
      </c>
      <c r="G502" s="37">
        <v>44095.198877314811</v>
      </c>
      <c r="H502" s="35" t="s">
        <v>157</v>
      </c>
      <c r="I502" s="35" t="s">
        <v>5497</v>
      </c>
      <c r="J502" s="35" t="s">
        <v>5497</v>
      </c>
      <c r="K502" s="35" t="s">
        <v>5498</v>
      </c>
      <c r="L502" s="35" t="s">
        <v>5499</v>
      </c>
      <c r="M502" s="35" t="s">
        <v>5500</v>
      </c>
      <c r="N502" s="35" t="s">
        <v>5501</v>
      </c>
      <c r="O502" s="35" t="s">
        <v>5502</v>
      </c>
      <c r="P502" s="38">
        <v>50000</v>
      </c>
      <c r="Q502" s="38">
        <v>6650</v>
      </c>
      <c r="R502" s="38">
        <v>10000</v>
      </c>
      <c r="S502" s="38">
        <v>0</v>
      </c>
      <c r="T502" s="38">
        <v>0</v>
      </c>
      <c r="U502" s="19"/>
      <c r="V502" s="38">
        <v>0</v>
      </c>
      <c r="W502" s="19"/>
      <c r="X502" s="38">
        <v>0</v>
      </c>
      <c r="Y502" s="38">
        <v>66650</v>
      </c>
      <c r="Z502" s="38">
        <v>66650</v>
      </c>
      <c r="AA502" s="39" t="s">
        <v>5503</v>
      </c>
      <c r="AB502" s="38" t="s">
        <v>162</v>
      </c>
      <c r="AC502" s="38" t="s">
        <v>112</v>
      </c>
    </row>
    <row r="503" spans="1:29" x14ac:dyDescent="0.25">
      <c r="A503" s="13" t="str">
        <f t="shared" si="16"/>
        <v>1020386018</v>
      </c>
      <c r="B503" s="35">
        <v>498</v>
      </c>
      <c r="C503" s="36" t="s">
        <v>5504</v>
      </c>
      <c r="D503" s="13" t="str">
        <f t="shared" si="17"/>
        <v>1020386018</v>
      </c>
      <c r="E503" s="36"/>
      <c r="F503" s="35" t="s">
        <v>5505</v>
      </c>
      <c r="G503" s="37">
        <v>44095.217499999999</v>
      </c>
      <c r="H503" s="35" t="s">
        <v>157</v>
      </c>
      <c r="I503" s="35" t="s">
        <v>5506</v>
      </c>
      <c r="J503" s="35" t="s">
        <v>5506</v>
      </c>
      <c r="K503" s="35" t="s">
        <v>5507</v>
      </c>
      <c r="L503" s="35" t="s">
        <v>5508</v>
      </c>
      <c r="M503" s="35" t="s">
        <v>5509</v>
      </c>
      <c r="N503" s="35" t="s">
        <v>5510</v>
      </c>
      <c r="O503" s="35" t="s">
        <v>826</v>
      </c>
      <c r="P503" s="38">
        <v>50000</v>
      </c>
      <c r="Q503" s="38">
        <v>6650</v>
      </c>
      <c r="R503" s="38">
        <v>10000</v>
      </c>
      <c r="S503" s="38">
        <v>0</v>
      </c>
      <c r="T503" s="38">
        <v>0</v>
      </c>
      <c r="U503" s="19"/>
      <c r="V503" s="38">
        <v>0</v>
      </c>
      <c r="W503" s="19"/>
      <c r="X503" s="38">
        <v>0</v>
      </c>
      <c r="Y503" s="38">
        <v>66650</v>
      </c>
      <c r="Z503" s="38">
        <v>66650</v>
      </c>
      <c r="AA503" s="39" t="s">
        <v>5511</v>
      </c>
      <c r="AB503" s="38" t="s">
        <v>162</v>
      </c>
      <c r="AC503" s="38" t="s">
        <v>112</v>
      </c>
    </row>
    <row r="504" spans="1:29" x14ac:dyDescent="0.25">
      <c r="A504" s="13" t="str">
        <f t="shared" si="16"/>
        <v>1527476528</v>
      </c>
      <c r="B504" s="35">
        <v>499</v>
      </c>
      <c r="C504" s="36" t="s">
        <v>5512</v>
      </c>
      <c r="D504" s="13" t="str">
        <f t="shared" si="17"/>
        <v>1527476528</v>
      </c>
      <c r="E504" s="36"/>
      <c r="F504" s="35" t="s">
        <v>5513</v>
      </c>
      <c r="G504" s="37">
        <v>44095.220057870371</v>
      </c>
      <c r="H504" s="35" t="s">
        <v>157</v>
      </c>
      <c r="I504" s="35" t="s">
        <v>5514</v>
      </c>
      <c r="J504" s="35" t="s">
        <v>5514</v>
      </c>
      <c r="K504" s="35" t="s">
        <v>5515</v>
      </c>
      <c r="L504" s="35" t="s">
        <v>5516</v>
      </c>
      <c r="M504" s="35" t="s">
        <v>5517</v>
      </c>
      <c r="N504" s="35" t="s">
        <v>853</v>
      </c>
      <c r="O504" s="35" t="s">
        <v>854</v>
      </c>
      <c r="P504" s="38">
        <v>98000</v>
      </c>
      <c r="Q504" s="38">
        <v>6650</v>
      </c>
      <c r="R504" s="38">
        <v>26000</v>
      </c>
      <c r="S504" s="38">
        <v>0</v>
      </c>
      <c r="T504" s="38">
        <v>0</v>
      </c>
      <c r="U504" s="19"/>
      <c r="V504" s="38">
        <v>0</v>
      </c>
      <c r="W504" s="19"/>
      <c r="X504" s="38">
        <v>0</v>
      </c>
      <c r="Y504" s="38">
        <v>130650</v>
      </c>
      <c r="Z504" s="38">
        <v>130650</v>
      </c>
      <c r="AA504" s="39" t="s">
        <v>5518</v>
      </c>
      <c r="AB504" s="38" t="s">
        <v>162</v>
      </c>
      <c r="AC504" s="38" t="s">
        <v>112</v>
      </c>
    </row>
    <row r="505" spans="1:29" x14ac:dyDescent="0.25">
      <c r="A505" s="13" t="str">
        <f t="shared" si="16"/>
        <v>1355486599</v>
      </c>
      <c r="B505" s="35">
        <v>500</v>
      </c>
      <c r="C505" s="36" t="s">
        <v>5519</v>
      </c>
      <c r="D505" s="13" t="str">
        <f t="shared" si="17"/>
        <v>1355486599</v>
      </c>
      <c r="E505" s="36"/>
      <c r="F505" s="35" t="s">
        <v>5520</v>
      </c>
      <c r="G505" s="37">
        <v>44095.233680555553</v>
      </c>
      <c r="H505" s="35" t="s">
        <v>157</v>
      </c>
      <c r="I505" s="35" t="s">
        <v>5521</v>
      </c>
      <c r="J505" s="35" t="s">
        <v>5521</v>
      </c>
      <c r="K505" s="35" t="s">
        <v>5522</v>
      </c>
      <c r="L505" s="35" t="s">
        <v>5523</v>
      </c>
      <c r="M505" s="35" t="s">
        <v>5524</v>
      </c>
      <c r="N505" s="35" t="s">
        <v>5525</v>
      </c>
      <c r="O505" s="35" t="s">
        <v>5526</v>
      </c>
      <c r="P505" s="38">
        <v>50000</v>
      </c>
      <c r="Q505" s="38">
        <v>6650</v>
      </c>
      <c r="R505" s="38">
        <v>10000</v>
      </c>
      <c r="S505" s="38">
        <v>0</v>
      </c>
      <c r="T505" s="38">
        <v>0</v>
      </c>
      <c r="U505" s="19"/>
      <c r="V505" s="38">
        <v>0</v>
      </c>
      <c r="W505" s="19"/>
      <c r="X505" s="38">
        <v>0</v>
      </c>
      <c r="Y505" s="38">
        <v>66650</v>
      </c>
      <c r="Z505" s="38">
        <v>66650</v>
      </c>
      <c r="AA505" s="39" t="s">
        <v>5527</v>
      </c>
      <c r="AB505" s="38" t="s">
        <v>162</v>
      </c>
      <c r="AC505" s="38" t="s">
        <v>112</v>
      </c>
    </row>
    <row r="506" spans="1:29" x14ac:dyDescent="0.25">
      <c r="A506" s="13" t="str">
        <f t="shared" si="16"/>
        <v>1695586163</v>
      </c>
      <c r="B506" s="35">
        <v>501</v>
      </c>
      <c r="C506" s="36" t="s">
        <v>5528</v>
      </c>
      <c r="D506" s="13" t="str">
        <f t="shared" si="17"/>
        <v>1695586163</v>
      </c>
      <c r="E506" s="36"/>
      <c r="F506" s="35" t="s">
        <v>5529</v>
      </c>
      <c r="G506" s="37">
        <v>44095.247060185182</v>
      </c>
      <c r="H506" s="35" t="s">
        <v>157</v>
      </c>
      <c r="I506" s="35" t="s">
        <v>5530</v>
      </c>
      <c r="J506" s="35" t="s">
        <v>5530</v>
      </c>
      <c r="K506" s="35" t="s">
        <v>5531</v>
      </c>
      <c r="L506" s="35" t="s">
        <v>5532</v>
      </c>
      <c r="M506" s="35" t="s">
        <v>5533</v>
      </c>
      <c r="N506" s="35" t="s">
        <v>5534</v>
      </c>
      <c r="O506" s="35" t="s">
        <v>5535</v>
      </c>
      <c r="P506" s="38">
        <v>50000</v>
      </c>
      <c r="Q506" s="38">
        <v>6650</v>
      </c>
      <c r="R506" s="38">
        <v>0</v>
      </c>
      <c r="S506" s="38">
        <v>0</v>
      </c>
      <c r="T506" s="38">
        <v>0</v>
      </c>
      <c r="U506" s="19"/>
      <c r="V506" s="38">
        <v>0</v>
      </c>
      <c r="W506" s="19"/>
      <c r="X506" s="38">
        <v>0</v>
      </c>
      <c r="Y506" s="38">
        <v>56650</v>
      </c>
      <c r="Z506" s="38">
        <v>56650</v>
      </c>
      <c r="AA506" s="20"/>
      <c r="AB506" s="19"/>
      <c r="AC506" s="38" t="s">
        <v>112</v>
      </c>
    </row>
    <row r="507" spans="1:29" x14ac:dyDescent="0.25">
      <c r="A507" s="13" t="str">
        <f t="shared" si="16"/>
        <v>1076686316</v>
      </c>
      <c r="B507" s="35">
        <v>502</v>
      </c>
      <c r="C507" s="36" t="s">
        <v>5536</v>
      </c>
      <c r="D507" s="13" t="str">
        <f t="shared" si="17"/>
        <v>1076686316</v>
      </c>
      <c r="E507" s="36"/>
      <c r="F507" s="35" t="s">
        <v>5537</v>
      </c>
      <c r="G507" s="37">
        <v>44095.258321759262</v>
      </c>
      <c r="H507" s="35" t="s">
        <v>157</v>
      </c>
      <c r="I507" s="35" t="s">
        <v>5538</v>
      </c>
      <c r="J507" s="35" t="s">
        <v>5538</v>
      </c>
      <c r="K507" s="35" t="s">
        <v>5539</v>
      </c>
      <c r="L507" s="35" t="s">
        <v>5540</v>
      </c>
      <c r="M507" s="35" t="s">
        <v>5541</v>
      </c>
      <c r="N507" s="35" t="s">
        <v>5542</v>
      </c>
      <c r="O507" s="35" t="s">
        <v>5543</v>
      </c>
      <c r="P507" s="38">
        <v>50000</v>
      </c>
      <c r="Q507" s="38">
        <v>6650</v>
      </c>
      <c r="R507" s="38">
        <v>0</v>
      </c>
      <c r="S507" s="38">
        <v>0</v>
      </c>
      <c r="T507" s="38">
        <v>0</v>
      </c>
      <c r="U507" s="19"/>
      <c r="V507" s="38">
        <v>0</v>
      </c>
      <c r="W507" s="19"/>
      <c r="X507" s="38">
        <v>0</v>
      </c>
      <c r="Y507" s="38">
        <v>56650</v>
      </c>
      <c r="Z507" s="38">
        <v>56650</v>
      </c>
      <c r="AA507" s="20"/>
      <c r="AB507" s="19"/>
      <c r="AC507" s="38" t="s">
        <v>112</v>
      </c>
    </row>
    <row r="508" spans="1:29" x14ac:dyDescent="0.25">
      <c r="A508" s="13" t="str">
        <f t="shared" si="16"/>
        <v>1558686156</v>
      </c>
      <c r="B508" s="35">
        <v>503</v>
      </c>
      <c r="C508" s="36" t="s">
        <v>5544</v>
      </c>
      <c r="D508" s="13" t="str">
        <f t="shared" si="17"/>
        <v>1558686156</v>
      </c>
      <c r="E508" s="36"/>
      <c r="F508" s="35" t="s">
        <v>5545</v>
      </c>
      <c r="G508" s="37">
        <v>44095.262291666666</v>
      </c>
      <c r="H508" s="35" t="s">
        <v>157</v>
      </c>
      <c r="I508" s="35" t="s">
        <v>5546</v>
      </c>
      <c r="J508" s="35" t="s">
        <v>5546</v>
      </c>
      <c r="K508" s="35" t="s">
        <v>5547</v>
      </c>
      <c r="L508" s="35" t="s">
        <v>5548</v>
      </c>
      <c r="M508" s="35" t="s">
        <v>5549</v>
      </c>
      <c r="N508" s="35" t="s">
        <v>751</v>
      </c>
      <c r="O508" s="35" t="s">
        <v>752</v>
      </c>
      <c r="P508" s="38">
        <v>521000</v>
      </c>
      <c r="Q508" s="38">
        <v>6650</v>
      </c>
      <c r="R508" s="38">
        <v>10000</v>
      </c>
      <c r="S508" s="38">
        <v>0</v>
      </c>
      <c r="T508" s="38">
        <v>0</v>
      </c>
      <c r="U508" s="19"/>
      <c r="V508" s="38">
        <v>0</v>
      </c>
      <c r="W508" s="19"/>
      <c r="X508" s="38">
        <v>0</v>
      </c>
      <c r="Y508" s="38">
        <v>537650</v>
      </c>
      <c r="Z508" s="38">
        <v>537650</v>
      </c>
      <c r="AA508" s="39" t="s">
        <v>5550</v>
      </c>
      <c r="AB508" s="38" t="s">
        <v>151</v>
      </c>
      <c r="AC508" s="38" t="s">
        <v>112</v>
      </c>
    </row>
    <row r="509" spans="1:29" x14ac:dyDescent="0.25">
      <c r="A509" s="13" t="str">
        <f t="shared" si="16"/>
        <v>1551786641</v>
      </c>
      <c r="B509" s="35">
        <v>504</v>
      </c>
      <c r="C509" s="36" t="s">
        <v>5551</v>
      </c>
      <c r="D509" s="13" t="str">
        <f t="shared" si="17"/>
        <v>1551786641</v>
      </c>
      <c r="E509" s="36"/>
      <c r="F509" s="35" t="s">
        <v>5552</v>
      </c>
      <c r="G509" s="37">
        <v>44095.263912037037</v>
      </c>
      <c r="H509" s="35" t="s">
        <v>157</v>
      </c>
      <c r="I509" s="35" t="s">
        <v>5553</v>
      </c>
      <c r="J509" s="35" t="s">
        <v>5553</v>
      </c>
      <c r="K509" s="35" t="s">
        <v>5554</v>
      </c>
      <c r="L509" s="35" t="s">
        <v>5555</v>
      </c>
      <c r="M509" s="35" t="s">
        <v>5556</v>
      </c>
      <c r="N509" s="35" t="s">
        <v>5557</v>
      </c>
      <c r="O509" s="35" t="s">
        <v>5558</v>
      </c>
      <c r="P509" s="38">
        <v>50000</v>
      </c>
      <c r="Q509" s="38">
        <v>6650</v>
      </c>
      <c r="R509" s="38">
        <v>0</v>
      </c>
      <c r="S509" s="38">
        <v>0</v>
      </c>
      <c r="T509" s="38">
        <v>0</v>
      </c>
      <c r="U509" s="19"/>
      <c r="V509" s="38">
        <v>0</v>
      </c>
      <c r="W509" s="19"/>
      <c r="X509" s="38">
        <v>0</v>
      </c>
      <c r="Y509" s="38">
        <v>56650</v>
      </c>
      <c r="Z509" s="38">
        <v>56650</v>
      </c>
      <c r="AA509" s="20"/>
      <c r="AB509" s="19"/>
      <c r="AC509" s="38" t="s">
        <v>112</v>
      </c>
    </row>
    <row r="510" spans="1:29" x14ac:dyDescent="0.25">
      <c r="A510" s="13" t="str">
        <f t="shared" si="16"/>
        <v>1008646197</v>
      </c>
      <c r="B510" s="35">
        <v>505</v>
      </c>
      <c r="C510" s="36" t="s">
        <v>5559</v>
      </c>
      <c r="D510" s="13" t="str">
        <f t="shared" si="17"/>
        <v>1008646197</v>
      </c>
      <c r="E510" s="36"/>
      <c r="F510" s="35" t="s">
        <v>5560</v>
      </c>
      <c r="G510" s="37">
        <v>44095.297337962962</v>
      </c>
      <c r="H510" s="35" t="s">
        <v>157</v>
      </c>
      <c r="I510" s="35" t="s">
        <v>5561</v>
      </c>
      <c r="J510" s="35" t="s">
        <v>5561</v>
      </c>
      <c r="K510" s="35" t="s">
        <v>5562</v>
      </c>
      <c r="L510" s="35" t="s">
        <v>5563</v>
      </c>
      <c r="M510" s="35" t="s">
        <v>5564</v>
      </c>
      <c r="N510" s="35" t="s">
        <v>5565</v>
      </c>
      <c r="O510" s="35" t="s">
        <v>5566</v>
      </c>
      <c r="P510" s="38">
        <v>50000</v>
      </c>
      <c r="Q510" s="38">
        <v>6650</v>
      </c>
      <c r="R510" s="38">
        <v>10000</v>
      </c>
      <c r="S510" s="38">
        <v>0</v>
      </c>
      <c r="T510" s="38">
        <v>0</v>
      </c>
      <c r="U510" s="19"/>
      <c r="V510" s="38">
        <v>0</v>
      </c>
      <c r="W510" s="19"/>
      <c r="X510" s="38">
        <v>0</v>
      </c>
      <c r="Y510" s="38">
        <v>66650</v>
      </c>
      <c r="Z510" s="38">
        <v>66650</v>
      </c>
      <c r="AA510" s="39" t="s">
        <v>5567</v>
      </c>
      <c r="AB510" s="38" t="s">
        <v>151</v>
      </c>
      <c r="AC510" s="38" t="s">
        <v>112</v>
      </c>
    </row>
    <row r="511" spans="1:29" x14ac:dyDescent="0.25">
      <c r="A511" s="13" t="str">
        <f t="shared" si="16"/>
        <v>1151196688</v>
      </c>
      <c r="B511" s="35">
        <v>506</v>
      </c>
      <c r="C511" s="36" t="s">
        <v>5568</v>
      </c>
      <c r="D511" s="13" t="str">
        <f t="shared" si="17"/>
        <v>1151196688</v>
      </c>
      <c r="E511" s="36"/>
      <c r="F511" s="35" t="s">
        <v>5569</v>
      </c>
      <c r="G511" s="37">
        <v>44095.31144675926</v>
      </c>
      <c r="H511" s="35" t="s">
        <v>157</v>
      </c>
      <c r="I511" s="35" t="s">
        <v>5570</v>
      </c>
      <c r="J511" s="35" t="s">
        <v>5570</v>
      </c>
      <c r="K511" s="35" t="s">
        <v>5571</v>
      </c>
      <c r="L511" s="35" t="s">
        <v>5572</v>
      </c>
      <c r="M511" s="35" t="s">
        <v>5573</v>
      </c>
      <c r="N511" s="35" t="s">
        <v>5574</v>
      </c>
      <c r="O511" s="35" t="s">
        <v>5575</v>
      </c>
      <c r="P511" s="38">
        <v>50000</v>
      </c>
      <c r="Q511" s="38">
        <v>6650</v>
      </c>
      <c r="R511" s="38">
        <v>10000</v>
      </c>
      <c r="S511" s="38">
        <v>0</v>
      </c>
      <c r="T511" s="38">
        <v>0</v>
      </c>
      <c r="U511" s="19"/>
      <c r="V511" s="38">
        <v>0</v>
      </c>
      <c r="W511" s="19"/>
      <c r="X511" s="38">
        <v>0</v>
      </c>
      <c r="Y511" s="38">
        <v>66650</v>
      </c>
      <c r="Z511" s="38">
        <v>66650</v>
      </c>
      <c r="AA511" s="39" t="s">
        <v>5576</v>
      </c>
      <c r="AB511" s="38" t="s">
        <v>162</v>
      </c>
      <c r="AC511" s="38" t="s">
        <v>112</v>
      </c>
    </row>
    <row r="512" spans="1:29" x14ac:dyDescent="0.25">
      <c r="A512" s="13" t="str">
        <f t="shared" si="16"/>
        <v>1054196889</v>
      </c>
      <c r="B512" s="35">
        <v>507</v>
      </c>
      <c r="C512" s="36" t="s">
        <v>5577</v>
      </c>
      <c r="D512" s="13" t="str">
        <f t="shared" si="17"/>
        <v>1054196889</v>
      </c>
      <c r="E512" s="36"/>
      <c r="F512" s="35" t="s">
        <v>5578</v>
      </c>
      <c r="G512" s="37">
        <v>44095.315960648149</v>
      </c>
      <c r="H512" s="35" t="s">
        <v>157</v>
      </c>
      <c r="I512" s="35" t="s">
        <v>5579</v>
      </c>
      <c r="J512" s="35" t="s">
        <v>5579</v>
      </c>
      <c r="K512" s="35" t="s">
        <v>5580</v>
      </c>
      <c r="L512" s="35" t="s">
        <v>5581</v>
      </c>
      <c r="M512" s="35" t="s">
        <v>5582</v>
      </c>
      <c r="N512" s="35" t="s">
        <v>5583</v>
      </c>
      <c r="O512" s="35" t="s">
        <v>5584</v>
      </c>
      <c r="P512" s="38">
        <v>50000</v>
      </c>
      <c r="Q512" s="38">
        <v>6650</v>
      </c>
      <c r="R512" s="38">
        <v>0</v>
      </c>
      <c r="S512" s="38">
        <v>0</v>
      </c>
      <c r="T512" s="38">
        <v>0</v>
      </c>
      <c r="U512" s="19"/>
      <c r="V512" s="38">
        <v>0</v>
      </c>
      <c r="W512" s="19"/>
      <c r="X512" s="38">
        <v>0</v>
      </c>
      <c r="Y512" s="38">
        <v>56650</v>
      </c>
      <c r="Z512" s="38">
        <v>56650</v>
      </c>
      <c r="AA512" s="20"/>
      <c r="AB512" s="19"/>
      <c r="AC512" s="38" t="s">
        <v>112</v>
      </c>
    </row>
    <row r="513" spans="1:29" x14ac:dyDescent="0.25">
      <c r="A513" s="13" t="str">
        <f t="shared" si="16"/>
        <v>1194296662</v>
      </c>
      <c r="B513" s="35">
        <v>508</v>
      </c>
      <c r="C513" s="36" t="s">
        <v>5585</v>
      </c>
      <c r="D513" s="13" t="str">
        <f t="shared" si="17"/>
        <v>1194296662</v>
      </c>
      <c r="E513" s="36"/>
      <c r="F513" s="35" t="s">
        <v>5586</v>
      </c>
      <c r="G513" s="37">
        <v>44095.325914351852</v>
      </c>
      <c r="H513" s="35" t="s">
        <v>157</v>
      </c>
      <c r="I513" s="35" t="s">
        <v>5587</v>
      </c>
      <c r="J513" s="35" t="s">
        <v>5587</v>
      </c>
      <c r="K513" s="35" t="s">
        <v>5588</v>
      </c>
      <c r="L513" s="35" t="s">
        <v>5589</v>
      </c>
      <c r="M513" s="35" t="s">
        <v>5590</v>
      </c>
      <c r="N513" s="35" t="s">
        <v>5591</v>
      </c>
      <c r="O513" s="35" t="s">
        <v>5592</v>
      </c>
      <c r="P513" s="38">
        <v>2992000</v>
      </c>
      <c r="Q513" s="38">
        <v>6650</v>
      </c>
      <c r="R513" s="38">
        <v>36000</v>
      </c>
      <c r="S513" s="38">
        <v>0</v>
      </c>
      <c r="T513" s="38">
        <v>0</v>
      </c>
      <c r="U513" s="19"/>
      <c r="V513" s="38">
        <v>0</v>
      </c>
      <c r="W513" s="19"/>
      <c r="X513" s="38">
        <v>0</v>
      </c>
      <c r="Y513" s="38">
        <v>3034650</v>
      </c>
      <c r="Z513" s="38">
        <v>3034650</v>
      </c>
      <c r="AA513" s="39" t="s">
        <v>5593</v>
      </c>
      <c r="AB513" s="38" t="s">
        <v>162</v>
      </c>
      <c r="AC513" s="38" t="s">
        <v>112</v>
      </c>
    </row>
    <row r="514" spans="1:29" x14ac:dyDescent="0.25">
      <c r="A514" s="13" t="str">
        <f t="shared" si="16"/>
        <v>1488296651</v>
      </c>
      <c r="B514" s="35">
        <v>509</v>
      </c>
      <c r="C514" s="36" t="s">
        <v>5594</v>
      </c>
      <c r="D514" s="13" t="str">
        <f t="shared" si="17"/>
        <v>1488296651</v>
      </c>
      <c r="E514" s="36"/>
      <c r="F514" s="35" t="s">
        <v>5595</v>
      </c>
      <c r="G514" s="37">
        <v>44095.331932870373</v>
      </c>
      <c r="H514" s="35" t="s">
        <v>157</v>
      </c>
      <c r="I514" s="35" t="s">
        <v>5596</v>
      </c>
      <c r="J514" s="35" t="s">
        <v>5596</v>
      </c>
      <c r="K514" s="35" t="s">
        <v>5597</v>
      </c>
      <c r="L514" s="35" t="s">
        <v>5598</v>
      </c>
      <c r="M514" s="35" t="s">
        <v>5599</v>
      </c>
      <c r="N514" s="35" t="s">
        <v>5600</v>
      </c>
      <c r="O514" s="35" t="s">
        <v>5601</v>
      </c>
      <c r="P514" s="38">
        <v>1040000</v>
      </c>
      <c r="Q514" s="38">
        <v>6650</v>
      </c>
      <c r="R514" s="38">
        <v>26000</v>
      </c>
      <c r="S514" s="38">
        <v>0</v>
      </c>
      <c r="T514" s="38">
        <v>0</v>
      </c>
      <c r="U514" s="19"/>
      <c r="V514" s="38">
        <v>0</v>
      </c>
      <c r="W514" s="19"/>
      <c r="X514" s="38">
        <v>0</v>
      </c>
      <c r="Y514" s="38">
        <v>1072650</v>
      </c>
      <c r="Z514" s="38">
        <v>1072650</v>
      </c>
      <c r="AA514" s="39" t="s">
        <v>5602</v>
      </c>
      <c r="AB514" s="38" t="s">
        <v>151</v>
      </c>
      <c r="AC514" s="38" t="s">
        <v>112</v>
      </c>
    </row>
    <row r="515" spans="1:29" x14ac:dyDescent="0.25">
      <c r="A515" s="13" t="str">
        <f t="shared" si="16"/>
        <v>1294056918</v>
      </c>
      <c r="B515" s="35">
        <v>510</v>
      </c>
      <c r="C515" s="36" t="s">
        <v>5603</v>
      </c>
      <c r="D515" s="13" t="str">
        <f t="shared" si="17"/>
        <v>1294056918</v>
      </c>
      <c r="E515" s="36"/>
      <c r="F515" s="35" t="s">
        <v>5604</v>
      </c>
      <c r="G515" s="37">
        <v>44095.342523148145</v>
      </c>
      <c r="H515" s="35" t="s">
        <v>157</v>
      </c>
      <c r="I515" s="35" t="s">
        <v>5605</v>
      </c>
      <c r="J515" s="35" t="s">
        <v>5605</v>
      </c>
      <c r="K515" s="35" t="s">
        <v>5606</v>
      </c>
      <c r="L515" s="35" t="s">
        <v>5607</v>
      </c>
      <c r="M515" s="35" t="s">
        <v>5608</v>
      </c>
      <c r="N515" s="35" t="s">
        <v>4495</v>
      </c>
      <c r="O515" s="35" t="s">
        <v>4496</v>
      </c>
      <c r="P515" s="38">
        <v>475000</v>
      </c>
      <c r="Q515" s="38">
        <v>6650</v>
      </c>
      <c r="R515" s="38">
        <v>14000</v>
      </c>
      <c r="S515" s="38">
        <v>0</v>
      </c>
      <c r="T515" s="38">
        <v>0</v>
      </c>
      <c r="U515" s="19"/>
      <c r="V515" s="38">
        <v>0</v>
      </c>
      <c r="W515" s="19"/>
      <c r="X515" s="38">
        <v>0</v>
      </c>
      <c r="Y515" s="38">
        <v>495650</v>
      </c>
      <c r="Z515" s="38">
        <v>495650</v>
      </c>
      <c r="AA515" s="39" t="s">
        <v>5609</v>
      </c>
      <c r="AB515" s="38" t="s">
        <v>168</v>
      </c>
      <c r="AC515" s="38" t="s">
        <v>112</v>
      </c>
    </row>
    <row r="516" spans="1:29" x14ac:dyDescent="0.25">
      <c r="A516" s="13" t="str">
        <f t="shared" si="16"/>
        <v>1170596439</v>
      </c>
      <c r="B516" s="35">
        <v>511</v>
      </c>
      <c r="C516" s="36" t="s">
        <v>5610</v>
      </c>
      <c r="D516" s="13" t="str">
        <f t="shared" si="17"/>
        <v>1170596439</v>
      </c>
      <c r="E516" s="36"/>
      <c r="F516" s="35" t="s">
        <v>5611</v>
      </c>
      <c r="G516" s="37">
        <v>44095.355787037035</v>
      </c>
      <c r="H516" s="35" t="s">
        <v>157</v>
      </c>
      <c r="I516" s="35" t="s">
        <v>5612</v>
      </c>
      <c r="J516" s="35" t="s">
        <v>5612</v>
      </c>
      <c r="K516" s="35" t="s">
        <v>5613</v>
      </c>
      <c r="L516" s="35" t="s">
        <v>5614</v>
      </c>
      <c r="M516" s="35" t="s">
        <v>5615</v>
      </c>
      <c r="N516" s="35" t="s">
        <v>5616</v>
      </c>
      <c r="O516" s="35" t="s">
        <v>5617</v>
      </c>
      <c r="P516" s="38">
        <v>50000</v>
      </c>
      <c r="Q516" s="38">
        <v>6650</v>
      </c>
      <c r="R516" s="38">
        <v>0</v>
      </c>
      <c r="S516" s="38">
        <v>0</v>
      </c>
      <c r="T516" s="38">
        <v>0</v>
      </c>
      <c r="U516" s="19"/>
      <c r="V516" s="38">
        <v>0</v>
      </c>
      <c r="W516" s="19"/>
      <c r="X516" s="38">
        <v>0</v>
      </c>
      <c r="Y516" s="38">
        <v>56650</v>
      </c>
      <c r="Z516" s="38">
        <v>56650</v>
      </c>
      <c r="AA516" s="20"/>
      <c r="AB516" s="19"/>
      <c r="AC516" s="38" t="s">
        <v>112</v>
      </c>
    </row>
    <row r="517" spans="1:29" x14ac:dyDescent="0.25">
      <c r="A517" s="13" t="str">
        <f t="shared" si="16"/>
        <v>1411696310</v>
      </c>
      <c r="B517" s="35">
        <v>512</v>
      </c>
      <c r="C517" s="36" t="s">
        <v>5618</v>
      </c>
      <c r="D517" s="13" t="str">
        <f t="shared" si="17"/>
        <v>1411696310</v>
      </c>
      <c r="E517" s="36"/>
      <c r="F517" s="35" t="s">
        <v>5619</v>
      </c>
      <c r="G517" s="37">
        <v>44095.368275462963</v>
      </c>
      <c r="H517" s="35" t="s">
        <v>157</v>
      </c>
      <c r="I517" s="35" t="s">
        <v>5620</v>
      </c>
      <c r="J517" s="35" t="s">
        <v>5620</v>
      </c>
      <c r="K517" s="35" t="s">
        <v>5621</v>
      </c>
      <c r="L517" s="35" t="s">
        <v>5622</v>
      </c>
      <c r="M517" s="35" t="s">
        <v>5623</v>
      </c>
      <c r="N517" s="35" t="s">
        <v>5624</v>
      </c>
      <c r="O517" s="35" t="s">
        <v>5625</v>
      </c>
      <c r="P517" s="38">
        <v>474000</v>
      </c>
      <c r="Q517" s="38">
        <v>6650</v>
      </c>
      <c r="R517" s="38">
        <v>8000</v>
      </c>
      <c r="S517" s="38">
        <v>0</v>
      </c>
      <c r="T517" s="38">
        <v>0</v>
      </c>
      <c r="U517" s="19"/>
      <c r="V517" s="38">
        <v>0</v>
      </c>
      <c r="W517" s="19"/>
      <c r="X517" s="38">
        <v>0</v>
      </c>
      <c r="Y517" s="38">
        <v>488650</v>
      </c>
      <c r="Z517" s="38">
        <v>488650</v>
      </c>
      <c r="AA517" s="39" t="s">
        <v>5626</v>
      </c>
      <c r="AB517" s="38" t="s">
        <v>138</v>
      </c>
      <c r="AC517" s="38" t="s">
        <v>112</v>
      </c>
    </row>
    <row r="518" spans="1:29" x14ac:dyDescent="0.25">
      <c r="A518" s="13" t="str">
        <f t="shared" ref="A518:A581" si="18">D518</f>
        <v>1697696111</v>
      </c>
      <c r="B518" s="35">
        <v>513</v>
      </c>
      <c r="C518" s="36" t="s">
        <v>5627</v>
      </c>
      <c r="D518" s="13" t="str">
        <f t="shared" ref="D518:D581" si="19">RIGHT(C518,LEN(C518)-6)</f>
        <v>1697696111</v>
      </c>
      <c r="E518" s="36"/>
      <c r="F518" s="35" t="s">
        <v>5628</v>
      </c>
      <c r="G518" s="37">
        <v>44095.375381944446</v>
      </c>
      <c r="H518" s="35" t="s">
        <v>157</v>
      </c>
      <c r="I518" s="35" t="s">
        <v>5629</v>
      </c>
      <c r="J518" s="35" t="s">
        <v>5629</v>
      </c>
      <c r="K518" s="35" t="s">
        <v>5630</v>
      </c>
      <c r="L518" s="35" t="s">
        <v>5631</v>
      </c>
      <c r="M518" s="35" t="s">
        <v>5632</v>
      </c>
      <c r="N518" s="35" t="s">
        <v>5633</v>
      </c>
      <c r="O518" s="35" t="s">
        <v>5634</v>
      </c>
      <c r="P518" s="38">
        <v>50000</v>
      </c>
      <c r="Q518" s="38">
        <v>6650</v>
      </c>
      <c r="R518" s="38">
        <v>8000</v>
      </c>
      <c r="S518" s="38">
        <v>0</v>
      </c>
      <c r="T518" s="38">
        <v>0</v>
      </c>
      <c r="U518" s="19"/>
      <c r="V518" s="38">
        <v>0</v>
      </c>
      <c r="W518" s="19"/>
      <c r="X518" s="38">
        <v>0</v>
      </c>
      <c r="Y518" s="38">
        <v>64650</v>
      </c>
      <c r="Z518" s="38">
        <v>64650</v>
      </c>
      <c r="AA518" s="39" t="s">
        <v>5635</v>
      </c>
      <c r="AB518" s="38" t="s">
        <v>138</v>
      </c>
      <c r="AC518" s="38" t="s">
        <v>112</v>
      </c>
    </row>
    <row r="519" spans="1:29" x14ac:dyDescent="0.25">
      <c r="A519" s="13" t="str">
        <f t="shared" si="18"/>
        <v>1863796379</v>
      </c>
      <c r="B519" s="35">
        <v>514</v>
      </c>
      <c r="C519" s="36" t="s">
        <v>5636</v>
      </c>
      <c r="D519" s="13" t="str">
        <f t="shared" si="19"/>
        <v>1863796379</v>
      </c>
      <c r="E519" s="36"/>
      <c r="F519" s="35" t="s">
        <v>5637</v>
      </c>
      <c r="G519" s="37">
        <v>44095.382326388892</v>
      </c>
      <c r="H519" s="35" t="s">
        <v>157</v>
      </c>
      <c r="I519" s="35" t="s">
        <v>5638</v>
      </c>
      <c r="J519" s="35" t="s">
        <v>5638</v>
      </c>
      <c r="K519" s="35" t="s">
        <v>5639</v>
      </c>
      <c r="L519" s="35" t="s">
        <v>5640</v>
      </c>
      <c r="M519" s="35" t="s">
        <v>5641</v>
      </c>
      <c r="N519" s="35" t="s">
        <v>5642</v>
      </c>
      <c r="O519" s="35" t="s">
        <v>640</v>
      </c>
      <c r="P519" s="38">
        <v>50000</v>
      </c>
      <c r="Q519" s="38">
        <v>6650</v>
      </c>
      <c r="R519" s="38">
        <v>10000</v>
      </c>
      <c r="S519" s="38">
        <v>0</v>
      </c>
      <c r="T519" s="38">
        <v>0</v>
      </c>
      <c r="U519" s="19"/>
      <c r="V519" s="38">
        <v>0</v>
      </c>
      <c r="W519" s="19"/>
      <c r="X519" s="38">
        <v>0</v>
      </c>
      <c r="Y519" s="38">
        <v>66650</v>
      </c>
      <c r="Z519" s="38">
        <v>66650</v>
      </c>
      <c r="AA519" s="39" t="s">
        <v>5643</v>
      </c>
      <c r="AB519" s="38" t="s">
        <v>162</v>
      </c>
      <c r="AC519" s="38" t="s">
        <v>112</v>
      </c>
    </row>
    <row r="520" spans="1:29" x14ac:dyDescent="0.25">
      <c r="A520" s="13" t="str">
        <f t="shared" si="18"/>
        <v>1523456442</v>
      </c>
      <c r="B520" s="35">
        <v>515</v>
      </c>
      <c r="C520" s="36" t="s">
        <v>5644</v>
      </c>
      <c r="D520" s="13" t="str">
        <f t="shared" si="19"/>
        <v>1523456442</v>
      </c>
      <c r="E520" s="36"/>
      <c r="F520" s="35" t="s">
        <v>5645</v>
      </c>
      <c r="G520" s="37">
        <v>44095.383831018517</v>
      </c>
      <c r="H520" s="35" t="s">
        <v>157</v>
      </c>
      <c r="I520" s="35" t="s">
        <v>5646</v>
      </c>
      <c r="J520" s="35" t="s">
        <v>5646</v>
      </c>
      <c r="K520" s="35" t="s">
        <v>5647</v>
      </c>
      <c r="L520" s="35" t="s">
        <v>5648</v>
      </c>
      <c r="M520" s="35" t="s">
        <v>5649</v>
      </c>
      <c r="N520" s="35" t="s">
        <v>5650</v>
      </c>
      <c r="O520" s="35" t="s">
        <v>5651</v>
      </c>
      <c r="P520" s="38">
        <v>430000</v>
      </c>
      <c r="Q520" s="38">
        <v>6650</v>
      </c>
      <c r="R520" s="38">
        <v>0</v>
      </c>
      <c r="S520" s="38">
        <v>0</v>
      </c>
      <c r="T520" s="38">
        <v>0</v>
      </c>
      <c r="U520" s="19"/>
      <c r="V520" s="38">
        <v>0</v>
      </c>
      <c r="W520" s="19"/>
      <c r="X520" s="38">
        <v>0</v>
      </c>
      <c r="Y520" s="38">
        <v>436650</v>
      </c>
      <c r="Z520" s="38">
        <v>436650</v>
      </c>
      <c r="AA520" s="20"/>
      <c r="AB520" s="19"/>
      <c r="AC520" s="38" t="s">
        <v>112</v>
      </c>
    </row>
    <row r="521" spans="1:29" x14ac:dyDescent="0.25">
      <c r="A521" s="13" t="str">
        <f t="shared" si="18"/>
        <v>1619456707</v>
      </c>
      <c r="B521" s="35">
        <v>516</v>
      </c>
      <c r="C521" s="36" t="s">
        <v>5652</v>
      </c>
      <c r="D521" s="13" t="str">
        <f t="shared" si="19"/>
        <v>1619456707</v>
      </c>
      <c r="E521" s="36"/>
      <c r="F521" s="35" t="s">
        <v>5653</v>
      </c>
      <c r="G521" s="37">
        <v>44095.391215277778</v>
      </c>
      <c r="H521" s="35" t="s">
        <v>157</v>
      </c>
      <c r="I521" s="35" t="s">
        <v>5654</v>
      </c>
      <c r="J521" s="35" t="s">
        <v>5654</v>
      </c>
      <c r="K521" s="35" t="s">
        <v>5655</v>
      </c>
      <c r="L521" s="35" t="s">
        <v>5656</v>
      </c>
      <c r="M521" s="35" t="s">
        <v>5657</v>
      </c>
      <c r="N521" s="35" t="s">
        <v>5658</v>
      </c>
      <c r="O521" s="35" t="s">
        <v>5659</v>
      </c>
      <c r="P521" s="38">
        <v>50000</v>
      </c>
      <c r="Q521" s="38">
        <v>6650</v>
      </c>
      <c r="R521" s="38">
        <v>0</v>
      </c>
      <c r="S521" s="38">
        <v>0</v>
      </c>
      <c r="T521" s="38">
        <v>0</v>
      </c>
      <c r="U521" s="19"/>
      <c r="V521" s="38">
        <v>0</v>
      </c>
      <c r="W521" s="19"/>
      <c r="X521" s="38">
        <v>0</v>
      </c>
      <c r="Y521" s="38">
        <v>56650</v>
      </c>
      <c r="Z521" s="38">
        <v>56650</v>
      </c>
      <c r="AA521" s="20"/>
      <c r="AB521" s="19"/>
      <c r="AC521" s="38" t="s">
        <v>112</v>
      </c>
    </row>
    <row r="522" spans="1:29" x14ac:dyDescent="0.25">
      <c r="A522" s="13" t="str">
        <f t="shared" si="18"/>
        <v>1424556654</v>
      </c>
      <c r="B522" s="35">
        <v>517</v>
      </c>
      <c r="C522" s="36" t="s">
        <v>5660</v>
      </c>
      <c r="D522" s="13" t="str">
        <f t="shared" si="19"/>
        <v>1424556654</v>
      </c>
      <c r="E522" s="36"/>
      <c r="F522" s="35" t="s">
        <v>5661</v>
      </c>
      <c r="G522" s="37">
        <v>44095.396655092591</v>
      </c>
      <c r="H522" s="35" t="s">
        <v>157</v>
      </c>
      <c r="I522" s="35" t="s">
        <v>5662</v>
      </c>
      <c r="J522" s="35" t="s">
        <v>5662</v>
      </c>
      <c r="K522" s="35" t="s">
        <v>5663</v>
      </c>
      <c r="L522" s="35" t="s">
        <v>5664</v>
      </c>
      <c r="M522" s="35" t="s">
        <v>5665</v>
      </c>
      <c r="N522" s="35" t="s">
        <v>5666</v>
      </c>
      <c r="O522" s="35" t="s">
        <v>5667</v>
      </c>
      <c r="P522" s="38">
        <v>91000</v>
      </c>
      <c r="Q522" s="38">
        <v>6650</v>
      </c>
      <c r="R522" s="38">
        <v>12000</v>
      </c>
      <c r="S522" s="38">
        <v>0</v>
      </c>
      <c r="T522" s="38">
        <v>0</v>
      </c>
      <c r="U522" s="19"/>
      <c r="V522" s="38">
        <v>0</v>
      </c>
      <c r="W522" s="19"/>
      <c r="X522" s="38">
        <v>0</v>
      </c>
      <c r="Y522" s="38">
        <v>109650</v>
      </c>
      <c r="Z522" s="38">
        <v>109650</v>
      </c>
      <c r="AA522" s="39" t="s">
        <v>5668</v>
      </c>
      <c r="AB522" s="38" t="s">
        <v>162</v>
      </c>
      <c r="AC522" s="38" t="s">
        <v>112</v>
      </c>
    </row>
    <row r="523" spans="1:29" x14ac:dyDescent="0.25">
      <c r="A523" s="13" t="str">
        <f t="shared" si="18"/>
        <v>1841556030</v>
      </c>
      <c r="B523" s="35">
        <v>518</v>
      </c>
      <c r="C523" s="36" t="s">
        <v>5669</v>
      </c>
      <c r="D523" s="13" t="str">
        <f t="shared" si="19"/>
        <v>1841556030</v>
      </c>
      <c r="E523" s="36"/>
      <c r="F523" s="35" t="s">
        <v>5670</v>
      </c>
      <c r="G523" s="37">
        <v>44095.396828703706</v>
      </c>
      <c r="H523" s="35" t="s">
        <v>157</v>
      </c>
      <c r="I523" s="35" t="s">
        <v>5671</v>
      </c>
      <c r="J523" s="35" t="s">
        <v>5671</v>
      </c>
      <c r="K523" s="35" t="s">
        <v>5672</v>
      </c>
      <c r="L523" s="35" t="s">
        <v>5673</v>
      </c>
      <c r="M523" s="35" t="s">
        <v>5674</v>
      </c>
      <c r="N523" s="35" t="s">
        <v>5675</v>
      </c>
      <c r="O523" s="35" t="s">
        <v>5676</v>
      </c>
      <c r="P523" s="38">
        <v>1244000</v>
      </c>
      <c r="Q523" s="38">
        <v>6650</v>
      </c>
      <c r="R523" s="38">
        <v>46000</v>
      </c>
      <c r="S523" s="38">
        <v>0</v>
      </c>
      <c r="T523" s="38">
        <v>0</v>
      </c>
      <c r="U523" s="19"/>
      <c r="V523" s="38">
        <v>0</v>
      </c>
      <c r="W523" s="19"/>
      <c r="X523" s="38">
        <v>0</v>
      </c>
      <c r="Y523" s="38">
        <v>1296650</v>
      </c>
      <c r="Z523" s="38">
        <v>1296650</v>
      </c>
      <c r="AA523" s="39" t="s">
        <v>5677</v>
      </c>
      <c r="AB523" s="38" t="s">
        <v>162</v>
      </c>
      <c r="AC523" s="38" t="s">
        <v>112</v>
      </c>
    </row>
    <row r="524" spans="1:29" x14ac:dyDescent="0.25">
      <c r="A524" s="13" t="str">
        <f t="shared" si="18"/>
        <v>1310656817</v>
      </c>
      <c r="B524" s="35">
        <v>519</v>
      </c>
      <c r="C524" s="36" t="s">
        <v>5678</v>
      </c>
      <c r="D524" s="13" t="str">
        <f t="shared" si="19"/>
        <v>1310656817</v>
      </c>
      <c r="E524" s="36"/>
      <c r="F524" s="35" t="s">
        <v>5679</v>
      </c>
      <c r="G524" s="37">
        <v>44095.403611111113</v>
      </c>
      <c r="H524" s="35" t="s">
        <v>157</v>
      </c>
      <c r="I524" s="35" t="s">
        <v>5680</v>
      </c>
      <c r="J524" s="35" t="s">
        <v>5680</v>
      </c>
      <c r="K524" s="35" t="s">
        <v>5681</v>
      </c>
      <c r="L524" s="35" t="s">
        <v>5682</v>
      </c>
      <c r="M524" s="35" t="s">
        <v>5683</v>
      </c>
      <c r="N524" s="35" t="s">
        <v>552</v>
      </c>
      <c r="O524" s="35" t="s">
        <v>553</v>
      </c>
      <c r="P524" s="38">
        <v>300000</v>
      </c>
      <c r="Q524" s="38">
        <v>6650</v>
      </c>
      <c r="R524" s="38">
        <v>22000</v>
      </c>
      <c r="S524" s="38">
        <v>0</v>
      </c>
      <c r="T524" s="38">
        <v>0</v>
      </c>
      <c r="U524" s="19"/>
      <c r="V524" s="38">
        <v>0</v>
      </c>
      <c r="W524" s="19"/>
      <c r="X524" s="38">
        <v>0</v>
      </c>
      <c r="Y524" s="38">
        <v>328650</v>
      </c>
      <c r="Z524" s="38">
        <v>328650</v>
      </c>
      <c r="AA524" s="20"/>
      <c r="AB524" s="38" t="s">
        <v>179</v>
      </c>
      <c r="AC524" s="38" t="s">
        <v>112</v>
      </c>
    </row>
    <row r="525" spans="1:29" x14ac:dyDescent="0.25">
      <c r="A525" s="13" t="str">
        <f t="shared" si="18"/>
        <v>1681996118</v>
      </c>
      <c r="B525" s="35">
        <v>520</v>
      </c>
      <c r="C525" s="36" t="s">
        <v>5684</v>
      </c>
      <c r="D525" s="13" t="str">
        <f t="shared" si="19"/>
        <v>1681996118</v>
      </c>
      <c r="E525" s="36"/>
      <c r="F525" s="35" t="s">
        <v>5685</v>
      </c>
      <c r="G525" s="37">
        <v>44095.418287037035</v>
      </c>
      <c r="H525" s="35" t="s">
        <v>157</v>
      </c>
      <c r="I525" s="35" t="s">
        <v>5686</v>
      </c>
      <c r="J525" s="35" t="s">
        <v>5686</v>
      </c>
      <c r="K525" s="35" t="s">
        <v>5687</v>
      </c>
      <c r="L525" s="35" t="s">
        <v>5688</v>
      </c>
      <c r="M525" s="35" t="s">
        <v>5689</v>
      </c>
      <c r="N525" s="35" t="s">
        <v>5690</v>
      </c>
      <c r="O525" s="35" t="s">
        <v>5691</v>
      </c>
      <c r="P525" s="38">
        <v>50000</v>
      </c>
      <c r="Q525" s="38">
        <v>6650</v>
      </c>
      <c r="R525" s="38">
        <v>0</v>
      </c>
      <c r="S525" s="38">
        <v>0</v>
      </c>
      <c r="T525" s="38">
        <v>0</v>
      </c>
      <c r="U525" s="19"/>
      <c r="V525" s="38">
        <v>0</v>
      </c>
      <c r="W525" s="19"/>
      <c r="X525" s="38">
        <v>0</v>
      </c>
      <c r="Y525" s="38">
        <v>56650</v>
      </c>
      <c r="Z525" s="38">
        <v>56650</v>
      </c>
      <c r="AA525" s="20"/>
      <c r="AB525" s="19"/>
      <c r="AC525" s="38" t="s">
        <v>112</v>
      </c>
    </row>
    <row r="526" spans="1:29" x14ac:dyDescent="0.25">
      <c r="A526" s="13" t="str">
        <f t="shared" si="18"/>
        <v>1176756391</v>
      </c>
      <c r="B526" s="35">
        <v>521</v>
      </c>
      <c r="C526" s="36" t="s">
        <v>5692</v>
      </c>
      <c r="D526" s="13" t="str">
        <f t="shared" si="19"/>
        <v>1176756391</v>
      </c>
      <c r="E526" s="36"/>
      <c r="F526" s="35" t="s">
        <v>5693</v>
      </c>
      <c r="G526" s="37">
        <v>44095.424259259256</v>
      </c>
      <c r="H526" s="35" t="s">
        <v>157</v>
      </c>
      <c r="I526" s="35" t="s">
        <v>5694</v>
      </c>
      <c r="J526" s="35" t="s">
        <v>5694</v>
      </c>
      <c r="K526" s="35" t="s">
        <v>5695</v>
      </c>
      <c r="L526" s="35" t="s">
        <v>5696</v>
      </c>
      <c r="M526" s="35" t="s">
        <v>5697</v>
      </c>
      <c r="N526" s="35" t="s">
        <v>1165</v>
      </c>
      <c r="O526" s="35" t="s">
        <v>1166</v>
      </c>
      <c r="P526" s="38">
        <v>950000</v>
      </c>
      <c r="Q526" s="38">
        <v>6650</v>
      </c>
      <c r="R526" s="38">
        <v>10000</v>
      </c>
      <c r="S526" s="38">
        <v>0</v>
      </c>
      <c r="T526" s="38">
        <v>0</v>
      </c>
      <c r="U526" s="19"/>
      <c r="V526" s="38">
        <v>0</v>
      </c>
      <c r="W526" s="19"/>
      <c r="X526" s="38">
        <v>0</v>
      </c>
      <c r="Y526" s="38">
        <v>966650</v>
      </c>
      <c r="Z526" s="38">
        <v>966650</v>
      </c>
      <c r="AA526" s="39" t="s">
        <v>5698</v>
      </c>
      <c r="AB526" s="38" t="s">
        <v>162</v>
      </c>
      <c r="AC526" s="38" t="s">
        <v>112</v>
      </c>
    </row>
    <row r="527" spans="1:29" x14ac:dyDescent="0.25">
      <c r="A527" s="13" t="str">
        <f t="shared" si="18"/>
        <v>1126756129</v>
      </c>
      <c r="B527" s="35">
        <v>522</v>
      </c>
      <c r="C527" s="36" t="s">
        <v>5699</v>
      </c>
      <c r="D527" s="13" t="str">
        <f t="shared" si="19"/>
        <v>1126756129</v>
      </c>
      <c r="E527" s="36"/>
      <c r="F527" s="35" t="s">
        <v>5700</v>
      </c>
      <c r="G527" s="37">
        <v>44095.429212962961</v>
      </c>
      <c r="H527" s="35" t="s">
        <v>157</v>
      </c>
      <c r="I527" s="35" t="s">
        <v>5701</v>
      </c>
      <c r="J527" s="35" t="s">
        <v>5701</v>
      </c>
      <c r="K527" s="35" t="s">
        <v>5702</v>
      </c>
      <c r="L527" s="35" t="s">
        <v>5703</v>
      </c>
      <c r="M527" s="35" t="s">
        <v>5704</v>
      </c>
      <c r="N527" s="35" t="s">
        <v>5705</v>
      </c>
      <c r="O527" s="35" t="s">
        <v>5706</v>
      </c>
      <c r="P527" s="38">
        <v>430000</v>
      </c>
      <c r="Q527" s="38">
        <v>6650</v>
      </c>
      <c r="R527" s="38">
        <v>0</v>
      </c>
      <c r="S527" s="38">
        <v>0</v>
      </c>
      <c r="T527" s="38">
        <v>0</v>
      </c>
      <c r="U527" s="19"/>
      <c r="V527" s="38">
        <v>0</v>
      </c>
      <c r="W527" s="19"/>
      <c r="X527" s="38">
        <v>0</v>
      </c>
      <c r="Y527" s="38">
        <v>436650</v>
      </c>
      <c r="Z527" s="38">
        <v>436650</v>
      </c>
      <c r="AA527" s="20"/>
      <c r="AB527" s="19"/>
      <c r="AC527" s="38" t="s">
        <v>112</v>
      </c>
    </row>
    <row r="528" spans="1:29" x14ac:dyDescent="0.25">
      <c r="A528" s="13" t="str">
        <f t="shared" si="18"/>
        <v>1865856361</v>
      </c>
      <c r="B528" s="35">
        <v>523</v>
      </c>
      <c r="C528" s="36" t="s">
        <v>5707</v>
      </c>
      <c r="D528" s="13" t="str">
        <f t="shared" si="19"/>
        <v>1865856361</v>
      </c>
      <c r="E528" s="36"/>
      <c r="F528" s="35" t="s">
        <v>5708</v>
      </c>
      <c r="G528" s="37">
        <v>44095.434583333335</v>
      </c>
      <c r="H528" s="35" t="s">
        <v>157</v>
      </c>
      <c r="I528" s="35" t="s">
        <v>5709</v>
      </c>
      <c r="J528" s="35" t="s">
        <v>5709</v>
      </c>
      <c r="K528" s="35" t="s">
        <v>5710</v>
      </c>
      <c r="L528" s="35" t="s">
        <v>5711</v>
      </c>
      <c r="M528" s="35" t="s">
        <v>5712</v>
      </c>
      <c r="N528" s="35" t="s">
        <v>5713</v>
      </c>
      <c r="O528" s="35" t="s">
        <v>5714</v>
      </c>
      <c r="P528" s="38">
        <v>200000</v>
      </c>
      <c r="Q528" s="38">
        <v>6650</v>
      </c>
      <c r="R528" s="38">
        <v>0</v>
      </c>
      <c r="S528" s="38">
        <v>0</v>
      </c>
      <c r="T528" s="38">
        <v>0</v>
      </c>
      <c r="U528" s="19"/>
      <c r="V528" s="38">
        <v>0</v>
      </c>
      <c r="W528" s="19"/>
      <c r="X528" s="38">
        <v>0</v>
      </c>
      <c r="Y528" s="38">
        <v>206650</v>
      </c>
      <c r="Z528" s="38">
        <v>206650</v>
      </c>
      <c r="AA528" s="20"/>
      <c r="AB528" s="19"/>
      <c r="AC528" s="38" t="s">
        <v>112</v>
      </c>
    </row>
    <row r="529" spans="1:29" x14ac:dyDescent="0.25">
      <c r="A529" s="13" t="str">
        <f t="shared" si="18"/>
        <v>1356856061</v>
      </c>
      <c r="B529" s="35">
        <v>524</v>
      </c>
      <c r="C529" s="36" t="s">
        <v>5715</v>
      </c>
      <c r="D529" s="13" t="str">
        <f t="shared" si="19"/>
        <v>1356856061</v>
      </c>
      <c r="E529" s="36"/>
      <c r="F529" s="35" t="s">
        <v>5716</v>
      </c>
      <c r="G529" s="37">
        <v>44095.43540509259</v>
      </c>
      <c r="H529" s="35" t="s">
        <v>157</v>
      </c>
      <c r="I529" s="35" t="s">
        <v>5717</v>
      </c>
      <c r="J529" s="35" t="s">
        <v>5717</v>
      </c>
      <c r="K529" s="35" t="s">
        <v>5718</v>
      </c>
      <c r="L529" s="35" t="s">
        <v>5719</v>
      </c>
      <c r="M529" s="35" t="s">
        <v>5720</v>
      </c>
      <c r="N529" s="35" t="s">
        <v>5721</v>
      </c>
      <c r="O529" s="35" t="s">
        <v>5722</v>
      </c>
      <c r="P529" s="38">
        <v>620000</v>
      </c>
      <c r="Q529" s="38">
        <v>6650</v>
      </c>
      <c r="R529" s="38">
        <v>18000</v>
      </c>
      <c r="S529" s="38">
        <v>0</v>
      </c>
      <c r="T529" s="38">
        <v>0</v>
      </c>
      <c r="U529" s="19"/>
      <c r="V529" s="38">
        <v>0</v>
      </c>
      <c r="W529" s="19"/>
      <c r="X529" s="38">
        <v>0</v>
      </c>
      <c r="Y529" s="38">
        <v>644650</v>
      </c>
      <c r="Z529" s="38">
        <v>644650</v>
      </c>
      <c r="AA529" s="39" t="s">
        <v>5723</v>
      </c>
      <c r="AB529" s="38" t="s">
        <v>162</v>
      </c>
      <c r="AC529" s="38" t="s">
        <v>112</v>
      </c>
    </row>
    <row r="530" spans="1:29" x14ac:dyDescent="0.25">
      <c r="A530" s="13" t="str">
        <f t="shared" si="18"/>
        <v>1683956225</v>
      </c>
      <c r="B530" s="35">
        <v>525</v>
      </c>
      <c r="C530" s="36" t="s">
        <v>5724</v>
      </c>
      <c r="D530" s="13" t="str">
        <f t="shared" si="19"/>
        <v>1683956225</v>
      </c>
      <c r="E530" s="36"/>
      <c r="F530" s="35" t="s">
        <v>5725</v>
      </c>
      <c r="G530" s="37">
        <v>44095.442650462966</v>
      </c>
      <c r="H530" s="35" t="s">
        <v>157</v>
      </c>
      <c r="I530" s="35" t="s">
        <v>5726</v>
      </c>
      <c r="J530" s="35" t="s">
        <v>5726</v>
      </c>
      <c r="K530" s="35" t="s">
        <v>5727</v>
      </c>
      <c r="L530" s="35" t="s">
        <v>5728</v>
      </c>
      <c r="M530" s="35" t="s">
        <v>5729</v>
      </c>
      <c r="N530" s="35" t="s">
        <v>306</v>
      </c>
      <c r="O530" s="35" t="s">
        <v>307</v>
      </c>
      <c r="P530" s="38">
        <v>430000</v>
      </c>
      <c r="Q530" s="38">
        <v>6650</v>
      </c>
      <c r="R530" s="38">
        <v>0</v>
      </c>
      <c r="S530" s="38">
        <v>0</v>
      </c>
      <c r="T530" s="38">
        <v>0</v>
      </c>
      <c r="U530" s="19"/>
      <c r="V530" s="38">
        <v>0</v>
      </c>
      <c r="W530" s="19"/>
      <c r="X530" s="38">
        <v>0</v>
      </c>
      <c r="Y530" s="38">
        <v>436650</v>
      </c>
      <c r="Z530" s="38">
        <v>436650</v>
      </c>
      <c r="AA530" s="20"/>
      <c r="AB530" s="19"/>
      <c r="AC530" s="38" t="s">
        <v>112</v>
      </c>
    </row>
    <row r="531" spans="1:29" x14ac:dyDescent="0.25">
      <c r="A531" s="13" t="str">
        <f t="shared" si="18"/>
        <v>1152207400</v>
      </c>
      <c r="B531" s="35">
        <v>526</v>
      </c>
      <c r="C531" s="36" t="s">
        <v>5730</v>
      </c>
      <c r="D531" s="13" t="str">
        <f t="shared" si="19"/>
        <v>1152207400</v>
      </c>
      <c r="E531" s="36"/>
      <c r="F531" s="35" t="s">
        <v>5731</v>
      </c>
      <c r="G531" s="37">
        <v>44095.443043981482</v>
      </c>
      <c r="H531" s="35" t="s">
        <v>157</v>
      </c>
      <c r="I531" s="35" t="s">
        <v>5732</v>
      </c>
      <c r="J531" s="35" t="s">
        <v>5732</v>
      </c>
      <c r="K531" s="35" t="s">
        <v>5733</v>
      </c>
      <c r="L531" s="35" t="s">
        <v>5734</v>
      </c>
      <c r="M531" s="35" t="s">
        <v>5735</v>
      </c>
      <c r="N531" s="35" t="s">
        <v>5736</v>
      </c>
      <c r="O531" s="35" t="s">
        <v>5737</v>
      </c>
      <c r="P531" s="38">
        <v>50000</v>
      </c>
      <c r="Q531" s="38">
        <v>6650</v>
      </c>
      <c r="R531" s="38">
        <v>8000</v>
      </c>
      <c r="S531" s="38">
        <v>0</v>
      </c>
      <c r="T531" s="38">
        <v>0</v>
      </c>
      <c r="U531" s="19"/>
      <c r="V531" s="38">
        <v>0</v>
      </c>
      <c r="W531" s="19"/>
      <c r="X531" s="38">
        <v>0</v>
      </c>
      <c r="Y531" s="38">
        <v>64650</v>
      </c>
      <c r="Z531" s="38">
        <v>64650</v>
      </c>
      <c r="AA531" s="39" t="s">
        <v>5738</v>
      </c>
      <c r="AB531" s="38" t="s">
        <v>138</v>
      </c>
      <c r="AC531" s="38" t="s">
        <v>112</v>
      </c>
    </row>
    <row r="532" spans="1:29" x14ac:dyDescent="0.25">
      <c r="A532" s="13" t="str">
        <f t="shared" si="18"/>
        <v>1895956979</v>
      </c>
      <c r="B532" s="35">
        <v>527</v>
      </c>
      <c r="C532" s="36" t="s">
        <v>5739</v>
      </c>
      <c r="D532" s="13" t="str">
        <f t="shared" si="19"/>
        <v>1895956979</v>
      </c>
      <c r="E532" s="36"/>
      <c r="F532" s="35" t="s">
        <v>5740</v>
      </c>
      <c r="G532" s="37">
        <v>44095.445509259262</v>
      </c>
      <c r="H532" s="35" t="s">
        <v>157</v>
      </c>
      <c r="I532" s="35" t="s">
        <v>5741</v>
      </c>
      <c r="J532" s="35" t="s">
        <v>5741</v>
      </c>
      <c r="K532" s="35" t="s">
        <v>5742</v>
      </c>
      <c r="L532" s="35" t="s">
        <v>5743</v>
      </c>
      <c r="M532" s="35" t="s">
        <v>5744</v>
      </c>
      <c r="N532" s="35" t="s">
        <v>5745</v>
      </c>
      <c r="O532" s="35" t="s">
        <v>434</v>
      </c>
      <c r="P532" s="38">
        <v>500000</v>
      </c>
      <c r="Q532" s="38">
        <v>6650</v>
      </c>
      <c r="R532" s="38">
        <v>8000</v>
      </c>
      <c r="S532" s="38">
        <v>0</v>
      </c>
      <c r="T532" s="38">
        <v>0</v>
      </c>
      <c r="U532" s="19"/>
      <c r="V532" s="38">
        <v>0</v>
      </c>
      <c r="W532" s="19"/>
      <c r="X532" s="38">
        <v>0</v>
      </c>
      <c r="Y532" s="38">
        <v>514650</v>
      </c>
      <c r="Z532" s="38">
        <v>514650</v>
      </c>
      <c r="AA532" s="39" t="s">
        <v>5746</v>
      </c>
      <c r="AB532" s="38" t="s">
        <v>138</v>
      </c>
      <c r="AC532" s="38" t="s">
        <v>112</v>
      </c>
    </row>
    <row r="533" spans="1:29" x14ac:dyDescent="0.25">
      <c r="A533" s="13" t="str">
        <f t="shared" si="18"/>
        <v>1629956811</v>
      </c>
      <c r="B533" s="35">
        <v>528</v>
      </c>
      <c r="C533" s="36" t="s">
        <v>5747</v>
      </c>
      <c r="D533" s="13" t="str">
        <f t="shared" si="19"/>
        <v>1629956811</v>
      </c>
      <c r="E533" s="36"/>
      <c r="F533" s="35" t="s">
        <v>5748</v>
      </c>
      <c r="G533" s="37">
        <v>44095.449930555558</v>
      </c>
      <c r="H533" s="35" t="s">
        <v>157</v>
      </c>
      <c r="I533" s="35" t="s">
        <v>5749</v>
      </c>
      <c r="J533" s="35" t="s">
        <v>5749</v>
      </c>
      <c r="K533" s="35" t="s">
        <v>5750</v>
      </c>
      <c r="L533" s="35" t="s">
        <v>5751</v>
      </c>
      <c r="M533" s="35" t="s">
        <v>5752</v>
      </c>
      <c r="N533" s="35" t="s">
        <v>5753</v>
      </c>
      <c r="O533" s="35" t="s">
        <v>5754</v>
      </c>
      <c r="P533" s="38">
        <v>50000</v>
      </c>
      <c r="Q533" s="38">
        <v>6650</v>
      </c>
      <c r="R533" s="38">
        <v>0</v>
      </c>
      <c r="S533" s="38">
        <v>0</v>
      </c>
      <c r="T533" s="38">
        <v>0</v>
      </c>
      <c r="U533" s="19"/>
      <c r="V533" s="38">
        <v>0</v>
      </c>
      <c r="W533" s="19"/>
      <c r="X533" s="38">
        <v>0</v>
      </c>
      <c r="Y533" s="38">
        <v>56650</v>
      </c>
      <c r="Z533" s="38">
        <v>56650</v>
      </c>
      <c r="AA533" s="20"/>
      <c r="AB533" s="19"/>
      <c r="AC533" s="38" t="s">
        <v>112</v>
      </c>
    </row>
    <row r="534" spans="1:29" x14ac:dyDescent="0.25">
      <c r="A534" s="13" t="str">
        <f t="shared" si="18"/>
        <v>1117066481</v>
      </c>
      <c r="B534" s="35">
        <v>529</v>
      </c>
      <c r="C534" s="36" t="s">
        <v>5755</v>
      </c>
      <c r="D534" s="13" t="str">
        <f t="shared" si="19"/>
        <v>1117066481</v>
      </c>
      <c r="E534" s="36"/>
      <c r="F534" s="35" t="s">
        <v>5756</v>
      </c>
      <c r="G534" s="37">
        <v>44095.458055555559</v>
      </c>
      <c r="H534" s="35" t="s">
        <v>157</v>
      </c>
      <c r="I534" s="35" t="s">
        <v>5757</v>
      </c>
      <c r="J534" s="35" t="s">
        <v>5757</v>
      </c>
      <c r="K534" s="35" t="s">
        <v>5758</v>
      </c>
      <c r="L534" s="35" t="s">
        <v>5759</v>
      </c>
      <c r="M534" s="35" t="s">
        <v>5760</v>
      </c>
      <c r="N534" s="35" t="s">
        <v>1842</v>
      </c>
      <c r="O534" s="35" t="s">
        <v>1843</v>
      </c>
      <c r="P534" s="38">
        <v>91000</v>
      </c>
      <c r="Q534" s="38">
        <v>6650</v>
      </c>
      <c r="R534" s="38">
        <v>8000</v>
      </c>
      <c r="S534" s="38">
        <v>0</v>
      </c>
      <c r="T534" s="38">
        <v>0</v>
      </c>
      <c r="U534" s="19"/>
      <c r="V534" s="38">
        <v>0</v>
      </c>
      <c r="W534" s="19"/>
      <c r="X534" s="38">
        <v>0</v>
      </c>
      <c r="Y534" s="38">
        <v>105650</v>
      </c>
      <c r="Z534" s="38">
        <v>105650</v>
      </c>
      <c r="AA534" s="39" t="s">
        <v>5761</v>
      </c>
      <c r="AB534" s="38" t="s">
        <v>138</v>
      </c>
      <c r="AC534" s="38" t="s">
        <v>112</v>
      </c>
    </row>
    <row r="535" spans="1:29" x14ac:dyDescent="0.25">
      <c r="A535" s="13" t="str">
        <f t="shared" si="18"/>
        <v>1720166822</v>
      </c>
      <c r="B535" s="35">
        <v>530</v>
      </c>
      <c r="C535" s="36" t="s">
        <v>5762</v>
      </c>
      <c r="D535" s="13" t="str">
        <f t="shared" si="19"/>
        <v>1720166822</v>
      </c>
      <c r="E535" s="36"/>
      <c r="F535" s="35" t="s">
        <v>5763</v>
      </c>
      <c r="G535" s="37">
        <v>44095.46162037037</v>
      </c>
      <c r="H535" s="35" t="s">
        <v>157</v>
      </c>
      <c r="I535" s="35" t="s">
        <v>5764</v>
      </c>
      <c r="J535" s="35" t="s">
        <v>5764</v>
      </c>
      <c r="K535" s="35" t="s">
        <v>5765</v>
      </c>
      <c r="L535" s="35" t="s">
        <v>5766</v>
      </c>
      <c r="M535" s="35" t="s">
        <v>5767</v>
      </c>
      <c r="N535" s="35" t="s">
        <v>5768</v>
      </c>
      <c r="O535" s="35" t="s">
        <v>5769</v>
      </c>
      <c r="P535" s="38">
        <v>50000</v>
      </c>
      <c r="Q535" s="38">
        <v>6650</v>
      </c>
      <c r="R535" s="38">
        <v>8000</v>
      </c>
      <c r="S535" s="38">
        <v>0</v>
      </c>
      <c r="T535" s="38">
        <v>0</v>
      </c>
      <c r="U535" s="19"/>
      <c r="V535" s="38">
        <v>0</v>
      </c>
      <c r="W535" s="19"/>
      <c r="X535" s="38">
        <v>0</v>
      </c>
      <c r="Y535" s="38">
        <v>64650</v>
      </c>
      <c r="Z535" s="38">
        <v>64650</v>
      </c>
      <c r="AA535" s="39" t="s">
        <v>5770</v>
      </c>
      <c r="AB535" s="38" t="s">
        <v>138</v>
      </c>
      <c r="AC535" s="38" t="s">
        <v>112</v>
      </c>
    </row>
    <row r="536" spans="1:29" x14ac:dyDescent="0.25">
      <c r="A536" s="13" t="str">
        <f t="shared" si="18"/>
        <v>1820166452</v>
      </c>
      <c r="B536" s="35">
        <v>531</v>
      </c>
      <c r="C536" s="36" t="s">
        <v>5771</v>
      </c>
      <c r="D536" s="13" t="str">
        <f t="shared" si="19"/>
        <v>1820166452</v>
      </c>
      <c r="E536" s="36"/>
      <c r="F536" s="35" t="s">
        <v>5772</v>
      </c>
      <c r="G536" s="37">
        <v>44095.464039351849</v>
      </c>
      <c r="H536" s="35" t="s">
        <v>157</v>
      </c>
      <c r="I536" s="35" t="s">
        <v>5773</v>
      </c>
      <c r="J536" s="35" t="s">
        <v>5773</v>
      </c>
      <c r="K536" s="35" t="s">
        <v>5774</v>
      </c>
      <c r="L536" s="35" t="s">
        <v>5775</v>
      </c>
      <c r="M536" s="35" t="s">
        <v>5776</v>
      </c>
      <c r="N536" s="35" t="s">
        <v>5777</v>
      </c>
      <c r="O536" s="35" t="s">
        <v>5778</v>
      </c>
      <c r="P536" s="38">
        <v>50000</v>
      </c>
      <c r="Q536" s="38">
        <v>6650</v>
      </c>
      <c r="R536" s="38">
        <v>10000</v>
      </c>
      <c r="S536" s="38">
        <v>0</v>
      </c>
      <c r="T536" s="38">
        <v>0</v>
      </c>
      <c r="U536" s="19"/>
      <c r="V536" s="38">
        <v>0</v>
      </c>
      <c r="W536" s="19"/>
      <c r="X536" s="38">
        <v>0</v>
      </c>
      <c r="Y536" s="38">
        <v>66650</v>
      </c>
      <c r="Z536" s="38">
        <v>66650</v>
      </c>
      <c r="AA536" s="39" t="s">
        <v>5779</v>
      </c>
      <c r="AB536" s="38" t="s">
        <v>162</v>
      </c>
      <c r="AC536" s="38" t="s">
        <v>112</v>
      </c>
    </row>
    <row r="537" spans="1:29" x14ac:dyDescent="0.25">
      <c r="A537" s="13" t="str">
        <f t="shared" si="18"/>
        <v>1789266340</v>
      </c>
      <c r="B537" s="35">
        <v>532</v>
      </c>
      <c r="C537" s="36" t="s">
        <v>5780</v>
      </c>
      <c r="D537" s="13" t="str">
        <f t="shared" si="19"/>
        <v>1789266340</v>
      </c>
      <c r="E537" s="36"/>
      <c r="F537" s="35" t="s">
        <v>5781</v>
      </c>
      <c r="G537" s="37">
        <v>44095.486273148148</v>
      </c>
      <c r="H537" s="35" t="s">
        <v>157</v>
      </c>
      <c r="I537" s="35" t="s">
        <v>5782</v>
      </c>
      <c r="J537" s="35" t="s">
        <v>5782</v>
      </c>
      <c r="K537" s="35" t="s">
        <v>5783</v>
      </c>
      <c r="L537" s="35" t="s">
        <v>5784</v>
      </c>
      <c r="M537" s="35" t="s">
        <v>5785</v>
      </c>
      <c r="N537" s="35" t="s">
        <v>5786</v>
      </c>
      <c r="O537" s="35" t="s">
        <v>5787</v>
      </c>
      <c r="P537" s="38">
        <v>50000</v>
      </c>
      <c r="Q537" s="38">
        <v>6650</v>
      </c>
      <c r="R537" s="38">
        <v>10000</v>
      </c>
      <c r="S537" s="38">
        <v>0</v>
      </c>
      <c r="T537" s="38">
        <v>0</v>
      </c>
      <c r="U537" s="19"/>
      <c r="V537" s="38">
        <v>0</v>
      </c>
      <c r="W537" s="19"/>
      <c r="X537" s="38">
        <v>0</v>
      </c>
      <c r="Y537" s="38">
        <v>66650</v>
      </c>
      <c r="Z537" s="38">
        <v>66650</v>
      </c>
      <c r="AA537" s="39" t="s">
        <v>5788</v>
      </c>
      <c r="AB537" s="38" t="s">
        <v>162</v>
      </c>
      <c r="AC537" s="38" t="s">
        <v>112</v>
      </c>
    </row>
    <row r="538" spans="1:29" x14ac:dyDescent="0.25">
      <c r="A538" s="13" t="str">
        <f t="shared" si="18"/>
        <v>1891366915</v>
      </c>
      <c r="B538" s="35">
        <v>533</v>
      </c>
      <c r="C538" s="36" t="s">
        <v>5789</v>
      </c>
      <c r="D538" s="13" t="str">
        <f t="shared" si="19"/>
        <v>1891366915</v>
      </c>
      <c r="E538" s="36"/>
      <c r="F538" s="35" t="s">
        <v>5790</v>
      </c>
      <c r="G538" s="37">
        <v>44095.487268518518</v>
      </c>
      <c r="H538" s="35" t="s">
        <v>157</v>
      </c>
      <c r="I538" s="35" t="s">
        <v>5791</v>
      </c>
      <c r="J538" s="35" t="s">
        <v>5791</v>
      </c>
      <c r="K538" s="35" t="s">
        <v>5792</v>
      </c>
      <c r="L538" s="35" t="s">
        <v>5793</v>
      </c>
      <c r="M538" s="35" t="s">
        <v>5794</v>
      </c>
      <c r="N538" s="35" t="s">
        <v>5795</v>
      </c>
      <c r="O538" s="35" t="s">
        <v>5796</v>
      </c>
      <c r="P538" s="38">
        <v>50000</v>
      </c>
      <c r="Q538" s="38">
        <v>6650</v>
      </c>
      <c r="R538" s="38">
        <v>10000</v>
      </c>
      <c r="S538" s="38">
        <v>0</v>
      </c>
      <c r="T538" s="38">
        <v>0</v>
      </c>
      <c r="U538" s="19"/>
      <c r="V538" s="38">
        <v>0</v>
      </c>
      <c r="W538" s="19"/>
      <c r="X538" s="38">
        <v>0</v>
      </c>
      <c r="Y538" s="38">
        <v>66650</v>
      </c>
      <c r="Z538" s="38">
        <v>66650</v>
      </c>
      <c r="AA538" s="39" t="s">
        <v>5797</v>
      </c>
      <c r="AB538" s="38" t="s">
        <v>151</v>
      </c>
      <c r="AC538" s="38" t="s">
        <v>112</v>
      </c>
    </row>
    <row r="539" spans="1:29" x14ac:dyDescent="0.25">
      <c r="A539" s="13" t="str">
        <f t="shared" si="18"/>
        <v>1123566087</v>
      </c>
      <c r="B539" s="35">
        <v>534</v>
      </c>
      <c r="C539" s="36" t="s">
        <v>5798</v>
      </c>
      <c r="D539" s="13" t="str">
        <f t="shared" si="19"/>
        <v>1123566087</v>
      </c>
      <c r="E539" s="36"/>
      <c r="F539" s="35" t="s">
        <v>5799</v>
      </c>
      <c r="G539" s="37">
        <v>44095.511099537034</v>
      </c>
      <c r="H539" s="35" t="s">
        <v>157</v>
      </c>
      <c r="I539" s="35" t="s">
        <v>5800</v>
      </c>
      <c r="J539" s="35" t="s">
        <v>5800</v>
      </c>
      <c r="K539" s="35" t="s">
        <v>5801</v>
      </c>
      <c r="L539" s="35" t="s">
        <v>5802</v>
      </c>
      <c r="M539" s="35" t="s">
        <v>5803</v>
      </c>
      <c r="N539" s="35" t="s">
        <v>5804</v>
      </c>
      <c r="O539" s="35" t="s">
        <v>5805</v>
      </c>
      <c r="P539" s="38">
        <v>50000</v>
      </c>
      <c r="Q539" s="38">
        <v>6650</v>
      </c>
      <c r="R539" s="38">
        <v>8000</v>
      </c>
      <c r="S539" s="38">
        <v>0</v>
      </c>
      <c r="T539" s="38">
        <v>0</v>
      </c>
      <c r="U539" s="19"/>
      <c r="V539" s="38">
        <v>0</v>
      </c>
      <c r="W539" s="19"/>
      <c r="X539" s="38">
        <v>0</v>
      </c>
      <c r="Y539" s="38">
        <v>64650</v>
      </c>
      <c r="Z539" s="38">
        <v>64650</v>
      </c>
      <c r="AA539" s="39" t="s">
        <v>5806</v>
      </c>
      <c r="AB539" s="38" t="s">
        <v>158</v>
      </c>
      <c r="AC539" s="38" t="s">
        <v>112</v>
      </c>
    </row>
    <row r="540" spans="1:29" x14ac:dyDescent="0.25">
      <c r="A540" s="13" t="str">
        <f t="shared" si="18"/>
        <v>1455566587</v>
      </c>
      <c r="B540" s="35">
        <v>535</v>
      </c>
      <c r="C540" s="36" t="s">
        <v>5807</v>
      </c>
      <c r="D540" s="13" t="str">
        <f t="shared" si="19"/>
        <v>1455566587</v>
      </c>
      <c r="E540" s="36"/>
      <c r="F540" s="35" t="s">
        <v>5808</v>
      </c>
      <c r="G540" s="37">
        <v>44095.514074074075</v>
      </c>
      <c r="H540" s="35" t="s">
        <v>157</v>
      </c>
      <c r="I540" s="35" t="s">
        <v>5809</v>
      </c>
      <c r="J540" s="35" t="s">
        <v>5809</v>
      </c>
      <c r="K540" s="35" t="s">
        <v>5810</v>
      </c>
      <c r="L540" s="35" t="s">
        <v>5811</v>
      </c>
      <c r="M540" s="35" t="s">
        <v>5812</v>
      </c>
      <c r="N540" s="35" t="s">
        <v>5813</v>
      </c>
      <c r="O540" s="35" t="s">
        <v>918</v>
      </c>
      <c r="P540" s="38">
        <v>950000</v>
      </c>
      <c r="Q540" s="38">
        <v>6650</v>
      </c>
      <c r="R540" s="38">
        <v>11000</v>
      </c>
      <c r="S540" s="38">
        <v>0</v>
      </c>
      <c r="T540" s="38">
        <v>0</v>
      </c>
      <c r="U540" s="19"/>
      <c r="V540" s="38">
        <v>0</v>
      </c>
      <c r="W540" s="19"/>
      <c r="X540" s="38">
        <v>0</v>
      </c>
      <c r="Y540" s="38">
        <v>967650</v>
      </c>
      <c r="Z540" s="38">
        <v>967650</v>
      </c>
      <c r="AA540" s="39" t="s">
        <v>5814</v>
      </c>
      <c r="AB540" s="38" t="s">
        <v>151</v>
      </c>
      <c r="AC540" s="38" t="s">
        <v>112</v>
      </c>
    </row>
    <row r="541" spans="1:29" x14ac:dyDescent="0.25">
      <c r="A541" s="13" t="str">
        <f t="shared" si="18"/>
        <v>1690666838</v>
      </c>
      <c r="B541" s="35">
        <v>536</v>
      </c>
      <c r="C541" s="36" t="s">
        <v>5815</v>
      </c>
      <c r="D541" s="13" t="str">
        <f t="shared" si="19"/>
        <v>1690666838</v>
      </c>
      <c r="E541" s="36"/>
      <c r="F541" s="35" t="s">
        <v>5816</v>
      </c>
      <c r="G541" s="37">
        <v>44095.520335648151</v>
      </c>
      <c r="H541" s="35" t="s">
        <v>157</v>
      </c>
      <c r="I541" s="35" t="s">
        <v>5817</v>
      </c>
      <c r="J541" s="35" t="s">
        <v>5817</v>
      </c>
      <c r="K541" s="35" t="s">
        <v>5818</v>
      </c>
      <c r="L541" s="35" t="s">
        <v>5819</v>
      </c>
      <c r="M541" s="35" t="s">
        <v>5820</v>
      </c>
      <c r="N541" s="35" t="s">
        <v>5821</v>
      </c>
      <c r="O541" s="35" t="s">
        <v>5822</v>
      </c>
      <c r="P541" s="38">
        <v>393000</v>
      </c>
      <c r="Q541" s="38">
        <v>6650</v>
      </c>
      <c r="R541" s="38">
        <v>10000</v>
      </c>
      <c r="S541" s="38">
        <v>0</v>
      </c>
      <c r="T541" s="38">
        <v>0</v>
      </c>
      <c r="U541" s="19"/>
      <c r="V541" s="38">
        <v>0</v>
      </c>
      <c r="W541" s="19"/>
      <c r="X541" s="38">
        <v>0</v>
      </c>
      <c r="Y541" s="38">
        <v>409650</v>
      </c>
      <c r="Z541" s="38">
        <v>409650</v>
      </c>
      <c r="AA541" s="39" t="s">
        <v>5823</v>
      </c>
      <c r="AB541" s="38" t="s">
        <v>162</v>
      </c>
      <c r="AC541" s="38" t="s">
        <v>112</v>
      </c>
    </row>
    <row r="542" spans="1:29" x14ac:dyDescent="0.25">
      <c r="A542" s="13" t="str">
        <f t="shared" si="18"/>
        <v>1093666613</v>
      </c>
      <c r="B542" s="35">
        <v>537</v>
      </c>
      <c r="C542" s="36" t="s">
        <v>5824</v>
      </c>
      <c r="D542" s="13" t="str">
        <f t="shared" si="19"/>
        <v>1093666613</v>
      </c>
      <c r="E542" s="36"/>
      <c r="F542" s="35" t="s">
        <v>5825</v>
      </c>
      <c r="G542" s="37">
        <v>44095.523680555554</v>
      </c>
      <c r="H542" s="35" t="s">
        <v>157</v>
      </c>
      <c r="I542" s="35" t="s">
        <v>5826</v>
      </c>
      <c r="J542" s="35" t="s">
        <v>5826</v>
      </c>
      <c r="K542" s="35" t="s">
        <v>5827</v>
      </c>
      <c r="L542" s="35" t="s">
        <v>5828</v>
      </c>
      <c r="M542" s="35" t="s">
        <v>5829</v>
      </c>
      <c r="N542" s="35" t="s">
        <v>5813</v>
      </c>
      <c r="O542" s="35" t="s">
        <v>918</v>
      </c>
      <c r="P542" s="38">
        <v>270000</v>
      </c>
      <c r="Q542" s="38">
        <v>6650</v>
      </c>
      <c r="R542" s="38">
        <v>8000</v>
      </c>
      <c r="S542" s="38">
        <v>0</v>
      </c>
      <c r="T542" s="38">
        <v>0</v>
      </c>
      <c r="U542" s="19"/>
      <c r="V542" s="38">
        <v>0</v>
      </c>
      <c r="W542" s="19"/>
      <c r="X542" s="38">
        <v>0</v>
      </c>
      <c r="Y542" s="38">
        <v>284650</v>
      </c>
      <c r="Z542" s="38">
        <v>284650</v>
      </c>
      <c r="AA542" s="39" t="s">
        <v>5830</v>
      </c>
      <c r="AB542" s="38" t="s">
        <v>138</v>
      </c>
      <c r="AC542" s="38" t="s">
        <v>112</v>
      </c>
    </row>
    <row r="543" spans="1:29" x14ac:dyDescent="0.25">
      <c r="A543" s="13" t="str">
        <f t="shared" si="18"/>
        <v>1008666950</v>
      </c>
      <c r="B543" s="35">
        <v>538</v>
      </c>
      <c r="C543" s="36" t="s">
        <v>5831</v>
      </c>
      <c r="D543" s="13" t="str">
        <f t="shared" si="19"/>
        <v>1008666950</v>
      </c>
      <c r="E543" s="36"/>
      <c r="F543" s="35" t="s">
        <v>5832</v>
      </c>
      <c r="G543" s="37">
        <v>44095.52857638889</v>
      </c>
      <c r="H543" s="35" t="s">
        <v>157</v>
      </c>
      <c r="I543" s="35" t="s">
        <v>5833</v>
      </c>
      <c r="J543" s="35" t="s">
        <v>5833</v>
      </c>
      <c r="K543" s="35" t="s">
        <v>5834</v>
      </c>
      <c r="L543" s="35" t="s">
        <v>5835</v>
      </c>
      <c r="M543" s="35" t="s">
        <v>5836</v>
      </c>
      <c r="N543" s="35" t="s">
        <v>5837</v>
      </c>
      <c r="O543" s="35" t="s">
        <v>5838</v>
      </c>
      <c r="P543" s="38">
        <v>50000</v>
      </c>
      <c r="Q543" s="38">
        <v>6650</v>
      </c>
      <c r="R543" s="38">
        <v>0</v>
      </c>
      <c r="S543" s="38">
        <v>0</v>
      </c>
      <c r="T543" s="38">
        <v>0</v>
      </c>
      <c r="U543" s="19"/>
      <c r="V543" s="38">
        <v>0</v>
      </c>
      <c r="W543" s="19"/>
      <c r="X543" s="38">
        <v>0</v>
      </c>
      <c r="Y543" s="38">
        <v>56650</v>
      </c>
      <c r="Z543" s="38">
        <v>56650</v>
      </c>
      <c r="AA543" s="20"/>
      <c r="AB543" s="19"/>
      <c r="AC543" s="38" t="s">
        <v>112</v>
      </c>
    </row>
    <row r="544" spans="1:29" x14ac:dyDescent="0.25">
      <c r="A544" s="13" t="str">
        <f t="shared" si="18"/>
        <v>1298666160</v>
      </c>
      <c r="B544" s="35">
        <v>539</v>
      </c>
      <c r="C544" s="36" t="s">
        <v>5839</v>
      </c>
      <c r="D544" s="13" t="str">
        <f t="shared" si="19"/>
        <v>1298666160</v>
      </c>
      <c r="E544" s="36"/>
      <c r="F544" s="35" t="s">
        <v>5840</v>
      </c>
      <c r="G544" s="37">
        <v>44095.529895833337</v>
      </c>
      <c r="H544" s="35" t="s">
        <v>157</v>
      </c>
      <c r="I544" s="35" t="s">
        <v>5841</v>
      </c>
      <c r="J544" s="35" t="s">
        <v>5841</v>
      </c>
      <c r="K544" s="35" t="s">
        <v>5842</v>
      </c>
      <c r="L544" s="35" t="s">
        <v>5843</v>
      </c>
      <c r="M544" s="35" t="s">
        <v>5844</v>
      </c>
      <c r="N544" s="35" t="s">
        <v>452</v>
      </c>
      <c r="O544" s="35" t="s">
        <v>453</v>
      </c>
      <c r="P544" s="38">
        <v>950000</v>
      </c>
      <c r="Q544" s="38">
        <v>6650</v>
      </c>
      <c r="R544" s="38">
        <v>19000</v>
      </c>
      <c r="S544" s="38">
        <v>0</v>
      </c>
      <c r="T544" s="38">
        <v>0</v>
      </c>
      <c r="U544" s="19"/>
      <c r="V544" s="38">
        <v>0</v>
      </c>
      <c r="W544" s="19"/>
      <c r="X544" s="38">
        <v>0</v>
      </c>
      <c r="Y544" s="38">
        <v>975650</v>
      </c>
      <c r="Z544" s="38">
        <v>975650</v>
      </c>
      <c r="AA544" s="20"/>
      <c r="AB544" s="38" t="s">
        <v>179</v>
      </c>
      <c r="AC544" s="38" t="s">
        <v>112</v>
      </c>
    </row>
    <row r="545" spans="1:29" x14ac:dyDescent="0.25">
      <c r="A545" s="13" t="str">
        <f t="shared" si="18"/>
        <v>1678326118</v>
      </c>
      <c r="B545" s="35">
        <v>540</v>
      </c>
      <c r="C545" s="36" t="s">
        <v>5845</v>
      </c>
      <c r="D545" s="13" t="str">
        <f t="shared" si="19"/>
        <v>1678326118</v>
      </c>
      <c r="E545" s="36"/>
      <c r="F545" s="35" t="s">
        <v>5846</v>
      </c>
      <c r="G545" s="37">
        <v>44095.531898148147</v>
      </c>
      <c r="H545" s="35" t="s">
        <v>157</v>
      </c>
      <c r="I545" s="35" t="s">
        <v>5847</v>
      </c>
      <c r="J545" s="35" t="s">
        <v>5847</v>
      </c>
      <c r="K545" s="35" t="s">
        <v>5848</v>
      </c>
      <c r="L545" s="35" t="s">
        <v>5849</v>
      </c>
      <c r="M545" s="35" t="s">
        <v>5850</v>
      </c>
      <c r="N545" s="35" t="s">
        <v>5851</v>
      </c>
      <c r="O545" s="35" t="s">
        <v>5852</v>
      </c>
      <c r="P545" s="38">
        <v>1094000</v>
      </c>
      <c r="Q545" s="38">
        <v>6650</v>
      </c>
      <c r="R545" s="38">
        <v>16000</v>
      </c>
      <c r="S545" s="38">
        <v>0</v>
      </c>
      <c r="T545" s="38">
        <v>0</v>
      </c>
      <c r="U545" s="19"/>
      <c r="V545" s="38">
        <v>0</v>
      </c>
      <c r="W545" s="19"/>
      <c r="X545" s="38">
        <v>0</v>
      </c>
      <c r="Y545" s="38">
        <v>1116650</v>
      </c>
      <c r="Z545" s="38">
        <v>1116650</v>
      </c>
      <c r="AA545" s="39" t="s">
        <v>5853</v>
      </c>
      <c r="AB545" s="38" t="s">
        <v>138</v>
      </c>
      <c r="AC545" s="38" t="s">
        <v>112</v>
      </c>
    </row>
    <row r="546" spans="1:29" x14ac:dyDescent="0.25">
      <c r="A546" s="13" t="str">
        <f t="shared" si="18"/>
        <v>1066766396</v>
      </c>
      <c r="B546" s="35">
        <v>541</v>
      </c>
      <c r="C546" s="36" t="s">
        <v>5854</v>
      </c>
      <c r="D546" s="13" t="str">
        <f t="shared" si="19"/>
        <v>1066766396</v>
      </c>
      <c r="E546" s="36"/>
      <c r="F546" s="35" t="s">
        <v>5855</v>
      </c>
      <c r="G546" s="37">
        <v>44095.538958333331</v>
      </c>
      <c r="H546" s="35" t="s">
        <v>157</v>
      </c>
      <c r="I546" s="35" t="s">
        <v>5856</v>
      </c>
      <c r="J546" s="35" t="s">
        <v>5856</v>
      </c>
      <c r="K546" s="35" t="s">
        <v>5857</v>
      </c>
      <c r="L546" s="35" t="s">
        <v>5858</v>
      </c>
      <c r="M546" s="35" t="s">
        <v>5859</v>
      </c>
      <c r="N546" s="35" t="s">
        <v>5860</v>
      </c>
      <c r="O546" s="35" t="s">
        <v>5861</v>
      </c>
      <c r="P546" s="38">
        <v>356000</v>
      </c>
      <c r="Q546" s="38">
        <v>6650</v>
      </c>
      <c r="R546" s="38">
        <v>10000</v>
      </c>
      <c r="S546" s="38">
        <v>0</v>
      </c>
      <c r="T546" s="38">
        <v>0</v>
      </c>
      <c r="U546" s="19"/>
      <c r="V546" s="38">
        <v>0</v>
      </c>
      <c r="W546" s="19"/>
      <c r="X546" s="38">
        <v>0</v>
      </c>
      <c r="Y546" s="38">
        <v>372650</v>
      </c>
      <c r="Z546" s="38">
        <v>372650</v>
      </c>
      <c r="AA546" s="39" t="s">
        <v>5862</v>
      </c>
      <c r="AB546" s="38" t="s">
        <v>162</v>
      </c>
      <c r="AC546" s="38" t="s">
        <v>112</v>
      </c>
    </row>
    <row r="547" spans="1:29" x14ac:dyDescent="0.25">
      <c r="A547" s="13" t="str">
        <f t="shared" si="18"/>
        <v>1377766765</v>
      </c>
      <c r="B547" s="35">
        <v>542</v>
      </c>
      <c r="C547" s="36" t="s">
        <v>5863</v>
      </c>
      <c r="D547" s="13" t="str">
        <f t="shared" si="19"/>
        <v>1377766765</v>
      </c>
      <c r="E547" s="36"/>
      <c r="F547" s="35" t="s">
        <v>5864</v>
      </c>
      <c r="G547" s="37">
        <v>44095.54011574074</v>
      </c>
      <c r="H547" s="35" t="s">
        <v>157</v>
      </c>
      <c r="I547" s="35" t="s">
        <v>5865</v>
      </c>
      <c r="J547" s="35" t="s">
        <v>5865</v>
      </c>
      <c r="K547" s="35" t="s">
        <v>5866</v>
      </c>
      <c r="L547" s="35" t="s">
        <v>5867</v>
      </c>
      <c r="M547" s="35" t="s">
        <v>5868</v>
      </c>
      <c r="N547" s="35" t="s">
        <v>5869</v>
      </c>
      <c r="O547" s="35" t="s">
        <v>5870</v>
      </c>
      <c r="P547" s="38">
        <v>620000</v>
      </c>
      <c r="Q547" s="38">
        <v>6650</v>
      </c>
      <c r="R547" s="38">
        <v>0</v>
      </c>
      <c r="S547" s="38">
        <v>0</v>
      </c>
      <c r="T547" s="38">
        <v>0</v>
      </c>
      <c r="U547" s="19"/>
      <c r="V547" s="38">
        <v>0</v>
      </c>
      <c r="W547" s="19"/>
      <c r="X547" s="38">
        <v>0</v>
      </c>
      <c r="Y547" s="38">
        <v>626650</v>
      </c>
      <c r="Z547" s="38">
        <v>626650</v>
      </c>
      <c r="AA547" s="20"/>
      <c r="AB547" s="19"/>
      <c r="AC547" s="38" t="s">
        <v>112</v>
      </c>
    </row>
    <row r="548" spans="1:29" x14ac:dyDescent="0.25">
      <c r="A548" s="13" t="str">
        <f t="shared" si="18"/>
        <v>1497457246</v>
      </c>
      <c r="B548" s="35">
        <v>543</v>
      </c>
      <c r="C548" s="36" t="s">
        <v>5871</v>
      </c>
      <c r="D548" s="13" t="str">
        <f t="shared" si="19"/>
        <v>1497457246</v>
      </c>
      <c r="E548" s="36"/>
      <c r="F548" s="35" t="s">
        <v>5872</v>
      </c>
      <c r="G548" s="37">
        <v>44096.04724537037</v>
      </c>
      <c r="H548" s="35" t="s">
        <v>157</v>
      </c>
      <c r="I548" s="35" t="s">
        <v>5873</v>
      </c>
      <c r="J548" s="35" t="s">
        <v>5873</v>
      </c>
      <c r="K548" s="35" t="s">
        <v>5874</v>
      </c>
      <c r="L548" s="35" t="s">
        <v>5875</v>
      </c>
      <c r="M548" s="35" t="s">
        <v>5876</v>
      </c>
      <c r="N548" s="35" t="s">
        <v>5877</v>
      </c>
      <c r="O548" s="35" t="s">
        <v>1228</v>
      </c>
      <c r="P548" s="38">
        <v>70000</v>
      </c>
      <c r="Q548" s="38">
        <v>6650</v>
      </c>
      <c r="R548" s="38">
        <v>0</v>
      </c>
      <c r="S548" s="38">
        <v>0</v>
      </c>
      <c r="T548" s="38">
        <v>0</v>
      </c>
      <c r="U548" s="19"/>
      <c r="V548" s="38">
        <v>0</v>
      </c>
      <c r="W548" s="19"/>
      <c r="X548" s="38">
        <v>0</v>
      </c>
      <c r="Y548" s="38">
        <v>76650</v>
      </c>
      <c r="Z548" s="38">
        <v>76650</v>
      </c>
      <c r="AA548" s="20"/>
      <c r="AB548" s="19"/>
      <c r="AC548" s="38" t="s">
        <v>112</v>
      </c>
    </row>
    <row r="549" spans="1:29" x14ac:dyDescent="0.25">
      <c r="A549" s="13" t="str">
        <f t="shared" si="18"/>
        <v>1297457187</v>
      </c>
      <c r="B549" s="35">
        <v>544</v>
      </c>
      <c r="C549" s="36" t="s">
        <v>5878</v>
      </c>
      <c r="D549" s="13" t="str">
        <f t="shared" si="19"/>
        <v>1297457187</v>
      </c>
      <c r="E549" s="36"/>
      <c r="F549" s="35" t="s">
        <v>5879</v>
      </c>
      <c r="G549" s="37">
        <v>44096.049953703703</v>
      </c>
      <c r="H549" s="35" t="s">
        <v>157</v>
      </c>
      <c r="I549" s="35" t="s">
        <v>5880</v>
      </c>
      <c r="J549" s="35" t="s">
        <v>5880</v>
      </c>
      <c r="K549" s="35" t="s">
        <v>5881</v>
      </c>
      <c r="L549" s="35" t="s">
        <v>5882</v>
      </c>
      <c r="M549" s="35" t="s">
        <v>5883</v>
      </c>
      <c r="N549" s="35" t="s">
        <v>396</v>
      </c>
      <c r="O549" s="35" t="s">
        <v>397</v>
      </c>
      <c r="P549" s="38">
        <v>310000</v>
      </c>
      <c r="Q549" s="38">
        <v>6650</v>
      </c>
      <c r="R549" s="38">
        <v>8000</v>
      </c>
      <c r="S549" s="38">
        <v>0</v>
      </c>
      <c r="T549" s="38">
        <v>0</v>
      </c>
      <c r="U549" s="19"/>
      <c r="V549" s="38">
        <v>0</v>
      </c>
      <c r="W549" s="19"/>
      <c r="X549" s="38">
        <v>0</v>
      </c>
      <c r="Y549" s="38">
        <v>324650</v>
      </c>
      <c r="Z549" s="38">
        <v>324650</v>
      </c>
      <c r="AA549" s="39" t="s">
        <v>5884</v>
      </c>
      <c r="AB549" s="38" t="s">
        <v>138</v>
      </c>
      <c r="AC549" s="38" t="s">
        <v>112</v>
      </c>
    </row>
    <row r="550" spans="1:29" x14ac:dyDescent="0.25">
      <c r="A550" s="13" t="str">
        <f t="shared" si="18"/>
        <v>1991557855</v>
      </c>
      <c r="B550" s="35">
        <v>545</v>
      </c>
      <c r="C550" s="36" t="s">
        <v>5885</v>
      </c>
      <c r="D550" s="13" t="str">
        <f t="shared" si="19"/>
        <v>1991557855</v>
      </c>
      <c r="E550" s="36"/>
      <c r="F550" s="35" t="s">
        <v>5886</v>
      </c>
      <c r="G550" s="37">
        <v>44096.052743055552</v>
      </c>
      <c r="H550" s="35" t="s">
        <v>157</v>
      </c>
      <c r="I550" s="35" t="s">
        <v>5887</v>
      </c>
      <c r="J550" s="35" t="s">
        <v>5887</v>
      </c>
      <c r="K550" s="35" t="s">
        <v>5888</v>
      </c>
      <c r="L550" s="35" t="s">
        <v>5889</v>
      </c>
      <c r="M550" s="35" t="s">
        <v>5890</v>
      </c>
      <c r="N550" s="35" t="s">
        <v>5891</v>
      </c>
      <c r="O550" s="35" t="s">
        <v>5892</v>
      </c>
      <c r="P550" s="38">
        <v>50000</v>
      </c>
      <c r="Q550" s="38">
        <v>6650</v>
      </c>
      <c r="R550" s="38">
        <v>0</v>
      </c>
      <c r="S550" s="38">
        <v>0</v>
      </c>
      <c r="T550" s="38">
        <v>0</v>
      </c>
      <c r="U550" s="19"/>
      <c r="V550" s="38">
        <v>0</v>
      </c>
      <c r="W550" s="19"/>
      <c r="X550" s="38">
        <v>0</v>
      </c>
      <c r="Y550" s="38">
        <v>56650</v>
      </c>
      <c r="Z550" s="38">
        <v>56650</v>
      </c>
      <c r="AA550" s="20"/>
      <c r="AB550" s="19"/>
      <c r="AC550" s="38" t="s">
        <v>112</v>
      </c>
    </row>
    <row r="551" spans="1:29" x14ac:dyDescent="0.25">
      <c r="A551" s="13" t="str">
        <f t="shared" si="18"/>
        <v>1059457384</v>
      </c>
      <c r="B551" s="35">
        <v>546</v>
      </c>
      <c r="C551" s="36" t="s">
        <v>5893</v>
      </c>
      <c r="D551" s="13" t="str">
        <f t="shared" si="19"/>
        <v>1059457384</v>
      </c>
      <c r="E551" s="36"/>
      <c r="F551" s="35" t="s">
        <v>5894</v>
      </c>
      <c r="G551" s="37">
        <v>44096.0544212963</v>
      </c>
      <c r="H551" s="35" t="s">
        <v>157</v>
      </c>
      <c r="I551" s="35" t="s">
        <v>5895</v>
      </c>
      <c r="J551" s="35" t="s">
        <v>5895</v>
      </c>
      <c r="K551" s="35" t="s">
        <v>5896</v>
      </c>
      <c r="L551" s="35" t="s">
        <v>5897</v>
      </c>
      <c r="M551" s="35" t="s">
        <v>5898</v>
      </c>
      <c r="N551" s="35" t="s">
        <v>5899</v>
      </c>
      <c r="O551" s="35" t="s">
        <v>5900</v>
      </c>
      <c r="P551" s="38">
        <v>150000</v>
      </c>
      <c r="Q551" s="38">
        <v>6650</v>
      </c>
      <c r="R551" s="38">
        <v>7000</v>
      </c>
      <c r="S551" s="38">
        <v>0</v>
      </c>
      <c r="T551" s="38">
        <v>0</v>
      </c>
      <c r="U551" s="19"/>
      <c r="V551" s="38">
        <v>0</v>
      </c>
      <c r="W551" s="19"/>
      <c r="X551" s="38">
        <v>0</v>
      </c>
      <c r="Y551" s="38">
        <v>163650</v>
      </c>
      <c r="Z551" s="38">
        <v>163650</v>
      </c>
      <c r="AA551" s="39" t="s">
        <v>5901</v>
      </c>
      <c r="AB551" s="38" t="s">
        <v>162</v>
      </c>
      <c r="AC551" s="38" t="s">
        <v>112</v>
      </c>
    </row>
    <row r="552" spans="1:29" x14ac:dyDescent="0.25">
      <c r="A552" s="13" t="str">
        <f t="shared" si="18"/>
        <v>1106557702</v>
      </c>
      <c r="B552" s="35">
        <v>547</v>
      </c>
      <c r="C552" s="36" t="s">
        <v>5902</v>
      </c>
      <c r="D552" s="13" t="str">
        <f t="shared" si="19"/>
        <v>1106557702</v>
      </c>
      <c r="E552" s="36"/>
      <c r="F552" s="35" t="s">
        <v>5903</v>
      </c>
      <c r="G552" s="37">
        <v>44096.05641203704</v>
      </c>
      <c r="H552" s="35" t="s">
        <v>157</v>
      </c>
      <c r="I552" s="35" t="s">
        <v>5904</v>
      </c>
      <c r="J552" s="35" t="s">
        <v>5904</v>
      </c>
      <c r="K552" s="35" t="s">
        <v>5905</v>
      </c>
      <c r="L552" s="35" t="s">
        <v>5906</v>
      </c>
      <c r="M552" s="35" t="s">
        <v>5907</v>
      </c>
      <c r="N552" s="35" t="s">
        <v>5908</v>
      </c>
      <c r="O552" s="35" t="s">
        <v>5909</v>
      </c>
      <c r="P552" s="38">
        <v>1490000</v>
      </c>
      <c r="Q552" s="38">
        <v>6650</v>
      </c>
      <c r="R552" s="38">
        <v>24000</v>
      </c>
      <c r="S552" s="38">
        <v>0</v>
      </c>
      <c r="T552" s="38">
        <v>0</v>
      </c>
      <c r="U552" s="19"/>
      <c r="V552" s="38">
        <v>0</v>
      </c>
      <c r="W552" s="19"/>
      <c r="X552" s="38">
        <v>0</v>
      </c>
      <c r="Y552" s="38">
        <v>1520650</v>
      </c>
      <c r="Z552" s="38">
        <v>1520650</v>
      </c>
      <c r="AA552" s="20"/>
      <c r="AB552" s="38" t="s">
        <v>179</v>
      </c>
      <c r="AC552" s="38" t="s">
        <v>112</v>
      </c>
    </row>
    <row r="553" spans="1:29" x14ac:dyDescent="0.25">
      <c r="A553" s="13" t="str">
        <f t="shared" si="18"/>
        <v>1956557990</v>
      </c>
      <c r="B553" s="35">
        <v>548</v>
      </c>
      <c r="C553" s="36" t="s">
        <v>5910</v>
      </c>
      <c r="D553" s="13" t="str">
        <f t="shared" si="19"/>
        <v>1956557990</v>
      </c>
      <c r="E553" s="36"/>
      <c r="F553" s="35" t="s">
        <v>5911</v>
      </c>
      <c r="G553" s="37">
        <v>44096.057071759256</v>
      </c>
      <c r="H553" s="35" t="s">
        <v>157</v>
      </c>
      <c r="I553" s="35" t="s">
        <v>5912</v>
      </c>
      <c r="J553" s="35" t="s">
        <v>5912</v>
      </c>
      <c r="K553" s="35" t="s">
        <v>5913</v>
      </c>
      <c r="L553" s="35" t="s">
        <v>5914</v>
      </c>
      <c r="M553" s="35" t="s">
        <v>5915</v>
      </c>
      <c r="N553" s="35" t="s">
        <v>5916</v>
      </c>
      <c r="O553" s="35" t="s">
        <v>5917</v>
      </c>
      <c r="P553" s="38">
        <v>50000</v>
      </c>
      <c r="Q553" s="38">
        <v>6650</v>
      </c>
      <c r="R553" s="38">
        <v>7000</v>
      </c>
      <c r="S553" s="38">
        <v>0</v>
      </c>
      <c r="T553" s="38">
        <v>0</v>
      </c>
      <c r="U553" s="19"/>
      <c r="V553" s="38">
        <v>0</v>
      </c>
      <c r="W553" s="19"/>
      <c r="X553" s="38">
        <v>0</v>
      </c>
      <c r="Y553" s="38">
        <v>63650</v>
      </c>
      <c r="Z553" s="38">
        <v>63650</v>
      </c>
      <c r="AA553" s="39" t="s">
        <v>5918</v>
      </c>
      <c r="AB553" s="38" t="s">
        <v>162</v>
      </c>
      <c r="AC553" s="38" t="s">
        <v>112</v>
      </c>
    </row>
    <row r="554" spans="1:29" x14ac:dyDescent="0.25">
      <c r="A554" s="13" t="str">
        <f t="shared" si="18"/>
        <v>1123757117</v>
      </c>
      <c r="B554" s="35">
        <v>549</v>
      </c>
      <c r="C554" s="36" t="s">
        <v>5919</v>
      </c>
      <c r="D554" s="13" t="str">
        <f t="shared" si="19"/>
        <v>1123757117</v>
      </c>
      <c r="E554" s="36"/>
      <c r="F554" s="35" t="s">
        <v>5920</v>
      </c>
      <c r="G554" s="37">
        <v>44096.076666666668</v>
      </c>
      <c r="H554" s="35" t="s">
        <v>157</v>
      </c>
      <c r="I554" s="35" t="s">
        <v>5921</v>
      </c>
      <c r="J554" s="35" t="s">
        <v>5921</v>
      </c>
      <c r="K554" s="35" t="s">
        <v>5922</v>
      </c>
      <c r="L554" s="35" t="s">
        <v>5923</v>
      </c>
      <c r="M554" s="35" t="s">
        <v>5924</v>
      </c>
      <c r="N554" s="35" t="s">
        <v>5925</v>
      </c>
      <c r="O554" s="35" t="s">
        <v>5926</v>
      </c>
      <c r="P554" s="38">
        <v>50000</v>
      </c>
      <c r="Q554" s="38">
        <v>6650</v>
      </c>
      <c r="R554" s="38">
        <v>10000</v>
      </c>
      <c r="S554" s="38">
        <v>0</v>
      </c>
      <c r="T554" s="38">
        <v>0</v>
      </c>
      <c r="U554" s="19"/>
      <c r="V554" s="38">
        <v>0</v>
      </c>
      <c r="W554" s="19"/>
      <c r="X554" s="38">
        <v>0</v>
      </c>
      <c r="Y554" s="38">
        <v>66650</v>
      </c>
      <c r="Z554" s="38">
        <v>66650</v>
      </c>
      <c r="AA554" s="39" t="s">
        <v>5927</v>
      </c>
      <c r="AB554" s="38" t="s">
        <v>151</v>
      </c>
      <c r="AC554" s="38" t="s">
        <v>112</v>
      </c>
    </row>
    <row r="555" spans="1:29" x14ac:dyDescent="0.25">
      <c r="A555" s="13" t="str">
        <f t="shared" si="18"/>
        <v>1808257138</v>
      </c>
      <c r="B555" s="35">
        <v>550</v>
      </c>
      <c r="C555" s="36" t="s">
        <v>5928</v>
      </c>
      <c r="D555" s="13" t="str">
        <f t="shared" si="19"/>
        <v>1808257138</v>
      </c>
      <c r="E555" s="36"/>
      <c r="F555" s="35" t="s">
        <v>5929</v>
      </c>
      <c r="G555" s="37">
        <v>44096.077569444446</v>
      </c>
      <c r="H555" s="35" t="s">
        <v>157</v>
      </c>
      <c r="I555" s="35" t="s">
        <v>5930</v>
      </c>
      <c r="J555" s="35" t="s">
        <v>5930</v>
      </c>
      <c r="K555" s="35" t="s">
        <v>5931</v>
      </c>
      <c r="L555" s="35" t="s">
        <v>5932</v>
      </c>
      <c r="M555" s="35" t="s">
        <v>5933</v>
      </c>
      <c r="N555" s="35" t="s">
        <v>5934</v>
      </c>
      <c r="O555" s="35" t="s">
        <v>5935</v>
      </c>
      <c r="P555" s="38">
        <v>70000</v>
      </c>
      <c r="Q555" s="38">
        <v>6650</v>
      </c>
      <c r="R555" s="38">
        <v>0</v>
      </c>
      <c r="S555" s="38">
        <v>0</v>
      </c>
      <c r="T555" s="38">
        <v>0</v>
      </c>
      <c r="U555" s="19"/>
      <c r="V555" s="38">
        <v>0</v>
      </c>
      <c r="W555" s="19"/>
      <c r="X555" s="38">
        <v>0</v>
      </c>
      <c r="Y555" s="38">
        <v>76650</v>
      </c>
      <c r="Z555" s="38">
        <v>76650</v>
      </c>
      <c r="AA555" s="20"/>
      <c r="AB555" s="19"/>
      <c r="AC555" s="38" t="s">
        <v>112</v>
      </c>
    </row>
    <row r="556" spans="1:29" x14ac:dyDescent="0.25">
      <c r="A556" s="13" t="str">
        <f t="shared" si="18"/>
        <v>1144757477</v>
      </c>
      <c r="B556" s="35">
        <v>551</v>
      </c>
      <c r="C556" s="36" t="s">
        <v>5936</v>
      </c>
      <c r="D556" s="13" t="str">
        <f t="shared" si="19"/>
        <v>1144757477</v>
      </c>
      <c r="E556" s="36"/>
      <c r="F556" s="35" t="s">
        <v>5937</v>
      </c>
      <c r="G556" s="37">
        <v>44096.077673611115</v>
      </c>
      <c r="H556" s="35" t="s">
        <v>157</v>
      </c>
      <c r="I556" s="35" t="s">
        <v>5938</v>
      </c>
      <c r="J556" s="35" t="s">
        <v>5938</v>
      </c>
      <c r="K556" s="35" t="s">
        <v>5939</v>
      </c>
      <c r="L556" s="35" t="s">
        <v>5940</v>
      </c>
      <c r="M556" s="35" t="s">
        <v>5941</v>
      </c>
      <c r="N556" s="35" t="s">
        <v>5942</v>
      </c>
      <c r="O556" s="35" t="s">
        <v>5943</v>
      </c>
      <c r="P556" s="38">
        <v>3290000</v>
      </c>
      <c r="Q556" s="38">
        <v>6650</v>
      </c>
      <c r="R556" s="38">
        <v>24000</v>
      </c>
      <c r="S556" s="38">
        <v>0</v>
      </c>
      <c r="T556" s="38">
        <v>0</v>
      </c>
      <c r="U556" s="19"/>
      <c r="V556" s="38">
        <v>0</v>
      </c>
      <c r="W556" s="19"/>
      <c r="X556" s="38">
        <v>0</v>
      </c>
      <c r="Y556" s="38">
        <v>3320650</v>
      </c>
      <c r="Z556" s="38">
        <v>3320650</v>
      </c>
      <c r="AA556" s="20"/>
      <c r="AB556" s="38" t="s">
        <v>179</v>
      </c>
      <c r="AC556" s="38" t="s">
        <v>112</v>
      </c>
    </row>
    <row r="557" spans="1:29" x14ac:dyDescent="0.25">
      <c r="A557" s="13" t="str">
        <f t="shared" si="18"/>
        <v>1117557811</v>
      </c>
      <c r="B557" s="35">
        <v>552</v>
      </c>
      <c r="C557" s="36" t="s">
        <v>5944</v>
      </c>
      <c r="D557" s="13" t="str">
        <f t="shared" si="19"/>
        <v>1117557811</v>
      </c>
      <c r="E557" s="36"/>
      <c r="F557" s="35" t="s">
        <v>5945</v>
      </c>
      <c r="G557" s="37">
        <v>44096.083819444444</v>
      </c>
      <c r="H557" s="35" t="s">
        <v>157</v>
      </c>
      <c r="I557" s="35" t="s">
        <v>5946</v>
      </c>
      <c r="J557" s="35" t="s">
        <v>5946</v>
      </c>
      <c r="K557" s="35" t="s">
        <v>5947</v>
      </c>
      <c r="L557" s="35" t="s">
        <v>5948</v>
      </c>
      <c r="M557" s="35" t="s">
        <v>5949</v>
      </c>
      <c r="N557" s="35" t="s">
        <v>804</v>
      </c>
      <c r="O557" s="35" t="s">
        <v>805</v>
      </c>
      <c r="P557" s="38">
        <v>255000</v>
      </c>
      <c r="Q557" s="38">
        <v>6650</v>
      </c>
      <c r="R557" s="38">
        <v>16000</v>
      </c>
      <c r="S557" s="38">
        <v>0</v>
      </c>
      <c r="T557" s="38">
        <v>0</v>
      </c>
      <c r="U557" s="19"/>
      <c r="V557" s="38">
        <v>0</v>
      </c>
      <c r="W557" s="19"/>
      <c r="X557" s="38">
        <v>0</v>
      </c>
      <c r="Y557" s="38">
        <v>277650</v>
      </c>
      <c r="Z557" s="38">
        <v>277650</v>
      </c>
      <c r="AA557" s="39" t="s">
        <v>5950</v>
      </c>
      <c r="AB557" s="38" t="s">
        <v>151</v>
      </c>
      <c r="AC557" s="38" t="s">
        <v>112</v>
      </c>
    </row>
    <row r="558" spans="1:29" x14ac:dyDescent="0.25">
      <c r="A558" s="13" t="str">
        <f t="shared" si="18"/>
        <v>1891857318</v>
      </c>
      <c r="B558" s="35">
        <v>553</v>
      </c>
      <c r="C558" s="36" t="s">
        <v>5951</v>
      </c>
      <c r="D558" s="13" t="str">
        <f t="shared" si="19"/>
        <v>1891857318</v>
      </c>
      <c r="E558" s="36"/>
      <c r="F558" s="35" t="s">
        <v>5952</v>
      </c>
      <c r="G558" s="37">
        <v>44096.088182870371</v>
      </c>
      <c r="H558" s="35" t="s">
        <v>157</v>
      </c>
      <c r="I558" s="35" t="s">
        <v>5953</v>
      </c>
      <c r="J558" s="35" t="s">
        <v>5953</v>
      </c>
      <c r="K558" s="35" t="s">
        <v>5954</v>
      </c>
      <c r="L558" s="35" t="s">
        <v>5955</v>
      </c>
      <c r="M558" s="35" t="s">
        <v>5956</v>
      </c>
      <c r="N558" s="35" t="s">
        <v>5957</v>
      </c>
      <c r="O558" s="35" t="s">
        <v>5958</v>
      </c>
      <c r="P558" s="38">
        <v>475000</v>
      </c>
      <c r="Q558" s="38">
        <v>6650</v>
      </c>
      <c r="R558" s="38">
        <v>0</v>
      </c>
      <c r="S558" s="38">
        <v>0</v>
      </c>
      <c r="T558" s="38">
        <v>0</v>
      </c>
      <c r="U558" s="19"/>
      <c r="V558" s="38">
        <v>0</v>
      </c>
      <c r="W558" s="19"/>
      <c r="X558" s="38">
        <v>0</v>
      </c>
      <c r="Y558" s="38">
        <v>481650</v>
      </c>
      <c r="Z558" s="38">
        <v>481650</v>
      </c>
      <c r="AA558" s="20"/>
      <c r="AB558" s="19"/>
      <c r="AC558" s="38" t="s">
        <v>112</v>
      </c>
    </row>
    <row r="559" spans="1:29" x14ac:dyDescent="0.25">
      <c r="A559" s="13" t="str">
        <f t="shared" si="18"/>
        <v>1455857171</v>
      </c>
      <c r="B559" s="35">
        <v>554</v>
      </c>
      <c r="C559" s="36" t="s">
        <v>5959</v>
      </c>
      <c r="D559" s="13" t="str">
        <f t="shared" si="19"/>
        <v>1455857171</v>
      </c>
      <c r="E559" s="36"/>
      <c r="F559" s="35" t="s">
        <v>5960</v>
      </c>
      <c r="G559" s="37">
        <v>44096.091631944444</v>
      </c>
      <c r="H559" s="35" t="s">
        <v>157</v>
      </c>
      <c r="I559" s="35" t="s">
        <v>5961</v>
      </c>
      <c r="J559" s="35" t="s">
        <v>5961</v>
      </c>
      <c r="K559" s="35" t="s">
        <v>5962</v>
      </c>
      <c r="L559" s="35" t="s">
        <v>5963</v>
      </c>
      <c r="M559" s="35" t="s">
        <v>5964</v>
      </c>
      <c r="N559" s="35" t="s">
        <v>5965</v>
      </c>
      <c r="O559" s="35" t="s">
        <v>5966</v>
      </c>
      <c r="P559" s="38">
        <v>50000</v>
      </c>
      <c r="Q559" s="38">
        <v>6650</v>
      </c>
      <c r="R559" s="38">
        <v>0</v>
      </c>
      <c r="S559" s="38">
        <v>0</v>
      </c>
      <c r="T559" s="38">
        <v>0</v>
      </c>
      <c r="U559" s="19"/>
      <c r="V559" s="38">
        <v>0</v>
      </c>
      <c r="W559" s="19"/>
      <c r="X559" s="38">
        <v>0</v>
      </c>
      <c r="Y559" s="38">
        <v>56650</v>
      </c>
      <c r="Z559" s="38">
        <v>56650</v>
      </c>
      <c r="AA559" s="20"/>
      <c r="AB559" s="19"/>
      <c r="AC559" s="38" t="s">
        <v>112</v>
      </c>
    </row>
    <row r="560" spans="1:29" x14ac:dyDescent="0.25">
      <c r="A560" s="13" t="str">
        <f t="shared" si="18"/>
        <v>1255957880</v>
      </c>
      <c r="B560" s="35">
        <v>555</v>
      </c>
      <c r="C560" s="36" t="s">
        <v>5967</v>
      </c>
      <c r="D560" s="13" t="str">
        <f t="shared" si="19"/>
        <v>1255957880</v>
      </c>
      <c r="E560" s="36"/>
      <c r="F560" s="35" t="s">
        <v>5968</v>
      </c>
      <c r="G560" s="37">
        <v>44096.10224537037</v>
      </c>
      <c r="H560" s="35" t="s">
        <v>157</v>
      </c>
      <c r="I560" s="35" t="s">
        <v>5969</v>
      </c>
      <c r="J560" s="35" t="s">
        <v>5969</v>
      </c>
      <c r="K560" s="35" t="s">
        <v>5970</v>
      </c>
      <c r="L560" s="35" t="s">
        <v>5971</v>
      </c>
      <c r="M560" s="35" t="s">
        <v>5972</v>
      </c>
      <c r="N560" s="35" t="s">
        <v>1165</v>
      </c>
      <c r="O560" s="35" t="s">
        <v>1166</v>
      </c>
      <c r="P560" s="38">
        <v>475000</v>
      </c>
      <c r="Q560" s="38">
        <v>6650</v>
      </c>
      <c r="R560" s="38">
        <v>8000</v>
      </c>
      <c r="S560" s="38">
        <v>0</v>
      </c>
      <c r="T560" s="38">
        <v>0</v>
      </c>
      <c r="U560" s="19"/>
      <c r="V560" s="38">
        <v>0</v>
      </c>
      <c r="W560" s="19"/>
      <c r="X560" s="38">
        <v>0</v>
      </c>
      <c r="Y560" s="38">
        <v>489650</v>
      </c>
      <c r="Z560" s="38">
        <v>489650</v>
      </c>
      <c r="AA560" s="39" t="s">
        <v>5973</v>
      </c>
      <c r="AB560" s="38" t="s">
        <v>138</v>
      </c>
      <c r="AC560" s="38" t="s">
        <v>112</v>
      </c>
    </row>
    <row r="561" spans="1:29" x14ac:dyDescent="0.25">
      <c r="A561" s="13" t="str">
        <f t="shared" si="18"/>
        <v>1260067024</v>
      </c>
      <c r="B561" s="35">
        <v>556</v>
      </c>
      <c r="C561" s="36" t="s">
        <v>5974</v>
      </c>
      <c r="D561" s="13" t="str">
        <f t="shared" si="19"/>
        <v>1260067024</v>
      </c>
      <c r="E561" s="36"/>
      <c r="F561" s="35" t="s">
        <v>5975</v>
      </c>
      <c r="G561" s="37">
        <v>44096.109050925923</v>
      </c>
      <c r="H561" s="35" t="s">
        <v>157</v>
      </c>
      <c r="I561" s="35" t="s">
        <v>5976</v>
      </c>
      <c r="J561" s="35" t="s">
        <v>5976</v>
      </c>
      <c r="K561" s="35" t="s">
        <v>5977</v>
      </c>
      <c r="L561" s="35" t="s">
        <v>5978</v>
      </c>
      <c r="M561" s="35" t="s">
        <v>5979</v>
      </c>
      <c r="N561" s="35" t="s">
        <v>1507</v>
      </c>
      <c r="O561" s="35" t="s">
        <v>1508</v>
      </c>
      <c r="P561" s="38">
        <v>260000</v>
      </c>
      <c r="Q561" s="38">
        <v>6650</v>
      </c>
      <c r="R561" s="38">
        <v>0</v>
      </c>
      <c r="S561" s="38">
        <v>0</v>
      </c>
      <c r="T561" s="38">
        <v>0</v>
      </c>
      <c r="U561" s="19"/>
      <c r="V561" s="38">
        <v>0</v>
      </c>
      <c r="W561" s="19"/>
      <c r="X561" s="38">
        <v>0</v>
      </c>
      <c r="Y561" s="38">
        <v>266650</v>
      </c>
      <c r="Z561" s="38">
        <v>266650</v>
      </c>
      <c r="AA561" s="20"/>
      <c r="AB561" s="19"/>
      <c r="AC561" s="38" t="s">
        <v>112</v>
      </c>
    </row>
    <row r="562" spans="1:29" x14ac:dyDescent="0.25">
      <c r="A562" s="13" t="str">
        <f t="shared" si="18"/>
        <v>1106067219</v>
      </c>
      <c r="B562" s="35">
        <v>557</v>
      </c>
      <c r="C562" s="36" t="s">
        <v>5980</v>
      </c>
      <c r="D562" s="13" t="str">
        <f t="shared" si="19"/>
        <v>1106067219</v>
      </c>
      <c r="E562" s="36"/>
      <c r="F562" s="35" t="s">
        <v>5981</v>
      </c>
      <c r="G562" s="37">
        <v>44096.114189814813</v>
      </c>
      <c r="H562" s="35" t="s">
        <v>157</v>
      </c>
      <c r="I562" s="35" t="s">
        <v>5982</v>
      </c>
      <c r="J562" s="35" t="s">
        <v>5982</v>
      </c>
      <c r="K562" s="35" t="s">
        <v>5983</v>
      </c>
      <c r="L562" s="35" t="s">
        <v>5984</v>
      </c>
      <c r="M562" s="35" t="s">
        <v>5985</v>
      </c>
      <c r="N562" s="35" t="s">
        <v>5986</v>
      </c>
      <c r="O562" s="35" t="s">
        <v>5987</v>
      </c>
      <c r="P562" s="38">
        <v>620000</v>
      </c>
      <c r="Q562" s="38">
        <v>6650</v>
      </c>
      <c r="R562" s="38">
        <v>7000</v>
      </c>
      <c r="S562" s="38">
        <v>0</v>
      </c>
      <c r="T562" s="38">
        <v>0</v>
      </c>
      <c r="U562" s="19"/>
      <c r="V562" s="38">
        <v>0</v>
      </c>
      <c r="W562" s="19"/>
      <c r="X562" s="38">
        <v>0</v>
      </c>
      <c r="Y562" s="38">
        <v>633650</v>
      </c>
      <c r="Z562" s="38">
        <v>633650</v>
      </c>
      <c r="AA562" s="39" t="s">
        <v>5988</v>
      </c>
      <c r="AB562" s="38" t="s">
        <v>162</v>
      </c>
      <c r="AC562" s="38" t="s">
        <v>112</v>
      </c>
    </row>
    <row r="563" spans="1:29" x14ac:dyDescent="0.25">
      <c r="A563" s="13" t="str">
        <f t="shared" si="18"/>
        <v>1852167127</v>
      </c>
      <c r="B563" s="35">
        <v>558</v>
      </c>
      <c r="C563" s="36" t="s">
        <v>5989</v>
      </c>
      <c r="D563" s="13" t="str">
        <f t="shared" si="19"/>
        <v>1852167127</v>
      </c>
      <c r="E563" s="36"/>
      <c r="F563" s="35" t="s">
        <v>5990</v>
      </c>
      <c r="G563" s="37">
        <v>44096.122395833336</v>
      </c>
      <c r="H563" s="35" t="s">
        <v>157</v>
      </c>
      <c r="I563" s="35" t="s">
        <v>5991</v>
      </c>
      <c r="J563" s="35" t="s">
        <v>5991</v>
      </c>
      <c r="K563" s="35" t="s">
        <v>5992</v>
      </c>
      <c r="L563" s="35" t="s">
        <v>5993</v>
      </c>
      <c r="M563" s="35" t="s">
        <v>5994</v>
      </c>
      <c r="N563" s="35" t="s">
        <v>394</v>
      </c>
      <c r="O563" s="35" t="s">
        <v>395</v>
      </c>
      <c r="P563" s="38">
        <v>620000</v>
      </c>
      <c r="Q563" s="38">
        <v>6650</v>
      </c>
      <c r="R563" s="38">
        <v>10000</v>
      </c>
      <c r="S563" s="38">
        <v>0</v>
      </c>
      <c r="T563" s="38">
        <v>0</v>
      </c>
      <c r="U563" s="19"/>
      <c r="V563" s="38">
        <v>0</v>
      </c>
      <c r="W563" s="19"/>
      <c r="X563" s="38">
        <v>0</v>
      </c>
      <c r="Y563" s="38">
        <v>636650</v>
      </c>
      <c r="Z563" s="38">
        <v>636650</v>
      </c>
      <c r="AA563" s="39" t="s">
        <v>5995</v>
      </c>
      <c r="AB563" s="38" t="s">
        <v>162</v>
      </c>
      <c r="AC563" s="38" t="s">
        <v>112</v>
      </c>
    </row>
    <row r="564" spans="1:29" x14ac:dyDescent="0.25">
      <c r="A564" s="13" t="str">
        <f t="shared" si="18"/>
        <v>1498267477</v>
      </c>
      <c r="B564" s="35">
        <v>559</v>
      </c>
      <c r="C564" s="36" t="s">
        <v>5996</v>
      </c>
      <c r="D564" s="13" t="str">
        <f t="shared" si="19"/>
        <v>1498267477</v>
      </c>
      <c r="E564" s="36"/>
      <c r="F564" s="35" t="s">
        <v>5997</v>
      </c>
      <c r="G564" s="37">
        <v>44096.140844907408</v>
      </c>
      <c r="H564" s="35" t="s">
        <v>157</v>
      </c>
      <c r="I564" s="35" t="s">
        <v>5998</v>
      </c>
      <c r="J564" s="35" t="s">
        <v>5998</v>
      </c>
      <c r="K564" s="35" t="s">
        <v>5999</v>
      </c>
      <c r="L564" s="35" t="s">
        <v>6000</v>
      </c>
      <c r="M564" s="35" t="s">
        <v>6001</v>
      </c>
      <c r="N564" s="35" t="s">
        <v>6002</v>
      </c>
      <c r="O564" s="35" t="s">
        <v>6003</v>
      </c>
      <c r="P564" s="38">
        <v>50000</v>
      </c>
      <c r="Q564" s="38">
        <v>6650</v>
      </c>
      <c r="R564" s="38">
        <v>8000</v>
      </c>
      <c r="S564" s="38">
        <v>0</v>
      </c>
      <c r="T564" s="38">
        <v>0</v>
      </c>
      <c r="U564" s="19"/>
      <c r="V564" s="38">
        <v>0</v>
      </c>
      <c r="W564" s="19"/>
      <c r="X564" s="38">
        <v>0</v>
      </c>
      <c r="Y564" s="38">
        <v>64650</v>
      </c>
      <c r="Z564" s="38">
        <v>64650</v>
      </c>
      <c r="AA564" s="39" t="s">
        <v>6004</v>
      </c>
      <c r="AB564" s="38" t="s">
        <v>138</v>
      </c>
      <c r="AC564" s="38" t="s">
        <v>112</v>
      </c>
    </row>
    <row r="565" spans="1:29" x14ac:dyDescent="0.25">
      <c r="A565" s="13" t="str">
        <f t="shared" si="18"/>
        <v>1147267906</v>
      </c>
      <c r="B565" s="35">
        <v>560</v>
      </c>
      <c r="C565" s="36" t="s">
        <v>6005</v>
      </c>
      <c r="D565" s="13" t="str">
        <f t="shared" si="19"/>
        <v>1147267906</v>
      </c>
      <c r="E565" s="36"/>
      <c r="F565" s="35" t="s">
        <v>6006</v>
      </c>
      <c r="G565" s="37">
        <v>44096.141504629632</v>
      </c>
      <c r="H565" s="35" t="s">
        <v>157</v>
      </c>
      <c r="I565" s="35" t="s">
        <v>6007</v>
      </c>
      <c r="J565" s="35" t="s">
        <v>6007</v>
      </c>
      <c r="K565" s="35" t="s">
        <v>6008</v>
      </c>
      <c r="L565" s="35" t="s">
        <v>6009</v>
      </c>
      <c r="M565" s="35" t="s">
        <v>6010</v>
      </c>
      <c r="N565" s="35" t="s">
        <v>991</v>
      </c>
      <c r="O565" s="35" t="s">
        <v>992</v>
      </c>
      <c r="P565" s="38">
        <v>561000</v>
      </c>
      <c r="Q565" s="38">
        <v>6650</v>
      </c>
      <c r="R565" s="38">
        <v>19000</v>
      </c>
      <c r="S565" s="38">
        <v>0</v>
      </c>
      <c r="T565" s="38">
        <v>0</v>
      </c>
      <c r="U565" s="19"/>
      <c r="V565" s="38">
        <v>0</v>
      </c>
      <c r="W565" s="19"/>
      <c r="X565" s="38">
        <v>0</v>
      </c>
      <c r="Y565" s="38">
        <v>586650</v>
      </c>
      <c r="Z565" s="38">
        <v>586650</v>
      </c>
      <c r="AA565" s="39" t="s">
        <v>6011</v>
      </c>
      <c r="AB565" s="38" t="s">
        <v>158</v>
      </c>
      <c r="AC565" s="38" t="s">
        <v>112</v>
      </c>
    </row>
    <row r="566" spans="1:29" x14ac:dyDescent="0.25">
      <c r="A566" s="13" t="str">
        <f t="shared" si="18"/>
        <v>1985917046</v>
      </c>
      <c r="B566" s="35">
        <v>561</v>
      </c>
      <c r="C566" s="36" t="s">
        <v>6012</v>
      </c>
      <c r="D566" s="13" t="str">
        <f t="shared" si="19"/>
        <v>1985917046</v>
      </c>
      <c r="E566" s="36"/>
      <c r="F566" s="35" t="s">
        <v>6013</v>
      </c>
      <c r="G566" s="37">
        <v>44096.141574074078</v>
      </c>
      <c r="H566" s="35" t="s">
        <v>157</v>
      </c>
      <c r="I566" s="35" t="s">
        <v>6014</v>
      </c>
      <c r="J566" s="35" t="s">
        <v>6014</v>
      </c>
      <c r="K566" s="35" t="s">
        <v>6015</v>
      </c>
      <c r="L566" s="35" t="s">
        <v>6016</v>
      </c>
      <c r="M566" s="35" t="s">
        <v>6017</v>
      </c>
      <c r="N566" s="35" t="s">
        <v>483</v>
      </c>
      <c r="O566" s="35" t="s">
        <v>484</v>
      </c>
      <c r="P566" s="38">
        <v>620000</v>
      </c>
      <c r="Q566" s="38">
        <v>6650</v>
      </c>
      <c r="R566" s="38">
        <v>8000</v>
      </c>
      <c r="S566" s="38">
        <v>0</v>
      </c>
      <c r="T566" s="38">
        <v>0</v>
      </c>
      <c r="U566" s="19"/>
      <c r="V566" s="38">
        <v>0</v>
      </c>
      <c r="W566" s="19"/>
      <c r="X566" s="38">
        <v>0</v>
      </c>
      <c r="Y566" s="38">
        <v>634650</v>
      </c>
      <c r="Z566" s="38">
        <v>634650</v>
      </c>
      <c r="AA566" s="39" t="s">
        <v>6018</v>
      </c>
      <c r="AB566" s="38" t="s">
        <v>162</v>
      </c>
      <c r="AC566" s="38" t="s">
        <v>112</v>
      </c>
    </row>
    <row r="567" spans="1:29" x14ac:dyDescent="0.25">
      <c r="A567" s="13" t="str">
        <f t="shared" si="18"/>
        <v>1604367496</v>
      </c>
      <c r="B567" s="35">
        <v>562</v>
      </c>
      <c r="C567" s="36" t="s">
        <v>6019</v>
      </c>
      <c r="D567" s="13" t="str">
        <f t="shared" si="19"/>
        <v>1604367496</v>
      </c>
      <c r="E567" s="36"/>
      <c r="F567" s="35" t="s">
        <v>6020</v>
      </c>
      <c r="G567" s="37">
        <v>44096.147245370368</v>
      </c>
      <c r="H567" s="35" t="s">
        <v>157</v>
      </c>
      <c r="I567" s="35" t="s">
        <v>6021</v>
      </c>
      <c r="J567" s="35" t="s">
        <v>6021</v>
      </c>
      <c r="K567" s="35" t="s">
        <v>6022</v>
      </c>
      <c r="L567" s="35" t="s">
        <v>6023</v>
      </c>
      <c r="M567" s="35" t="s">
        <v>6024</v>
      </c>
      <c r="N567" s="35" t="s">
        <v>6025</v>
      </c>
      <c r="O567" s="35" t="s">
        <v>6026</v>
      </c>
      <c r="P567" s="38">
        <v>240000</v>
      </c>
      <c r="Q567" s="38">
        <v>6650</v>
      </c>
      <c r="R567" s="38">
        <v>10000</v>
      </c>
      <c r="S567" s="38">
        <v>0</v>
      </c>
      <c r="T567" s="38">
        <v>0</v>
      </c>
      <c r="U567" s="19"/>
      <c r="V567" s="38">
        <v>0</v>
      </c>
      <c r="W567" s="19"/>
      <c r="X567" s="38">
        <v>0</v>
      </c>
      <c r="Y567" s="38">
        <v>256650</v>
      </c>
      <c r="Z567" s="38">
        <v>256650</v>
      </c>
      <c r="AA567" s="39" t="s">
        <v>6027</v>
      </c>
      <c r="AB567" s="38" t="s">
        <v>151</v>
      </c>
      <c r="AC567" s="38" t="s">
        <v>112</v>
      </c>
    </row>
    <row r="568" spans="1:29" x14ac:dyDescent="0.25">
      <c r="A568" s="13" t="str">
        <f t="shared" si="18"/>
        <v>1625027675</v>
      </c>
      <c r="B568" s="35">
        <v>563</v>
      </c>
      <c r="C568" s="36" t="s">
        <v>6028</v>
      </c>
      <c r="D568" s="13" t="str">
        <f t="shared" si="19"/>
        <v>1625027675</v>
      </c>
      <c r="E568" s="36"/>
      <c r="F568" s="35" t="s">
        <v>6029</v>
      </c>
      <c r="G568" s="37">
        <v>44096.15042824074</v>
      </c>
      <c r="H568" s="35" t="s">
        <v>157</v>
      </c>
      <c r="I568" s="35" t="s">
        <v>6030</v>
      </c>
      <c r="J568" s="35" t="s">
        <v>6030</v>
      </c>
      <c r="K568" s="35" t="s">
        <v>6031</v>
      </c>
      <c r="L568" s="35" t="s">
        <v>6032</v>
      </c>
      <c r="M568" s="35" t="s">
        <v>6033</v>
      </c>
      <c r="N568" s="35" t="s">
        <v>4240</v>
      </c>
      <c r="O568" s="35" t="s">
        <v>4241</v>
      </c>
      <c r="P568" s="38">
        <v>620000</v>
      </c>
      <c r="Q568" s="38">
        <v>6650</v>
      </c>
      <c r="R568" s="38">
        <v>8000</v>
      </c>
      <c r="S568" s="38">
        <v>0</v>
      </c>
      <c r="T568" s="38">
        <v>0</v>
      </c>
      <c r="U568" s="19"/>
      <c r="V568" s="38">
        <v>0</v>
      </c>
      <c r="W568" s="19"/>
      <c r="X568" s="38">
        <v>0</v>
      </c>
      <c r="Y568" s="38">
        <v>634650</v>
      </c>
      <c r="Z568" s="38">
        <v>634650</v>
      </c>
      <c r="AA568" s="39" t="s">
        <v>6034</v>
      </c>
      <c r="AB568" s="38" t="s">
        <v>162</v>
      </c>
      <c r="AC568" s="38" t="s">
        <v>112</v>
      </c>
    </row>
    <row r="569" spans="1:29" x14ac:dyDescent="0.25">
      <c r="A569" s="13" t="str">
        <f t="shared" si="18"/>
        <v>1713457199</v>
      </c>
      <c r="B569" s="35">
        <v>564</v>
      </c>
      <c r="C569" s="36" t="s">
        <v>6035</v>
      </c>
      <c r="D569" s="13" t="str">
        <f t="shared" si="19"/>
        <v>1713457199</v>
      </c>
      <c r="E569" s="36"/>
      <c r="F569" s="35" t="s">
        <v>6036</v>
      </c>
      <c r="G569" s="37">
        <v>44096.164930555555</v>
      </c>
      <c r="H569" s="35" t="s">
        <v>157</v>
      </c>
      <c r="I569" s="35" t="s">
        <v>6037</v>
      </c>
      <c r="J569" s="35" t="s">
        <v>6037</v>
      </c>
      <c r="K569" s="35" t="s">
        <v>6038</v>
      </c>
      <c r="L569" s="35" t="s">
        <v>6039</v>
      </c>
      <c r="M569" s="35" t="s">
        <v>6040</v>
      </c>
      <c r="N569" s="35" t="s">
        <v>6041</v>
      </c>
      <c r="O569" s="35" t="s">
        <v>6042</v>
      </c>
      <c r="P569" s="38">
        <v>50000</v>
      </c>
      <c r="Q569" s="38">
        <v>6650</v>
      </c>
      <c r="R569" s="38">
        <v>18000</v>
      </c>
      <c r="S569" s="38">
        <v>0</v>
      </c>
      <c r="T569" s="38">
        <v>0</v>
      </c>
      <c r="U569" s="19"/>
      <c r="V569" s="38">
        <v>0</v>
      </c>
      <c r="W569" s="19"/>
      <c r="X569" s="38">
        <v>0</v>
      </c>
      <c r="Y569" s="38">
        <v>74650</v>
      </c>
      <c r="Z569" s="38">
        <v>74650</v>
      </c>
      <c r="AA569" s="39" t="s">
        <v>6043</v>
      </c>
      <c r="AB569" s="38" t="s">
        <v>151</v>
      </c>
      <c r="AC569" s="38" t="s">
        <v>112</v>
      </c>
    </row>
    <row r="570" spans="1:29" x14ac:dyDescent="0.25">
      <c r="A570" s="13" t="str">
        <f t="shared" si="18"/>
        <v>1789467403</v>
      </c>
      <c r="B570" s="35">
        <v>565</v>
      </c>
      <c r="C570" s="36" t="s">
        <v>6044</v>
      </c>
      <c r="D570" s="13" t="str">
        <f t="shared" si="19"/>
        <v>1789467403</v>
      </c>
      <c r="E570" s="36"/>
      <c r="F570" s="35" t="s">
        <v>6045</v>
      </c>
      <c r="G570" s="37">
        <v>44096.165208333332</v>
      </c>
      <c r="H570" s="35" t="s">
        <v>157</v>
      </c>
      <c r="I570" s="35" t="s">
        <v>6046</v>
      </c>
      <c r="J570" s="35" t="s">
        <v>6046</v>
      </c>
      <c r="K570" s="35" t="s">
        <v>6047</v>
      </c>
      <c r="L570" s="35" t="s">
        <v>6048</v>
      </c>
      <c r="M570" s="35" t="s">
        <v>6049</v>
      </c>
      <c r="N570" s="35" t="s">
        <v>6050</v>
      </c>
      <c r="O570" s="35" t="s">
        <v>6051</v>
      </c>
      <c r="P570" s="38">
        <v>50000</v>
      </c>
      <c r="Q570" s="38">
        <v>6650</v>
      </c>
      <c r="R570" s="38">
        <v>0</v>
      </c>
      <c r="S570" s="38">
        <v>0</v>
      </c>
      <c r="T570" s="38">
        <v>0</v>
      </c>
      <c r="U570" s="19"/>
      <c r="V570" s="38">
        <v>0</v>
      </c>
      <c r="W570" s="19"/>
      <c r="X570" s="38">
        <v>0</v>
      </c>
      <c r="Y570" s="38">
        <v>56650</v>
      </c>
      <c r="Z570" s="38">
        <v>56650</v>
      </c>
      <c r="AA570" s="20"/>
      <c r="AB570" s="19"/>
      <c r="AC570" s="38" t="s">
        <v>112</v>
      </c>
    </row>
    <row r="571" spans="1:29" x14ac:dyDescent="0.25">
      <c r="A571" s="13" t="str">
        <f t="shared" si="18"/>
        <v>1809857861</v>
      </c>
      <c r="B571" s="35">
        <v>566</v>
      </c>
      <c r="C571" s="36" t="s">
        <v>6052</v>
      </c>
      <c r="D571" s="13" t="str">
        <f t="shared" si="19"/>
        <v>1809857861</v>
      </c>
      <c r="E571" s="36"/>
      <c r="F571" s="35" t="s">
        <v>6053</v>
      </c>
      <c r="G571" s="37">
        <v>44096.175949074073</v>
      </c>
      <c r="H571" s="35" t="s">
        <v>157</v>
      </c>
      <c r="I571" s="35" t="s">
        <v>6054</v>
      </c>
      <c r="J571" s="35" t="s">
        <v>6054</v>
      </c>
      <c r="K571" s="35" t="s">
        <v>6055</v>
      </c>
      <c r="L571" s="35" t="s">
        <v>6056</v>
      </c>
      <c r="M571" s="35" t="s">
        <v>6057</v>
      </c>
      <c r="N571" s="35" t="s">
        <v>6058</v>
      </c>
      <c r="O571" s="35" t="s">
        <v>6059</v>
      </c>
      <c r="P571" s="38">
        <v>200000</v>
      </c>
      <c r="Q571" s="38">
        <v>6650</v>
      </c>
      <c r="R571" s="38">
        <v>16000</v>
      </c>
      <c r="S571" s="38">
        <v>0</v>
      </c>
      <c r="T571" s="38">
        <v>0</v>
      </c>
      <c r="U571" s="19"/>
      <c r="V571" s="38">
        <v>0</v>
      </c>
      <c r="W571" s="19"/>
      <c r="X571" s="38">
        <v>0</v>
      </c>
      <c r="Y571" s="38">
        <v>222650</v>
      </c>
      <c r="Z571" s="38">
        <v>222650</v>
      </c>
      <c r="AA571" s="39" t="s">
        <v>6060</v>
      </c>
      <c r="AB571" s="38" t="s">
        <v>138</v>
      </c>
      <c r="AC571" s="38" t="s">
        <v>112</v>
      </c>
    </row>
    <row r="572" spans="1:29" x14ac:dyDescent="0.25">
      <c r="A572" s="13" t="str">
        <f t="shared" si="18"/>
        <v>1787667883</v>
      </c>
      <c r="B572" s="35">
        <v>567</v>
      </c>
      <c r="C572" s="36" t="s">
        <v>6061</v>
      </c>
      <c r="D572" s="13" t="str">
        <f t="shared" si="19"/>
        <v>1787667883</v>
      </c>
      <c r="E572" s="36"/>
      <c r="F572" s="35" t="s">
        <v>6062</v>
      </c>
      <c r="G572" s="37">
        <v>44096.186331018522</v>
      </c>
      <c r="H572" s="35" t="s">
        <v>157</v>
      </c>
      <c r="I572" s="35" t="s">
        <v>6063</v>
      </c>
      <c r="J572" s="35" t="s">
        <v>6063</v>
      </c>
      <c r="K572" s="35" t="s">
        <v>6064</v>
      </c>
      <c r="L572" s="35" t="s">
        <v>6065</v>
      </c>
      <c r="M572" s="35" t="s">
        <v>6066</v>
      </c>
      <c r="N572" s="35" t="s">
        <v>370</v>
      </c>
      <c r="O572" s="35" t="s">
        <v>371</v>
      </c>
      <c r="P572" s="38">
        <v>988000</v>
      </c>
      <c r="Q572" s="38">
        <v>6650</v>
      </c>
      <c r="R572" s="38">
        <v>8000</v>
      </c>
      <c r="S572" s="38">
        <v>0</v>
      </c>
      <c r="T572" s="38">
        <v>0</v>
      </c>
      <c r="U572" s="19"/>
      <c r="V572" s="38">
        <v>0</v>
      </c>
      <c r="W572" s="19"/>
      <c r="X572" s="38">
        <v>0</v>
      </c>
      <c r="Y572" s="38">
        <v>1002650</v>
      </c>
      <c r="Z572" s="38">
        <v>1002650</v>
      </c>
      <c r="AA572" s="39" t="s">
        <v>6067</v>
      </c>
      <c r="AB572" s="38" t="s">
        <v>162</v>
      </c>
      <c r="AC572" s="38" t="s">
        <v>112</v>
      </c>
    </row>
    <row r="573" spans="1:29" x14ac:dyDescent="0.25">
      <c r="A573" s="13" t="str">
        <f t="shared" si="18"/>
        <v>1918067821</v>
      </c>
      <c r="B573" s="35">
        <v>568</v>
      </c>
      <c r="C573" s="36" t="s">
        <v>6068</v>
      </c>
      <c r="D573" s="13" t="str">
        <f t="shared" si="19"/>
        <v>1918067821</v>
      </c>
      <c r="E573" s="36"/>
      <c r="F573" s="35" t="s">
        <v>6069</v>
      </c>
      <c r="G573" s="37">
        <v>44096.194456018522</v>
      </c>
      <c r="H573" s="35" t="s">
        <v>157</v>
      </c>
      <c r="I573" s="35" t="s">
        <v>6070</v>
      </c>
      <c r="J573" s="35" t="s">
        <v>6070</v>
      </c>
      <c r="K573" s="35" t="s">
        <v>6071</v>
      </c>
      <c r="L573" s="35" t="s">
        <v>6072</v>
      </c>
      <c r="M573" s="35" t="s">
        <v>6073</v>
      </c>
      <c r="N573" s="35" t="s">
        <v>1088</v>
      </c>
      <c r="O573" s="35" t="s">
        <v>293</v>
      </c>
      <c r="P573" s="38">
        <v>240000</v>
      </c>
      <c r="Q573" s="38">
        <v>6650</v>
      </c>
      <c r="R573" s="38">
        <v>0</v>
      </c>
      <c r="S573" s="38">
        <v>0</v>
      </c>
      <c r="T573" s="38">
        <v>0</v>
      </c>
      <c r="U573" s="19"/>
      <c r="V573" s="38">
        <v>0</v>
      </c>
      <c r="W573" s="19"/>
      <c r="X573" s="38">
        <v>0</v>
      </c>
      <c r="Y573" s="38">
        <v>246650</v>
      </c>
      <c r="Z573" s="38">
        <v>246650</v>
      </c>
      <c r="AA573" s="20"/>
      <c r="AB573" s="19"/>
      <c r="AC573" s="38" t="s">
        <v>112</v>
      </c>
    </row>
    <row r="574" spans="1:29" x14ac:dyDescent="0.25">
      <c r="A574" s="13" t="str">
        <f t="shared" si="18"/>
        <v>1391767821</v>
      </c>
      <c r="B574" s="35">
        <v>569</v>
      </c>
      <c r="C574" s="36" t="s">
        <v>6074</v>
      </c>
      <c r="D574" s="13" t="str">
        <f t="shared" si="19"/>
        <v>1391767821</v>
      </c>
      <c r="E574" s="36"/>
      <c r="F574" s="35" t="s">
        <v>6075</v>
      </c>
      <c r="G574" s="37">
        <v>44096.194988425923</v>
      </c>
      <c r="H574" s="35" t="s">
        <v>157</v>
      </c>
      <c r="I574" s="35" t="s">
        <v>6076</v>
      </c>
      <c r="J574" s="35" t="s">
        <v>6076</v>
      </c>
      <c r="K574" s="35" t="s">
        <v>6077</v>
      </c>
      <c r="L574" s="35" t="s">
        <v>6078</v>
      </c>
      <c r="M574" s="35" t="s">
        <v>6079</v>
      </c>
      <c r="N574" s="35" t="s">
        <v>4889</v>
      </c>
      <c r="O574" s="35" t="s">
        <v>4890</v>
      </c>
      <c r="P574" s="38">
        <v>240000</v>
      </c>
      <c r="Q574" s="38">
        <v>6650</v>
      </c>
      <c r="R574" s="38">
        <v>0</v>
      </c>
      <c r="S574" s="38">
        <v>0</v>
      </c>
      <c r="T574" s="38">
        <v>0</v>
      </c>
      <c r="U574" s="19"/>
      <c r="V574" s="38">
        <v>0</v>
      </c>
      <c r="W574" s="19"/>
      <c r="X574" s="38">
        <v>0</v>
      </c>
      <c r="Y574" s="38">
        <v>246650</v>
      </c>
      <c r="Z574" s="38">
        <v>246650</v>
      </c>
      <c r="AA574" s="20"/>
      <c r="AB574" s="19"/>
      <c r="AC574" s="38" t="s">
        <v>112</v>
      </c>
    </row>
    <row r="575" spans="1:29" x14ac:dyDescent="0.25">
      <c r="A575" s="13" t="str">
        <f t="shared" si="18"/>
        <v>1392767785</v>
      </c>
      <c r="B575" s="35">
        <v>570</v>
      </c>
      <c r="C575" s="36" t="s">
        <v>6080</v>
      </c>
      <c r="D575" s="13" t="str">
        <f t="shared" si="19"/>
        <v>1392767785</v>
      </c>
      <c r="E575" s="36"/>
      <c r="F575" s="35" t="s">
        <v>6081</v>
      </c>
      <c r="G575" s="37">
        <v>44096.195416666669</v>
      </c>
      <c r="H575" s="35" t="s">
        <v>157</v>
      </c>
      <c r="I575" s="35" t="s">
        <v>6082</v>
      </c>
      <c r="J575" s="35" t="s">
        <v>6082</v>
      </c>
      <c r="K575" s="35" t="s">
        <v>6083</v>
      </c>
      <c r="L575" s="35" t="s">
        <v>6084</v>
      </c>
      <c r="M575" s="35" t="s">
        <v>6085</v>
      </c>
      <c r="N575" s="35" t="s">
        <v>908</v>
      </c>
      <c r="O575" s="35" t="s">
        <v>909</v>
      </c>
      <c r="P575" s="38">
        <v>240000</v>
      </c>
      <c r="Q575" s="38">
        <v>6650</v>
      </c>
      <c r="R575" s="38">
        <v>0</v>
      </c>
      <c r="S575" s="38">
        <v>0</v>
      </c>
      <c r="T575" s="38">
        <v>0</v>
      </c>
      <c r="U575" s="19"/>
      <c r="V575" s="38">
        <v>0</v>
      </c>
      <c r="W575" s="19"/>
      <c r="X575" s="38">
        <v>0</v>
      </c>
      <c r="Y575" s="38">
        <v>246650</v>
      </c>
      <c r="Z575" s="38">
        <v>246650</v>
      </c>
      <c r="AA575" s="20"/>
      <c r="AB575" s="19"/>
      <c r="AC575" s="38" t="s">
        <v>112</v>
      </c>
    </row>
    <row r="576" spans="1:29" x14ac:dyDescent="0.25">
      <c r="A576" s="13" t="str">
        <f t="shared" si="18"/>
        <v>1408767344</v>
      </c>
      <c r="B576" s="35">
        <v>571</v>
      </c>
      <c r="C576" s="36" t="s">
        <v>6086</v>
      </c>
      <c r="D576" s="13" t="str">
        <f t="shared" si="19"/>
        <v>1408767344</v>
      </c>
      <c r="E576" s="36"/>
      <c r="F576" s="35" t="s">
        <v>6087</v>
      </c>
      <c r="G576" s="37">
        <v>44096.197604166664</v>
      </c>
      <c r="H576" s="35" t="s">
        <v>157</v>
      </c>
      <c r="I576" s="35" t="s">
        <v>6088</v>
      </c>
      <c r="J576" s="35" t="s">
        <v>6088</v>
      </c>
      <c r="K576" s="35" t="s">
        <v>6089</v>
      </c>
      <c r="L576" s="35" t="s">
        <v>6090</v>
      </c>
      <c r="M576" s="35" t="s">
        <v>6091</v>
      </c>
      <c r="N576" s="35" t="s">
        <v>194</v>
      </c>
      <c r="O576" s="35" t="s">
        <v>195</v>
      </c>
      <c r="P576" s="38">
        <v>91000</v>
      </c>
      <c r="Q576" s="38">
        <v>6650</v>
      </c>
      <c r="R576" s="38">
        <v>9000</v>
      </c>
      <c r="S576" s="38">
        <v>0</v>
      </c>
      <c r="T576" s="38">
        <v>0</v>
      </c>
      <c r="U576" s="19"/>
      <c r="V576" s="38">
        <v>0</v>
      </c>
      <c r="W576" s="19"/>
      <c r="X576" s="38">
        <v>0</v>
      </c>
      <c r="Y576" s="38">
        <v>106650</v>
      </c>
      <c r="Z576" s="38">
        <v>106650</v>
      </c>
      <c r="AA576" s="39" t="s">
        <v>6092</v>
      </c>
      <c r="AB576" s="38" t="s">
        <v>168</v>
      </c>
      <c r="AC576" s="38" t="s">
        <v>112</v>
      </c>
    </row>
    <row r="577" spans="1:29" x14ac:dyDescent="0.25">
      <c r="A577" s="13" t="str">
        <f t="shared" si="18"/>
        <v>1197767465</v>
      </c>
      <c r="B577" s="35">
        <v>572</v>
      </c>
      <c r="C577" s="36" t="s">
        <v>6093</v>
      </c>
      <c r="D577" s="13" t="str">
        <f t="shared" si="19"/>
        <v>1197767465</v>
      </c>
      <c r="E577" s="36"/>
      <c r="F577" s="35" t="s">
        <v>6094</v>
      </c>
      <c r="G577" s="37">
        <v>44096.198136574072</v>
      </c>
      <c r="H577" s="35" t="s">
        <v>157</v>
      </c>
      <c r="I577" s="35" t="s">
        <v>6095</v>
      </c>
      <c r="J577" s="35" t="s">
        <v>6095</v>
      </c>
      <c r="K577" s="35" t="s">
        <v>6096</v>
      </c>
      <c r="L577" s="35" t="s">
        <v>6097</v>
      </c>
      <c r="M577" s="35" t="s">
        <v>6098</v>
      </c>
      <c r="N577" s="35" t="s">
        <v>6099</v>
      </c>
      <c r="O577" s="35" t="s">
        <v>6100</v>
      </c>
      <c r="P577" s="38">
        <v>50000</v>
      </c>
      <c r="Q577" s="38">
        <v>6650</v>
      </c>
      <c r="R577" s="38">
        <v>0</v>
      </c>
      <c r="S577" s="38">
        <v>0</v>
      </c>
      <c r="T577" s="38">
        <v>0</v>
      </c>
      <c r="U577" s="19"/>
      <c r="V577" s="38">
        <v>0</v>
      </c>
      <c r="W577" s="19"/>
      <c r="X577" s="38">
        <v>0</v>
      </c>
      <c r="Y577" s="38">
        <v>56650</v>
      </c>
      <c r="Z577" s="38">
        <v>56650</v>
      </c>
      <c r="AA577" s="20"/>
      <c r="AB577" s="19"/>
      <c r="AC577" s="38" t="s">
        <v>112</v>
      </c>
    </row>
    <row r="578" spans="1:29" x14ac:dyDescent="0.25">
      <c r="A578" s="13" t="str">
        <f t="shared" si="18"/>
        <v>1095077704</v>
      </c>
      <c r="B578" s="35">
        <v>573</v>
      </c>
      <c r="C578" s="36" t="s">
        <v>6101</v>
      </c>
      <c r="D578" s="13" t="str">
        <f t="shared" si="19"/>
        <v>1095077704</v>
      </c>
      <c r="E578" s="36"/>
      <c r="F578" s="35" t="s">
        <v>6102</v>
      </c>
      <c r="G578" s="37">
        <v>44096.231504629628</v>
      </c>
      <c r="H578" s="35" t="s">
        <v>157</v>
      </c>
      <c r="I578" s="35" t="s">
        <v>6103</v>
      </c>
      <c r="J578" s="35" t="s">
        <v>6103</v>
      </c>
      <c r="K578" s="35" t="s">
        <v>6104</v>
      </c>
      <c r="L578" s="35" t="s">
        <v>6105</v>
      </c>
      <c r="M578" s="35" t="s">
        <v>6106</v>
      </c>
      <c r="N578" s="35" t="s">
        <v>6107</v>
      </c>
      <c r="O578" s="35" t="s">
        <v>6108</v>
      </c>
      <c r="P578" s="38">
        <v>950000</v>
      </c>
      <c r="Q578" s="38">
        <v>6650</v>
      </c>
      <c r="R578" s="38">
        <v>16000</v>
      </c>
      <c r="S578" s="38">
        <v>0</v>
      </c>
      <c r="T578" s="38">
        <v>0</v>
      </c>
      <c r="U578" s="19"/>
      <c r="V578" s="38">
        <v>0</v>
      </c>
      <c r="W578" s="19"/>
      <c r="X578" s="38">
        <v>0</v>
      </c>
      <c r="Y578" s="38">
        <v>972650</v>
      </c>
      <c r="Z578" s="38">
        <v>972650</v>
      </c>
      <c r="AA578" s="39" t="s">
        <v>6109</v>
      </c>
      <c r="AB578" s="38" t="s">
        <v>158</v>
      </c>
      <c r="AC578" s="38" t="s">
        <v>112</v>
      </c>
    </row>
    <row r="579" spans="1:29" x14ac:dyDescent="0.25">
      <c r="A579" s="13" t="str">
        <f t="shared" si="18"/>
        <v>1363277963</v>
      </c>
      <c r="B579" s="35">
        <v>574</v>
      </c>
      <c r="C579" s="36" t="s">
        <v>6110</v>
      </c>
      <c r="D579" s="13" t="str">
        <f t="shared" si="19"/>
        <v>1363277963</v>
      </c>
      <c r="E579" s="36"/>
      <c r="F579" s="35" t="s">
        <v>6111</v>
      </c>
      <c r="G579" s="37">
        <v>44096.250208333331</v>
      </c>
      <c r="H579" s="35" t="s">
        <v>157</v>
      </c>
      <c r="I579" s="35" t="s">
        <v>6112</v>
      </c>
      <c r="J579" s="35" t="s">
        <v>6112</v>
      </c>
      <c r="K579" s="35" t="s">
        <v>6113</v>
      </c>
      <c r="L579" s="35" t="s">
        <v>6114</v>
      </c>
      <c r="M579" s="35" t="s">
        <v>6115</v>
      </c>
      <c r="N579" s="35" t="s">
        <v>653</v>
      </c>
      <c r="O579" s="35" t="s">
        <v>654</v>
      </c>
      <c r="P579" s="38">
        <v>475000</v>
      </c>
      <c r="Q579" s="38">
        <v>6650</v>
      </c>
      <c r="R579" s="38">
        <v>0</v>
      </c>
      <c r="S579" s="38">
        <v>0</v>
      </c>
      <c r="T579" s="38">
        <v>0</v>
      </c>
      <c r="U579" s="19"/>
      <c r="V579" s="38">
        <v>0</v>
      </c>
      <c r="W579" s="19"/>
      <c r="X579" s="38">
        <v>0</v>
      </c>
      <c r="Y579" s="38">
        <v>481650</v>
      </c>
      <c r="Z579" s="38">
        <v>481650</v>
      </c>
      <c r="AA579" s="20"/>
      <c r="AB579" s="19"/>
      <c r="AC579" s="38" t="s">
        <v>112</v>
      </c>
    </row>
    <row r="580" spans="1:29" x14ac:dyDescent="0.25">
      <c r="A580" s="13" t="str">
        <f t="shared" si="18"/>
        <v>1286377067</v>
      </c>
      <c r="B580" s="35">
        <v>575</v>
      </c>
      <c r="C580" s="36" t="s">
        <v>6116</v>
      </c>
      <c r="D580" s="13" t="str">
        <f t="shared" si="19"/>
        <v>1286377067</v>
      </c>
      <c r="E580" s="36"/>
      <c r="F580" s="35" t="s">
        <v>6117</v>
      </c>
      <c r="G580" s="37">
        <v>44096.2653587963</v>
      </c>
      <c r="H580" s="35" t="s">
        <v>157</v>
      </c>
      <c r="I580" s="35" t="s">
        <v>6118</v>
      </c>
      <c r="J580" s="35" t="s">
        <v>6118</v>
      </c>
      <c r="K580" s="35" t="s">
        <v>6119</v>
      </c>
      <c r="L580" s="35" t="s">
        <v>6120</v>
      </c>
      <c r="M580" s="35" t="s">
        <v>6121</v>
      </c>
      <c r="N580" s="35" t="s">
        <v>6122</v>
      </c>
      <c r="O580" s="35" t="s">
        <v>6123</v>
      </c>
      <c r="P580" s="38">
        <v>50000</v>
      </c>
      <c r="Q580" s="38">
        <v>6650</v>
      </c>
      <c r="R580" s="38">
        <v>0</v>
      </c>
      <c r="S580" s="38">
        <v>0</v>
      </c>
      <c r="T580" s="38">
        <v>0</v>
      </c>
      <c r="U580" s="19"/>
      <c r="V580" s="38">
        <v>0</v>
      </c>
      <c r="W580" s="19"/>
      <c r="X580" s="38">
        <v>0</v>
      </c>
      <c r="Y580" s="38">
        <v>56650</v>
      </c>
      <c r="Z580" s="38">
        <v>56650</v>
      </c>
      <c r="AA580" s="20"/>
      <c r="AB580" s="19"/>
      <c r="AC580" s="38" t="s">
        <v>112</v>
      </c>
    </row>
    <row r="581" spans="1:29" x14ac:dyDescent="0.25">
      <c r="A581" s="13" t="str">
        <f t="shared" si="18"/>
        <v>1244677553</v>
      </c>
      <c r="B581" s="35">
        <v>576</v>
      </c>
      <c r="C581" s="36" t="s">
        <v>6124</v>
      </c>
      <c r="D581" s="13" t="str">
        <f t="shared" si="19"/>
        <v>1244677553</v>
      </c>
      <c r="E581" s="36"/>
      <c r="F581" s="35" t="s">
        <v>6125</v>
      </c>
      <c r="G581" s="37">
        <v>44096.298657407409</v>
      </c>
      <c r="H581" s="35" t="s">
        <v>157</v>
      </c>
      <c r="I581" s="35" t="s">
        <v>6126</v>
      </c>
      <c r="J581" s="35" t="s">
        <v>6126</v>
      </c>
      <c r="K581" s="35" t="s">
        <v>6127</v>
      </c>
      <c r="L581" s="35" t="s">
        <v>6128</v>
      </c>
      <c r="M581" s="35" t="s">
        <v>6129</v>
      </c>
      <c r="N581" s="35" t="s">
        <v>6130</v>
      </c>
      <c r="O581" s="35" t="s">
        <v>6131</v>
      </c>
      <c r="P581" s="38">
        <v>50000</v>
      </c>
      <c r="Q581" s="38">
        <v>6650</v>
      </c>
      <c r="R581" s="38">
        <v>10000</v>
      </c>
      <c r="S581" s="38">
        <v>0</v>
      </c>
      <c r="T581" s="38">
        <v>0</v>
      </c>
      <c r="U581" s="19"/>
      <c r="V581" s="38">
        <v>0</v>
      </c>
      <c r="W581" s="19"/>
      <c r="X581" s="38">
        <v>0</v>
      </c>
      <c r="Y581" s="38">
        <v>66650</v>
      </c>
      <c r="Z581" s="38">
        <v>66650</v>
      </c>
      <c r="AA581" s="39" t="s">
        <v>6132</v>
      </c>
      <c r="AB581" s="38" t="s">
        <v>162</v>
      </c>
      <c r="AC581" s="38" t="s">
        <v>112</v>
      </c>
    </row>
    <row r="582" spans="1:29" x14ac:dyDescent="0.25">
      <c r="A582" s="13" t="str">
        <f t="shared" ref="A582:A645" si="20">D582</f>
        <v>1806337033</v>
      </c>
      <c r="B582" s="35">
        <v>577</v>
      </c>
      <c r="C582" s="36" t="s">
        <v>6133</v>
      </c>
      <c r="D582" s="13" t="str">
        <f t="shared" ref="D582:D645" si="21">RIGHT(C582,LEN(C582)-6)</f>
        <v>1806337033</v>
      </c>
      <c r="E582" s="36"/>
      <c r="F582" s="35" t="s">
        <v>6134</v>
      </c>
      <c r="G582" s="37">
        <v>44096.301793981482</v>
      </c>
      <c r="H582" s="35" t="s">
        <v>157</v>
      </c>
      <c r="I582" s="35" t="s">
        <v>6135</v>
      </c>
      <c r="J582" s="35" t="s">
        <v>6135</v>
      </c>
      <c r="K582" s="35" t="s">
        <v>6136</v>
      </c>
      <c r="L582" s="35" t="s">
        <v>6137</v>
      </c>
      <c r="M582" s="35" t="s">
        <v>6138</v>
      </c>
      <c r="N582" s="35" t="s">
        <v>1015</v>
      </c>
      <c r="O582" s="35" t="s">
        <v>1016</v>
      </c>
      <c r="P582" s="38">
        <v>1041000</v>
      </c>
      <c r="Q582" s="38">
        <v>6650</v>
      </c>
      <c r="R582" s="38">
        <v>10000</v>
      </c>
      <c r="S582" s="38">
        <v>0</v>
      </c>
      <c r="T582" s="38">
        <v>0</v>
      </c>
      <c r="U582" s="19"/>
      <c r="V582" s="38">
        <v>0</v>
      </c>
      <c r="W582" s="19"/>
      <c r="X582" s="38">
        <v>0</v>
      </c>
      <c r="Y582" s="38">
        <v>1057650</v>
      </c>
      <c r="Z582" s="38">
        <v>1057650</v>
      </c>
      <c r="AA582" s="39" t="s">
        <v>6139</v>
      </c>
      <c r="AB582" s="38" t="s">
        <v>162</v>
      </c>
      <c r="AC582" s="38" t="s">
        <v>112</v>
      </c>
    </row>
    <row r="583" spans="1:29" x14ac:dyDescent="0.25">
      <c r="A583" s="13" t="str">
        <f t="shared" si="20"/>
        <v>1947677347</v>
      </c>
      <c r="B583" s="35">
        <v>578</v>
      </c>
      <c r="C583" s="36" t="s">
        <v>6140</v>
      </c>
      <c r="D583" s="13" t="str">
        <f t="shared" si="21"/>
        <v>1947677347</v>
      </c>
      <c r="E583" s="36"/>
      <c r="F583" s="35" t="s">
        <v>6141</v>
      </c>
      <c r="G583" s="37">
        <v>44096.306261574071</v>
      </c>
      <c r="H583" s="35" t="s">
        <v>157</v>
      </c>
      <c r="I583" s="35" t="s">
        <v>6142</v>
      </c>
      <c r="J583" s="35" t="s">
        <v>6142</v>
      </c>
      <c r="K583" s="35" t="s">
        <v>6143</v>
      </c>
      <c r="L583" s="35" t="s">
        <v>6144</v>
      </c>
      <c r="M583" s="35" t="s">
        <v>6145</v>
      </c>
      <c r="N583" s="35" t="s">
        <v>5206</v>
      </c>
      <c r="O583" s="35" t="s">
        <v>5207</v>
      </c>
      <c r="P583" s="38">
        <v>150000</v>
      </c>
      <c r="Q583" s="38">
        <v>6650</v>
      </c>
      <c r="R583" s="38">
        <v>10000</v>
      </c>
      <c r="S583" s="38">
        <v>0</v>
      </c>
      <c r="T583" s="38">
        <v>0</v>
      </c>
      <c r="U583" s="19"/>
      <c r="V583" s="38">
        <v>0</v>
      </c>
      <c r="W583" s="19"/>
      <c r="X583" s="38">
        <v>0</v>
      </c>
      <c r="Y583" s="38">
        <v>166650</v>
      </c>
      <c r="Z583" s="38">
        <v>166650</v>
      </c>
      <c r="AA583" s="39" t="s">
        <v>6146</v>
      </c>
      <c r="AB583" s="38" t="s">
        <v>162</v>
      </c>
      <c r="AC583" s="38" t="s">
        <v>112</v>
      </c>
    </row>
    <row r="584" spans="1:29" x14ac:dyDescent="0.25">
      <c r="A584" s="13" t="str">
        <f t="shared" si="20"/>
        <v>1184777715</v>
      </c>
      <c r="B584" s="35">
        <v>579</v>
      </c>
      <c r="C584" s="36" t="s">
        <v>6147</v>
      </c>
      <c r="D584" s="13" t="str">
        <f t="shared" si="21"/>
        <v>1184777715</v>
      </c>
      <c r="E584" s="36"/>
      <c r="F584" s="35" t="s">
        <v>6148</v>
      </c>
      <c r="G584" s="37">
        <v>44096.309675925928</v>
      </c>
      <c r="H584" s="35" t="s">
        <v>157</v>
      </c>
      <c r="I584" s="35" t="s">
        <v>6149</v>
      </c>
      <c r="J584" s="35" t="s">
        <v>6149</v>
      </c>
      <c r="K584" s="35" t="s">
        <v>6150</v>
      </c>
      <c r="L584" s="35" t="s">
        <v>6151</v>
      </c>
      <c r="M584" s="35" t="s">
        <v>6152</v>
      </c>
      <c r="N584" s="35" t="s">
        <v>6153</v>
      </c>
      <c r="O584" s="35" t="s">
        <v>184</v>
      </c>
      <c r="P584" s="38">
        <v>474000</v>
      </c>
      <c r="Q584" s="38">
        <v>6650</v>
      </c>
      <c r="R584" s="38">
        <v>8000</v>
      </c>
      <c r="S584" s="38">
        <v>0</v>
      </c>
      <c r="T584" s="38">
        <v>0</v>
      </c>
      <c r="U584" s="19"/>
      <c r="V584" s="38">
        <v>0</v>
      </c>
      <c r="W584" s="19"/>
      <c r="X584" s="38">
        <v>0</v>
      </c>
      <c r="Y584" s="38">
        <v>488650</v>
      </c>
      <c r="Z584" s="38">
        <v>488650</v>
      </c>
      <c r="AA584" s="39" t="s">
        <v>6154</v>
      </c>
      <c r="AB584" s="38" t="s">
        <v>162</v>
      </c>
      <c r="AC584" s="38" t="s">
        <v>112</v>
      </c>
    </row>
    <row r="585" spans="1:29" x14ac:dyDescent="0.25">
      <c r="A585" s="13" t="str">
        <f t="shared" si="20"/>
        <v>1071877002</v>
      </c>
      <c r="B585" s="35">
        <v>580</v>
      </c>
      <c r="C585" s="36" t="s">
        <v>6155</v>
      </c>
      <c r="D585" s="13" t="str">
        <f t="shared" si="21"/>
        <v>1071877002</v>
      </c>
      <c r="E585" s="36"/>
      <c r="F585" s="35" t="s">
        <v>6156</v>
      </c>
      <c r="G585" s="37">
        <v>44096.317986111113</v>
      </c>
      <c r="H585" s="35" t="s">
        <v>157</v>
      </c>
      <c r="I585" s="35" t="s">
        <v>6157</v>
      </c>
      <c r="J585" s="35" t="s">
        <v>6157</v>
      </c>
      <c r="K585" s="35" t="s">
        <v>6158</v>
      </c>
      <c r="L585" s="35" t="s">
        <v>6159</v>
      </c>
      <c r="M585" s="35" t="s">
        <v>6160</v>
      </c>
      <c r="N585" s="35" t="s">
        <v>6161</v>
      </c>
      <c r="O585" s="35" t="s">
        <v>6162</v>
      </c>
      <c r="P585" s="38">
        <v>720000</v>
      </c>
      <c r="Q585" s="38">
        <v>6650</v>
      </c>
      <c r="R585" s="38">
        <v>0</v>
      </c>
      <c r="S585" s="38">
        <v>0</v>
      </c>
      <c r="T585" s="38">
        <v>0</v>
      </c>
      <c r="U585" s="19"/>
      <c r="V585" s="38">
        <v>0</v>
      </c>
      <c r="W585" s="19"/>
      <c r="X585" s="38">
        <v>0</v>
      </c>
      <c r="Y585" s="38">
        <v>726650</v>
      </c>
      <c r="Z585" s="38">
        <v>726650</v>
      </c>
      <c r="AA585" s="20"/>
      <c r="AB585" s="19"/>
      <c r="AC585" s="38" t="s">
        <v>112</v>
      </c>
    </row>
    <row r="586" spans="1:29" x14ac:dyDescent="0.25">
      <c r="A586" s="13" t="str">
        <f t="shared" si="20"/>
        <v>1079537635</v>
      </c>
      <c r="B586" s="35">
        <v>581</v>
      </c>
      <c r="C586" s="36" t="s">
        <v>6163</v>
      </c>
      <c r="D586" s="13" t="str">
        <f t="shared" si="21"/>
        <v>1079537635</v>
      </c>
      <c r="E586" s="36"/>
      <c r="F586" s="35" t="s">
        <v>6164</v>
      </c>
      <c r="G586" s="37">
        <v>44096.329340277778</v>
      </c>
      <c r="H586" s="35" t="s">
        <v>157</v>
      </c>
      <c r="I586" s="35" t="s">
        <v>6165</v>
      </c>
      <c r="J586" s="35" t="s">
        <v>6165</v>
      </c>
      <c r="K586" s="35" t="s">
        <v>6166</v>
      </c>
      <c r="L586" s="35" t="s">
        <v>6167</v>
      </c>
      <c r="M586" s="35" t="s">
        <v>6168</v>
      </c>
      <c r="N586" s="35" t="s">
        <v>378</v>
      </c>
      <c r="O586" s="35" t="s">
        <v>379</v>
      </c>
      <c r="P586" s="38">
        <v>150000</v>
      </c>
      <c r="Q586" s="38">
        <v>6650</v>
      </c>
      <c r="R586" s="38">
        <v>8000</v>
      </c>
      <c r="S586" s="38">
        <v>0</v>
      </c>
      <c r="T586" s="38">
        <v>0</v>
      </c>
      <c r="U586" s="19"/>
      <c r="V586" s="38">
        <v>0</v>
      </c>
      <c r="W586" s="19"/>
      <c r="X586" s="38">
        <v>0</v>
      </c>
      <c r="Y586" s="38">
        <v>164650</v>
      </c>
      <c r="Z586" s="38">
        <v>164650</v>
      </c>
      <c r="AA586" s="39" t="s">
        <v>6169</v>
      </c>
      <c r="AB586" s="38" t="s">
        <v>158</v>
      </c>
      <c r="AC586" s="38" t="s">
        <v>112</v>
      </c>
    </row>
    <row r="587" spans="1:29" x14ac:dyDescent="0.25">
      <c r="A587" s="13" t="str">
        <f t="shared" si="20"/>
        <v>1032977836</v>
      </c>
      <c r="B587" s="35">
        <v>582</v>
      </c>
      <c r="C587" s="36" t="s">
        <v>6170</v>
      </c>
      <c r="D587" s="13" t="str">
        <f t="shared" si="21"/>
        <v>1032977836</v>
      </c>
      <c r="E587" s="36"/>
      <c r="F587" s="35" t="s">
        <v>6171</v>
      </c>
      <c r="G587" s="37">
        <v>44096.329618055555</v>
      </c>
      <c r="H587" s="35" t="s">
        <v>157</v>
      </c>
      <c r="I587" s="35" t="s">
        <v>6172</v>
      </c>
      <c r="J587" s="35" t="s">
        <v>6172</v>
      </c>
      <c r="K587" s="35" t="s">
        <v>6173</v>
      </c>
      <c r="L587" s="35" t="s">
        <v>6174</v>
      </c>
      <c r="M587" s="35" t="s">
        <v>6175</v>
      </c>
      <c r="N587" s="35" t="s">
        <v>230</v>
      </c>
      <c r="O587" s="35" t="s">
        <v>231</v>
      </c>
      <c r="P587" s="38">
        <v>91000</v>
      </c>
      <c r="Q587" s="38">
        <v>6650</v>
      </c>
      <c r="R587" s="38">
        <v>10000</v>
      </c>
      <c r="S587" s="38">
        <v>0</v>
      </c>
      <c r="T587" s="38">
        <v>0</v>
      </c>
      <c r="U587" s="19"/>
      <c r="V587" s="38">
        <v>0</v>
      </c>
      <c r="W587" s="19"/>
      <c r="X587" s="38">
        <v>0</v>
      </c>
      <c r="Y587" s="38">
        <v>107650</v>
      </c>
      <c r="Z587" s="38">
        <v>107650</v>
      </c>
      <c r="AA587" s="39" t="s">
        <v>6176</v>
      </c>
      <c r="AB587" s="38" t="s">
        <v>162</v>
      </c>
      <c r="AC587" s="38" t="s">
        <v>112</v>
      </c>
    </row>
    <row r="588" spans="1:29" x14ac:dyDescent="0.25">
      <c r="A588" s="13" t="str">
        <f t="shared" si="20"/>
        <v>1589977270</v>
      </c>
      <c r="B588" s="35">
        <v>583</v>
      </c>
      <c r="C588" s="36" t="s">
        <v>6177</v>
      </c>
      <c r="D588" s="13" t="str">
        <f t="shared" si="21"/>
        <v>1589977270</v>
      </c>
      <c r="E588" s="36"/>
      <c r="F588" s="35" t="s">
        <v>6178</v>
      </c>
      <c r="G588" s="37">
        <v>44096.338541666664</v>
      </c>
      <c r="H588" s="35" t="s">
        <v>157</v>
      </c>
      <c r="I588" s="35" t="s">
        <v>6179</v>
      </c>
      <c r="J588" s="35" t="s">
        <v>6179</v>
      </c>
      <c r="K588" s="35" t="s">
        <v>6180</v>
      </c>
      <c r="L588" s="35" t="s">
        <v>6181</v>
      </c>
      <c r="M588" s="35" t="s">
        <v>6182</v>
      </c>
      <c r="N588" s="35" t="s">
        <v>230</v>
      </c>
      <c r="O588" s="35" t="s">
        <v>231</v>
      </c>
      <c r="P588" s="38">
        <v>720000</v>
      </c>
      <c r="Q588" s="38">
        <v>6650</v>
      </c>
      <c r="R588" s="38">
        <v>10000</v>
      </c>
      <c r="S588" s="38">
        <v>0</v>
      </c>
      <c r="T588" s="38">
        <v>0</v>
      </c>
      <c r="U588" s="19"/>
      <c r="V588" s="38">
        <v>0</v>
      </c>
      <c r="W588" s="19"/>
      <c r="X588" s="38">
        <v>0</v>
      </c>
      <c r="Y588" s="38">
        <v>736650</v>
      </c>
      <c r="Z588" s="38">
        <v>736650</v>
      </c>
      <c r="AA588" s="39" t="s">
        <v>6183</v>
      </c>
      <c r="AB588" s="38" t="s">
        <v>162</v>
      </c>
      <c r="AC588" s="38" t="s">
        <v>112</v>
      </c>
    </row>
    <row r="589" spans="1:29" x14ac:dyDescent="0.25">
      <c r="A589" s="13" t="str">
        <f t="shared" si="20"/>
        <v>1113087801</v>
      </c>
      <c r="B589" s="35">
        <v>584</v>
      </c>
      <c r="C589" s="36" t="s">
        <v>6184</v>
      </c>
      <c r="D589" s="13" t="str">
        <f t="shared" si="21"/>
        <v>1113087801</v>
      </c>
      <c r="E589" s="36"/>
      <c r="F589" s="35" t="s">
        <v>6185</v>
      </c>
      <c r="G589" s="37">
        <v>44096.354710648149</v>
      </c>
      <c r="H589" s="35" t="s">
        <v>157</v>
      </c>
      <c r="I589" s="35" t="s">
        <v>6186</v>
      </c>
      <c r="J589" s="35" t="s">
        <v>6186</v>
      </c>
      <c r="K589" s="35" t="s">
        <v>6187</v>
      </c>
      <c r="L589" s="35" t="s">
        <v>6188</v>
      </c>
      <c r="M589" s="35" t="s">
        <v>6189</v>
      </c>
      <c r="N589" s="35" t="s">
        <v>6190</v>
      </c>
      <c r="O589" s="35" t="s">
        <v>6191</v>
      </c>
      <c r="P589" s="38">
        <v>50000</v>
      </c>
      <c r="Q589" s="38">
        <v>6650</v>
      </c>
      <c r="R589" s="38">
        <v>0</v>
      </c>
      <c r="S589" s="38">
        <v>0</v>
      </c>
      <c r="T589" s="38">
        <v>0</v>
      </c>
      <c r="U589" s="19"/>
      <c r="V589" s="38">
        <v>0</v>
      </c>
      <c r="W589" s="19"/>
      <c r="X589" s="38">
        <v>0</v>
      </c>
      <c r="Y589" s="38">
        <v>56650</v>
      </c>
      <c r="Z589" s="38">
        <v>56650</v>
      </c>
      <c r="AA589" s="20"/>
      <c r="AB589" s="19"/>
      <c r="AC589" s="38" t="s">
        <v>112</v>
      </c>
    </row>
    <row r="590" spans="1:29" x14ac:dyDescent="0.25">
      <c r="A590" s="13" t="str">
        <f t="shared" si="20"/>
        <v>1582147542</v>
      </c>
      <c r="B590" s="35">
        <v>585</v>
      </c>
      <c r="C590" s="36" t="s">
        <v>6192</v>
      </c>
      <c r="D590" s="13" t="str">
        <f t="shared" si="21"/>
        <v>1582147542</v>
      </c>
      <c r="E590" s="36"/>
      <c r="F590" s="35" t="s">
        <v>6193</v>
      </c>
      <c r="G590" s="37">
        <v>44096.391539351855</v>
      </c>
      <c r="H590" s="35" t="s">
        <v>157</v>
      </c>
      <c r="I590" s="35" t="s">
        <v>6194</v>
      </c>
      <c r="J590" s="35" t="s">
        <v>6194</v>
      </c>
      <c r="K590" s="35" t="s">
        <v>6195</v>
      </c>
      <c r="L590" s="35" t="s">
        <v>6196</v>
      </c>
      <c r="M590" s="35" t="s">
        <v>6197</v>
      </c>
      <c r="N590" s="35" t="s">
        <v>5768</v>
      </c>
      <c r="O590" s="35" t="s">
        <v>5769</v>
      </c>
      <c r="P590" s="38">
        <v>620000</v>
      </c>
      <c r="Q590" s="38">
        <v>6650</v>
      </c>
      <c r="R590" s="38">
        <v>8000</v>
      </c>
      <c r="S590" s="38">
        <v>0</v>
      </c>
      <c r="T590" s="38">
        <v>0</v>
      </c>
      <c r="U590" s="19"/>
      <c r="V590" s="38">
        <v>0</v>
      </c>
      <c r="W590" s="19"/>
      <c r="X590" s="38">
        <v>0</v>
      </c>
      <c r="Y590" s="38">
        <v>634650</v>
      </c>
      <c r="Z590" s="38">
        <v>634650</v>
      </c>
      <c r="AA590" s="39" t="s">
        <v>6198</v>
      </c>
      <c r="AB590" s="38" t="s">
        <v>138</v>
      </c>
      <c r="AC590" s="38" t="s">
        <v>112</v>
      </c>
    </row>
    <row r="591" spans="1:29" x14ac:dyDescent="0.25">
      <c r="A591" s="13" t="str">
        <f t="shared" si="20"/>
        <v>1826387402</v>
      </c>
      <c r="B591" s="35">
        <v>586</v>
      </c>
      <c r="C591" s="36" t="s">
        <v>6199</v>
      </c>
      <c r="D591" s="13" t="str">
        <f t="shared" si="21"/>
        <v>1826387402</v>
      </c>
      <c r="E591" s="36"/>
      <c r="F591" s="35" t="s">
        <v>6200</v>
      </c>
      <c r="G591" s="37">
        <v>44096.392627314817</v>
      </c>
      <c r="H591" s="35" t="s">
        <v>157</v>
      </c>
      <c r="I591" s="35" t="s">
        <v>6201</v>
      </c>
      <c r="J591" s="35" t="s">
        <v>6201</v>
      </c>
      <c r="K591" s="35" t="s">
        <v>6202</v>
      </c>
      <c r="L591" s="35" t="s">
        <v>6203</v>
      </c>
      <c r="M591" s="35" t="s">
        <v>6204</v>
      </c>
      <c r="N591" s="35" t="s">
        <v>6205</v>
      </c>
      <c r="O591" s="35" t="s">
        <v>6206</v>
      </c>
      <c r="P591" s="38">
        <v>50000</v>
      </c>
      <c r="Q591" s="38">
        <v>6650</v>
      </c>
      <c r="R591" s="38">
        <v>10000</v>
      </c>
      <c r="S591" s="38">
        <v>0</v>
      </c>
      <c r="T591" s="38">
        <v>0</v>
      </c>
      <c r="U591" s="19"/>
      <c r="V591" s="38">
        <v>0</v>
      </c>
      <c r="W591" s="19"/>
      <c r="X591" s="38">
        <v>0</v>
      </c>
      <c r="Y591" s="38">
        <v>66650</v>
      </c>
      <c r="Z591" s="38">
        <v>66650</v>
      </c>
      <c r="AA591" s="39" t="s">
        <v>6207</v>
      </c>
      <c r="AB591" s="38" t="s">
        <v>162</v>
      </c>
      <c r="AC591" s="38" t="s">
        <v>112</v>
      </c>
    </row>
    <row r="592" spans="1:29" x14ac:dyDescent="0.25">
      <c r="A592" s="13" t="str">
        <f t="shared" si="20"/>
        <v>1294147664</v>
      </c>
      <c r="B592" s="35">
        <v>587</v>
      </c>
      <c r="C592" s="36" t="s">
        <v>6208</v>
      </c>
      <c r="D592" s="13" t="str">
        <f t="shared" si="21"/>
        <v>1294147664</v>
      </c>
      <c r="E592" s="36"/>
      <c r="F592" s="35" t="s">
        <v>6209</v>
      </c>
      <c r="G592" s="37">
        <v>44096.393912037034</v>
      </c>
      <c r="H592" s="35" t="s">
        <v>157</v>
      </c>
      <c r="I592" s="35" t="s">
        <v>6210</v>
      </c>
      <c r="J592" s="35" t="s">
        <v>6210</v>
      </c>
      <c r="K592" s="35" t="s">
        <v>6211</v>
      </c>
      <c r="L592" s="35" t="s">
        <v>6212</v>
      </c>
      <c r="M592" s="35" t="s">
        <v>6213</v>
      </c>
      <c r="N592" s="35" t="s">
        <v>1003</v>
      </c>
      <c r="O592" s="35" t="s">
        <v>1004</v>
      </c>
      <c r="P592" s="38">
        <v>900000</v>
      </c>
      <c r="Q592" s="38">
        <v>6650</v>
      </c>
      <c r="R592" s="38">
        <v>0</v>
      </c>
      <c r="S592" s="38">
        <v>0</v>
      </c>
      <c r="T592" s="38">
        <v>0</v>
      </c>
      <c r="U592" s="19"/>
      <c r="V592" s="38">
        <v>0</v>
      </c>
      <c r="W592" s="19"/>
      <c r="X592" s="38">
        <v>0</v>
      </c>
      <c r="Y592" s="38">
        <v>906650</v>
      </c>
      <c r="Z592" s="38">
        <v>906650</v>
      </c>
      <c r="AA592" s="20"/>
      <c r="AB592" s="19"/>
      <c r="AC592" s="38" t="s">
        <v>112</v>
      </c>
    </row>
    <row r="593" spans="1:29" x14ac:dyDescent="0.25">
      <c r="A593" s="13" t="str">
        <f t="shared" si="20"/>
        <v>1975147113</v>
      </c>
      <c r="B593" s="35">
        <v>588</v>
      </c>
      <c r="C593" s="36" t="s">
        <v>6214</v>
      </c>
      <c r="D593" s="13" t="str">
        <f t="shared" si="21"/>
        <v>1975147113</v>
      </c>
      <c r="E593" s="36"/>
      <c r="F593" s="35" t="s">
        <v>6215</v>
      </c>
      <c r="G593" s="37">
        <v>44096.394259259258</v>
      </c>
      <c r="H593" s="35" t="s">
        <v>157</v>
      </c>
      <c r="I593" s="35" t="s">
        <v>6216</v>
      </c>
      <c r="J593" s="35" t="s">
        <v>6216</v>
      </c>
      <c r="K593" s="35" t="s">
        <v>6217</v>
      </c>
      <c r="L593" s="35" t="s">
        <v>6218</v>
      </c>
      <c r="M593" s="35" t="s">
        <v>6219</v>
      </c>
      <c r="N593" s="35" t="s">
        <v>1398</v>
      </c>
      <c r="O593" s="35" t="s">
        <v>614</v>
      </c>
      <c r="P593" s="38">
        <v>474000</v>
      </c>
      <c r="Q593" s="38">
        <v>6650</v>
      </c>
      <c r="R593" s="38">
        <v>7000</v>
      </c>
      <c r="S593" s="38">
        <v>0</v>
      </c>
      <c r="T593" s="38">
        <v>0</v>
      </c>
      <c r="U593" s="19"/>
      <c r="V593" s="38">
        <v>0</v>
      </c>
      <c r="W593" s="19"/>
      <c r="X593" s="38">
        <v>0</v>
      </c>
      <c r="Y593" s="38">
        <v>487650</v>
      </c>
      <c r="Z593" s="38">
        <v>487650</v>
      </c>
      <c r="AA593" s="39" t="s">
        <v>6220</v>
      </c>
      <c r="AB593" s="38" t="s">
        <v>162</v>
      </c>
      <c r="AC593" s="38" t="s">
        <v>112</v>
      </c>
    </row>
    <row r="594" spans="1:29" x14ac:dyDescent="0.25">
      <c r="A594" s="13" t="str">
        <f t="shared" si="20"/>
        <v>1588147379</v>
      </c>
      <c r="B594" s="35">
        <v>589</v>
      </c>
      <c r="C594" s="36" t="s">
        <v>6221</v>
      </c>
      <c r="D594" s="13" t="str">
        <f t="shared" si="21"/>
        <v>1588147379</v>
      </c>
      <c r="E594" s="36"/>
      <c r="F594" s="35" t="s">
        <v>6222</v>
      </c>
      <c r="G594" s="37">
        <v>44096.398090277777</v>
      </c>
      <c r="H594" s="35" t="s">
        <v>157</v>
      </c>
      <c r="I594" s="35" t="s">
        <v>6223</v>
      </c>
      <c r="J594" s="35" t="s">
        <v>6223</v>
      </c>
      <c r="K594" s="35" t="s">
        <v>6224</v>
      </c>
      <c r="L594" s="35" t="s">
        <v>6225</v>
      </c>
      <c r="M594" s="35" t="s">
        <v>6226</v>
      </c>
      <c r="N594" s="35" t="s">
        <v>1049</v>
      </c>
      <c r="O594" s="35" t="s">
        <v>1050</v>
      </c>
      <c r="P594" s="38">
        <v>228000</v>
      </c>
      <c r="Q594" s="38">
        <v>6650</v>
      </c>
      <c r="R594" s="38">
        <v>10000</v>
      </c>
      <c r="S594" s="38">
        <v>0</v>
      </c>
      <c r="T594" s="38">
        <v>0</v>
      </c>
      <c r="U594" s="19"/>
      <c r="V594" s="38">
        <v>0</v>
      </c>
      <c r="W594" s="19"/>
      <c r="X594" s="38">
        <v>0</v>
      </c>
      <c r="Y594" s="38">
        <v>244650</v>
      </c>
      <c r="Z594" s="38">
        <v>244650</v>
      </c>
      <c r="AA594" s="39" t="s">
        <v>6227</v>
      </c>
      <c r="AB594" s="38" t="s">
        <v>162</v>
      </c>
      <c r="AC594" s="38" t="s">
        <v>112</v>
      </c>
    </row>
    <row r="595" spans="1:29" x14ac:dyDescent="0.25">
      <c r="A595" s="13" t="str">
        <f t="shared" si="20"/>
        <v>1630247650</v>
      </c>
      <c r="B595" s="35">
        <v>590</v>
      </c>
      <c r="C595" s="36" t="s">
        <v>6228</v>
      </c>
      <c r="D595" s="13" t="str">
        <f t="shared" si="21"/>
        <v>1630247650</v>
      </c>
      <c r="E595" s="36"/>
      <c r="F595" s="35" t="s">
        <v>6229</v>
      </c>
      <c r="G595" s="37">
        <v>44096.403726851851</v>
      </c>
      <c r="H595" s="35" t="s">
        <v>157</v>
      </c>
      <c r="I595" s="35" t="s">
        <v>6230</v>
      </c>
      <c r="J595" s="35" t="s">
        <v>6230</v>
      </c>
      <c r="K595" s="35" t="s">
        <v>6231</v>
      </c>
      <c r="L595" s="35" t="s">
        <v>6232</v>
      </c>
      <c r="M595" s="35" t="s">
        <v>6233</v>
      </c>
      <c r="N595" s="35" t="s">
        <v>1236</v>
      </c>
      <c r="O595" s="35" t="s">
        <v>1237</v>
      </c>
      <c r="P595" s="38">
        <v>950000</v>
      </c>
      <c r="Q595" s="38">
        <v>6650</v>
      </c>
      <c r="R595" s="38">
        <v>26000</v>
      </c>
      <c r="S595" s="38">
        <v>0</v>
      </c>
      <c r="T595" s="38">
        <v>0</v>
      </c>
      <c r="U595" s="19"/>
      <c r="V595" s="38">
        <v>0</v>
      </c>
      <c r="W595" s="19"/>
      <c r="X595" s="38">
        <v>0</v>
      </c>
      <c r="Y595" s="38">
        <v>982650</v>
      </c>
      <c r="Z595" s="38">
        <v>982650</v>
      </c>
      <c r="AA595" s="39" t="s">
        <v>6234</v>
      </c>
      <c r="AB595" s="38" t="s">
        <v>138</v>
      </c>
      <c r="AC595" s="38" t="s">
        <v>112</v>
      </c>
    </row>
    <row r="596" spans="1:29" x14ac:dyDescent="0.25">
      <c r="A596" s="13" t="str">
        <f t="shared" si="20"/>
        <v>1726047058</v>
      </c>
      <c r="B596" s="35">
        <v>591</v>
      </c>
      <c r="C596" s="36" t="s">
        <v>6235</v>
      </c>
      <c r="D596" s="13" t="str">
        <f t="shared" si="21"/>
        <v>1726047058</v>
      </c>
      <c r="E596" s="36"/>
      <c r="F596" s="35" t="s">
        <v>6236</v>
      </c>
      <c r="G596" s="37">
        <v>44096.405810185184</v>
      </c>
      <c r="H596" s="35" t="s">
        <v>157</v>
      </c>
      <c r="I596" s="35" t="s">
        <v>6237</v>
      </c>
      <c r="J596" s="35" t="s">
        <v>6237</v>
      </c>
      <c r="K596" s="35" t="s">
        <v>6238</v>
      </c>
      <c r="L596" s="35" t="s">
        <v>6239</v>
      </c>
      <c r="M596" s="35" t="s">
        <v>6240</v>
      </c>
      <c r="N596" s="35" t="s">
        <v>6241</v>
      </c>
      <c r="O596" s="35" t="s">
        <v>6242</v>
      </c>
      <c r="P596" s="38">
        <v>50000</v>
      </c>
      <c r="Q596" s="38">
        <v>6650</v>
      </c>
      <c r="R596" s="38">
        <v>10000</v>
      </c>
      <c r="S596" s="38">
        <v>0</v>
      </c>
      <c r="T596" s="38">
        <v>0</v>
      </c>
      <c r="U596" s="19"/>
      <c r="V596" s="38">
        <v>0</v>
      </c>
      <c r="W596" s="19"/>
      <c r="X596" s="38">
        <v>0</v>
      </c>
      <c r="Y596" s="38">
        <v>66650</v>
      </c>
      <c r="Z596" s="38">
        <v>66650</v>
      </c>
      <c r="AA596" s="39" t="s">
        <v>6243</v>
      </c>
      <c r="AB596" s="38" t="s">
        <v>163</v>
      </c>
      <c r="AC596" s="38" t="s">
        <v>112</v>
      </c>
    </row>
    <row r="597" spans="1:29" x14ac:dyDescent="0.25">
      <c r="A597" s="13" t="str">
        <f t="shared" si="20"/>
        <v>1840347223</v>
      </c>
      <c r="B597" s="35">
        <v>592</v>
      </c>
      <c r="C597" s="36" t="s">
        <v>6244</v>
      </c>
      <c r="D597" s="13" t="str">
        <f t="shared" si="21"/>
        <v>1840347223</v>
      </c>
      <c r="E597" s="36"/>
      <c r="F597" s="35" t="s">
        <v>6245</v>
      </c>
      <c r="G597" s="37">
        <v>44096.41233796296</v>
      </c>
      <c r="H597" s="35" t="s">
        <v>157</v>
      </c>
      <c r="I597" s="35" t="s">
        <v>6246</v>
      </c>
      <c r="J597" s="35" t="s">
        <v>6246</v>
      </c>
      <c r="K597" s="35" t="s">
        <v>6247</v>
      </c>
      <c r="L597" s="35" t="s">
        <v>6248</v>
      </c>
      <c r="M597" s="35" t="s">
        <v>6249</v>
      </c>
      <c r="N597" s="35" t="s">
        <v>6250</v>
      </c>
      <c r="O597" s="35" t="s">
        <v>6251</v>
      </c>
      <c r="P597" s="38">
        <v>620000</v>
      </c>
      <c r="Q597" s="38">
        <v>6650</v>
      </c>
      <c r="R597" s="38">
        <v>10000</v>
      </c>
      <c r="S597" s="38">
        <v>0</v>
      </c>
      <c r="T597" s="38">
        <v>0</v>
      </c>
      <c r="U597" s="19"/>
      <c r="V597" s="38">
        <v>0</v>
      </c>
      <c r="W597" s="19"/>
      <c r="X597" s="38">
        <v>0</v>
      </c>
      <c r="Y597" s="38">
        <v>636650</v>
      </c>
      <c r="Z597" s="38">
        <v>636650</v>
      </c>
      <c r="AA597" s="39" t="s">
        <v>6252</v>
      </c>
      <c r="AB597" s="38" t="s">
        <v>151</v>
      </c>
      <c r="AC597" s="38" t="s">
        <v>112</v>
      </c>
    </row>
    <row r="598" spans="1:29" x14ac:dyDescent="0.25">
      <c r="A598" s="13" t="str">
        <f t="shared" si="20"/>
        <v>1853347939</v>
      </c>
      <c r="B598" s="35">
        <v>593</v>
      </c>
      <c r="C598" s="36" t="s">
        <v>6253</v>
      </c>
      <c r="D598" s="13" t="str">
        <f t="shared" si="21"/>
        <v>1853347939</v>
      </c>
      <c r="E598" s="36"/>
      <c r="F598" s="35" t="s">
        <v>6254</v>
      </c>
      <c r="G598" s="37">
        <v>44096.414768518516</v>
      </c>
      <c r="H598" s="35" t="s">
        <v>157</v>
      </c>
      <c r="I598" s="35" t="s">
        <v>6255</v>
      </c>
      <c r="J598" s="35" t="s">
        <v>6255</v>
      </c>
      <c r="K598" s="35" t="s">
        <v>6256</v>
      </c>
      <c r="L598" s="35" t="s">
        <v>6257</v>
      </c>
      <c r="M598" s="35" t="s">
        <v>6258</v>
      </c>
      <c r="N598" s="35" t="s">
        <v>682</v>
      </c>
      <c r="O598" s="35" t="s">
        <v>683</v>
      </c>
      <c r="P598" s="38">
        <v>998000</v>
      </c>
      <c r="Q598" s="38">
        <v>6650</v>
      </c>
      <c r="R598" s="38">
        <v>35000</v>
      </c>
      <c r="S598" s="38">
        <v>0</v>
      </c>
      <c r="T598" s="38">
        <v>0</v>
      </c>
      <c r="U598" s="19"/>
      <c r="V598" s="38">
        <v>0</v>
      </c>
      <c r="W598" s="19"/>
      <c r="X598" s="38">
        <v>0</v>
      </c>
      <c r="Y598" s="38">
        <v>1039650</v>
      </c>
      <c r="Z598" s="38">
        <v>1039650</v>
      </c>
      <c r="AA598" s="39" t="s">
        <v>6259</v>
      </c>
      <c r="AB598" s="38" t="s">
        <v>162</v>
      </c>
      <c r="AC598" s="38" t="s">
        <v>112</v>
      </c>
    </row>
    <row r="599" spans="1:29" x14ac:dyDescent="0.25">
      <c r="A599" s="13" t="str">
        <f t="shared" si="20"/>
        <v>1991547050</v>
      </c>
      <c r="B599" s="35">
        <v>594</v>
      </c>
      <c r="C599" s="36" t="s">
        <v>6260</v>
      </c>
      <c r="D599" s="13" t="str">
        <f t="shared" si="21"/>
        <v>1991547050</v>
      </c>
      <c r="E599" s="36"/>
      <c r="F599" s="35" t="s">
        <v>6261</v>
      </c>
      <c r="G599" s="37">
        <v>44096.435891203706</v>
      </c>
      <c r="H599" s="35" t="s">
        <v>157</v>
      </c>
      <c r="I599" s="35" t="s">
        <v>6262</v>
      </c>
      <c r="J599" s="35" t="s">
        <v>6262</v>
      </c>
      <c r="K599" s="35" t="s">
        <v>6263</v>
      </c>
      <c r="L599" s="35" t="s">
        <v>6264</v>
      </c>
      <c r="M599" s="35" t="s">
        <v>6265</v>
      </c>
      <c r="N599" s="35" t="s">
        <v>351</v>
      </c>
      <c r="O599" s="35" t="s">
        <v>352</v>
      </c>
      <c r="P599" s="38">
        <v>795000</v>
      </c>
      <c r="Q599" s="38">
        <v>6650</v>
      </c>
      <c r="R599" s="38">
        <v>0</v>
      </c>
      <c r="S599" s="38">
        <v>0</v>
      </c>
      <c r="T599" s="38">
        <v>0</v>
      </c>
      <c r="U599" s="19"/>
      <c r="V599" s="38">
        <v>0</v>
      </c>
      <c r="W599" s="19"/>
      <c r="X599" s="38">
        <v>0</v>
      </c>
      <c r="Y599" s="38">
        <v>801650</v>
      </c>
      <c r="Z599" s="38">
        <v>801650</v>
      </c>
      <c r="AA599" s="20"/>
      <c r="AB599" s="19"/>
      <c r="AC599" s="38" t="s">
        <v>112</v>
      </c>
    </row>
    <row r="600" spans="1:29" x14ac:dyDescent="0.25">
      <c r="A600" s="13" t="str">
        <f t="shared" si="20"/>
        <v>1253547278</v>
      </c>
      <c r="B600" s="35">
        <v>595</v>
      </c>
      <c r="C600" s="36" t="s">
        <v>6266</v>
      </c>
      <c r="D600" s="13" t="str">
        <f t="shared" si="21"/>
        <v>1253547278</v>
      </c>
      <c r="E600" s="36"/>
      <c r="F600" s="35" t="s">
        <v>6267</v>
      </c>
      <c r="G600" s="37">
        <v>44096.440162037034</v>
      </c>
      <c r="H600" s="35" t="s">
        <v>157</v>
      </c>
      <c r="I600" s="35" t="s">
        <v>6268</v>
      </c>
      <c r="J600" s="35" t="s">
        <v>6268</v>
      </c>
      <c r="K600" s="35" t="s">
        <v>6269</v>
      </c>
      <c r="L600" s="35" t="s">
        <v>6270</v>
      </c>
      <c r="M600" s="35" t="s">
        <v>6271</v>
      </c>
      <c r="N600" s="35" t="s">
        <v>6272</v>
      </c>
      <c r="O600" s="35" t="s">
        <v>6273</v>
      </c>
      <c r="P600" s="38">
        <v>91000</v>
      </c>
      <c r="Q600" s="38">
        <v>6650</v>
      </c>
      <c r="R600" s="38">
        <v>10000</v>
      </c>
      <c r="S600" s="38">
        <v>0</v>
      </c>
      <c r="T600" s="38">
        <v>0</v>
      </c>
      <c r="U600" s="19"/>
      <c r="V600" s="38">
        <v>0</v>
      </c>
      <c r="W600" s="19"/>
      <c r="X600" s="38">
        <v>0</v>
      </c>
      <c r="Y600" s="38">
        <v>107650</v>
      </c>
      <c r="Z600" s="38">
        <v>107650</v>
      </c>
      <c r="AA600" s="39" t="s">
        <v>6274</v>
      </c>
      <c r="AB600" s="38" t="s">
        <v>162</v>
      </c>
      <c r="AC600" s="38" t="s">
        <v>112</v>
      </c>
    </row>
    <row r="601" spans="1:29" x14ac:dyDescent="0.25">
      <c r="A601" s="13" t="str">
        <f t="shared" si="20"/>
        <v>1136547432</v>
      </c>
      <c r="B601" s="35">
        <v>596</v>
      </c>
      <c r="C601" s="36" t="s">
        <v>6275</v>
      </c>
      <c r="D601" s="13" t="str">
        <f t="shared" si="21"/>
        <v>1136547432</v>
      </c>
      <c r="E601" s="36"/>
      <c r="F601" s="35" t="s">
        <v>6276</v>
      </c>
      <c r="G601" s="37">
        <v>44096.440833333334</v>
      </c>
      <c r="H601" s="35" t="s">
        <v>157</v>
      </c>
      <c r="I601" s="35" t="s">
        <v>6277</v>
      </c>
      <c r="J601" s="35" t="s">
        <v>6277</v>
      </c>
      <c r="K601" s="35" t="s">
        <v>6278</v>
      </c>
      <c r="L601" s="35" t="s">
        <v>6279</v>
      </c>
      <c r="M601" s="35" t="s">
        <v>6280</v>
      </c>
      <c r="N601" s="35" t="s">
        <v>6281</v>
      </c>
      <c r="O601" s="35" t="s">
        <v>6282</v>
      </c>
      <c r="P601" s="38">
        <v>50000</v>
      </c>
      <c r="Q601" s="38">
        <v>6650</v>
      </c>
      <c r="R601" s="38">
        <v>0</v>
      </c>
      <c r="S601" s="38">
        <v>0</v>
      </c>
      <c r="T601" s="38">
        <v>0</v>
      </c>
      <c r="U601" s="19"/>
      <c r="V601" s="38">
        <v>0</v>
      </c>
      <c r="W601" s="19"/>
      <c r="X601" s="38">
        <v>0</v>
      </c>
      <c r="Y601" s="38">
        <v>56650</v>
      </c>
      <c r="Z601" s="38">
        <v>56650</v>
      </c>
      <c r="AA601" s="20"/>
      <c r="AB601" s="19"/>
      <c r="AC601" s="38" t="s">
        <v>112</v>
      </c>
    </row>
    <row r="602" spans="1:29" x14ac:dyDescent="0.25">
      <c r="A602" s="13" t="str">
        <f t="shared" si="20"/>
        <v>1517747579</v>
      </c>
      <c r="B602" s="35">
        <v>597</v>
      </c>
      <c r="C602" s="36" t="s">
        <v>6283</v>
      </c>
      <c r="D602" s="13" t="str">
        <f t="shared" si="21"/>
        <v>1517747579</v>
      </c>
      <c r="E602" s="36"/>
      <c r="F602" s="35" t="s">
        <v>6284</v>
      </c>
      <c r="G602" s="37">
        <v>44096.467662037037</v>
      </c>
      <c r="H602" s="35" t="s">
        <v>157</v>
      </c>
      <c r="I602" s="35" t="s">
        <v>6285</v>
      </c>
      <c r="J602" s="35" t="s">
        <v>6285</v>
      </c>
      <c r="K602" s="35" t="s">
        <v>6286</v>
      </c>
      <c r="L602" s="35" t="s">
        <v>6287</v>
      </c>
      <c r="M602" s="35" t="s">
        <v>6288</v>
      </c>
      <c r="N602" s="35" t="s">
        <v>1250</v>
      </c>
      <c r="O602" s="35" t="s">
        <v>385</v>
      </c>
      <c r="P602" s="38">
        <v>474000</v>
      </c>
      <c r="Q602" s="38">
        <v>6650</v>
      </c>
      <c r="R602" s="38">
        <v>10000</v>
      </c>
      <c r="S602" s="38">
        <v>0</v>
      </c>
      <c r="T602" s="38">
        <v>0</v>
      </c>
      <c r="U602" s="19"/>
      <c r="V602" s="38">
        <v>0</v>
      </c>
      <c r="W602" s="19"/>
      <c r="X602" s="38">
        <v>0</v>
      </c>
      <c r="Y602" s="38">
        <v>490650</v>
      </c>
      <c r="Z602" s="38">
        <v>490650</v>
      </c>
      <c r="AA602" s="39" t="s">
        <v>6289</v>
      </c>
      <c r="AB602" s="38" t="s">
        <v>162</v>
      </c>
      <c r="AC602" s="38" t="s">
        <v>112</v>
      </c>
    </row>
    <row r="603" spans="1:29" x14ac:dyDescent="0.25">
      <c r="A603" s="13" t="str">
        <f t="shared" si="20"/>
        <v>1104847273</v>
      </c>
      <c r="B603" s="35">
        <v>598</v>
      </c>
      <c r="C603" s="36" t="s">
        <v>6290</v>
      </c>
      <c r="D603" s="13" t="str">
        <f t="shared" si="21"/>
        <v>1104847273</v>
      </c>
      <c r="E603" s="36"/>
      <c r="F603" s="35" t="s">
        <v>6291</v>
      </c>
      <c r="G603" s="37">
        <v>44096.473414351851</v>
      </c>
      <c r="H603" s="35" t="s">
        <v>157</v>
      </c>
      <c r="I603" s="35" t="s">
        <v>6292</v>
      </c>
      <c r="J603" s="35" t="s">
        <v>6292</v>
      </c>
      <c r="K603" s="35" t="s">
        <v>6293</v>
      </c>
      <c r="L603" s="35" t="s">
        <v>6294</v>
      </c>
      <c r="M603" s="35" t="s">
        <v>6295</v>
      </c>
      <c r="N603" s="35" t="s">
        <v>6296</v>
      </c>
      <c r="O603" s="35" t="s">
        <v>6297</v>
      </c>
      <c r="P603" s="38">
        <v>560000</v>
      </c>
      <c r="Q603" s="38">
        <v>6650</v>
      </c>
      <c r="R603" s="38">
        <v>20000</v>
      </c>
      <c r="S603" s="38">
        <v>0</v>
      </c>
      <c r="T603" s="38">
        <v>0</v>
      </c>
      <c r="U603" s="19"/>
      <c r="V603" s="38">
        <v>0</v>
      </c>
      <c r="W603" s="19"/>
      <c r="X603" s="38">
        <v>0</v>
      </c>
      <c r="Y603" s="38">
        <v>586650</v>
      </c>
      <c r="Z603" s="38">
        <v>586650</v>
      </c>
      <c r="AA603" s="20"/>
      <c r="AB603" s="38" t="s">
        <v>179</v>
      </c>
      <c r="AC603" s="38" t="s">
        <v>112</v>
      </c>
    </row>
    <row r="604" spans="1:29" x14ac:dyDescent="0.25">
      <c r="A604" s="13" t="str">
        <f t="shared" si="20"/>
        <v>0792435516E</v>
      </c>
      <c r="B604" s="35">
        <v>599</v>
      </c>
      <c r="C604" s="36" t="s">
        <v>6298</v>
      </c>
      <c r="D604" s="13" t="str">
        <f t="shared" si="21"/>
        <v>0792435516E</v>
      </c>
      <c r="E604" s="36"/>
      <c r="F604" s="35" t="s">
        <v>6298</v>
      </c>
      <c r="G604" s="37">
        <v>44096.481863425928</v>
      </c>
      <c r="H604" s="35" t="s">
        <v>180</v>
      </c>
      <c r="I604" s="35" t="s">
        <v>6299</v>
      </c>
      <c r="J604" s="35" t="s">
        <v>6299</v>
      </c>
      <c r="K604" s="35" t="s">
        <v>6300</v>
      </c>
      <c r="L604" s="35" t="s">
        <v>6301</v>
      </c>
      <c r="M604" s="35" t="s">
        <v>6302</v>
      </c>
      <c r="N604" s="35" t="s">
        <v>6303</v>
      </c>
      <c r="O604" s="35" t="s">
        <v>237</v>
      </c>
      <c r="P604" s="38">
        <v>50000</v>
      </c>
      <c r="Q604" s="38">
        <v>5200</v>
      </c>
      <c r="R604" s="38">
        <v>0</v>
      </c>
      <c r="S604" s="38">
        <v>0</v>
      </c>
      <c r="T604" s="38">
        <v>0</v>
      </c>
      <c r="U604" s="19"/>
      <c r="V604" s="38">
        <v>0</v>
      </c>
      <c r="W604" s="19"/>
      <c r="X604" s="38">
        <v>0</v>
      </c>
      <c r="Y604" s="38">
        <v>55200</v>
      </c>
      <c r="Z604" s="38">
        <v>55200</v>
      </c>
      <c r="AA604" s="20"/>
      <c r="AB604" s="19"/>
      <c r="AC604" s="38" t="s">
        <v>112</v>
      </c>
    </row>
    <row r="605" spans="1:29" x14ac:dyDescent="0.25">
      <c r="A605" s="13" t="str">
        <f t="shared" si="20"/>
        <v>1960397764</v>
      </c>
      <c r="B605" s="35">
        <v>600</v>
      </c>
      <c r="C605" s="36" t="s">
        <v>6304</v>
      </c>
      <c r="D605" s="13" t="str">
        <f t="shared" si="21"/>
        <v>1960397764</v>
      </c>
      <c r="E605" s="36"/>
      <c r="F605" s="35" t="s">
        <v>6305</v>
      </c>
      <c r="G605" s="37">
        <v>44096.49590277778</v>
      </c>
      <c r="H605" s="35" t="s">
        <v>157</v>
      </c>
      <c r="I605" s="35" t="s">
        <v>6306</v>
      </c>
      <c r="J605" s="35" t="s">
        <v>6306</v>
      </c>
      <c r="K605" s="35" t="s">
        <v>6307</v>
      </c>
      <c r="L605" s="35" t="s">
        <v>6308</v>
      </c>
      <c r="M605" s="35" t="s">
        <v>6309</v>
      </c>
      <c r="N605" s="35" t="s">
        <v>6310</v>
      </c>
      <c r="O605" s="35" t="s">
        <v>6311</v>
      </c>
      <c r="P605" s="38">
        <v>948000</v>
      </c>
      <c r="Q605" s="38">
        <v>6650</v>
      </c>
      <c r="R605" s="38">
        <v>18000</v>
      </c>
      <c r="S605" s="38">
        <v>0</v>
      </c>
      <c r="T605" s="38">
        <v>0</v>
      </c>
      <c r="U605" s="19"/>
      <c r="V605" s="38">
        <v>0</v>
      </c>
      <c r="W605" s="19"/>
      <c r="X605" s="38">
        <v>0</v>
      </c>
      <c r="Y605" s="38">
        <v>972650</v>
      </c>
      <c r="Z605" s="38">
        <v>972650</v>
      </c>
      <c r="AA605" s="39" t="s">
        <v>6312</v>
      </c>
      <c r="AB605" s="38" t="s">
        <v>168</v>
      </c>
      <c r="AC605" s="38" t="s">
        <v>112</v>
      </c>
    </row>
    <row r="606" spans="1:29" x14ac:dyDescent="0.25">
      <c r="A606" s="13" t="str">
        <f t="shared" si="20"/>
        <v>1463057856</v>
      </c>
      <c r="B606" s="35">
        <v>601</v>
      </c>
      <c r="C606" s="36" t="s">
        <v>6313</v>
      </c>
      <c r="D606" s="13" t="str">
        <f t="shared" si="21"/>
        <v>1463057856</v>
      </c>
      <c r="E606" s="36"/>
      <c r="F606" s="35" t="s">
        <v>6314</v>
      </c>
      <c r="G606" s="37">
        <v>44096.496099537035</v>
      </c>
      <c r="H606" s="35" t="s">
        <v>157</v>
      </c>
      <c r="I606" s="35" t="s">
        <v>6315</v>
      </c>
      <c r="J606" s="35" t="s">
        <v>6315</v>
      </c>
      <c r="K606" s="35" t="s">
        <v>6316</v>
      </c>
      <c r="L606" s="35" t="s">
        <v>6317</v>
      </c>
      <c r="M606" s="35" t="s">
        <v>6318</v>
      </c>
      <c r="N606" s="35" t="s">
        <v>424</v>
      </c>
      <c r="O606" s="35" t="s">
        <v>425</v>
      </c>
      <c r="P606" s="38">
        <v>150000</v>
      </c>
      <c r="Q606" s="38">
        <v>6650</v>
      </c>
      <c r="R606" s="38">
        <v>8000</v>
      </c>
      <c r="S606" s="38">
        <v>0</v>
      </c>
      <c r="T606" s="38">
        <v>0</v>
      </c>
      <c r="U606" s="19"/>
      <c r="V606" s="38">
        <v>0</v>
      </c>
      <c r="W606" s="19"/>
      <c r="X606" s="38">
        <v>0</v>
      </c>
      <c r="Y606" s="38">
        <v>164650</v>
      </c>
      <c r="Z606" s="38">
        <v>164650</v>
      </c>
      <c r="AA606" s="39" t="s">
        <v>6319</v>
      </c>
      <c r="AB606" s="38" t="s">
        <v>138</v>
      </c>
      <c r="AC606" s="38" t="s">
        <v>112</v>
      </c>
    </row>
    <row r="607" spans="1:29" x14ac:dyDescent="0.25">
      <c r="A607" s="13" t="str">
        <f t="shared" si="20"/>
        <v>1874057351</v>
      </c>
      <c r="B607" s="35">
        <v>602</v>
      </c>
      <c r="C607" s="36" t="s">
        <v>6320</v>
      </c>
      <c r="D607" s="13" t="str">
        <f t="shared" si="21"/>
        <v>1874057351</v>
      </c>
      <c r="E607" s="36"/>
      <c r="F607" s="35" t="s">
        <v>6321</v>
      </c>
      <c r="G607" s="37">
        <v>44096.496793981481</v>
      </c>
      <c r="H607" s="35" t="s">
        <v>157</v>
      </c>
      <c r="I607" s="35" t="s">
        <v>6322</v>
      </c>
      <c r="J607" s="35" t="s">
        <v>6322</v>
      </c>
      <c r="K607" s="35" t="s">
        <v>6323</v>
      </c>
      <c r="L607" s="35" t="s">
        <v>6324</v>
      </c>
      <c r="M607" s="35" t="s">
        <v>6325</v>
      </c>
      <c r="N607" s="35" t="s">
        <v>1069</v>
      </c>
      <c r="O607" s="35" t="s">
        <v>1070</v>
      </c>
      <c r="P607" s="38">
        <v>150000</v>
      </c>
      <c r="Q607" s="38">
        <v>6650</v>
      </c>
      <c r="R607" s="38">
        <v>10000</v>
      </c>
      <c r="S607" s="38">
        <v>0</v>
      </c>
      <c r="T607" s="38">
        <v>0</v>
      </c>
      <c r="U607" s="19"/>
      <c r="V607" s="38">
        <v>0</v>
      </c>
      <c r="W607" s="19"/>
      <c r="X607" s="38">
        <v>0</v>
      </c>
      <c r="Y607" s="38">
        <v>166650</v>
      </c>
      <c r="Z607" s="38">
        <v>166650</v>
      </c>
      <c r="AA607" s="39" t="s">
        <v>6326</v>
      </c>
      <c r="AB607" s="38" t="s">
        <v>162</v>
      </c>
      <c r="AC607" s="38" t="s">
        <v>112</v>
      </c>
    </row>
    <row r="608" spans="1:29" x14ac:dyDescent="0.25">
      <c r="A608" s="13" t="str">
        <f t="shared" si="20"/>
        <v>1495057376</v>
      </c>
      <c r="B608" s="35">
        <v>603</v>
      </c>
      <c r="C608" s="36" t="s">
        <v>6327</v>
      </c>
      <c r="D608" s="13" t="str">
        <f t="shared" si="21"/>
        <v>1495057376</v>
      </c>
      <c r="E608" s="36"/>
      <c r="F608" s="35" t="s">
        <v>6328</v>
      </c>
      <c r="G608" s="37">
        <v>44096.4996875</v>
      </c>
      <c r="H608" s="35" t="s">
        <v>157</v>
      </c>
      <c r="I608" s="35" t="s">
        <v>6329</v>
      </c>
      <c r="J608" s="35" t="s">
        <v>6329</v>
      </c>
      <c r="K608" s="35" t="s">
        <v>6330</v>
      </c>
      <c r="L608" s="35" t="s">
        <v>6331</v>
      </c>
      <c r="M608" s="35" t="s">
        <v>6332</v>
      </c>
      <c r="N608" s="35" t="s">
        <v>6333</v>
      </c>
      <c r="O608" s="35" t="s">
        <v>6334</v>
      </c>
      <c r="P608" s="38">
        <v>50000</v>
      </c>
      <c r="Q608" s="38">
        <v>6650</v>
      </c>
      <c r="R608" s="38">
        <v>0</v>
      </c>
      <c r="S608" s="38">
        <v>0</v>
      </c>
      <c r="T608" s="38">
        <v>0</v>
      </c>
      <c r="U608" s="19"/>
      <c r="V608" s="38">
        <v>0</v>
      </c>
      <c r="W608" s="19"/>
      <c r="X608" s="38">
        <v>0</v>
      </c>
      <c r="Y608" s="38">
        <v>56650</v>
      </c>
      <c r="Z608" s="38">
        <v>56650</v>
      </c>
      <c r="AA608" s="20"/>
      <c r="AB608" s="19"/>
      <c r="AC608" s="38" t="s">
        <v>112</v>
      </c>
    </row>
    <row r="609" spans="1:29" x14ac:dyDescent="0.25">
      <c r="A609" s="13" t="str">
        <f t="shared" si="20"/>
        <v>1162157885</v>
      </c>
      <c r="B609" s="35">
        <v>604</v>
      </c>
      <c r="C609" s="36" t="s">
        <v>6335</v>
      </c>
      <c r="D609" s="13" t="str">
        <f t="shared" si="21"/>
        <v>1162157885</v>
      </c>
      <c r="E609" s="36"/>
      <c r="F609" s="35" t="s">
        <v>6336</v>
      </c>
      <c r="G609" s="37">
        <v>44096.506238425929</v>
      </c>
      <c r="H609" s="35" t="s">
        <v>157</v>
      </c>
      <c r="I609" s="35" t="s">
        <v>6337</v>
      </c>
      <c r="J609" s="35" t="s">
        <v>6337</v>
      </c>
      <c r="K609" s="35" t="s">
        <v>6338</v>
      </c>
      <c r="L609" s="35" t="s">
        <v>6339</v>
      </c>
      <c r="M609" s="35" t="s">
        <v>6340</v>
      </c>
      <c r="N609" s="35" t="s">
        <v>6341</v>
      </c>
      <c r="O609" s="35" t="s">
        <v>6342</v>
      </c>
      <c r="P609" s="38">
        <v>50000</v>
      </c>
      <c r="Q609" s="38">
        <v>6650</v>
      </c>
      <c r="R609" s="38">
        <v>0</v>
      </c>
      <c r="S609" s="38">
        <v>0</v>
      </c>
      <c r="T609" s="38">
        <v>0</v>
      </c>
      <c r="U609" s="19"/>
      <c r="V609" s="38">
        <v>0</v>
      </c>
      <c r="W609" s="19"/>
      <c r="X609" s="38">
        <v>0</v>
      </c>
      <c r="Y609" s="38">
        <v>56650</v>
      </c>
      <c r="Z609" s="38">
        <v>56650</v>
      </c>
      <c r="AA609" s="20"/>
      <c r="AB609" s="19"/>
      <c r="AC609" s="38" t="s">
        <v>112</v>
      </c>
    </row>
    <row r="610" spans="1:29" x14ac:dyDescent="0.25">
      <c r="A610" s="13" t="str">
        <f t="shared" si="20"/>
        <v>1575157658</v>
      </c>
      <c r="B610" s="35">
        <v>605</v>
      </c>
      <c r="C610" s="36" t="s">
        <v>6343</v>
      </c>
      <c r="D610" s="13" t="str">
        <f t="shared" si="21"/>
        <v>1575157658</v>
      </c>
      <c r="E610" s="36"/>
      <c r="F610" s="35" t="s">
        <v>6344</v>
      </c>
      <c r="G610" s="37">
        <v>44096.510439814818</v>
      </c>
      <c r="H610" s="35" t="s">
        <v>157</v>
      </c>
      <c r="I610" s="35" t="s">
        <v>6345</v>
      </c>
      <c r="J610" s="35" t="s">
        <v>6345</v>
      </c>
      <c r="K610" s="35" t="s">
        <v>6346</v>
      </c>
      <c r="L610" s="35" t="s">
        <v>6347</v>
      </c>
      <c r="M610" s="35" t="s">
        <v>6348</v>
      </c>
      <c r="N610" s="35" t="s">
        <v>6349</v>
      </c>
      <c r="O610" s="35" t="s">
        <v>6350</v>
      </c>
      <c r="P610" s="38">
        <v>70000</v>
      </c>
      <c r="Q610" s="38">
        <v>6650</v>
      </c>
      <c r="R610" s="38">
        <v>0</v>
      </c>
      <c r="S610" s="38">
        <v>0</v>
      </c>
      <c r="T610" s="38">
        <v>0</v>
      </c>
      <c r="U610" s="19"/>
      <c r="V610" s="38">
        <v>0</v>
      </c>
      <c r="W610" s="19"/>
      <c r="X610" s="38">
        <v>0</v>
      </c>
      <c r="Y610" s="38">
        <v>76650</v>
      </c>
      <c r="Z610" s="38">
        <v>76650</v>
      </c>
      <c r="AA610" s="20"/>
      <c r="AB610" s="19"/>
      <c r="AC610" s="38" t="s">
        <v>112</v>
      </c>
    </row>
    <row r="611" spans="1:29" x14ac:dyDescent="0.25">
      <c r="A611" s="13" t="str">
        <f t="shared" si="20"/>
        <v>1032257101</v>
      </c>
      <c r="B611" s="35">
        <v>606</v>
      </c>
      <c r="C611" s="36" t="s">
        <v>6351</v>
      </c>
      <c r="D611" s="13" t="str">
        <f t="shared" si="21"/>
        <v>1032257101</v>
      </c>
      <c r="E611" s="36"/>
      <c r="F611" s="35" t="s">
        <v>6352</v>
      </c>
      <c r="G611" s="37">
        <v>44096.517916666664</v>
      </c>
      <c r="H611" s="35" t="s">
        <v>157</v>
      </c>
      <c r="I611" s="35" t="s">
        <v>6353</v>
      </c>
      <c r="J611" s="35" t="s">
        <v>6353</v>
      </c>
      <c r="K611" s="35" t="s">
        <v>6354</v>
      </c>
      <c r="L611" s="35" t="s">
        <v>6355</v>
      </c>
      <c r="M611" s="35" t="s">
        <v>6356</v>
      </c>
      <c r="N611" s="35" t="s">
        <v>6357</v>
      </c>
      <c r="O611" s="35" t="s">
        <v>6358</v>
      </c>
      <c r="P611" s="38">
        <v>660000</v>
      </c>
      <c r="Q611" s="38">
        <v>6650</v>
      </c>
      <c r="R611" s="38">
        <v>12000</v>
      </c>
      <c r="S611" s="38">
        <v>0</v>
      </c>
      <c r="T611" s="38">
        <v>0</v>
      </c>
      <c r="U611" s="19"/>
      <c r="V611" s="38">
        <v>0</v>
      </c>
      <c r="W611" s="19"/>
      <c r="X611" s="38">
        <v>0</v>
      </c>
      <c r="Y611" s="38">
        <v>678650</v>
      </c>
      <c r="Z611" s="38">
        <v>678650</v>
      </c>
      <c r="AA611" s="39" t="s">
        <v>6359</v>
      </c>
      <c r="AB611" s="38" t="s">
        <v>162</v>
      </c>
      <c r="AC611" s="38" t="s">
        <v>112</v>
      </c>
    </row>
    <row r="612" spans="1:29" x14ac:dyDescent="0.25">
      <c r="A612" s="13" t="str">
        <f t="shared" si="20"/>
        <v>1421257836</v>
      </c>
      <c r="B612" s="35">
        <v>607</v>
      </c>
      <c r="C612" s="36" t="s">
        <v>6360</v>
      </c>
      <c r="D612" s="13" t="str">
        <f t="shared" si="21"/>
        <v>1421257836</v>
      </c>
      <c r="E612" s="36"/>
      <c r="F612" s="35" t="s">
        <v>6361</v>
      </c>
      <c r="G612" s="37">
        <v>44096.520277777781</v>
      </c>
      <c r="H612" s="35" t="s">
        <v>157</v>
      </c>
      <c r="I612" s="35" t="s">
        <v>6362</v>
      </c>
      <c r="J612" s="35" t="s">
        <v>6362</v>
      </c>
      <c r="K612" s="35" t="s">
        <v>6363</v>
      </c>
      <c r="L612" s="35" t="s">
        <v>6364</v>
      </c>
      <c r="M612" s="35" t="s">
        <v>6365</v>
      </c>
      <c r="N612" s="35" t="s">
        <v>6366</v>
      </c>
      <c r="O612" s="35" t="s">
        <v>6367</v>
      </c>
      <c r="P612" s="38">
        <v>50000</v>
      </c>
      <c r="Q612" s="38">
        <v>6650</v>
      </c>
      <c r="R612" s="38">
        <v>10000</v>
      </c>
      <c r="S612" s="38">
        <v>0</v>
      </c>
      <c r="T612" s="38">
        <v>0</v>
      </c>
      <c r="U612" s="19"/>
      <c r="V612" s="38">
        <v>0</v>
      </c>
      <c r="W612" s="19"/>
      <c r="X612" s="38">
        <v>0</v>
      </c>
      <c r="Y612" s="38">
        <v>66650</v>
      </c>
      <c r="Z612" s="38">
        <v>66650</v>
      </c>
      <c r="AA612" s="39" t="s">
        <v>6368</v>
      </c>
      <c r="AB612" s="38" t="s">
        <v>151</v>
      </c>
      <c r="AC612" s="38" t="s">
        <v>112</v>
      </c>
    </row>
    <row r="613" spans="1:29" x14ac:dyDescent="0.25">
      <c r="A613" s="13" t="str">
        <f t="shared" si="20"/>
        <v>1908257298</v>
      </c>
      <c r="B613" s="35">
        <v>608</v>
      </c>
      <c r="C613" s="36" t="s">
        <v>6369</v>
      </c>
      <c r="D613" s="13" t="str">
        <f t="shared" si="21"/>
        <v>1908257298</v>
      </c>
      <c r="E613" s="36"/>
      <c r="F613" s="35" t="s">
        <v>6370</v>
      </c>
      <c r="G613" s="37">
        <v>44096.524699074071</v>
      </c>
      <c r="H613" s="35" t="s">
        <v>157</v>
      </c>
      <c r="I613" s="35" t="s">
        <v>6371</v>
      </c>
      <c r="J613" s="35" t="s">
        <v>6371</v>
      </c>
      <c r="K613" s="35" t="s">
        <v>6372</v>
      </c>
      <c r="L613" s="35" t="s">
        <v>6373</v>
      </c>
      <c r="M613" s="35" t="s">
        <v>6374</v>
      </c>
      <c r="N613" s="35" t="s">
        <v>6375</v>
      </c>
      <c r="O613" s="35" t="s">
        <v>6376</v>
      </c>
      <c r="P613" s="38">
        <v>950000</v>
      </c>
      <c r="Q613" s="38">
        <v>6650</v>
      </c>
      <c r="R613" s="38">
        <v>27000</v>
      </c>
      <c r="S613" s="38">
        <v>0</v>
      </c>
      <c r="T613" s="38">
        <v>0</v>
      </c>
      <c r="U613" s="19"/>
      <c r="V613" s="38">
        <v>0</v>
      </c>
      <c r="W613" s="19"/>
      <c r="X613" s="38">
        <v>0</v>
      </c>
      <c r="Y613" s="38">
        <v>983650</v>
      </c>
      <c r="Z613" s="38">
        <v>983650</v>
      </c>
      <c r="AA613" s="39" t="s">
        <v>6377</v>
      </c>
      <c r="AB613" s="38" t="s">
        <v>151</v>
      </c>
      <c r="AC613" s="38" t="s">
        <v>112</v>
      </c>
    </row>
    <row r="614" spans="1:29" x14ac:dyDescent="0.25">
      <c r="A614" s="13" t="str">
        <f t="shared" si="20"/>
        <v>1269257094</v>
      </c>
      <c r="B614" s="35">
        <v>609</v>
      </c>
      <c r="C614" s="36" t="s">
        <v>6378</v>
      </c>
      <c r="D614" s="13" t="str">
        <f t="shared" si="21"/>
        <v>1269257094</v>
      </c>
      <c r="E614" s="36"/>
      <c r="F614" s="35" t="s">
        <v>6379</v>
      </c>
      <c r="G614" s="37">
        <v>44096.527615740742</v>
      </c>
      <c r="H614" s="35" t="s">
        <v>157</v>
      </c>
      <c r="I614" s="35" t="s">
        <v>6380</v>
      </c>
      <c r="J614" s="35" t="s">
        <v>6380</v>
      </c>
      <c r="K614" s="35" t="s">
        <v>6381</v>
      </c>
      <c r="L614" s="35" t="s">
        <v>6382</v>
      </c>
      <c r="M614" s="35" t="s">
        <v>6383</v>
      </c>
      <c r="N614" s="35" t="s">
        <v>6384</v>
      </c>
      <c r="O614" s="35" t="s">
        <v>6385</v>
      </c>
      <c r="P614" s="38">
        <v>70000</v>
      </c>
      <c r="Q614" s="38">
        <v>6650</v>
      </c>
      <c r="R614" s="38">
        <v>0</v>
      </c>
      <c r="S614" s="38">
        <v>0</v>
      </c>
      <c r="T614" s="38">
        <v>0</v>
      </c>
      <c r="U614" s="19"/>
      <c r="V614" s="38">
        <v>0</v>
      </c>
      <c r="W614" s="19"/>
      <c r="X614" s="38">
        <v>0</v>
      </c>
      <c r="Y614" s="38">
        <v>76650</v>
      </c>
      <c r="Z614" s="38">
        <v>76650</v>
      </c>
      <c r="AA614" s="20"/>
      <c r="AB614" s="19"/>
      <c r="AC614" s="38" t="s">
        <v>112</v>
      </c>
    </row>
    <row r="615" spans="1:29" x14ac:dyDescent="0.25">
      <c r="A615" s="13" t="str">
        <f t="shared" si="20"/>
        <v>1181457302</v>
      </c>
      <c r="B615" s="35">
        <v>610</v>
      </c>
      <c r="C615" s="36" t="s">
        <v>6386</v>
      </c>
      <c r="D615" s="13" t="str">
        <f t="shared" si="21"/>
        <v>1181457302</v>
      </c>
      <c r="E615" s="36"/>
      <c r="F615" s="35" t="s">
        <v>6387</v>
      </c>
      <c r="G615" s="37">
        <v>44096.540162037039</v>
      </c>
      <c r="H615" s="35" t="s">
        <v>157</v>
      </c>
      <c r="I615" s="35" t="s">
        <v>6388</v>
      </c>
      <c r="J615" s="35" t="s">
        <v>6388</v>
      </c>
      <c r="K615" s="35" t="s">
        <v>6389</v>
      </c>
      <c r="L615" s="35" t="s">
        <v>6390</v>
      </c>
      <c r="M615" s="35" t="s">
        <v>6391</v>
      </c>
      <c r="N615" s="35" t="s">
        <v>6392</v>
      </c>
      <c r="O615" s="35" t="s">
        <v>6393</v>
      </c>
      <c r="P615" s="38">
        <v>500000</v>
      </c>
      <c r="Q615" s="38">
        <v>6650</v>
      </c>
      <c r="R615" s="38">
        <v>10000</v>
      </c>
      <c r="S615" s="38">
        <v>0</v>
      </c>
      <c r="T615" s="38">
        <v>0</v>
      </c>
      <c r="U615" s="19"/>
      <c r="V615" s="38">
        <v>0</v>
      </c>
      <c r="W615" s="19"/>
      <c r="X615" s="38">
        <v>0</v>
      </c>
      <c r="Y615" s="38">
        <v>516650</v>
      </c>
      <c r="Z615" s="38">
        <v>516650</v>
      </c>
      <c r="AA615" s="39" t="s">
        <v>6394</v>
      </c>
      <c r="AB615" s="38" t="s">
        <v>162</v>
      </c>
      <c r="AC615" s="38" t="s">
        <v>112</v>
      </c>
    </row>
    <row r="616" spans="1:29" x14ac:dyDescent="0.25">
      <c r="A616" s="13" t="str">
        <f t="shared" si="20"/>
        <v>1887048020</v>
      </c>
      <c r="B616" s="35">
        <v>611</v>
      </c>
      <c r="C616" s="36" t="s">
        <v>6395</v>
      </c>
      <c r="D616" s="13" t="str">
        <f t="shared" si="21"/>
        <v>1887048020</v>
      </c>
      <c r="E616" s="36"/>
      <c r="F616" s="35" t="s">
        <v>6396</v>
      </c>
      <c r="G616" s="37">
        <v>44097.042037037034</v>
      </c>
      <c r="H616" s="35" t="s">
        <v>157</v>
      </c>
      <c r="I616" s="35" t="s">
        <v>6397</v>
      </c>
      <c r="J616" s="35" t="s">
        <v>6397</v>
      </c>
      <c r="K616" s="35" t="s">
        <v>6398</v>
      </c>
      <c r="L616" s="35" t="s">
        <v>6399</v>
      </c>
      <c r="M616" s="35" t="s">
        <v>6400</v>
      </c>
      <c r="N616" s="35" t="s">
        <v>6401</v>
      </c>
      <c r="O616" s="35" t="s">
        <v>6402</v>
      </c>
      <c r="P616" s="38">
        <v>474000</v>
      </c>
      <c r="Q616" s="38">
        <v>6650</v>
      </c>
      <c r="R616" s="38">
        <v>10000</v>
      </c>
      <c r="S616" s="38">
        <v>0</v>
      </c>
      <c r="T616" s="38">
        <v>0</v>
      </c>
      <c r="U616" s="19"/>
      <c r="V616" s="38">
        <v>0</v>
      </c>
      <c r="W616" s="19"/>
      <c r="X616" s="38">
        <v>0</v>
      </c>
      <c r="Y616" s="38">
        <v>490650</v>
      </c>
      <c r="Z616" s="38">
        <v>490650</v>
      </c>
      <c r="AA616" s="39" t="s">
        <v>6403</v>
      </c>
      <c r="AB616" s="38" t="s">
        <v>162</v>
      </c>
      <c r="AC616" s="38" t="s">
        <v>112</v>
      </c>
    </row>
    <row r="617" spans="1:29" x14ac:dyDescent="0.25">
      <c r="A617" s="13" t="str">
        <f t="shared" si="20"/>
        <v>1306797000</v>
      </c>
      <c r="B617" s="35">
        <v>612</v>
      </c>
      <c r="C617" s="36" t="s">
        <v>6404</v>
      </c>
      <c r="D617" s="13" t="str">
        <f t="shared" si="21"/>
        <v>1306797000</v>
      </c>
      <c r="E617" s="36"/>
      <c r="F617" s="35" t="s">
        <v>6405</v>
      </c>
      <c r="G617" s="37">
        <v>44097.042511574073</v>
      </c>
      <c r="H617" s="35" t="s">
        <v>157</v>
      </c>
      <c r="I617" s="35" t="s">
        <v>6406</v>
      </c>
      <c r="J617" s="35" t="s">
        <v>6406</v>
      </c>
      <c r="K617" s="35" t="s">
        <v>6407</v>
      </c>
      <c r="L617" s="35" t="s">
        <v>6408</v>
      </c>
      <c r="M617" s="35" t="s">
        <v>6409</v>
      </c>
      <c r="N617" s="35" t="s">
        <v>6410</v>
      </c>
      <c r="O617" s="35" t="s">
        <v>6411</v>
      </c>
      <c r="P617" s="38">
        <v>50000</v>
      </c>
      <c r="Q617" s="38">
        <v>6650</v>
      </c>
      <c r="R617" s="38">
        <v>0</v>
      </c>
      <c r="S617" s="38">
        <v>0</v>
      </c>
      <c r="T617" s="38">
        <v>0</v>
      </c>
      <c r="U617" s="19"/>
      <c r="V617" s="38">
        <v>0</v>
      </c>
      <c r="W617" s="19"/>
      <c r="X617" s="38">
        <v>0</v>
      </c>
      <c r="Y617" s="38">
        <v>56650</v>
      </c>
      <c r="Z617" s="38">
        <v>56650</v>
      </c>
      <c r="AA617" s="20"/>
      <c r="AB617" s="19"/>
      <c r="AC617" s="38" t="s">
        <v>112</v>
      </c>
    </row>
    <row r="618" spans="1:29" x14ac:dyDescent="0.25">
      <c r="A618" s="13" t="str">
        <f t="shared" si="20"/>
        <v>1375148706</v>
      </c>
      <c r="B618" s="35">
        <v>613</v>
      </c>
      <c r="C618" s="36" t="s">
        <v>6412</v>
      </c>
      <c r="D618" s="13" t="str">
        <f t="shared" si="21"/>
        <v>1375148706</v>
      </c>
      <c r="E618" s="36"/>
      <c r="F618" s="35" t="s">
        <v>6413</v>
      </c>
      <c r="G618" s="37">
        <v>44097.051921296297</v>
      </c>
      <c r="H618" s="35" t="s">
        <v>157</v>
      </c>
      <c r="I618" s="35" t="s">
        <v>6414</v>
      </c>
      <c r="J618" s="35" t="s">
        <v>6414</v>
      </c>
      <c r="K618" s="35" t="s">
        <v>6415</v>
      </c>
      <c r="L618" s="35" t="s">
        <v>6416</v>
      </c>
      <c r="M618" s="35" t="s">
        <v>6417</v>
      </c>
      <c r="N618" s="35" t="s">
        <v>6418</v>
      </c>
      <c r="O618" s="35" t="s">
        <v>6419</v>
      </c>
      <c r="P618" s="38">
        <v>950000</v>
      </c>
      <c r="Q618" s="38">
        <v>6650</v>
      </c>
      <c r="R618" s="38">
        <v>10000</v>
      </c>
      <c r="S618" s="38">
        <v>0</v>
      </c>
      <c r="T618" s="38">
        <v>0</v>
      </c>
      <c r="U618" s="19"/>
      <c r="V618" s="38">
        <v>0</v>
      </c>
      <c r="W618" s="19"/>
      <c r="X618" s="38">
        <v>0</v>
      </c>
      <c r="Y618" s="38">
        <v>966650</v>
      </c>
      <c r="Z618" s="38">
        <v>966650</v>
      </c>
      <c r="AA618" s="39" t="s">
        <v>6420</v>
      </c>
      <c r="AB618" s="38" t="s">
        <v>168</v>
      </c>
      <c r="AC618" s="38" t="s">
        <v>112</v>
      </c>
    </row>
    <row r="619" spans="1:29" x14ac:dyDescent="0.25">
      <c r="A619" s="13" t="str">
        <f t="shared" si="20"/>
        <v>1039048428</v>
      </c>
      <c r="B619" s="35">
        <v>614</v>
      </c>
      <c r="C619" s="36" t="s">
        <v>6421</v>
      </c>
      <c r="D619" s="13" t="str">
        <f t="shared" si="21"/>
        <v>1039048428</v>
      </c>
      <c r="E619" s="36"/>
      <c r="F619" s="35" t="s">
        <v>6422</v>
      </c>
      <c r="G619" s="37">
        <v>44097.05908564815</v>
      </c>
      <c r="H619" s="35" t="s">
        <v>157</v>
      </c>
      <c r="I619" s="35" t="s">
        <v>6423</v>
      </c>
      <c r="J619" s="35" t="s">
        <v>6423</v>
      </c>
      <c r="K619" s="35" t="s">
        <v>6424</v>
      </c>
      <c r="L619" s="35" t="s">
        <v>6425</v>
      </c>
      <c r="M619" s="35" t="s">
        <v>6426</v>
      </c>
      <c r="N619" s="35" t="s">
        <v>6427</v>
      </c>
      <c r="O619" s="35" t="s">
        <v>6428</v>
      </c>
      <c r="P619" s="38">
        <v>122000</v>
      </c>
      <c r="Q619" s="38">
        <v>6650</v>
      </c>
      <c r="R619" s="38">
        <v>10000</v>
      </c>
      <c r="S619" s="38">
        <v>0</v>
      </c>
      <c r="T619" s="38">
        <v>0</v>
      </c>
      <c r="U619" s="19"/>
      <c r="V619" s="38">
        <v>0</v>
      </c>
      <c r="W619" s="19"/>
      <c r="X619" s="38">
        <v>0</v>
      </c>
      <c r="Y619" s="38">
        <v>138650</v>
      </c>
      <c r="Z619" s="38">
        <v>138650</v>
      </c>
      <c r="AA619" s="39" t="s">
        <v>6429</v>
      </c>
      <c r="AB619" s="38" t="s">
        <v>162</v>
      </c>
      <c r="AC619" s="38" t="s">
        <v>112</v>
      </c>
    </row>
    <row r="620" spans="1:29" x14ac:dyDescent="0.25">
      <c r="A620" s="13" t="str">
        <f t="shared" si="20"/>
        <v>1451248386</v>
      </c>
      <c r="B620" s="35">
        <v>615</v>
      </c>
      <c r="C620" s="36" t="s">
        <v>6430</v>
      </c>
      <c r="D620" s="13" t="str">
        <f t="shared" si="21"/>
        <v>1451248386</v>
      </c>
      <c r="E620" s="36"/>
      <c r="F620" s="35" t="s">
        <v>6431</v>
      </c>
      <c r="G620" s="37">
        <v>44097.059710648151</v>
      </c>
      <c r="H620" s="35" t="s">
        <v>157</v>
      </c>
      <c r="I620" s="35" t="s">
        <v>6432</v>
      </c>
      <c r="J620" s="35" t="s">
        <v>6432</v>
      </c>
      <c r="K620" s="35" t="s">
        <v>6433</v>
      </c>
      <c r="L620" s="35" t="s">
        <v>6434</v>
      </c>
      <c r="M620" s="35" t="s">
        <v>6435</v>
      </c>
      <c r="N620" s="35" t="s">
        <v>900</v>
      </c>
      <c r="O620" s="35" t="s">
        <v>901</v>
      </c>
      <c r="P620" s="38">
        <v>714000</v>
      </c>
      <c r="Q620" s="38">
        <v>6650</v>
      </c>
      <c r="R620" s="38">
        <v>17000</v>
      </c>
      <c r="S620" s="38">
        <v>0</v>
      </c>
      <c r="T620" s="38">
        <v>0</v>
      </c>
      <c r="U620" s="19"/>
      <c r="V620" s="38">
        <v>0</v>
      </c>
      <c r="W620" s="19"/>
      <c r="X620" s="38">
        <v>0</v>
      </c>
      <c r="Y620" s="38">
        <v>737650</v>
      </c>
      <c r="Z620" s="38">
        <v>737650</v>
      </c>
      <c r="AA620" s="39" t="s">
        <v>6436</v>
      </c>
      <c r="AB620" s="38" t="s">
        <v>168</v>
      </c>
      <c r="AC620" s="38" t="s">
        <v>112</v>
      </c>
    </row>
    <row r="621" spans="1:29" x14ac:dyDescent="0.25">
      <c r="A621" s="13" t="str">
        <f t="shared" si="20"/>
        <v>1198248416</v>
      </c>
      <c r="B621" s="35">
        <v>616</v>
      </c>
      <c r="C621" s="36" t="s">
        <v>6437</v>
      </c>
      <c r="D621" s="13" t="str">
        <f t="shared" si="21"/>
        <v>1198248416</v>
      </c>
      <c r="E621" s="36"/>
      <c r="F621" s="35" t="s">
        <v>6438</v>
      </c>
      <c r="G621" s="37">
        <v>44097.067071759258</v>
      </c>
      <c r="H621" s="35" t="s">
        <v>157</v>
      </c>
      <c r="I621" s="35" t="s">
        <v>6439</v>
      </c>
      <c r="J621" s="35" t="s">
        <v>6439</v>
      </c>
      <c r="K621" s="35" t="s">
        <v>6440</v>
      </c>
      <c r="L621" s="35" t="s">
        <v>6441</v>
      </c>
      <c r="M621" s="35" t="s">
        <v>6442</v>
      </c>
      <c r="N621" s="35" t="s">
        <v>289</v>
      </c>
      <c r="O621" s="35" t="s">
        <v>290</v>
      </c>
      <c r="P621" s="38">
        <v>950000</v>
      </c>
      <c r="Q621" s="38">
        <v>6650</v>
      </c>
      <c r="R621" s="38">
        <v>0</v>
      </c>
      <c r="S621" s="38">
        <v>0</v>
      </c>
      <c r="T621" s="38">
        <v>0</v>
      </c>
      <c r="U621" s="19"/>
      <c r="V621" s="38">
        <v>0</v>
      </c>
      <c r="W621" s="19"/>
      <c r="X621" s="38">
        <v>0</v>
      </c>
      <c r="Y621" s="38">
        <v>956650</v>
      </c>
      <c r="Z621" s="38">
        <v>956650</v>
      </c>
      <c r="AA621" s="20"/>
      <c r="AB621" s="19"/>
      <c r="AC621" s="38" t="s">
        <v>112</v>
      </c>
    </row>
    <row r="622" spans="1:29" x14ac:dyDescent="0.25">
      <c r="A622" s="13" t="str">
        <f t="shared" si="20"/>
        <v>1100348974</v>
      </c>
      <c r="B622" s="35">
        <v>617</v>
      </c>
      <c r="C622" s="36" t="s">
        <v>6443</v>
      </c>
      <c r="D622" s="13" t="str">
        <f t="shared" si="21"/>
        <v>1100348974</v>
      </c>
      <c r="E622" s="36"/>
      <c r="F622" s="35" t="s">
        <v>6444</v>
      </c>
      <c r="G622" s="37">
        <v>44097.067928240744</v>
      </c>
      <c r="H622" s="35" t="s">
        <v>157</v>
      </c>
      <c r="I622" s="35" t="s">
        <v>6445</v>
      </c>
      <c r="J622" s="35" t="s">
        <v>6445</v>
      </c>
      <c r="K622" s="35" t="s">
        <v>6446</v>
      </c>
      <c r="L622" s="35" t="s">
        <v>6447</v>
      </c>
      <c r="M622" s="35" t="s">
        <v>6448</v>
      </c>
      <c r="N622" s="35" t="s">
        <v>6449</v>
      </c>
      <c r="O622" s="35" t="s">
        <v>6450</v>
      </c>
      <c r="P622" s="38">
        <v>300000</v>
      </c>
      <c r="Q622" s="38">
        <v>6650</v>
      </c>
      <c r="R622" s="38">
        <v>25000</v>
      </c>
      <c r="S622" s="38">
        <v>0</v>
      </c>
      <c r="T622" s="38">
        <v>0</v>
      </c>
      <c r="U622" s="19"/>
      <c r="V622" s="38">
        <v>0</v>
      </c>
      <c r="W622" s="19"/>
      <c r="X622" s="38">
        <v>0</v>
      </c>
      <c r="Y622" s="38">
        <v>331650</v>
      </c>
      <c r="Z622" s="38">
        <v>331650</v>
      </c>
      <c r="AA622" s="39" t="s">
        <v>6451</v>
      </c>
      <c r="AB622" s="38" t="s">
        <v>151</v>
      </c>
      <c r="AC622" s="38" t="s">
        <v>112</v>
      </c>
    </row>
    <row r="623" spans="1:29" x14ac:dyDescent="0.25">
      <c r="A623" s="13" t="str">
        <f t="shared" si="20"/>
        <v>1861348076</v>
      </c>
      <c r="B623" s="35">
        <v>618</v>
      </c>
      <c r="C623" s="36" t="s">
        <v>6452</v>
      </c>
      <c r="D623" s="13" t="str">
        <f t="shared" si="21"/>
        <v>1861348076</v>
      </c>
      <c r="E623" s="36"/>
      <c r="F623" s="35" t="s">
        <v>6453</v>
      </c>
      <c r="G623" s="37">
        <v>44097.070300925923</v>
      </c>
      <c r="H623" s="35" t="s">
        <v>157</v>
      </c>
      <c r="I623" s="35" t="s">
        <v>6454</v>
      </c>
      <c r="J623" s="35" t="s">
        <v>6454</v>
      </c>
      <c r="K623" s="35" t="s">
        <v>6455</v>
      </c>
      <c r="L623" s="35" t="s">
        <v>6456</v>
      </c>
      <c r="M623" s="35" t="s">
        <v>6457</v>
      </c>
      <c r="N623" s="35" t="s">
        <v>6458</v>
      </c>
      <c r="O623" s="35" t="s">
        <v>6459</v>
      </c>
      <c r="P623" s="38">
        <v>2040000</v>
      </c>
      <c r="Q623" s="38">
        <v>6650</v>
      </c>
      <c r="R623" s="38">
        <v>24000</v>
      </c>
      <c r="S623" s="38">
        <v>0</v>
      </c>
      <c r="T623" s="38">
        <v>0</v>
      </c>
      <c r="U623" s="19"/>
      <c r="V623" s="38">
        <v>0</v>
      </c>
      <c r="W623" s="19"/>
      <c r="X623" s="38">
        <v>0</v>
      </c>
      <c r="Y623" s="38">
        <v>2070650</v>
      </c>
      <c r="Z623" s="38">
        <v>2070650</v>
      </c>
      <c r="AA623" s="20"/>
      <c r="AB623" s="38" t="s">
        <v>179</v>
      </c>
      <c r="AC623" s="38" t="s">
        <v>112</v>
      </c>
    </row>
    <row r="624" spans="1:29" x14ac:dyDescent="0.25">
      <c r="A624" s="13" t="str">
        <f t="shared" si="20"/>
        <v>1546348459</v>
      </c>
      <c r="B624" s="35">
        <v>619</v>
      </c>
      <c r="C624" s="36" t="s">
        <v>6460</v>
      </c>
      <c r="D624" s="13" t="str">
        <f t="shared" si="21"/>
        <v>1546348459</v>
      </c>
      <c r="E624" s="36"/>
      <c r="F624" s="35" t="s">
        <v>6461</v>
      </c>
      <c r="G624" s="37">
        <v>44097.075277777774</v>
      </c>
      <c r="H624" s="35" t="s">
        <v>157</v>
      </c>
      <c r="I624" s="35" t="s">
        <v>6462</v>
      </c>
      <c r="J624" s="35" t="s">
        <v>6462</v>
      </c>
      <c r="K624" s="35" t="s">
        <v>6463</v>
      </c>
      <c r="L624" s="35" t="s">
        <v>6464</v>
      </c>
      <c r="M624" s="35" t="s">
        <v>6465</v>
      </c>
      <c r="N624" s="35" t="s">
        <v>6466</v>
      </c>
      <c r="O624" s="35" t="s">
        <v>6467</v>
      </c>
      <c r="P624" s="38">
        <v>474000</v>
      </c>
      <c r="Q624" s="38">
        <v>6650</v>
      </c>
      <c r="R624" s="38">
        <v>15000</v>
      </c>
      <c r="S624" s="38">
        <v>0</v>
      </c>
      <c r="T624" s="38">
        <v>0</v>
      </c>
      <c r="U624" s="19"/>
      <c r="V624" s="38">
        <v>0</v>
      </c>
      <c r="W624" s="19"/>
      <c r="X624" s="38">
        <v>0</v>
      </c>
      <c r="Y624" s="38">
        <v>495650</v>
      </c>
      <c r="Z624" s="38">
        <v>495650</v>
      </c>
      <c r="AA624" s="39" t="s">
        <v>6468</v>
      </c>
      <c r="AB624" s="38" t="s">
        <v>158</v>
      </c>
      <c r="AC624" s="38" t="s">
        <v>112</v>
      </c>
    </row>
    <row r="625" spans="1:29" x14ac:dyDescent="0.25">
      <c r="A625" s="13" t="str">
        <f t="shared" si="20"/>
        <v>1268348354</v>
      </c>
      <c r="B625" s="35">
        <v>620</v>
      </c>
      <c r="C625" s="36" t="s">
        <v>6469</v>
      </c>
      <c r="D625" s="13" t="str">
        <f t="shared" si="21"/>
        <v>1268348354</v>
      </c>
      <c r="E625" s="36"/>
      <c r="F625" s="35" t="s">
        <v>6470</v>
      </c>
      <c r="G625" s="37">
        <v>44097.082824074074</v>
      </c>
      <c r="H625" s="35" t="s">
        <v>157</v>
      </c>
      <c r="I625" s="35" t="s">
        <v>6471</v>
      </c>
      <c r="J625" s="35" t="s">
        <v>6471</v>
      </c>
      <c r="K625" s="35" t="s">
        <v>6472</v>
      </c>
      <c r="L625" s="35" t="s">
        <v>6473</v>
      </c>
      <c r="M625" s="35" t="s">
        <v>6474</v>
      </c>
      <c r="N625" s="35" t="s">
        <v>6475</v>
      </c>
      <c r="O625" s="35" t="s">
        <v>6476</v>
      </c>
      <c r="P625" s="38">
        <v>150000</v>
      </c>
      <c r="Q625" s="38">
        <v>6650</v>
      </c>
      <c r="R625" s="38">
        <v>21000</v>
      </c>
      <c r="S625" s="38">
        <v>0</v>
      </c>
      <c r="T625" s="38">
        <v>0</v>
      </c>
      <c r="U625" s="19"/>
      <c r="V625" s="38">
        <v>0</v>
      </c>
      <c r="W625" s="19"/>
      <c r="X625" s="38">
        <v>0</v>
      </c>
      <c r="Y625" s="38">
        <v>177650</v>
      </c>
      <c r="Z625" s="38">
        <v>177650</v>
      </c>
      <c r="AA625" s="20"/>
      <c r="AB625" s="38" t="s">
        <v>179</v>
      </c>
      <c r="AC625" s="38" t="s">
        <v>112</v>
      </c>
    </row>
    <row r="626" spans="1:29" x14ac:dyDescent="0.25">
      <c r="A626" s="13" t="str">
        <f t="shared" si="20"/>
        <v>1262448266</v>
      </c>
      <c r="B626" s="35">
        <v>621</v>
      </c>
      <c r="C626" s="36" t="s">
        <v>6477</v>
      </c>
      <c r="D626" s="13" t="str">
        <f t="shared" si="21"/>
        <v>1262448266</v>
      </c>
      <c r="E626" s="36"/>
      <c r="F626" s="35" t="s">
        <v>6478</v>
      </c>
      <c r="G626" s="37">
        <v>44097.083912037036</v>
      </c>
      <c r="H626" s="35" t="s">
        <v>157</v>
      </c>
      <c r="I626" s="35" t="s">
        <v>6479</v>
      </c>
      <c r="J626" s="35" t="s">
        <v>6479</v>
      </c>
      <c r="K626" s="35" t="s">
        <v>6480</v>
      </c>
      <c r="L626" s="35" t="s">
        <v>6481</v>
      </c>
      <c r="M626" s="35" t="s">
        <v>6482</v>
      </c>
      <c r="N626" s="35" t="s">
        <v>6483</v>
      </c>
      <c r="O626" s="35" t="s">
        <v>261</v>
      </c>
      <c r="P626" s="38">
        <v>300000</v>
      </c>
      <c r="Q626" s="38">
        <v>6650</v>
      </c>
      <c r="R626" s="38">
        <v>0</v>
      </c>
      <c r="S626" s="38">
        <v>0</v>
      </c>
      <c r="T626" s="38">
        <v>0</v>
      </c>
      <c r="U626" s="19"/>
      <c r="V626" s="38">
        <v>0</v>
      </c>
      <c r="W626" s="19"/>
      <c r="X626" s="38">
        <v>0</v>
      </c>
      <c r="Y626" s="38">
        <v>306650</v>
      </c>
      <c r="Z626" s="38">
        <v>306650</v>
      </c>
      <c r="AA626" s="20"/>
      <c r="AB626" s="19"/>
      <c r="AC626" s="38" t="s">
        <v>112</v>
      </c>
    </row>
    <row r="627" spans="1:29" x14ac:dyDescent="0.25">
      <c r="A627" s="13" t="str">
        <f t="shared" si="20"/>
        <v>1816108485</v>
      </c>
      <c r="B627" s="35">
        <v>622</v>
      </c>
      <c r="C627" s="36" t="s">
        <v>6484</v>
      </c>
      <c r="D627" s="13" t="str">
        <f t="shared" si="21"/>
        <v>1816108485</v>
      </c>
      <c r="E627" s="36"/>
      <c r="F627" s="35" t="s">
        <v>6485</v>
      </c>
      <c r="G627" s="37">
        <v>44097.088831018518</v>
      </c>
      <c r="H627" s="35" t="s">
        <v>157</v>
      </c>
      <c r="I627" s="35" t="s">
        <v>6486</v>
      </c>
      <c r="J627" s="35" t="s">
        <v>6486</v>
      </c>
      <c r="K627" s="35" t="s">
        <v>6487</v>
      </c>
      <c r="L627" s="35" t="s">
        <v>6488</v>
      </c>
      <c r="M627" s="35" t="s">
        <v>6489</v>
      </c>
      <c r="N627" s="35" t="s">
        <v>6490</v>
      </c>
      <c r="O627" s="35" t="s">
        <v>997</v>
      </c>
      <c r="P627" s="38">
        <v>50000</v>
      </c>
      <c r="Q627" s="38">
        <v>6650</v>
      </c>
      <c r="R627" s="38">
        <v>0</v>
      </c>
      <c r="S627" s="38">
        <v>0</v>
      </c>
      <c r="T627" s="38">
        <v>0</v>
      </c>
      <c r="U627" s="19"/>
      <c r="V627" s="38">
        <v>0</v>
      </c>
      <c r="W627" s="19"/>
      <c r="X627" s="38">
        <v>0</v>
      </c>
      <c r="Y627" s="38">
        <v>56650</v>
      </c>
      <c r="Z627" s="38">
        <v>56650</v>
      </c>
      <c r="AA627" s="20"/>
      <c r="AB627" s="19"/>
      <c r="AC627" s="38" t="s">
        <v>112</v>
      </c>
    </row>
    <row r="628" spans="1:29" x14ac:dyDescent="0.25">
      <c r="A628" s="13" t="str">
        <f t="shared" si="20"/>
        <v>1758448150</v>
      </c>
      <c r="B628" s="35">
        <v>623</v>
      </c>
      <c r="C628" s="36" t="s">
        <v>6491</v>
      </c>
      <c r="D628" s="13" t="str">
        <f t="shared" si="21"/>
        <v>1758448150</v>
      </c>
      <c r="E628" s="36"/>
      <c r="F628" s="35" t="s">
        <v>6492</v>
      </c>
      <c r="G628" s="37">
        <v>44097.089467592596</v>
      </c>
      <c r="H628" s="35" t="s">
        <v>157</v>
      </c>
      <c r="I628" s="35" t="s">
        <v>6493</v>
      </c>
      <c r="J628" s="35" t="s">
        <v>6493</v>
      </c>
      <c r="K628" s="35" t="s">
        <v>6494</v>
      </c>
      <c r="L628" s="35" t="s">
        <v>6495</v>
      </c>
      <c r="M628" s="35" t="s">
        <v>6496</v>
      </c>
      <c r="N628" s="35" t="s">
        <v>604</v>
      </c>
      <c r="O628" s="35" t="s">
        <v>605</v>
      </c>
      <c r="P628" s="38">
        <v>620000</v>
      </c>
      <c r="Q628" s="38">
        <v>6650</v>
      </c>
      <c r="R628" s="38">
        <v>0</v>
      </c>
      <c r="S628" s="38">
        <v>0</v>
      </c>
      <c r="T628" s="38">
        <v>0</v>
      </c>
      <c r="U628" s="19"/>
      <c r="V628" s="38">
        <v>0</v>
      </c>
      <c r="W628" s="19"/>
      <c r="X628" s="38">
        <v>0</v>
      </c>
      <c r="Y628" s="38">
        <v>626650</v>
      </c>
      <c r="Z628" s="38">
        <v>626650</v>
      </c>
      <c r="AA628" s="20"/>
      <c r="AB628" s="19"/>
      <c r="AC628" s="38" t="s">
        <v>112</v>
      </c>
    </row>
    <row r="629" spans="1:29" x14ac:dyDescent="0.25">
      <c r="A629" s="13" t="str">
        <f t="shared" si="20"/>
        <v>1153548721</v>
      </c>
      <c r="B629" s="35">
        <v>624</v>
      </c>
      <c r="C629" s="36" t="s">
        <v>6497</v>
      </c>
      <c r="D629" s="13" t="str">
        <f t="shared" si="21"/>
        <v>1153548721</v>
      </c>
      <c r="E629" s="36"/>
      <c r="F629" s="35" t="s">
        <v>6498</v>
      </c>
      <c r="G629" s="37">
        <v>44097.095046296294</v>
      </c>
      <c r="H629" s="35" t="s">
        <v>157</v>
      </c>
      <c r="I629" s="35" t="s">
        <v>6499</v>
      </c>
      <c r="J629" s="35" t="s">
        <v>6499</v>
      </c>
      <c r="K629" s="35" t="s">
        <v>6500</v>
      </c>
      <c r="L629" s="35" t="s">
        <v>6501</v>
      </c>
      <c r="M629" s="35" t="s">
        <v>6502</v>
      </c>
      <c r="N629" s="35" t="s">
        <v>1811</v>
      </c>
      <c r="O629" s="35" t="s">
        <v>1812</v>
      </c>
      <c r="P629" s="38">
        <v>380000</v>
      </c>
      <c r="Q629" s="38">
        <v>6650</v>
      </c>
      <c r="R629" s="38">
        <v>0</v>
      </c>
      <c r="S629" s="38">
        <v>0</v>
      </c>
      <c r="T629" s="38">
        <v>0</v>
      </c>
      <c r="U629" s="19"/>
      <c r="V629" s="38">
        <v>0</v>
      </c>
      <c r="W629" s="19"/>
      <c r="X629" s="38">
        <v>0</v>
      </c>
      <c r="Y629" s="38">
        <v>386650</v>
      </c>
      <c r="Z629" s="38">
        <v>386650</v>
      </c>
      <c r="AA629" s="20"/>
      <c r="AB629" s="19"/>
      <c r="AC629" s="38" t="s">
        <v>112</v>
      </c>
    </row>
    <row r="630" spans="1:29" x14ac:dyDescent="0.25">
      <c r="A630" s="13" t="str">
        <f t="shared" si="20"/>
        <v>1792548042</v>
      </c>
      <c r="B630" s="35">
        <v>625</v>
      </c>
      <c r="C630" s="36" t="s">
        <v>6503</v>
      </c>
      <c r="D630" s="13" t="str">
        <f t="shared" si="21"/>
        <v>1792548042</v>
      </c>
      <c r="E630" s="36"/>
      <c r="F630" s="35" t="s">
        <v>6504</v>
      </c>
      <c r="G630" s="37">
        <v>44097.095995370371</v>
      </c>
      <c r="H630" s="35" t="s">
        <v>157</v>
      </c>
      <c r="I630" s="35" t="s">
        <v>6505</v>
      </c>
      <c r="J630" s="35" t="s">
        <v>6505</v>
      </c>
      <c r="K630" s="35" t="s">
        <v>6506</v>
      </c>
      <c r="L630" s="35" t="s">
        <v>6507</v>
      </c>
      <c r="M630" s="35" t="s">
        <v>6508</v>
      </c>
      <c r="N630" s="35" t="s">
        <v>405</v>
      </c>
      <c r="O630" s="35" t="s">
        <v>406</v>
      </c>
      <c r="P630" s="38">
        <v>591000</v>
      </c>
      <c r="Q630" s="38">
        <v>6650</v>
      </c>
      <c r="R630" s="38">
        <v>10000</v>
      </c>
      <c r="S630" s="38">
        <v>0</v>
      </c>
      <c r="T630" s="38">
        <v>0</v>
      </c>
      <c r="U630" s="19"/>
      <c r="V630" s="38">
        <v>0</v>
      </c>
      <c r="W630" s="19"/>
      <c r="X630" s="38">
        <v>0</v>
      </c>
      <c r="Y630" s="38">
        <v>607650</v>
      </c>
      <c r="Z630" s="38">
        <v>607650</v>
      </c>
      <c r="AA630" s="39" t="s">
        <v>6509</v>
      </c>
      <c r="AB630" s="38" t="s">
        <v>163</v>
      </c>
      <c r="AC630" s="38" t="s">
        <v>112</v>
      </c>
    </row>
    <row r="631" spans="1:29" x14ac:dyDescent="0.25">
      <c r="A631" s="13" t="str">
        <f t="shared" si="20"/>
        <v>1096548735</v>
      </c>
      <c r="B631" s="35">
        <v>626</v>
      </c>
      <c r="C631" s="36" t="s">
        <v>6510</v>
      </c>
      <c r="D631" s="13" t="str">
        <f t="shared" si="21"/>
        <v>1096548735</v>
      </c>
      <c r="E631" s="36"/>
      <c r="F631" s="35" t="s">
        <v>6511</v>
      </c>
      <c r="G631" s="37">
        <v>44097.099456018521</v>
      </c>
      <c r="H631" s="35" t="s">
        <v>157</v>
      </c>
      <c r="I631" s="35" t="s">
        <v>6512</v>
      </c>
      <c r="J631" s="35" t="s">
        <v>6512</v>
      </c>
      <c r="K631" s="35" t="s">
        <v>6513</v>
      </c>
      <c r="L631" s="35" t="s">
        <v>6514</v>
      </c>
      <c r="M631" s="35" t="s">
        <v>6515</v>
      </c>
      <c r="N631" s="35" t="s">
        <v>1378</v>
      </c>
      <c r="O631" s="35" t="s">
        <v>1379</v>
      </c>
      <c r="P631" s="38">
        <v>474000</v>
      </c>
      <c r="Q631" s="38">
        <v>6650</v>
      </c>
      <c r="R631" s="38">
        <v>8000</v>
      </c>
      <c r="S631" s="38">
        <v>0</v>
      </c>
      <c r="T631" s="38">
        <v>0</v>
      </c>
      <c r="U631" s="19"/>
      <c r="V631" s="38">
        <v>0</v>
      </c>
      <c r="W631" s="19"/>
      <c r="X631" s="38">
        <v>0</v>
      </c>
      <c r="Y631" s="38">
        <v>488650</v>
      </c>
      <c r="Z631" s="38">
        <v>488650</v>
      </c>
      <c r="AA631" s="39" t="s">
        <v>6516</v>
      </c>
      <c r="AB631" s="38" t="s">
        <v>162</v>
      </c>
      <c r="AC631" s="38" t="s">
        <v>112</v>
      </c>
    </row>
    <row r="632" spans="1:29" x14ac:dyDescent="0.25">
      <c r="A632" s="13" t="str">
        <f t="shared" si="20"/>
        <v>1088548461</v>
      </c>
      <c r="B632" s="35">
        <v>627</v>
      </c>
      <c r="C632" s="36" t="s">
        <v>6517</v>
      </c>
      <c r="D632" s="13" t="str">
        <f t="shared" si="21"/>
        <v>1088548461</v>
      </c>
      <c r="E632" s="36"/>
      <c r="F632" s="35" t="s">
        <v>6518</v>
      </c>
      <c r="G632" s="37">
        <v>44097.102627314816</v>
      </c>
      <c r="H632" s="35" t="s">
        <v>157</v>
      </c>
      <c r="I632" s="35" t="s">
        <v>6519</v>
      </c>
      <c r="J632" s="35" t="s">
        <v>6519</v>
      </c>
      <c r="K632" s="35" t="s">
        <v>6520</v>
      </c>
      <c r="L632" s="35" t="s">
        <v>6521</v>
      </c>
      <c r="M632" s="35" t="s">
        <v>6522</v>
      </c>
      <c r="N632" s="35" t="s">
        <v>6475</v>
      </c>
      <c r="O632" s="35" t="s">
        <v>6476</v>
      </c>
      <c r="P632" s="38">
        <v>620000</v>
      </c>
      <c r="Q632" s="38">
        <v>6650</v>
      </c>
      <c r="R632" s="38">
        <v>10000</v>
      </c>
      <c r="S632" s="38">
        <v>0</v>
      </c>
      <c r="T632" s="38">
        <v>0</v>
      </c>
      <c r="U632" s="19"/>
      <c r="V632" s="38">
        <v>0</v>
      </c>
      <c r="W632" s="19"/>
      <c r="X632" s="38">
        <v>0</v>
      </c>
      <c r="Y632" s="38">
        <v>636650</v>
      </c>
      <c r="Z632" s="38">
        <v>636650</v>
      </c>
      <c r="AA632" s="39" t="s">
        <v>6523</v>
      </c>
      <c r="AB632" s="38" t="s">
        <v>162</v>
      </c>
      <c r="AC632" s="38" t="s">
        <v>112</v>
      </c>
    </row>
    <row r="633" spans="1:29" x14ac:dyDescent="0.25">
      <c r="A633" s="13" t="str">
        <f t="shared" si="20"/>
        <v>1683448658</v>
      </c>
      <c r="B633" s="35">
        <v>628</v>
      </c>
      <c r="C633" s="36" t="s">
        <v>6524</v>
      </c>
      <c r="D633" s="13" t="str">
        <f t="shared" si="21"/>
        <v>1683448658</v>
      </c>
      <c r="E633" s="36"/>
      <c r="F633" s="35" t="s">
        <v>6525</v>
      </c>
      <c r="G633" s="37">
        <v>44097.110173611109</v>
      </c>
      <c r="H633" s="35" t="s">
        <v>157</v>
      </c>
      <c r="I633" s="35" t="s">
        <v>6526</v>
      </c>
      <c r="J633" s="35" t="s">
        <v>6526</v>
      </c>
      <c r="K633" s="35" t="s">
        <v>6527</v>
      </c>
      <c r="L633" s="35" t="s">
        <v>6528</v>
      </c>
      <c r="M633" s="35" t="s">
        <v>6529</v>
      </c>
      <c r="N633" s="35" t="s">
        <v>6530</v>
      </c>
      <c r="O633" s="35" t="s">
        <v>6531</v>
      </c>
      <c r="P633" s="38">
        <v>270000</v>
      </c>
      <c r="Q633" s="38">
        <v>6650</v>
      </c>
      <c r="R633" s="38">
        <v>8000</v>
      </c>
      <c r="S633" s="38">
        <v>0</v>
      </c>
      <c r="T633" s="38">
        <v>0</v>
      </c>
      <c r="U633" s="19"/>
      <c r="V633" s="38">
        <v>0</v>
      </c>
      <c r="W633" s="19"/>
      <c r="X633" s="38">
        <v>0</v>
      </c>
      <c r="Y633" s="38">
        <v>284650</v>
      </c>
      <c r="Z633" s="38">
        <v>284650</v>
      </c>
      <c r="AA633" s="39" t="s">
        <v>6532</v>
      </c>
      <c r="AB633" s="38" t="s">
        <v>138</v>
      </c>
      <c r="AC633" s="38" t="s">
        <v>112</v>
      </c>
    </row>
    <row r="634" spans="1:29" x14ac:dyDescent="0.25">
      <c r="A634" s="13" t="str">
        <f t="shared" si="20"/>
        <v>1147648082</v>
      </c>
      <c r="B634" s="35">
        <v>629</v>
      </c>
      <c r="C634" s="36" t="s">
        <v>6533</v>
      </c>
      <c r="D634" s="13" t="str">
        <f t="shared" si="21"/>
        <v>1147648082</v>
      </c>
      <c r="E634" s="36"/>
      <c r="F634" s="35" t="s">
        <v>6534</v>
      </c>
      <c r="G634" s="37">
        <v>44097.111331018517</v>
      </c>
      <c r="H634" s="35" t="s">
        <v>157</v>
      </c>
      <c r="I634" s="35" t="s">
        <v>6535</v>
      </c>
      <c r="J634" s="35" t="s">
        <v>6535</v>
      </c>
      <c r="K634" s="35" t="s">
        <v>6536</v>
      </c>
      <c r="L634" s="35" t="s">
        <v>6537</v>
      </c>
      <c r="M634" s="35" t="s">
        <v>6538</v>
      </c>
      <c r="N634" s="35" t="s">
        <v>188</v>
      </c>
      <c r="O634" s="35" t="s">
        <v>189</v>
      </c>
      <c r="P634" s="38">
        <v>160000</v>
      </c>
      <c r="Q634" s="38">
        <v>6650</v>
      </c>
      <c r="R634" s="38">
        <v>17000</v>
      </c>
      <c r="S634" s="38">
        <v>0</v>
      </c>
      <c r="T634" s="38">
        <v>0</v>
      </c>
      <c r="U634" s="19"/>
      <c r="V634" s="38">
        <v>0</v>
      </c>
      <c r="W634" s="19"/>
      <c r="X634" s="38">
        <v>0</v>
      </c>
      <c r="Y634" s="38">
        <v>183650</v>
      </c>
      <c r="Z634" s="38">
        <v>183650</v>
      </c>
      <c r="AA634" s="39" t="s">
        <v>6539</v>
      </c>
      <c r="AB634" s="38" t="s">
        <v>138</v>
      </c>
      <c r="AC634" s="38" t="s">
        <v>112</v>
      </c>
    </row>
    <row r="635" spans="1:29" x14ac:dyDescent="0.25">
      <c r="A635" s="13" t="str">
        <f t="shared" si="20"/>
        <v>1577648728</v>
      </c>
      <c r="B635" s="35">
        <v>630</v>
      </c>
      <c r="C635" s="36" t="s">
        <v>6540</v>
      </c>
      <c r="D635" s="13" t="str">
        <f t="shared" si="21"/>
        <v>1577648728</v>
      </c>
      <c r="E635" s="36"/>
      <c r="F635" s="35" t="s">
        <v>6541</v>
      </c>
      <c r="G635" s="37">
        <v>44097.112534722219</v>
      </c>
      <c r="H635" s="35" t="s">
        <v>157</v>
      </c>
      <c r="I635" s="35" t="s">
        <v>6542</v>
      </c>
      <c r="J635" s="35" t="s">
        <v>6542</v>
      </c>
      <c r="K635" s="35" t="s">
        <v>6543</v>
      </c>
      <c r="L635" s="35" t="s">
        <v>6544</v>
      </c>
      <c r="M635" s="35" t="s">
        <v>6545</v>
      </c>
      <c r="N635" s="35" t="s">
        <v>351</v>
      </c>
      <c r="O635" s="35" t="s">
        <v>352</v>
      </c>
      <c r="P635" s="38">
        <v>315000</v>
      </c>
      <c r="Q635" s="38">
        <v>6650</v>
      </c>
      <c r="R635" s="38">
        <v>0</v>
      </c>
      <c r="S635" s="38">
        <v>0</v>
      </c>
      <c r="T635" s="38">
        <v>0</v>
      </c>
      <c r="U635" s="19"/>
      <c r="V635" s="38">
        <v>0</v>
      </c>
      <c r="W635" s="19"/>
      <c r="X635" s="38">
        <v>0</v>
      </c>
      <c r="Y635" s="38">
        <v>321650</v>
      </c>
      <c r="Z635" s="38">
        <v>321650</v>
      </c>
      <c r="AA635" s="20"/>
      <c r="AB635" s="19"/>
      <c r="AC635" s="38" t="s">
        <v>112</v>
      </c>
    </row>
    <row r="636" spans="1:29" x14ac:dyDescent="0.25">
      <c r="A636" s="13" t="str">
        <f t="shared" si="20"/>
        <v>1100748945</v>
      </c>
      <c r="B636" s="35">
        <v>631</v>
      </c>
      <c r="C636" s="36" t="s">
        <v>6546</v>
      </c>
      <c r="D636" s="13" t="str">
        <f t="shared" si="21"/>
        <v>1100748945</v>
      </c>
      <c r="E636" s="36"/>
      <c r="F636" s="35" t="s">
        <v>6547</v>
      </c>
      <c r="G636" s="37">
        <v>44097.114479166667</v>
      </c>
      <c r="H636" s="35" t="s">
        <v>157</v>
      </c>
      <c r="I636" s="35" t="s">
        <v>6548</v>
      </c>
      <c r="J636" s="35" t="s">
        <v>6548</v>
      </c>
      <c r="K636" s="35" t="s">
        <v>6549</v>
      </c>
      <c r="L636" s="35" t="s">
        <v>6550</v>
      </c>
      <c r="M636" s="35" t="s">
        <v>6551</v>
      </c>
      <c r="N636" s="35" t="s">
        <v>6552</v>
      </c>
      <c r="O636" s="35" t="s">
        <v>6553</v>
      </c>
      <c r="P636" s="38">
        <v>1042000</v>
      </c>
      <c r="Q636" s="38">
        <v>6650</v>
      </c>
      <c r="R636" s="38">
        <v>11000</v>
      </c>
      <c r="S636" s="38">
        <v>0</v>
      </c>
      <c r="T636" s="38">
        <v>0</v>
      </c>
      <c r="U636" s="19"/>
      <c r="V636" s="38">
        <v>0</v>
      </c>
      <c r="W636" s="19"/>
      <c r="X636" s="38">
        <v>0</v>
      </c>
      <c r="Y636" s="38">
        <v>1059650</v>
      </c>
      <c r="Z636" s="38">
        <v>1059650</v>
      </c>
      <c r="AA636" s="39" t="s">
        <v>6554</v>
      </c>
      <c r="AB636" s="38" t="s">
        <v>138</v>
      </c>
      <c r="AC636" s="38" t="s">
        <v>112</v>
      </c>
    </row>
    <row r="637" spans="1:29" x14ac:dyDescent="0.25">
      <c r="A637" s="13" t="str">
        <f t="shared" si="20"/>
        <v>1278548862</v>
      </c>
      <c r="B637" s="35">
        <v>632</v>
      </c>
      <c r="C637" s="36" t="s">
        <v>6555</v>
      </c>
      <c r="D637" s="13" t="str">
        <f t="shared" si="21"/>
        <v>1278548862</v>
      </c>
      <c r="E637" s="36"/>
      <c r="F637" s="35" t="s">
        <v>6556</v>
      </c>
      <c r="G637" s="37">
        <v>44097.116979166669</v>
      </c>
      <c r="H637" s="35" t="s">
        <v>157</v>
      </c>
      <c r="I637" s="35" t="s">
        <v>6557</v>
      </c>
      <c r="J637" s="35" t="s">
        <v>6557</v>
      </c>
      <c r="K637" s="35" t="s">
        <v>6558</v>
      </c>
      <c r="L637" s="35" t="s">
        <v>6559</v>
      </c>
      <c r="M637" s="35" t="s">
        <v>6560</v>
      </c>
      <c r="N637" s="35" t="s">
        <v>6561</v>
      </c>
      <c r="O637" s="35" t="s">
        <v>6562</v>
      </c>
      <c r="P637" s="38">
        <v>50000</v>
      </c>
      <c r="Q637" s="38">
        <v>6650</v>
      </c>
      <c r="R637" s="38">
        <v>0</v>
      </c>
      <c r="S637" s="38">
        <v>0</v>
      </c>
      <c r="T637" s="38">
        <v>0</v>
      </c>
      <c r="U637" s="19"/>
      <c r="V637" s="38">
        <v>0</v>
      </c>
      <c r="W637" s="19"/>
      <c r="X637" s="38">
        <v>0</v>
      </c>
      <c r="Y637" s="38">
        <v>56650</v>
      </c>
      <c r="Z637" s="38">
        <v>56650</v>
      </c>
      <c r="AA637" s="20"/>
      <c r="AB637" s="19"/>
      <c r="AC637" s="38" t="s">
        <v>112</v>
      </c>
    </row>
    <row r="638" spans="1:29" x14ac:dyDescent="0.25">
      <c r="A638" s="13" t="str">
        <f t="shared" si="20"/>
        <v>1140848895</v>
      </c>
      <c r="B638" s="35">
        <v>633</v>
      </c>
      <c r="C638" s="36" t="s">
        <v>6563</v>
      </c>
      <c r="D638" s="13" t="str">
        <f t="shared" si="21"/>
        <v>1140848895</v>
      </c>
      <c r="E638" s="36"/>
      <c r="F638" s="35" t="s">
        <v>6564</v>
      </c>
      <c r="G638" s="37">
        <v>44097.126226851855</v>
      </c>
      <c r="H638" s="35" t="s">
        <v>157</v>
      </c>
      <c r="I638" s="35" t="s">
        <v>6565</v>
      </c>
      <c r="J638" s="35" t="s">
        <v>6565</v>
      </c>
      <c r="K638" s="35" t="s">
        <v>6566</v>
      </c>
      <c r="L638" s="35" t="s">
        <v>6567</v>
      </c>
      <c r="M638" s="35" t="s">
        <v>6568</v>
      </c>
      <c r="N638" s="35" t="s">
        <v>794</v>
      </c>
      <c r="O638" s="35" t="s">
        <v>795</v>
      </c>
      <c r="P638" s="38">
        <v>300000</v>
      </c>
      <c r="Q638" s="38">
        <v>6650</v>
      </c>
      <c r="R638" s="38">
        <v>0</v>
      </c>
      <c r="S638" s="38">
        <v>0</v>
      </c>
      <c r="T638" s="38">
        <v>0</v>
      </c>
      <c r="U638" s="19"/>
      <c r="V638" s="38">
        <v>0</v>
      </c>
      <c r="W638" s="19"/>
      <c r="X638" s="38">
        <v>0</v>
      </c>
      <c r="Y638" s="38">
        <v>306650</v>
      </c>
      <c r="Z638" s="38">
        <v>306650</v>
      </c>
      <c r="AA638" s="20"/>
      <c r="AB638" s="19"/>
      <c r="AC638" s="38" t="s">
        <v>112</v>
      </c>
    </row>
    <row r="639" spans="1:29" x14ac:dyDescent="0.25">
      <c r="A639" s="13" t="str">
        <f t="shared" si="20"/>
        <v>1201848095</v>
      </c>
      <c r="B639" s="35">
        <v>634</v>
      </c>
      <c r="C639" s="36" t="s">
        <v>6569</v>
      </c>
      <c r="D639" s="13" t="str">
        <f t="shared" si="21"/>
        <v>1201848095</v>
      </c>
      <c r="E639" s="36"/>
      <c r="F639" s="35" t="s">
        <v>6570</v>
      </c>
      <c r="G639" s="37">
        <v>44097.127974537034</v>
      </c>
      <c r="H639" s="35" t="s">
        <v>157</v>
      </c>
      <c r="I639" s="35" t="s">
        <v>6571</v>
      </c>
      <c r="J639" s="35" t="s">
        <v>6571</v>
      </c>
      <c r="K639" s="35" t="s">
        <v>6572</v>
      </c>
      <c r="L639" s="35" t="s">
        <v>6573</v>
      </c>
      <c r="M639" s="35" t="s">
        <v>6574</v>
      </c>
      <c r="N639" s="35" t="s">
        <v>1292</v>
      </c>
      <c r="O639" s="35" t="s">
        <v>1293</v>
      </c>
      <c r="P639" s="38">
        <v>400000</v>
      </c>
      <c r="Q639" s="38">
        <v>6650</v>
      </c>
      <c r="R639" s="38">
        <v>15000</v>
      </c>
      <c r="S639" s="38">
        <v>0</v>
      </c>
      <c r="T639" s="38">
        <v>0</v>
      </c>
      <c r="U639" s="19"/>
      <c r="V639" s="38">
        <v>0</v>
      </c>
      <c r="W639" s="19"/>
      <c r="X639" s="38">
        <v>0</v>
      </c>
      <c r="Y639" s="38">
        <v>421650</v>
      </c>
      <c r="Z639" s="38">
        <v>421650</v>
      </c>
      <c r="AA639" s="39" t="s">
        <v>6575</v>
      </c>
      <c r="AB639" s="38" t="s">
        <v>138</v>
      </c>
      <c r="AC639" s="38" t="s">
        <v>112</v>
      </c>
    </row>
    <row r="640" spans="1:29" x14ac:dyDescent="0.25">
      <c r="A640" s="13" t="str">
        <f t="shared" si="20"/>
        <v>1681848785</v>
      </c>
      <c r="B640" s="35">
        <v>635</v>
      </c>
      <c r="C640" s="36" t="s">
        <v>6576</v>
      </c>
      <c r="D640" s="13" t="str">
        <f t="shared" si="21"/>
        <v>1681848785</v>
      </c>
      <c r="E640" s="36"/>
      <c r="F640" s="35" t="s">
        <v>6577</v>
      </c>
      <c r="G640" s="37">
        <v>44097.128946759258</v>
      </c>
      <c r="H640" s="35" t="s">
        <v>157</v>
      </c>
      <c r="I640" s="35" t="s">
        <v>6578</v>
      </c>
      <c r="J640" s="35" t="s">
        <v>6578</v>
      </c>
      <c r="K640" s="35" t="s">
        <v>6579</v>
      </c>
      <c r="L640" s="35" t="s">
        <v>6580</v>
      </c>
      <c r="M640" s="35" t="s">
        <v>6581</v>
      </c>
      <c r="N640" s="35" t="s">
        <v>6582</v>
      </c>
      <c r="O640" s="35" t="s">
        <v>6583</v>
      </c>
      <c r="P640" s="38">
        <v>50000</v>
      </c>
      <c r="Q640" s="38">
        <v>6650</v>
      </c>
      <c r="R640" s="38">
        <v>0</v>
      </c>
      <c r="S640" s="38">
        <v>0</v>
      </c>
      <c r="T640" s="38">
        <v>0</v>
      </c>
      <c r="U640" s="19"/>
      <c r="V640" s="38">
        <v>0</v>
      </c>
      <c r="W640" s="19"/>
      <c r="X640" s="38">
        <v>0</v>
      </c>
      <c r="Y640" s="38">
        <v>56650</v>
      </c>
      <c r="Z640" s="38">
        <v>56650</v>
      </c>
      <c r="AA640" s="20"/>
      <c r="AB640" s="19"/>
      <c r="AC640" s="38" t="s">
        <v>112</v>
      </c>
    </row>
    <row r="641" spans="1:29" x14ac:dyDescent="0.25">
      <c r="A641" s="13" t="str">
        <f t="shared" si="20"/>
        <v>1004848767</v>
      </c>
      <c r="B641" s="35">
        <v>636</v>
      </c>
      <c r="C641" s="36" t="s">
        <v>6584</v>
      </c>
      <c r="D641" s="13" t="str">
        <f t="shared" si="21"/>
        <v>1004848767</v>
      </c>
      <c r="E641" s="36"/>
      <c r="F641" s="35" t="s">
        <v>6585</v>
      </c>
      <c r="G641" s="37">
        <v>44097.13045138889</v>
      </c>
      <c r="H641" s="35" t="s">
        <v>157</v>
      </c>
      <c r="I641" s="35" t="s">
        <v>6586</v>
      </c>
      <c r="J641" s="35" t="s">
        <v>6586</v>
      </c>
      <c r="K641" s="35" t="s">
        <v>6587</v>
      </c>
      <c r="L641" s="35" t="s">
        <v>6588</v>
      </c>
      <c r="M641" s="35" t="s">
        <v>6589</v>
      </c>
      <c r="N641" s="35" t="s">
        <v>463</v>
      </c>
      <c r="O641" s="35" t="s">
        <v>464</v>
      </c>
      <c r="P641" s="38">
        <v>240000</v>
      </c>
      <c r="Q641" s="38">
        <v>6650</v>
      </c>
      <c r="R641" s="38">
        <v>19000</v>
      </c>
      <c r="S641" s="38">
        <v>0</v>
      </c>
      <c r="T641" s="38">
        <v>0</v>
      </c>
      <c r="U641" s="19"/>
      <c r="V641" s="38">
        <v>0</v>
      </c>
      <c r="W641" s="19"/>
      <c r="X641" s="38">
        <v>0</v>
      </c>
      <c r="Y641" s="38">
        <v>265650</v>
      </c>
      <c r="Z641" s="38">
        <v>265650</v>
      </c>
      <c r="AA641" s="39" t="s">
        <v>6590</v>
      </c>
      <c r="AB641" s="38" t="s">
        <v>158</v>
      </c>
      <c r="AC641" s="38" t="s">
        <v>112</v>
      </c>
    </row>
    <row r="642" spans="1:29" x14ac:dyDescent="0.25">
      <c r="A642" s="13" t="str">
        <f t="shared" si="20"/>
        <v>1470738594</v>
      </c>
      <c r="B642" s="35">
        <v>637</v>
      </c>
      <c r="C642" s="36" t="s">
        <v>6591</v>
      </c>
      <c r="D642" s="13" t="str">
        <f t="shared" si="21"/>
        <v>1470738594</v>
      </c>
      <c r="E642" s="36"/>
      <c r="F642" s="35" t="s">
        <v>6592</v>
      </c>
      <c r="G642" s="37">
        <v>44097.136099537034</v>
      </c>
      <c r="H642" s="35" t="s">
        <v>157</v>
      </c>
      <c r="I642" s="35" t="s">
        <v>6593</v>
      </c>
      <c r="J642" s="35" t="s">
        <v>6593</v>
      </c>
      <c r="K642" s="35" t="s">
        <v>6594</v>
      </c>
      <c r="L642" s="35" t="s">
        <v>6595</v>
      </c>
      <c r="M642" s="35" t="s">
        <v>6596</v>
      </c>
      <c r="N642" s="35" t="s">
        <v>919</v>
      </c>
      <c r="O642" s="35" t="s">
        <v>920</v>
      </c>
      <c r="P642" s="38">
        <v>160000</v>
      </c>
      <c r="Q642" s="38">
        <v>6650</v>
      </c>
      <c r="R642" s="38">
        <v>8000</v>
      </c>
      <c r="S642" s="38">
        <v>0</v>
      </c>
      <c r="T642" s="38">
        <v>0</v>
      </c>
      <c r="U642" s="19"/>
      <c r="V642" s="38">
        <v>0</v>
      </c>
      <c r="W642" s="19"/>
      <c r="X642" s="38">
        <v>0</v>
      </c>
      <c r="Y642" s="38">
        <v>174650</v>
      </c>
      <c r="Z642" s="38">
        <v>174650</v>
      </c>
      <c r="AA642" s="39" t="s">
        <v>6597</v>
      </c>
      <c r="AB642" s="38" t="s">
        <v>158</v>
      </c>
      <c r="AC642" s="38" t="s">
        <v>112</v>
      </c>
    </row>
    <row r="643" spans="1:29" x14ac:dyDescent="0.25">
      <c r="A643" s="13" t="str">
        <f t="shared" si="20"/>
        <v>1039058615</v>
      </c>
      <c r="B643" s="35">
        <v>638</v>
      </c>
      <c r="C643" s="36" t="s">
        <v>6598</v>
      </c>
      <c r="D643" s="13" t="str">
        <f t="shared" si="21"/>
        <v>1039058615</v>
      </c>
      <c r="E643" s="36"/>
      <c r="F643" s="35" t="s">
        <v>6599</v>
      </c>
      <c r="G643" s="37">
        <v>44097.159930555557</v>
      </c>
      <c r="H643" s="35" t="s">
        <v>157</v>
      </c>
      <c r="I643" s="35" t="s">
        <v>6600</v>
      </c>
      <c r="J643" s="35" t="s">
        <v>6600</v>
      </c>
      <c r="K643" s="35" t="s">
        <v>6601</v>
      </c>
      <c r="L643" s="35" t="s">
        <v>6602</v>
      </c>
      <c r="M643" s="35" t="s">
        <v>6603</v>
      </c>
      <c r="N643" s="35" t="s">
        <v>1165</v>
      </c>
      <c r="O643" s="35" t="s">
        <v>1166</v>
      </c>
      <c r="P643" s="38">
        <v>475000</v>
      </c>
      <c r="Q643" s="38">
        <v>6650</v>
      </c>
      <c r="R643" s="38">
        <v>0</v>
      </c>
      <c r="S643" s="38">
        <v>0</v>
      </c>
      <c r="T643" s="38">
        <v>0</v>
      </c>
      <c r="U643" s="19"/>
      <c r="V643" s="38">
        <v>0</v>
      </c>
      <c r="W643" s="19"/>
      <c r="X643" s="38">
        <v>0</v>
      </c>
      <c r="Y643" s="38">
        <v>481650</v>
      </c>
      <c r="Z643" s="38">
        <v>481650</v>
      </c>
      <c r="AA643" s="20"/>
      <c r="AB643" s="19"/>
      <c r="AC643" s="38" t="s">
        <v>112</v>
      </c>
    </row>
    <row r="644" spans="1:29" x14ac:dyDescent="0.25">
      <c r="A644" s="13" t="str">
        <f t="shared" si="20"/>
        <v>1970158689</v>
      </c>
      <c r="B644" s="35">
        <v>639</v>
      </c>
      <c r="C644" s="36" t="s">
        <v>6604</v>
      </c>
      <c r="D644" s="13" t="str">
        <f t="shared" si="21"/>
        <v>1970158689</v>
      </c>
      <c r="E644" s="36"/>
      <c r="F644" s="35" t="s">
        <v>6605</v>
      </c>
      <c r="G644" s="37">
        <v>44097.161261574074</v>
      </c>
      <c r="H644" s="35" t="s">
        <v>157</v>
      </c>
      <c r="I644" s="35" t="s">
        <v>6606</v>
      </c>
      <c r="J644" s="35" t="s">
        <v>6606</v>
      </c>
      <c r="K644" s="35" t="s">
        <v>6607</v>
      </c>
      <c r="L644" s="35" t="s">
        <v>6608</v>
      </c>
      <c r="M644" s="35" t="s">
        <v>6609</v>
      </c>
      <c r="N644" s="35" t="s">
        <v>6610</v>
      </c>
      <c r="O644" s="35" t="s">
        <v>6611</v>
      </c>
      <c r="P644" s="38">
        <v>50000</v>
      </c>
      <c r="Q644" s="38">
        <v>6650</v>
      </c>
      <c r="R644" s="38">
        <v>0</v>
      </c>
      <c r="S644" s="38">
        <v>0</v>
      </c>
      <c r="T644" s="38">
        <v>0</v>
      </c>
      <c r="U644" s="19"/>
      <c r="V644" s="38">
        <v>0</v>
      </c>
      <c r="W644" s="19"/>
      <c r="X644" s="38">
        <v>0</v>
      </c>
      <c r="Y644" s="38">
        <v>56650</v>
      </c>
      <c r="Z644" s="38">
        <v>56650</v>
      </c>
      <c r="AA644" s="20"/>
      <c r="AB644" s="19"/>
      <c r="AC644" s="38" t="s">
        <v>112</v>
      </c>
    </row>
    <row r="645" spans="1:29" x14ac:dyDescent="0.25">
      <c r="A645" s="13" t="str">
        <f t="shared" si="20"/>
        <v>1524158808</v>
      </c>
      <c r="B645" s="35">
        <v>640</v>
      </c>
      <c r="C645" s="36" t="s">
        <v>6612</v>
      </c>
      <c r="D645" s="13" t="str">
        <f t="shared" si="21"/>
        <v>1524158808</v>
      </c>
      <c r="E645" s="36"/>
      <c r="F645" s="35" t="s">
        <v>6613</v>
      </c>
      <c r="G645" s="37">
        <v>44097.165254629632</v>
      </c>
      <c r="H645" s="35" t="s">
        <v>157</v>
      </c>
      <c r="I645" s="35" t="s">
        <v>6614</v>
      </c>
      <c r="J645" s="35" t="s">
        <v>6614</v>
      </c>
      <c r="K645" s="35" t="s">
        <v>6615</v>
      </c>
      <c r="L645" s="35" t="s">
        <v>6616</v>
      </c>
      <c r="M645" s="35" t="s">
        <v>6617</v>
      </c>
      <c r="N645" s="35" t="s">
        <v>6618</v>
      </c>
      <c r="O645" s="35" t="s">
        <v>614</v>
      </c>
      <c r="P645" s="38">
        <v>50000</v>
      </c>
      <c r="Q645" s="38">
        <v>6650</v>
      </c>
      <c r="R645" s="38">
        <v>0</v>
      </c>
      <c r="S645" s="38">
        <v>0</v>
      </c>
      <c r="T645" s="38">
        <v>0</v>
      </c>
      <c r="U645" s="19"/>
      <c r="V645" s="38">
        <v>0</v>
      </c>
      <c r="W645" s="19"/>
      <c r="X645" s="38">
        <v>0</v>
      </c>
      <c r="Y645" s="38">
        <v>56650</v>
      </c>
      <c r="Z645" s="38">
        <v>56650</v>
      </c>
      <c r="AA645" s="20"/>
      <c r="AB645" s="19"/>
      <c r="AC645" s="38" t="s">
        <v>112</v>
      </c>
    </row>
    <row r="646" spans="1:29" x14ac:dyDescent="0.25">
      <c r="A646" s="13" t="str">
        <f t="shared" ref="A646:A709" si="22">D646</f>
        <v>1347158384</v>
      </c>
      <c r="B646" s="35">
        <v>641</v>
      </c>
      <c r="C646" s="36" t="s">
        <v>6619</v>
      </c>
      <c r="D646" s="13" t="str">
        <f t="shared" ref="D646:D709" si="23">RIGHT(C646,LEN(C646)-6)</f>
        <v>1347158384</v>
      </c>
      <c r="E646" s="36"/>
      <c r="F646" s="35" t="s">
        <v>6620</v>
      </c>
      <c r="G646" s="37">
        <v>44097.169085648151</v>
      </c>
      <c r="H646" s="35" t="s">
        <v>157</v>
      </c>
      <c r="I646" s="35" t="s">
        <v>6621</v>
      </c>
      <c r="J646" s="35" t="s">
        <v>6621</v>
      </c>
      <c r="K646" s="35" t="s">
        <v>6622</v>
      </c>
      <c r="L646" s="35" t="s">
        <v>6623</v>
      </c>
      <c r="M646" s="35" t="s">
        <v>6624</v>
      </c>
      <c r="N646" s="35" t="s">
        <v>6625</v>
      </c>
      <c r="O646" s="35" t="s">
        <v>6626</v>
      </c>
      <c r="P646" s="38">
        <v>50000</v>
      </c>
      <c r="Q646" s="38">
        <v>6650</v>
      </c>
      <c r="R646" s="38">
        <v>0</v>
      </c>
      <c r="S646" s="38">
        <v>0</v>
      </c>
      <c r="T646" s="38">
        <v>0</v>
      </c>
      <c r="U646" s="19"/>
      <c r="V646" s="38">
        <v>0</v>
      </c>
      <c r="W646" s="19"/>
      <c r="X646" s="38">
        <v>0</v>
      </c>
      <c r="Y646" s="38">
        <v>56650</v>
      </c>
      <c r="Z646" s="38">
        <v>56650</v>
      </c>
      <c r="AA646" s="20"/>
      <c r="AB646" s="19"/>
      <c r="AC646" s="38" t="s">
        <v>112</v>
      </c>
    </row>
    <row r="647" spans="1:29" x14ac:dyDescent="0.25">
      <c r="A647" s="13" t="str">
        <f t="shared" si="22"/>
        <v>1422258045</v>
      </c>
      <c r="B647" s="35">
        <v>642</v>
      </c>
      <c r="C647" s="36" t="s">
        <v>6627</v>
      </c>
      <c r="D647" s="13" t="str">
        <f t="shared" si="23"/>
        <v>1422258045</v>
      </c>
      <c r="E647" s="36"/>
      <c r="F647" s="35" t="s">
        <v>6628</v>
      </c>
      <c r="G647" s="37">
        <v>44097.177372685182</v>
      </c>
      <c r="H647" s="35" t="s">
        <v>157</v>
      </c>
      <c r="I647" s="35" t="s">
        <v>6629</v>
      </c>
      <c r="J647" s="35" t="s">
        <v>6629</v>
      </c>
      <c r="K647" s="35" t="s">
        <v>6630</v>
      </c>
      <c r="L647" s="35" t="s">
        <v>6631</v>
      </c>
      <c r="M647" s="35" t="s">
        <v>6632</v>
      </c>
      <c r="N647" s="35" t="s">
        <v>6633</v>
      </c>
      <c r="O647" s="35" t="s">
        <v>6634</v>
      </c>
      <c r="P647" s="38">
        <v>38000</v>
      </c>
      <c r="Q647" s="38">
        <v>6650</v>
      </c>
      <c r="R647" s="38">
        <v>8000</v>
      </c>
      <c r="S647" s="38">
        <v>0</v>
      </c>
      <c r="T647" s="38">
        <v>0</v>
      </c>
      <c r="U647" s="19"/>
      <c r="V647" s="38">
        <v>0</v>
      </c>
      <c r="W647" s="19"/>
      <c r="X647" s="38">
        <v>0</v>
      </c>
      <c r="Y647" s="38">
        <v>52650</v>
      </c>
      <c r="Z647" s="38">
        <v>52650</v>
      </c>
      <c r="AA647" s="39" t="s">
        <v>6635</v>
      </c>
      <c r="AB647" s="38" t="s">
        <v>138</v>
      </c>
      <c r="AC647" s="38" t="s">
        <v>112</v>
      </c>
    </row>
    <row r="648" spans="1:29" x14ac:dyDescent="0.25">
      <c r="A648" s="13" t="str">
        <f t="shared" si="22"/>
        <v>1393258082</v>
      </c>
      <c r="B648" s="35">
        <v>643</v>
      </c>
      <c r="C648" s="36" t="s">
        <v>6636</v>
      </c>
      <c r="D648" s="13" t="str">
        <f t="shared" si="23"/>
        <v>1393258082</v>
      </c>
      <c r="E648" s="36"/>
      <c r="F648" s="35" t="s">
        <v>6637</v>
      </c>
      <c r="G648" s="37">
        <v>44097.178263888891</v>
      </c>
      <c r="H648" s="35" t="s">
        <v>157</v>
      </c>
      <c r="I648" s="35" t="s">
        <v>6638</v>
      </c>
      <c r="J648" s="35" t="s">
        <v>6638</v>
      </c>
      <c r="K648" s="35" t="s">
        <v>6639</v>
      </c>
      <c r="L648" s="35" t="s">
        <v>6640</v>
      </c>
      <c r="M648" s="35" t="s">
        <v>6641</v>
      </c>
      <c r="N648" s="35" t="s">
        <v>536</v>
      </c>
      <c r="O648" s="35" t="s">
        <v>537</v>
      </c>
      <c r="P648" s="38">
        <v>160000</v>
      </c>
      <c r="Q648" s="38">
        <v>6650</v>
      </c>
      <c r="R648" s="38">
        <v>61000</v>
      </c>
      <c r="S648" s="38">
        <v>0</v>
      </c>
      <c r="T648" s="38">
        <v>0</v>
      </c>
      <c r="U648" s="19"/>
      <c r="V648" s="38">
        <v>0</v>
      </c>
      <c r="W648" s="19"/>
      <c r="X648" s="38">
        <v>0</v>
      </c>
      <c r="Y648" s="38">
        <v>227650</v>
      </c>
      <c r="Z648" s="38">
        <v>227650</v>
      </c>
      <c r="AA648" s="39" t="s">
        <v>6642</v>
      </c>
      <c r="AB648" s="38" t="s">
        <v>163</v>
      </c>
      <c r="AC648" s="38" t="s">
        <v>112</v>
      </c>
    </row>
    <row r="649" spans="1:29" x14ac:dyDescent="0.25">
      <c r="A649" s="13" t="str">
        <f t="shared" si="22"/>
        <v>1473618797</v>
      </c>
      <c r="B649" s="35">
        <v>644</v>
      </c>
      <c r="C649" s="36" t="s">
        <v>6643</v>
      </c>
      <c r="D649" s="13" t="str">
        <f t="shared" si="23"/>
        <v>1473618797</v>
      </c>
      <c r="E649" s="36"/>
      <c r="F649" s="35" t="s">
        <v>6644</v>
      </c>
      <c r="G649" s="37">
        <v>44097.259606481479</v>
      </c>
      <c r="H649" s="35" t="s">
        <v>157</v>
      </c>
      <c r="I649" s="35" t="s">
        <v>6645</v>
      </c>
      <c r="J649" s="35" t="s">
        <v>6645</v>
      </c>
      <c r="K649" s="35" t="s">
        <v>6646</v>
      </c>
      <c r="L649" s="35" t="s">
        <v>6647</v>
      </c>
      <c r="M649" s="35" t="s">
        <v>6648</v>
      </c>
      <c r="N649" s="35" t="s">
        <v>6649</v>
      </c>
      <c r="O649" s="35" t="s">
        <v>6650</v>
      </c>
      <c r="P649" s="38">
        <v>50000</v>
      </c>
      <c r="Q649" s="38">
        <v>6650</v>
      </c>
      <c r="R649" s="38">
        <v>0</v>
      </c>
      <c r="S649" s="38">
        <v>0</v>
      </c>
      <c r="T649" s="38">
        <v>0</v>
      </c>
      <c r="U649" s="19"/>
      <c r="V649" s="38">
        <v>0</v>
      </c>
      <c r="W649" s="19"/>
      <c r="X649" s="38">
        <v>0</v>
      </c>
      <c r="Y649" s="38">
        <v>56650</v>
      </c>
      <c r="Z649" s="38">
        <v>56650</v>
      </c>
      <c r="AA649" s="20"/>
      <c r="AB649" s="19"/>
      <c r="AC649" s="38" t="s">
        <v>112</v>
      </c>
    </row>
    <row r="650" spans="1:29" x14ac:dyDescent="0.25">
      <c r="A650" s="13" t="str">
        <f t="shared" si="22"/>
        <v>1551068335</v>
      </c>
      <c r="B650" s="35">
        <v>645</v>
      </c>
      <c r="C650" s="36" t="s">
        <v>6651</v>
      </c>
      <c r="D650" s="13" t="str">
        <f t="shared" si="23"/>
        <v>1551068335</v>
      </c>
      <c r="E650" s="36"/>
      <c r="F650" s="35" t="s">
        <v>6652</v>
      </c>
      <c r="G650" s="37">
        <v>44097.266585648147</v>
      </c>
      <c r="H650" s="35" t="s">
        <v>157</v>
      </c>
      <c r="I650" s="35" t="s">
        <v>6653</v>
      </c>
      <c r="J650" s="35" t="s">
        <v>6653</v>
      </c>
      <c r="K650" s="35" t="s">
        <v>6654</v>
      </c>
      <c r="L650" s="35" t="s">
        <v>6655</v>
      </c>
      <c r="M650" s="35" t="s">
        <v>6656</v>
      </c>
      <c r="N650" s="35" t="s">
        <v>1165</v>
      </c>
      <c r="O650" s="35" t="s">
        <v>1166</v>
      </c>
      <c r="P650" s="38">
        <v>91000</v>
      </c>
      <c r="Q650" s="38">
        <v>6650</v>
      </c>
      <c r="R650" s="38">
        <v>8000</v>
      </c>
      <c r="S650" s="38">
        <v>0</v>
      </c>
      <c r="T650" s="38">
        <v>0</v>
      </c>
      <c r="U650" s="19"/>
      <c r="V650" s="38">
        <v>0</v>
      </c>
      <c r="W650" s="19"/>
      <c r="X650" s="38">
        <v>0</v>
      </c>
      <c r="Y650" s="38">
        <v>105650</v>
      </c>
      <c r="Z650" s="38">
        <v>105650</v>
      </c>
      <c r="AA650" s="39" t="s">
        <v>6657</v>
      </c>
      <c r="AB650" s="38" t="s">
        <v>138</v>
      </c>
      <c r="AC650" s="38" t="s">
        <v>112</v>
      </c>
    </row>
    <row r="651" spans="1:29" x14ac:dyDescent="0.25">
      <c r="A651" s="13" t="str">
        <f t="shared" si="22"/>
        <v>1197718132</v>
      </c>
      <c r="B651" s="35">
        <v>646</v>
      </c>
      <c r="C651" s="36" t="s">
        <v>6658</v>
      </c>
      <c r="D651" s="13" t="str">
        <f t="shared" si="23"/>
        <v>1197718132</v>
      </c>
      <c r="E651" s="36"/>
      <c r="F651" s="35" t="s">
        <v>6659</v>
      </c>
      <c r="G651" s="37">
        <v>44097.277581018519</v>
      </c>
      <c r="H651" s="35" t="s">
        <v>157</v>
      </c>
      <c r="I651" s="35" t="s">
        <v>6660</v>
      </c>
      <c r="J651" s="35" t="s">
        <v>6660</v>
      </c>
      <c r="K651" s="35" t="s">
        <v>6661</v>
      </c>
      <c r="L651" s="35" t="s">
        <v>6662</v>
      </c>
      <c r="M651" s="35" t="s">
        <v>6663</v>
      </c>
      <c r="N651" s="35" t="s">
        <v>270</v>
      </c>
      <c r="O651" s="35" t="s">
        <v>271</v>
      </c>
      <c r="P651" s="38">
        <v>91000</v>
      </c>
      <c r="Q651" s="38">
        <v>6650</v>
      </c>
      <c r="R651" s="38">
        <v>8000</v>
      </c>
      <c r="S651" s="38">
        <v>0</v>
      </c>
      <c r="T651" s="38">
        <v>0</v>
      </c>
      <c r="U651" s="19"/>
      <c r="V651" s="38">
        <v>0</v>
      </c>
      <c r="W651" s="19"/>
      <c r="X651" s="38">
        <v>0</v>
      </c>
      <c r="Y651" s="38">
        <v>105650</v>
      </c>
      <c r="Z651" s="38">
        <v>105650</v>
      </c>
      <c r="AA651" s="39" t="s">
        <v>6664</v>
      </c>
      <c r="AB651" s="38" t="s">
        <v>162</v>
      </c>
      <c r="AC651" s="38" t="s">
        <v>112</v>
      </c>
    </row>
    <row r="652" spans="1:29" x14ac:dyDescent="0.25">
      <c r="A652" s="13" t="str">
        <f t="shared" si="22"/>
        <v>1173168568</v>
      </c>
      <c r="B652" s="35">
        <v>647</v>
      </c>
      <c r="C652" s="36" t="s">
        <v>6665</v>
      </c>
      <c r="D652" s="13" t="str">
        <f t="shared" si="23"/>
        <v>1173168568</v>
      </c>
      <c r="E652" s="36"/>
      <c r="F652" s="35" t="s">
        <v>6666</v>
      </c>
      <c r="G652" s="37">
        <v>44097.281863425924</v>
      </c>
      <c r="H652" s="35" t="s">
        <v>157</v>
      </c>
      <c r="I652" s="35" t="s">
        <v>6667</v>
      </c>
      <c r="J652" s="35" t="s">
        <v>6667</v>
      </c>
      <c r="K652" s="35" t="s">
        <v>6668</v>
      </c>
      <c r="L652" s="35" t="s">
        <v>6669</v>
      </c>
      <c r="M652" s="35" t="s">
        <v>6670</v>
      </c>
      <c r="N652" s="35" t="s">
        <v>6671</v>
      </c>
      <c r="O652" s="35" t="s">
        <v>6672</v>
      </c>
      <c r="P652" s="38">
        <v>404000</v>
      </c>
      <c r="Q652" s="38">
        <v>6650</v>
      </c>
      <c r="R652" s="38">
        <v>12000</v>
      </c>
      <c r="S652" s="38">
        <v>0</v>
      </c>
      <c r="T652" s="38">
        <v>0</v>
      </c>
      <c r="U652" s="19"/>
      <c r="V652" s="38">
        <v>0</v>
      </c>
      <c r="W652" s="19"/>
      <c r="X652" s="38">
        <v>0</v>
      </c>
      <c r="Y652" s="38">
        <v>422650</v>
      </c>
      <c r="Z652" s="38">
        <v>422650</v>
      </c>
      <c r="AA652" s="39" t="s">
        <v>6673</v>
      </c>
      <c r="AB652" s="38" t="s">
        <v>162</v>
      </c>
      <c r="AC652" s="38" t="s">
        <v>112</v>
      </c>
    </row>
    <row r="653" spans="1:29" x14ac:dyDescent="0.25">
      <c r="A653" s="13" t="str">
        <f t="shared" si="22"/>
        <v>1150158404</v>
      </c>
      <c r="B653" s="35">
        <v>648</v>
      </c>
      <c r="C653" s="36" t="s">
        <v>6674</v>
      </c>
      <c r="D653" s="13" t="str">
        <f t="shared" si="23"/>
        <v>1150158404</v>
      </c>
      <c r="E653" s="36"/>
      <c r="F653" s="35" t="s">
        <v>6675</v>
      </c>
      <c r="G653" s="37">
        <v>44097.287777777776</v>
      </c>
      <c r="H653" s="35" t="s">
        <v>157</v>
      </c>
      <c r="I653" s="35" t="s">
        <v>6676</v>
      </c>
      <c r="J653" s="35" t="s">
        <v>6676</v>
      </c>
      <c r="K653" s="35" t="s">
        <v>6677</v>
      </c>
      <c r="L653" s="35" t="s">
        <v>6678</v>
      </c>
      <c r="M653" s="35" t="s">
        <v>6679</v>
      </c>
      <c r="N653" s="35" t="s">
        <v>6680</v>
      </c>
      <c r="O653" s="35" t="s">
        <v>592</v>
      </c>
      <c r="P653" s="38">
        <v>540000</v>
      </c>
      <c r="Q653" s="38">
        <v>6650</v>
      </c>
      <c r="R653" s="38">
        <v>24000</v>
      </c>
      <c r="S653" s="38">
        <v>0</v>
      </c>
      <c r="T653" s="38">
        <v>0</v>
      </c>
      <c r="U653" s="19"/>
      <c r="V653" s="38">
        <v>0</v>
      </c>
      <c r="W653" s="19"/>
      <c r="X653" s="38">
        <v>0</v>
      </c>
      <c r="Y653" s="38">
        <v>570650</v>
      </c>
      <c r="Z653" s="38">
        <v>570650</v>
      </c>
      <c r="AA653" s="39" t="s">
        <v>6681</v>
      </c>
      <c r="AB653" s="38" t="s">
        <v>138</v>
      </c>
      <c r="AC653" s="38" t="s">
        <v>112</v>
      </c>
    </row>
    <row r="654" spans="1:29" x14ac:dyDescent="0.25">
      <c r="A654" s="13" t="str">
        <f t="shared" si="22"/>
        <v>1004268098</v>
      </c>
      <c r="B654" s="35">
        <v>649</v>
      </c>
      <c r="C654" s="36" t="s">
        <v>6682</v>
      </c>
      <c r="D654" s="13" t="str">
        <f t="shared" si="23"/>
        <v>1004268098</v>
      </c>
      <c r="E654" s="36"/>
      <c r="F654" s="35" t="s">
        <v>6683</v>
      </c>
      <c r="G654" s="37">
        <v>44097.292615740742</v>
      </c>
      <c r="H654" s="35" t="s">
        <v>157</v>
      </c>
      <c r="I654" s="35" t="s">
        <v>6684</v>
      </c>
      <c r="J654" s="35" t="s">
        <v>6684</v>
      </c>
      <c r="K654" s="35" t="s">
        <v>6685</v>
      </c>
      <c r="L654" s="35" t="s">
        <v>6686</v>
      </c>
      <c r="M654" s="35" t="s">
        <v>6687</v>
      </c>
      <c r="N654" s="35" t="s">
        <v>6688</v>
      </c>
      <c r="O654" s="35" t="s">
        <v>6689</v>
      </c>
      <c r="P654" s="38">
        <v>70000</v>
      </c>
      <c r="Q654" s="38">
        <v>6650</v>
      </c>
      <c r="R654" s="38">
        <v>8000</v>
      </c>
      <c r="S654" s="38">
        <v>0</v>
      </c>
      <c r="T654" s="38">
        <v>0</v>
      </c>
      <c r="U654" s="19"/>
      <c r="V654" s="38">
        <v>0</v>
      </c>
      <c r="W654" s="19"/>
      <c r="X654" s="38">
        <v>0</v>
      </c>
      <c r="Y654" s="38">
        <v>84650</v>
      </c>
      <c r="Z654" s="38">
        <v>84650</v>
      </c>
      <c r="AA654" s="39" t="s">
        <v>6690</v>
      </c>
      <c r="AB654" s="38" t="s">
        <v>138</v>
      </c>
      <c r="AC654" s="38" t="s">
        <v>112</v>
      </c>
    </row>
    <row r="655" spans="1:29" x14ac:dyDescent="0.25">
      <c r="A655" s="13" t="str">
        <f t="shared" si="22"/>
        <v>1359268438</v>
      </c>
      <c r="B655" s="35">
        <v>650</v>
      </c>
      <c r="C655" s="36" t="s">
        <v>6691</v>
      </c>
      <c r="D655" s="13" t="str">
        <f t="shared" si="23"/>
        <v>1359268438</v>
      </c>
      <c r="E655" s="36"/>
      <c r="F655" s="35" t="s">
        <v>6692</v>
      </c>
      <c r="G655" s="37">
        <v>44097.298935185187</v>
      </c>
      <c r="H655" s="35" t="s">
        <v>157</v>
      </c>
      <c r="I655" s="35" t="s">
        <v>6693</v>
      </c>
      <c r="J655" s="35" t="s">
        <v>6693</v>
      </c>
      <c r="K655" s="35" t="s">
        <v>6694</v>
      </c>
      <c r="L655" s="35" t="s">
        <v>6695</v>
      </c>
      <c r="M655" s="35" t="s">
        <v>6696</v>
      </c>
      <c r="N655" s="35" t="s">
        <v>6697</v>
      </c>
      <c r="O655" s="35" t="s">
        <v>6698</v>
      </c>
      <c r="P655" s="38">
        <v>70000</v>
      </c>
      <c r="Q655" s="38">
        <v>6650</v>
      </c>
      <c r="R655" s="38">
        <v>8000</v>
      </c>
      <c r="S655" s="38">
        <v>0</v>
      </c>
      <c r="T655" s="38">
        <v>0</v>
      </c>
      <c r="U655" s="19"/>
      <c r="V655" s="38">
        <v>0</v>
      </c>
      <c r="W655" s="19"/>
      <c r="X655" s="38">
        <v>0</v>
      </c>
      <c r="Y655" s="38">
        <v>84650</v>
      </c>
      <c r="Z655" s="38">
        <v>84650</v>
      </c>
      <c r="AA655" s="39" t="s">
        <v>6699</v>
      </c>
      <c r="AB655" s="38" t="s">
        <v>138</v>
      </c>
      <c r="AC655" s="38" t="s">
        <v>112</v>
      </c>
    </row>
    <row r="656" spans="1:29" x14ac:dyDescent="0.25">
      <c r="A656" s="13" t="str">
        <f t="shared" si="22"/>
        <v>1879268211</v>
      </c>
      <c r="B656" s="35">
        <v>651</v>
      </c>
      <c r="C656" s="36" t="s">
        <v>6700</v>
      </c>
      <c r="D656" s="13" t="str">
        <f t="shared" si="23"/>
        <v>1879268211</v>
      </c>
      <c r="E656" s="36"/>
      <c r="F656" s="35" t="s">
        <v>6701</v>
      </c>
      <c r="G656" s="37">
        <v>44097.299004629633</v>
      </c>
      <c r="H656" s="35" t="s">
        <v>157</v>
      </c>
      <c r="I656" s="35" t="s">
        <v>6702</v>
      </c>
      <c r="J656" s="35" t="s">
        <v>6702</v>
      </c>
      <c r="K656" s="35" t="s">
        <v>6703</v>
      </c>
      <c r="L656" s="35" t="s">
        <v>6704</v>
      </c>
      <c r="M656" s="35" t="s">
        <v>6705</v>
      </c>
      <c r="N656" s="35" t="s">
        <v>455</v>
      </c>
      <c r="O656" s="35" t="s">
        <v>456</v>
      </c>
      <c r="P656" s="38">
        <v>620000</v>
      </c>
      <c r="Q656" s="38">
        <v>6650</v>
      </c>
      <c r="R656" s="38">
        <v>19000</v>
      </c>
      <c r="S656" s="38">
        <v>0</v>
      </c>
      <c r="T656" s="38">
        <v>0</v>
      </c>
      <c r="U656" s="19"/>
      <c r="V656" s="38">
        <v>0</v>
      </c>
      <c r="W656" s="19"/>
      <c r="X656" s="38">
        <v>0</v>
      </c>
      <c r="Y656" s="38">
        <v>645650</v>
      </c>
      <c r="Z656" s="38">
        <v>645650</v>
      </c>
      <c r="AA656" s="39" t="s">
        <v>6706</v>
      </c>
      <c r="AB656" s="38" t="s">
        <v>162</v>
      </c>
      <c r="AC656" s="38" t="s">
        <v>112</v>
      </c>
    </row>
    <row r="657" spans="1:29" x14ac:dyDescent="0.25">
      <c r="A657" s="13" t="str">
        <f t="shared" si="22"/>
        <v>0863331Q6MB</v>
      </c>
      <c r="B657" s="35">
        <v>652</v>
      </c>
      <c r="C657" s="36" t="s">
        <v>6707</v>
      </c>
      <c r="D657" s="13" t="str">
        <f t="shared" si="23"/>
        <v>0863331Q6MB</v>
      </c>
      <c r="E657" s="36"/>
      <c r="F657" s="35" t="s">
        <v>6707</v>
      </c>
      <c r="G657" s="37">
        <v>44097.302430555559</v>
      </c>
      <c r="H657" s="35" t="s">
        <v>180</v>
      </c>
      <c r="I657" s="35" t="s">
        <v>6708</v>
      </c>
      <c r="J657" s="35" t="s">
        <v>6708</v>
      </c>
      <c r="K657" s="35" t="s">
        <v>6709</v>
      </c>
      <c r="L657" s="35" t="s">
        <v>6710</v>
      </c>
      <c r="M657" s="35" t="s">
        <v>6711</v>
      </c>
      <c r="N657" s="35" t="s">
        <v>6712</v>
      </c>
      <c r="O657" s="35" t="s">
        <v>1386</v>
      </c>
      <c r="P657" s="38">
        <v>50000</v>
      </c>
      <c r="Q657" s="38">
        <v>5200</v>
      </c>
      <c r="R657" s="38">
        <v>23000</v>
      </c>
      <c r="S657" s="38">
        <v>0</v>
      </c>
      <c r="T657" s="38">
        <v>0</v>
      </c>
      <c r="U657" s="19"/>
      <c r="V657" s="38">
        <v>0</v>
      </c>
      <c r="W657" s="19"/>
      <c r="X657" s="38">
        <v>0</v>
      </c>
      <c r="Y657" s="38">
        <v>78200</v>
      </c>
      <c r="Z657" s="38">
        <v>78200</v>
      </c>
      <c r="AA657" s="39" t="s">
        <v>6713</v>
      </c>
      <c r="AB657" s="38" t="s">
        <v>138</v>
      </c>
      <c r="AC657" s="38" t="s">
        <v>112</v>
      </c>
    </row>
    <row r="658" spans="1:29" x14ac:dyDescent="0.25">
      <c r="A658" s="13" t="str">
        <f t="shared" si="22"/>
        <v>1926368439</v>
      </c>
      <c r="B658" s="35">
        <v>653</v>
      </c>
      <c r="C658" s="36" t="s">
        <v>6714</v>
      </c>
      <c r="D658" s="13" t="str">
        <f t="shared" si="23"/>
        <v>1926368439</v>
      </c>
      <c r="E658" s="36"/>
      <c r="F658" s="35" t="s">
        <v>6715</v>
      </c>
      <c r="G658" s="37">
        <v>44097.30672453704</v>
      </c>
      <c r="H658" s="35" t="s">
        <v>157</v>
      </c>
      <c r="I658" s="35" t="s">
        <v>6716</v>
      </c>
      <c r="J658" s="35" t="s">
        <v>6716</v>
      </c>
      <c r="K658" s="35" t="s">
        <v>6717</v>
      </c>
      <c r="L658" s="35" t="s">
        <v>6718</v>
      </c>
      <c r="M658" s="35" t="s">
        <v>6719</v>
      </c>
      <c r="N658" s="35" t="s">
        <v>6720</v>
      </c>
      <c r="O658" s="35" t="s">
        <v>6721</v>
      </c>
      <c r="P658" s="38">
        <v>70000</v>
      </c>
      <c r="Q658" s="38">
        <v>6650</v>
      </c>
      <c r="R658" s="38">
        <v>8000</v>
      </c>
      <c r="S658" s="38">
        <v>0</v>
      </c>
      <c r="T658" s="38">
        <v>0</v>
      </c>
      <c r="U658" s="19"/>
      <c r="V658" s="38">
        <v>0</v>
      </c>
      <c r="W658" s="19"/>
      <c r="X658" s="38">
        <v>0</v>
      </c>
      <c r="Y658" s="38">
        <v>84650</v>
      </c>
      <c r="Z658" s="38">
        <v>84650</v>
      </c>
      <c r="AA658" s="39" t="s">
        <v>6722</v>
      </c>
      <c r="AB658" s="38" t="s">
        <v>138</v>
      </c>
      <c r="AC658" s="38" t="s">
        <v>112</v>
      </c>
    </row>
    <row r="659" spans="1:29" x14ac:dyDescent="0.25">
      <c r="A659" s="13" t="str">
        <f t="shared" si="22"/>
        <v>1691468521</v>
      </c>
      <c r="B659" s="35">
        <v>654</v>
      </c>
      <c r="C659" s="36" t="s">
        <v>6723</v>
      </c>
      <c r="D659" s="13" t="str">
        <f t="shared" si="23"/>
        <v>1691468521</v>
      </c>
      <c r="E659" s="36"/>
      <c r="F659" s="35" t="s">
        <v>6724</v>
      </c>
      <c r="G659" s="37">
        <v>44097.313240740739</v>
      </c>
      <c r="H659" s="35" t="s">
        <v>157</v>
      </c>
      <c r="I659" s="35" t="s">
        <v>6725</v>
      </c>
      <c r="J659" s="35" t="s">
        <v>6725</v>
      </c>
      <c r="K659" s="35" t="s">
        <v>6726</v>
      </c>
      <c r="L659" s="35" t="s">
        <v>6727</v>
      </c>
      <c r="M659" s="35" t="s">
        <v>6728</v>
      </c>
      <c r="N659" s="35" t="s">
        <v>1169</v>
      </c>
      <c r="O659" s="35" t="s">
        <v>1170</v>
      </c>
      <c r="P659" s="38">
        <v>98000</v>
      </c>
      <c r="Q659" s="38">
        <v>6650</v>
      </c>
      <c r="R659" s="38">
        <v>16000</v>
      </c>
      <c r="S659" s="38">
        <v>0</v>
      </c>
      <c r="T659" s="38">
        <v>0</v>
      </c>
      <c r="U659" s="19"/>
      <c r="V659" s="38">
        <v>0</v>
      </c>
      <c r="W659" s="19"/>
      <c r="X659" s="38">
        <v>0</v>
      </c>
      <c r="Y659" s="38">
        <v>120650</v>
      </c>
      <c r="Z659" s="38">
        <v>120650</v>
      </c>
      <c r="AA659" s="39" t="s">
        <v>6729</v>
      </c>
      <c r="AB659" s="38" t="s">
        <v>162</v>
      </c>
      <c r="AC659" s="38" t="s">
        <v>112</v>
      </c>
    </row>
    <row r="660" spans="1:29" x14ac:dyDescent="0.25">
      <c r="A660" s="13" t="str">
        <f t="shared" si="22"/>
        <v>1051028851</v>
      </c>
      <c r="B660" s="35">
        <v>655</v>
      </c>
      <c r="C660" s="36" t="s">
        <v>6730</v>
      </c>
      <c r="D660" s="13" t="str">
        <f t="shared" si="23"/>
        <v>1051028851</v>
      </c>
      <c r="E660" s="36"/>
      <c r="F660" s="35" t="s">
        <v>6731</v>
      </c>
      <c r="G660" s="37">
        <v>44097.316064814811</v>
      </c>
      <c r="H660" s="35" t="s">
        <v>157</v>
      </c>
      <c r="I660" s="35" t="s">
        <v>6732</v>
      </c>
      <c r="J660" s="35" t="s">
        <v>6732</v>
      </c>
      <c r="K660" s="35" t="s">
        <v>6733</v>
      </c>
      <c r="L660" s="35" t="s">
        <v>6734</v>
      </c>
      <c r="M660" s="35" t="s">
        <v>6735</v>
      </c>
      <c r="N660" s="35" t="s">
        <v>6736</v>
      </c>
      <c r="O660" s="35" t="s">
        <v>6737</v>
      </c>
      <c r="P660" s="38">
        <v>160000</v>
      </c>
      <c r="Q660" s="38">
        <v>6650</v>
      </c>
      <c r="R660" s="38">
        <v>13000</v>
      </c>
      <c r="S660" s="38">
        <v>0</v>
      </c>
      <c r="T660" s="38">
        <v>0</v>
      </c>
      <c r="U660" s="19"/>
      <c r="V660" s="38">
        <v>0</v>
      </c>
      <c r="W660" s="19"/>
      <c r="X660" s="38">
        <v>0</v>
      </c>
      <c r="Y660" s="38">
        <v>179650</v>
      </c>
      <c r="Z660" s="38">
        <v>179650</v>
      </c>
      <c r="AA660" s="39" t="s">
        <v>6738</v>
      </c>
      <c r="AB660" s="38" t="s">
        <v>138</v>
      </c>
      <c r="AC660" s="38" t="s">
        <v>112</v>
      </c>
    </row>
    <row r="661" spans="1:29" x14ac:dyDescent="0.25">
      <c r="A661" s="13" t="str">
        <f t="shared" si="22"/>
        <v>1497668929</v>
      </c>
      <c r="B661" s="35">
        <v>656</v>
      </c>
      <c r="C661" s="36" t="s">
        <v>6739</v>
      </c>
      <c r="D661" s="13" t="str">
        <f t="shared" si="23"/>
        <v>1497668929</v>
      </c>
      <c r="E661" s="36"/>
      <c r="F661" s="35" t="s">
        <v>6740</v>
      </c>
      <c r="G661" s="37">
        <v>44097.343287037038</v>
      </c>
      <c r="H661" s="35" t="s">
        <v>157</v>
      </c>
      <c r="I661" s="35" t="s">
        <v>6741</v>
      </c>
      <c r="J661" s="35" t="s">
        <v>6741</v>
      </c>
      <c r="K661" s="35" t="s">
        <v>6742</v>
      </c>
      <c r="L661" s="35" t="s">
        <v>6743</v>
      </c>
      <c r="M661" s="35" t="s">
        <v>6744</v>
      </c>
      <c r="N661" s="35" t="s">
        <v>6745</v>
      </c>
      <c r="O661" s="35" t="s">
        <v>649</v>
      </c>
      <c r="P661" s="38">
        <v>70000</v>
      </c>
      <c r="Q661" s="38">
        <v>6650</v>
      </c>
      <c r="R661" s="38">
        <v>0</v>
      </c>
      <c r="S661" s="38">
        <v>0</v>
      </c>
      <c r="T661" s="38">
        <v>0</v>
      </c>
      <c r="U661" s="19"/>
      <c r="V661" s="38">
        <v>0</v>
      </c>
      <c r="W661" s="19"/>
      <c r="X661" s="38">
        <v>0</v>
      </c>
      <c r="Y661" s="38">
        <v>76650</v>
      </c>
      <c r="Z661" s="38">
        <v>76650</v>
      </c>
      <c r="AA661" s="20"/>
      <c r="AB661" s="19"/>
      <c r="AC661" s="38" t="s">
        <v>112</v>
      </c>
    </row>
    <row r="662" spans="1:29" x14ac:dyDescent="0.25">
      <c r="A662" s="13" t="str">
        <f t="shared" si="22"/>
        <v>1867428603</v>
      </c>
      <c r="B662" s="35">
        <v>657</v>
      </c>
      <c r="C662" s="36" t="s">
        <v>6746</v>
      </c>
      <c r="D662" s="13" t="str">
        <f t="shared" si="23"/>
        <v>1867428603</v>
      </c>
      <c r="E662" s="36"/>
      <c r="F662" s="35" t="s">
        <v>6747</v>
      </c>
      <c r="G662" s="37">
        <v>44097.357152777775</v>
      </c>
      <c r="H662" s="35" t="s">
        <v>157</v>
      </c>
      <c r="I662" s="35" t="s">
        <v>6748</v>
      </c>
      <c r="J662" s="35" t="s">
        <v>6748</v>
      </c>
      <c r="K662" s="35" t="s">
        <v>6749</v>
      </c>
      <c r="L662" s="35" t="s">
        <v>6750</v>
      </c>
      <c r="M662" s="35" t="s">
        <v>6751</v>
      </c>
      <c r="N662" s="35" t="s">
        <v>6752</v>
      </c>
      <c r="O662" s="35" t="s">
        <v>6753</v>
      </c>
      <c r="P662" s="38">
        <v>480000</v>
      </c>
      <c r="Q662" s="38">
        <v>6650</v>
      </c>
      <c r="R662" s="38">
        <v>0</v>
      </c>
      <c r="S662" s="38">
        <v>0</v>
      </c>
      <c r="T662" s="38">
        <v>0</v>
      </c>
      <c r="U662" s="19"/>
      <c r="V662" s="38">
        <v>0</v>
      </c>
      <c r="W662" s="19"/>
      <c r="X662" s="38">
        <v>0</v>
      </c>
      <c r="Y662" s="38">
        <v>486650</v>
      </c>
      <c r="Z662" s="38">
        <v>486650</v>
      </c>
      <c r="AA662" s="20"/>
      <c r="AB662" s="19"/>
      <c r="AC662" s="38" t="s">
        <v>112</v>
      </c>
    </row>
    <row r="663" spans="1:29" x14ac:dyDescent="0.25">
      <c r="A663" s="13" t="str">
        <f t="shared" si="22"/>
        <v>1048868581</v>
      </c>
      <c r="B663" s="35">
        <v>658</v>
      </c>
      <c r="C663" s="36" t="s">
        <v>6754</v>
      </c>
      <c r="D663" s="13" t="str">
        <f t="shared" si="23"/>
        <v>1048868581</v>
      </c>
      <c r="E663" s="36"/>
      <c r="F663" s="35" t="s">
        <v>6755</v>
      </c>
      <c r="G663" s="37">
        <v>44097.368333333332</v>
      </c>
      <c r="H663" s="35" t="s">
        <v>157</v>
      </c>
      <c r="I663" s="35" t="s">
        <v>6756</v>
      </c>
      <c r="J663" s="35" t="s">
        <v>6756</v>
      </c>
      <c r="K663" s="35" t="s">
        <v>6757</v>
      </c>
      <c r="L663" s="35" t="s">
        <v>6758</v>
      </c>
      <c r="M663" s="35" t="s">
        <v>6759</v>
      </c>
      <c r="N663" s="35" t="s">
        <v>6760</v>
      </c>
      <c r="O663" s="35" t="s">
        <v>6761</v>
      </c>
      <c r="P663" s="38">
        <v>475000</v>
      </c>
      <c r="Q663" s="38">
        <v>6650</v>
      </c>
      <c r="R663" s="38">
        <v>19000</v>
      </c>
      <c r="S663" s="38">
        <v>0</v>
      </c>
      <c r="T663" s="38">
        <v>0</v>
      </c>
      <c r="U663" s="19"/>
      <c r="V663" s="38">
        <v>0</v>
      </c>
      <c r="W663" s="19"/>
      <c r="X663" s="38">
        <v>0</v>
      </c>
      <c r="Y663" s="38">
        <v>500650</v>
      </c>
      <c r="Z663" s="38">
        <v>500650</v>
      </c>
      <c r="AA663" s="39" t="s">
        <v>6762</v>
      </c>
      <c r="AB663" s="38" t="s">
        <v>162</v>
      </c>
      <c r="AC663" s="38" t="s">
        <v>112</v>
      </c>
    </row>
    <row r="664" spans="1:29" x14ac:dyDescent="0.25">
      <c r="A664" s="13" t="str">
        <f t="shared" si="22"/>
        <v>1546078318</v>
      </c>
      <c r="B664" s="35">
        <v>659</v>
      </c>
      <c r="C664" s="36" t="s">
        <v>6763</v>
      </c>
      <c r="D664" s="13" t="str">
        <f t="shared" si="23"/>
        <v>1546078318</v>
      </c>
      <c r="E664" s="36"/>
      <c r="F664" s="35" t="s">
        <v>6764</v>
      </c>
      <c r="G664" s="37">
        <v>44097.388310185182</v>
      </c>
      <c r="H664" s="35" t="s">
        <v>157</v>
      </c>
      <c r="I664" s="35" t="s">
        <v>6765</v>
      </c>
      <c r="J664" s="35" t="s">
        <v>6765</v>
      </c>
      <c r="K664" s="35" t="s">
        <v>6766</v>
      </c>
      <c r="L664" s="35" t="s">
        <v>6767</v>
      </c>
      <c r="M664" s="35" t="s">
        <v>6768</v>
      </c>
      <c r="N664" s="35" t="s">
        <v>6769</v>
      </c>
      <c r="O664" s="35" t="s">
        <v>143</v>
      </c>
      <c r="P664" s="38">
        <v>50000</v>
      </c>
      <c r="Q664" s="38">
        <v>6650</v>
      </c>
      <c r="R664" s="38">
        <v>10000</v>
      </c>
      <c r="S664" s="38">
        <v>0</v>
      </c>
      <c r="T664" s="38">
        <v>0</v>
      </c>
      <c r="U664" s="19"/>
      <c r="V664" s="38">
        <v>0</v>
      </c>
      <c r="W664" s="19"/>
      <c r="X664" s="38">
        <v>0</v>
      </c>
      <c r="Y664" s="38">
        <v>66650</v>
      </c>
      <c r="Z664" s="38">
        <v>66650</v>
      </c>
      <c r="AA664" s="39" t="s">
        <v>6770</v>
      </c>
      <c r="AB664" s="38" t="s">
        <v>151</v>
      </c>
      <c r="AC664" s="38" t="s">
        <v>112</v>
      </c>
    </row>
    <row r="665" spans="1:29" x14ac:dyDescent="0.25">
      <c r="A665" s="13" t="str">
        <f t="shared" si="22"/>
        <v>1778728150</v>
      </c>
      <c r="B665" s="35">
        <v>660</v>
      </c>
      <c r="C665" s="36" t="s">
        <v>6771</v>
      </c>
      <c r="D665" s="13" t="str">
        <f t="shared" si="23"/>
        <v>1778728150</v>
      </c>
      <c r="E665" s="36"/>
      <c r="F665" s="35" t="s">
        <v>6772</v>
      </c>
      <c r="G665" s="37">
        <v>44097.393055555556</v>
      </c>
      <c r="H665" s="35" t="s">
        <v>157</v>
      </c>
      <c r="I665" s="35" t="s">
        <v>6773</v>
      </c>
      <c r="J665" s="35" t="s">
        <v>6773</v>
      </c>
      <c r="K665" s="35" t="s">
        <v>6774</v>
      </c>
      <c r="L665" s="35" t="s">
        <v>6775</v>
      </c>
      <c r="M665" s="35" t="s">
        <v>6776</v>
      </c>
      <c r="N665" s="35" t="s">
        <v>618</v>
      </c>
      <c r="O665" s="35" t="s">
        <v>619</v>
      </c>
      <c r="P665" s="38">
        <v>474000</v>
      </c>
      <c r="Q665" s="38">
        <v>6650</v>
      </c>
      <c r="R665" s="38">
        <v>10000</v>
      </c>
      <c r="S665" s="38">
        <v>0</v>
      </c>
      <c r="T665" s="38">
        <v>0</v>
      </c>
      <c r="U665" s="19"/>
      <c r="V665" s="38">
        <v>0</v>
      </c>
      <c r="W665" s="19"/>
      <c r="X665" s="38">
        <v>0</v>
      </c>
      <c r="Y665" s="38">
        <v>490650</v>
      </c>
      <c r="Z665" s="38">
        <v>490650</v>
      </c>
      <c r="AA665" s="39" t="s">
        <v>6777</v>
      </c>
      <c r="AB665" s="38" t="s">
        <v>168</v>
      </c>
      <c r="AC665" s="38" t="s">
        <v>112</v>
      </c>
    </row>
    <row r="666" spans="1:29" x14ac:dyDescent="0.25">
      <c r="A666" s="13" t="str">
        <f t="shared" si="22"/>
        <v>1835728229</v>
      </c>
      <c r="B666" s="35">
        <v>661</v>
      </c>
      <c r="C666" s="36" t="s">
        <v>6778</v>
      </c>
      <c r="D666" s="13" t="str">
        <f t="shared" si="23"/>
        <v>1835728229</v>
      </c>
      <c r="E666" s="36"/>
      <c r="F666" s="35" t="s">
        <v>6779</v>
      </c>
      <c r="G666" s="37">
        <v>44097.395266203705</v>
      </c>
      <c r="H666" s="35" t="s">
        <v>157</v>
      </c>
      <c r="I666" s="35" t="s">
        <v>6780</v>
      </c>
      <c r="J666" s="35" t="s">
        <v>6780</v>
      </c>
      <c r="K666" s="35" t="s">
        <v>6781</v>
      </c>
      <c r="L666" s="35" t="s">
        <v>6782</v>
      </c>
      <c r="M666" s="35" t="s">
        <v>6783</v>
      </c>
      <c r="N666" s="35" t="s">
        <v>6784</v>
      </c>
      <c r="O666" s="35" t="s">
        <v>6785</v>
      </c>
      <c r="P666" s="38">
        <v>474000</v>
      </c>
      <c r="Q666" s="38">
        <v>6650</v>
      </c>
      <c r="R666" s="38">
        <v>20000</v>
      </c>
      <c r="S666" s="38">
        <v>0</v>
      </c>
      <c r="T666" s="38">
        <v>0</v>
      </c>
      <c r="U666" s="19"/>
      <c r="V666" s="38">
        <v>0</v>
      </c>
      <c r="W666" s="19"/>
      <c r="X666" s="38">
        <v>0</v>
      </c>
      <c r="Y666" s="38">
        <v>500650</v>
      </c>
      <c r="Z666" s="38">
        <v>500650</v>
      </c>
      <c r="AA666" s="39" t="s">
        <v>6786</v>
      </c>
      <c r="AB666" s="38" t="s">
        <v>151</v>
      </c>
      <c r="AC666" s="38" t="s">
        <v>112</v>
      </c>
    </row>
    <row r="667" spans="1:29" x14ac:dyDescent="0.25">
      <c r="A667" s="13" t="str">
        <f t="shared" si="22"/>
        <v>1944828176</v>
      </c>
      <c r="B667" s="35">
        <v>662</v>
      </c>
      <c r="C667" s="36" t="s">
        <v>6787</v>
      </c>
      <c r="D667" s="13" t="str">
        <f t="shared" si="23"/>
        <v>1944828176</v>
      </c>
      <c r="E667" s="36"/>
      <c r="F667" s="35" t="s">
        <v>6788</v>
      </c>
      <c r="G667" s="37">
        <v>44097.400520833333</v>
      </c>
      <c r="H667" s="35" t="s">
        <v>157</v>
      </c>
      <c r="I667" s="35" t="s">
        <v>6789</v>
      </c>
      <c r="J667" s="35" t="s">
        <v>6789</v>
      </c>
      <c r="K667" s="35" t="s">
        <v>6790</v>
      </c>
      <c r="L667" s="35" t="s">
        <v>6791</v>
      </c>
      <c r="M667" s="35" t="s">
        <v>6792</v>
      </c>
      <c r="N667" s="35" t="s">
        <v>6793</v>
      </c>
      <c r="O667" s="35" t="s">
        <v>6794</v>
      </c>
      <c r="P667" s="38">
        <v>1864000</v>
      </c>
      <c r="Q667" s="38">
        <v>6650</v>
      </c>
      <c r="R667" s="38">
        <v>20000</v>
      </c>
      <c r="S667" s="38">
        <v>0</v>
      </c>
      <c r="T667" s="38">
        <v>0</v>
      </c>
      <c r="U667" s="19"/>
      <c r="V667" s="38">
        <v>0</v>
      </c>
      <c r="W667" s="19"/>
      <c r="X667" s="38">
        <v>0</v>
      </c>
      <c r="Y667" s="38">
        <v>1890650</v>
      </c>
      <c r="Z667" s="38">
        <v>1890650</v>
      </c>
      <c r="AA667" s="39" t="s">
        <v>6795</v>
      </c>
      <c r="AB667" s="38" t="s">
        <v>162</v>
      </c>
      <c r="AC667" s="38" t="s">
        <v>112</v>
      </c>
    </row>
    <row r="668" spans="1:29" x14ac:dyDescent="0.25">
      <c r="A668" s="13" t="str">
        <f t="shared" si="22"/>
        <v>1989828474</v>
      </c>
      <c r="B668" s="35">
        <v>663</v>
      </c>
      <c r="C668" s="36" t="s">
        <v>6796</v>
      </c>
      <c r="D668" s="13" t="str">
        <f t="shared" si="23"/>
        <v>1989828474</v>
      </c>
      <c r="E668" s="36"/>
      <c r="F668" s="35" t="s">
        <v>6797</v>
      </c>
      <c r="G668" s="37">
        <v>44097.406736111108</v>
      </c>
      <c r="H668" s="35" t="s">
        <v>157</v>
      </c>
      <c r="I668" s="35" t="s">
        <v>6798</v>
      </c>
      <c r="J668" s="35" t="s">
        <v>6798</v>
      </c>
      <c r="K668" s="35" t="s">
        <v>6799</v>
      </c>
      <c r="L668" s="35" t="s">
        <v>6800</v>
      </c>
      <c r="M668" s="35" t="s">
        <v>6801</v>
      </c>
      <c r="N668" s="35" t="s">
        <v>6802</v>
      </c>
      <c r="O668" s="35" t="s">
        <v>6803</v>
      </c>
      <c r="P668" s="38">
        <v>150000</v>
      </c>
      <c r="Q668" s="38">
        <v>6650</v>
      </c>
      <c r="R668" s="38">
        <v>0</v>
      </c>
      <c r="S668" s="38">
        <v>0</v>
      </c>
      <c r="T668" s="38">
        <v>0</v>
      </c>
      <c r="U668" s="19"/>
      <c r="V668" s="38">
        <v>0</v>
      </c>
      <c r="W668" s="19"/>
      <c r="X668" s="38">
        <v>0</v>
      </c>
      <c r="Y668" s="38">
        <v>156650</v>
      </c>
      <c r="Z668" s="38">
        <v>156650</v>
      </c>
      <c r="AA668" s="20"/>
      <c r="AB668" s="19"/>
      <c r="AC668" s="38" t="s">
        <v>112</v>
      </c>
    </row>
    <row r="669" spans="1:29" x14ac:dyDescent="0.25">
      <c r="A669" s="13" t="str">
        <f t="shared" si="22"/>
        <v>1729828822</v>
      </c>
      <c r="B669" s="35">
        <v>664</v>
      </c>
      <c r="C669" s="36" t="s">
        <v>6804</v>
      </c>
      <c r="D669" s="13" t="str">
        <f t="shared" si="23"/>
        <v>1729828822</v>
      </c>
      <c r="E669" s="36"/>
      <c r="F669" s="35" t="s">
        <v>6805</v>
      </c>
      <c r="G669" s="37">
        <v>44097.413518518515</v>
      </c>
      <c r="H669" s="35" t="s">
        <v>157</v>
      </c>
      <c r="I669" s="35" t="s">
        <v>6806</v>
      </c>
      <c r="J669" s="35" t="s">
        <v>6806</v>
      </c>
      <c r="K669" s="35" t="s">
        <v>6807</v>
      </c>
      <c r="L669" s="35" t="s">
        <v>6808</v>
      </c>
      <c r="M669" s="35" t="s">
        <v>6809</v>
      </c>
      <c r="N669" s="35" t="s">
        <v>724</v>
      </c>
      <c r="O669" s="35" t="s">
        <v>725</v>
      </c>
      <c r="P669" s="38">
        <v>160000</v>
      </c>
      <c r="Q669" s="38">
        <v>6650</v>
      </c>
      <c r="R669" s="38">
        <v>28000</v>
      </c>
      <c r="S669" s="38">
        <v>0</v>
      </c>
      <c r="T669" s="38">
        <v>0</v>
      </c>
      <c r="U669" s="19"/>
      <c r="V669" s="38">
        <v>0</v>
      </c>
      <c r="W669" s="19"/>
      <c r="X669" s="38">
        <v>0</v>
      </c>
      <c r="Y669" s="38">
        <v>194650</v>
      </c>
      <c r="Z669" s="38">
        <v>194650</v>
      </c>
      <c r="AA669" s="39" t="s">
        <v>6810</v>
      </c>
      <c r="AB669" s="38" t="s">
        <v>151</v>
      </c>
      <c r="AC669" s="38" t="s">
        <v>112</v>
      </c>
    </row>
    <row r="670" spans="1:29" x14ac:dyDescent="0.25">
      <c r="A670" s="13" t="str">
        <f t="shared" si="22"/>
        <v>1018278532</v>
      </c>
      <c r="B670" s="35">
        <v>665</v>
      </c>
      <c r="C670" s="36" t="s">
        <v>6811</v>
      </c>
      <c r="D670" s="13" t="str">
        <f t="shared" si="23"/>
        <v>1018278532</v>
      </c>
      <c r="E670" s="36"/>
      <c r="F670" s="35" t="s">
        <v>6812</v>
      </c>
      <c r="G670" s="37">
        <v>44097.415138888886</v>
      </c>
      <c r="H670" s="35" t="s">
        <v>157</v>
      </c>
      <c r="I670" s="35" t="s">
        <v>6813</v>
      </c>
      <c r="J670" s="35" t="s">
        <v>6813</v>
      </c>
      <c r="K670" s="35" t="s">
        <v>6814</v>
      </c>
      <c r="L670" s="35" t="s">
        <v>6815</v>
      </c>
      <c r="M670" s="35" t="s">
        <v>6816</v>
      </c>
      <c r="N670" s="35" t="s">
        <v>6817</v>
      </c>
      <c r="O670" s="35" t="s">
        <v>6818</v>
      </c>
      <c r="P670" s="38">
        <v>50000</v>
      </c>
      <c r="Q670" s="38">
        <v>6650</v>
      </c>
      <c r="R670" s="38">
        <v>0</v>
      </c>
      <c r="S670" s="38">
        <v>0</v>
      </c>
      <c r="T670" s="38">
        <v>0</v>
      </c>
      <c r="U670" s="19"/>
      <c r="V670" s="38">
        <v>0</v>
      </c>
      <c r="W670" s="19"/>
      <c r="X670" s="38">
        <v>0</v>
      </c>
      <c r="Y670" s="38">
        <v>56650</v>
      </c>
      <c r="Z670" s="38">
        <v>56650</v>
      </c>
      <c r="AA670" s="20"/>
      <c r="AB670" s="19"/>
      <c r="AC670" s="38" t="s">
        <v>112</v>
      </c>
    </row>
    <row r="671" spans="1:29" x14ac:dyDescent="0.25">
      <c r="A671" s="13" t="str">
        <f t="shared" si="22"/>
        <v>1572038046</v>
      </c>
      <c r="B671" s="35">
        <v>666</v>
      </c>
      <c r="C671" s="36" t="s">
        <v>6819</v>
      </c>
      <c r="D671" s="13" t="str">
        <f t="shared" si="23"/>
        <v>1572038046</v>
      </c>
      <c r="E671" s="36"/>
      <c r="F671" s="35" t="s">
        <v>6820</v>
      </c>
      <c r="G671" s="37">
        <v>44097.420358796298</v>
      </c>
      <c r="H671" s="35" t="s">
        <v>157</v>
      </c>
      <c r="I671" s="35" t="s">
        <v>6821</v>
      </c>
      <c r="J671" s="35" t="s">
        <v>6821</v>
      </c>
      <c r="K671" s="35" t="s">
        <v>6822</v>
      </c>
      <c r="L671" s="35" t="s">
        <v>6823</v>
      </c>
      <c r="M671" s="35" t="s">
        <v>6824</v>
      </c>
      <c r="N671" s="35" t="s">
        <v>6825</v>
      </c>
      <c r="O671" s="35" t="s">
        <v>6826</v>
      </c>
      <c r="P671" s="38">
        <v>620000</v>
      </c>
      <c r="Q671" s="38">
        <v>6650</v>
      </c>
      <c r="R671" s="38">
        <v>18000</v>
      </c>
      <c r="S671" s="38">
        <v>0</v>
      </c>
      <c r="T671" s="38">
        <v>0</v>
      </c>
      <c r="U671" s="19"/>
      <c r="V671" s="38">
        <v>0</v>
      </c>
      <c r="W671" s="19"/>
      <c r="X671" s="38">
        <v>0</v>
      </c>
      <c r="Y671" s="38">
        <v>644650</v>
      </c>
      <c r="Z671" s="38">
        <v>644650</v>
      </c>
      <c r="AA671" s="39" t="s">
        <v>6827</v>
      </c>
      <c r="AB671" s="38" t="s">
        <v>162</v>
      </c>
      <c r="AC671" s="38" t="s">
        <v>112</v>
      </c>
    </row>
    <row r="672" spans="1:29" x14ac:dyDescent="0.25">
      <c r="A672" s="13" t="str">
        <f t="shared" si="22"/>
        <v>1062038401</v>
      </c>
      <c r="B672" s="35">
        <v>667</v>
      </c>
      <c r="C672" s="36" t="s">
        <v>6828</v>
      </c>
      <c r="D672" s="13" t="str">
        <f t="shared" si="23"/>
        <v>1062038401</v>
      </c>
      <c r="E672" s="36"/>
      <c r="F672" s="35" t="s">
        <v>6829</v>
      </c>
      <c r="G672" s="37">
        <v>44097.420520833337</v>
      </c>
      <c r="H672" s="35" t="s">
        <v>157</v>
      </c>
      <c r="I672" s="35" t="s">
        <v>6830</v>
      </c>
      <c r="J672" s="35" t="s">
        <v>6830</v>
      </c>
      <c r="K672" s="35" t="s">
        <v>6831</v>
      </c>
      <c r="L672" s="35" t="s">
        <v>6832</v>
      </c>
      <c r="M672" s="35" t="s">
        <v>6833</v>
      </c>
      <c r="N672" s="35" t="s">
        <v>1045</v>
      </c>
      <c r="O672" s="35" t="s">
        <v>1046</v>
      </c>
      <c r="P672" s="38">
        <v>115000</v>
      </c>
      <c r="Q672" s="38">
        <v>6650</v>
      </c>
      <c r="R672" s="38">
        <v>10000</v>
      </c>
      <c r="S672" s="38">
        <v>0</v>
      </c>
      <c r="T672" s="38">
        <v>0</v>
      </c>
      <c r="U672" s="19"/>
      <c r="V672" s="38">
        <v>0</v>
      </c>
      <c r="W672" s="19"/>
      <c r="X672" s="38">
        <v>0</v>
      </c>
      <c r="Y672" s="38">
        <v>131650</v>
      </c>
      <c r="Z672" s="38">
        <v>131650</v>
      </c>
      <c r="AA672" s="39" t="s">
        <v>6834</v>
      </c>
      <c r="AB672" s="38" t="s">
        <v>168</v>
      </c>
      <c r="AC672" s="38" t="s">
        <v>112</v>
      </c>
    </row>
    <row r="673" spans="1:29" x14ac:dyDescent="0.25">
      <c r="A673" s="13" t="str">
        <f t="shared" si="22"/>
        <v>1605378963</v>
      </c>
      <c r="B673" s="35">
        <v>668</v>
      </c>
      <c r="C673" s="36" t="s">
        <v>6835</v>
      </c>
      <c r="D673" s="13" t="str">
        <f t="shared" si="23"/>
        <v>1605378963</v>
      </c>
      <c r="E673" s="36"/>
      <c r="F673" s="35" t="s">
        <v>6836</v>
      </c>
      <c r="G673" s="37">
        <v>44097.422569444447</v>
      </c>
      <c r="H673" s="35" t="s">
        <v>157</v>
      </c>
      <c r="I673" s="35" t="s">
        <v>6837</v>
      </c>
      <c r="J673" s="35" t="s">
        <v>6837</v>
      </c>
      <c r="K673" s="35" t="s">
        <v>6838</v>
      </c>
      <c r="L673" s="35" t="s">
        <v>6839</v>
      </c>
      <c r="M673" s="35" t="s">
        <v>6840</v>
      </c>
      <c r="N673" s="35" t="s">
        <v>6841</v>
      </c>
      <c r="O673" s="35" t="s">
        <v>6842</v>
      </c>
      <c r="P673" s="38">
        <v>50000</v>
      </c>
      <c r="Q673" s="38">
        <v>6650</v>
      </c>
      <c r="R673" s="38">
        <v>0</v>
      </c>
      <c r="S673" s="38">
        <v>0</v>
      </c>
      <c r="T673" s="38">
        <v>0</v>
      </c>
      <c r="U673" s="19"/>
      <c r="V673" s="38">
        <v>0</v>
      </c>
      <c r="W673" s="19"/>
      <c r="X673" s="38">
        <v>0</v>
      </c>
      <c r="Y673" s="38">
        <v>56650</v>
      </c>
      <c r="Z673" s="38">
        <v>56650</v>
      </c>
      <c r="AA673" s="20"/>
      <c r="AB673" s="19"/>
      <c r="AC673" s="38" t="s">
        <v>112</v>
      </c>
    </row>
    <row r="674" spans="1:29" x14ac:dyDescent="0.25">
      <c r="A674" s="13" t="str">
        <f t="shared" si="22"/>
        <v>1756038216</v>
      </c>
      <c r="B674" s="35">
        <v>669</v>
      </c>
      <c r="C674" s="36" t="s">
        <v>6843</v>
      </c>
      <c r="D674" s="13" t="str">
        <f t="shared" si="23"/>
        <v>1756038216</v>
      </c>
      <c r="E674" s="36"/>
      <c r="F674" s="35" t="s">
        <v>6844</v>
      </c>
      <c r="G674" s="37">
        <v>44097.424953703703</v>
      </c>
      <c r="H674" s="35" t="s">
        <v>157</v>
      </c>
      <c r="I674" s="35" t="s">
        <v>6845</v>
      </c>
      <c r="J674" s="35" t="s">
        <v>6845</v>
      </c>
      <c r="K674" s="35" t="s">
        <v>6846</v>
      </c>
      <c r="L674" s="35" t="s">
        <v>6847</v>
      </c>
      <c r="M674" s="35" t="s">
        <v>6848</v>
      </c>
      <c r="N674" s="35" t="s">
        <v>306</v>
      </c>
      <c r="O674" s="35" t="s">
        <v>307</v>
      </c>
      <c r="P674" s="38">
        <v>270000</v>
      </c>
      <c r="Q674" s="38">
        <v>6650</v>
      </c>
      <c r="R674" s="38">
        <v>0</v>
      </c>
      <c r="S674" s="38">
        <v>0</v>
      </c>
      <c r="T674" s="38">
        <v>0</v>
      </c>
      <c r="U674" s="19"/>
      <c r="V674" s="38">
        <v>0</v>
      </c>
      <c r="W674" s="19"/>
      <c r="X674" s="38">
        <v>0</v>
      </c>
      <c r="Y674" s="38">
        <v>276650</v>
      </c>
      <c r="Z674" s="38">
        <v>276650</v>
      </c>
      <c r="AA674" s="20"/>
      <c r="AB674" s="19"/>
      <c r="AC674" s="38" t="s">
        <v>112</v>
      </c>
    </row>
    <row r="675" spans="1:29" x14ac:dyDescent="0.25">
      <c r="A675" s="13" t="str">
        <f t="shared" si="22"/>
        <v>1915038740</v>
      </c>
      <c r="B675" s="35">
        <v>670</v>
      </c>
      <c r="C675" s="36" t="s">
        <v>6849</v>
      </c>
      <c r="D675" s="13" t="str">
        <f t="shared" si="23"/>
        <v>1915038740</v>
      </c>
      <c r="E675" s="36"/>
      <c r="F675" s="35" t="s">
        <v>6850</v>
      </c>
      <c r="G675" s="37">
        <v>44097.426898148151</v>
      </c>
      <c r="H675" s="35" t="s">
        <v>157</v>
      </c>
      <c r="I675" s="35" t="s">
        <v>6851</v>
      </c>
      <c r="J675" s="35" t="s">
        <v>6851</v>
      </c>
      <c r="K675" s="35" t="s">
        <v>6852</v>
      </c>
      <c r="L675" s="35" t="s">
        <v>6853</v>
      </c>
      <c r="M675" s="35" t="s">
        <v>6854</v>
      </c>
      <c r="N675" s="35" t="s">
        <v>6855</v>
      </c>
      <c r="O675" s="35" t="s">
        <v>6856</v>
      </c>
      <c r="P675" s="38">
        <v>50000</v>
      </c>
      <c r="Q675" s="38">
        <v>6650</v>
      </c>
      <c r="R675" s="38">
        <v>8000</v>
      </c>
      <c r="S675" s="38">
        <v>0</v>
      </c>
      <c r="T675" s="38">
        <v>0</v>
      </c>
      <c r="U675" s="19"/>
      <c r="V675" s="38">
        <v>0</v>
      </c>
      <c r="W675" s="19"/>
      <c r="X675" s="38">
        <v>0</v>
      </c>
      <c r="Y675" s="38">
        <v>64650</v>
      </c>
      <c r="Z675" s="38">
        <v>64650</v>
      </c>
      <c r="AA675" s="39" t="s">
        <v>6857</v>
      </c>
      <c r="AB675" s="38" t="s">
        <v>138</v>
      </c>
      <c r="AC675" s="38" t="s">
        <v>112</v>
      </c>
    </row>
    <row r="676" spans="1:29" x14ac:dyDescent="0.25">
      <c r="A676" s="13" t="str">
        <f t="shared" si="22"/>
        <v>1924478657</v>
      </c>
      <c r="B676" s="35">
        <v>671</v>
      </c>
      <c r="C676" s="36" t="s">
        <v>6858</v>
      </c>
      <c r="D676" s="13" t="str">
        <f t="shared" si="23"/>
        <v>1924478657</v>
      </c>
      <c r="E676" s="36"/>
      <c r="F676" s="35" t="s">
        <v>6859</v>
      </c>
      <c r="G676" s="37">
        <v>44097.433240740742</v>
      </c>
      <c r="H676" s="35" t="s">
        <v>157</v>
      </c>
      <c r="I676" s="35" t="s">
        <v>6860</v>
      </c>
      <c r="J676" s="35" t="s">
        <v>6860</v>
      </c>
      <c r="K676" s="35" t="s">
        <v>6861</v>
      </c>
      <c r="L676" s="35" t="s">
        <v>6862</v>
      </c>
      <c r="M676" s="35" t="s">
        <v>6863</v>
      </c>
      <c r="N676" s="35" t="s">
        <v>1071</v>
      </c>
      <c r="O676" s="35" t="s">
        <v>1072</v>
      </c>
      <c r="P676" s="38">
        <v>474000</v>
      </c>
      <c r="Q676" s="38">
        <v>6650</v>
      </c>
      <c r="R676" s="38">
        <v>10000</v>
      </c>
      <c r="S676" s="38">
        <v>0</v>
      </c>
      <c r="T676" s="38">
        <v>0</v>
      </c>
      <c r="U676" s="19"/>
      <c r="V676" s="38">
        <v>0</v>
      </c>
      <c r="W676" s="19"/>
      <c r="X676" s="38">
        <v>0</v>
      </c>
      <c r="Y676" s="38">
        <v>490650</v>
      </c>
      <c r="Z676" s="38">
        <v>490650</v>
      </c>
      <c r="AA676" s="39" t="s">
        <v>6864</v>
      </c>
      <c r="AB676" s="38" t="s">
        <v>162</v>
      </c>
      <c r="AC676" s="38" t="s">
        <v>112</v>
      </c>
    </row>
    <row r="677" spans="1:29" x14ac:dyDescent="0.25">
      <c r="A677" s="13" t="str">
        <f t="shared" si="22"/>
        <v>1651238067</v>
      </c>
      <c r="B677" s="35">
        <v>672</v>
      </c>
      <c r="C677" s="36" t="s">
        <v>6865</v>
      </c>
      <c r="D677" s="13" t="str">
        <f t="shared" si="23"/>
        <v>1651238067</v>
      </c>
      <c r="E677" s="36"/>
      <c r="F677" s="35" t="s">
        <v>6866</v>
      </c>
      <c r="G677" s="37">
        <v>44097.445844907408</v>
      </c>
      <c r="H677" s="35" t="s">
        <v>157</v>
      </c>
      <c r="I677" s="35" t="s">
        <v>6867</v>
      </c>
      <c r="J677" s="35" t="s">
        <v>6867</v>
      </c>
      <c r="K677" s="35" t="s">
        <v>6868</v>
      </c>
      <c r="L677" s="35" t="s">
        <v>6869</v>
      </c>
      <c r="M677" s="35" t="s">
        <v>6870</v>
      </c>
      <c r="N677" s="35" t="s">
        <v>495</v>
      </c>
      <c r="O677" s="35" t="s">
        <v>496</v>
      </c>
      <c r="P677" s="38">
        <v>420000</v>
      </c>
      <c r="Q677" s="38">
        <v>6650</v>
      </c>
      <c r="R677" s="38">
        <v>20000</v>
      </c>
      <c r="S677" s="38">
        <v>0</v>
      </c>
      <c r="T677" s="38">
        <v>0</v>
      </c>
      <c r="U677" s="19"/>
      <c r="V677" s="38">
        <v>0</v>
      </c>
      <c r="W677" s="19"/>
      <c r="X677" s="38">
        <v>0</v>
      </c>
      <c r="Y677" s="38">
        <v>446650</v>
      </c>
      <c r="Z677" s="38">
        <v>446650</v>
      </c>
      <c r="AA677" s="39" t="s">
        <v>6871</v>
      </c>
      <c r="AB677" s="38" t="s">
        <v>151</v>
      </c>
      <c r="AC677" s="38" t="s">
        <v>112</v>
      </c>
    </row>
    <row r="678" spans="1:29" x14ac:dyDescent="0.25">
      <c r="A678" s="13" t="str">
        <f t="shared" si="22"/>
        <v>1979238949</v>
      </c>
      <c r="B678" s="35">
        <v>673</v>
      </c>
      <c r="C678" s="36" t="s">
        <v>6872</v>
      </c>
      <c r="D678" s="13" t="str">
        <f t="shared" si="23"/>
        <v>1979238949</v>
      </c>
      <c r="E678" s="36"/>
      <c r="F678" s="35" t="s">
        <v>6873</v>
      </c>
      <c r="G678" s="37">
        <v>44097.452627314815</v>
      </c>
      <c r="H678" s="35" t="s">
        <v>157</v>
      </c>
      <c r="I678" s="35" t="s">
        <v>6874</v>
      </c>
      <c r="J678" s="35" t="s">
        <v>6874</v>
      </c>
      <c r="K678" s="35" t="s">
        <v>6875</v>
      </c>
      <c r="L678" s="35" t="s">
        <v>6876</v>
      </c>
      <c r="M678" s="35" t="s">
        <v>6877</v>
      </c>
      <c r="N678" s="35" t="s">
        <v>6878</v>
      </c>
      <c r="O678" s="35" t="s">
        <v>6879</v>
      </c>
      <c r="P678" s="38">
        <v>361000</v>
      </c>
      <c r="Q678" s="38">
        <v>6650</v>
      </c>
      <c r="R678" s="38">
        <v>8000</v>
      </c>
      <c r="S678" s="38">
        <v>0</v>
      </c>
      <c r="T678" s="38">
        <v>0</v>
      </c>
      <c r="U678" s="19"/>
      <c r="V678" s="38">
        <v>0</v>
      </c>
      <c r="W678" s="19"/>
      <c r="X678" s="38">
        <v>0</v>
      </c>
      <c r="Y678" s="38">
        <v>375650</v>
      </c>
      <c r="Z678" s="38">
        <v>375650</v>
      </c>
      <c r="AA678" s="39" t="s">
        <v>6880</v>
      </c>
      <c r="AB678" s="38" t="s">
        <v>138</v>
      </c>
      <c r="AC678" s="38" t="s">
        <v>112</v>
      </c>
    </row>
    <row r="679" spans="1:29" x14ac:dyDescent="0.25">
      <c r="A679" s="13" t="str">
        <f t="shared" si="22"/>
        <v>1506678434</v>
      </c>
      <c r="B679" s="35">
        <v>674</v>
      </c>
      <c r="C679" s="36" t="s">
        <v>6881</v>
      </c>
      <c r="D679" s="13" t="str">
        <f t="shared" si="23"/>
        <v>1506678434</v>
      </c>
      <c r="E679" s="36"/>
      <c r="F679" s="35" t="s">
        <v>6882</v>
      </c>
      <c r="G679" s="37">
        <v>44097.457499999997</v>
      </c>
      <c r="H679" s="35" t="s">
        <v>157</v>
      </c>
      <c r="I679" s="35" t="s">
        <v>6883</v>
      </c>
      <c r="J679" s="35" t="s">
        <v>6883</v>
      </c>
      <c r="K679" s="35" t="s">
        <v>6884</v>
      </c>
      <c r="L679" s="35" t="s">
        <v>6885</v>
      </c>
      <c r="M679" s="35" t="s">
        <v>6886</v>
      </c>
      <c r="N679" s="35" t="s">
        <v>6887</v>
      </c>
      <c r="O679" s="35" t="s">
        <v>6888</v>
      </c>
      <c r="P679" s="38">
        <v>50000</v>
      </c>
      <c r="Q679" s="38">
        <v>6650</v>
      </c>
      <c r="R679" s="38">
        <v>0</v>
      </c>
      <c r="S679" s="38">
        <v>0</v>
      </c>
      <c r="T679" s="38">
        <v>0</v>
      </c>
      <c r="U679" s="19"/>
      <c r="V679" s="38">
        <v>0</v>
      </c>
      <c r="W679" s="19"/>
      <c r="X679" s="38">
        <v>0</v>
      </c>
      <c r="Y679" s="38">
        <v>56650</v>
      </c>
      <c r="Z679" s="38">
        <v>56650</v>
      </c>
      <c r="AA679" s="20"/>
      <c r="AB679" s="19"/>
      <c r="AC679" s="38" t="s">
        <v>112</v>
      </c>
    </row>
    <row r="680" spans="1:29" x14ac:dyDescent="0.25">
      <c r="A680" s="13" t="str">
        <f t="shared" si="22"/>
        <v>1549438120</v>
      </c>
      <c r="B680" s="35">
        <v>675</v>
      </c>
      <c r="C680" s="36" t="s">
        <v>6889</v>
      </c>
      <c r="D680" s="13" t="str">
        <f t="shared" si="23"/>
        <v>1549438120</v>
      </c>
      <c r="E680" s="36"/>
      <c r="F680" s="35" t="s">
        <v>6890</v>
      </c>
      <c r="G680" s="37">
        <v>44097.474872685183</v>
      </c>
      <c r="H680" s="35" t="s">
        <v>157</v>
      </c>
      <c r="I680" s="35" t="s">
        <v>6891</v>
      </c>
      <c r="J680" s="35" t="s">
        <v>6891</v>
      </c>
      <c r="K680" s="35" t="s">
        <v>6892</v>
      </c>
      <c r="L680" s="35" t="s">
        <v>6893</v>
      </c>
      <c r="M680" s="35" t="s">
        <v>6894</v>
      </c>
      <c r="N680" s="35" t="s">
        <v>6895</v>
      </c>
      <c r="O680" s="35" t="s">
        <v>6896</v>
      </c>
      <c r="P680" s="38">
        <v>950000</v>
      </c>
      <c r="Q680" s="38">
        <v>6650</v>
      </c>
      <c r="R680" s="38">
        <v>16000</v>
      </c>
      <c r="S680" s="38">
        <v>0</v>
      </c>
      <c r="T680" s="38">
        <v>0</v>
      </c>
      <c r="U680" s="19"/>
      <c r="V680" s="38">
        <v>0</v>
      </c>
      <c r="W680" s="19"/>
      <c r="X680" s="38">
        <v>0</v>
      </c>
      <c r="Y680" s="38">
        <v>972650</v>
      </c>
      <c r="Z680" s="38">
        <v>972650</v>
      </c>
      <c r="AA680" s="39" t="s">
        <v>6897</v>
      </c>
      <c r="AB680" s="38" t="s">
        <v>162</v>
      </c>
      <c r="AC680" s="38" t="s">
        <v>112</v>
      </c>
    </row>
    <row r="681" spans="1:29" x14ac:dyDescent="0.25">
      <c r="A681" s="13" t="str">
        <f t="shared" si="22"/>
        <v>1131538744</v>
      </c>
      <c r="B681" s="35">
        <v>676</v>
      </c>
      <c r="C681" s="36" t="s">
        <v>6898</v>
      </c>
      <c r="D681" s="13" t="str">
        <f t="shared" si="23"/>
        <v>1131538744</v>
      </c>
      <c r="E681" s="36"/>
      <c r="F681" s="35" t="s">
        <v>6899</v>
      </c>
      <c r="G681" s="37">
        <v>44097.476736111108</v>
      </c>
      <c r="H681" s="35" t="s">
        <v>157</v>
      </c>
      <c r="I681" s="35" t="s">
        <v>6900</v>
      </c>
      <c r="J681" s="35" t="s">
        <v>6900</v>
      </c>
      <c r="K681" s="35" t="s">
        <v>6901</v>
      </c>
      <c r="L681" s="35" t="s">
        <v>6902</v>
      </c>
      <c r="M681" s="35" t="s">
        <v>6903</v>
      </c>
      <c r="N681" s="35" t="s">
        <v>6904</v>
      </c>
      <c r="O681" s="35" t="s">
        <v>6905</v>
      </c>
      <c r="P681" s="38">
        <v>620000</v>
      </c>
      <c r="Q681" s="38">
        <v>6650</v>
      </c>
      <c r="R681" s="38">
        <v>10000</v>
      </c>
      <c r="S681" s="38">
        <v>0</v>
      </c>
      <c r="T681" s="38">
        <v>0</v>
      </c>
      <c r="U681" s="19"/>
      <c r="V681" s="38">
        <v>0</v>
      </c>
      <c r="W681" s="19"/>
      <c r="X681" s="38">
        <v>0</v>
      </c>
      <c r="Y681" s="38">
        <v>636650</v>
      </c>
      <c r="Z681" s="38">
        <v>636650</v>
      </c>
      <c r="AA681" s="39" t="s">
        <v>6906</v>
      </c>
      <c r="AB681" s="38" t="s">
        <v>162</v>
      </c>
      <c r="AC681" s="38" t="s">
        <v>112</v>
      </c>
    </row>
    <row r="682" spans="1:29" x14ac:dyDescent="0.25">
      <c r="A682" s="13" t="str">
        <f t="shared" si="22"/>
        <v>1143878576</v>
      </c>
      <c r="B682" s="35">
        <v>677</v>
      </c>
      <c r="C682" s="36" t="s">
        <v>6907</v>
      </c>
      <c r="D682" s="13" t="str">
        <f t="shared" si="23"/>
        <v>1143878576</v>
      </c>
      <c r="E682" s="36"/>
      <c r="F682" s="35" t="s">
        <v>6908</v>
      </c>
      <c r="G682" s="37">
        <v>44097.476770833331</v>
      </c>
      <c r="H682" s="35" t="s">
        <v>157</v>
      </c>
      <c r="I682" s="35" t="s">
        <v>6909</v>
      </c>
      <c r="J682" s="35" t="s">
        <v>6909</v>
      </c>
      <c r="K682" s="35" t="s">
        <v>6910</v>
      </c>
      <c r="L682" s="35" t="s">
        <v>6911</v>
      </c>
      <c r="M682" s="35" t="s">
        <v>6912</v>
      </c>
      <c r="N682" s="35" t="s">
        <v>6913</v>
      </c>
      <c r="O682" s="35" t="s">
        <v>6914</v>
      </c>
      <c r="P682" s="38">
        <v>620000</v>
      </c>
      <c r="Q682" s="38">
        <v>6650</v>
      </c>
      <c r="R682" s="38">
        <v>26000</v>
      </c>
      <c r="S682" s="38">
        <v>0</v>
      </c>
      <c r="T682" s="38">
        <v>0</v>
      </c>
      <c r="U682" s="19"/>
      <c r="V682" s="38">
        <v>0</v>
      </c>
      <c r="W682" s="19"/>
      <c r="X682" s="38">
        <v>0</v>
      </c>
      <c r="Y682" s="38">
        <v>652650</v>
      </c>
      <c r="Z682" s="38">
        <v>652650</v>
      </c>
      <c r="AA682" s="39" t="s">
        <v>6915</v>
      </c>
      <c r="AB682" s="38" t="s">
        <v>162</v>
      </c>
      <c r="AC682" s="38" t="s">
        <v>112</v>
      </c>
    </row>
    <row r="683" spans="1:29" x14ac:dyDescent="0.25">
      <c r="A683" s="13" t="str">
        <f t="shared" si="22"/>
        <v>1642868407</v>
      </c>
      <c r="B683" s="35">
        <v>678</v>
      </c>
      <c r="C683" s="36" t="s">
        <v>6916</v>
      </c>
      <c r="D683" s="13" t="str">
        <f t="shared" si="23"/>
        <v>1642868407</v>
      </c>
      <c r="E683" s="36"/>
      <c r="F683" s="35" t="s">
        <v>6917</v>
      </c>
      <c r="G683" s="37">
        <v>44097.492407407408</v>
      </c>
      <c r="H683" s="35" t="s">
        <v>157</v>
      </c>
      <c r="I683" s="35" t="s">
        <v>6918</v>
      </c>
      <c r="J683" s="35" t="s">
        <v>6918</v>
      </c>
      <c r="K683" s="35" t="s">
        <v>6919</v>
      </c>
      <c r="L683" s="35" t="s">
        <v>6920</v>
      </c>
      <c r="M683" s="35" t="s">
        <v>6921</v>
      </c>
      <c r="N683" s="35" t="s">
        <v>6922</v>
      </c>
      <c r="O683" s="35" t="s">
        <v>6923</v>
      </c>
      <c r="P683" s="38">
        <v>182000</v>
      </c>
      <c r="Q683" s="38">
        <v>6650</v>
      </c>
      <c r="R683" s="38">
        <v>10000</v>
      </c>
      <c r="S683" s="38">
        <v>0</v>
      </c>
      <c r="T683" s="38">
        <v>0</v>
      </c>
      <c r="U683" s="19"/>
      <c r="V683" s="38">
        <v>0</v>
      </c>
      <c r="W683" s="19"/>
      <c r="X683" s="38">
        <v>0</v>
      </c>
      <c r="Y683" s="38">
        <v>198650</v>
      </c>
      <c r="Z683" s="38">
        <v>198650</v>
      </c>
      <c r="AA683" s="39" t="s">
        <v>6924</v>
      </c>
      <c r="AB683" s="38" t="s">
        <v>168</v>
      </c>
      <c r="AC683" s="38" t="s">
        <v>112</v>
      </c>
    </row>
    <row r="684" spans="1:29" x14ac:dyDescent="0.25">
      <c r="A684" s="13" t="str">
        <f t="shared" si="22"/>
        <v>1492497778</v>
      </c>
      <c r="B684" s="35">
        <v>679</v>
      </c>
      <c r="C684" s="36" t="s">
        <v>6925</v>
      </c>
      <c r="D684" s="13" t="str">
        <f t="shared" si="23"/>
        <v>1492497778</v>
      </c>
      <c r="E684" s="36"/>
      <c r="F684" s="35" t="s">
        <v>6926</v>
      </c>
      <c r="G684" s="37">
        <v>44097.504560185182</v>
      </c>
      <c r="H684" s="35" t="s">
        <v>157</v>
      </c>
      <c r="I684" s="35" t="s">
        <v>6927</v>
      </c>
      <c r="J684" s="35" t="s">
        <v>6927</v>
      </c>
      <c r="K684" s="35" t="s">
        <v>6928</v>
      </c>
      <c r="L684" s="35" t="s">
        <v>6929</v>
      </c>
      <c r="M684" s="35" t="s">
        <v>6930</v>
      </c>
      <c r="N684" s="35" t="s">
        <v>6931</v>
      </c>
      <c r="O684" s="35" t="s">
        <v>6932</v>
      </c>
      <c r="P684" s="38">
        <v>50000</v>
      </c>
      <c r="Q684" s="38">
        <v>6650</v>
      </c>
      <c r="R684" s="38">
        <v>0</v>
      </c>
      <c r="S684" s="38">
        <v>0</v>
      </c>
      <c r="T684" s="38">
        <v>0</v>
      </c>
      <c r="U684" s="19"/>
      <c r="V684" s="38">
        <v>0</v>
      </c>
      <c r="W684" s="19"/>
      <c r="X684" s="38">
        <v>0</v>
      </c>
      <c r="Y684" s="38">
        <v>56650</v>
      </c>
      <c r="Z684" s="38">
        <v>56650</v>
      </c>
      <c r="AA684" s="20"/>
      <c r="AB684" s="19"/>
      <c r="AC684" s="38" t="s">
        <v>112</v>
      </c>
    </row>
    <row r="685" spans="1:29" x14ac:dyDescent="0.25">
      <c r="A685" s="13" t="str">
        <f t="shared" si="22"/>
        <v>1301048726</v>
      </c>
      <c r="B685" s="35">
        <v>680</v>
      </c>
      <c r="C685" s="36" t="s">
        <v>6933</v>
      </c>
      <c r="D685" s="13" t="str">
        <f t="shared" si="23"/>
        <v>1301048726</v>
      </c>
      <c r="E685" s="36"/>
      <c r="F685" s="35" t="s">
        <v>6934</v>
      </c>
      <c r="G685" s="37">
        <v>44097.534131944441</v>
      </c>
      <c r="H685" s="35" t="s">
        <v>157</v>
      </c>
      <c r="I685" s="35" t="s">
        <v>6935</v>
      </c>
      <c r="J685" s="35" t="s">
        <v>6935</v>
      </c>
      <c r="K685" s="35" t="s">
        <v>6936</v>
      </c>
      <c r="L685" s="35" t="s">
        <v>6937</v>
      </c>
      <c r="M685" s="35" t="s">
        <v>6938</v>
      </c>
      <c r="N685" s="35" t="s">
        <v>6939</v>
      </c>
      <c r="O685" s="35" t="s">
        <v>6940</v>
      </c>
      <c r="P685" s="38">
        <v>950000</v>
      </c>
      <c r="Q685" s="38">
        <v>6650</v>
      </c>
      <c r="R685" s="38">
        <v>10000</v>
      </c>
      <c r="S685" s="38">
        <v>0</v>
      </c>
      <c r="T685" s="38">
        <v>0</v>
      </c>
      <c r="U685" s="19"/>
      <c r="V685" s="38">
        <v>0</v>
      </c>
      <c r="W685" s="19"/>
      <c r="X685" s="38">
        <v>0</v>
      </c>
      <c r="Y685" s="38">
        <v>966650</v>
      </c>
      <c r="Z685" s="38">
        <v>966650</v>
      </c>
      <c r="AA685" s="39" t="s">
        <v>6941</v>
      </c>
      <c r="AB685" s="38" t="s">
        <v>151</v>
      </c>
      <c r="AC685" s="38" t="s">
        <v>112</v>
      </c>
    </row>
    <row r="686" spans="1:29" x14ac:dyDescent="0.25">
      <c r="A686" s="13" t="str">
        <f t="shared" si="22"/>
        <v>1852829690</v>
      </c>
      <c r="B686" s="35">
        <v>681</v>
      </c>
      <c r="C686" s="36" t="s">
        <v>6942</v>
      </c>
      <c r="D686" s="13" t="str">
        <f t="shared" si="23"/>
        <v>1852829690</v>
      </c>
      <c r="E686" s="36"/>
      <c r="F686" s="35" t="s">
        <v>6943</v>
      </c>
      <c r="G686" s="37">
        <v>44098.054571759261</v>
      </c>
      <c r="H686" s="35" t="s">
        <v>157</v>
      </c>
      <c r="I686" s="35" t="s">
        <v>6944</v>
      </c>
      <c r="J686" s="35" t="s">
        <v>6944</v>
      </c>
      <c r="K686" s="35" t="s">
        <v>6945</v>
      </c>
      <c r="L686" s="35" t="s">
        <v>6946</v>
      </c>
      <c r="M686" s="35" t="s">
        <v>6947</v>
      </c>
      <c r="N686" s="35" t="s">
        <v>4889</v>
      </c>
      <c r="O686" s="35" t="s">
        <v>4890</v>
      </c>
      <c r="P686" s="38">
        <v>240000</v>
      </c>
      <c r="Q686" s="38">
        <v>6650</v>
      </c>
      <c r="R686" s="38">
        <v>0</v>
      </c>
      <c r="S686" s="38">
        <v>0</v>
      </c>
      <c r="T686" s="38">
        <v>0</v>
      </c>
      <c r="U686" s="19"/>
      <c r="V686" s="38">
        <v>0</v>
      </c>
      <c r="W686" s="19"/>
      <c r="X686" s="38">
        <v>0</v>
      </c>
      <c r="Y686" s="38">
        <v>246650</v>
      </c>
      <c r="Z686" s="38">
        <v>246650</v>
      </c>
      <c r="AA686" s="20"/>
      <c r="AB686" s="19"/>
      <c r="AC686" s="38" t="s">
        <v>112</v>
      </c>
    </row>
    <row r="687" spans="1:29" x14ac:dyDescent="0.25">
      <c r="A687" s="13" t="str">
        <f t="shared" si="22"/>
        <v>1253129769</v>
      </c>
      <c r="B687" s="35">
        <v>682</v>
      </c>
      <c r="C687" s="36" t="s">
        <v>6948</v>
      </c>
      <c r="D687" s="13" t="str">
        <f t="shared" si="23"/>
        <v>1253129769</v>
      </c>
      <c r="E687" s="36"/>
      <c r="F687" s="35" t="s">
        <v>6949</v>
      </c>
      <c r="G687" s="37">
        <v>44098.065208333333</v>
      </c>
      <c r="H687" s="35" t="s">
        <v>157</v>
      </c>
      <c r="I687" s="35" t="s">
        <v>6950</v>
      </c>
      <c r="J687" s="35" t="s">
        <v>6950</v>
      </c>
      <c r="K687" s="35" t="s">
        <v>6951</v>
      </c>
      <c r="L687" s="35" t="s">
        <v>6952</v>
      </c>
      <c r="M687" s="35" t="s">
        <v>6953</v>
      </c>
      <c r="N687" s="35" t="s">
        <v>6954</v>
      </c>
      <c r="O687" s="35" t="s">
        <v>6955</v>
      </c>
      <c r="P687" s="38">
        <v>91000</v>
      </c>
      <c r="Q687" s="38">
        <v>6650</v>
      </c>
      <c r="R687" s="38">
        <v>13000</v>
      </c>
      <c r="S687" s="38">
        <v>0</v>
      </c>
      <c r="T687" s="38">
        <v>0</v>
      </c>
      <c r="U687" s="19"/>
      <c r="V687" s="38">
        <v>0</v>
      </c>
      <c r="W687" s="19"/>
      <c r="X687" s="38">
        <v>0</v>
      </c>
      <c r="Y687" s="38">
        <v>110650</v>
      </c>
      <c r="Z687" s="38">
        <v>110650</v>
      </c>
      <c r="AA687" s="20"/>
      <c r="AB687" s="38" t="s">
        <v>179</v>
      </c>
      <c r="AC687" s="38" t="s">
        <v>112</v>
      </c>
    </row>
    <row r="688" spans="1:29" x14ac:dyDescent="0.25">
      <c r="A688" s="13" t="str">
        <f t="shared" si="22"/>
        <v>1214929357</v>
      </c>
      <c r="B688" s="35">
        <v>683</v>
      </c>
      <c r="C688" s="36" t="s">
        <v>6956</v>
      </c>
      <c r="D688" s="13" t="str">
        <f t="shared" si="23"/>
        <v>1214929357</v>
      </c>
      <c r="E688" s="36"/>
      <c r="F688" s="35" t="s">
        <v>6957</v>
      </c>
      <c r="G688" s="37">
        <v>44098.068159722221</v>
      </c>
      <c r="H688" s="35" t="s">
        <v>157</v>
      </c>
      <c r="I688" s="35" t="s">
        <v>6958</v>
      </c>
      <c r="J688" s="35" t="s">
        <v>6958</v>
      </c>
      <c r="K688" s="35" t="s">
        <v>6959</v>
      </c>
      <c r="L688" s="35" t="s">
        <v>6960</v>
      </c>
      <c r="M688" s="35" t="s">
        <v>6961</v>
      </c>
      <c r="N688" s="35" t="s">
        <v>6962</v>
      </c>
      <c r="O688" s="35" t="s">
        <v>6963</v>
      </c>
      <c r="P688" s="38">
        <v>562000</v>
      </c>
      <c r="Q688" s="38">
        <v>6650</v>
      </c>
      <c r="R688" s="38">
        <v>20000</v>
      </c>
      <c r="S688" s="38">
        <v>0</v>
      </c>
      <c r="T688" s="38">
        <v>0</v>
      </c>
      <c r="U688" s="19"/>
      <c r="V688" s="38">
        <v>0</v>
      </c>
      <c r="W688" s="19"/>
      <c r="X688" s="38">
        <v>0</v>
      </c>
      <c r="Y688" s="38">
        <v>588650</v>
      </c>
      <c r="Z688" s="38">
        <v>588650</v>
      </c>
      <c r="AA688" s="20"/>
      <c r="AB688" s="38" t="s">
        <v>179</v>
      </c>
      <c r="AC688" s="38" t="s">
        <v>112</v>
      </c>
    </row>
    <row r="689" spans="1:29" x14ac:dyDescent="0.25">
      <c r="A689" s="13" t="str">
        <f t="shared" si="22"/>
        <v>1656139159</v>
      </c>
      <c r="B689" s="35">
        <v>684</v>
      </c>
      <c r="C689" s="36" t="s">
        <v>6964</v>
      </c>
      <c r="D689" s="13" t="str">
        <f t="shared" si="23"/>
        <v>1656139159</v>
      </c>
      <c r="E689" s="36"/>
      <c r="F689" s="35" t="s">
        <v>6965</v>
      </c>
      <c r="G689" s="37">
        <v>44098.09443287037</v>
      </c>
      <c r="H689" s="35" t="s">
        <v>157</v>
      </c>
      <c r="I689" s="35" t="s">
        <v>6966</v>
      </c>
      <c r="J689" s="35" t="s">
        <v>6966</v>
      </c>
      <c r="K689" s="35" t="s">
        <v>6967</v>
      </c>
      <c r="L689" s="35" t="s">
        <v>6968</v>
      </c>
      <c r="M689" s="35" t="s">
        <v>6969</v>
      </c>
      <c r="N689" s="35" t="s">
        <v>1027</v>
      </c>
      <c r="O689" s="35" t="s">
        <v>1028</v>
      </c>
      <c r="P689" s="38">
        <v>91000</v>
      </c>
      <c r="Q689" s="38">
        <v>6650</v>
      </c>
      <c r="R689" s="38">
        <v>10000</v>
      </c>
      <c r="S689" s="38">
        <v>0</v>
      </c>
      <c r="T689" s="38">
        <v>0</v>
      </c>
      <c r="U689" s="19"/>
      <c r="V689" s="38">
        <v>0</v>
      </c>
      <c r="W689" s="19"/>
      <c r="X689" s="38">
        <v>0</v>
      </c>
      <c r="Y689" s="38">
        <v>107650</v>
      </c>
      <c r="Z689" s="38">
        <v>107650</v>
      </c>
      <c r="AA689" s="39" t="s">
        <v>6970</v>
      </c>
      <c r="AB689" s="38" t="s">
        <v>162</v>
      </c>
      <c r="AC689" s="38" t="s">
        <v>112</v>
      </c>
    </row>
    <row r="690" spans="1:29" x14ac:dyDescent="0.25">
      <c r="A690" s="13" t="str">
        <f t="shared" si="22"/>
        <v>1115139787</v>
      </c>
      <c r="B690" s="35">
        <v>685</v>
      </c>
      <c r="C690" s="36" t="s">
        <v>6971</v>
      </c>
      <c r="D690" s="13" t="str">
        <f t="shared" si="23"/>
        <v>1115139787</v>
      </c>
      <c r="E690" s="36"/>
      <c r="F690" s="35" t="s">
        <v>6972</v>
      </c>
      <c r="G690" s="37">
        <v>44098.095902777779</v>
      </c>
      <c r="H690" s="35" t="s">
        <v>157</v>
      </c>
      <c r="I690" s="35" t="s">
        <v>6973</v>
      </c>
      <c r="J690" s="35" t="s">
        <v>6973</v>
      </c>
      <c r="K690" s="35" t="s">
        <v>6974</v>
      </c>
      <c r="L690" s="35" t="s">
        <v>6975</v>
      </c>
      <c r="M690" s="35" t="s">
        <v>6976</v>
      </c>
      <c r="N690" s="35" t="s">
        <v>6977</v>
      </c>
      <c r="O690" s="35" t="s">
        <v>6978</v>
      </c>
      <c r="P690" s="38">
        <v>50000</v>
      </c>
      <c r="Q690" s="38">
        <v>6650</v>
      </c>
      <c r="R690" s="38">
        <v>0</v>
      </c>
      <c r="S690" s="38">
        <v>0</v>
      </c>
      <c r="T690" s="38">
        <v>0</v>
      </c>
      <c r="U690" s="19"/>
      <c r="V690" s="38">
        <v>0</v>
      </c>
      <c r="W690" s="19"/>
      <c r="X690" s="38">
        <v>0</v>
      </c>
      <c r="Y690" s="38">
        <v>56650</v>
      </c>
      <c r="Z690" s="38">
        <v>56650</v>
      </c>
      <c r="AA690" s="20"/>
      <c r="AB690" s="19"/>
      <c r="AC690" s="38" t="s">
        <v>112</v>
      </c>
    </row>
    <row r="691" spans="1:29" x14ac:dyDescent="0.25">
      <c r="A691" s="13" t="str">
        <f t="shared" si="22"/>
        <v>1938139716</v>
      </c>
      <c r="B691" s="35">
        <v>686</v>
      </c>
      <c r="C691" s="36" t="s">
        <v>6979</v>
      </c>
      <c r="D691" s="13" t="str">
        <f t="shared" si="23"/>
        <v>1938139716</v>
      </c>
      <c r="E691" s="36"/>
      <c r="F691" s="35" t="s">
        <v>6980</v>
      </c>
      <c r="G691" s="37">
        <v>44098.096400462964</v>
      </c>
      <c r="H691" s="35" t="s">
        <v>157</v>
      </c>
      <c r="I691" s="35" t="s">
        <v>6981</v>
      </c>
      <c r="J691" s="35" t="s">
        <v>6981</v>
      </c>
      <c r="K691" s="35" t="s">
        <v>6982</v>
      </c>
      <c r="L691" s="35" t="s">
        <v>6983</v>
      </c>
      <c r="M691" s="35" t="s">
        <v>6984</v>
      </c>
      <c r="N691" s="35" t="s">
        <v>6985</v>
      </c>
      <c r="O691" s="35" t="s">
        <v>6986</v>
      </c>
      <c r="P691" s="38">
        <v>604000</v>
      </c>
      <c r="Q691" s="38">
        <v>6650</v>
      </c>
      <c r="R691" s="38">
        <v>0</v>
      </c>
      <c r="S691" s="38">
        <v>0</v>
      </c>
      <c r="T691" s="38">
        <v>0</v>
      </c>
      <c r="U691" s="19"/>
      <c r="V691" s="38">
        <v>0</v>
      </c>
      <c r="W691" s="19"/>
      <c r="X691" s="38">
        <v>0</v>
      </c>
      <c r="Y691" s="38">
        <v>610650</v>
      </c>
      <c r="Z691" s="38">
        <v>610650</v>
      </c>
      <c r="AA691" s="20"/>
      <c r="AB691" s="19"/>
      <c r="AC691" s="38" t="s">
        <v>112</v>
      </c>
    </row>
    <row r="692" spans="1:29" x14ac:dyDescent="0.25">
      <c r="A692" s="13" t="str">
        <f t="shared" si="22"/>
        <v>1516239790</v>
      </c>
      <c r="B692" s="35">
        <v>687</v>
      </c>
      <c r="C692" s="36" t="s">
        <v>6987</v>
      </c>
      <c r="D692" s="13" t="str">
        <f t="shared" si="23"/>
        <v>1516239790</v>
      </c>
      <c r="E692" s="36"/>
      <c r="F692" s="35" t="s">
        <v>6988</v>
      </c>
      <c r="G692" s="37">
        <v>44098.11010416667</v>
      </c>
      <c r="H692" s="35" t="s">
        <v>157</v>
      </c>
      <c r="I692" s="35" t="s">
        <v>6989</v>
      </c>
      <c r="J692" s="35" t="s">
        <v>6989</v>
      </c>
      <c r="K692" s="35" t="s">
        <v>6990</v>
      </c>
      <c r="L692" s="35" t="s">
        <v>6991</v>
      </c>
      <c r="M692" s="35" t="s">
        <v>6992</v>
      </c>
      <c r="N692" s="35" t="s">
        <v>6993</v>
      </c>
      <c r="O692" s="35" t="s">
        <v>6994</v>
      </c>
      <c r="P692" s="38">
        <v>620000</v>
      </c>
      <c r="Q692" s="38">
        <v>6650</v>
      </c>
      <c r="R692" s="38">
        <v>10000</v>
      </c>
      <c r="S692" s="38">
        <v>0</v>
      </c>
      <c r="T692" s="38">
        <v>0</v>
      </c>
      <c r="U692" s="19"/>
      <c r="V692" s="38">
        <v>0</v>
      </c>
      <c r="W692" s="19"/>
      <c r="X692" s="38">
        <v>0</v>
      </c>
      <c r="Y692" s="38">
        <v>636650</v>
      </c>
      <c r="Z692" s="38">
        <v>636650</v>
      </c>
      <c r="AA692" s="39" t="s">
        <v>6995</v>
      </c>
      <c r="AB692" s="38" t="s">
        <v>162</v>
      </c>
      <c r="AC692" s="38" t="s">
        <v>112</v>
      </c>
    </row>
    <row r="693" spans="1:29" x14ac:dyDescent="0.25">
      <c r="A693" s="13" t="str">
        <f t="shared" si="22"/>
        <v>1853329887</v>
      </c>
      <c r="B693" s="35">
        <v>688</v>
      </c>
      <c r="C693" s="36" t="s">
        <v>6996</v>
      </c>
      <c r="D693" s="13" t="str">
        <f t="shared" si="23"/>
        <v>1853329887</v>
      </c>
      <c r="E693" s="36"/>
      <c r="F693" s="35" t="s">
        <v>6997</v>
      </c>
      <c r="G693" s="37">
        <v>44098.123391203706</v>
      </c>
      <c r="H693" s="35" t="s">
        <v>157</v>
      </c>
      <c r="I693" s="35" t="s">
        <v>6998</v>
      </c>
      <c r="J693" s="35" t="s">
        <v>6998</v>
      </c>
      <c r="K693" s="35" t="s">
        <v>6999</v>
      </c>
      <c r="L693" s="35" t="s">
        <v>7000</v>
      </c>
      <c r="M693" s="35" t="s">
        <v>7001</v>
      </c>
      <c r="N693" s="35" t="s">
        <v>7002</v>
      </c>
      <c r="O693" s="35" t="s">
        <v>7003</v>
      </c>
      <c r="P693" s="38">
        <v>795000</v>
      </c>
      <c r="Q693" s="38">
        <v>6650</v>
      </c>
      <c r="R693" s="38">
        <v>16000</v>
      </c>
      <c r="S693" s="38">
        <v>0</v>
      </c>
      <c r="T693" s="38">
        <v>0</v>
      </c>
      <c r="U693" s="19"/>
      <c r="V693" s="38">
        <v>0</v>
      </c>
      <c r="W693" s="19"/>
      <c r="X693" s="38">
        <v>0</v>
      </c>
      <c r="Y693" s="38">
        <v>817650</v>
      </c>
      <c r="Z693" s="38">
        <v>817650</v>
      </c>
      <c r="AA693" s="39" t="s">
        <v>7004</v>
      </c>
      <c r="AB693" s="38" t="s">
        <v>138</v>
      </c>
      <c r="AC693" s="38" t="s">
        <v>112</v>
      </c>
    </row>
    <row r="694" spans="1:29" x14ac:dyDescent="0.25">
      <c r="A694" s="13" t="str">
        <f t="shared" si="22"/>
        <v>1554429968</v>
      </c>
      <c r="B694" s="35">
        <v>689</v>
      </c>
      <c r="C694" s="36" t="s">
        <v>7005</v>
      </c>
      <c r="D694" s="13" t="str">
        <f t="shared" si="23"/>
        <v>1554429968</v>
      </c>
      <c r="E694" s="36"/>
      <c r="F694" s="35" t="s">
        <v>7006</v>
      </c>
      <c r="G694" s="37">
        <v>44098.124143518522</v>
      </c>
      <c r="H694" s="35" t="s">
        <v>157</v>
      </c>
      <c r="I694" s="35" t="s">
        <v>7007</v>
      </c>
      <c r="J694" s="35" t="s">
        <v>7007</v>
      </c>
      <c r="K694" s="35" t="s">
        <v>7008</v>
      </c>
      <c r="L694" s="35" t="s">
        <v>7009</v>
      </c>
      <c r="M694" s="35" t="s">
        <v>7010</v>
      </c>
      <c r="N694" s="35" t="s">
        <v>7011</v>
      </c>
      <c r="O694" s="35" t="s">
        <v>7012</v>
      </c>
      <c r="P694" s="38">
        <v>628000</v>
      </c>
      <c r="Q694" s="38">
        <v>6650</v>
      </c>
      <c r="R694" s="38">
        <v>24000</v>
      </c>
      <c r="S694" s="38">
        <v>0</v>
      </c>
      <c r="T694" s="38">
        <v>0</v>
      </c>
      <c r="U694" s="19"/>
      <c r="V694" s="38">
        <v>0</v>
      </c>
      <c r="W694" s="19"/>
      <c r="X694" s="38">
        <v>0</v>
      </c>
      <c r="Y694" s="38">
        <v>658650</v>
      </c>
      <c r="Z694" s="38">
        <v>658650</v>
      </c>
      <c r="AA694" s="39" t="s">
        <v>7013</v>
      </c>
      <c r="AB694" s="38" t="s">
        <v>138</v>
      </c>
      <c r="AC694" s="38" t="s">
        <v>112</v>
      </c>
    </row>
    <row r="695" spans="1:29" x14ac:dyDescent="0.25">
      <c r="A695" s="13" t="str">
        <f t="shared" si="22"/>
        <v>1755539970</v>
      </c>
      <c r="B695" s="35">
        <v>690</v>
      </c>
      <c r="C695" s="36" t="s">
        <v>7014</v>
      </c>
      <c r="D695" s="13" t="str">
        <f t="shared" si="23"/>
        <v>1755539970</v>
      </c>
      <c r="E695" s="36"/>
      <c r="F695" s="35" t="s">
        <v>7015</v>
      </c>
      <c r="G695" s="37">
        <v>44098.138958333337</v>
      </c>
      <c r="H695" s="35" t="s">
        <v>157</v>
      </c>
      <c r="I695" s="35" t="s">
        <v>7016</v>
      </c>
      <c r="J695" s="35" t="s">
        <v>7016</v>
      </c>
      <c r="K695" s="35" t="s">
        <v>7017</v>
      </c>
      <c r="L695" s="35" t="s">
        <v>7018</v>
      </c>
      <c r="M695" s="35" t="s">
        <v>7019</v>
      </c>
      <c r="N695" s="35" t="s">
        <v>7020</v>
      </c>
      <c r="O695" s="35" t="s">
        <v>7021</v>
      </c>
      <c r="P695" s="38">
        <v>50000</v>
      </c>
      <c r="Q695" s="38">
        <v>6650</v>
      </c>
      <c r="R695" s="38">
        <v>11000</v>
      </c>
      <c r="S695" s="38">
        <v>0</v>
      </c>
      <c r="T695" s="38">
        <v>0</v>
      </c>
      <c r="U695" s="19"/>
      <c r="V695" s="38">
        <v>0</v>
      </c>
      <c r="W695" s="19"/>
      <c r="X695" s="38">
        <v>0</v>
      </c>
      <c r="Y695" s="38">
        <v>67650</v>
      </c>
      <c r="Z695" s="38">
        <v>67650</v>
      </c>
      <c r="AA695" s="39" t="s">
        <v>7022</v>
      </c>
      <c r="AB695" s="38" t="s">
        <v>151</v>
      </c>
      <c r="AC695" s="38" t="s">
        <v>112</v>
      </c>
    </row>
    <row r="696" spans="1:29" x14ac:dyDescent="0.25">
      <c r="A696" s="13" t="str">
        <f t="shared" si="22"/>
        <v>1461639524</v>
      </c>
      <c r="B696" s="35">
        <v>691</v>
      </c>
      <c r="C696" s="36" t="s">
        <v>7023</v>
      </c>
      <c r="D696" s="13" t="str">
        <f t="shared" si="23"/>
        <v>1461639524</v>
      </c>
      <c r="E696" s="36"/>
      <c r="F696" s="35" t="s">
        <v>7024</v>
      </c>
      <c r="G696" s="37">
        <v>44098.14640046296</v>
      </c>
      <c r="H696" s="35" t="s">
        <v>157</v>
      </c>
      <c r="I696" s="35" t="s">
        <v>7025</v>
      </c>
      <c r="J696" s="35" t="s">
        <v>7025</v>
      </c>
      <c r="K696" s="35" t="s">
        <v>7026</v>
      </c>
      <c r="L696" s="35" t="s">
        <v>7027</v>
      </c>
      <c r="M696" s="35" t="s">
        <v>7028</v>
      </c>
      <c r="N696" s="35" t="s">
        <v>7029</v>
      </c>
      <c r="O696" s="35" t="s">
        <v>7030</v>
      </c>
      <c r="P696" s="38">
        <v>120000</v>
      </c>
      <c r="Q696" s="38">
        <v>6650</v>
      </c>
      <c r="R696" s="38">
        <v>10000</v>
      </c>
      <c r="S696" s="38">
        <v>0</v>
      </c>
      <c r="T696" s="38">
        <v>0</v>
      </c>
      <c r="U696" s="19"/>
      <c r="V696" s="38">
        <v>0</v>
      </c>
      <c r="W696" s="19"/>
      <c r="X696" s="38">
        <v>0</v>
      </c>
      <c r="Y696" s="38">
        <v>136650</v>
      </c>
      <c r="Z696" s="38">
        <v>136650</v>
      </c>
      <c r="AA696" s="39" t="s">
        <v>7031</v>
      </c>
      <c r="AB696" s="38" t="s">
        <v>151</v>
      </c>
      <c r="AC696" s="38" t="s">
        <v>112</v>
      </c>
    </row>
    <row r="697" spans="1:29" x14ac:dyDescent="0.25">
      <c r="A697" s="13" t="str">
        <f t="shared" si="22"/>
        <v>0937992QF11</v>
      </c>
      <c r="B697" s="35">
        <v>692</v>
      </c>
      <c r="C697" s="36" t="s">
        <v>7032</v>
      </c>
      <c r="D697" s="13" t="str">
        <f t="shared" si="23"/>
        <v>0937992QF11</v>
      </c>
      <c r="E697" s="36"/>
      <c r="F697" s="35" t="s">
        <v>7032</v>
      </c>
      <c r="G697" s="37">
        <v>44098.166550925926</v>
      </c>
      <c r="H697" s="35" t="s">
        <v>180</v>
      </c>
      <c r="I697" s="35" t="s">
        <v>7033</v>
      </c>
      <c r="J697" s="35" t="s">
        <v>7033</v>
      </c>
      <c r="K697" s="35" t="s">
        <v>7034</v>
      </c>
      <c r="L697" s="35" t="s">
        <v>7035</v>
      </c>
      <c r="M697" s="35" t="s">
        <v>7036</v>
      </c>
      <c r="N697" s="35" t="s">
        <v>7037</v>
      </c>
      <c r="O697" s="35" t="s">
        <v>7038</v>
      </c>
      <c r="P697" s="38">
        <v>620000</v>
      </c>
      <c r="Q697" s="38">
        <v>5200</v>
      </c>
      <c r="R697" s="38">
        <v>7000</v>
      </c>
      <c r="S697" s="38">
        <v>0</v>
      </c>
      <c r="T697" s="38">
        <v>0</v>
      </c>
      <c r="U697" s="19"/>
      <c r="V697" s="38">
        <v>0</v>
      </c>
      <c r="W697" s="19"/>
      <c r="X697" s="38">
        <v>0</v>
      </c>
      <c r="Y697" s="38">
        <v>632200</v>
      </c>
      <c r="Z697" s="38">
        <v>632200</v>
      </c>
      <c r="AA697" s="39" t="s">
        <v>7039</v>
      </c>
      <c r="AB697" s="38" t="s">
        <v>162</v>
      </c>
      <c r="AC697" s="38" t="s">
        <v>112</v>
      </c>
    </row>
    <row r="698" spans="1:29" x14ac:dyDescent="0.25">
      <c r="A698" s="13" t="str">
        <f t="shared" si="22"/>
        <v>1783839611</v>
      </c>
      <c r="B698" s="35">
        <v>693</v>
      </c>
      <c r="C698" s="36" t="s">
        <v>7040</v>
      </c>
      <c r="D698" s="13" t="str">
        <f t="shared" si="23"/>
        <v>1783839611</v>
      </c>
      <c r="E698" s="36"/>
      <c r="F698" s="35" t="s">
        <v>7041</v>
      </c>
      <c r="G698" s="37">
        <v>44098.171840277777</v>
      </c>
      <c r="H698" s="35" t="s">
        <v>157</v>
      </c>
      <c r="I698" s="35" t="s">
        <v>7042</v>
      </c>
      <c r="J698" s="35" t="s">
        <v>7042</v>
      </c>
      <c r="K698" s="35" t="s">
        <v>7043</v>
      </c>
      <c r="L698" s="35" t="s">
        <v>7044</v>
      </c>
      <c r="M698" s="35" t="s">
        <v>7045</v>
      </c>
      <c r="N698" s="35" t="s">
        <v>7046</v>
      </c>
      <c r="O698" s="35" t="s">
        <v>7047</v>
      </c>
      <c r="P698" s="38">
        <v>50000</v>
      </c>
      <c r="Q698" s="38">
        <v>6650</v>
      </c>
      <c r="R698" s="38">
        <v>11000</v>
      </c>
      <c r="S698" s="38">
        <v>0</v>
      </c>
      <c r="T698" s="38">
        <v>0</v>
      </c>
      <c r="U698" s="19"/>
      <c r="V698" s="38">
        <v>0</v>
      </c>
      <c r="W698" s="19"/>
      <c r="X698" s="38">
        <v>0</v>
      </c>
      <c r="Y698" s="38">
        <v>67650</v>
      </c>
      <c r="Z698" s="38">
        <v>67650</v>
      </c>
      <c r="AA698" s="39" t="s">
        <v>7048</v>
      </c>
      <c r="AB698" s="38" t="s">
        <v>151</v>
      </c>
      <c r="AC698" s="38" t="s">
        <v>112</v>
      </c>
    </row>
    <row r="699" spans="1:29" x14ac:dyDescent="0.25">
      <c r="A699" s="13" t="str">
        <f t="shared" si="22"/>
        <v>1219839383</v>
      </c>
      <c r="B699" s="35">
        <v>694</v>
      </c>
      <c r="C699" s="36" t="s">
        <v>7049</v>
      </c>
      <c r="D699" s="13" t="str">
        <f t="shared" si="23"/>
        <v>1219839383</v>
      </c>
      <c r="E699" s="36"/>
      <c r="F699" s="35" t="s">
        <v>7050</v>
      </c>
      <c r="G699" s="37">
        <v>44098.178368055553</v>
      </c>
      <c r="H699" s="35" t="s">
        <v>157</v>
      </c>
      <c r="I699" s="35" t="s">
        <v>7051</v>
      </c>
      <c r="J699" s="35" t="s">
        <v>7051</v>
      </c>
      <c r="K699" s="35" t="s">
        <v>7052</v>
      </c>
      <c r="L699" s="35" t="s">
        <v>7053</v>
      </c>
      <c r="M699" s="35" t="s">
        <v>7054</v>
      </c>
      <c r="N699" s="35" t="s">
        <v>417</v>
      </c>
      <c r="O699" s="35" t="s">
        <v>418</v>
      </c>
      <c r="P699" s="38">
        <v>242000</v>
      </c>
      <c r="Q699" s="38">
        <v>6650</v>
      </c>
      <c r="R699" s="38">
        <v>15000</v>
      </c>
      <c r="S699" s="38">
        <v>0</v>
      </c>
      <c r="T699" s="38">
        <v>0</v>
      </c>
      <c r="U699" s="19"/>
      <c r="V699" s="38">
        <v>0</v>
      </c>
      <c r="W699" s="19"/>
      <c r="X699" s="38">
        <v>0</v>
      </c>
      <c r="Y699" s="38">
        <v>263650</v>
      </c>
      <c r="Z699" s="38">
        <v>263650</v>
      </c>
      <c r="AA699" s="39" t="s">
        <v>7055</v>
      </c>
      <c r="AB699" s="38" t="s">
        <v>151</v>
      </c>
      <c r="AC699" s="38" t="s">
        <v>112</v>
      </c>
    </row>
    <row r="700" spans="1:29" x14ac:dyDescent="0.25">
      <c r="A700" s="13" t="str">
        <f t="shared" si="22"/>
        <v>1844939722</v>
      </c>
      <c r="B700" s="35">
        <v>695</v>
      </c>
      <c r="C700" s="36" t="s">
        <v>7056</v>
      </c>
      <c r="D700" s="13" t="str">
        <f t="shared" si="23"/>
        <v>1844939722</v>
      </c>
      <c r="E700" s="36"/>
      <c r="F700" s="35" t="s">
        <v>7057</v>
      </c>
      <c r="G700" s="37">
        <v>44098.185532407406</v>
      </c>
      <c r="H700" s="35" t="s">
        <v>157</v>
      </c>
      <c r="I700" s="35" t="s">
        <v>7058</v>
      </c>
      <c r="J700" s="35" t="s">
        <v>7058</v>
      </c>
      <c r="K700" s="35" t="s">
        <v>7059</v>
      </c>
      <c r="L700" s="35" t="s">
        <v>7060</v>
      </c>
      <c r="M700" s="35" t="s">
        <v>7061</v>
      </c>
      <c r="N700" s="35" t="s">
        <v>361</v>
      </c>
      <c r="O700" s="35" t="s">
        <v>362</v>
      </c>
      <c r="P700" s="38">
        <v>1484000</v>
      </c>
      <c r="Q700" s="38">
        <v>6650</v>
      </c>
      <c r="R700" s="38">
        <v>0</v>
      </c>
      <c r="S700" s="38">
        <v>0</v>
      </c>
      <c r="T700" s="38">
        <v>0</v>
      </c>
      <c r="U700" s="19"/>
      <c r="V700" s="38">
        <v>0</v>
      </c>
      <c r="W700" s="19"/>
      <c r="X700" s="38">
        <v>0</v>
      </c>
      <c r="Y700" s="38">
        <v>1490650</v>
      </c>
      <c r="Z700" s="38">
        <v>1490650</v>
      </c>
      <c r="AA700" s="20"/>
      <c r="AB700" s="19"/>
      <c r="AC700" s="38" t="s">
        <v>112</v>
      </c>
    </row>
    <row r="701" spans="1:29" x14ac:dyDescent="0.25">
      <c r="A701" s="13" t="str">
        <f t="shared" si="22"/>
        <v>1325739633</v>
      </c>
      <c r="B701" s="35">
        <v>696</v>
      </c>
      <c r="C701" s="36" t="s">
        <v>7062</v>
      </c>
      <c r="D701" s="13" t="str">
        <f t="shared" si="23"/>
        <v>1325739633</v>
      </c>
      <c r="E701" s="36"/>
      <c r="F701" s="35" t="s">
        <v>7063</v>
      </c>
      <c r="G701" s="37">
        <v>44098.195983796293</v>
      </c>
      <c r="H701" s="35" t="s">
        <v>157</v>
      </c>
      <c r="I701" s="35" t="s">
        <v>7064</v>
      </c>
      <c r="J701" s="35" t="s">
        <v>7064</v>
      </c>
      <c r="K701" s="35" t="s">
        <v>7065</v>
      </c>
      <c r="L701" s="35" t="s">
        <v>7066</v>
      </c>
      <c r="M701" s="35" t="s">
        <v>7067</v>
      </c>
      <c r="N701" s="35" t="s">
        <v>7068</v>
      </c>
      <c r="O701" s="35" t="s">
        <v>7069</v>
      </c>
      <c r="P701" s="38">
        <v>50000</v>
      </c>
      <c r="Q701" s="38">
        <v>6650</v>
      </c>
      <c r="R701" s="38">
        <v>0</v>
      </c>
      <c r="S701" s="38">
        <v>0</v>
      </c>
      <c r="T701" s="38">
        <v>0</v>
      </c>
      <c r="U701" s="19"/>
      <c r="V701" s="38">
        <v>0</v>
      </c>
      <c r="W701" s="19"/>
      <c r="X701" s="38">
        <v>0</v>
      </c>
      <c r="Y701" s="38">
        <v>56650</v>
      </c>
      <c r="Z701" s="38">
        <v>56650</v>
      </c>
      <c r="AA701" s="20"/>
      <c r="AB701" s="19"/>
      <c r="AC701" s="38" t="s">
        <v>112</v>
      </c>
    </row>
    <row r="702" spans="1:29" x14ac:dyDescent="0.25">
      <c r="A702" s="13" t="str">
        <f t="shared" si="22"/>
        <v>1038049281</v>
      </c>
      <c r="B702" s="35">
        <v>697</v>
      </c>
      <c r="C702" s="36" t="s">
        <v>7070</v>
      </c>
      <c r="D702" s="13" t="str">
        <f t="shared" si="23"/>
        <v>1038049281</v>
      </c>
      <c r="E702" s="36"/>
      <c r="F702" s="35" t="s">
        <v>7071</v>
      </c>
      <c r="G702" s="37">
        <v>44098.202789351853</v>
      </c>
      <c r="H702" s="35" t="s">
        <v>157</v>
      </c>
      <c r="I702" s="35" t="s">
        <v>7072</v>
      </c>
      <c r="J702" s="35" t="s">
        <v>7072</v>
      </c>
      <c r="K702" s="35" t="s">
        <v>7073</v>
      </c>
      <c r="L702" s="35" t="s">
        <v>7074</v>
      </c>
      <c r="M702" s="35" t="s">
        <v>7075</v>
      </c>
      <c r="N702" s="35" t="s">
        <v>7076</v>
      </c>
      <c r="O702" s="35" t="s">
        <v>7077</v>
      </c>
      <c r="P702" s="38">
        <v>50000</v>
      </c>
      <c r="Q702" s="38">
        <v>6650</v>
      </c>
      <c r="R702" s="38">
        <v>0</v>
      </c>
      <c r="S702" s="38">
        <v>0</v>
      </c>
      <c r="T702" s="38">
        <v>0</v>
      </c>
      <c r="U702" s="19"/>
      <c r="V702" s="38">
        <v>0</v>
      </c>
      <c r="W702" s="19"/>
      <c r="X702" s="38">
        <v>0</v>
      </c>
      <c r="Y702" s="38">
        <v>56650</v>
      </c>
      <c r="Z702" s="38">
        <v>56650</v>
      </c>
      <c r="AA702" s="20"/>
      <c r="AB702" s="19"/>
      <c r="AC702" s="38" t="s">
        <v>112</v>
      </c>
    </row>
    <row r="703" spans="1:29" x14ac:dyDescent="0.25">
      <c r="A703" s="13" t="str">
        <f t="shared" si="22"/>
        <v>1823149310</v>
      </c>
      <c r="B703" s="35">
        <v>698</v>
      </c>
      <c r="C703" s="36" t="s">
        <v>7078</v>
      </c>
      <c r="D703" s="13" t="str">
        <f t="shared" si="23"/>
        <v>1823149310</v>
      </c>
      <c r="E703" s="36"/>
      <c r="F703" s="35" t="s">
        <v>7079</v>
      </c>
      <c r="G703" s="37">
        <v>44098.206180555557</v>
      </c>
      <c r="H703" s="35" t="s">
        <v>157</v>
      </c>
      <c r="I703" s="35" t="s">
        <v>7080</v>
      </c>
      <c r="J703" s="35" t="s">
        <v>7080</v>
      </c>
      <c r="K703" s="35" t="s">
        <v>7081</v>
      </c>
      <c r="L703" s="35" t="s">
        <v>7082</v>
      </c>
      <c r="M703" s="35" t="s">
        <v>7083</v>
      </c>
      <c r="N703" s="35" t="s">
        <v>7084</v>
      </c>
      <c r="O703" s="35" t="s">
        <v>7085</v>
      </c>
      <c r="P703" s="38">
        <v>998000</v>
      </c>
      <c r="Q703" s="38">
        <v>6650</v>
      </c>
      <c r="R703" s="38">
        <v>69000</v>
      </c>
      <c r="S703" s="38">
        <v>0</v>
      </c>
      <c r="T703" s="38">
        <v>0</v>
      </c>
      <c r="U703" s="19"/>
      <c r="V703" s="38">
        <v>0</v>
      </c>
      <c r="W703" s="19"/>
      <c r="X703" s="38">
        <v>0</v>
      </c>
      <c r="Y703" s="38">
        <v>1073650</v>
      </c>
      <c r="Z703" s="38">
        <v>1073650</v>
      </c>
      <c r="AA703" s="39" t="s">
        <v>7086</v>
      </c>
      <c r="AB703" s="38" t="s">
        <v>138</v>
      </c>
      <c r="AC703" s="38" t="s">
        <v>112</v>
      </c>
    </row>
    <row r="704" spans="1:29" x14ac:dyDescent="0.25">
      <c r="A704" s="13" t="str">
        <f t="shared" si="22"/>
        <v>1174149343</v>
      </c>
      <c r="B704" s="35">
        <v>699</v>
      </c>
      <c r="C704" s="36" t="s">
        <v>7087</v>
      </c>
      <c r="D704" s="13" t="str">
        <f t="shared" si="23"/>
        <v>1174149343</v>
      </c>
      <c r="E704" s="36"/>
      <c r="F704" s="35" t="s">
        <v>7088</v>
      </c>
      <c r="G704" s="37">
        <v>44098.207604166666</v>
      </c>
      <c r="H704" s="35" t="s">
        <v>157</v>
      </c>
      <c r="I704" s="35" t="s">
        <v>7089</v>
      </c>
      <c r="J704" s="35" t="s">
        <v>7089</v>
      </c>
      <c r="K704" s="35" t="s">
        <v>7090</v>
      </c>
      <c r="L704" s="35" t="s">
        <v>7091</v>
      </c>
      <c r="M704" s="35" t="s">
        <v>7092</v>
      </c>
      <c r="N704" s="35" t="s">
        <v>7093</v>
      </c>
      <c r="O704" s="35" t="s">
        <v>7094</v>
      </c>
      <c r="P704" s="38">
        <v>950000</v>
      </c>
      <c r="Q704" s="38">
        <v>6650</v>
      </c>
      <c r="R704" s="38">
        <v>12000</v>
      </c>
      <c r="S704" s="38">
        <v>0</v>
      </c>
      <c r="T704" s="38">
        <v>0</v>
      </c>
      <c r="U704" s="19"/>
      <c r="V704" s="38">
        <v>0</v>
      </c>
      <c r="W704" s="19"/>
      <c r="X704" s="38">
        <v>0</v>
      </c>
      <c r="Y704" s="38">
        <v>968650</v>
      </c>
      <c r="Z704" s="38">
        <v>968650</v>
      </c>
      <c r="AA704" s="39" t="s">
        <v>7095</v>
      </c>
      <c r="AB704" s="38" t="s">
        <v>162</v>
      </c>
      <c r="AC704" s="38" t="s">
        <v>112</v>
      </c>
    </row>
    <row r="705" spans="1:29" x14ac:dyDescent="0.25">
      <c r="A705" s="13" t="str">
        <f t="shared" si="22"/>
        <v>1554249830</v>
      </c>
      <c r="B705" s="35">
        <v>700</v>
      </c>
      <c r="C705" s="36" t="s">
        <v>7096</v>
      </c>
      <c r="D705" s="13" t="str">
        <f t="shared" si="23"/>
        <v>1554249830</v>
      </c>
      <c r="E705" s="36"/>
      <c r="F705" s="35" t="s">
        <v>7097</v>
      </c>
      <c r="G705" s="37">
        <v>44098.227094907408</v>
      </c>
      <c r="H705" s="35" t="s">
        <v>157</v>
      </c>
      <c r="I705" s="35" t="s">
        <v>7098</v>
      </c>
      <c r="J705" s="35" t="s">
        <v>7098</v>
      </c>
      <c r="K705" s="35" t="s">
        <v>7099</v>
      </c>
      <c r="L705" s="35" t="s">
        <v>7100</v>
      </c>
      <c r="M705" s="35" t="s">
        <v>7101</v>
      </c>
      <c r="N705" s="35" t="s">
        <v>230</v>
      </c>
      <c r="O705" s="35" t="s">
        <v>231</v>
      </c>
      <c r="P705" s="38">
        <v>91000</v>
      </c>
      <c r="Q705" s="38">
        <v>6650</v>
      </c>
      <c r="R705" s="38">
        <v>10000</v>
      </c>
      <c r="S705" s="38">
        <v>0</v>
      </c>
      <c r="T705" s="38">
        <v>0</v>
      </c>
      <c r="U705" s="19"/>
      <c r="V705" s="38">
        <v>0</v>
      </c>
      <c r="W705" s="19"/>
      <c r="X705" s="38">
        <v>0</v>
      </c>
      <c r="Y705" s="38">
        <v>107650</v>
      </c>
      <c r="Z705" s="38">
        <v>107650</v>
      </c>
      <c r="AA705" s="39" t="s">
        <v>7102</v>
      </c>
      <c r="AB705" s="38" t="s">
        <v>162</v>
      </c>
      <c r="AC705" s="38" t="s">
        <v>112</v>
      </c>
    </row>
    <row r="706" spans="1:29" x14ac:dyDescent="0.25">
      <c r="A706" s="13" t="str">
        <f t="shared" si="22"/>
        <v>1750549872</v>
      </c>
      <c r="B706" s="35">
        <v>701</v>
      </c>
      <c r="C706" s="36" t="s">
        <v>7103</v>
      </c>
      <c r="D706" s="13" t="str">
        <f t="shared" si="23"/>
        <v>1750549872</v>
      </c>
      <c r="E706" s="36"/>
      <c r="F706" s="35" t="s">
        <v>7104</v>
      </c>
      <c r="G706" s="37">
        <v>44098.256249999999</v>
      </c>
      <c r="H706" s="35" t="s">
        <v>157</v>
      </c>
      <c r="I706" s="35" t="s">
        <v>7105</v>
      </c>
      <c r="J706" s="35" t="s">
        <v>7105</v>
      </c>
      <c r="K706" s="35" t="s">
        <v>7106</v>
      </c>
      <c r="L706" s="35" t="s">
        <v>7107</v>
      </c>
      <c r="M706" s="35" t="s">
        <v>7108</v>
      </c>
      <c r="N706" s="35" t="s">
        <v>1165</v>
      </c>
      <c r="O706" s="35" t="s">
        <v>1166</v>
      </c>
      <c r="P706" s="38">
        <v>91000</v>
      </c>
      <c r="Q706" s="38">
        <v>6650</v>
      </c>
      <c r="R706" s="38">
        <v>33000</v>
      </c>
      <c r="S706" s="38">
        <v>0</v>
      </c>
      <c r="T706" s="38">
        <v>0</v>
      </c>
      <c r="U706" s="19"/>
      <c r="V706" s="38">
        <v>0</v>
      </c>
      <c r="W706" s="19"/>
      <c r="X706" s="38">
        <v>0</v>
      </c>
      <c r="Y706" s="38">
        <v>130650</v>
      </c>
      <c r="Z706" s="38">
        <v>130650</v>
      </c>
      <c r="AA706" s="39" t="s">
        <v>7109</v>
      </c>
      <c r="AB706" s="38" t="s">
        <v>151</v>
      </c>
      <c r="AC706" s="38" t="s">
        <v>112</v>
      </c>
    </row>
    <row r="707" spans="1:29" x14ac:dyDescent="0.25">
      <c r="A707" s="13" t="str">
        <f t="shared" si="22"/>
        <v>1390649297</v>
      </c>
      <c r="B707" s="35">
        <v>702</v>
      </c>
      <c r="C707" s="36" t="s">
        <v>7110</v>
      </c>
      <c r="D707" s="13" t="str">
        <f t="shared" si="23"/>
        <v>1390649297</v>
      </c>
      <c r="E707" s="36"/>
      <c r="F707" s="35" t="s">
        <v>7111</v>
      </c>
      <c r="G707" s="37">
        <v>44098.261435185188</v>
      </c>
      <c r="H707" s="35" t="s">
        <v>157</v>
      </c>
      <c r="I707" s="35" t="s">
        <v>7112</v>
      </c>
      <c r="J707" s="35" t="s">
        <v>7112</v>
      </c>
      <c r="K707" s="35" t="s">
        <v>7113</v>
      </c>
      <c r="L707" s="35" t="s">
        <v>7114</v>
      </c>
      <c r="M707" s="35" t="s">
        <v>7115</v>
      </c>
      <c r="N707" s="35" t="s">
        <v>1165</v>
      </c>
      <c r="O707" s="35" t="s">
        <v>1166</v>
      </c>
      <c r="P707" s="38">
        <v>91000</v>
      </c>
      <c r="Q707" s="38">
        <v>6650</v>
      </c>
      <c r="R707" s="38">
        <v>8000</v>
      </c>
      <c r="S707" s="38">
        <v>0</v>
      </c>
      <c r="T707" s="38">
        <v>0</v>
      </c>
      <c r="U707" s="19"/>
      <c r="V707" s="38">
        <v>0</v>
      </c>
      <c r="W707" s="19"/>
      <c r="X707" s="38">
        <v>0</v>
      </c>
      <c r="Y707" s="38">
        <v>105650</v>
      </c>
      <c r="Z707" s="38">
        <v>105650</v>
      </c>
      <c r="AA707" s="39" t="s">
        <v>7116</v>
      </c>
      <c r="AB707" s="38" t="s">
        <v>138</v>
      </c>
      <c r="AC707" s="38" t="s">
        <v>112</v>
      </c>
    </row>
    <row r="708" spans="1:29" x14ac:dyDescent="0.25">
      <c r="A708" s="13" t="str">
        <f t="shared" si="22"/>
        <v>1280749871</v>
      </c>
      <c r="B708" s="35">
        <v>703</v>
      </c>
      <c r="C708" s="36" t="s">
        <v>7117</v>
      </c>
      <c r="D708" s="13" t="str">
        <f t="shared" si="23"/>
        <v>1280749871</v>
      </c>
      <c r="E708" s="36"/>
      <c r="F708" s="35" t="s">
        <v>7118</v>
      </c>
      <c r="G708" s="37">
        <v>44098.272141203706</v>
      </c>
      <c r="H708" s="35" t="s">
        <v>157</v>
      </c>
      <c r="I708" s="35" t="s">
        <v>7119</v>
      </c>
      <c r="J708" s="35" t="s">
        <v>7119</v>
      </c>
      <c r="K708" s="35" t="s">
        <v>7120</v>
      </c>
      <c r="L708" s="35" t="s">
        <v>7121</v>
      </c>
      <c r="M708" s="35" t="s">
        <v>7122</v>
      </c>
      <c r="N708" s="35" t="s">
        <v>452</v>
      </c>
      <c r="O708" s="35" t="s">
        <v>453</v>
      </c>
      <c r="P708" s="38">
        <v>150000</v>
      </c>
      <c r="Q708" s="38">
        <v>6650</v>
      </c>
      <c r="R708" s="38">
        <v>10000</v>
      </c>
      <c r="S708" s="38">
        <v>0</v>
      </c>
      <c r="T708" s="38">
        <v>0</v>
      </c>
      <c r="U708" s="19"/>
      <c r="V708" s="38">
        <v>0</v>
      </c>
      <c r="W708" s="19"/>
      <c r="X708" s="38">
        <v>0</v>
      </c>
      <c r="Y708" s="38">
        <v>166650</v>
      </c>
      <c r="Z708" s="38">
        <v>166650</v>
      </c>
      <c r="AA708" s="39" t="s">
        <v>7123</v>
      </c>
      <c r="AB708" s="38" t="s">
        <v>162</v>
      </c>
      <c r="AC708" s="38" t="s">
        <v>112</v>
      </c>
    </row>
    <row r="709" spans="1:29" x14ac:dyDescent="0.25">
      <c r="A709" s="13" t="str">
        <f t="shared" si="22"/>
        <v>1343409674</v>
      </c>
      <c r="B709" s="35">
        <v>704</v>
      </c>
      <c r="C709" s="36" t="s">
        <v>7124</v>
      </c>
      <c r="D709" s="13" t="str">
        <f t="shared" si="23"/>
        <v>1343409674</v>
      </c>
      <c r="E709" s="36"/>
      <c r="F709" s="35" t="s">
        <v>7125</v>
      </c>
      <c r="G709" s="37">
        <v>44098.279016203705</v>
      </c>
      <c r="H709" s="35" t="s">
        <v>157</v>
      </c>
      <c r="I709" s="35" t="s">
        <v>7126</v>
      </c>
      <c r="J709" s="35" t="s">
        <v>7126</v>
      </c>
      <c r="K709" s="35" t="s">
        <v>7127</v>
      </c>
      <c r="L709" s="35" t="s">
        <v>7128</v>
      </c>
      <c r="M709" s="35" t="s">
        <v>7129</v>
      </c>
      <c r="N709" s="35" t="s">
        <v>7130</v>
      </c>
      <c r="O709" s="35" t="s">
        <v>7131</v>
      </c>
      <c r="P709" s="38">
        <v>220000</v>
      </c>
      <c r="Q709" s="38">
        <v>6650</v>
      </c>
      <c r="R709" s="38">
        <v>12000</v>
      </c>
      <c r="S709" s="38">
        <v>0</v>
      </c>
      <c r="T709" s="38">
        <v>0</v>
      </c>
      <c r="U709" s="19"/>
      <c r="V709" s="38">
        <v>0</v>
      </c>
      <c r="W709" s="19"/>
      <c r="X709" s="38">
        <v>0</v>
      </c>
      <c r="Y709" s="38">
        <v>238650</v>
      </c>
      <c r="Z709" s="38">
        <v>238650</v>
      </c>
      <c r="AA709" s="39" t="s">
        <v>7132</v>
      </c>
      <c r="AB709" s="38" t="s">
        <v>162</v>
      </c>
      <c r="AC709" s="38" t="s">
        <v>112</v>
      </c>
    </row>
    <row r="710" spans="1:29" x14ac:dyDescent="0.25">
      <c r="A710" s="13" t="str">
        <f t="shared" ref="A710:A773" si="24">D710</f>
        <v>1374849959</v>
      </c>
      <c r="B710" s="35">
        <v>705</v>
      </c>
      <c r="C710" s="36" t="s">
        <v>7133</v>
      </c>
      <c r="D710" s="13" t="str">
        <f t="shared" ref="D710:D773" si="25">RIGHT(C710,LEN(C710)-6)</f>
        <v>1374849959</v>
      </c>
      <c r="E710" s="36"/>
      <c r="F710" s="35" t="s">
        <v>7134</v>
      </c>
      <c r="G710" s="37">
        <v>44098.29011574074</v>
      </c>
      <c r="H710" s="35" t="s">
        <v>157</v>
      </c>
      <c r="I710" s="35" t="s">
        <v>7135</v>
      </c>
      <c r="J710" s="35" t="s">
        <v>7135</v>
      </c>
      <c r="K710" s="35" t="s">
        <v>7136</v>
      </c>
      <c r="L710" s="35" t="s">
        <v>7137</v>
      </c>
      <c r="M710" s="35" t="s">
        <v>7138</v>
      </c>
      <c r="N710" s="35" t="s">
        <v>7139</v>
      </c>
      <c r="O710" s="35" t="s">
        <v>7140</v>
      </c>
      <c r="P710" s="38">
        <v>50000</v>
      </c>
      <c r="Q710" s="38">
        <v>6650</v>
      </c>
      <c r="R710" s="38">
        <v>8000</v>
      </c>
      <c r="S710" s="38">
        <v>0</v>
      </c>
      <c r="T710" s="38">
        <v>0</v>
      </c>
      <c r="U710" s="19"/>
      <c r="V710" s="38">
        <v>0</v>
      </c>
      <c r="W710" s="19"/>
      <c r="X710" s="38">
        <v>0</v>
      </c>
      <c r="Y710" s="38">
        <v>64650</v>
      </c>
      <c r="Z710" s="38">
        <v>64650</v>
      </c>
      <c r="AA710" s="39" t="s">
        <v>7141</v>
      </c>
      <c r="AB710" s="38" t="s">
        <v>138</v>
      </c>
      <c r="AC710" s="38" t="s">
        <v>112</v>
      </c>
    </row>
    <row r="711" spans="1:29" x14ac:dyDescent="0.25">
      <c r="A711" s="13" t="str">
        <f t="shared" si="24"/>
        <v>1472059165</v>
      </c>
      <c r="B711" s="35">
        <v>706</v>
      </c>
      <c r="C711" s="36" t="s">
        <v>7142</v>
      </c>
      <c r="D711" s="13" t="str">
        <f t="shared" si="25"/>
        <v>1472059165</v>
      </c>
      <c r="E711" s="36"/>
      <c r="F711" s="35" t="s">
        <v>7143</v>
      </c>
      <c r="G711" s="37">
        <v>44098.309629629628</v>
      </c>
      <c r="H711" s="35" t="s">
        <v>157</v>
      </c>
      <c r="I711" s="35" t="s">
        <v>7144</v>
      </c>
      <c r="J711" s="35" t="s">
        <v>7144</v>
      </c>
      <c r="K711" s="35" t="s">
        <v>7145</v>
      </c>
      <c r="L711" s="35" t="s">
        <v>7146</v>
      </c>
      <c r="M711" s="35" t="s">
        <v>7147</v>
      </c>
      <c r="N711" s="35" t="s">
        <v>1292</v>
      </c>
      <c r="O711" s="35" t="s">
        <v>1293</v>
      </c>
      <c r="P711" s="38">
        <v>240000</v>
      </c>
      <c r="Q711" s="38">
        <v>6650</v>
      </c>
      <c r="R711" s="38">
        <v>10000</v>
      </c>
      <c r="S711" s="38">
        <v>0</v>
      </c>
      <c r="T711" s="38">
        <v>0</v>
      </c>
      <c r="U711" s="19"/>
      <c r="V711" s="38">
        <v>0</v>
      </c>
      <c r="W711" s="19"/>
      <c r="X711" s="38">
        <v>0</v>
      </c>
      <c r="Y711" s="38">
        <v>256650</v>
      </c>
      <c r="Z711" s="38">
        <v>256650</v>
      </c>
      <c r="AA711" s="39" t="s">
        <v>7148</v>
      </c>
      <c r="AB711" s="38" t="s">
        <v>151</v>
      </c>
      <c r="AC711" s="38" t="s">
        <v>112</v>
      </c>
    </row>
    <row r="712" spans="1:29" x14ac:dyDescent="0.25">
      <c r="A712" s="13" t="str">
        <f t="shared" si="24"/>
        <v>1597609689</v>
      </c>
      <c r="B712" s="35">
        <v>707</v>
      </c>
      <c r="C712" s="36" t="s">
        <v>7149</v>
      </c>
      <c r="D712" s="13" t="str">
        <f t="shared" si="25"/>
        <v>1597609689</v>
      </c>
      <c r="E712" s="36"/>
      <c r="F712" s="35" t="s">
        <v>7150</v>
      </c>
      <c r="G712" s="37">
        <v>44098.31050925926</v>
      </c>
      <c r="H712" s="35" t="s">
        <v>157</v>
      </c>
      <c r="I712" s="35" t="s">
        <v>7151</v>
      </c>
      <c r="J712" s="35" t="s">
        <v>7151</v>
      </c>
      <c r="K712" s="35" t="s">
        <v>7152</v>
      </c>
      <c r="L712" s="35" t="s">
        <v>7153</v>
      </c>
      <c r="M712" s="35" t="s">
        <v>7154</v>
      </c>
      <c r="N712" s="35" t="s">
        <v>1063</v>
      </c>
      <c r="O712" s="35" t="s">
        <v>1064</v>
      </c>
      <c r="P712" s="38">
        <v>660000</v>
      </c>
      <c r="Q712" s="38">
        <v>6650</v>
      </c>
      <c r="R712" s="38">
        <v>24000</v>
      </c>
      <c r="S712" s="38">
        <v>0</v>
      </c>
      <c r="T712" s="38">
        <v>0</v>
      </c>
      <c r="U712" s="19"/>
      <c r="V712" s="38">
        <v>0</v>
      </c>
      <c r="W712" s="19"/>
      <c r="X712" s="38">
        <v>0</v>
      </c>
      <c r="Y712" s="38">
        <v>690650</v>
      </c>
      <c r="Z712" s="38">
        <v>690650</v>
      </c>
      <c r="AA712" s="39" t="s">
        <v>7155</v>
      </c>
      <c r="AB712" s="38" t="s">
        <v>162</v>
      </c>
      <c r="AC712" s="38" t="s">
        <v>112</v>
      </c>
    </row>
    <row r="713" spans="1:29" x14ac:dyDescent="0.25">
      <c r="A713" s="13" t="str">
        <f t="shared" si="24"/>
        <v>1726809592</v>
      </c>
      <c r="B713" s="35">
        <v>708</v>
      </c>
      <c r="C713" s="36" t="s">
        <v>7156</v>
      </c>
      <c r="D713" s="13" t="str">
        <f t="shared" si="25"/>
        <v>1726809592</v>
      </c>
      <c r="E713" s="36"/>
      <c r="F713" s="35" t="s">
        <v>7157</v>
      </c>
      <c r="G713" s="37">
        <v>44098.3284375</v>
      </c>
      <c r="H713" s="35" t="s">
        <v>157</v>
      </c>
      <c r="I713" s="35" t="s">
        <v>7158</v>
      </c>
      <c r="J713" s="35" t="s">
        <v>7158</v>
      </c>
      <c r="K713" s="35" t="s">
        <v>7159</v>
      </c>
      <c r="L713" s="35" t="s">
        <v>7160</v>
      </c>
      <c r="M713" s="35" t="s">
        <v>7161</v>
      </c>
      <c r="N713" s="35" t="s">
        <v>7162</v>
      </c>
      <c r="O713" s="35" t="s">
        <v>7163</v>
      </c>
      <c r="P713" s="38">
        <v>1070000</v>
      </c>
      <c r="Q713" s="38">
        <v>6650</v>
      </c>
      <c r="R713" s="38">
        <v>21000</v>
      </c>
      <c r="S713" s="38">
        <v>0</v>
      </c>
      <c r="T713" s="38">
        <v>0</v>
      </c>
      <c r="U713" s="19"/>
      <c r="V713" s="38">
        <v>0</v>
      </c>
      <c r="W713" s="19"/>
      <c r="X713" s="38">
        <v>0</v>
      </c>
      <c r="Y713" s="38">
        <v>1097650</v>
      </c>
      <c r="Z713" s="38">
        <v>1097650</v>
      </c>
      <c r="AA713" s="39" t="s">
        <v>7164</v>
      </c>
      <c r="AB713" s="38" t="s">
        <v>168</v>
      </c>
      <c r="AC713" s="38" t="s">
        <v>112</v>
      </c>
    </row>
    <row r="714" spans="1:29" x14ac:dyDescent="0.25">
      <c r="A714" s="13" t="str">
        <f t="shared" si="24"/>
        <v>1808809648</v>
      </c>
      <c r="B714" s="35">
        <v>709</v>
      </c>
      <c r="C714" s="36" t="s">
        <v>7165</v>
      </c>
      <c r="D714" s="13" t="str">
        <f t="shared" si="25"/>
        <v>1808809648</v>
      </c>
      <c r="E714" s="36"/>
      <c r="F714" s="35" t="s">
        <v>7166</v>
      </c>
      <c r="G714" s="37">
        <v>44098.330046296294</v>
      </c>
      <c r="H714" s="35" t="s">
        <v>157</v>
      </c>
      <c r="I714" s="35" t="s">
        <v>7167</v>
      </c>
      <c r="J714" s="35" t="s">
        <v>7167</v>
      </c>
      <c r="K714" s="35" t="s">
        <v>7168</v>
      </c>
      <c r="L714" s="35" t="s">
        <v>7169</v>
      </c>
      <c r="M714" s="35" t="s">
        <v>7170</v>
      </c>
      <c r="N714" s="35" t="s">
        <v>7171</v>
      </c>
      <c r="O714" s="35" t="s">
        <v>997</v>
      </c>
      <c r="P714" s="38">
        <v>50000</v>
      </c>
      <c r="Q714" s="38">
        <v>6650</v>
      </c>
      <c r="R714" s="38">
        <v>10000</v>
      </c>
      <c r="S714" s="38">
        <v>0</v>
      </c>
      <c r="T714" s="38">
        <v>0</v>
      </c>
      <c r="U714" s="19"/>
      <c r="V714" s="38">
        <v>0</v>
      </c>
      <c r="W714" s="19"/>
      <c r="X714" s="38">
        <v>0</v>
      </c>
      <c r="Y714" s="38">
        <v>66650</v>
      </c>
      <c r="Z714" s="38">
        <v>66650</v>
      </c>
      <c r="AA714" s="39" t="s">
        <v>7172</v>
      </c>
      <c r="AB714" s="38" t="s">
        <v>151</v>
      </c>
      <c r="AC714" s="38" t="s">
        <v>112</v>
      </c>
    </row>
    <row r="715" spans="1:29" x14ac:dyDescent="0.25">
      <c r="A715" s="13" t="str">
        <f t="shared" si="24"/>
        <v>1142049375</v>
      </c>
      <c r="B715" s="35">
        <v>710</v>
      </c>
      <c r="C715" s="36" t="s">
        <v>7173</v>
      </c>
      <c r="D715" s="13" t="str">
        <f t="shared" si="25"/>
        <v>1142049375</v>
      </c>
      <c r="E715" s="36"/>
      <c r="F715" s="35" t="s">
        <v>7174</v>
      </c>
      <c r="G715" s="37">
        <v>44098.332071759258</v>
      </c>
      <c r="H715" s="35" t="s">
        <v>157</v>
      </c>
      <c r="I715" s="35" t="s">
        <v>7175</v>
      </c>
      <c r="J715" s="35" t="s">
        <v>7175</v>
      </c>
      <c r="K715" s="35" t="s">
        <v>7176</v>
      </c>
      <c r="L715" s="35" t="s">
        <v>7177</v>
      </c>
      <c r="M715" s="35" t="s">
        <v>7178</v>
      </c>
      <c r="N715" s="35" t="s">
        <v>880</v>
      </c>
      <c r="O715" s="35" t="s">
        <v>881</v>
      </c>
      <c r="P715" s="38">
        <v>1000000</v>
      </c>
      <c r="Q715" s="38">
        <v>6650</v>
      </c>
      <c r="R715" s="38">
        <v>34000</v>
      </c>
      <c r="S715" s="38">
        <v>0</v>
      </c>
      <c r="T715" s="38">
        <v>0</v>
      </c>
      <c r="U715" s="19"/>
      <c r="V715" s="38">
        <v>0</v>
      </c>
      <c r="W715" s="19"/>
      <c r="X715" s="38">
        <v>0</v>
      </c>
      <c r="Y715" s="38">
        <v>1040650</v>
      </c>
      <c r="Z715" s="38">
        <v>1040650</v>
      </c>
      <c r="AA715" s="39" t="s">
        <v>7179</v>
      </c>
      <c r="AB715" s="38" t="s">
        <v>158</v>
      </c>
      <c r="AC715" s="38" t="s">
        <v>112</v>
      </c>
    </row>
    <row r="716" spans="1:29" x14ac:dyDescent="0.25">
      <c r="A716" s="13" t="str">
        <f t="shared" si="24"/>
        <v>1883909117</v>
      </c>
      <c r="B716" s="35">
        <v>711</v>
      </c>
      <c r="C716" s="36" t="s">
        <v>7180</v>
      </c>
      <c r="D716" s="13" t="str">
        <f t="shared" si="25"/>
        <v>1883909117</v>
      </c>
      <c r="E716" s="36"/>
      <c r="F716" s="35" t="s">
        <v>7181</v>
      </c>
      <c r="G716" s="37">
        <v>44098.336087962962</v>
      </c>
      <c r="H716" s="35" t="s">
        <v>157</v>
      </c>
      <c r="I716" s="35" t="s">
        <v>7182</v>
      </c>
      <c r="J716" s="35" t="s">
        <v>7182</v>
      </c>
      <c r="K716" s="35" t="s">
        <v>7183</v>
      </c>
      <c r="L716" s="35" t="s">
        <v>7184</v>
      </c>
      <c r="M716" s="35" t="s">
        <v>7185</v>
      </c>
      <c r="N716" s="35" t="s">
        <v>7186</v>
      </c>
      <c r="O716" s="35" t="s">
        <v>7187</v>
      </c>
      <c r="P716" s="38">
        <v>50000</v>
      </c>
      <c r="Q716" s="38">
        <v>6650</v>
      </c>
      <c r="R716" s="38">
        <v>0</v>
      </c>
      <c r="S716" s="38">
        <v>0</v>
      </c>
      <c r="T716" s="38">
        <v>0</v>
      </c>
      <c r="U716" s="19"/>
      <c r="V716" s="38">
        <v>0</v>
      </c>
      <c r="W716" s="19"/>
      <c r="X716" s="38">
        <v>0</v>
      </c>
      <c r="Y716" s="38">
        <v>56650</v>
      </c>
      <c r="Z716" s="38">
        <v>56650</v>
      </c>
      <c r="AA716" s="20"/>
      <c r="AB716" s="19"/>
      <c r="AC716" s="38" t="s">
        <v>112</v>
      </c>
    </row>
    <row r="717" spans="1:29" x14ac:dyDescent="0.25">
      <c r="A717" s="13" t="str">
        <f t="shared" si="24"/>
        <v>1518909588</v>
      </c>
      <c r="B717" s="35">
        <v>712</v>
      </c>
      <c r="C717" s="36" t="s">
        <v>7188</v>
      </c>
      <c r="D717" s="13" t="str">
        <f t="shared" si="25"/>
        <v>1518909588</v>
      </c>
      <c r="E717" s="36"/>
      <c r="F717" s="35" t="s">
        <v>7189</v>
      </c>
      <c r="G717" s="37">
        <v>44098.345601851855</v>
      </c>
      <c r="H717" s="35" t="s">
        <v>157</v>
      </c>
      <c r="I717" s="35" t="s">
        <v>7190</v>
      </c>
      <c r="J717" s="35" t="s">
        <v>7190</v>
      </c>
      <c r="K717" s="35" t="s">
        <v>7191</v>
      </c>
      <c r="L717" s="35" t="s">
        <v>7192</v>
      </c>
      <c r="M717" s="35" t="s">
        <v>7193</v>
      </c>
      <c r="N717" s="35" t="s">
        <v>906</v>
      </c>
      <c r="O717" s="35" t="s">
        <v>907</v>
      </c>
      <c r="P717" s="38">
        <v>112000</v>
      </c>
      <c r="Q717" s="38">
        <v>6650</v>
      </c>
      <c r="R717" s="38">
        <v>20000</v>
      </c>
      <c r="S717" s="38">
        <v>0</v>
      </c>
      <c r="T717" s="38">
        <v>0</v>
      </c>
      <c r="U717" s="19"/>
      <c r="V717" s="38">
        <v>0</v>
      </c>
      <c r="W717" s="19"/>
      <c r="X717" s="38">
        <v>0</v>
      </c>
      <c r="Y717" s="38">
        <v>138650</v>
      </c>
      <c r="Z717" s="38">
        <v>138650</v>
      </c>
      <c r="AA717" s="39" t="s">
        <v>7194</v>
      </c>
      <c r="AB717" s="38" t="s">
        <v>151</v>
      </c>
      <c r="AC717" s="38" t="s">
        <v>112</v>
      </c>
    </row>
    <row r="718" spans="1:29" x14ac:dyDescent="0.25">
      <c r="A718" s="13" t="str">
        <f t="shared" si="24"/>
        <v>1071019080</v>
      </c>
      <c r="B718" s="35">
        <v>713</v>
      </c>
      <c r="C718" s="36" t="s">
        <v>7195</v>
      </c>
      <c r="D718" s="13" t="str">
        <f t="shared" si="25"/>
        <v>1071019080</v>
      </c>
      <c r="E718" s="36"/>
      <c r="F718" s="35" t="s">
        <v>7196</v>
      </c>
      <c r="G718" s="37">
        <v>44098.345706018517</v>
      </c>
      <c r="H718" s="35" t="s">
        <v>157</v>
      </c>
      <c r="I718" s="35" t="s">
        <v>7197</v>
      </c>
      <c r="J718" s="35" t="s">
        <v>7197</v>
      </c>
      <c r="K718" s="35" t="s">
        <v>7198</v>
      </c>
      <c r="L718" s="35" t="s">
        <v>7199</v>
      </c>
      <c r="M718" s="35" t="s">
        <v>7200</v>
      </c>
      <c r="N718" s="35" t="s">
        <v>7201</v>
      </c>
      <c r="O718" s="35" t="s">
        <v>7202</v>
      </c>
      <c r="P718" s="38">
        <v>620000</v>
      </c>
      <c r="Q718" s="38">
        <v>6650</v>
      </c>
      <c r="R718" s="38">
        <v>8000</v>
      </c>
      <c r="S718" s="38">
        <v>0</v>
      </c>
      <c r="T718" s="38">
        <v>0</v>
      </c>
      <c r="U718" s="19"/>
      <c r="V718" s="38">
        <v>0</v>
      </c>
      <c r="W718" s="19"/>
      <c r="X718" s="38">
        <v>0</v>
      </c>
      <c r="Y718" s="38">
        <v>634650</v>
      </c>
      <c r="Z718" s="38">
        <v>634650</v>
      </c>
      <c r="AA718" s="39" t="s">
        <v>7203</v>
      </c>
      <c r="AB718" s="38" t="s">
        <v>162</v>
      </c>
      <c r="AC718" s="38" t="s">
        <v>112</v>
      </c>
    </row>
    <row r="719" spans="1:29" x14ac:dyDescent="0.25">
      <c r="A719" s="13" t="str">
        <f t="shared" si="24"/>
        <v>1106949614</v>
      </c>
      <c r="B719" s="35">
        <v>714</v>
      </c>
      <c r="C719" s="36" t="s">
        <v>7204</v>
      </c>
      <c r="D719" s="13" t="str">
        <f t="shared" si="25"/>
        <v>1106949614</v>
      </c>
      <c r="E719" s="36"/>
      <c r="F719" s="35" t="s">
        <v>7205</v>
      </c>
      <c r="G719" s="37">
        <v>44098.347650462965</v>
      </c>
      <c r="H719" s="35" t="s">
        <v>157</v>
      </c>
      <c r="I719" s="35" t="s">
        <v>7206</v>
      </c>
      <c r="J719" s="35" t="s">
        <v>7206</v>
      </c>
      <c r="K719" s="35" t="s">
        <v>7207</v>
      </c>
      <c r="L719" s="35" t="s">
        <v>7208</v>
      </c>
      <c r="M719" s="35" t="s">
        <v>7209</v>
      </c>
      <c r="N719" s="35" t="s">
        <v>7210</v>
      </c>
      <c r="O719" s="35" t="s">
        <v>7211</v>
      </c>
      <c r="P719" s="38">
        <v>500000</v>
      </c>
      <c r="Q719" s="38">
        <v>6650</v>
      </c>
      <c r="R719" s="38">
        <v>0</v>
      </c>
      <c r="S719" s="38">
        <v>0</v>
      </c>
      <c r="T719" s="38">
        <v>0</v>
      </c>
      <c r="U719" s="19"/>
      <c r="V719" s="38">
        <v>0</v>
      </c>
      <c r="W719" s="19"/>
      <c r="X719" s="38">
        <v>0</v>
      </c>
      <c r="Y719" s="38">
        <v>506650</v>
      </c>
      <c r="Z719" s="38">
        <v>506650</v>
      </c>
      <c r="AA719" s="20"/>
      <c r="AB719" s="19"/>
      <c r="AC719" s="38" t="s">
        <v>112</v>
      </c>
    </row>
    <row r="720" spans="1:29" x14ac:dyDescent="0.25">
      <c r="A720" s="13" t="str">
        <f t="shared" si="24"/>
        <v>1404359569</v>
      </c>
      <c r="B720" s="35">
        <v>715</v>
      </c>
      <c r="C720" s="36" t="s">
        <v>7212</v>
      </c>
      <c r="D720" s="13" t="str">
        <f t="shared" si="25"/>
        <v>1404359569</v>
      </c>
      <c r="E720" s="36"/>
      <c r="F720" s="35" t="s">
        <v>7213</v>
      </c>
      <c r="G720" s="37">
        <v>44098.353807870371</v>
      </c>
      <c r="H720" s="35" t="s">
        <v>157</v>
      </c>
      <c r="I720" s="35" t="s">
        <v>7214</v>
      </c>
      <c r="J720" s="35" t="s">
        <v>7214</v>
      </c>
      <c r="K720" s="35" t="s">
        <v>7215</v>
      </c>
      <c r="L720" s="35" t="s">
        <v>7216</v>
      </c>
      <c r="M720" s="35" t="s">
        <v>7217</v>
      </c>
      <c r="N720" s="35" t="s">
        <v>1481</v>
      </c>
      <c r="O720" s="35" t="s">
        <v>1482</v>
      </c>
      <c r="P720" s="38">
        <v>91000</v>
      </c>
      <c r="Q720" s="38">
        <v>6650</v>
      </c>
      <c r="R720" s="38">
        <v>10000</v>
      </c>
      <c r="S720" s="38">
        <v>0</v>
      </c>
      <c r="T720" s="38">
        <v>0</v>
      </c>
      <c r="U720" s="19"/>
      <c r="V720" s="38">
        <v>0</v>
      </c>
      <c r="W720" s="19"/>
      <c r="X720" s="38">
        <v>0</v>
      </c>
      <c r="Y720" s="38">
        <v>107650</v>
      </c>
      <c r="Z720" s="38">
        <v>107650</v>
      </c>
      <c r="AA720" s="39" t="s">
        <v>7218</v>
      </c>
      <c r="AB720" s="38" t="s">
        <v>151</v>
      </c>
      <c r="AC720" s="38" t="s">
        <v>112</v>
      </c>
    </row>
    <row r="721" spans="1:29" x14ac:dyDescent="0.25">
      <c r="A721" s="13" t="str">
        <f t="shared" si="24"/>
        <v>1205019101</v>
      </c>
      <c r="B721" s="35">
        <v>716</v>
      </c>
      <c r="C721" s="36" t="s">
        <v>7219</v>
      </c>
      <c r="D721" s="13" t="str">
        <f t="shared" si="25"/>
        <v>1205019101</v>
      </c>
      <c r="E721" s="36"/>
      <c r="F721" s="35" t="s">
        <v>7220</v>
      </c>
      <c r="G721" s="37">
        <v>44098.355219907404</v>
      </c>
      <c r="H721" s="35" t="s">
        <v>157</v>
      </c>
      <c r="I721" s="35" t="s">
        <v>7221</v>
      </c>
      <c r="J721" s="35" t="s">
        <v>7221</v>
      </c>
      <c r="K721" s="35" t="s">
        <v>7222</v>
      </c>
      <c r="L721" s="35" t="s">
        <v>7223</v>
      </c>
      <c r="M721" s="35" t="s">
        <v>7224</v>
      </c>
      <c r="N721" s="35" t="s">
        <v>7225</v>
      </c>
      <c r="O721" s="35" t="s">
        <v>7226</v>
      </c>
      <c r="P721" s="38">
        <v>50000</v>
      </c>
      <c r="Q721" s="38">
        <v>6650</v>
      </c>
      <c r="R721" s="38">
        <v>0</v>
      </c>
      <c r="S721" s="38">
        <v>0</v>
      </c>
      <c r="T721" s="38">
        <v>0</v>
      </c>
      <c r="U721" s="19"/>
      <c r="V721" s="38">
        <v>0</v>
      </c>
      <c r="W721" s="19"/>
      <c r="X721" s="38">
        <v>0</v>
      </c>
      <c r="Y721" s="38">
        <v>56650</v>
      </c>
      <c r="Z721" s="38">
        <v>56650</v>
      </c>
      <c r="AA721" s="20"/>
      <c r="AB721" s="19"/>
      <c r="AC721" s="38" t="s">
        <v>112</v>
      </c>
    </row>
    <row r="722" spans="1:29" x14ac:dyDescent="0.25">
      <c r="A722" s="13" t="str">
        <f t="shared" si="24"/>
        <v>1073219569</v>
      </c>
      <c r="B722" s="35">
        <v>717</v>
      </c>
      <c r="C722" s="36" t="s">
        <v>7227</v>
      </c>
      <c r="D722" s="13" t="str">
        <f t="shared" si="25"/>
        <v>1073219569</v>
      </c>
      <c r="E722" s="36"/>
      <c r="F722" s="35" t="s">
        <v>7228</v>
      </c>
      <c r="G722" s="37">
        <v>44098.371006944442</v>
      </c>
      <c r="H722" s="35" t="s">
        <v>157</v>
      </c>
      <c r="I722" s="35" t="s">
        <v>7229</v>
      </c>
      <c r="J722" s="35" t="s">
        <v>7229</v>
      </c>
      <c r="K722" s="35" t="s">
        <v>7230</v>
      </c>
      <c r="L722" s="35" t="s">
        <v>7231</v>
      </c>
      <c r="M722" s="35" t="s">
        <v>7232</v>
      </c>
      <c r="N722" s="35" t="s">
        <v>349</v>
      </c>
      <c r="O722" s="35" t="s">
        <v>350</v>
      </c>
      <c r="P722" s="38">
        <v>950000</v>
      </c>
      <c r="Q722" s="38">
        <v>6650</v>
      </c>
      <c r="R722" s="38">
        <v>8000</v>
      </c>
      <c r="S722" s="38">
        <v>0</v>
      </c>
      <c r="T722" s="38">
        <v>0</v>
      </c>
      <c r="U722" s="19"/>
      <c r="V722" s="38">
        <v>0</v>
      </c>
      <c r="W722" s="19"/>
      <c r="X722" s="38">
        <v>0</v>
      </c>
      <c r="Y722" s="38">
        <v>964650</v>
      </c>
      <c r="Z722" s="38">
        <v>964650</v>
      </c>
      <c r="AA722" s="39" t="s">
        <v>7233</v>
      </c>
      <c r="AB722" s="38" t="s">
        <v>138</v>
      </c>
      <c r="AC722" s="38" t="s">
        <v>112</v>
      </c>
    </row>
    <row r="723" spans="1:29" x14ac:dyDescent="0.25">
      <c r="A723" s="13" t="str">
        <f t="shared" si="24"/>
        <v>1396559094</v>
      </c>
      <c r="B723" s="35">
        <v>718</v>
      </c>
      <c r="C723" s="36" t="s">
        <v>7234</v>
      </c>
      <c r="D723" s="13" t="str">
        <f t="shared" si="25"/>
        <v>1396559094</v>
      </c>
      <c r="E723" s="36"/>
      <c r="F723" s="35" t="s">
        <v>7235</v>
      </c>
      <c r="G723" s="37">
        <v>44098.372997685183</v>
      </c>
      <c r="H723" s="35" t="s">
        <v>157</v>
      </c>
      <c r="I723" s="35" t="s">
        <v>7236</v>
      </c>
      <c r="J723" s="35" t="s">
        <v>7236</v>
      </c>
      <c r="K723" s="35" t="s">
        <v>7237</v>
      </c>
      <c r="L723" s="35" t="s">
        <v>7238</v>
      </c>
      <c r="M723" s="35" t="s">
        <v>7239</v>
      </c>
      <c r="N723" s="35" t="s">
        <v>837</v>
      </c>
      <c r="O723" s="35" t="s">
        <v>838</v>
      </c>
      <c r="P723" s="38">
        <v>270000</v>
      </c>
      <c r="Q723" s="38">
        <v>6650</v>
      </c>
      <c r="R723" s="38">
        <v>10000</v>
      </c>
      <c r="S723" s="38">
        <v>0</v>
      </c>
      <c r="T723" s="38">
        <v>0</v>
      </c>
      <c r="U723" s="19"/>
      <c r="V723" s="38">
        <v>0</v>
      </c>
      <c r="W723" s="19"/>
      <c r="X723" s="38">
        <v>0</v>
      </c>
      <c r="Y723" s="38">
        <v>286650</v>
      </c>
      <c r="Z723" s="38">
        <v>286650</v>
      </c>
      <c r="AA723" s="39" t="s">
        <v>7240</v>
      </c>
      <c r="AB723" s="38" t="s">
        <v>168</v>
      </c>
      <c r="AC723" s="38" t="s">
        <v>112</v>
      </c>
    </row>
    <row r="724" spans="1:29" x14ac:dyDescent="0.25">
      <c r="A724" s="13" t="str">
        <f t="shared" si="24"/>
        <v>1922219009</v>
      </c>
      <c r="B724" s="35">
        <v>719</v>
      </c>
      <c r="C724" s="36" t="s">
        <v>7241</v>
      </c>
      <c r="D724" s="13" t="str">
        <f t="shared" si="25"/>
        <v>1922219009</v>
      </c>
      <c r="E724" s="36"/>
      <c r="F724" s="35" t="s">
        <v>7242</v>
      </c>
      <c r="G724" s="37">
        <v>44098.374247685184</v>
      </c>
      <c r="H724" s="35" t="s">
        <v>157</v>
      </c>
      <c r="I724" s="35" t="s">
        <v>7243</v>
      </c>
      <c r="J724" s="35" t="s">
        <v>7243</v>
      </c>
      <c r="K724" s="35" t="s">
        <v>7244</v>
      </c>
      <c r="L724" s="35" t="s">
        <v>7245</v>
      </c>
      <c r="M724" s="35" t="s">
        <v>7246</v>
      </c>
      <c r="N724" s="35" t="s">
        <v>499</v>
      </c>
      <c r="O724" s="35" t="s">
        <v>404</v>
      </c>
      <c r="P724" s="38">
        <v>620000</v>
      </c>
      <c r="Q724" s="38">
        <v>6650</v>
      </c>
      <c r="R724" s="38">
        <v>54000</v>
      </c>
      <c r="S724" s="38">
        <v>0</v>
      </c>
      <c r="T724" s="38">
        <v>0</v>
      </c>
      <c r="U724" s="19"/>
      <c r="V724" s="38">
        <v>0</v>
      </c>
      <c r="W724" s="19"/>
      <c r="X724" s="38">
        <v>0</v>
      </c>
      <c r="Y724" s="38">
        <v>680650</v>
      </c>
      <c r="Z724" s="38">
        <v>680650</v>
      </c>
      <c r="AA724" s="39" t="s">
        <v>7247</v>
      </c>
      <c r="AB724" s="38" t="s">
        <v>162</v>
      </c>
      <c r="AC724" s="38" t="s">
        <v>112</v>
      </c>
    </row>
    <row r="725" spans="1:29" x14ac:dyDescent="0.25">
      <c r="A725" s="13" t="str">
        <f t="shared" si="24"/>
        <v>1198559097</v>
      </c>
      <c r="B725" s="35">
        <v>720</v>
      </c>
      <c r="C725" s="36" t="s">
        <v>7248</v>
      </c>
      <c r="D725" s="13" t="str">
        <f t="shared" si="25"/>
        <v>1198559097</v>
      </c>
      <c r="E725" s="36"/>
      <c r="F725" s="35" t="s">
        <v>7249</v>
      </c>
      <c r="G725" s="37">
        <v>44098.377511574072</v>
      </c>
      <c r="H725" s="35" t="s">
        <v>157</v>
      </c>
      <c r="I725" s="35" t="s">
        <v>7250</v>
      </c>
      <c r="J725" s="35" t="s">
        <v>7250</v>
      </c>
      <c r="K725" s="35" t="s">
        <v>7251</v>
      </c>
      <c r="L725" s="35" t="s">
        <v>7252</v>
      </c>
      <c r="M725" s="35" t="s">
        <v>7253</v>
      </c>
      <c r="N725" s="35" t="s">
        <v>1494</v>
      </c>
      <c r="O725" s="35" t="s">
        <v>1495</v>
      </c>
      <c r="P725" s="38">
        <v>770000</v>
      </c>
      <c r="Q725" s="38">
        <v>6650</v>
      </c>
      <c r="R725" s="38">
        <v>20000</v>
      </c>
      <c r="S725" s="38">
        <v>0</v>
      </c>
      <c r="T725" s="38">
        <v>0</v>
      </c>
      <c r="U725" s="19"/>
      <c r="V725" s="38">
        <v>0</v>
      </c>
      <c r="W725" s="19"/>
      <c r="X725" s="38">
        <v>0</v>
      </c>
      <c r="Y725" s="38">
        <v>796650</v>
      </c>
      <c r="Z725" s="38">
        <v>796650</v>
      </c>
      <c r="AA725" s="39" t="s">
        <v>7254</v>
      </c>
      <c r="AB725" s="38" t="s">
        <v>138</v>
      </c>
      <c r="AC725" s="38" t="s">
        <v>112</v>
      </c>
    </row>
    <row r="726" spans="1:29" x14ac:dyDescent="0.25">
      <c r="A726" s="13" t="str">
        <f t="shared" si="24"/>
        <v>1266219060</v>
      </c>
      <c r="B726" s="35">
        <v>721</v>
      </c>
      <c r="C726" s="36" t="s">
        <v>7255</v>
      </c>
      <c r="D726" s="13" t="str">
        <f t="shared" si="25"/>
        <v>1266219060</v>
      </c>
      <c r="E726" s="36"/>
      <c r="F726" s="35" t="s">
        <v>7256</v>
      </c>
      <c r="G726" s="37">
        <v>44098.377627314818</v>
      </c>
      <c r="H726" s="35" t="s">
        <v>157</v>
      </c>
      <c r="I726" s="35" t="s">
        <v>7257</v>
      </c>
      <c r="J726" s="35" t="s">
        <v>7257</v>
      </c>
      <c r="K726" s="35" t="s">
        <v>7258</v>
      </c>
      <c r="L726" s="35" t="s">
        <v>7259</v>
      </c>
      <c r="M726" s="35" t="s">
        <v>7260</v>
      </c>
      <c r="N726" s="35" t="s">
        <v>1304</v>
      </c>
      <c r="O726" s="35" t="s">
        <v>1305</v>
      </c>
      <c r="P726" s="38">
        <v>420000</v>
      </c>
      <c r="Q726" s="38">
        <v>6650</v>
      </c>
      <c r="R726" s="38">
        <v>0</v>
      </c>
      <c r="S726" s="38">
        <v>0</v>
      </c>
      <c r="T726" s="38">
        <v>0</v>
      </c>
      <c r="U726" s="19"/>
      <c r="V726" s="38">
        <v>0</v>
      </c>
      <c r="W726" s="19"/>
      <c r="X726" s="38">
        <v>0</v>
      </c>
      <c r="Y726" s="38">
        <v>426650</v>
      </c>
      <c r="Z726" s="38">
        <v>426650</v>
      </c>
      <c r="AA726" s="20"/>
      <c r="AB726" s="19"/>
      <c r="AC726" s="38" t="s">
        <v>112</v>
      </c>
    </row>
    <row r="727" spans="1:29" x14ac:dyDescent="0.25">
      <c r="A727" s="13" t="str">
        <f t="shared" si="24"/>
        <v>1400759170</v>
      </c>
      <c r="B727" s="35">
        <v>722</v>
      </c>
      <c r="C727" s="36" t="s">
        <v>7261</v>
      </c>
      <c r="D727" s="13" t="str">
        <f t="shared" si="25"/>
        <v>1400759170</v>
      </c>
      <c r="E727" s="36"/>
      <c r="F727" s="35" t="s">
        <v>7262</v>
      </c>
      <c r="G727" s="37">
        <v>44098.389189814814</v>
      </c>
      <c r="H727" s="35" t="s">
        <v>157</v>
      </c>
      <c r="I727" s="35" t="s">
        <v>7263</v>
      </c>
      <c r="J727" s="35" t="s">
        <v>7263</v>
      </c>
      <c r="K727" s="35" t="s">
        <v>7264</v>
      </c>
      <c r="L727" s="35" t="s">
        <v>7265</v>
      </c>
      <c r="M727" s="35" t="s">
        <v>7266</v>
      </c>
      <c r="N727" s="35" t="s">
        <v>7267</v>
      </c>
      <c r="O727" s="35" t="s">
        <v>7268</v>
      </c>
      <c r="P727" s="38">
        <v>50000</v>
      </c>
      <c r="Q727" s="38">
        <v>6650</v>
      </c>
      <c r="R727" s="38">
        <v>0</v>
      </c>
      <c r="S727" s="38">
        <v>0</v>
      </c>
      <c r="T727" s="38">
        <v>0</v>
      </c>
      <c r="U727" s="19"/>
      <c r="V727" s="38">
        <v>0</v>
      </c>
      <c r="W727" s="19"/>
      <c r="X727" s="38">
        <v>0</v>
      </c>
      <c r="Y727" s="38">
        <v>56650</v>
      </c>
      <c r="Z727" s="38">
        <v>56650</v>
      </c>
      <c r="AA727" s="20"/>
      <c r="AB727" s="19"/>
      <c r="AC727" s="38" t="s">
        <v>112</v>
      </c>
    </row>
    <row r="728" spans="1:29" x14ac:dyDescent="0.25">
      <c r="A728" s="13" t="str">
        <f t="shared" si="24"/>
        <v>1035419431</v>
      </c>
      <c r="B728" s="35">
        <v>723</v>
      </c>
      <c r="C728" s="36" t="s">
        <v>7269</v>
      </c>
      <c r="D728" s="13" t="str">
        <f t="shared" si="25"/>
        <v>1035419431</v>
      </c>
      <c r="E728" s="36"/>
      <c r="F728" s="35" t="s">
        <v>7270</v>
      </c>
      <c r="G728" s="37">
        <v>44098.395949074074</v>
      </c>
      <c r="H728" s="35" t="s">
        <v>157</v>
      </c>
      <c r="I728" s="35" t="s">
        <v>7271</v>
      </c>
      <c r="J728" s="35" t="s">
        <v>7271</v>
      </c>
      <c r="K728" s="35" t="s">
        <v>7272</v>
      </c>
      <c r="L728" s="35" t="s">
        <v>7273</v>
      </c>
      <c r="M728" s="35" t="s">
        <v>7274</v>
      </c>
      <c r="N728" s="35" t="s">
        <v>188</v>
      </c>
      <c r="O728" s="35" t="s">
        <v>189</v>
      </c>
      <c r="P728" s="38">
        <v>494000</v>
      </c>
      <c r="Q728" s="38">
        <v>6650</v>
      </c>
      <c r="R728" s="38">
        <v>44000</v>
      </c>
      <c r="S728" s="38">
        <v>0</v>
      </c>
      <c r="T728" s="38">
        <v>0</v>
      </c>
      <c r="U728" s="19"/>
      <c r="V728" s="38">
        <v>0</v>
      </c>
      <c r="W728" s="19"/>
      <c r="X728" s="38">
        <v>0</v>
      </c>
      <c r="Y728" s="38">
        <v>544650</v>
      </c>
      <c r="Z728" s="38">
        <v>544650</v>
      </c>
      <c r="AA728" s="39" t="s">
        <v>7275</v>
      </c>
      <c r="AB728" s="38" t="s">
        <v>138</v>
      </c>
      <c r="AC728" s="38" t="s">
        <v>112</v>
      </c>
    </row>
    <row r="729" spans="1:29" x14ac:dyDescent="0.25">
      <c r="A729" s="13" t="str">
        <f t="shared" si="24"/>
        <v>1536419676</v>
      </c>
      <c r="B729" s="35">
        <v>724</v>
      </c>
      <c r="C729" s="36" t="s">
        <v>7276</v>
      </c>
      <c r="D729" s="13" t="str">
        <f t="shared" si="25"/>
        <v>1536419676</v>
      </c>
      <c r="E729" s="36"/>
      <c r="F729" s="35" t="s">
        <v>7277</v>
      </c>
      <c r="G729" s="37">
        <v>44098.397094907406</v>
      </c>
      <c r="H729" s="35" t="s">
        <v>157</v>
      </c>
      <c r="I729" s="35" t="s">
        <v>7278</v>
      </c>
      <c r="J729" s="35" t="s">
        <v>7278</v>
      </c>
      <c r="K729" s="35" t="s">
        <v>7279</v>
      </c>
      <c r="L729" s="35" t="s">
        <v>7280</v>
      </c>
      <c r="M729" s="35" t="s">
        <v>7281</v>
      </c>
      <c r="N729" s="35" t="s">
        <v>760</v>
      </c>
      <c r="O729" s="35" t="s">
        <v>761</v>
      </c>
      <c r="P729" s="38">
        <v>240000</v>
      </c>
      <c r="Q729" s="38">
        <v>6650</v>
      </c>
      <c r="R729" s="38">
        <v>23000</v>
      </c>
      <c r="S729" s="38">
        <v>0</v>
      </c>
      <c r="T729" s="38">
        <v>0</v>
      </c>
      <c r="U729" s="19"/>
      <c r="V729" s="38">
        <v>0</v>
      </c>
      <c r="W729" s="19"/>
      <c r="X729" s="38">
        <v>0</v>
      </c>
      <c r="Y729" s="38">
        <v>269650</v>
      </c>
      <c r="Z729" s="38">
        <v>269650</v>
      </c>
      <c r="AA729" s="20"/>
      <c r="AB729" s="38" t="s">
        <v>179</v>
      </c>
      <c r="AC729" s="38" t="s">
        <v>112</v>
      </c>
    </row>
    <row r="730" spans="1:29" x14ac:dyDescent="0.25">
      <c r="A730" s="13" t="str">
        <f t="shared" si="24"/>
        <v>1262519459</v>
      </c>
      <c r="B730" s="35">
        <v>725</v>
      </c>
      <c r="C730" s="36" t="s">
        <v>7282</v>
      </c>
      <c r="D730" s="13" t="str">
        <f t="shared" si="25"/>
        <v>1262519459</v>
      </c>
      <c r="E730" s="36"/>
      <c r="F730" s="35" t="s">
        <v>7283</v>
      </c>
      <c r="G730" s="37">
        <v>44098.408958333333</v>
      </c>
      <c r="H730" s="35" t="s">
        <v>157</v>
      </c>
      <c r="I730" s="35" t="s">
        <v>7284</v>
      </c>
      <c r="J730" s="35" t="s">
        <v>7284</v>
      </c>
      <c r="K730" s="35" t="s">
        <v>7285</v>
      </c>
      <c r="L730" s="35" t="s">
        <v>7286</v>
      </c>
      <c r="M730" s="35" t="s">
        <v>7287</v>
      </c>
      <c r="N730" s="35" t="s">
        <v>7288</v>
      </c>
      <c r="O730" s="35" t="s">
        <v>7289</v>
      </c>
      <c r="P730" s="38">
        <v>50000</v>
      </c>
      <c r="Q730" s="38">
        <v>6650</v>
      </c>
      <c r="R730" s="38">
        <v>10000</v>
      </c>
      <c r="S730" s="38">
        <v>0</v>
      </c>
      <c r="T730" s="38">
        <v>0</v>
      </c>
      <c r="U730" s="19"/>
      <c r="V730" s="38">
        <v>0</v>
      </c>
      <c r="W730" s="19"/>
      <c r="X730" s="38">
        <v>0</v>
      </c>
      <c r="Y730" s="38">
        <v>66650</v>
      </c>
      <c r="Z730" s="38">
        <v>66650</v>
      </c>
      <c r="AA730" s="39" t="s">
        <v>7290</v>
      </c>
      <c r="AB730" s="38" t="s">
        <v>151</v>
      </c>
      <c r="AC730" s="38" t="s">
        <v>112</v>
      </c>
    </row>
    <row r="731" spans="1:29" x14ac:dyDescent="0.25">
      <c r="A731" s="13" t="str">
        <f t="shared" si="24"/>
        <v>1533959592</v>
      </c>
      <c r="B731" s="35">
        <v>726</v>
      </c>
      <c r="C731" s="36" t="s">
        <v>7291</v>
      </c>
      <c r="D731" s="13" t="str">
        <f t="shared" si="25"/>
        <v>1533959592</v>
      </c>
      <c r="E731" s="36"/>
      <c r="F731" s="35" t="s">
        <v>7292</v>
      </c>
      <c r="G731" s="37">
        <v>44098.414525462962</v>
      </c>
      <c r="H731" s="35" t="s">
        <v>157</v>
      </c>
      <c r="I731" s="35" t="s">
        <v>7293</v>
      </c>
      <c r="J731" s="35" t="s">
        <v>7293</v>
      </c>
      <c r="K731" s="35" t="s">
        <v>7294</v>
      </c>
      <c r="L731" s="35" t="s">
        <v>7295</v>
      </c>
      <c r="M731" s="35" t="s">
        <v>7296</v>
      </c>
      <c r="N731" s="35" t="s">
        <v>1078</v>
      </c>
      <c r="O731" s="35" t="s">
        <v>1079</v>
      </c>
      <c r="P731" s="38">
        <v>620000</v>
      </c>
      <c r="Q731" s="38">
        <v>6650</v>
      </c>
      <c r="R731" s="38">
        <v>24000</v>
      </c>
      <c r="S731" s="38">
        <v>0</v>
      </c>
      <c r="T731" s="38">
        <v>0</v>
      </c>
      <c r="U731" s="19"/>
      <c r="V731" s="38">
        <v>0</v>
      </c>
      <c r="W731" s="19"/>
      <c r="X731" s="38">
        <v>0</v>
      </c>
      <c r="Y731" s="38">
        <v>650650</v>
      </c>
      <c r="Z731" s="38">
        <v>650650</v>
      </c>
      <c r="AA731" s="39" t="s">
        <v>7297</v>
      </c>
      <c r="AB731" s="38" t="s">
        <v>162</v>
      </c>
      <c r="AC731" s="38" t="s">
        <v>112</v>
      </c>
    </row>
    <row r="732" spans="1:29" x14ac:dyDescent="0.25">
      <c r="A732" s="13" t="str">
        <f t="shared" si="24"/>
        <v>1129519527</v>
      </c>
      <c r="B732" s="35">
        <v>727</v>
      </c>
      <c r="C732" s="36" t="s">
        <v>7298</v>
      </c>
      <c r="D732" s="13" t="str">
        <f t="shared" si="25"/>
        <v>1129519527</v>
      </c>
      <c r="E732" s="36"/>
      <c r="F732" s="35" t="s">
        <v>7299</v>
      </c>
      <c r="G732" s="37">
        <v>44098.417314814818</v>
      </c>
      <c r="H732" s="35" t="s">
        <v>157</v>
      </c>
      <c r="I732" s="35" t="s">
        <v>7300</v>
      </c>
      <c r="J732" s="35" t="s">
        <v>7300</v>
      </c>
      <c r="K732" s="35" t="s">
        <v>7301</v>
      </c>
      <c r="L732" s="35" t="s">
        <v>7302</v>
      </c>
      <c r="M732" s="35" t="s">
        <v>7303</v>
      </c>
      <c r="N732" s="35" t="s">
        <v>243</v>
      </c>
      <c r="O732" s="35" t="s">
        <v>244</v>
      </c>
      <c r="P732" s="38">
        <v>500000</v>
      </c>
      <c r="Q732" s="38">
        <v>6650</v>
      </c>
      <c r="R732" s="38">
        <v>0</v>
      </c>
      <c r="S732" s="38">
        <v>0</v>
      </c>
      <c r="T732" s="38">
        <v>0</v>
      </c>
      <c r="U732" s="19"/>
      <c r="V732" s="38">
        <v>0</v>
      </c>
      <c r="W732" s="19"/>
      <c r="X732" s="38">
        <v>0</v>
      </c>
      <c r="Y732" s="38">
        <v>506650</v>
      </c>
      <c r="Z732" s="38">
        <v>506650</v>
      </c>
      <c r="AA732" s="20"/>
      <c r="AB732" s="19"/>
      <c r="AC732" s="38" t="s">
        <v>112</v>
      </c>
    </row>
    <row r="733" spans="1:29" x14ac:dyDescent="0.25">
      <c r="A733" s="13" t="str">
        <f t="shared" si="24"/>
        <v>1867959426</v>
      </c>
      <c r="B733" s="35">
        <v>728</v>
      </c>
      <c r="C733" s="36" t="s">
        <v>7304</v>
      </c>
      <c r="D733" s="13" t="str">
        <f t="shared" si="25"/>
        <v>1867959426</v>
      </c>
      <c r="E733" s="36"/>
      <c r="F733" s="35" t="s">
        <v>7305</v>
      </c>
      <c r="G733" s="37">
        <v>44098.419398148151</v>
      </c>
      <c r="H733" s="35" t="s">
        <v>157</v>
      </c>
      <c r="I733" s="35" t="s">
        <v>7306</v>
      </c>
      <c r="J733" s="35" t="s">
        <v>7306</v>
      </c>
      <c r="K733" s="35" t="s">
        <v>7307</v>
      </c>
      <c r="L733" s="35" t="s">
        <v>7308</v>
      </c>
      <c r="M733" s="35" t="s">
        <v>7309</v>
      </c>
      <c r="N733" s="35" t="s">
        <v>7310</v>
      </c>
      <c r="O733" s="35" t="s">
        <v>7311</v>
      </c>
      <c r="P733" s="38">
        <v>950000</v>
      </c>
      <c r="Q733" s="38">
        <v>6650</v>
      </c>
      <c r="R733" s="38">
        <v>0</v>
      </c>
      <c r="S733" s="38">
        <v>0</v>
      </c>
      <c r="T733" s="38">
        <v>0</v>
      </c>
      <c r="U733" s="19"/>
      <c r="V733" s="38">
        <v>0</v>
      </c>
      <c r="W733" s="19"/>
      <c r="X733" s="38">
        <v>0</v>
      </c>
      <c r="Y733" s="38">
        <v>956650</v>
      </c>
      <c r="Z733" s="38">
        <v>956650</v>
      </c>
      <c r="AA733" s="20"/>
      <c r="AB733" s="19"/>
      <c r="AC733" s="38" t="s">
        <v>112</v>
      </c>
    </row>
    <row r="734" spans="1:29" x14ac:dyDescent="0.25">
      <c r="A734" s="13" t="str">
        <f t="shared" si="24"/>
        <v>1052169274</v>
      </c>
      <c r="B734" s="35">
        <v>729</v>
      </c>
      <c r="C734" s="36" t="s">
        <v>7312</v>
      </c>
      <c r="D734" s="13" t="str">
        <f t="shared" si="25"/>
        <v>1052169274</v>
      </c>
      <c r="E734" s="36"/>
      <c r="F734" s="35" t="s">
        <v>7313</v>
      </c>
      <c r="G734" s="37">
        <v>44098.437118055554</v>
      </c>
      <c r="H734" s="35" t="s">
        <v>157</v>
      </c>
      <c r="I734" s="35" t="s">
        <v>7314</v>
      </c>
      <c r="J734" s="35" t="s">
        <v>7314</v>
      </c>
      <c r="K734" s="35" t="s">
        <v>7315</v>
      </c>
      <c r="L734" s="35" t="s">
        <v>7316</v>
      </c>
      <c r="M734" s="35" t="s">
        <v>7317</v>
      </c>
      <c r="N734" s="35" t="s">
        <v>1468</v>
      </c>
      <c r="O734" s="35" t="s">
        <v>1469</v>
      </c>
      <c r="P734" s="38">
        <v>474000</v>
      </c>
      <c r="Q734" s="38">
        <v>6650</v>
      </c>
      <c r="R734" s="38">
        <v>10000</v>
      </c>
      <c r="S734" s="38">
        <v>0</v>
      </c>
      <c r="T734" s="38">
        <v>0</v>
      </c>
      <c r="U734" s="19"/>
      <c r="V734" s="38">
        <v>0</v>
      </c>
      <c r="W734" s="19"/>
      <c r="X734" s="38">
        <v>0</v>
      </c>
      <c r="Y734" s="38">
        <v>490650</v>
      </c>
      <c r="Z734" s="38">
        <v>490650</v>
      </c>
      <c r="AA734" s="39" t="s">
        <v>7318</v>
      </c>
      <c r="AB734" s="38" t="s">
        <v>162</v>
      </c>
      <c r="AC734" s="38" t="s">
        <v>112</v>
      </c>
    </row>
    <row r="735" spans="1:29" x14ac:dyDescent="0.25">
      <c r="A735" s="13" t="str">
        <f t="shared" si="24"/>
        <v>1299719086</v>
      </c>
      <c r="B735" s="35">
        <v>730</v>
      </c>
      <c r="C735" s="36" t="s">
        <v>7319</v>
      </c>
      <c r="D735" s="13" t="str">
        <f t="shared" si="25"/>
        <v>1299719086</v>
      </c>
      <c r="E735" s="36"/>
      <c r="F735" s="35" t="s">
        <v>7320</v>
      </c>
      <c r="G735" s="37">
        <v>44098.437256944446</v>
      </c>
      <c r="H735" s="35" t="s">
        <v>157</v>
      </c>
      <c r="I735" s="35" t="s">
        <v>7321</v>
      </c>
      <c r="J735" s="35" t="s">
        <v>7321</v>
      </c>
      <c r="K735" s="35" t="s">
        <v>7322</v>
      </c>
      <c r="L735" s="35" t="s">
        <v>7323</v>
      </c>
      <c r="M735" s="35" t="s">
        <v>7324</v>
      </c>
      <c r="N735" s="35" t="s">
        <v>7325</v>
      </c>
      <c r="O735" s="35" t="s">
        <v>7326</v>
      </c>
      <c r="P735" s="38">
        <v>950000</v>
      </c>
      <c r="Q735" s="38">
        <v>6650</v>
      </c>
      <c r="R735" s="38">
        <v>20000</v>
      </c>
      <c r="S735" s="38">
        <v>0</v>
      </c>
      <c r="T735" s="38">
        <v>0</v>
      </c>
      <c r="U735" s="19"/>
      <c r="V735" s="38">
        <v>0</v>
      </c>
      <c r="W735" s="19"/>
      <c r="X735" s="38">
        <v>0</v>
      </c>
      <c r="Y735" s="38">
        <v>976650</v>
      </c>
      <c r="Z735" s="38">
        <v>976650</v>
      </c>
      <c r="AA735" s="39" t="s">
        <v>7327</v>
      </c>
      <c r="AB735" s="38" t="s">
        <v>151</v>
      </c>
      <c r="AC735" s="38" t="s">
        <v>112</v>
      </c>
    </row>
    <row r="736" spans="1:29" x14ac:dyDescent="0.25">
      <c r="A736" s="13" t="str">
        <f t="shared" si="24"/>
        <v>1805819482</v>
      </c>
      <c r="B736" s="35">
        <v>731</v>
      </c>
      <c r="C736" s="36" t="s">
        <v>7328</v>
      </c>
      <c r="D736" s="13" t="str">
        <f t="shared" si="25"/>
        <v>1805819482</v>
      </c>
      <c r="E736" s="36"/>
      <c r="F736" s="35" t="s">
        <v>7329</v>
      </c>
      <c r="G736" s="37">
        <v>44098.442013888889</v>
      </c>
      <c r="H736" s="35" t="s">
        <v>157</v>
      </c>
      <c r="I736" s="35" t="s">
        <v>7330</v>
      </c>
      <c r="J736" s="35" t="s">
        <v>7330</v>
      </c>
      <c r="K736" s="35" t="s">
        <v>7331</v>
      </c>
      <c r="L736" s="35" t="s">
        <v>7332</v>
      </c>
      <c r="M736" s="35" t="s">
        <v>7333</v>
      </c>
      <c r="N736" s="35" t="s">
        <v>7334</v>
      </c>
      <c r="O736" s="35" t="s">
        <v>7335</v>
      </c>
      <c r="P736" s="38">
        <v>430000</v>
      </c>
      <c r="Q736" s="38">
        <v>6650</v>
      </c>
      <c r="R736" s="38">
        <v>36000</v>
      </c>
      <c r="S736" s="38">
        <v>0</v>
      </c>
      <c r="T736" s="38">
        <v>0</v>
      </c>
      <c r="U736" s="19"/>
      <c r="V736" s="38">
        <v>0</v>
      </c>
      <c r="W736" s="19"/>
      <c r="X736" s="38">
        <v>0</v>
      </c>
      <c r="Y736" s="38">
        <v>472650</v>
      </c>
      <c r="Z736" s="38">
        <v>472650</v>
      </c>
      <c r="AA736" s="20"/>
      <c r="AB736" s="38" t="s">
        <v>179</v>
      </c>
      <c r="AC736" s="38" t="s">
        <v>112</v>
      </c>
    </row>
    <row r="737" spans="1:29" x14ac:dyDescent="0.25">
      <c r="A737" s="13" t="str">
        <f t="shared" si="24"/>
        <v>1446819852</v>
      </c>
      <c r="B737" s="35">
        <v>732</v>
      </c>
      <c r="C737" s="36" t="s">
        <v>7336</v>
      </c>
      <c r="D737" s="13" t="str">
        <f t="shared" si="25"/>
        <v>1446819852</v>
      </c>
      <c r="E737" s="36"/>
      <c r="F737" s="35" t="s">
        <v>7337</v>
      </c>
      <c r="G737" s="37">
        <v>44098.445023148146</v>
      </c>
      <c r="H737" s="35" t="s">
        <v>157</v>
      </c>
      <c r="I737" s="35" t="s">
        <v>7338</v>
      </c>
      <c r="J737" s="35" t="s">
        <v>7338</v>
      </c>
      <c r="K737" s="35" t="s">
        <v>7339</v>
      </c>
      <c r="L737" s="35" t="s">
        <v>7340</v>
      </c>
      <c r="M737" s="35" t="s">
        <v>7341</v>
      </c>
      <c r="N737" s="35" t="s">
        <v>7342</v>
      </c>
      <c r="O737" s="35" t="s">
        <v>7343</v>
      </c>
      <c r="P737" s="38">
        <v>91000</v>
      </c>
      <c r="Q737" s="38">
        <v>6650</v>
      </c>
      <c r="R737" s="38">
        <v>10000</v>
      </c>
      <c r="S737" s="38">
        <v>0</v>
      </c>
      <c r="T737" s="38">
        <v>0</v>
      </c>
      <c r="U737" s="19"/>
      <c r="V737" s="38">
        <v>0</v>
      </c>
      <c r="W737" s="19"/>
      <c r="X737" s="38">
        <v>0</v>
      </c>
      <c r="Y737" s="38">
        <v>107650</v>
      </c>
      <c r="Z737" s="38">
        <v>107650</v>
      </c>
      <c r="AA737" s="39" t="s">
        <v>7344</v>
      </c>
      <c r="AB737" s="38" t="s">
        <v>168</v>
      </c>
      <c r="AC737" s="38" t="s">
        <v>112</v>
      </c>
    </row>
    <row r="738" spans="1:29" x14ac:dyDescent="0.25">
      <c r="A738" s="13" t="str">
        <f t="shared" si="24"/>
        <v>1768819999</v>
      </c>
      <c r="B738" s="35">
        <v>733</v>
      </c>
      <c r="C738" s="36" t="s">
        <v>7345</v>
      </c>
      <c r="D738" s="13" t="str">
        <f t="shared" si="25"/>
        <v>1768819999</v>
      </c>
      <c r="E738" s="36"/>
      <c r="F738" s="35" t="s">
        <v>7346</v>
      </c>
      <c r="G738" s="37">
        <v>44098.446666666663</v>
      </c>
      <c r="H738" s="35" t="s">
        <v>157</v>
      </c>
      <c r="I738" s="35" t="s">
        <v>7347</v>
      </c>
      <c r="J738" s="35" t="s">
        <v>7347</v>
      </c>
      <c r="K738" s="35" t="s">
        <v>7348</v>
      </c>
      <c r="L738" s="35" t="s">
        <v>7349</v>
      </c>
      <c r="M738" s="35" t="s">
        <v>7350</v>
      </c>
      <c r="N738" s="35" t="s">
        <v>7351</v>
      </c>
      <c r="O738" s="35" t="s">
        <v>7352</v>
      </c>
      <c r="P738" s="38">
        <v>620000</v>
      </c>
      <c r="Q738" s="38">
        <v>6650</v>
      </c>
      <c r="R738" s="38">
        <v>10000</v>
      </c>
      <c r="S738" s="38">
        <v>0</v>
      </c>
      <c r="T738" s="38">
        <v>0</v>
      </c>
      <c r="U738" s="19"/>
      <c r="V738" s="38">
        <v>0</v>
      </c>
      <c r="W738" s="19"/>
      <c r="X738" s="38">
        <v>0</v>
      </c>
      <c r="Y738" s="38">
        <v>636650</v>
      </c>
      <c r="Z738" s="38">
        <v>636650</v>
      </c>
      <c r="AA738" s="39" t="s">
        <v>7353</v>
      </c>
      <c r="AB738" s="38" t="s">
        <v>151</v>
      </c>
      <c r="AC738" s="38" t="s">
        <v>112</v>
      </c>
    </row>
    <row r="739" spans="1:29" x14ac:dyDescent="0.25">
      <c r="A739" s="13" t="str">
        <f t="shared" si="24"/>
        <v>1226819909</v>
      </c>
      <c r="B739" s="35">
        <v>734</v>
      </c>
      <c r="C739" s="36" t="s">
        <v>7354</v>
      </c>
      <c r="D739" s="13" t="str">
        <f t="shared" si="25"/>
        <v>1226819909</v>
      </c>
      <c r="E739" s="36"/>
      <c r="F739" s="35" t="s">
        <v>7355</v>
      </c>
      <c r="G739" s="37">
        <v>44098.45820601852</v>
      </c>
      <c r="H739" s="35" t="s">
        <v>157</v>
      </c>
      <c r="I739" s="35" t="s">
        <v>7356</v>
      </c>
      <c r="J739" s="35" t="s">
        <v>7356</v>
      </c>
      <c r="K739" s="35" t="s">
        <v>7357</v>
      </c>
      <c r="L739" s="35" t="s">
        <v>7358</v>
      </c>
      <c r="M739" s="35" t="s">
        <v>7359</v>
      </c>
      <c r="N739" s="35" t="s">
        <v>7360</v>
      </c>
      <c r="O739" s="35" t="s">
        <v>7361</v>
      </c>
      <c r="P739" s="38">
        <v>950000</v>
      </c>
      <c r="Q739" s="38">
        <v>6650</v>
      </c>
      <c r="R739" s="38">
        <v>10000</v>
      </c>
      <c r="S739" s="38">
        <v>0</v>
      </c>
      <c r="T739" s="38">
        <v>0</v>
      </c>
      <c r="U739" s="19"/>
      <c r="V739" s="38">
        <v>0</v>
      </c>
      <c r="W739" s="19"/>
      <c r="X739" s="38">
        <v>0</v>
      </c>
      <c r="Y739" s="38">
        <v>966650</v>
      </c>
      <c r="Z739" s="38">
        <v>966650</v>
      </c>
      <c r="AA739" s="39" t="s">
        <v>7362</v>
      </c>
      <c r="AB739" s="38" t="s">
        <v>162</v>
      </c>
      <c r="AC739" s="38" t="s">
        <v>112</v>
      </c>
    </row>
    <row r="740" spans="1:29" x14ac:dyDescent="0.25">
      <c r="A740" s="13" t="str">
        <f t="shared" si="24"/>
        <v>1704029182</v>
      </c>
      <c r="B740" s="35">
        <v>735</v>
      </c>
      <c r="C740" s="36" t="s">
        <v>7363</v>
      </c>
      <c r="D740" s="13" t="str">
        <f t="shared" si="25"/>
        <v>1704029182</v>
      </c>
      <c r="E740" s="36"/>
      <c r="F740" s="35" t="s">
        <v>7364</v>
      </c>
      <c r="G740" s="37">
        <v>44098.46497685185</v>
      </c>
      <c r="H740" s="35" t="s">
        <v>157</v>
      </c>
      <c r="I740" s="35" t="s">
        <v>7365</v>
      </c>
      <c r="J740" s="35" t="s">
        <v>7365</v>
      </c>
      <c r="K740" s="35" t="s">
        <v>7366</v>
      </c>
      <c r="L740" s="35" t="s">
        <v>7367</v>
      </c>
      <c r="M740" s="35" t="s">
        <v>7368</v>
      </c>
      <c r="N740" s="35" t="s">
        <v>7369</v>
      </c>
      <c r="O740" s="35" t="s">
        <v>7370</v>
      </c>
      <c r="P740" s="38">
        <v>50000</v>
      </c>
      <c r="Q740" s="38">
        <v>6650</v>
      </c>
      <c r="R740" s="38">
        <v>10000</v>
      </c>
      <c r="S740" s="38">
        <v>0</v>
      </c>
      <c r="T740" s="38">
        <v>0</v>
      </c>
      <c r="U740" s="19"/>
      <c r="V740" s="38">
        <v>0</v>
      </c>
      <c r="W740" s="19"/>
      <c r="X740" s="38">
        <v>0</v>
      </c>
      <c r="Y740" s="38">
        <v>66650</v>
      </c>
      <c r="Z740" s="38">
        <v>66650</v>
      </c>
      <c r="AA740" s="39" t="s">
        <v>7371</v>
      </c>
      <c r="AB740" s="38" t="s">
        <v>168</v>
      </c>
      <c r="AC740" s="38" t="s">
        <v>112</v>
      </c>
    </row>
    <row r="741" spans="1:29" x14ac:dyDescent="0.25">
      <c r="A741" s="13" t="str">
        <f t="shared" si="24"/>
        <v>0965366MSG4</v>
      </c>
      <c r="B741" s="35">
        <v>736</v>
      </c>
      <c r="C741" s="36" t="s">
        <v>7372</v>
      </c>
      <c r="D741" s="13" t="str">
        <f t="shared" si="25"/>
        <v>0965366MSG4</v>
      </c>
      <c r="E741" s="36"/>
      <c r="F741" s="35" t="s">
        <v>7372</v>
      </c>
      <c r="G741" s="37">
        <v>44098.483368055553</v>
      </c>
      <c r="H741" s="35" t="s">
        <v>180</v>
      </c>
      <c r="I741" s="35" t="s">
        <v>7373</v>
      </c>
      <c r="J741" s="35" t="s">
        <v>7373</v>
      </c>
      <c r="K741" s="35" t="s">
        <v>7374</v>
      </c>
      <c r="L741" s="35" t="s">
        <v>7375</v>
      </c>
      <c r="M741" s="35" t="s">
        <v>7376</v>
      </c>
      <c r="N741" s="35" t="s">
        <v>7377</v>
      </c>
      <c r="O741" s="35" t="s">
        <v>7378</v>
      </c>
      <c r="P741" s="38">
        <v>50000</v>
      </c>
      <c r="Q741" s="38">
        <v>5200</v>
      </c>
      <c r="R741" s="38">
        <v>0</v>
      </c>
      <c r="S741" s="38">
        <v>0</v>
      </c>
      <c r="T741" s="38">
        <v>0</v>
      </c>
      <c r="U741" s="19"/>
      <c r="V741" s="38">
        <v>0</v>
      </c>
      <c r="W741" s="19"/>
      <c r="X741" s="38">
        <v>0</v>
      </c>
      <c r="Y741" s="38">
        <v>55200</v>
      </c>
      <c r="Z741" s="38">
        <v>55200</v>
      </c>
      <c r="AA741" s="20"/>
      <c r="AB741" s="19"/>
      <c r="AC741" s="38" t="s">
        <v>112</v>
      </c>
    </row>
    <row r="742" spans="1:29" x14ac:dyDescent="0.25">
      <c r="A742" s="13" t="str">
        <f t="shared" si="24"/>
        <v>1781229626</v>
      </c>
      <c r="B742" s="35">
        <v>737</v>
      </c>
      <c r="C742" s="36" t="s">
        <v>7379</v>
      </c>
      <c r="D742" s="13" t="str">
        <f t="shared" si="25"/>
        <v>1781229626</v>
      </c>
      <c r="E742" s="36"/>
      <c r="F742" s="35" t="s">
        <v>7380</v>
      </c>
      <c r="G742" s="37">
        <v>44098.484293981484</v>
      </c>
      <c r="H742" s="35" t="s">
        <v>157</v>
      </c>
      <c r="I742" s="35" t="s">
        <v>7381</v>
      </c>
      <c r="J742" s="35" t="s">
        <v>7381</v>
      </c>
      <c r="K742" s="35" t="s">
        <v>7382</v>
      </c>
      <c r="L742" s="35" t="s">
        <v>7383</v>
      </c>
      <c r="M742" s="35" t="s">
        <v>7384</v>
      </c>
      <c r="N742" s="35" t="s">
        <v>351</v>
      </c>
      <c r="O742" s="35" t="s">
        <v>352</v>
      </c>
      <c r="P742" s="38">
        <v>500000</v>
      </c>
      <c r="Q742" s="38">
        <v>6650</v>
      </c>
      <c r="R742" s="38">
        <v>0</v>
      </c>
      <c r="S742" s="38">
        <v>0</v>
      </c>
      <c r="T742" s="38">
        <v>0</v>
      </c>
      <c r="U742" s="19"/>
      <c r="V742" s="38">
        <v>0</v>
      </c>
      <c r="W742" s="19"/>
      <c r="X742" s="38">
        <v>0</v>
      </c>
      <c r="Y742" s="38">
        <v>506650</v>
      </c>
      <c r="Z742" s="38">
        <v>506650</v>
      </c>
      <c r="AA742" s="20"/>
      <c r="AB742" s="19"/>
      <c r="AC742" s="38" t="s">
        <v>112</v>
      </c>
    </row>
    <row r="743" spans="1:29" x14ac:dyDescent="0.25">
      <c r="A743" s="13" t="str">
        <f t="shared" si="24"/>
        <v>1623229630</v>
      </c>
      <c r="B743" s="35">
        <v>738</v>
      </c>
      <c r="C743" s="36" t="s">
        <v>7385</v>
      </c>
      <c r="D743" s="13" t="str">
        <f t="shared" si="25"/>
        <v>1623229630</v>
      </c>
      <c r="E743" s="36"/>
      <c r="F743" s="35" t="s">
        <v>7386</v>
      </c>
      <c r="G743" s="37">
        <v>44098.488391203704</v>
      </c>
      <c r="H743" s="35" t="s">
        <v>157</v>
      </c>
      <c r="I743" s="35" t="s">
        <v>7387</v>
      </c>
      <c r="J743" s="35" t="s">
        <v>7387</v>
      </c>
      <c r="K743" s="35" t="s">
        <v>7388</v>
      </c>
      <c r="L743" s="35" t="s">
        <v>7389</v>
      </c>
      <c r="M743" s="35" t="s">
        <v>7390</v>
      </c>
      <c r="N743" s="35" t="s">
        <v>1019</v>
      </c>
      <c r="O743" s="35" t="s">
        <v>1020</v>
      </c>
      <c r="P743" s="38">
        <v>1259000</v>
      </c>
      <c r="Q743" s="38">
        <v>6650</v>
      </c>
      <c r="R743" s="38">
        <v>10000</v>
      </c>
      <c r="S743" s="38">
        <v>0</v>
      </c>
      <c r="T743" s="38">
        <v>0</v>
      </c>
      <c r="U743" s="19"/>
      <c r="V743" s="38">
        <v>0</v>
      </c>
      <c r="W743" s="19"/>
      <c r="X743" s="38">
        <v>0</v>
      </c>
      <c r="Y743" s="38">
        <v>1275650</v>
      </c>
      <c r="Z743" s="38">
        <v>1275650</v>
      </c>
      <c r="AA743" s="39" t="s">
        <v>7391</v>
      </c>
      <c r="AB743" s="38" t="s">
        <v>162</v>
      </c>
      <c r="AC743" s="38" t="s">
        <v>112</v>
      </c>
    </row>
    <row r="744" spans="1:29" x14ac:dyDescent="0.25">
      <c r="A744" s="13" t="str">
        <f t="shared" si="24"/>
        <v>1357569687</v>
      </c>
      <c r="B744" s="35">
        <v>739</v>
      </c>
      <c r="C744" s="36" t="s">
        <v>7392</v>
      </c>
      <c r="D744" s="13" t="str">
        <f t="shared" si="25"/>
        <v>1357569687</v>
      </c>
      <c r="E744" s="36"/>
      <c r="F744" s="35" t="s">
        <v>7393</v>
      </c>
      <c r="G744" s="37">
        <v>44098.48883101852</v>
      </c>
      <c r="H744" s="35" t="s">
        <v>157</v>
      </c>
      <c r="I744" s="35" t="s">
        <v>7394</v>
      </c>
      <c r="J744" s="35" t="s">
        <v>7394</v>
      </c>
      <c r="K744" s="35" t="s">
        <v>7395</v>
      </c>
      <c r="L744" s="35" t="s">
        <v>7396</v>
      </c>
      <c r="M744" s="35" t="s">
        <v>7397</v>
      </c>
      <c r="N744" s="35" t="s">
        <v>7398</v>
      </c>
      <c r="O744" s="35" t="s">
        <v>7399</v>
      </c>
      <c r="P744" s="38">
        <v>620000</v>
      </c>
      <c r="Q744" s="38">
        <v>6650</v>
      </c>
      <c r="R744" s="38">
        <v>55000</v>
      </c>
      <c r="S744" s="38">
        <v>0</v>
      </c>
      <c r="T744" s="38">
        <v>0</v>
      </c>
      <c r="U744" s="19"/>
      <c r="V744" s="38">
        <v>0</v>
      </c>
      <c r="W744" s="19"/>
      <c r="X744" s="38">
        <v>0</v>
      </c>
      <c r="Y744" s="38">
        <v>681650</v>
      </c>
      <c r="Z744" s="38">
        <v>681650</v>
      </c>
      <c r="AA744" s="39" t="s">
        <v>7400</v>
      </c>
      <c r="AB744" s="38" t="s">
        <v>168</v>
      </c>
      <c r="AC744" s="38" t="s">
        <v>112</v>
      </c>
    </row>
    <row r="745" spans="1:29" x14ac:dyDescent="0.25">
      <c r="A745" s="13" t="str">
        <f t="shared" si="24"/>
        <v>1776229483</v>
      </c>
      <c r="B745" s="35">
        <v>740</v>
      </c>
      <c r="C745" s="36" t="s">
        <v>7401</v>
      </c>
      <c r="D745" s="13" t="str">
        <f t="shared" si="25"/>
        <v>1776229483</v>
      </c>
      <c r="E745" s="36"/>
      <c r="F745" s="35" t="s">
        <v>7402</v>
      </c>
      <c r="G745" s="37">
        <v>44098.490937499999</v>
      </c>
      <c r="H745" s="35" t="s">
        <v>157</v>
      </c>
      <c r="I745" s="35" t="s">
        <v>7403</v>
      </c>
      <c r="J745" s="35" t="s">
        <v>7403</v>
      </c>
      <c r="K745" s="35" t="s">
        <v>7404</v>
      </c>
      <c r="L745" s="35" t="s">
        <v>7405</v>
      </c>
      <c r="M745" s="35" t="s">
        <v>7406</v>
      </c>
      <c r="N745" s="35" t="s">
        <v>7407</v>
      </c>
      <c r="O745" s="35" t="s">
        <v>7408</v>
      </c>
      <c r="P745" s="38">
        <v>50000</v>
      </c>
      <c r="Q745" s="38">
        <v>6650</v>
      </c>
      <c r="R745" s="38">
        <v>8000</v>
      </c>
      <c r="S745" s="38">
        <v>0</v>
      </c>
      <c r="T745" s="38">
        <v>0</v>
      </c>
      <c r="U745" s="19"/>
      <c r="V745" s="38">
        <v>0</v>
      </c>
      <c r="W745" s="19"/>
      <c r="X745" s="38">
        <v>0</v>
      </c>
      <c r="Y745" s="38">
        <v>64650</v>
      </c>
      <c r="Z745" s="38">
        <v>64650</v>
      </c>
      <c r="AA745" s="39" t="s">
        <v>7409</v>
      </c>
      <c r="AB745" s="38" t="s">
        <v>138</v>
      </c>
      <c r="AC745" s="38" t="s">
        <v>112</v>
      </c>
    </row>
    <row r="746" spans="1:29" x14ac:dyDescent="0.25">
      <c r="A746" s="13" t="str">
        <f t="shared" si="24"/>
        <v>1961669234</v>
      </c>
      <c r="B746" s="35">
        <v>741</v>
      </c>
      <c r="C746" s="36" t="s">
        <v>7410</v>
      </c>
      <c r="D746" s="13" t="str">
        <f t="shared" si="25"/>
        <v>1961669234</v>
      </c>
      <c r="E746" s="36"/>
      <c r="F746" s="35" t="s">
        <v>7411</v>
      </c>
      <c r="G746" s="37">
        <v>44098.493726851855</v>
      </c>
      <c r="H746" s="35" t="s">
        <v>157</v>
      </c>
      <c r="I746" s="35" t="s">
        <v>7412</v>
      </c>
      <c r="J746" s="35" t="s">
        <v>7412</v>
      </c>
      <c r="K746" s="35" t="s">
        <v>7413</v>
      </c>
      <c r="L746" s="35" t="s">
        <v>7414</v>
      </c>
      <c r="M746" s="35" t="s">
        <v>7415</v>
      </c>
      <c r="N746" s="35" t="s">
        <v>7416</v>
      </c>
      <c r="O746" s="35" t="s">
        <v>7417</v>
      </c>
      <c r="P746" s="38">
        <v>50000</v>
      </c>
      <c r="Q746" s="38">
        <v>6650</v>
      </c>
      <c r="R746" s="38">
        <v>8000</v>
      </c>
      <c r="S746" s="38">
        <v>0</v>
      </c>
      <c r="T746" s="38">
        <v>0</v>
      </c>
      <c r="U746" s="19"/>
      <c r="V746" s="38">
        <v>0</v>
      </c>
      <c r="W746" s="19"/>
      <c r="X746" s="38">
        <v>0</v>
      </c>
      <c r="Y746" s="38">
        <v>64650</v>
      </c>
      <c r="Z746" s="38">
        <v>64650</v>
      </c>
      <c r="AA746" s="39" t="s">
        <v>7418</v>
      </c>
      <c r="AB746" s="38" t="s">
        <v>138</v>
      </c>
      <c r="AC746" s="38" t="s">
        <v>112</v>
      </c>
    </row>
    <row r="747" spans="1:29" x14ac:dyDescent="0.25">
      <c r="A747" s="13" t="str">
        <f t="shared" si="24"/>
        <v>1393329279</v>
      </c>
      <c r="B747" s="35">
        <v>742</v>
      </c>
      <c r="C747" s="36" t="s">
        <v>7419</v>
      </c>
      <c r="D747" s="13" t="str">
        <f t="shared" si="25"/>
        <v>1393329279</v>
      </c>
      <c r="E747" s="36"/>
      <c r="F747" s="35" t="s">
        <v>7420</v>
      </c>
      <c r="G747" s="37">
        <v>44098.498749999999</v>
      </c>
      <c r="H747" s="35" t="s">
        <v>157</v>
      </c>
      <c r="I747" s="35" t="s">
        <v>7421</v>
      </c>
      <c r="J747" s="35" t="s">
        <v>7421</v>
      </c>
      <c r="K747" s="35" t="s">
        <v>7422</v>
      </c>
      <c r="L747" s="35" t="s">
        <v>7423</v>
      </c>
      <c r="M747" s="35" t="s">
        <v>7424</v>
      </c>
      <c r="N747" s="35" t="s">
        <v>7425</v>
      </c>
      <c r="O747" s="35" t="s">
        <v>7426</v>
      </c>
      <c r="P747" s="38">
        <v>474000</v>
      </c>
      <c r="Q747" s="38">
        <v>6650</v>
      </c>
      <c r="R747" s="38">
        <v>13000</v>
      </c>
      <c r="S747" s="38">
        <v>0</v>
      </c>
      <c r="T747" s="38">
        <v>0</v>
      </c>
      <c r="U747" s="19"/>
      <c r="V747" s="38">
        <v>0</v>
      </c>
      <c r="W747" s="19"/>
      <c r="X747" s="38">
        <v>0</v>
      </c>
      <c r="Y747" s="38">
        <v>493650</v>
      </c>
      <c r="Z747" s="38">
        <v>493650</v>
      </c>
      <c r="AA747" s="39" t="s">
        <v>7427</v>
      </c>
      <c r="AB747" s="38" t="s">
        <v>138</v>
      </c>
      <c r="AC747" s="38" t="s">
        <v>112</v>
      </c>
    </row>
    <row r="748" spans="1:29" x14ac:dyDescent="0.25">
      <c r="A748" s="13" t="str">
        <f t="shared" si="24"/>
        <v>1733429024</v>
      </c>
      <c r="B748" s="35">
        <v>743</v>
      </c>
      <c r="C748" s="36" t="s">
        <v>7428</v>
      </c>
      <c r="D748" s="13" t="str">
        <f t="shared" si="25"/>
        <v>1733429024</v>
      </c>
      <c r="E748" s="36"/>
      <c r="F748" s="35" t="s">
        <v>7429</v>
      </c>
      <c r="G748" s="37">
        <v>44098.509293981479</v>
      </c>
      <c r="H748" s="35" t="s">
        <v>157</v>
      </c>
      <c r="I748" s="35" t="s">
        <v>7430</v>
      </c>
      <c r="J748" s="35" t="s">
        <v>7430</v>
      </c>
      <c r="K748" s="35" t="s">
        <v>7431</v>
      </c>
      <c r="L748" s="35" t="s">
        <v>7432</v>
      </c>
      <c r="M748" s="35" t="s">
        <v>7433</v>
      </c>
      <c r="N748" s="35" t="s">
        <v>7434</v>
      </c>
      <c r="O748" s="35" t="s">
        <v>1192</v>
      </c>
      <c r="P748" s="38">
        <v>300000</v>
      </c>
      <c r="Q748" s="38">
        <v>6650</v>
      </c>
      <c r="R748" s="38">
        <v>10000</v>
      </c>
      <c r="S748" s="38">
        <v>0</v>
      </c>
      <c r="T748" s="38">
        <v>0</v>
      </c>
      <c r="U748" s="19"/>
      <c r="V748" s="38">
        <v>0</v>
      </c>
      <c r="W748" s="19"/>
      <c r="X748" s="38">
        <v>0</v>
      </c>
      <c r="Y748" s="38">
        <v>316650</v>
      </c>
      <c r="Z748" s="38">
        <v>316650</v>
      </c>
      <c r="AA748" s="39" t="s">
        <v>7435</v>
      </c>
      <c r="AB748" s="38" t="s">
        <v>158</v>
      </c>
      <c r="AC748" s="38" t="s">
        <v>112</v>
      </c>
    </row>
    <row r="749" spans="1:29" x14ac:dyDescent="0.25">
      <c r="A749" s="13" t="str">
        <f t="shared" si="24"/>
        <v>1605429227</v>
      </c>
      <c r="B749" s="35">
        <v>744</v>
      </c>
      <c r="C749" s="36" t="s">
        <v>7436</v>
      </c>
      <c r="D749" s="13" t="str">
        <f t="shared" si="25"/>
        <v>1605429227</v>
      </c>
      <c r="E749" s="36"/>
      <c r="F749" s="35" t="s">
        <v>7437</v>
      </c>
      <c r="G749" s="37">
        <v>44098.511053240742</v>
      </c>
      <c r="H749" s="35" t="s">
        <v>157</v>
      </c>
      <c r="I749" s="35" t="s">
        <v>7438</v>
      </c>
      <c r="J749" s="35" t="s">
        <v>7438</v>
      </c>
      <c r="K749" s="35" t="s">
        <v>7439</v>
      </c>
      <c r="L749" s="35" t="s">
        <v>7440</v>
      </c>
      <c r="M749" s="35" t="s">
        <v>7441</v>
      </c>
      <c r="N749" s="35" t="s">
        <v>784</v>
      </c>
      <c r="O749" s="35" t="s">
        <v>785</v>
      </c>
      <c r="P749" s="38">
        <v>475000</v>
      </c>
      <c r="Q749" s="38">
        <v>6650</v>
      </c>
      <c r="R749" s="38">
        <v>11000</v>
      </c>
      <c r="S749" s="38">
        <v>0</v>
      </c>
      <c r="T749" s="38">
        <v>0</v>
      </c>
      <c r="U749" s="19"/>
      <c r="V749" s="38">
        <v>0</v>
      </c>
      <c r="W749" s="19"/>
      <c r="X749" s="38">
        <v>0</v>
      </c>
      <c r="Y749" s="38">
        <v>492650</v>
      </c>
      <c r="Z749" s="38">
        <v>492650</v>
      </c>
      <c r="AA749" s="39" t="s">
        <v>7442</v>
      </c>
      <c r="AB749" s="38" t="s">
        <v>138</v>
      </c>
      <c r="AC749" s="38" t="s">
        <v>112</v>
      </c>
    </row>
    <row r="750" spans="1:29" x14ac:dyDescent="0.25">
      <c r="A750" s="13" t="str">
        <f t="shared" si="24"/>
        <v>1729819349</v>
      </c>
      <c r="B750" s="35">
        <v>745</v>
      </c>
      <c r="C750" s="36" t="s">
        <v>7443</v>
      </c>
      <c r="D750" s="13" t="str">
        <f t="shared" si="25"/>
        <v>1729819349</v>
      </c>
      <c r="E750" s="36"/>
      <c r="F750" s="35" t="s">
        <v>7444</v>
      </c>
      <c r="G750" s="37">
        <v>44098.517789351848</v>
      </c>
      <c r="H750" s="35" t="s">
        <v>157</v>
      </c>
      <c r="I750" s="35" t="s">
        <v>7445</v>
      </c>
      <c r="J750" s="35" t="s">
        <v>7445</v>
      </c>
      <c r="K750" s="35" t="s">
        <v>7446</v>
      </c>
      <c r="L750" s="35" t="s">
        <v>7447</v>
      </c>
      <c r="M750" s="35" t="s">
        <v>7448</v>
      </c>
      <c r="N750" s="35" t="s">
        <v>835</v>
      </c>
      <c r="O750" s="35" t="s">
        <v>836</v>
      </c>
      <c r="P750" s="38">
        <v>220000</v>
      </c>
      <c r="Q750" s="38">
        <v>6650</v>
      </c>
      <c r="R750" s="38">
        <v>18000</v>
      </c>
      <c r="S750" s="38">
        <v>0</v>
      </c>
      <c r="T750" s="38">
        <v>0</v>
      </c>
      <c r="U750" s="19"/>
      <c r="V750" s="38">
        <v>0</v>
      </c>
      <c r="W750" s="19"/>
      <c r="X750" s="38">
        <v>0</v>
      </c>
      <c r="Y750" s="38">
        <v>244650</v>
      </c>
      <c r="Z750" s="38">
        <v>244650</v>
      </c>
      <c r="AA750" s="20"/>
      <c r="AB750" s="38" t="s">
        <v>179</v>
      </c>
      <c r="AC750" s="38" t="s">
        <v>112</v>
      </c>
    </row>
    <row r="751" spans="1:29" x14ac:dyDescent="0.25">
      <c r="A751" s="13" t="str">
        <f t="shared" si="24"/>
        <v>1011329590</v>
      </c>
      <c r="B751" s="35">
        <v>746</v>
      </c>
      <c r="C751" s="36" t="s">
        <v>7449</v>
      </c>
      <c r="D751" s="13" t="str">
        <f t="shared" si="25"/>
        <v>1011329590</v>
      </c>
      <c r="E751" s="36"/>
      <c r="F751" s="35" t="s">
        <v>7450</v>
      </c>
      <c r="G751" s="37">
        <v>44098.52511574074</v>
      </c>
      <c r="H751" s="35" t="s">
        <v>157</v>
      </c>
      <c r="I751" s="35" t="s">
        <v>7451</v>
      </c>
      <c r="J751" s="35" t="s">
        <v>7451</v>
      </c>
      <c r="K751" s="35" t="s">
        <v>7452</v>
      </c>
      <c r="L751" s="35" t="s">
        <v>7453</v>
      </c>
      <c r="M751" s="35" t="s">
        <v>7454</v>
      </c>
      <c r="N751" s="35" t="s">
        <v>6475</v>
      </c>
      <c r="O751" s="35" t="s">
        <v>6476</v>
      </c>
      <c r="P751" s="38">
        <v>950000</v>
      </c>
      <c r="Q751" s="38">
        <v>6650</v>
      </c>
      <c r="R751" s="38">
        <v>10000</v>
      </c>
      <c r="S751" s="38">
        <v>0</v>
      </c>
      <c r="T751" s="38">
        <v>0</v>
      </c>
      <c r="U751" s="19"/>
      <c r="V751" s="38">
        <v>0</v>
      </c>
      <c r="W751" s="19"/>
      <c r="X751" s="38">
        <v>0</v>
      </c>
      <c r="Y751" s="38">
        <v>966650</v>
      </c>
      <c r="Z751" s="38">
        <v>966650</v>
      </c>
      <c r="AA751" s="39" t="s">
        <v>7455</v>
      </c>
      <c r="AB751" s="38" t="s">
        <v>162</v>
      </c>
      <c r="AC751" s="38" t="s">
        <v>112</v>
      </c>
    </row>
    <row r="752" spans="1:29" x14ac:dyDescent="0.25">
      <c r="A752" s="13" t="str">
        <f t="shared" si="24"/>
        <v>1738529419</v>
      </c>
      <c r="B752" s="35">
        <v>747</v>
      </c>
      <c r="C752" s="36" t="s">
        <v>7456</v>
      </c>
      <c r="D752" s="13" t="str">
        <f t="shared" si="25"/>
        <v>1738529419</v>
      </c>
      <c r="E752" s="36"/>
      <c r="F752" s="35" t="s">
        <v>7457</v>
      </c>
      <c r="G752" s="37">
        <v>44098.527905092589</v>
      </c>
      <c r="H752" s="35" t="s">
        <v>157</v>
      </c>
      <c r="I752" s="35" t="s">
        <v>7458</v>
      </c>
      <c r="J752" s="35" t="s">
        <v>7458</v>
      </c>
      <c r="K752" s="35" t="s">
        <v>7459</v>
      </c>
      <c r="L752" s="35" t="s">
        <v>7460</v>
      </c>
      <c r="M752" s="35" t="s">
        <v>7461</v>
      </c>
      <c r="N752" s="35" t="s">
        <v>2498</v>
      </c>
      <c r="O752" s="35" t="s">
        <v>2499</v>
      </c>
      <c r="P752" s="38">
        <v>950000</v>
      </c>
      <c r="Q752" s="38">
        <v>6650</v>
      </c>
      <c r="R752" s="38">
        <v>0</v>
      </c>
      <c r="S752" s="38">
        <v>0</v>
      </c>
      <c r="T752" s="38">
        <v>0</v>
      </c>
      <c r="U752" s="19"/>
      <c r="V752" s="38">
        <v>0</v>
      </c>
      <c r="W752" s="19"/>
      <c r="X752" s="38">
        <v>0</v>
      </c>
      <c r="Y752" s="38">
        <v>956650</v>
      </c>
      <c r="Z752" s="38">
        <v>956650</v>
      </c>
      <c r="AA752" s="20"/>
      <c r="AB752" s="19"/>
      <c r="AC752" s="38" t="s">
        <v>112</v>
      </c>
    </row>
    <row r="753" spans="1:29" x14ac:dyDescent="0.25">
      <c r="A753" s="13" t="str">
        <f t="shared" si="24"/>
        <v>1158410494</v>
      </c>
      <c r="B753" s="35">
        <v>748</v>
      </c>
      <c r="C753" s="36" t="s">
        <v>7462</v>
      </c>
      <c r="D753" s="13" t="str">
        <f t="shared" si="25"/>
        <v>1158410494</v>
      </c>
      <c r="E753" s="36"/>
      <c r="F753" s="35" t="s">
        <v>7463</v>
      </c>
      <c r="G753" s="37">
        <v>44099.057256944441</v>
      </c>
      <c r="H753" s="35" t="s">
        <v>157</v>
      </c>
      <c r="I753" s="35" t="s">
        <v>7464</v>
      </c>
      <c r="J753" s="35" t="s">
        <v>7464</v>
      </c>
      <c r="K753" s="35" t="s">
        <v>7465</v>
      </c>
      <c r="L753" s="35" t="s">
        <v>7466</v>
      </c>
      <c r="M753" s="35" t="s">
        <v>7467</v>
      </c>
      <c r="N753" s="35" t="s">
        <v>7468</v>
      </c>
      <c r="O753" s="35" t="s">
        <v>7469</v>
      </c>
      <c r="P753" s="38">
        <v>3475000</v>
      </c>
      <c r="Q753" s="38">
        <v>6650</v>
      </c>
      <c r="R753" s="38">
        <v>24000</v>
      </c>
      <c r="S753" s="38">
        <v>0</v>
      </c>
      <c r="T753" s="38">
        <v>0</v>
      </c>
      <c r="U753" s="19"/>
      <c r="V753" s="38">
        <v>0</v>
      </c>
      <c r="W753" s="19"/>
      <c r="X753" s="38">
        <v>0</v>
      </c>
      <c r="Y753" s="38">
        <v>3505650</v>
      </c>
      <c r="Z753" s="38">
        <v>3505650</v>
      </c>
      <c r="AA753" s="20"/>
      <c r="AB753" s="38" t="s">
        <v>179</v>
      </c>
      <c r="AC753" s="38" t="s">
        <v>112</v>
      </c>
    </row>
    <row r="754" spans="1:29" x14ac:dyDescent="0.25">
      <c r="A754" s="13" t="str">
        <f t="shared" si="24"/>
        <v>1821510314</v>
      </c>
      <c r="B754" s="35">
        <v>749</v>
      </c>
      <c r="C754" s="36" t="s">
        <v>7470</v>
      </c>
      <c r="D754" s="13" t="str">
        <f t="shared" si="25"/>
        <v>1821510314</v>
      </c>
      <c r="E754" s="36"/>
      <c r="F754" s="35" t="s">
        <v>7471</v>
      </c>
      <c r="G754" s="37">
        <v>44099.061111111114</v>
      </c>
      <c r="H754" s="35" t="s">
        <v>157</v>
      </c>
      <c r="I754" s="35" t="s">
        <v>7472</v>
      </c>
      <c r="J754" s="35" t="s">
        <v>7472</v>
      </c>
      <c r="K754" s="35" t="s">
        <v>7473</v>
      </c>
      <c r="L754" s="35" t="s">
        <v>7474</v>
      </c>
      <c r="M754" s="35" t="s">
        <v>7475</v>
      </c>
      <c r="N754" s="35" t="s">
        <v>735</v>
      </c>
      <c r="O754" s="35" t="s">
        <v>736</v>
      </c>
      <c r="P754" s="38">
        <v>76000</v>
      </c>
      <c r="Q754" s="38">
        <v>6650</v>
      </c>
      <c r="R754" s="38">
        <v>16000</v>
      </c>
      <c r="S754" s="38">
        <v>0</v>
      </c>
      <c r="T754" s="38">
        <v>0</v>
      </c>
      <c r="U754" s="19"/>
      <c r="V754" s="38">
        <v>0</v>
      </c>
      <c r="W754" s="19"/>
      <c r="X754" s="38">
        <v>0</v>
      </c>
      <c r="Y754" s="38">
        <v>98650</v>
      </c>
      <c r="Z754" s="38">
        <v>98650</v>
      </c>
      <c r="AA754" s="39" t="s">
        <v>7476</v>
      </c>
      <c r="AB754" s="38" t="s">
        <v>162</v>
      </c>
      <c r="AC754" s="38" t="s">
        <v>112</v>
      </c>
    </row>
    <row r="755" spans="1:29" x14ac:dyDescent="0.25">
      <c r="A755" s="13" t="str">
        <f t="shared" si="24"/>
        <v>1166610247</v>
      </c>
      <c r="B755" s="35">
        <v>750</v>
      </c>
      <c r="C755" s="36" t="s">
        <v>7477</v>
      </c>
      <c r="D755" s="13" t="str">
        <f t="shared" si="25"/>
        <v>1166610247</v>
      </c>
      <c r="E755" s="36"/>
      <c r="F755" s="35" t="s">
        <v>7478</v>
      </c>
      <c r="G755" s="37">
        <v>44099.078449074077</v>
      </c>
      <c r="H755" s="35" t="s">
        <v>157</v>
      </c>
      <c r="I755" s="35" t="s">
        <v>7479</v>
      </c>
      <c r="J755" s="35" t="s">
        <v>7479</v>
      </c>
      <c r="K755" s="35" t="s">
        <v>7480</v>
      </c>
      <c r="L755" s="35" t="s">
        <v>7481</v>
      </c>
      <c r="M755" s="35" t="s">
        <v>7482</v>
      </c>
      <c r="N755" s="35" t="s">
        <v>3438</v>
      </c>
      <c r="O755" s="35" t="s">
        <v>3439</v>
      </c>
      <c r="P755" s="38">
        <v>770000</v>
      </c>
      <c r="Q755" s="38">
        <v>6650</v>
      </c>
      <c r="R755" s="38">
        <v>7000</v>
      </c>
      <c r="S755" s="38">
        <v>0</v>
      </c>
      <c r="T755" s="38">
        <v>0</v>
      </c>
      <c r="U755" s="19"/>
      <c r="V755" s="38">
        <v>0</v>
      </c>
      <c r="W755" s="19"/>
      <c r="X755" s="38">
        <v>0</v>
      </c>
      <c r="Y755" s="38">
        <v>783650</v>
      </c>
      <c r="Z755" s="38">
        <v>783650</v>
      </c>
      <c r="AA755" s="39" t="s">
        <v>7483</v>
      </c>
      <c r="AB755" s="38" t="s">
        <v>162</v>
      </c>
      <c r="AC755" s="38" t="s">
        <v>112</v>
      </c>
    </row>
    <row r="756" spans="1:29" x14ac:dyDescent="0.25">
      <c r="A756" s="13" t="str">
        <f t="shared" si="24"/>
        <v>1809710401</v>
      </c>
      <c r="B756" s="35">
        <v>751</v>
      </c>
      <c r="C756" s="36" t="s">
        <v>7484</v>
      </c>
      <c r="D756" s="13" t="str">
        <f t="shared" si="25"/>
        <v>1809710401</v>
      </c>
      <c r="E756" s="36"/>
      <c r="F756" s="35" t="s">
        <v>7485</v>
      </c>
      <c r="G756" s="37">
        <v>44099.092268518521</v>
      </c>
      <c r="H756" s="35" t="s">
        <v>157</v>
      </c>
      <c r="I756" s="35" t="s">
        <v>7486</v>
      </c>
      <c r="J756" s="35" t="s">
        <v>7486</v>
      </c>
      <c r="K756" s="35" t="s">
        <v>7487</v>
      </c>
      <c r="L756" s="35" t="s">
        <v>7488</v>
      </c>
      <c r="M756" s="35" t="s">
        <v>7489</v>
      </c>
      <c r="N756" s="35" t="s">
        <v>230</v>
      </c>
      <c r="O756" s="35" t="s">
        <v>231</v>
      </c>
      <c r="P756" s="38">
        <v>1620000</v>
      </c>
      <c r="Q756" s="38">
        <v>6650</v>
      </c>
      <c r="R756" s="38">
        <v>16000</v>
      </c>
      <c r="S756" s="38">
        <v>0</v>
      </c>
      <c r="T756" s="38">
        <v>0</v>
      </c>
      <c r="U756" s="19"/>
      <c r="V756" s="38">
        <v>0</v>
      </c>
      <c r="W756" s="19"/>
      <c r="X756" s="38">
        <v>0</v>
      </c>
      <c r="Y756" s="38">
        <v>1642650</v>
      </c>
      <c r="Z756" s="38">
        <v>1642650</v>
      </c>
      <c r="AA756" s="39" t="s">
        <v>7490</v>
      </c>
      <c r="AB756" s="38" t="s">
        <v>158</v>
      </c>
      <c r="AC756" s="38" t="s">
        <v>112</v>
      </c>
    </row>
    <row r="757" spans="1:29" x14ac:dyDescent="0.25">
      <c r="A757" s="13" t="str">
        <f t="shared" si="24"/>
        <v>1258710973</v>
      </c>
      <c r="B757" s="35">
        <v>752</v>
      </c>
      <c r="C757" s="36" t="s">
        <v>7491</v>
      </c>
      <c r="D757" s="13" t="str">
        <f t="shared" si="25"/>
        <v>1258710973</v>
      </c>
      <c r="E757" s="36"/>
      <c r="F757" s="35" t="s">
        <v>7492</v>
      </c>
      <c r="G757" s="37">
        <v>44099.092534722222</v>
      </c>
      <c r="H757" s="35" t="s">
        <v>157</v>
      </c>
      <c r="I757" s="35" t="s">
        <v>7493</v>
      </c>
      <c r="J757" s="35" t="s">
        <v>7493</v>
      </c>
      <c r="K757" s="35" t="s">
        <v>7494</v>
      </c>
      <c r="L757" s="35" t="s">
        <v>7495</v>
      </c>
      <c r="M757" s="35" t="s">
        <v>7496</v>
      </c>
      <c r="N757" s="35" t="s">
        <v>1257</v>
      </c>
      <c r="O757" s="35" t="s">
        <v>1258</v>
      </c>
      <c r="P757" s="38">
        <v>1325000</v>
      </c>
      <c r="Q757" s="38">
        <v>6650</v>
      </c>
      <c r="R757" s="38">
        <v>20000</v>
      </c>
      <c r="S757" s="38">
        <v>0</v>
      </c>
      <c r="T757" s="38">
        <v>0</v>
      </c>
      <c r="U757" s="19"/>
      <c r="V757" s="38">
        <v>0</v>
      </c>
      <c r="W757" s="19"/>
      <c r="X757" s="38">
        <v>0</v>
      </c>
      <c r="Y757" s="38">
        <v>1351650</v>
      </c>
      <c r="Z757" s="38">
        <v>1351650</v>
      </c>
      <c r="AA757" s="39" t="s">
        <v>7497</v>
      </c>
      <c r="AB757" s="38" t="s">
        <v>168</v>
      </c>
      <c r="AC757" s="38" t="s">
        <v>112</v>
      </c>
    </row>
    <row r="758" spans="1:29" x14ac:dyDescent="0.25">
      <c r="A758" s="13" t="str">
        <f t="shared" si="24"/>
        <v>1712810572</v>
      </c>
      <c r="B758" s="35">
        <v>753</v>
      </c>
      <c r="C758" s="36" t="s">
        <v>7498</v>
      </c>
      <c r="D758" s="13" t="str">
        <f t="shared" si="25"/>
        <v>1712810572</v>
      </c>
      <c r="E758" s="36"/>
      <c r="F758" s="35" t="s">
        <v>7499</v>
      </c>
      <c r="G758" s="37">
        <v>44099.096087962964</v>
      </c>
      <c r="H758" s="35" t="s">
        <v>157</v>
      </c>
      <c r="I758" s="35" t="s">
        <v>7500</v>
      </c>
      <c r="J758" s="35" t="s">
        <v>7500</v>
      </c>
      <c r="K758" s="35" t="s">
        <v>7501</v>
      </c>
      <c r="L758" s="35" t="s">
        <v>7502</v>
      </c>
      <c r="M758" s="35" t="s">
        <v>7503</v>
      </c>
      <c r="N758" s="35" t="s">
        <v>7504</v>
      </c>
      <c r="O758" s="35" t="s">
        <v>7505</v>
      </c>
      <c r="P758" s="38">
        <v>620000</v>
      </c>
      <c r="Q758" s="38">
        <v>6650</v>
      </c>
      <c r="R758" s="38">
        <v>8000</v>
      </c>
      <c r="S758" s="38">
        <v>0</v>
      </c>
      <c r="T758" s="38">
        <v>0</v>
      </c>
      <c r="U758" s="19"/>
      <c r="V758" s="38">
        <v>0</v>
      </c>
      <c r="W758" s="19"/>
      <c r="X758" s="38">
        <v>0</v>
      </c>
      <c r="Y758" s="38">
        <v>634650</v>
      </c>
      <c r="Z758" s="38">
        <v>634650</v>
      </c>
      <c r="AA758" s="39" t="s">
        <v>7506</v>
      </c>
      <c r="AB758" s="38" t="s">
        <v>158</v>
      </c>
      <c r="AC758" s="38" t="s">
        <v>112</v>
      </c>
    </row>
    <row r="759" spans="1:29" x14ac:dyDescent="0.25">
      <c r="A759" s="13" t="str">
        <f t="shared" si="24"/>
        <v>1697810501</v>
      </c>
      <c r="B759" s="35">
        <v>754</v>
      </c>
      <c r="C759" s="36" t="s">
        <v>7507</v>
      </c>
      <c r="D759" s="13" t="str">
        <f t="shared" si="25"/>
        <v>1697810501</v>
      </c>
      <c r="E759" s="36"/>
      <c r="F759" s="35" t="s">
        <v>7508</v>
      </c>
      <c r="G759" s="37">
        <v>44099.102465277778</v>
      </c>
      <c r="H759" s="35" t="s">
        <v>157</v>
      </c>
      <c r="I759" s="35" t="s">
        <v>7509</v>
      </c>
      <c r="J759" s="35" t="s">
        <v>7509</v>
      </c>
      <c r="K759" s="35" t="s">
        <v>7510</v>
      </c>
      <c r="L759" s="35" t="s">
        <v>7511</v>
      </c>
      <c r="M759" s="35" t="s">
        <v>7512</v>
      </c>
      <c r="N759" s="35" t="s">
        <v>141</v>
      </c>
      <c r="O759" s="35" t="s">
        <v>142</v>
      </c>
      <c r="P759" s="38">
        <v>1020000</v>
      </c>
      <c r="Q759" s="38">
        <v>6650</v>
      </c>
      <c r="R759" s="38">
        <v>260000</v>
      </c>
      <c r="S759" s="38">
        <v>0</v>
      </c>
      <c r="T759" s="38">
        <v>0</v>
      </c>
      <c r="U759" s="19"/>
      <c r="V759" s="38">
        <v>0</v>
      </c>
      <c r="W759" s="19"/>
      <c r="X759" s="38">
        <v>0</v>
      </c>
      <c r="Y759" s="38">
        <v>1286650</v>
      </c>
      <c r="Z759" s="38">
        <v>1286650</v>
      </c>
      <c r="AA759" s="39" t="s">
        <v>7513</v>
      </c>
      <c r="AB759" s="38" t="s">
        <v>151</v>
      </c>
      <c r="AC759" s="38" t="s">
        <v>112</v>
      </c>
    </row>
    <row r="760" spans="1:29" x14ac:dyDescent="0.25">
      <c r="A760" s="13" t="str">
        <f t="shared" si="24"/>
        <v>1944410418</v>
      </c>
      <c r="B760" s="35">
        <v>755</v>
      </c>
      <c r="C760" s="36" t="s">
        <v>7514</v>
      </c>
      <c r="D760" s="13" t="str">
        <f t="shared" si="25"/>
        <v>1944410418</v>
      </c>
      <c r="E760" s="36"/>
      <c r="F760" s="35" t="s">
        <v>7515</v>
      </c>
      <c r="G760" s="37">
        <v>44099.11010416667</v>
      </c>
      <c r="H760" s="35" t="s">
        <v>157</v>
      </c>
      <c r="I760" s="35" t="s">
        <v>7516</v>
      </c>
      <c r="J760" s="35" t="s">
        <v>7516</v>
      </c>
      <c r="K760" s="35" t="s">
        <v>7517</v>
      </c>
      <c r="L760" s="35" t="s">
        <v>7518</v>
      </c>
      <c r="M760" s="35" t="s">
        <v>7519</v>
      </c>
      <c r="N760" s="35" t="s">
        <v>1319</v>
      </c>
      <c r="O760" s="35" t="s">
        <v>1320</v>
      </c>
      <c r="P760" s="38">
        <v>474000</v>
      </c>
      <c r="Q760" s="38">
        <v>6650</v>
      </c>
      <c r="R760" s="38">
        <v>12000</v>
      </c>
      <c r="S760" s="38">
        <v>0</v>
      </c>
      <c r="T760" s="38">
        <v>0</v>
      </c>
      <c r="U760" s="19"/>
      <c r="V760" s="38">
        <v>0</v>
      </c>
      <c r="W760" s="19"/>
      <c r="X760" s="38">
        <v>0</v>
      </c>
      <c r="Y760" s="38">
        <v>492650</v>
      </c>
      <c r="Z760" s="38">
        <v>492650</v>
      </c>
      <c r="AA760" s="39" t="s">
        <v>7520</v>
      </c>
      <c r="AB760" s="38" t="s">
        <v>168</v>
      </c>
      <c r="AC760" s="38" t="s">
        <v>112</v>
      </c>
    </row>
    <row r="761" spans="1:29" x14ac:dyDescent="0.25">
      <c r="A761" s="13" t="str">
        <f t="shared" si="24"/>
        <v>1918910647</v>
      </c>
      <c r="B761" s="35">
        <v>756</v>
      </c>
      <c r="C761" s="36" t="s">
        <v>7521</v>
      </c>
      <c r="D761" s="13" t="str">
        <f t="shared" si="25"/>
        <v>1918910647</v>
      </c>
      <c r="E761" s="36"/>
      <c r="F761" s="35" t="s">
        <v>7522</v>
      </c>
      <c r="G761" s="37">
        <v>44099.114849537036</v>
      </c>
      <c r="H761" s="35" t="s">
        <v>157</v>
      </c>
      <c r="I761" s="35" t="s">
        <v>7523</v>
      </c>
      <c r="J761" s="35" t="s">
        <v>7523</v>
      </c>
      <c r="K761" s="35" t="s">
        <v>7524</v>
      </c>
      <c r="L761" s="35" t="s">
        <v>7525</v>
      </c>
      <c r="M761" s="35" t="s">
        <v>7526</v>
      </c>
      <c r="N761" s="35" t="s">
        <v>7527</v>
      </c>
      <c r="O761" s="35" t="s">
        <v>7528</v>
      </c>
      <c r="P761" s="38">
        <v>50000</v>
      </c>
      <c r="Q761" s="38">
        <v>6650</v>
      </c>
      <c r="R761" s="38">
        <v>0</v>
      </c>
      <c r="S761" s="38">
        <v>0</v>
      </c>
      <c r="T761" s="38">
        <v>0</v>
      </c>
      <c r="U761" s="19"/>
      <c r="V761" s="38">
        <v>0</v>
      </c>
      <c r="W761" s="19"/>
      <c r="X761" s="38">
        <v>0</v>
      </c>
      <c r="Y761" s="38">
        <v>56650</v>
      </c>
      <c r="Z761" s="38">
        <v>56650</v>
      </c>
      <c r="AA761" s="20"/>
      <c r="AB761" s="19"/>
      <c r="AC761" s="38" t="s">
        <v>112</v>
      </c>
    </row>
    <row r="762" spans="1:29" x14ac:dyDescent="0.25">
      <c r="A762" s="13" t="str">
        <f t="shared" si="24"/>
        <v>1712020474</v>
      </c>
      <c r="B762" s="35">
        <v>757</v>
      </c>
      <c r="C762" s="36" t="s">
        <v>7529</v>
      </c>
      <c r="D762" s="13" t="str">
        <f t="shared" si="25"/>
        <v>1712020474</v>
      </c>
      <c r="E762" s="36"/>
      <c r="F762" s="35" t="s">
        <v>7530</v>
      </c>
      <c r="G762" s="37">
        <v>44099.11991898148</v>
      </c>
      <c r="H762" s="35" t="s">
        <v>157</v>
      </c>
      <c r="I762" s="35" t="s">
        <v>7531</v>
      </c>
      <c r="J762" s="35" t="s">
        <v>7531</v>
      </c>
      <c r="K762" s="35" t="s">
        <v>7532</v>
      </c>
      <c r="L762" s="35" t="s">
        <v>7533</v>
      </c>
      <c r="M762" s="35" t="s">
        <v>7534</v>
      </c>
      <c r="N762" s="35" t="s">
        <v>7535</v>
      </c>
      <c r="O762" s="35" t="s">
        <v>7536</v>
      </c>
      <c r="P762" s="38">
        <v>50000</v>
      </c>
      <c r="Q762" s="38">
        <v>6650</v>
      </c>
      <c r="R762" s="38">
        <v>0</v>
      </c>
      <c r="S762" s="38">
        <v>0</v>
      </c>
      <c r="T762" s="38">
        <v>0</v>
      </c>
      <c r="U762" s="19"/>
      <c r="V762" s="38">
        <v>0</v>
      </c>
      <c r="W762" s="19"/>
      <c r="X762" s="38">
        <v>0</v>
      </c>
      <c r="Y762" s="38">
        <v>56650</v>
      </c>
      <c r="Z762" s="38">
        <v>56650</v>
      </c>
      <c r="AA762" s="20"/>
      <c r="AB762" s="19"/>
      <c r="AC762" s="38" t="s">
        <v>112</v>
      </c>
    </row>
    <row r="763" spans="1:29" x14ac:dyDescent="0.25">
      <c r="A763" s="13" t="str">
        <f t="shared" si="24"/>
        <v>1346320458</v>
      </c>
      <c r="B763" s="35">
        <v>758</v>
      </c>
      <c r="C763" s="36" t="s">
        <v>7537</v>
      </c>
      <c r="D763" s="13" t="str">
        <f t="shared" si="25"/>
        <v>1346320458</v>
      </c>
      <c r="E763" s="36"/>
      <c r="F763" s="35" t="s">
        <v>7538</v>
      </c>
      <c r="G763" s="37">
        <v>44099.158946759257</v>
      </c>
      <c r="H763" s="35" t="s">
        <v>157</v>
      </c>
      <c r="I763" s="35" t="s">
        <v>7539</v>
      </c>
      <c r="J763" s="35" t="s">
        <v>7539</v>
      </c>
      <c r="K763" s="35" t="s">
        <v>7540</v>
      </c>
      <c r="L763" s="35" t="s">
        <v>7541</v>
      </c>
      <c r="M763" s="35" t="s">
        <v>7542</v>
      </c>
      <c r="N763" s="35" t="s">
        <v>543</v>
      </c>
      <c r="O763" s="35" t="s">
        <v>99</v>
      </c>
      <c r="P763" s="38">
        <v>240000</v>
      </c>
      <c r="Q763" s="38">
        <v>6650</v>
      </c>
      <c r="R763" s="38">
        <v>0</v>
      </c>
      <c r="S763" s="38">
        <v>0</v>
      </c>
      <c r="T763" s="38">
        <v>0</v>
      </c>
      <c r="U763" s="19"/>
      <c r="V763" s="38">
        <v>0</v>
      </c>
      <c r="W763" s="19"/>
      <c r="X763" s="38">
        <v>0</v>
      </c>
      <c r="Y763" s="38">
        <v>246650</v>
      </c>
      <c r="Z763" s="38">
        <v>246650</v>
      </c>
      <c r="AA763" s="20"/>
      <c r="AB763" s="19"/>
      <c r="AC763" s="38" t="s">
        <v>112</v>
      </c>
    </row>
    <row r="764" spans="1:29" x14ac:dyDescent="0.25">
      <c r="A764" s="13" t="str">
        <f t="shared" si="24"/>
        <v>1809420349</v>
      </c>
      <c r="B764" s="35">
        <v>759</v>
      </c>
      <c r="C764" s="36" t="s">
        <v>7543</v>
      </c>
      <c r="D764" s="13" t="str">
        <f t="shared" si="25"/>
        <v>1809420349</v>
      </c>
      <c r="E764" s="36"/>
      <c r="F764" s="35" t="s">
        <v>7544</v>
      </c>
      <c r="G764" s="37">
        <v>44099.173888888887</v>
      </c>
      <c r="H764" s="35" t="s">
        <v>157</v>
      </c>
      <c r="I764" s="35" t="s">
        <v>7545</v>
      </c>
      <c r="J764" s="35" t="s">
        <v>7545</v>
      </c>
      <c r="K764" s="35" t="s">
        <v>7546</v>
      </c>
      <c r="L764" s="35" t="s">
        <v>7547</v>
      </c>
      <c r="M764" s="35" t="s">
        <v>7548</v>
      </c>
      <c r="N764" s="35" t="s">
        <v>235</v>
      </c>
      <c r="O764" s="35" t="s">
        <v>236</v>
      </c>
      <c r="P764" s="38">
        <v>76000</v>
      </c>
      <c r="Q764" s="38">
        <v>6650</v>
      </c>
      <c r="R764" s="38">
        <v>10000</v>
      </c>
      <c r="S764" s="38">
        <v>0</v>
      </c>
      <c r="T764" s="38">
        <v>0</v>
      </c>
      <c r="U764" s="19"/>
      <c r="V764" s="38">
        <v>0</v>
      </c>
      <c r="W764" s="19"/>
      <c r="X764" s="38">
        <v>0</v>
      </c>
      <c r="Y764" s="38">
        <v>92650</v>
      </c>
      <c r="Z764" s="38">
        <v>92650</v>
      </c>
      <c r="AA764" s="39" t="s">
        <v>7549</v>
      </c>
      <c r="AB764" s="38" t="s">
        <v>162</v>
      </c>
      <c r="AC764" s="38" t="s">
        <v>112</v>
      </c>
    </row>
    <row r="765" spans="1:29" x14ac:dyDescent="0.25">
      <c r="A765" s="13" t="str">
        <f t="shared" si="24"/>
        <v>1019420486</v>
      </c>
      <c r="B765" s="35">
        <v>760</v>
      </c>
      <c r="C765" s="36" t="s">
        <v>7550</v>
      </c>
      <c r="D765" s="13" t="str">
        <f t="shared" si="25"/>
        <v>1019420486</v>
      </c>
      <c r="E765" s="36"/>
      <c r="F765" s="35" t="s">
        <v>7551</v>
      </c>
      <c r="G765" s="37">
        <v>44099.174027777779</v>
      </c>
      <c r="H765" s="35" t="s">
        <v>157</v>
      </c>
      <c r="I765" s="35" t="s">
        <v>7552</v>
      </c>
      <c r="J765" s="35" t="s">
        <v>7552</v>
      </c>
      <c r="K765" s="35" t="s">
        <v>7553</v>
      </c>
      <c r="L765" s="35" t="s">
        <v>7554</v>
      </c>
      <c r="M765" s="35" t="s">
        <v>7555</v>
      </c>
      <c r="N765" s="35" t="s">
        <v>521</v>
      </c>
      <c r="O765" s="35" t="s">
        <v>522</v>
      </c>
      <c r="P765" s="38">
        <v>2528000</v>
      </c>
      <c r="Q765" s="38">
        <v>6650</v>
      </c>
      <c r="R765" s="38">
        <v>24000</v>
      </c>
      <c r="S765" s="38">
        <v>0</v>
      </c>
      <c r="T765" s="38">
        <v>0</v>
      </c>
      <c r="U765" s="19"/>
      <c r="V765" s="38">
        <v>0</v>
      </c>
      <c r="W765" s="19"/>
      <c r="X765" s="38">
        <v>0</v>
      </c>
      <c r="Y765" s="38">
        <v>2558650</v>
      </c>
      <c r="Z765" s="38">
        <v>2558650</v>
      </c>
      <c r="AA765" s="39" t="s">
        <v>7556</v>
      </c>
      <c r="AB765" s="38" t="s">
        <v>138</v>
      </c>
      <c r="AC765" s="38" t="s">
        <v>112</v>
      </c>
    </row>
    <row r="766" spans="1:29" x14ac:dyDescent="0.25">
      <c r="A766" s="13" t="str">
        <f t="shared" si="24"/>
        <v>1192810715</v>
      </c>
      <c r="B766" s="35">
        <v>761</v>
      </c>
      <c r="C766" s="36" t="s">
        <v>7557</v>
      </c>
      <c r="D766" s="13" t="str">
        <f t="shared" si="25"/>
        <v>1192810715</v>
      </c>
      <c r="E766" s="36"/>
      <c r="F766" s="35" t="s">
        <v>7558</v>
      </c>
      <c r="G766" s="37">
        <v>44099.175462962965</v>
      </c>
      <c r="H766" s="35" t="s">
        <v>157</v>
      </c>
      <c r="I766" s="35" t="s">
        <v>7559</v>
      </c>
      <c r="J766" s="35" t="s">
        <v>7559</v>
      </c>
      <c r="K766" s="35" t="s">
        <v>7560</v>
      </c>
      <c r="L766" s="35" t="s">
        <v>7561</v>
      </c>
      <c r="M766" s="35" t="s">
        <v>7562</v>
      </c>
      <c r="N766" s="35" t="s">
        <v>7563</v>
      </c>
      <c r="O766" s="35" t="s">
        <v>7564</v>
      </c>
      <c r="P766" s="38">
        <v>50000</v>
      </c>
      <c r="Q766" s="38">
        <v>6650</v>
      </c>
      <c r="R766" s="38">
        <v>8000</v>
      </c>
      <c r="S766" s="38">
        <v>0</v>
      </c>
      <c r="T766" s="38">
        <v>0</v>
      </c>
      <c r="U766" s="19"/>
      <c r="V766" s="38">
        <v>0</v>
      </c>
      <c r="W766" s="19"/>
      <c r="X766" s="38">
        <v>0</v>
      </c>
      <c r="Y766" s="38">
        <v>64650</v>
      </c>
      <c r="Z766" s="38">
        <v>64650</v>
      </c>
      <c r="AA766" s="39" t="s">
        <v>7565</v>
      </c>
      <c r="AB766" s="38" t="s">
        <v>138</v>
      </c>
      <c r="AC766" s="38" t="s">
        <v>112</v>
      </c>
    </row>
    <row r="767" spans="1:29" x14ac:dyDescent="0.25">
      <c r="A767" s="13" t="str">
        <f t="shared" si="24"/>
        <v>1710289500</v>
      </c>
      <c r="B767" s="35">
        <v>762</v>
      </c>
      <c r="C767" s="36" t="s">
        <v>7566</v>
      </c>
      <c r="D767" s="13" t="str">
        <f t="shared" si="25"/>
        <v>1710289500</v>
      </c>
      <c r="E767" s="36"/>
      <c r="F767" s="35" t="s">
        <v>7567</v>
      </c>
      <c r="G767" s="37">
        <v>44099.177372685182</v>
      </c>
      <c r="H767" s="35" t="s">
        <v>157</v>
      </c>
      <c r="I767" s="35" t="s">
        <v>7568</v>
      </c>
      <c r="J767" s="35" t="s">
        <v>7568</v>
      </c>
      <c r="K767" s="35" t="s">
        <v>7569</v>
      </c>
      <c r="L767" s="35" t="s">
        <v>7570</v>
      </c>
      <c r="M767" s="35" t="s">
        <v>7571</v>
      </c>
      <c r="N767" s="35" t="s">
        <v>7572</v>
      </c>
      <c r="O767" s="35" t="s">
        <v>7573</v>
      </c>
      <c r="P767" s="38">
        <v>50000</v>
      </c>
      <c r="Q767" s="38">
        <v>6650</v>
      </c>
      <c r="R767" s="38">
        <v>23000</v>
      </c>
      <c r="S767" s="38">
        <v>0</v>
      </c>
      <c r="T767" s="38">
        <v>0</v>
      </c>
      <c r="U767" s="19"/>
      <c r="V767" s="38">
        <v>0</v>
      </c>
      <c r="W767" s="19"/>
      <c r="X767" s="38">
        <v>0</v>
      </c>
      <c r="Y767" s="38">
        <v>79650</v>
      </c>
      <c r="Z767" s="38">
        <v>79650</v>
      </c>
      <c r="AA767" s="39" t="s">
        <v>7574</v>
      </c>
      <c r="AB767" s="38" t="s">
        <v>151</v>
      </c>
      <c r="AC767" s="38" t="s">
        <v>112</v>
      </c>
    </row>
    <row r="768" spans="1:29" x14ac:dyDescent="0.25">
      <c r="A768" s="13" t="str">
        <f t="shared" si="24"/>
        <v>1807820088</v>
      </c>
      <c r="B768" s="35">
        <v>763</v>
      </c>
      <c r="C768" s="36" t="s">
        <v>7575</v>
      </c>
      <c r="D768" s="13" t="str">
        <f t="shared" si="25"/>
        <v>1807820088</v>
      </c>
      <c r="E768" s="36"/>
      <c r="F768" s="35" t="s">
        <v>7576</v>
      </c>
      <c r="G768" s="37">
        <v>44099.217465277776</v>
      </c>
      <c r="H768" s="35" t="s">
        <v>157</v>
      </c>
      <c r="I768" s="35" t="s">
        <v>7577</v>
      </c>
      <c r="J768" s="35" t="s">
        <v>7577</v>
      </c>
      <c r="K768" s="35" t="s">
        <v>7578</v>
      </c>
      <c r="L768" s="35" t="s">
        <v>7579</v>
      </c>
      <c r="M768" s="35" t="s">
        <v>7580</v>
      </c>
      <c r="N768" s="35" t="s">
        <v>7581</v>
      </c>
      <c r="O768" s="35" t="s">
        <v>7582</v>
      </c>
      <c r="P768" s="38">
        <v>50000</v>
      </c>
      <c r="Q768" s="38">
        <v>6650</v>
      </c>
      <c r="R768" s="38">
        <v>8000</v>
      </c>
      <c r="S768" s="38">
        <v>0</v>
      </c>
      <c r="T768" s="38">
        <v>0</v>
      </c>
      <c r="U768" s="19"/>
      <c r="V768" s="38">
        <v>0</v>
      </c>
      <c r="W768" s="19"/>
      <c r="X768" s="38">
        <v>0</v>
      </c>
      <c r="Y768" s="38">
        <v>64650</v>
      </c>
      <c r="Z768" s="38">
        <v>64650</v>
      </c>
      <c r="AA768" s="39" t="s">
        <v>7583</v>
      </c>
      <c r="AB768" s="38" t="s">
        <v>162</v>
      </c>
      <c r="AC768" s="38" t="s">
        <v>112</v>
      </c>
    </row>
    <row r="769" spans="1:29" x14ac:dyDescent="0.25">
      <c r="A769" s="13" t="str">
        <f t="shared" si="24"/>
        <v>1731420054</v>
      </c>
      <c r="B769" s="35">
        <v>764</v>
      </c>
      <c r="C769" s="36" t="s">
        <v>7584</v>
      </c>
      <c r="D769" s="13" t="str">
        <f t="shared" si="25"/>
        <v>1731420054</v>
      </c>
      <c r="E769" s="36"/>
      <c r="F769" s="35" t="s">
        <v>7585</v>
      </c>
      <c r="G769" s="37">
        <v>44099.236180555556</v>
      </c>
      <c r="H769" s="35" t="s">
        <v>157</v>
      </c>
      <c r="I769" s="35" t="s">
        <v>7586</v>
      </c>
      <c r="J769" s="35" t="s">
        <v>7586</v>
      </c>
      <c r="K769" s="35" t="s">
        <v>7587</v>
      </c>
      <c r="L769" s="35" t="s">
        <v>7588</v>
      </c>
      <c r="M769" s="35" t="s">
        <v>7589</v>
      </c>
      <c r="N769" s="35" t="s">
        <v>7590</v>
      </c>
      <c r="O769" s="35" t="s">
        <v>7591</v>
      </c>
      <c r="P769" s="38">
        <v>120000</v>
      </c>
      <c r="Q769" s="38">
        <v>6650</v>
      </c>
      <c r="R769" s="38">
        <v>7000</v>
      </c>
      <c r="S769" s="38">
        <v>0</v>
      </c>
      <c r="T769" s="38">
        <v>0</v>
      </c>
      <c r="U769" s="19"/>
      <c r="V769" s="38">
        <v>0</v>
      </c>
      <c r="W769" s="19"/>
      <c r="X769" s="38">
        <v>0</v>
      </c>
      <c r="Y769" s="38">
        <v>133650</v>
      </c>
      <c r="Z769" s="38">
        <v>133650</v>
      </c>
      <c r="AA769" s="39" t="s">
        <v>7592</v>
      </c>
      <c r="AB769" s="38" t="s">
        <v>158</v>
      </c>
      <c r="AC769" s="38" t="s">
        <v>112</v>
      </c>
    </row>
    <row r="770" spans="1:29" x14ac:dyDescent="0.25">
      <c r="A770" s="13" t="str">
        <f t="shared" si="24"/>
        <v>1628620571</v>
      </c>
      <c r="B770" s="35">
        <v>765</v>
      </c>
      <c r="C770" s="36" t="s">
        <v>7593</v>
      </c>
      <c r="D770" s="13" t="str">
        <f t="shared" si="25"/>
        <v>1628620571</v>
      </c>
      <c r="E770" s="36"/>
      <c r="F770" s="35" t="s">
        <v>7594</v>
      </c>
      <c r="G770" s="37">
        <v>44099.257604166669</v>
      </c>
      <c r="H770" s="35" t="s">
        <v>157</v>
      </c>
      <c r="I770" s="35" t="s">
        <v>7595</v>
      </c>
      <c r="J770" s="35" t="s">
        <v>7595</v>
      </c>
      <c r="K770" s="35" t="s">
        <v>7596</v>
      </c>
      <c r="L770" s="35" t="s">
        <v>7597</v>
      </c>
      <c r="M770" s="35" t="s">
        <v>7598</v>
      </c>
      <c r="N770" s="35" t="s">
        <v>485</v>
      </c>
      <c r="O770" s="35" t="s">
        <v>486</v>
      </c>
      <c r="P770" s="38">
        <v>120000</v>
      </c>
      <c r="Q770" s="38">
        <v>6650</v>
      </c>
      <c r="R770" s="38">
        <v>8000</v>
      </c>
      <c r="S770" s="38">
        <v>0</v>
      </c>
      <c r="T770" s="38">
        <v>0</v>
      </c>
      <c r="U770" s="19"/>
      <c r="V770" s="38">
        <v>0</v>
      </c>
      <c r="W770" s="19"/>
      <c r="X770" s="38">
        <v>0</v>
      </c>
      <c r="Y770" s="38">
        <v>134650</v>
      </c>
      <c r="Z770" s="38">
        <v>134650</v>
      </c>
      <c r="AA770" s="39" t="s">
        <v>7599</v>
      </c>
      <c r="AB770" s="38" t="s">
        <v>138</v>
      </c>
      <c r="AC770" s="38" t="s">
        <v>112</v>
      </c>
    </row>
    <row r="771" spans="1:29" x14ac:dyDescent="0.25">
      <c r="A771" s="13" t="str">
        <f t="shared" si="24"/>
        <v>1281720545</v>
      </c>
      <c r="B771" s="35">
        <v>766</v>
      </c>
      <c r="C771" s="36" t="s">
        <v>7600</v>
      </c>
      <c r="D771" s="13" t="str">
        <f t="shared" si="25"/>
        <v>1281720545</v>
      </c>
      <c r="E771" s="36"/>
      <c r="F771" s="35" t="s">
        <v>7601</v>
      </c>
      <c r="G771" s="37">
        <v>44099.2580787037</v>
      </c>
      <c r="H771" s="35" t="s">
        <v>157</v>
      </c>
      <c r="I771" s="35" t="s">
        <v>7602</v>
      </c>
      <c r="J771" s="35" t="s">
        <v>7602</v>
      </c>
      <c r="K771" s="35" t="s">
        <v>7603</v>
      </c>
      <c r="L771" s="35" t="s">
        <v>7604</v>
      </c>
      <c r="M771" s="35" t="s">
        <v>7605</v>
      </c>
      <c r="N771" s="35" t="s">
        <v>485</v>
      </c>
      <c r="O771" s="35" t="s">
        <v>486</v>
      </c>
      <c r="P771" s="38">
        <v>225000</v>
      </c>
      <c r="Q771" s="38">
        <v>6650</v>
      </c>
      <c r="R771" s="38">
        <v>16000</v>
      </c>
      <c r="S771" s="38">
        <v>0</v>
      </c>
      <c r="T771" s="38">
        <v>0</v>
      </c>
      <c r="U771" s="19"/>
      <c r="V771" s="38">
        <v>0</v>
      </c>
      <c r="W771" s="19"/>
      <c r="X771" s="38">
        <v>0</v>
      </c>
      <c r="Y771" s="38">
        <v>247650</v>
      </c>
      <c r="Z771" s="38">
        <v>247650</v>
      </c>
      <c r="AA771" s="39" t="s">
        <v>7606</v>
      </c>
      <c r="AB771" s="38" t="s">
        <v>158</v>
      </c>
      <c r="AC771" s="38" t="s">
        <v>112</v>
      </c>
    </row>
    <row r="772" spans="1:29" x14ac:dyDescent="0.25">
      <c r="A772" s="13" t="str">
        <f t="shared" si="24"/>
        <v>1145230652</v>
      </c>
      <c r="B772" s="35">
        <v>767</v>
      </c>
      <c r="C772" s="36" t="s">
        <v>7607</v>
      </c>
      <c r="D772" s="13" t="str">
        <f t="shared" si="25"/>
        <v>1145230652</v>
      </c>
      <c r="E772" s="36"/>
      <c r="F772" s="35" t="s">
        <v>7608</v>
      </c>
      <c r="G772" s="37">
        <v>44099.261655092596</v>
      </c>
      <c r="H772" s="35" t="s">
        <v>157</v>
      </c>
      <c r="I772" s="35" t="s">
        <v>7609</v>
      </c>
      <c r="J772" s="35" t="s">
        <v>7609</v>
      </c>
      <c r="K772" s="35" t="s">
        <v>7610</v>
      </c>
      <c r="L772" s="35" t="s">
        <v>7611</v>
      </c>
      <c r="M772" s="35" t="s">
        <v>7612</v>
      </c>
      <c r="N772" s="35" t="s">
        <v>684</v>
      </c>
      <c r="O772" s="35" t="s">
        <v>685</v>
      </c>
      <c r="P772" s="38">
        <v>950000</v>
      </c>
      <c r="Q772" s="38">
        <v>6650</v>
      </c>
      <c r="R772" s="38">
        <v>10000</v>
      </c>
      <c r="S772" s="38">
        <v>0</v>
      </c>
      <c r="T772" s="38">
        <v>0</v>
      </c>
      <c r="U772" s="19"/>
      <c r="V772" s="38">
        <v>0</v>
      </c>
      <c r="W772" s="19"/>
      <c r="X772" s="38">
        <v>0</v>
      </c>
      <c r="Y772" s="38">
        <v>966650</v>
      </c>
      <c r="Z772" s="38">
        <v>966650</v>
      </c>
      <c r="AA772" s="39" t="s">
        <v>7613</v>
      </c>
      <c r="AB772" s="38" t="s">
        <v>162</v>
      </c>
      <c r="AC772" s="38" t="s">
        <v>112</v>
      </c>
    </row>
    <row r="773" spans="1:29" x14ac:dyDescent="0.25">
      <c r="A773" s="13" t="str">
        <f t="shared" si="24"/>
        <v>1459099351</v>
      </c>
      <c r="B773" s="35">
        <v>768</v>
      </c>
      <c r="C773" s="36" t="s">
        <v>7614</v>
      </c>
      <c r="D773" s="13" t="str">
        <f t="shared" si="25"/>
        <v>1459099351</v>
      </c>
      <c r="E773" s="36"/>
      <c r="F773" s="35" t="s">
        <v>7615</v>
      </c>
      <c r="G773" s="37">
        <v>44099.280081018522</v>
      </c>
      <c r="H773" s="35" t="s">
        <v>157</v>
      </c>
      <c r="I773" s="35" t="s">
        <v>7616</v>
      </c>
      <c r="J773" s="35" t="s">
        <v>7616</v>
      </c>
      <c r="K773" s="35" t="s">
        <v>7617</v>
      </c>
      <c r="L773" s="35" t="s">
        <v>7618</v>
      </c>
      <c r="M773" s="35" t="s">
        <v>7619</v>
      </c>
      <c r="N773" s="35" t="s">
        <v>6401</v>
      </c>
      <c r="O773" s="35" t="s">
        <v>6402</v>
      </c>
      <c r="P773" s="38">
        <v>474000</v>
      </c>
      <c r="Q773" s="38">
        <v>6650</v>
      </c>
      <c r="R773" s="38">
        <v>10000</v>
      </c>
      <c r="S773" s="38">
        <v>0</v>
      </c>
      <c r="T773" s="38">
        <v>0</v>
      </c>
      <c r="U773" s="19"/>
      <c r="V773" s="38">
        <v>0</v>
      </c>
      <c r="W773" s="19"/>
      <c r="X773" s="38">
        <v>0</v>
      </c>
      <c r="Y773" s="38">
        <v>490650</v>
      </c>
      <c r="Z773" s="38">
        <v>490650</v>
      </c>
      <c r="AA773" s="39" t="s">
        <v>7620</v>
      </c>
      <c r="AB773" s="38" t="s">
        <v>151</v>
      </c>
      <c r="AC773" s="38" t="s">
        <v>112</v>
      </c>
    </row>
    <row r="774" spans="1:29" x14ac:dyDescent="0.25">
      <c r="A774" s="13" t="str">
        <f t="shared" ref="A774:A837" si="26">D774</f>
        <v>1743530145</v>
      </c>
      <c r="B774" s="35">
        <v>769</v>
      </c>
      <c r="C774" s="36" t="s">
        <v>7621</v>
      </c>
      <c r="D774" s="13" t="str">
        <f t="shared" ref="D774:D837" si="27">RIGHT(C774,LEN(C774)-6)</f>
        <v>1743530145</v>
      </c>
      <c r="E774" s="36"/>
      <c r="F774" s="35" t="s">
        <v>7622</v>
      </c>
      <c r="G774" s="37">
        <v>44099.295486111114</v>
      </c>
      <c r="H774" s="35" t="s">
        <v>157</v>
      </c>
      <c r="I774" s="35" t="s">
        <v>7623</v>
      </c>
      <c r="J774" s="35" t="s">
        <v>7623</v>
      </c>
      <c r="K774" s="35" t="s">
        <v>7624</v>
      </c>
      <c r="L774" s="35" t="s">
        <v>7625</v>
      </c>
      <c r="M774" s="35" t="s">
        <v>7626</v>
      </c>
      <c r="N774" s="35" t="s">
        <v>916</v>
      </c>
      <c r="O774" s="35" t="s">
        <v>917</v>
      </c>
      <c r="P774" s="38">
        <v>620000</v>
      </c>
      <c r="Q774" s="38">
        <v>6650</v>
      </c>
      <c r="R774" s="38">
        <v>31000</v>
      </c>
      <c r="S774" s="38">
        <v>0</v>
      </c>
      <c r="T774" s="38">
        <v>0</v>
      </c>
      <c r="U774" s="19"/>
      <c r="V774" s="38">
        <v>0</v>
      </c>
      <c r="W774" s="19"/>
      <c r="X774" s="38">
        <v>0</v>
      </c>
      <c r="Y774" s="38">
        <v>657650</v>
      </c>
      <c r="Z774" s="38">
        <v>657650</v>
      </c>
      <c r="AA774" s="39" t="s">
        <v>7627</v>
      </c>
      <c r="AB774" s="38" t="s">
        <v>163</v>
      </c>
      <c r="AC774" s="38" t="s">
        <v>112</v>
      </c>
    </row>
    <row r="775" spans="1:29" x14ac:dyDescent="0.25">
      <c r="A775" s="13" t="str">
        <f t="shared" si="26"/>
        <v>1477630629</v>
      </c>
      <c r="B775" s="35">
        <v>770</v>
      </c>
      <c r="C775" s="36" t="s">
        <v>7628</v>
      </c>
      <c r="D775" s="13" t="str">
        <f t="shared" si="27"/>
        <v>1477630629</v>
      </c>
      <c r="E775" s="36"/>
      <c r="F775" s="35" t="s">
        <v>7629</v>
      </c>
      <c r="G775" s="37">
        <v>44099.31050925926</v>
      </c>
      <c r="H775" s="35" t="s">
        <v>157</v>
      </c>
      <c r="I775" s="35" t="s">
        <v>7630</v>
      </c>
      <c r="J775" s="35" t="s">
        <v>7630</v>
      </c>
      <c r="K775" s="35" t="s">
        <v>7631</v>
      </c>
      <c r="L775" s="35" t="s">
        <v>7632</v>
      </c>
      <c r="M775" s="35" t="s">
        <v>7633</v>
      </c>
      <c r="N775" s="35" t="s">
        <v>260</v>
      </c>
      <c r="O775" s="35" t="s">
        <v>261</v>
      </c>
      <c r="P775" s="38">
        <v>474000</v>
      </c>
      <c r="Q775" s="38">
        <v>6650</v>
      </c>
      <c r="R775" s="38">
        <v>8000</v>
      </c>
      <c r="S775" s="38">
        <v>0</v>
      </c>
      <c r="T775" s="38">
        <v>0</v>
      </c>
      <c r="U775" s="19"/>
      <c r="V775" s="38">
        <v>0</v>
      </c>
      <c r="W775" s="19"/>
      <c r="X775" s="38">
        <v>0</v>
      </c>
      <c r="Y775" s="38">
        <v>488650</v>
      </c>
      <c r="Z775" s="38">
        <v>488650</v>
      </c>
      <c r="AA775" s="39" t="s">
        <v>7634</v>
      </c>
      <c r="AB775" s="38" t="s">
        <v>138</v>
      </c>
      <c r="AC775" s="38" t="s">
        <v>112</v>
      </c>
    </row>
    <row r="776" spans="1:29" x14ac:dyDescent="0.25">
      <c r="A776" s="13" t="str">
        <f t="shared" si="26"/>
        <v>1634499629</v>
      </c>
      <c r="B776" s="35">
        <v>771</v>
      </c>
      <c r="C776" s="36" t="s">
        <v>7635</v>
      </c>
      <c r="D776" s="13" t="str">
        <f t="shared" si="27"/>
        <v>1634499629</v>
      </c>
      <c r="E776" s="36"/>
      <c r="F776" s="35" t="s">
        <v>7636</v>
      </c>
      <c r="G776" s="37">
        <v>44099.320601851854</v>
      </c>
      <c r="H776" s="35" t="s">
        <v>157</v>
      </c>
      <c r="I776" s="35" t="s">
        <v>7637</v>
      </c>
      <c r="J776" s="35" t="s">
        <v>7637</v>
      </c>
      <c r="K776" s="35" t="s">
        <v>7638</v>
      </c>
      <c r="L776" s="35" t="s">
        <v>7639</v>
      </c>
      <c r="M776" s="35" t="s">
        <v>7640</v>
      </c>
      <c r="N776" s="35" t="s">
        <v>185</v>
      </c>
      <c r="O776" s="35" t="s">
        <v>186</v>
      </c>
      <c r="P776" s="38">
        <v>620000</v>
      </c>
      <c r="Q776" s="38">
        <v>6650</v>
      </c>
      <c r="R776" s="38">
        <v>23000</v>
      </c>
      <c r="S776" s="38">
        <v>0</v>
      </c>
      <c r="T776" s="38">
        <v>0</v>
      </c>
      <c r="U776" s="19"/>
      <c r="V776" s="38">
        <v>0</v>
      </c>
      <c r="W776" s="19"/>
      <c r="X776" s="38">
        <v>0</v>
      </c>
      <c r="Y776" s="38">
        <v>649650</v>
      </c>
      <c r="Z776" s="38">
        <v>649650</v>
      </c>
      <c r="AA776" s="39" t="s">
        <v>7641</v>
      </c>
      <c r="AB776" s="38" t="s">
        <v>151</v>
      </c>
      <c r="AC776" s="38" t="s">
        <v>112</v>
      </c>
    </row>
    <row r="777" spans="1:29" x14ac:dyDescent="0.25">
      <c r="A777" s="13" t="str">
        <f t="shared" si="26"/>
        <v>1746730314</v>
      </c>
      <c r="B777" s="35">
        <v>772</v>
      </c>
      <c r="C777" s="36" t="s">
        <v>7642</v>
      </c>
      <c r="D777" s="13" t="str">
        <f t="shared" si="27"/>
        <v>1746730314</v>
      </c>
      <c r="E777" s="36"/>
      <c r="F777" s="35" t="s">
        <v>7643</v>
      </c>
      <c r="G777" s="37">
        <v>44099.320891203701</v>
      </c>
      <c r="H777" s="35" t="s">
        <v>157</v>
      </c>
      <c r="I777" s="35" t="s">
        <v>7644</v>
      </c>
      <c r="J777" s="35" t="s">
        <v>7644</v>
      </c>
      <c r="K777" s="35" t="s">
        <v>7645</v>
      </c>
      <c r="L777" s="35" t="s">
        <v>7646</v>
      </c>
      <c r="M777" s="35" t="s">
        <v>7647</v>
      </c>
      <c r="N777" s="35" t="s">
        <v>516</v>
      </c>
      <c r="O777" s="35" t="s">
        <v>517</v>
      </c>
      <c r="P777" s="38">
        <v>988000</v>
      </c>
      <c r="Q777" s="38">
        <v>6650</v>
      </c>
      <c r="R777" s="38">
        <v>10000</v>
      </c>
      <c r="S777" s="38">
        <v>0</v>
      </c>
      <c r="T777" s="38">
        <v>0</v>
      </c>
      <c r="U777" s="19"/>
      <c r="V777" s="38">
        <v>0</v>
      </c>
      <c r="W777" s="19"/>
      <c r="X777" s="38">
        <v>0</v>
      </c>
      <c r="Y777" s="38">
        <v>1004650</v>
      </c>
      <c r="Z777" s="38">
        <v>1004650</v>
      </c>
      <c r="AA777" s="39" t="s">
        <v>7648</v>
      </c>
      <c r="AB777" s="38" t="s">
        <v>158</v>
      </c>
      <c r="AC777" s="38" t="s">
        <v>112</v>
      </c>
    </row>
    <row r="778" spans="1:29" x14ac:dyDescent="0.25">
      <c r="A778" s="13" t="str">
        <f t="shared" si="26"/>
        <v>1178699665</v>
      </c>
      <c r="B778" s="35">
        <v>773</v>
      </c>
      <c r="C778" s="36" t="s">
        <v>7649</v>
      </c>
      <c r="D778" s="13" t="str">
        <f t="shared" si="27"/>
        <v>1178699665</v>
      </c>
      <c r="E778" s="36"/>
      <c r="F778" s="35" t="s">
        <v>7650</v>
      </c>
      <c r="G778" s="37">
        <v>44099.349062499998</v>
      </c>
      <c r="H778" s="35" t="s">
        <v>157</v>
      </c>
      <c r="I778" s="35" t="s">
        <v>7651</v>
      </c>
      <c r="J778" s="35" t="s">
        <v>7651</v>
      </c>
      <c r="K778" s="35" t="s">
        <v>7652</v>
      </c>
      <c r="L778" s="35" t="s">
        <v>7653</v>
      </c>
      <c r="M778" s="35" t="s">
        <v>7654</v>
      </c>
      <c r="N778" s="35" t="s">
        <v>1165</v>
      </c>
      <c r="O778" s="35" t="s">
        <v>1166</v>
      </c>
      <c r="P778" s="38">
        <v>475000</v>
      </c>
      <c r="Q778" s="38">
        <v>6650</v>
      </c>
      <c r="R778" s="38">
        <v>8000</v>
      </c>
      <c r="S778" s="38">
        <v>0</v>
      </c>
      <c r="T778" s="38">
        <v>0</v>
      </c>
      <c r="U778" s="19"/>
      <c r="V778" s="38">
        <v>0</v>
      </c>
      <c r="W778" s="19"/>
      <c r="X778" s="38">
        <v>0</v>
      </c>
      <c r="Y778" s="38">
        <v>489650</v>
      </c>
      <c r="Z778" s="38">
        <v>489650</v>
      </c>
      <c r="AA778" s="39" t="s">
        <v>7655</v>
      </c>
      <c r="AB778" s="38" t="s">
        <v>162</v>
      </c>
      <c r="AC778" s="38" t="s">
        <v>112</v>
      </c>
    </row>
    <row r="779" spans="1:29" x14ac:dyDescent="0.25">
      <c r="A779" s="13" t="str">
        <f t="shared" si="26"/>
        <v>1562040448</v>
      </c>
      <c r="B779" s="35">
        <v>774</v>
      </c>
      <c r="C779" s="36" t="s">
        <v>7656</v>
      </c>
      <c r="D779" s="13" t="str">
        <f t="shared" si="27"/>
        <v>1562040448</v>
      </c>
      <c r="E779" s="36"/>
      <c r="F779" s="35" t="s">
        <v>7657</v>
      </c>
      <c r="G779" s="37">
        <v>44099.352071759262</v>
      </c>
      <c r="H779" s="35" t="s">
        <v>157</v>
      </c>
      <c r="I779" s="35" t="s">
        <v>7658</v>
      </c>
      <c r="J779" s="35" t="s">
        <v>7658</v>
      </c>
      <c r="K779" s="35" t="s">
        <v>7659</v>
      </c>
      <c r="L779" s="35" t="s">
        <v>7660</v>
      </c>
      <c r="M779" s="35" t="s">
        <v>7661</v>
      </c>
      <c r="N779" s="35" t="s">
        <v>7662</v>
      </c>
      <c r="O779" s="35" t="s">
        <v>7663</v>
      </c>
      <c r="P779" s="38">
        <v>50000</v>
      </c>
      <c r="Q779" s="38">
        <v>6650</v>
      </c>
      <c r="R779" s="38">
        <v>0</v>
      </c>
      <c r="S779" s="38">
        <v>0</v>
      </c>
      <c r="T779" s="38">
        <v>0</v>
      </c>
      <c r="U779" s="19"/>
      <c r="V779" s="38">
        <v>0</v>
      </c>
      <c r="W779" s="19"/>
      <c r="X779" s="38">
        <v>0</v>
      </c>
      <c r="Y779" s="38">
        <v>56650</v>
      </c>
      <c r="Z779" s="38">
        <v>56650</v>
      </c>
      <c r="AA779" s="20"/>
      <c r="AB779" s="19"/>
      <c r="AC779" s="38" t="s">
        <v>112</v>
      </c>
    </row>
    <row r="780" spans="1:29" x14ac:dyDescent="0.25">
      <c r="A780" s="13" t="str">
        <f t="shared" si="26"/>
        <v>1733799920</v>
      </c>
      <c r="B780" s="35">
        <v>775</v>
      </c>
      <c r="C780" s="36" t="s">
        <v>7664</v>
      </c>
      <c r="D780" s="13" t="str">
        <f t="shared" si="27"/>
        <v>1733799920</v>
      </c>
      <c r="E780" s="36"/>
      <c r="F780" s="35" t="s">
        <v>7665</v>
      </c>
      <c r="G780" s="37">
        <v>44099.354409722226</v>
      </c>
      <c r="H780" s="35" t="s">
        <v>157</v>
      </c>
      <c r="I780" s="35" t="s">
        <v>7666</v>
      </c>
      <c r="J780" s="35" t="s">
        <v>7666</v>
      </c>
      <c r="K780" s="35" t="s">
        <v>7667</v>
      </c>
      <c r="L780" s="35" t="s">
        <v>7668</v>
      </c>
      <c r="M780" s="35" t="s">
        <v>7669</v>
      </c>
      <c r="N780" s="35" t="s">
        <v>7670</v>
      </c>
      <c r="O780" s="35" t="s">
        <v>7671</v>
      </c>
      <c r="P780" s="38">
        <v>50000</v>
      </c>
      <c r="Q780" s="38">
        <v>6650</v>
      </c>
      <c r="R780" s="38">
        <v>8000</v>
      </c>
      <c r="S780" s="38">
        <v>0</v>
      </c>
      <c r="T780" s="38">
        <v>0</v>
      </c>
      <c r="U780" s="19"/>
      <c r="V780" s="38">
        <v>0</v>
      </c>
      <c r="W780" s="19"/>
      <c r="X780" s="38">
        <v>0</v>
      </c>
      <c r="Y780" s="38">
        <v>64650</v>
      </c>
      <c r="Z780" s="38">
        <v>64650</v>
      </c>
      <c r="AA780" s="39" t="s">
        <v>7672</v>
      </c>
      <c r="AB780" s="38" t="s">
        <v>162</v>
      </c>
      <c r="AC780" s="38" t="s">
        <v>112</v>
      </c>
    </row>
    <row r="781" spans="1:29" x14ac:dyDescent="0.25">
      <c r="A781" s="13" t="str">
        <f t="shared" si="26"/>
        <v>1986799368</v>
      </c>
      <c r="B781" s="35">
        <v>776</v>
      </c>
      <c r="C781" s="36" t="s">
        <v>7673</v>
      </c>
      <c r="D781" s="13" t="str">
        <f t="shared" si="27"/>
        <v>1986799368</v>
      </c>
      <c r="E781" s="36"/>
      <c r="F781" s="35" t="s">
        <v>7674</v>
      </c>
      <c r="G781" s="37">
        <v>44099.359050925923</v>
      </c>
      <c r="H781" s="35" t="s">
        <v>157</v>
      </c>
      <c r="I781" s="35" t="s">
        <v>7675</v>
      </c>
      <c r="J781" s="35" t="s">
        <v>7675</v>
      </c>
      <c r="K781" s="35" t="s">
        <v>7676</v>
      </c>
      <c r="L781" s="35" t="s">
        <v>7677</v>
      </c>
      <c r="M781" s="35" t="s">
        <v>7678</v>
      </c>
      <c r="N781" s="35" t="s">
        <v>1165</v>
      </c>
      <c r="O781" s="35" t="s">
        <v>1166</v>
      </c>
      <c r="P781" s="38">
        <v>91000</v>
      </c>
      <c r="Q781" s="38">
        <v>6650</v>
      </c>
      <c r="R781" s="38">
        <v>8000</v>
      </c>
      <c r="S781" s="38">
        <v>0</v>
      </c>
      <c r="T781" s="38">
        <v>0</v>
      </c>
      <c r="U781" s="19"/>
      <c r="V781" s="38">
        <v>0</v>
      </c>
      <c r="W781" s="19"/>
      <c r="X781" s="38">
        <v>0</v>
      </c>
      <c r="Y781" s="38">
        <v>105650</v>
      </c>
      <c r="Z781" s="38">
        <v>105650</v>
      </c>
      <c r="AA781" s="39" t="s">
        <v>7679</v>
      </c>
      <c r="AB781" s="38" t="s">
        <v>138</v>
      </c>
      <c r="AC781" s="38" t="s">
        <v>112</v>
      </c>
    </row>
    <row r="782" spans="1:29" x14ac:dyDescent="0.25">
      <c r="A782" s="13" t="str">
        <f t="shared" si="26"/>
        <v>1045100851</v>
      </c>
      <c r="B782" s="35">
        <v>777</v>
      </c>
      <c r="C782" s="36" t="s">
        <v>7680</v>
      </c>
      <c r="D782" s="13" t="str">
        <f t="shared" si="27"/>
        <v>1045100851</v>
      </c>
      <c r="E782" s="36"/>
      <c r="F782" s="35" t="s">
        <v>7681</v>
      </c>
      <c r="G782" s="37">
        <v>44099.402951388889</v>
      </c>
      <c r="H782" s="35" t="s">
        <v>157</v>
      </c>
      <c r="I782" s="35" t="s">
        <v>7682</v>
      </c>
      <c r="J782" s="35" t="s">
        <v>7682</v>
      </c>
      <c r="K782" s="35" t="s">
        <v>7683</v>
      </c>
      <c r="L782" s="35" t="s">
        <v>7684</v>
      </c>
      <c r="M782" s="35" t="s">
        <v>7685</v>
      </c>
      <c r="N782" s="35" t="s">
        <v>209</v>
      </c>
      <c r="O782" s="35" t="s">
        <v>210</v>
      </c>
      <c r="P782" s="38">
        <v>950000</v>
      </c>
      <c r="Q782" s="38">
        <v>6650</v>
      </c>
      <c r="R782" s="38">
        <v>54000</v>
      </c>
      <c r="S782" s="38">
        <v>0</v>
      </c>
      <c r="T782" s="38">
        <v>0</v>
      </c>
      <c r="U782" s="19"/>
      <c r="V782" s="38">
        <v>0</v>
      </c>
      <c r="W782" s="19"/>
      <c r="X782" s="38">
        <v>0</v>
      </c>
      <c r="Y782" s="38">
        <v>1010650</v>
      </c>
      <c r="Z782" s="38">
        <v>1010650</v>
      </c>
      <c r="AA782" s="39" t="s">
        <v>7686</v>
      </c>
      <c r="AB782" s="38" t="s">
        <v>162</v>
      </c>
      <c r="AC782" s="38" t="s">
        <v>112</v>
      </c>
    </row>
    <row r="783" spans="1:29" x14ac:dyDescent="0.25">
      <c r="A783" s="13" t="str">
        <f t="shared" si="26"/>
        <v>1662540805</v>
      </c>
      <c r="B783" s="35">
        <v>778</v>
      </c>
      <c r="C783" s="36" t="s">
        <v>7687</v>
      </c>
      <c r="D783" s="13" t="str">
        <f t="shared" si="27"/>
        <v>1662540805</v>
      </c>
      <c r="E783" s="36"/>
      <c r="F783" s="35" t="s">
        <v>7688</v>
      </c>
      <c r="G783" s="37">
        <v>44099.41443287037</v>
      </c>
      <c r="H783" s="35" t="s">
        <v>157</v>
      </c>
      <c r="I783" s="35" t="s">
        <v>7689</v>
      </c>
      <c r="J783" s="35" t="s">
        <v>7689</v>
      </c>
      <c r="K783" s="35" t="s">
        <v>7690</v>
      </c>
      <c r="L783" s="35" t="s">
        <v>7691</v>
      </c>
      <c r="M783" s="35" t="s">
        <v>7692</v>
      </c>
      <c r="N783" s="35" t="s">
        <v>7693</v>
      </c>
      <c r="O783" s="35" t="s">
        <v>7694</v>
      </c>
      <c r="P783" s="38">
        <v>50000</v>
      </c>
      <c r="Q783" s="38">
        <v>6650</v>
      </c>
      <c r="R783" s="38">
        <v>10000</v>
      </c>
      <c r="S783" s="38">
        <v>0</v>
      </c>
      <c r="T783" s="38">
        <v>0</v>
      </c>
      <c r="U783" s="19"/>
      <c r="V783" s="38">
        <v>0</v>
      </c>
      <c r="W783" s="19"/>
      <c r="X783" s="38">
        <v>0</v>
      </c>
      <c r="Y783" s="38">
        <v>66650</v>
      </c>
      <c r="Z783" s="38">
        <v>66650</v>
      </c>
      <c r="AA783" s="39" t="s">
        <v>7695</v>
      </c>
      <c r="AB783" s="38" t="s">
        <v>162</v>
      </c>
      <c r="AC783" s="38" t="s">
        <v>112</v>
      </c>
    </row>
    <row r="784" spans="1:29" x14ac:dyDescent="0.25">
      <c r="A784" s="13" t="str">
        <f t="shared" si="26"/>
        <v>1585000779</v>
      </c>
      <c r="B784" s="35">
        <v>779</v>
      </c>
      <c r="C784" s="36" t="s">
        <v>7696</v>
      </c>
      <c r="D784" s="13" t="str">
        <f t="shared" si="27"/>
        <v>1585000779</v>
      </c>
      <c r="E784" s="36"/>
      <c r="F784" s="35" t="s">
        <v>7697</v>
      </c>
      <c r="G784" s="37">
        <v>44099.419270833336</v>
      </c>
      <c r="H784" s="35" t="s">
        <v>157</v>
      </c>
      <c r="I784" s="35" t="s">
        <v>7698</v>
      </c>
      <c r="J784" s="35" t="s">
        <v>7698</v>
      </c>
      <c r="K784" s="35" t="s">
        <v>7699</v>
      </c>
      <c r="L784" s="35" t="s">
        <v>7700</v>
      </c>
      <c r="M784" s="35" t="s">
        <v>7701</v>
      </c>
      <c r="N784" s="35" t="s">
        <v>912</v>
      </c>
      <c r="O784" s="35" t="s">
        <v>913</v>
      </c>
      <c r="P784" s="38">
        <v>620000</v>
      </c>
      <c r="Q784" s="38">
        <v>6650</v>
      </c>
      <c r="R784" s="38">
        <v>16000</v>
      </c>
      <c r="S784" s="38">
        <v>0</v>
      </c>
      <c r="T784" s="38">
        <v>0</v>
      </c>
      <c r="U784" s="19"/>
      <c r="V784" s="38">
        <v>0</v>
      </c>
      <c r="W784" s="19"/>
      <c r="X784" s="38">
        <v>0</v>
      </c>
      <c r="Y784" s="38">
        <v>642650</v>
      </c>
      <c r="Z784" s="38">
        <v>642650</v>
      </c>
      <c r="AA784" s="39" t="s">
        <v>7702</v>
      </c>
      <c r="AB784" s="38" t="s">
        <v>162</v>
      </c>
      <c r="AC784" s="38" t="s">
        <v>112</v>
      </c>
    </row>
    <row r="785" spans="1:29" x14ac:dyDescent="0.25">
      <c r="A785" s="13" t="str">
        <f t="shared" si="26"/>
        <v>1673300200</v>
      </c>
      <c r="B785" s="35">
        <v>780</v>
      </c>
      <c r="C785" s="36" t="s">
        <v>7703</v>
      </c>
      <c r="D785" s="13" t="str">
        <f t="shared" si="27"/>
        <v>1673300200</v>
      </c>
      <c r="E785" s="36"/>
      <c r="F785" s="35" t="s">
        <v>7704</v>
      </c>
      <c r="G785" s="37">
        <v>44099.426076388889</v>
      </c>
      <c r="H785" s="35" t="s">
        <v>157</v>
      </c>
      <c r="I785" s="35" t="s">
        <v>7705</v>
      </c>
      <c r="J785" s="35" t="s">
        <v>7705</v>
      </c>
      <c r="K785" s="35" t="s">
        <v>7706</v>
      </c>
      <c r="L785" s="35" t="s">
        <v>7707</v>
      </c>
      <c r="M785" s="35" t="s">
        <v>7708</v>
      </c>
      <c r="N785" s="35" t="s">
        <v>1056</v>
      </c>
      <c r="O785" s="35" t="s">
        <v>1057</v>
      </c>
      <c r="P785" s="38">
        <v>620000</v>
      </c>
      <c r="Q785" s="38">
        <v>6650</v>
      </c>
      <c r="R785" s="38">
        <v>10000</v>
      </c>
      <c r="S785" s="38">
        <v>0</v>
      </c>
      <c r="T785" s="38">
        <v>0</v>
      </c>
      <c r="U785" s="19"/>
      <c r="V785" s="38">
        <v>0</v>
      </c>
      <c r="W785" s="19"/>
      <c r="X785" s="38">
        <v>0</v>
      </c>
      <c r="Y785" s="38">
        <v>636650</v>
      </c>
      <c r="Z785" s="38">
        <v>636650</v>
      </c>
      <c r="AA785" s="39" t="s">
        <v>7709</v>
      </c>
      <c r="AB785" s="38" t="s">
        <v>162</v>
      </c>
      <c r="AC785" s="38" t="s">
        <v>112</v>
      </c>
    </row>
    <row r="786" spans="1:29" x14ac:dyDescent="0.25">
      <c r="A786" s="13" t="str">
        <f t="shared" si="26"/>
        <v>10472335SLW</v>
      </c>
      <c r="B786" s="35">
        <v>781</v>
      </c>
      <c r="C786" s="36" t="s">
        <v>7710</v>
      </c>
      <c r="D786" s="13" t="str">
        <f t="shared" si="27"/>
        <v>10472335SLW</v>
      </c>
      <c r="E786" s="36"/>
      <c r="F786" s="35" t="s">
        <v>7710</v>
      </c>
      <c r="G786" s="37">
        <v>44099.430925925924</v>
      </c>
      <c r="H786" s="35" t="s">
        <v>180</v>
      </c>
      <c r="I786" s="35" t="s">
        <v>7711</v>
      </c>
      <c r="J786" s="35" t="s">
        <v>7711</v>
      </c>
      <c r="K786" s="35" t="s">
        <v>7712</v>
      </c>
      <c r="L786" s="35" t="s">
        <v>7713</v>
      </c>
      <c r="M786" s="35" t="s">
        <v>7714</v>
      </c>
      <c r="N786" s="35" t="s">
        <v>1188</v>
      </c>
      <c r="O786" s="35" t="s">
        <v>355</v>
      </c>
      <c r="P786" s="38">
        <v>1045000</v>
      </c>
      <c r="Q786" s="38">
        <v>5200</v>
      </c>
      <c r="R786" s="38">
        <v>16000</v>
      </c>
      <c r="S786" s="38">
        <v>0</v>
      </c>
      <c r="T786" s="38">
        <v>0</v>
      </c>
      <c r="U786" s="19"/>
      <c r="V786" s="38">
        <v>0</v>
      </c>
      <c r="W786" s="19"/>
      <c r="X786" s="38">
        <v>0</v>
      </c>
      <c r="Y786" s="38">
        <v>1066200</v>
      </c>
      <c r="Z786" s="38">
        <v>1066200</v>
      </c>
      <c r="AA786" s="39" t="s">
        <v>7715</v>
      </c>
      <c r="AB786" s="38" t="s">
        <v>138</v>
      </c>
      <c r="AC786" s="38" t="s">
        <v>112</v>
      </c>
    </row>
    <row r="787" spans="1:29" x14ac:dyDescent="0.25">
      <c r="A787" s="13" t="str">
        <f t="shared" si="26"/>
        <v>1720740663</v>
      </c>
      <c r="B787" s="35">
        <v>782</v>
      </c>
      <c r="C787" s="36" t="s">
        <v>7716</v>
      </c>
      <c r="D787" s="13" t="str">
        <f t="shared" si="27"/>
        <v>1720740663</v>
      </c>
      <c r="E787" s="36"/>
      <c r="F787" s="35" t="s">
        <v>7717</v>
      </c>
      <c r="G787" s="37">
        <v>44099.43173611111</v>
      </c>
      <c r="H787" s="35" t="s">
        <v>157</v>
      </c>
      <c r="I787" s="35" t="s">
        <v>7718</v>
      </c>
      <c r="J787" s="35" t="s">
        <v>7718</v>
      </c>
      <c r="K787" s="35" t="s">
        <v>7719</v>
      </c>
      <c r="L787" s="35" t="s">
        <v>7720</v>
      </c>
      <c r="M787" s="35" t="s">
        <v>7721</v>
      </c>
      <c r="N787" s="35" t="s">
        <v>7722</v>
      </c>
      <c r="O787" s="35" t="s">
        <v>7723</v>
      </c>
      <c r="P787" s="38">
        <v>620000</v>
      </c>
      <c r="Q787" s="38">
        <v>6650</v>
      </c>
      <c r="R787" s="38">
        <v>10000</v>
      </c>
      <c r="S787" s="38">
        <v>0</v>
      </c>
      <c r="T787" s="38">
        <v>0</v>
      </c>
      <c r="U787" s="19"/>
      <c r="V787" s="38">
        <v>0</v>
      </c>
      <c r="W787" s="19"/>
      <c r="X787" s="38">
        <v>0</v>
      </c>
      <c r="Y787" s="38">
        <v>636650</v>
      </c>
      <c r="Z787" s="38">
        <v>636650</v>
      </c>
      <c r="AA787" s="39" t="s">
        <v>7724</v>
      </c>
      <c r="AB787" s="38" t="s">
        <v>162</v>
      </c>
      <c r="AC787" s="38" t="s">
        <v>112</v>
      </c>
    </row>
    <row r="788" spans="1:29" x14ac:dyDescent="0.25">
      <c r="A788" s="13" t="str">
        <f t="shared" si="26"/>
        <v>10475438F2D</v>
      </c>
      <c r="B788" s="35">
        <v>783</v>
      </c>
      <c r="C788" s="36" t="s">
        <v>7725</v>
      </c>
      <c r="D788" s="13" t="str">
        <f t="shared" si="27"/>
        <v>10475438F2D</v>
      </c>
      <c r="E788" s="36"/>
      <c r="F788" s="35" t="s">
        <v>7725</v>
      </c>
      <c r="G788" s="37">
        <v>44099.434513888889</v>
      </c>
      <c r="H788" s="35" t="s">
        <v>180</v>
      </c>
      <c r="I788" s="35" t="s">
        <v>7726</v>
      </c>
      <c r="J788" s="35" t="s">
        <v>7726</v>
      </c>
      <c r="K788" s="35" t="s">
        <v>7727</v>
      </c>
      <c r="L788" s="35" t="s">
        <v>7728</v>
      </c>
      <c r="M788" s="35" t="s">
        <v>7729</v>
      </c>
      <c r="N788" s="35" t="s">
        <v>7730</v>
      </c>
      <c r="O788" s="35" t="s">
        <v>7731</v>
      </c>
      <c r="P788" s="38">
        <v>50000</v>
      </c>
      <c r="Q788" s="38">
        <v>5200</v>
      </c>
      <c r="R788" s="38">
        <v>0</v>
      </c>
      <c r="S788" s="38">
        <v>0</v>
      </c>
      <c r="T788" s="38">
        <v>0</v>
      </c>
      <c r="U788" s="19"/>
      <c r="V788" s="38">
        <v>0</v>
      </c>
      <c r="W788" s="19"/>
      <c r="X788" s="38">
        <v>0</v>
      </c>
      <c r="Y788" s="38">
        <v>55200</v>
      </c>
      <c r="Z788" s="38">
        <v>55200</v>
      </c>
      <c r="AA788" s="20"/>
      <c r="AB788" s="19"/>
      <c r="AC788" s="38" t="s">
        <v>112</v>
      </c>
    </row>
    <row r="789" spans="1:29" x14ac:dyDescent="0.25">
      <c r="A789" s="13" t="str">
        <f t="shared" si="26"/>
        <v>1659740926</v>
      </c>
      <c r="B789" s="35">
        <v>784</v>
      </c>
      <c r="C789" s="36" t="s">
        <v>7732</v>
      </c>
      <c r="D789" s="13" t="str">
        <f t="shared" si="27"/>
        <v>1659740926</v>
      </c>
      <c r="E789" s="36"/>
      <c r="F789" s="35" t="s">
        <v>7733</v>
      </c>
      <c r="G789" s="37">
        <v>44099.441574074073</v>
      </c>
      <c r="H789" s="35" t="s">
        <v>157</v>
      </c>
      <c r="I789" s="35" t="s">
        <v>7734</v>
      </c>
      <c r="J789" s="35" t="s">
        <v>7734</v>
      </c>
      <c r="K789" s="35" t="s">
        <v>7735</v>
      </c>
      <c r="L789" s="35" t="s">
        <v>7736</v>
      </c>
      <c r="M789" s="35" t="s">
        <v>7737</v>
      </c>
      <c r="N789" s="35" t="s">
        <v>7738</v>
      </c>
      <c r="O789" s="35" t="s">
        <v>7739</v>
      </c>
      <c r="P789" s="38">
        <v>50000</v>
      </c>
      <c r="Q789" s="38">
        <v>6650</v>
      </c>
      <c r="R789" s="38">
        <v>0</v>
      </c>
      <c r="S789" s="38">
        <v>0</v>
      </c>
      <c r="T789" s="38">
        <v>0</v>
      </c>
      <c r="U789" s="19"/>
      <c r="V789" s="38">
        <v>0</v>
      </c>
      <c r="W789" s="19"/>
      <c r="X789" s="38">
        <v>0</v>
      </c>
      <c r="Y789" s="38">
        <v>56650</v>
      </c>
      <c r="Z789" s="38">
        <v>56650</v>
      </c>
      <c r="AA789" s="20"/>
      <c r="AB789" s="19"/>
      <c r="AC789" s="38" t="s">
        <v>112</v>
      </c>
    </row>
    <row r="790" spans="1:29" x14ac:dyDescent="0.25">
      <c r="A790" s="13" t="str">
        <f t="shared" si="26"/>
        <v>1980500073</v>
      </c>
      <c r="B790" s="35">
        <v>785</v>
      </c>
      <c r="C790" s="36" t="s">
        <v>7740</v>
      </c>
      <c r="D790" s="13" t="str">
        <f t="shared" si="27"/>
        <v>1980500073</v>
      </c>
      <c r="E790" s="36"/>
      <c r="F790" s="35" t="s">
        <v>7741</v>
      </c>
      <c r="G790" s="37">
        <v>44099.444016203706</v>
      </c>
      <c r="H790" s="35" t="s">
        <v>157</v>
      </c>
      <c r="I790" s="35" t="s">
        <v>7742</v>
      </c>
      <c r="J790" s="35" t="s">
        <v>7742</v>
      </c>
      <c r="K790" s="35" t="s">
        <v>7743</v>
      </c>
      <c r="L790" s="35" t="s">
        <v>7744</v>
      </c>
      <c r="M790" s="35" t="s">
        <v>7745</v>
      </c>
      <c r="N790" s="35" t="s">
        <v>7746</v>
      </c>
      <c r="O790" s="35" t="s">
        <v>7747</v>
      </c>
      <c r="P790" s="38">
        <v>1650000</v>
      </c>
      <c r="Q790" s="38">
        <v>6650</v>
      </c>
      <c r="R790" s="38">
        <v>0</v>
      </c>
      <c r="S790" s="38">
        <v>0</v>
      </c>
      <c r="T790" s="38">
        <v>0</v>
      </c>
      <c r="U790" s="19"/>
      <c r="V790" s="38">
        <v>0</v>
      </c>
      <c r="W790" s="19"/>
      <c r="X790" s="38">
        <v>0</v>
      </c>
      <c r="Y790" s="38">
        <v>1656650</v>
      </c>
      <c r="Z790" s="38">
        <v>1656650</v>
      </c>
      <c r="AA790" s="20"/>
      <c r="AB790" s="19"/>
      <c r="AC790" s="38" t="s">
        <v>112</v>
      </c>
    </row>
    <row r="791" spans="1:29" x14ac:dyDescent="0.25">
      <c r="A791" s="13" t="str">
        <f t="shared" si="26"/>
        <v>1396500257</v>
      </c>
      <c r="B791" s="35">
        <v>786</v>
      </c>
      <c r="C791" s="36" t="s">
        <v>7748</v>
      </c>
      <c r="D791" s="13" t="str">
        <f t="shared" si="27"/>
        <v>1396500257</v>
      </c>
      <c r="E791" s="36"/>
      <c r="F791" s="35" t="s">
        <v>7749</v>
      </c>
      <c r="G791" s="37">
        <v>44099.452453703707</v>
      </c>
      <c r="H791" s="35" t="s">
        <v>157</v>
      </c>
      <c r="I791" s="35" t="s">
        <v>7750</v>
      </c>
      <c r="J791" s="35" t="s">
        <v>7750</v>
      </c>
      <c r="K791" s="35" t="s">
        <v>7751</v>
      </c>
      <c r="L791" s="35" t="s">
        <v>7752</v>
      </c>
      <c r="M791" s="35" t="s">
        <v>7753</v>
      </c>
      <c r="N791" s="35" t="s">
        <v>1457</v>
      </c>
      <c r="O791" s="35" t="s">
        <v>317</v>
      </c>
      <c r="P791" s="38">
        <v>430000</v>
      </c>
      <c r="Q791" s="38">
        <v>6650</v>
      </c>
      <c r="R791" s="38">
        <v>0</v>
      </c>
      <c r="S791" s="38">
        <v>0</v>
      </c>
      <c r="T791" s="38">
        <v>0</v>
      </c>
      <c r="U791" s="19"/>
      <c r="V791" s="38">
        <v>0</v>
      </c>
      <c r="W791" s="19"/>
      <c r="X791" s="38">
        <v>0</v>
      </c>
      <c r="Y791" s="38">
        <v>436650</v>
      </c>
      <c r="Z791" s="38">
        <v>436650</v>
      </c>
      <c r="AA791" s="20"/>
      <c r="AB791" s="19"/>
      <c r="AC791" s="38" t="s">
        <v>112</v>
      </c>
    </row>
    <row r="792" spans="1:29" x14ac:dyDescent="0.25">
      <c r="A792" s="13" t="str">
        <f t="shared" si="26"/>
        <v>1890940540</v>
      </c>
      <c r="B792" s="35">
        <v>787</v>
      </c>
      <c r="C792" s="36" t="s">
        <v>7754</v>
      </c>
      <c r="D792" s="13" t="str">
        <f t="shared" si="27"/>
        <v>1890940540</v>
      </c>
      <c r="E792" s="36"/>
      <c r="F792" s="35" t="s">
        <v>7755</v>
      </c>
      <c r="G792" s="37">
        <v>44099.4533912037</v>
      </c>
      <c r="H792" s="35" t="s">
        <v>157</v>
      </c>
      <c r="I792" s="35" t="s">
        <v>7756</v>
      </c>
      <c r="J792" s="35" t="s">
        <v>7756</v>
      </c>
      <c r="K792" s="35" t="s">
        <v>7757</v>
      </c>
      <c r="L792" s="35" t="s">
        <v>7758</v>
      </c>
      <c r="M792" s="35" t="s">
        <v>7759</v>
      </c>
      <c r="N792" s="35" t="s">
        <v>7760</v>
      </c>
      <c r="O792" s="35" t="s">
        <v>7761</v>
      </c>
      <c r="P792" s="38">
        <v>198000</v>
      </c>
      <c r="Q792" s="38">
        <v>6650</v>
      </c>
      <c r="R792" s="38">
        <v>10000</v>
      </c>
      <c r="S792" s="38">
        <v>0</v>
      </c>
      <c r="T792" s="38">
        <v>0</v>
      </c>
      <c r="U792" s="19"/>
      <c r="V792" s="38">
        <v>0</v>
      </c>
      <c r="W792" s="19"/>
      <c r="X792" s="38">
        <v>0</v>
      </c>
      <c r="Y792" s="38">
        <v>214650</v>
      </c>
      <c r="Z792" s="38">
        <v>214650</v>
      </c>
      <c r="AA792" s="39" t="s">
        <v>7762</v>
      </c>
      <c r="AB792" s="38" t="s">
        <v>168</v>
      </c>
      <c r="AC792" s="38" t="s">
        <v>112</v>
      </c>
    </row>
    <row r="793" spans="1:29" x14ac:dyDescent="0.25">
      <c r="A793" s="13" t="str">
        <f t="shared" si="26"/>
        <v>1004600354</v>
      </c>
      <c r="B793" s="35">
        <v>788</v>
      </c>
      <c r="C793" s="36" t="s">
        <v>7763</v>
      </c>
      <c r="D793" s="13" t="str">
        <f t="shared" si="27"/>
        <v>1004600354</v>
      </c>
      <c r="E793" s="36"/>
      <c r="F793" s="35" t="s">
        <v>7764</v>
      </c>
      <c r="G793" s="37">
        <v>44099.459930555553</v>
      </c>
      <c r="H793" s="35" t="s">
        <v>157</v>
      </c>
      <c r="I793" s="35" t="s">
        <v>7765</v>
      </c>
      <c r="J793" s="35" t="s">
        <v>7765</v>
      </c>
      <c r="K793" s="35" t="s">
        <v>7766</v>
      </c>
      <c r="L793" s="35" t="s">
        <v>7767</v>
      </c>
      <c r="M793" s="35" t="s">
        <v>7768</v>
      </c>
      <c r="N793" s="35" t="s">
        <v>5650</v>
      </c>
      <c r="O793" s="35" t="s">
        <v>5651</v>
      </c>
      <c r="P793" s="38">
        <v>674000</v>
      </c>
      <c r="Q793" s="38">
        <v>6650</v>
      </c>
      <c r="R793" s="38">
        <v>0</v>
      </c>
      <c r="S793" s="38">
        <v>0</v>
      </c>
      <c r="T793" s="38">
        <v>0</v>
      </c>
      <c r="U793" s="19"/>
      <c r="V793" s="38">
        <v>0</v>
      </c>
      <c r="W793" s="19"/>
      <c r="X793" s="38">
        <v>0</v>
      </c>
      <c r="Y793" s="38">
        <v>680650</v>
      </c>
      <c r="Z793" s="38">
        <v>680650</v>
      </c>
      <c r="AA793" s="20"/>
      <c r="AB793" s="19"/>
      <c r="AC793" s="38" t="s">
        <v>112</v>
      </c>
    </row>
    <row r="794" spans="1:29" x14ac:dyDescent="0.25">
      <c r="A794" s="13" t="str">
        <f t="shared" si="26"/>
        <v>1007077TOC8</v>
      </c>
      <c r="B794" s="35">
        <v>789</v>
      </c>
      <c r="C794" s="36" t="s">
        <v>7769</v>
      </c>
      <c r="D794" s="13" t="str">
        <f t="shared" si="27"/>
        <v>1007077TOC8</v>
      </c>
      <c r="E794" s="36"/>
      <c r="F794" s="35" t="s">
        <v>7769</v>
      </c>
      <c r="G794" s="37">
        <v>44099.466145833336</v>
      </c>
      <c r="H794" s="35" t="s">
        <v>180</v>
      </c>
      <c r="I794" s="35" t="s">
        <v>7770</v>
      </c>
      <c r="J794" s="35" t="s">
        <v>7770</v>
      </c>
      <c r="K794" s="35" t="s">
        <v>7771</v>
      </c>
      <c r="L794" s="35" t="s">
        <v>7772</v>
      </c>
      <c r="M794" s="35" t="s">
        <v>7773</v>
      </c>
      <c r="N794" s="35" t="s">
        <v>1417</v>
      </c>
      <c r="O794" s="35" t="s">
        <v>1418</v>
      </c>
      <c r="P794" s="38">
        <v>960000</v>
      </c>
      <c r="Q794" s="38">
        <v>5200</v>
      </c>
      <c r="R794" s="38">
        <v>0</v>
      </c>
      <c r="S794" s="38">
        <v>0</v>
      </c>
      <c r="T794" s="38">
        <v>0</v>
      </c>
      <c r="U794" s="19"/>
      <c r="V794" s="38">
        <v>0</v>
      </c>
      <c r="W794" s="19"/>
      <c r="X794" s="38">
        <v>0</v>
      </c>
      <c r="Y794" s="38">
        <v>965200</v>
      </c>
      <c r="Z794" s="38">
        <v>965200</v>
      </c>
      <c r="AA794" s="20"/>
      <c r="AB794" s="19"/>
      <c r="AC794" s="38" t="s">
        <v>112</v>
      </c>
    </row>
    <row r="795" spans="1:29" x14ac:dyDescent="0.25">
      <c r="A795" s="13" t="str">
        <f t="shared" si="26"/>
        <v>1728600753</v>
      </c>
      <c r="B795" s="35">
        <v>790</v>
      </c>
      <c r="C795" s="36" t="s">
        <v>7774</v>
      </c>
      <c r="D795" s="13" t="str">
        <f t="shared" si="27"/>
        <v>1728600753</v>
      </c>
      <c r="E795" s="36"/>
      <c r="F795" s="35" t="s">
        <v>7775</v>
      </c>
      <c r="G795" s="37">
        <v>44099.467997685184</v>
      </c>
      <c r="H795" s="35" t="s">
        <v>157</v>
      </c>
      <c r="I795" s="35" t="s">
        <v>7776</v>
      </c>
      <c r="J795" s="35" t="s">
        <v>7776</v>
      </c>
      <c r="K795" s="35" t="s">
        <v>7777</v>
      </c>
      <c r="L795" s="35" t="s">
        <v>7778</v>
      </c>
      <c r="M795" s="35" t="s">
        <v>7779</v>
      </c>
      <c r="N795" s="35" t="s">
        <v>827</v>
      </c>
      <c r="O795" s="35" t="s">
        <v>828</v>
      </c>
      <c r="P795" s="38">
        <v>240000</v>
      </c>
      <c r="Q795" s="38">
        <v>6650</v>
      </c>
      <c r="R795" s="38">
        <v>10000</v>
      </c>
      <c r="S795" s="38">
        <v>0</v>
      </c>
      <c r="T795" s="38">
        <v>0</v>
      </c>
      <c r="U795" s="19"/>
      <c r="V795" s="38">
        <v>0</v>
      </c>
      <c r="W795" s="19"/>
      <c r="X795" s="38">
        <v>0</v>
      </c>
      <c r="Y795" s="38">
        <v>256650</v>
      </c>
      <c r="Z795" s="38">
        <v>256650</v>
      </c>
      <c r="AA795" s="39" t="s">
        <v>7780</v>
      </c>
      <c r="AB795" s="38" t="s">
        <v>162</v>
      </c>
      <c r="AC795" s="38" t="s">
        <v>112</v>
      </c>
    </row>
    <row r="796" spans="1:29" x14ac:dyDescent="0.25">
      <c r="A796" s="13" t="str">
        <f t="shared" si="26"/>
        <v>1512700832</v>
      </c>
      <c r="B796" s="35">
        <v>791</v>
      </c>
      <c r="C796" s="36" t="s">
        <v>7781</v>
      </c>
      <c r="D796" s="13" t="str">
        <f t="shared" si="27"/>
        <v>1512700832</v>
      </c>
      <c r="E796" s="36"/>
      <c r="F796" s="35" t="s">
        <v>7782</v>
      </c>
      <c r="G796" s="37">
        <v>44099.468298611115</v>
      </c>
      <c r="H796" s="35" t="s">
        <v>157</v>
      </c>
      <c r="I796" s="35" t="s">
        <v>7783</v>
      </c>
      <c r="J796" s="35" t="s">
        <v>7783</v>
      </c>
      <c r="K796" s="35" t="s">
        <v>7784</v>
      </c>
      <c r="L796" s="35" t="s">
        <v>7785</v>
      </c>
      <c r="M796" s="35" t="s">
        <v>7786</v>
      </c>
      <c r="N796" s="35" t="s">
        <v>7787</v>
      </c>
      <c r="O796" s="35" t="s">
        <v>7788</v>
      </c>
      <c r="P796" s="38">
        <v>50000</v>
      </c>
      <c r="Q796" s="38">
        <v>6650</v>
      </c>
      <c r="R796" s="38">
        <v>0</v>
      </c>
      <c r="S796" s="38">
        <v>0</v>
      </c>
      <c r="T796" s="38">
        <v>0</v>
      </c>
      <c r="U796" s="19"/>
      <c r="V796" s="38">
        <v>0</v>
      </c>
      <c r="W796" s="19"/>
      <c r="X796" s="38">
        <v>0</v>
      </c>
      <c r="Y796" s="38">
        <v>56650</v>
      </c>
      <c r="Z796" s="38">
        <v>56650</v>
      </c>
      <c r="AA796" s="20"/>
      <c r="AB796" s="19"/>
      <c r="AC796" s="38" t="s">
        <v>112</v>
      </c>
    </row>
    <row r="797" spans="1:29" x14ac:dyDescent="0.25">
      <c r="A797" s="13" t="str">
        <f t="shared" si="26"/>
        <v>1436200305</v>
      </c>
      <c r="B797" s="35">
        <v>792</v>
      </c>
      <c r="C797" s="36" t="s">
        <v>7789</v>
      </c>
      <c r="D797" s="13" t="str">
        <f t="shared" si="27"/>
        <v>1436200305</v>
      </c>
      <c r="E797" s="36"/>
      <c r="F797" s="35" t="s">
        <v>7790</v>
      </c>
      <c r="G797" s="37">
        <v>44099.469814814816</v>
      </c>
      <c r="H797" s="35" t="s">
        <v>157</v>
      </c>
      <c r="I797" s="35" t="s">
        <v>7791</v>
      </c>
      <c r="J797" s="35" t="s">
        <v>7791</v>
      </c>
      <c r="K797" s="35" t="s">
        <v>7792</v>
      </c>
      <c r="L797" s="35" t="s">
        <v>7793</v>
      </c>
      <c r="M797" s="35" t="s">
        <v>7794</v>
      </c>
      <c r="N797" s="35" t="s">
        <v>886</v>
      </c>
      <c r="O797" s="35" t="s">
        <v>887</v>
      </c>
      <c r="P797" s="38">
        <v>770000</v>
      </c>
      <c r="Q797" s="38">
        <v>6650</v>
      </c>
      <c r="R797" s="38">
        <v>38000</v>
      </c>
      <c r="S797" s="38">
        <v>0</v>
      </c>
      <c r="T797" s="38">
        <v>0</v>
      </c>
      <c r="U797" s="19"/>
      <c r="V797" s="38">
        <v>0</v>
      </c>
      <c r="W797" s="19"/>
      <c r="X797" s="38">
        <v>0</v>
      </c>
      <c r="Y797" s="38">
        <v>814650</v>
      </c>
      <c r="Z797" s="38">
        <v>814650</v>
      </c>
      <c r="AA797" s="39" t="s">
        <v>7795</v>
      </c>
      <c r="AB797" s="38" t="s">
        <v>151</v>
      </c>
      <c r="AC797" s="38" t="s">
        <v>112</v>
      </c>
    </row>
    <row r="798" spans="1:29" x14ac:dyDescent="0.25">
      <c r="A798" s="13" t="str">
        <f t="shared" si="26"/>
        <v>1824700885</v>
      </c>
      <c r="B798" s="35">
        <v>793</v>
      </c>
      <c r="C798" s="36" t="s">
        <v>7796</v>
      </c>
      <c r="D798" s="13" t="str">
        <f t="shared" si="27"/>
        <v>1824700885</v>
      </c>
      <c r="E798" s="36"/>
      <c r="F798" s="35" t="s">
        <v>7797</v>
      </c>
      <c r="G798" s="37">
        <v>44099.472199074073</v>
      </c>
      <c r="H798" s="35" t="s">
        <v>157</v>
      </c>
      <c r="I798" s="35" t="s">
        <v>7798</v>
      </c>
      <c r="J798" s="35" t="s">
        <v>7798</v>
      </c>
      <c r="K798" s="35" t="s">
        <v>7799</v>
      </c>
      <c r="L798" s="35" t="s">
        <v>7800</v>
      </c>
      <c r="M798" s="35" t="s">
        <v>7801</v>
      </c>
      <c r="N798" s="35" t="s">
        <v>7802</v>
      </c>
      <c r="O798" s="35" t="s">
        <v>7803</v>
      </c>
      <c r="P798" s="38">
        <v>50000</v>
      </c>
      <c r="Q798" s="38">
        <v>6650</v>
      </c>
      <c r="R798" s="38">
        <v>0</v>
      </c>
      <c r="S798" s="38">
        <v>0</v>
      </c>
      <c r="T798" s="38">
        <v>0</v>
      </c>
      <c r="U798" s="19"/>
      <c r="V798" s="38">
        <v>0</v>
      </c>
      <c r="W798" s="19"/>
      <c r="X798" s="38">
        <v>0</v>
      </c>
      <c r="Y798" s="38">
        <v>56650</v>
      </c>
      <c r="Z798" s="38">
        <v>56650</v>
      </c>
      <c r="AA798" s="20"/>
      <c r="AB798" s="19"/>
      <c r="AC798" s="38" t="s">
        <v>112</v>
      </c>
    </row>
    <row r="799" spans="1:29" x14ac:dyDescent="0.25">
      <c r="A799" s="13" t="str">
        <f t="shared" si="26"/>
        <v>1055700699</v>
      </c>
      <c r="B799" s="35">
        <v>794</v>
      </c>
      <c r="C799" s="36" t="s">
        <v>7804</v>
      </c>
      <c r="D799" s="13" t="str">
        <f t="shared" si="27"/>
        <v>1055700699</v>
      </c>
      <c r="E799" s="36"/>
      <c r="F799" s="35" t="s">
        <v>7805</v>
      </c>
      <c r="G799" s="37">
        <v>44099.473877314813</v>
      </c>
      <c r="H799" s="35" t="s">
        <v>157</v>
      </c>
      <c r="I799" s="35" t="s">
        <v>7806</v>
      </c>
      <c r="J799" s="35" t="s">
        <v>7806</v>
      </c>
      <c r="K799" s="35" t="s">
        <v>7807</v>
      </c>
      <c r="L799" s="35" t="s">
        <v>7808</v>
      </c>
      <c r="M799" s="35" t="s">
        <v>7809</v>
      </c>
      <c r="N799" s="35" t="s">
        <v>1000</v>
      </c>
      <c r="O799" s="35" t="s">
        <v>325</v>
      </c>
      <c r="P799" s="38">
        <v>525000</v>
      </c>
      <c r="Q799" s="38">
        <v>6650</v>
      </c>
      <c r="R799" s="38">
        <v>18000</v>
      </c>
      <c r="S799" s="38">
        <v>0</v>
      </c>
      <c r="T799" s="38">
        <v>0</v>
      </c>
      <c r="U799" s="19"/>
      <c r="V799" s="38">
        <v>0</v>
      </c>
      <c r="W799" s="19"/>
      <c r="X799" s="38">
        <v>0</v>
      </c>
      <c r="Y799" s="38">
        <v>549650</v>
      </c>
      <c r="Z799" s="38">
        <v>549650</v>
      </c>
      <c r="AA799" s="20"/>
      <c r="AB799" s="38" t="s">
        <v>179</v>
      </c>
      <c r="AC799" s="38" t="s">
        <v>112</v>
      </c>
    </row>
    <row r="800" spans="1:29" x14ac:dyDescent="0.25">
      <c r="A800" s="13" t="str">
        <f t="shared" si="26"/>
        <v>1036800366</v>
      </c>
      <c r="B800" s="35">
        <v>795</v>
      </c>
      <c r="C800" s="36" t="s">
        <v>7810</v>
      </c>
      <c r="D800" s="13" t="str">
        <f t="shared" si="27"/>
        <v>1036800366</v>
      </c>
      <c r="E800" s="36"/>
      <c r="F800" s="35" t="s">
        <v>7811</v>
      </c>
      <c r="G800" s="37">
        <v>44099.485914351855</v>
      </c>
      <c r="H800" s="35" t="s">
        <v>157</v>
      </c>
      <c r="I800" s="35" t="s">
        <v>7812</v>
      </c>
      <c r="J800" s="35" t="s">
        <v>7812</v>
      </c>
      <c r="K800" s="35" t="s">
        <v>7813</v>
      </c>
      <c r="L800" s="35" t="s">
        <v>7814</v>
      </c>
      <c r="M800" s="35" t="s">
        <v>7815</v>
      </c>
      <c r="N800" s="35" t="s">
        <v>7816</v>
      </c>
      <c r="O800" s="35" t="s">
        <v>7817</v>
      </c>
      <c r="P800" s="38">
        <v>50000</v>
      </c>
      <c r="Q800" s="38">
        <v>6650</v>
      </c>
      <c r="R800" s="38">
        <v>8000</v>
      </c>
      <c r="S800" s="38">
        <v>0</v>
      </c>
      <c r="T800" s="38">
        <v>0</v>
      </c>
      <c r="U800" s="19"/>
      <c r="V800" s="38">
        <v>0</v>
      </c>
      <c r="W800" s="19"/>
      <c r="X800" s="38">
        <v>0</v>
      </c>
      <c r="Y800" s="38">
        <v>64650</v>
      </c>
      <c r="Z800" s="38">
        <v>64650</v>
      </c>
      <c r="AA800" s="39" t="s">
        <v>7818</v>
      </c>
      <c r="AB800" s="38" t="s">
        <v>138</v>
      </c>
      <c r="AC800" s="38" t="s">
        <v>112</v>
      </c>
    </row>
    <row r="801" spans="1:29" x14ac:dyDescent="0.25">
      <c r="A801" s="13" t="str">
        <f t="shared" si="26"/>
        <v>1223700484</v>
      </c>
      <c r="B801" s="35">
        <v>796</v>
      </c>
      <c r="C801" s="36" t="s">
        <v>7819</v>
      </c>
      <c r="D801" s="13" t="str">
        <f t="shared" si="27"/>
        <v>1223700484</v>
      </c>
      <c r="E801" s="36"/>
      <c r="F801" s="35" t="s">
        <v>7820</v>
      </c>
      <c r="G801" s="37">
        <v>44099.492037037038</v>
      </c>
      <c r="H801" s="35" t="s">
        <v>157</v>
      </c>
      <c r="I801" s="35" t="s">
        <v>7821</v>
      </c>
      <c r="J801" s="35" t="s">
        <v>7821</v>
      </c>
      <c r="K801" s="35" t="s">
        <v>7822</v>
      </c>
      <c r="L801" s="35" t="s">
        <v>7823</v>
      </c>
      <c r="M801" s="35" t="s">
        <v>7824</v>
      </c>
      <c r="N801" s="35" t="s">
        <v>7825</v>
      </c>
      <c r="O801" s="35" t="s">
        <v>7826</v>
      </c>
      <c r="P801" s="38">
        <v>50000</v>
      </c>
      <c r="Q801" s="38">
        <v>6650</v>
      </c>
      <c r="R801" s="38">
        <v>7000</v>
      </c>
      <c r="S801" s="38">
        <v>0</v>
      </c>
      <c r="T801" s="38">
        <v>0</v>
      </c>
      <c r="U801" s="19"/>
      <c r="V801" s="38">
        <v>0</v>
      </c>
      <c r="W801" s="19"/>
      <c r="X801" s="38">
        <v>0</v>
      </c>
      <c r="Y801" s="38">
        <v>63650</v>
      </c>
      <c r="Z801" s="38">
        <v>63650</v>
      </c>
      <c r="AA801" s="39" t="s">
        <v>7827</v>
      </c>
      <c r="AB801" s="38" t="s">
        <v>162</v>
      </c>
      <c r="AC801" s="38" t="s">
        <v>112</v>
      </c>
    </row>
    <row r="802" spans="1:29" x14ac:dyDescent="0.25">
      <c r="A802" s="13" t="str">
        <f t="shared" si="26"/>
        <v>1523010143</v>
      </c>
      <c r="B802" s="35">
        <v>797</v>
      </c>
      <c r="C802" s="36" t="s">
        <v>7828</v>
      </c>
      <c r="D802" s="13" t="str">
        <f t="shared" si="27"/>
        <v>1523010143</v>
      </c>
      <c r="E802" s="36"/>
      <c r="F802" s="35" t="s">
        <v>7829</v>
      </c>
      <c r="G802" s="37">
        <v>44099.507013888891</v>
      </c>
      <c r="H802" s="35" t="s">
        <v>157</v>
      </c>
      <c r="I802" s="35" t="s">
        <v>7830</v>
      </c>
      <c r="J802" s="35" t="s">
        <v>7830</v>
      </c>
      <c r="K802" s="35" t="s">
        <v>7831</v>
      </c>
      <c r="L802" s="35" t="s">
        <v>7832</v>
      </c>
      <c r="M802" s="35" t="s">
        <v>7833</v>
      </c>
      <c r="N802" s="35" t="s">
        <v>7834</v>
      </c>
      <c r="O802" s="35" t="s">
        <v>7835</v>
      </c>
      <c r="P802" s="38">
        <v>50000</v>
      </c>
      <c r="Q802" s="38">
        <v>6650</v>
      </c>
      <c r="R802" s="38">
        <v>0</v>
      </c>
      <c r="S802" s="38">
        <v>0</v>
      </c>
      <c r="T802" s="38">
        <v>0</v>
      </c>
      <c r="U802" s="19"/>
      <c r="V802" s="38">
        <v>0</v>
      </c>
      <c r="W802" s="19"/>
      <c r="X802" s="38">
        <v>0</v>
      </c>
      <c r="Y802" s="38">
        <v>56650</v>
      </c>
      <c r="Z802" s="38">
        <v>56650</v>
      </c>
      <c r="AA802" s="20"/>
      <c r="AB802" s="19"/>
      <c r="AC802" s="38" t="s">
        <v>112</v>
      </c>
    </row>
    <row r="803" spans="1:29" x14ac:dyDescent="0.25">
      <c r="A803" s="13" t="str">
        <f t="shared" si="26"/>
        <v>1969110606</v>
      </c>
      <c r="B803" s="35">
        <v>798</v>
      </c>
      <c r="C803" s="36" t="s">
        <v>7836</v>
      </c>
      <c r="D803" s="13" t="str">
        <f t="shared" si="27"/>
        <v>1969110606</v>
      </c>
      <c r="E803" s="36"/>
      <c r="F803" s="35" t="s">
        <v>7837</v>
      </c>
      <c r="G803" s="37">
        <v>44099.523344907408</v>
      </c>
      <c r="H803" s="35" t="s">
        <v>157</v>
      </c>
      <c r="I803" s="35" t="s">
        <v>7838</v>
      </c>
      <c r="J803" s="35" t="s">
        <v>7838</v>
      </c>
      <c r="K803" s="35" t="s">
        <v>7839</v>
      </c>
      <c r="L803" s="35" t="s">
        <v>7840</v>
      </c>
      <c r="M803" s="35" t="s">
        <v>7841</v>
      </c>
      <c r="N803" s="35" t="s">
        <v>194</v>
      </c>
      <c r="O803" s="35" t="s">
        <v>195</v>
      </c>
      <c r="P803" s="38">
        <v>620000</v>
      </c>
      <c r="Q803" s="38">
        <v>6650</v>
      </c>
      <c r="R803" s="38">
        <v>7000</v>
      </c>
      <c r="S803" s="38">
        <v>0</v>
      </c>
      <c r="T803" s="38">
        <v>0</v>
      </c>
      <c r="U803" s="19"/>
      <c r="V803" s="38">
        <v>0</v>
      </c>
      <c r="W803" s="19"/>
      <c r="X803" s="38">
        <v>0</v>
      </c>
      <c r="Y803" s="38">
        <v>633650</v>
      </c>
      <c r="Z803" s="38">
        <v>633650</v>
      </c>
      <c r="AA803" s="39" t="s">
        <v>7842</v>
      </c>
      <c r="AB803" s="38" t="s">
        <v>162</v>
      </c>
      <c r="AC803" s="38" t="s">
        <v>112</v>
      </c>
    </row>
    <row r="804" spans="1:29" x14ac:dyDescent="0.25">
      <c r="A804" s="13" t="str">
        <f t="shared" si="26"/>
        <v>1475210120</v>
      </c>
      <c r="B804" s="35">
        <v>799</v>
      </c>
      <c r="C804" s="36" t="s">
        <v>7843</v>
      </c>
      <c r="D804" s="13" t="str">
        <f t="shared" si="27"/>
        <v>1475210120</v>
      </c>
      <c r="E804" s="36"/>
      <c r="F804" s="35" t="s">
        <v>7844</v>
      </c>
      <c r="G804" s="37">
        <v>44099.532118055555</v>
      </c>
      <c r="H804" s="35" t="s">
        <v>157</v>
      </c>
      <c r="I804" s="35" t="s">
        <v>7845</v>
      </c>
      <c r="J804" s="35" t="s">
        <v>7845</v>
      </c>
      <c r="K804" s="35" t="s">
        <v>7846</v>
      </c>
      <c r="L804" s="35" t="s">
        <v>7847</v>
      </c>
      <c r="M804" s="35" t="s">
        <v>7848</v>
      </c>
      <c r="N804" s="35" t="s">
        <v>7849</v>
      </c>
      <c r="O804" s="35" t="s">
        <v>515</v>
      </c>
      <c r="P804" s="38">
        <v>50000</v>
      </c>
      <c r="Q804" s="38">
        <v>6650</v>
      </c>
      <c r="R804" s="38">
        <v>0</v>
      </c>
      <c r="S804" s="38">
        <v>0</v>
      </c>
      <c r="T804" s="38">
        <v>0</v>
      </c>
      <c r="U804" s="19"/>
      <c r="V804" s="38">
        <v>0</v>
      </c>
      <c r="W804" s="19"/>
      <c r="X804" s="38">
        <v>0</v>
      </c>
      <c r="Y804" s="38">
        <v>56650</v>
      </c>
      <c r="Z804" s="38">
        <v>56650</v>
      </c>
      <c r="AA804" s="20"/>
      <c r="AB804" s="19"/>
      <c r="AC804" s="38" t="s">
        <v>112</v>
      </c>
    </row>
    <row r="805" spans="1:29" x14ac:dyDescent="0.25">
      <c r="A805" s="13" t="str">
        <f t="shared" si="26"/>
        <v>1186210926</v>
      </c>
      <c r="B805" s="35">
        <v>800</v>
      </c>
      <c r="C805" s="36" t="s">
        <v>7850</v>
      </c>
      <c r="D805" s="13" t="str">
        <f t="shared" si="27"/>
        <v>1186210926</v>
      </c>
      <c r="E805" s="36"/>
      <c r="F805" s="35" t="s">
        <v>7851</v>
      </c>
      <c r="G805" s="37">
        <v>44099.532534722224</v>
      </c>
      <c r="H805" s="35" t="s">
        <v>157</v>
      </c>
      <c r="I805" s="35" t="s">
        <v>7852</v>
      </c>
      <c r="J805" s="35" t="s">
        <v>7852</v>
      </c>
      <c r="K805" s="35" t="s">
        <v>7853</v>
      </c>
      <c r="L805" s="35" t="s">
        <v>7854</v>
      </c>
      <c r="M805" s="35" t="s">
        <v>7855</v>
      </c>
      <c r="N805" s="35" t="s">
        <v>7856</v>
      </c>
      <c r="O805" s="35" t="s">
        <v>7857</v>
      </c>
      <c r="P805" s="38">
        <v>50000</v>
      </c>
      <c r="Q805" s="38">
        <v>6650</v>
      </c>
      <c r="R805" s="38">
        <v>0</v>
      </c>
      <c r="S805" s="38">
        <v>0</v>
      </c>
      <c r="T805" s="38">
        <v>0</v>
      </c>
      <c r="U805" s="19"/>
      <c r="V805" s="38">
        <v>0</v>
      </c>
      <c r="W805" s="19"/>
      <c r="X805" s="38">
        <v>0</v>
      </c>
      <c r="Y805" s="38">
        <v>56650</v>
      </c>
      <c r="Z805" s="38">
        <v>56650</v>
      </c>
      <c r="AA805" s="20"/>
      <c r="AB805" s="19"/>
      <c r="AC805" s="38" t="s">
        <v>112</v>
      </c>
    </row>
    <row r="806" spans="1:29" x14ac:dyDescent="0.25">
      <c r="A806" s="13" t="str">
        <f t="shared" si="26"/>
        <v>1173600491</v>
      </c>
      <c r="B806" s="35">
        <v>801</v>
      </c>
      <c r="C806" s="36" t="s">
        <v>7858</v>
      </c>
      <c r="D806" s="13" t="str">
        <f t="shared" si="27"/>
        <v>1173600491</v>
      </c>
      <c r="E806" s="36"/>
      <c r="F806" s="35" t="s">
        <v>7859</v>
      </c>
      <c r="G806" s="37">
        <v>44099.535729166666</v>
      </c>
      <c r="H806" s="35" t="s">
        <v>157</v>
      </c>
      <c r="I806" s="35" t="s">
        <v>7860</v>
      </c>
      <c r="J806" s="35" t="s">
        <v>7860</v>
      </c>
      <c r="K806" s="35" t="s">
        <v>7861</v>
      </c>
      <c r="L806" s="35" t="s">
        <v>7862</v>
      </c>
      <c r="M806" s="35" t="s">
        <v>7863</v>
      </c>
      <c r="N806" s="35" t="s">
        <v>1455</v>
      </c>
      <c r="O806" s="35" t="s">
        <v>1456</v>
      </c>
      <c r="P806" s="38">
        <v>320000</v>
      </c>
      <c r="Q806" s="38">
        <v>6650</v>
      </c>
      <c r="R806" s="38">
        <v>34000</v>
      </c>
      <c r="S806" s="38">
        <v>0</v>
      </c>
      <c r="T806" s="38">
        <v>0</v>
      </c>
      <c r="U806" s="19"/>
      <c r="V806" s="38">
        <v>0</v>
      </c>
      <c r="W806" s="19"/>
      <c r="X806" s="38">
        <v>0</v>
      </c>
      <c r="Y806" s="38">
        <v>360650</v>
      </c>
      <c r="Z806" s="38">
        <v>360650</v>
      </c>
      <c r="AA806" s="20"/>
      <c r="AB806" s="38" t="s">
        <v>179</v>
      </c>
      <c r="AC806" s="38" t="s">
        <v>112</v>
      </c>
    </row>
    <row r="807" spans="1:29" x14ac:dyDescent="0.25">
      <c r="A807" s="13" t="str">
        <f t="shared" si="26"/>
        <v>1879210129</v>
      </c>
      <c r="B807" s="35">
        <v>802</v>
      </c>
      <c r="C807" s="36" t="s">
        <v>7864</v>
      </c>
      <c r="D807" s="13" t="str">
        <f t="shared" si="27"/>
        <v>1879210129</v>
      </c>
      <c r="E807" s="36"/>
      <c r="F807" s="35" t="s">
        <v>7865</v>
      </c>
      <c r="G807" s="37">
        <v>44099.536064814813</v>
      </c>
      <c r="H807" s="35" t="s">
        <v>157</v>
      </c>
      <c r="I807" s="35" t="s">
        <v>7866</v>
      </c>
      <c r="J807" s="35" t="s">
        <v>7866</v>
      </c>
      <c r="K807" s="35" t="s">
        <v>7867</v>
      </c>
      <c r="L807" s="35" t="s">
        <v>7868</v>
      </c>
      <c r="M807" s="35" t="s">
        <v>7869</v>
      </c>
      <c r="N807" s="35" t="s">
        <v>417</v>
      </c>
      <c r="O807" s="35" t="s">
        <v>418</v>
      </c>
      <c r="P807" s="38">
        <v>620000</v>
      </c>
      <c r="Q807" s="38">
        <v>6650</v>
      </c>
      <c r="R807" s="38">
        <v>27000</v>
      </c>
      <c r="S807" s="38">
        <v>0</v>
      </c>
      <c r="T807" s="38">
        <v>0</v>
      </c>
      <c r="U807" s="19"/>
      <c r="V807" s="38">
        <v>0</v>
      </c>
      <c r="W807" s="19"/>
      <c r="X807" s="38">
        <v>0</v>
      </c>
      <c r="Y807" s="38">
        <v>653650</v>
      </c>
      <c r="Z807" s="38">
        <v>653650</v>
      </c>
      <c r="AA807" s="39" t="s">
        <v>7870</v>
      </c>
      <c r="AB807" s="38" t="s">
        <v>162</v>
      </c>
      <c r="AC807" s="38" t="s">
        <v>112</v>
      </c>
    </row>
    <row r="808" spans="1:29" x14ac:dyDescent="0.25">
      <c r="A808" s="13" t="str">
        <f t="shared" si="26"/>
        <v>1990010831</v>
      </c>
      <c r="B808" s="35">
        <v>803</v>
      </c>
      <c r="C808" s="36" t="s">
        <v>7871</v>
      </c>
      <c r="D808" s="13" t="str">
        <f t="shared" si="27"/>
        <v>1990010831</v>
      </c>
      <c r="E808" s="36"/>
      <c r="F808" s="35" t="s">
        <v>7872</v>
      </c>
      <c r="G808" s="37">
        <v>44099.538124999999</v>
      </c>
      <c r="H808" s="35" t="s">
        <v>157</v>
      </c>
      <c r="I808" s="35" t="s">
        <v>7873</v>
      </c>
      <c r="J808" s="35" t="s">
        <v>7873</v>
      </c>
      <c r="K808" s="35" t="s">
        <v>7874</v>
      </c>
      <c r="L808" s="35" t="s">
        <v>7875</v>
      </c>
      <c r="M808" s="35" t="s">
        <v>7876</v>
      </c>
      <c r="N808" s="35" t="s">
        <v>7787</v>
      </c>
      <c r="O808" s="35" t="s">
        <v>7788</v>
      </c>
      <c r="P808" s="38">
        <v>1900000</v>
      </c>
      <c r="Q808" s="38">
        <v>6650</v>
      </c>
      <c r="R808" s="38">
        <v>58000</v>
      </c>
      <c r="S808" s="38">
        <v>0</v>
      </c>
      <c r="T808" s="38">
        <v>0</v>
      </c>
      <c r="U808" s="19"/>
      <c r="V808" s="38">
        <v>0</v>
      </c>
      <c r="W808" s="19"/>
      <c r="X808" s="38">
        <v>0</v>
      </c>
      <c r="Y808" s="38">
        <v>1964650</v>
      </c>
      <c r="Z808" s="38">
        <v>1964650</v>
      </c>
      <c r="AA808" s="39" t="s">
        <v>7877</v>
      </c>
      <c r="AB808" s="38" t="s">
        <v>151</v>
      </c>
      <c r="AC808" s="38" t="s">
        <v>112</v>
      </c>
    </row>
    <row r="809" spans="1:29" x14ac:dyDescent="0.25">
      <c r="A809" s="13" t="str">
        <f t="shared" si="26"/>
        <v>1904001552</v>
      </c>
      <c r="B809" s="35">
        <v>804</v>
      </c>
      <c r="C809" s="36" t="s">
        <v>7878</v>
      </c>
      <c r="D809" s="13" t="str">
        <f t="shared" si="27"/>
        <v>1904001552</v>
      </c>
      <c r="E809" s="36"/>
      <c r="F809" s="35" t="s">
        <v>7879</v>
      </c>
      <c r="G809" s="37">
        <v>44100.047754629632</v>
      </c>
      <c r="H809" s="35" t="s">
        <v>157</v>
      </c>
      <c r="I809" s="35" t="s">
        <v>7880</v>
      </c>
      <c r="J809" s="35" t="s">
        <v>7880</v>
      </c>
      <c r="K809" s="35" t="s">
        <v>7881</v>
      </c>
      <c r="L809" s="35" t="s">
        <v>7882</v>
      </c>
      <c r="M809" s="35" t="s">
        <v>7883</v>
      </c>
      <c r="N809" s="35" t="s">
        <v>7884</v>
      </c>
      <c r="O809" s="35" t="s">
        <v>7885</v>
      </c>
      <c r="P809" s="38">
        <v>50000</v>
      </c>
      <c r="Q809" s="38">
        <v>6650</v>
      </c>
      <c r="R809" s="38">
        <v>0</v>
      </c>
      <c r="S809" s="38">
        <v>0</v>
      </c>
      <c r="T809" s="38">
        <v>0</v>
      </c>
      <c r="U809" s="19"/>
      <c r="V809" s="38">
        <v>0</v>
      </c>
      <c r="W809" s="19"/>
      <c r="X809" s="38">
        <v>0</v>
      </c>
      <c r="Y809" s="38">
        <v>56650</v>
      </c>
      <c r="Z809" s="38">
        <v>56650</v>
      </c>
      <c r="AA809" s="20"/>
      <c r="AB809" s="19"/>
      <c r="AC809" s="38" t="s">
        <v>112</v>
      </c>
    </row>
    <row r="810" spans="1:29" x14ac:dyDescent="0.25">
      <c r="A810" s="13" t="str">
        <f t="shared" si="26"/>
        <v>1195001473</v>
      </c>
      <c r="B810" s="35">
        <v>805</v>
      </c>
      <c r="C810" s="36" t="s">
        <v>7886</v>
      </c>
      <c r="D810" s="13" t="str">
        <f t="shared" si="27"/>
        <v>1195001473</v>
      </c>
      <c r="E810" s="36"/>
      <c r="F810" s="35" t="s">
        <v>7887</v>
      </c>
      <c r="G810" s="37">
        <v>44100.050543981481</v>
      </c>
      <c r="H810" s="35" t="s">
        <v>157</v>
      </c>
      <c r="I810" s="35" t="s">
        <v>7888</v>
      </c>
      <c r="J810" s="35" t="s">
        <v>7888</v>
      </c>
      <c r="K810" s="35" t="s">
        <v>7889</v>
      </c>
      <c r="L810" s="35" t="s">
        <v>7890</v>
      </c>
      <c r="M810" s="35" t="s">
        <v>7891</v>
      </c>
      <c r="N810" s="35" t="s">
        <v>380</v>
      </c>
      <c r="O810" s="35" t="s">
        <v>381</v>
      </c>
      <c r="P810" s="38">
        <v>950000</v>
      </c>
      <c r="Q810" s="38">
        <v>6650</v>
      </c>
      <c r="R810" s="38">
        <v>10000</v>
      </c>
      <c r="S810" s="38">
        <v>0</v>
      </c>
      <c r="T810" s="38">
        <v>0</v>
      </c>
      <c r="U810" s="19"/>
      <c r="V810" s="38">
        <v>0</v>
      </c>
      <c r="W810" s="19"/>
      <c r="X810" s="38">
        <v>0</v>
      </c>
      <c r="Y810" s="38">
        <v>966650</v>
      </c>
      <c r="Z810" s="38">
        <v>966650</v>
      </c>
      <c r="AA810" s="39" t="s">
        <v>7892</v>
      </c>
      <c r="AB810" s="38" t="s">
        <v>162</v>
      </c>
      <c r="AC810" s="38" t="s">
        <v>112</v>
      </c>
    </row>
    <row r="811" spans="1:29" x14ac:dyDescent="0.25">
      <c r="A811" s="13" t="str">
        <f t="shared" si="26"/>
        <v>1415201458</v>
      </c>
      <c r="B811" s="35">
        <v>806</v>
      </c>
      <c r="C811" s="36" t="s">
        <v>7893</v>
      </c>
      <c r="D811" s="13" t="str">
        <f t="shared" si="27"/>
        <v>1415201458</v>
      </c>
      <c r="E811" s="36"/>
      <c r="F811" s="35" t="s">
        <v>7894</v>
      </c>
      <c r="G811" s="37">
        <v>44100.071238425924</v>
      </c>
      <c r="H811" s="35" t="s">
        <v>157</v>
      </c>
      <c r="I811" s="35" t="s">
        <v>7895</v>
      </c>
      <c r="J811" s="35" t="s">
        <v>7895</v>
      </c>
      <c r="K811" s="35" t="s">
        <v>7896</v>
      </c>
      <c r="L811" s="35" t="s">
        <v>7897</v>
      </c>
      <c r="M811" s="35" t="s">
        <v>7898</v>
      </c>
      <c r="N811" s="35" t="s">
        <v>7899</v>
      </c>
      <c r="O811" s="35" t="s">
        <v>7900</v>
      </c>
      <c r="P811" s="38">
        <v>50000</v>
      </c>
      <c r="Q811" s="38">
        <v>6650</v>
      </c>
      <c r="R811" s="38">
        <v>0</v>
      </c>
      <c r="S811" s="38">
        <v>0</v>
      </c>
      <c r="T811" s="38">
        <v>0</v>
      </c>
      <c r="U811" s="19"/>
      <c r="V811" s="38">
        <v>0</v>
      </c>
      <c r="W811" s="19"/>
      <c r="X811" s="38">
        <v>0</v>
      </c>
      <c r="Y811" s="38">
        <v>56650</v>
      </c>
      <c r="Z811" s="38">
        <v>56650</v>
      </c>
      <c r="AA811" s="20"/>
      <c r="AB811" s="19"/>
      <c r="AC811" s="38" t="s">
        <v>112</v>
      </c>
    </row>
    <row r="812" spans="1:29" x14ac:dyDescent="0.25">
      <c r="A812" s="13" t="str">
        <f t="shared" si="26"/>
        <v>1459201355</v>
      </c>
      <c r="B812" s="35">
        <v>807</v>
      </c>
      <c r="C812" s="36" t="s">
        <v>7901</v>
      </c>
      <c r="D812" s="13" t="str">
        <f t="shared" si="27"/>
        <v>1459201355</v>
      </c>
      <c r="E812" s="36"/>
      <c r="F812" s="35" t="s">
        <v>7902</v>
      </c>
      <c r="G812" s="37">
        <v>44100.08</v>
      </c>
      <c r="H812" s="35" t="s">
        <v>157</v>
      </c>
      <c r="I812" s="35" t="s">
        <v>7903</v>
      </c>
      <c r="J812" s="35" t="s">
        <v>7903</v>
      </c>
      <c r="K812" s="35" t="s">
        <v>7904</v>
      </c>
      <c r="L812" s="35" t="s">
        <v>7905</v>
      </c>
      <c r="M812" s="35" t="s">
        <v>7906</v>
      </c>
      <c r="N812" s="35" t="s">
        <v>675</v>
      </c>
      <c r="O812" s="35" t="s">
        <v>676</v>
      </c>
      <c r="P812" s="38">
        <v>180000</v>
      </c>
      <c r="Q812" s="38">
        <v>6650</v>
      </c>
      <c r="R812" s="38">
        <v>8000</v>
      </c>
      <c r="S812" s="38">
        <v>0</v>
      </c>
      <c r="T812" s="38">
        <v>0</v>
      </c>
      <c r="U812" s="19"/>
      <c r="V812" s="38">
        <v>0</v>
      </c>
      <c r="W812" s="19"/>
      <c r="X812" s="38">
        <v>0</v>
      </c>
      <c r="Y812" s="38">
        <v>194650</v>
      </c>
      <c r="Z812" s="38">
        <v>194650</v>
      </c>
      <c r="AA812" s="39" t="s">
        <v>7907</v>
      </c>
      <c r="AB812" s="38" t="s">
        <v>138</v>
      </c>
      <c r="AC812" s="38" t="s">
        <v>112</v>
      </c>
    </row>
    <row r="813" spans="1:29" x14ac:dyDescent="0.25">
      <c r="A813" s="13" t="str">
        <f t="shared" si="26"/>
        <v>1283401153</v>
      </c>
      <c r="B813" s="35">
        <v>808</v>
      </c>
      <c r="C813" s="36" t="s">
        <v>7908</v>
      </c>
      <c r="D813" s="13" t="str">
        <f t="shared" si="27"/>
        <v>1283401153</v>
      </c>
      <c r="E813" s="36"/>
      <c r="F813" s="35" t="s">
        <v>7909</v>
      </c>
      <c r="G813" s="37">
        <v>44100.093368055554</v>
      </c>
      <c r="H813" s="35" t="s">
        <v>157</v>
      </c>
      <c r="I813" s="35" t="s">
        <v>7910</v>
      </c>
      <c r="J813" s="35" t="s">
        <v>7910</v>
      </c>
      <c r="K813" s="35" t="s">
        <v>7911</v>
      </c>
      <c r="L813" s="35" t="s">
        <v>7912</v>
      </c>
      <c r="M813" s="35" t="s">
        <v>7913</v>
      </c>
      <c r="N813" s="35" t="s">
        <v>7914</v>
      </c>
      <c r="O813" s="35" t="s">
        <v>7915</v>
      </c>
      <c r="P813" s="38">
        <v>50000</v>
      </c>
      <c r="Q813" s="38">
        <v>6650</v>
      </c>
      <c r="R813" s="38">
        <v>0</v>
      </c>
      <c r="S813" s="38">
        <v>0</v>
      </c>
      <c r="T813" s="38">
        <v>0</v>
      </c>
      <c r="U813" s="19"/>
      <c r="V813" s="38">
        <v>0</v>
      </c>
      <c r="W813" s="19"/>
      <c r="X813" s="38">
        <v>0</v>
      </c>
      <c r="Y813" s="38">
        <v>56650</v>
      </c>
      <c r="Z813" s="38">
        <v>56650</v>
      </c>
      <c r="AA813" s="20"/>
      <c r="AB813" s="19"/>
      <c r="AC813" s="38" t="s">
        <v>112</v>
      </c>
    </row>
    <row r="814" spans="1:29" x14ac:dyDescent="0.25">
      <c r="A814" s="13" t="str">
        <f t="shared" si="26"/>
        <v>1728401937</v>
      </c>
      <c r="B814" s="35">
        <v>809</v>
      </c>
      <c r="C814" s="36" t="s">
        <v>7916</v>
      </c>
      <c r="D814" s="13" t="str">
        <f t="shared" si="27"/>
        <v>1728401937</v>
      </c>
      <c r="E814" s="36"/>
      <c r="F814" s="35" t="s">
        <v>7917</v>
      </c>
      <c r="G814" s="37">
        <v>44100.1012962963</v>
      </c>
      <c r="H814" s="35" t="s">
        <v>157</v>
      </c>
      <c r="I814" s="35" t="s">
        <v>7918</v>
      </c>
      <c r="J814" s="35" t="s">
        <v>7918</v>
      </c>
      <c r="K814" s="35" t="s">
        <v>7919</v>
      </c>
      <c r="L814" s="35" t="s">
        <v>7920</v>
      </c>
      <c r="M814" s="35" t="s">
        <v>7921</v>
      </c>
      <c r="N814" s="35" t="s">
        <v>7922</v>
      </c>
      <c r="O814" s="35" t="s">
        <v>7923</v>
      </c>
      <c r="P814" s="38">
        <v>2033000</v>
      </c>
      <c r="Q814" s="38">
        <v>6650</v>
      </c>
      <c r="R814" s="38">
        <v>100000</v>
      </c>
      <c r="S814" s="38">
        <v>0</v>
      </c>
      <c r="T814" s="38">
        <v>0</v>
      </c>
      <c r="U814" s="19"/>
      <c r="V814" s="38">
        <v>0</v>
      </c>
      <c r="W814" s="19"/>
      <c r="X814" s="38">
        <v>0</v>
      </c>
      <c r="Y814" s="38">
        <v>2139650</v>
      </c>
      <c r="Z814" s="38">
        <v>2139650</v>
      </c>
      <c r="AA814" s="39" t="s">
        <v>7924</v>
      </c>
      <c r="AB814" s="38" t="s">
        <v>151</v>
      </c>
      <c r="AC814" s="38" t="s">
        <v>112</v>
      </c>
    </row>
    <row r="815" spans="1:29" x14ac:dyDescent="0.25">
      <c r="A815" s="13" t="str">
        <f t="shared" si="26"/>
        <v>1091101372</v>
      </c>
      <c r="B815" s="35">
        <v>810</v>
      </c>
      <c r="C815" s="36" t="s">
        <v>7925</v>
      </c>
      <c r="D815" s="13" t="str">
        <f t="shared" si="27"/>
        <v>1091101372</v>
      </c>
      <c r="E815" s="36"/>
      <c r="F815" s="35" t="s">
        <v>7926</v>
      </c>
      <c r="G815" s="37">
        <v>44100.101770833331</v>
      </c>
      <c r="H815" s="35" t="s">
        <v>157</v>
      </c>
      <c r="I815" s="35" t="s">
        <v>7927</v>
      </c>
      <c r="J815" s="35" t="s">
        <v>7927</v>
      </c>
      <c r="K815" s="35" t="s">
        <v>7928</v>
      </c>
      <c r="L815" s="35" t="s">
        <v>7929</v>
      </c>
      <c r="M815" s="35" t="s">
        <v>7930</v>
      </c>
      <c r="N815" s="35" t="s">
        <v>7931</v>
      </c>
      <c r="O815" s="35" t="s">
        <v>7932</v>
      </c>
      <c r="P815" s="38">
        <v>500000</v>
      </c>
      <c r="Q815" s="38">
        <v>6650</v>
      </c>
      <c r="R815" s="38">
        <v>19000</v>
      </c>
      <c r="S815" s="38">
        <v>0</v>
      </c>
      <c r="T815" s="38">
        <v>0</v>
      </c>
      <c r="U815" s="19"/>
      <c r="V815" s="38">
        <v>0</v>
      </c>
      <c r="W815" s="19"/>
      <c r="X815" s="38">
        <v>0</v>
      </c>
      <c r="Y815" s="38">
        <v>525650</v>
      </c>
      <c r="Z815" s="38">
        <v>525650</v>
      </c>
      <c r="AA815" s="39" t="s">
        <v>7933</v>
      </c>
      <c r="AB815" s="38" t="s">
        <v>151</v>
      </c>
      <c r="AC815" s="38" t="s">
        <v>112</v>
      </c>
    </row>
    <row r="816" spans="1:29" x14ac:dyDescent="0.25">
      <c r="A816" s="13" t="str">
        <f t="shared" si="26"/>
        <v>1701501519</v>
      </c>
      <c r="B816" s="35">
        <v>811</v>
      </c>
      <c r="C816" s="36" t="s">
        <v>7934</v>
      </c>
      <c r="D816" s="13" t="str">
        <f t="shared" si="27"/>
        <v>1701501519</v>
      </c>
      <c r="E816" s="36"/>
      <c r="F816" s="35" t="s">
        <v>7935</v>
      </c>
      <c r="G816" s="37">
        <v>44100.102314814816</v>
      </c>
      <c r="H816" s="35" t="s">
        <v>157</v>
      </c>
      <c r="I816" s="35" t="s">
        <v>7936</v>
      </c>
      <c r="J816" s="35" t="s">
        <v>7936</v>
      </c>
      <c r="K816" s="35" t="s">
        <v>7937</v>
      </c>
      <c r="L816" s="35" t="s">
        <v>7938</v>
      </c>
      <c r="M816" s="35" t="s">
        <v>7939</v>
      </c>
      <c r="N816" s="35" t="s">
        <v>7940</v>
      </c>
      <c r="O816" s="35" t="s">
        <v>7941</v>
      </c>
      <c r="P816" s="38">
        <v>948000</v>
      </c>
      <c r="Q816" s="38">
        <v>6650</v>
      </c>
      <c r="R816" s="38">
        <v>10000</v>
      </c>
      <c r="S816" s="38">
        <v>0</v>
      </c>
      <c r="T816" s="38">
        <v>0</v>
      </c>
      <c r="U816" s="19"/>
      <c r="V816" s="38">
        <v>0</v>
      </c>
      <c r="W816" s="19"/>
      <c r="X816" s="38">
        <v>0</v>
      </c>
      <c r="Y816" s="38">
        <v>964650</v>
      </c>
      <c r="Z816" s="38">
        <v>964650</v>
      </c>
      <c r="AA816" s="39" t="s">
        <v>7942</v>
      </c>
      <c r="AB816" s="38" t="s">
        <v>168</v>
      </c>
      <c r="AC816" s="38" t="s">
        <v>112</v>
      </c>
    </row>
    <row r="817" spans="1:29" x14ac:dyDescent="0.25">
      <c r="A817" s="13" t="str">
        <f t="shared" si="26"/>
        <v>1044501548</v>
      </c>
      <c r="B817" s="35">
        <v>812</v>
      </c>
      <c r="C817" s="36" t="s">
        <v>7943</v>
      </c>
      <c r="D817" s="13" t="str">
        <f t="shared" si="27"/>
        <v>1044501548</v>
      </c>
      <c r="E817" s="36"/>
      <c r="F817" s="35" t="s">
        <v>7944</v>
      </c>
      <c r="G817" s="37">
        <v>44100.107222222221</v>
      </c>
      <c r="H817" s="35" t="s">
        <v>157</v>
      </c>
      <c r="I817" s="35" t="s">
        <v>7945</v>
      </c>
      <c r="J817" s="35" t="s">
        <v>7945</v>
      </c>
      <c r="K817" s="35" t="s">
        <v>7946</v>
      </c>
      <c r="L817" s="35" t="s">
        <v>7947</v>
      </c>
      <c r="M817" s="35" t="s">
        <v>7948</v>
      </c>
      <c r="N817" s="35" t="s">
        <v>7931</v>
      </c>
      <c r="O817" s="35" t="s">
        <v>7932</v>
      </c>
      <c r="P817" s="38">
        <v>580000</v>
      </c>
      <c r="Q817" s="38">
        <v>6650</v>
      </c>
      <c r="R817" s="38">
        <v>29000</v>
      </c>
      <c r="S817" s="38">
        <v>0</v>
      </c>
      <c r="T817" s="38">
        <v>0</v>
      </c>
      <c r="U817" s="19"/>
      <c r="V817" s="38">
        <v>0</v>
      </c>
      <c r="W817" s="19"/>
      <c r="X817" s="38">
        <v>0</v>
      </c>
      <c r="Y817" s="38">
        <v>615650</v>
      </c>
      <c r="Z817" s="38">
        <v>615650</v>
      </c>
      <c r="AA817" s="39" t="s">
        <v>7949</v>
      </c>
      <c r="AB817" s="38" t="s">
        <v>162</v>
      </c>
      <c r="AC817" s="38" t="s">
        <v>112</v>
      </c>
    </row>
    <row r="818" spans="1:29" x14ac:dyDescent="0.25">
      <c r="A818" s="13" t="str">
        <f t="shared" si="26"/>
        <v>1820601319</v>
      </c>
      <c r="B818" s="35">
        <v>813</v>
      </c>
      <c r="C818" s="36" t="s">
        <v>7950</v>
      </c>
      <c r="D818" s="13" t="str">
        <f t="shared" si="27"/>
        <v>1820601319</v>
      </c>
      <c r="E818" s="36"/>
      <c r="F818" s="35" t="s">
        <v>7951</v>
      </c>
      <c r="G818" s="37">
        <v>44100.11277777778</v>
      </c>
      <c r="H818" s="35" t="s">
        <v>157</v>
      </c>
      <c r="I818" s="35" t="s">
        <v>7952</v>
      </c>
      <c r="J818" s="35" t="s">
        <v>7952</v>
      </c>
      <c r="K818" s="35" t="s">
        <v>7953</v>
      </c>
      <c r="L818" s="35" t="s">
        <v>7954</v>
      </c>
      <c r="M818" s="35" t="s">
        <v>7955</v>
      </c>
      <c r="N818" s="35" t="s">
        <v>542</v>
      </c>
      <c r="O818" s="35" t="s">
        <v>504</v>
      </c>
      <c r="P818" s="38">
        <v>430000</v>
      </c>
      <c r="Q818" s="38">
        <v>6650</v>
      </c>
      <c r="R818" s="38">
        <v>10000</v>
      </c>
      <c r="S818" s="38">
        <v>0</v>
      </c>
      <c r="T818" s="38">
        <v>0</v>
      </c>
      <c r="U818" s="19"/>
      <c r="V818" s="38">
        <v>0</v>
      </c>
      <c r="W818" s="19"/>
      <c r="X818" s="38">
        <v>0</v>
      </c>
      <c r="Y818" s="38">
        <v>446650</v>
      </c>
      <c r="Z818" s="38">
        <v>446650</v>
      </c>
      <c r="AA818" s="39" t="s">
        <v>7956</v>
      </c>
      <c r="AB818" s="38" t="s">
        <v>151</v>
      </c>
      <c r="AC818" s="38" t="s">
        <v>112</v>
      </c>
    </row>
    <row r="819" spans="1:29" x14ac:dyDescent="0.25">
      <c r="A819" s="13" t="str">
        <f t="shared" si="26"/>
        <v>1156701674</v>
      </c>
      <c r="B819" s="35">
        <v>814</v>
      </c>
      <c r="C819" s="36" t="s">
        <v>7957</v>
      </c>
      <c r="D819" s="13" t="str">
        <f t="shared" si="27"/>
        <v>1156701674</v>
      </c>
      <c r="E819" s="36"/>
      <c r="F819" s="35" t="s">
        <v>7958</v>
      </c>
      <c r="G819" s="37">
        <v>44100.130868055552</v>
      </c>
      <c r="H819" s="35" t="s">
        <v>157</v>
      </c>
      <c r="I819" s="35" t="s">
        <v>7959</v>
      </c>
      <c r="J819" s="35" t="s">
        <v>7959</v>
      </c>
      <c r="K819" s="35" t="s">
        <v>7960</v>
      </c>
      <c r="L819" s="35" t="s">
        <v>7961</v>
      </c>
      <c r="M819" s="35" t="s">
        <v>7962</v>
      </c>
      <c r="N819" s="35" t="s">
        <v>710</v>
      </c>
      <c r="O819" s="35" t="s">
        <v>711</v>
      </c>
      <c r="P819" s="38">
        <v>950000</v>
      </c>
      <c r="Q819" s="38">
        <v>6650</v>
      </c>
      <c r="R819" s="38">
        <v>42000</v>
      </c>
      <c r="S819" s="38">
        <v>0</v>
      </c>
      <c r="T819" s="38">
        <v>0</v>
      </c>
      <c r="U819" s="19"/>
      <c r="V819" s="38">
        <v>0</v>
      </c>
      <c r="W819" s="19"/>
      <c r="X819" s="38">
        <v>0</v>
      </c>
      <c r="Y819" s="38">
        <v>998650</v>
      </c>
      <c r="Z819" s="38">
        <v>998650</v>
      </c>
      <c r="AA819" s="39" t="s">
        <v>7963</v>
      </c>
      <c r="AB819" s="38" t="s">
        <v>162</v>
      </c>
      <c r="AC819" s="38" t="s">
        <v>112</v>
      </c>
    </row>
    <row r="820" spans="1:29" x14ac:dyDescent="0.25">
      <c r="A820" s="13" t="str">
        <f t="shared" si="26"/>
        <v>1396701692</v>
      </c>
      <c r="B820" s="35">
        <v>815</v>
      </c>
      <c r="C820" s="36" t="s">
        <v>7964</v>
      </c>
      <c r="D820" s="13" t="str">
        <f t="shared" si="27"/>
        <v>1396701692</v>
      </c>
      <c r="E820" s="36"/>
      <c r="F820" s="35" t="s">
        <v>7965</v>
      </c>
      <c r="G820" s="37">
        <v>44100.136805555558</v>
      </c>
      <c r="H820" s="35" t="s">
        <v>157</v>
      </c>
      <c r="I820" s="35" t="s">
        <v>7966</v>
      </c>
      <c r="J820" s="35" t="s">
        <v>7966</v>
      </c>
      <c r="K820" s="35" t="s">
        <v>7967</v>
      </c>
      <c r="L820" s="35" t="s">
        <v>7968</v>
      </c>
      <c r="M820" s="35" t="s">
        <v>7969</v>
      </c>
      <c r="N820" s="35" t="s">
        <v>7970</v>
      </c>
      <c r="O820" s="35" t="s">
        <v>7971</v>
      </c>
      <c r="P820" s="38">
        <v>50000</v>
      </c>
      <c r="Q820" s="38">
        <v>6650</v>
      </c>
      <c r="R820" s="38">
        <v>0</v>
      </c>
      <c r="S820" s="38">
        <v>0</v>
      </c>
      <c r="T820" s="38">
        <v>0</v>
      </c>
      <c r="U820" s="19"/>
      <c r="V820" s="38">
        <v>0</v>
      </c>
      <c r="W820" s="19"/>
      <c r="X820" s="38">
        <v>0</v>
      </c>
      <c r="Y820" s="38">
        <v>56650</v>
      </c>
      <c r="Z820" s="38">
        <v>56650</v>
      </c>
      <c r="AA820" s="20"/>
      <c r="AB820" s="19"/>
      <c r="AC820" s="38" t="s">
        <v>112</v>
      </c>
    </row>
    <row r="821" spans="1:29" x14ac:dyDescent="0.25">
      <c r="A821" s="13" t="str">
        <f t="shared" si="26"/>
        <v>1864901599</v>
      </c>
      <c r="B821" s="35">
        <v>816</v>
      </c>
      <c r="C821" s="36" t="s">
        <v>7972</v>
      </c>
      <c r="D821" s="13" t="str">
        <f t="shared" si="27"/>
        <v>1864901599</v>
      </c>
      <c r="E821" s="36"/>
      <c r="F821" s="35" t="s">
        <v>7973</v>
      </c>
      <c r="G821" s="37">
        <v>44100.151678240742</v>
      </c>
      <c r="H821" s="35" t="s">
        <v>157</v>
      </c>
      <c r="I821" s="35" t="s">
        <v>7974</v>
      </c>
      <c r="J821" s="35" t="s">
        <v>7974</v>
      </c>
      <c r="K821" s="35" t="s">
        <v>7975</v>
      </c>
      <c r="L821" s="35" t="s">
        <v>7976</v>
      </c>
      <c r="M821" s="35" t="s">
        <v>7977</v>
      </c>
      <c r="N821" s="35" t="s">
        <v>7978</v>
      </c>
      <c r="O821" s="35" t="s">
        <v>7979</v>
      </c>
      <c r="P821" s="38">
        <v>50000</v>
      </c>
      <c r="Q821" s="38">
        <v>6650</v>
      </c>
      <c r="R821" s="38">
        <v>8000</v>
      </c>
      <c r="S821" s="38">
        <v>0</v>
      </c>
      <c r="T821" s="38">
        <v>0</v>
      </c>
      <c r="U821" s="19"/>
      <c r="V821" s="38">
        <v>0</v>
      </c>
      <c r="W821" s="19"/>
      <c r="X821" s="38">
        <v>0</v>
      </c>
      <c r="Y821" s="38">
        <v>64650</v>
      </c>
      <c r="Z821" s="38">
        <v>64650</v>
      </c>
      <c r="AA821" s="39" t="s">
        <v>7980</v>
      </c>
      <c r="AB821" s="38" t="s">
        <v>138</v>
      </c>
      <c r="AC821" s="38" t="s">
        <v>112</v>
      </c>
    </row>
    <row r="822" spans="1:29" x14ac:dyDescent="0.25">
      <c r="A822" s="13" t="str">
        <f t="shared" si="26"/>
        <v>1631990044</v>
      </c>
      <c r="B822" s="35">
        <v>817</v>
      </c>
      <c r="C822" s="36" t="s">
        <v>7981</v>
      </c>
      <c r="D822" s="13" t="str">
        <f t="shared" si="27"/>
        <v>1631990044</v>
      </c>
      <c r="E822" s="36"/>
      <c r="F822" s="35" t="s">
        <v>7982</v>
      </c>
      <c r="G822" s="37">
        <v>44100.160277777781</v>
      </c>
      <c r="H822" s="35" t="s">
        <v>157</v>
      </c>
      <c r="I822" s="35" t="s">
        <v>7983</v>
      </c>
      <c r="J822" s="35" t="s">
        <v>7983</v>
      </c>
      <c r="K822" s="35" t="s">
        <v>7984</v>
      </c>
      <c r="L822" s="35" t="s">
        <v>7985</v>
      </c>
      <c r="M822" s="35" t="s">
        <v>7986</v>
      </c>
      <c r="N822" s="35" t="s">
        <v>321</v>
      </c>
      <c r="O822" s="35" t="s">
        <v>322</v>
      </c>
      <c r="P822" s="38">
        <v>189000</v>
      </c>
      <c r="Q822" s="38">
        <v>6650</v>
      </c>
      <c r="R822" s="38">
        <v>9000</v>
      </c>
      <c r="S822" s="38">
        <v>0</v>
      </c>
      <c r="T822" s="38">
        <v>0</v>
      </c>
      <c r="U822" s="19"/>
      <c r="V822" s="38">
        <v>0</v>
      </c>
      <c r="W822" s="19"/>
      <c r="X822" s="38">
        <v>0</v>
      </c>
      <c r="Y822" s="38">
        <v>204650</v>
      </c>
      <c r="Z822" s="38">
        <v>204650</v>
      </c>
      <c r="AA822" s="39" t="s">
        <v>7987</v>
      </c>
      <c r="AB822" s="38" t="s">
        <v>138</v>
      </c>
      <c r="AC822" s="38" t="s">
        <v>112</v>
      </c>
    </row>
    <row r="823" spans="1:29" x14ac:dyDescent="0.25">
      <c r="A823" s="13" t="str">
        <f t="shared" si="26"/>
        <v>1445211588</v>
      </c>
      <c r="B823" s="35">
        <v>818</v>
      </c>
      <c r="C823" s="36" t="s">
        <v>7988</v>
      </c>
      <c r="D823" s="13" t="str">
        <f t="shared" si="27"/>
        <v>1445211588</v>
      </c>
      <c r="E823" s="36"/>
      <c r="F823" s="35" t="s">
        <v>7989</v>
      </c>
      <c r="G823" s="37">
        <v>44100.187326388892</v>
      </c>
      <c r="H823" s="35" t="s">
        <v>157</v>
      </c>
      <c r="I823" s="35" t="s">
        <v>7990</v>
      </c>
      <c r="J823" s="35" t="s">
        <v>7990</v>
      </c>
      <c r="K823" s="35" t="s">
        <v>7991</v>
      </c>
      <c r="L823" s="35" t="s">
        <v>7992</v>
      </c>
      <c r="M823" s="35" t="s">
        <v>7993</v>
      </c>
      <c r="N823" s="35" t="s">
        <v>694</v>
      </c>
      <c r="O823" s="35" t="s">
        <v>695</v>
      </c>
      <c r="P823" s="38">
        <v>679000</v>
      </c>
      <c r="Q823" s="38">
        <v>6650</v>
      </c>
      <c r="R823" s="38">
        <v>18000</v>
      </c>
      <c r="S823" s="38">
        <v>0</v>
      </c>
      <c r="T823" s="38">
        <v>0</v>
      </c>
      <c r="U823" s="19"/>
      <c r="V823" s="38">
        <v>0</v>
      </c>
      <c r="W823" s="19"/>
      <c r="X823" s="38">
        <v>0</v>
      </c>
      <c r="Y823" s="38">
        <v>703650</v>
      </c>
      <c r="Z823" s="38">
        <v>703650</v>
      </c>
      <c r="AA823" s="39" t="s">
        <v>7994</v>
      </c>
      <c r="AB823" s="38" t="s">
        <v>162</v>
      </c>
      <c r="AC823" s="38" t="s">
        <v>112</v>
      </c>
    </row>
    <row r="824" spans="1:29" x14ac:dyDescent="0.25">
      <c r="A824" s="13" t="str">
        <f t="shared" si="26"/>
        <v>1082411254</v>
      </c>
      <c r="B824" s="35">
        <v>819</v>
      </c>
      <c r="C824" s="36" t="s">
        <v>7995</v>
      </c>
      <c r="D824" s="13" t="str">
        <f t="shared" si="27"/>
        <v>1082411254</v>
      </c>
      <c r="E824" s="36"/>
      <c r="F824" s="35" t="s">
        <v>7996</v>
      </c>
      <c r="G824" s="37">
        <v>44100.207499999997</v>
      </c>
      <c r="H824" s="35" t="s">
        <v>157</v>
      </c>
      <c r="I824" s="35" t="s">
        <v>7997</v>
      </c>
      <c r="J824" s="35" t="s">
        <v>7997</v>
      </c>
      <c r="K824" s="35" t="s">
        <v>7998</v>
      </c>
      <c r="L824" s="35" t="s">
        <v>7999</v>
      </c>
      <c r="M824" s="35" t="s">
        <v>8000</v>
      </c>
      <c r="N824" s="35" t="s">
        <v>839</v>
      </c>
      <c r="O824" s="35" t="s">
        <v>840</v>
      </c>
      <c r="P824" s="38">
        <v>474000</v>
      </c>
      <c r="Q824" s="38">
        <v>6650</v>
      </c>
      <c r="R824" s="38">
        <v>23000</v>
      </c>
      <c r="S824" s="38">
        <v>0</v>
      </c>
      <c r="T824" s="38">
        <v>0</v>
      </c>
      <c r="U824" s="19"/>
      <c r="V824" s="38">
        <v>0</v>
      </c>
      <c r="W824" s="19"/>
      <c r="X824" s="38">
        <v>0</v>
      </c>
      <c r="Y824" s="38">
        <v>503650</v>
      </c>
      <c r="Z824" s="38">
        <v>503650</v>
      </c>
      <c r="AA824" s="39" t="s">
        <v>8001</v>
      </c>
      <c r="AB824" s="38" t="s">
        <v>151</v>
      </c>
      <c r="AC824" s="38" t="s">
        <v>112</v>
      </c>
    </row>
    <row r="825" spans="1:29" x14ac:dyDescent="0.25">
      <c r="A825" s="13" t="str">
        <f t="shared" si="26"/>
        <v>1555411977</v>
      </c>
      <c r="B825" s="35">
        <v>820</v>
      </c>
      <c r="C825" s="36" t="s">
        <v>8002</v>
      </c>
      <c r="D825" s="13" t="str">
        <f t="shared" si="27"/>
        <v>1555411977</v>
      </c>
      <c r="E825" s="36"/>
      <c r="F825" s="35" t="s">
        <v>8003</v>
      </c>
      <c r="G825" s="37">
        <v>44100.210833333331</v>
      </c>
      <c r="H825" s="35" t="s">
        <v>157</v>
      </c>
      <c r="I825" s="35" t="s">
        <v>8004</v>
      </c>
      <c r="J825" s="35" t="s">
        <v>8004</v>
      </c>
      <c r="K825" s="35" t="s">
        <v>8005</v>
      </c>
      <c r="L825" s="35" t="s">
        <v>8006</v>
      </c>
      <c r="M825" s="35" t="s">
        <v>8007</v>
      </c>
      <c r="N825" s="35" t="s">
        <v>1484</v>
      </c>
      <c r="O825" s="35" t="s">
        <v>1485</v>
      </c>
      <c r="P825" s="38">
        <v>720000</v>
      </c>
      <c r="Q825" s="38">
        <v>6650</v>
      </c>
      <c r="R825" s="38">
        <v>18000</v>
      </c>
      <c r="S825" s="38">
        <v>0</v>
      </c>
      <c r="T825" s="38">
        <v>0</v>
      </c>
      <c r="U825" s="19"/>
      <c r="V825" s="38">
        <v>0</v>
      </c>
      <c r="W825" s="19"/>
      <c r="X825" s="38">
        <v>0</v>
      </c>
      <c r="Y825" s="38">
        <v>744650</v>
      </c>
      <c r="Z825" s="38">
        <v>744650</v>
      </c>
      <c r="AA825" s="39" t="s">
        <v>8008</v>
      </c>
      <c r="AB825" s="38" t="s">
        <v>162</v>
      </c>
      <c r="AC825" s="38" t="s">
        <v>112</v>
      </c>
    </row>
    <row r="826" spans="1:29" x14ac:dyDescent="0.25">
      <c r="A826" s="13" t="str">
        <f t="shared" si="26"/>
        <v>1867311207</v>
      </c>
      <c r="B826" s="35">
        <v>821</v>
      </c>
      <c r="C826" s="36" t="s">
        <v>8009</v>
      </c>
      <c r="D826" s="13" t="str">
        <f t="shared" si="27"/>
        <v>1867311207</v>
      </c>
      <c r="E826" s="36"/>
      <c r="F826" s="35" t="s">
        <v>8010</v>
      </c>
      <c r="G826" s="37">
        <v>44100.212916666664</v>
      </c>
      <c r="H826" s="35" t="s">
        <v>157</v>
      </c>
      <c r="I826" s="35" t="s">
        <v>8011</v>
      </c>
      <c r="J826" s="35" t="s">
        <v>8011</v>
      </c>
      <c r="K826" s="35" t="s">
        <v>8012</v>
      </c>
      <c r="L826" s="35" t="s">
        <v>8013</v>
      </c>
      <c r="M826" s="35" t="s">
        <v>8014</v>
      </c>
      <c r="N826" s="35" t="s">
        <v>465</v>
      </c>
      <c r="O826" s="35" t="s">
        <v>466</v>
      </c>
      <c r="P826" s="38">
        <v>330000</v>
      </c>
      <c r="Q826" s="38">
        <v>6650</v>
      </c>
      <c r="R826" s="38">
        <v>15000</v>
      </c>
      <c r="S826" s="38">
        <v>0</v>
      </c>
      <c r="T826" s="38">
        <v>0</v>
      </c>
      <c r="U826" s="19"/>
      <c r="V826" s="38">
        <v>0</v>
      </c>
      <c r="W826" s="19"/>
      <c r="X826" s="38">
        <v>0</v>
      </c>
      <c r="Y826" s="38">
        <v>351650</v>
      </c>
      <c r="Z826" s="38">
        <v>351650</v>
      </c>
      <c r="AA826" s="39" t="s">
        <v>8015</v>
      </c>
      <c r="AB826" s="38" t="s">
        <v>162</v>
      </c>
      <c r="AC826" s="38" t="s">
        <v>112</v>
      </c>
    </row>
    <row r="827" spans="1:29" x14ac:dyDescent="0.25">
      <c r="A827" s="13" t="str">
        <f t="shared" si="26"/>
        <v>1660711064</v>
      </c>
      <c r="B827" s="35">
        <v>822</v>
      </c>
      <c r="C827" s="36" t="s">
        <v>8016</v>
      </c>
      <c r="D827" s="13" t="str">
        <f t="shared" si="27"/>
        <v>1660711064</v>
      </c>
      <c r="E827" s="36"/>
      <c r="F827" s="35" t="s">
        <v>8017</v>
      </c>
      <c r="G827" s="37">
        <v>44100.241550925923</v>
      </c>
      <c r="H827" s="35" t="s">
        <v>157</v>
      </c>
      <c r="I827" s="35" t="s">
        <v>8018</v>
      </c>
      <c r="J827" s="35" t="s">
        <v>8018</v>
      </c>
      <c r="K827" s="35" t="s">
        <v>8019</v>
      </c>
      <c r="L827" s="35" t="s">
        <v>8020</v>
      </c>
      <c r="M827" s="35" t="s">
        <v>8021</v>
      </c>
      <c r="N827" s="35" t="s">
        <v>802</v>
      </c>
      <c r="O827" s="35" t="s">
        <v>803</v>
      </c>
      <c r="P827" s="38">
        <v>948000</v>
      </c>
      <c r="Q827" s="38">
        <v>6650</v>
      </c>
      <c r="R827" s="38">
        <v>10000</v>
      </c>
      <c r="S827" s="38">
        <v>0</v>
      </c>
      <c r="T827" s="38">
        <v>0</v>
      </c>
      <c r="U827" s="19"/>
      <c r="V827" s="38">
        <v>0</v>
      </c>
      <c r="W827" s="19"/>
      <c r="X827" s="38">
        <v>0</v>
      </c>
      <c r="Y827" s="38">
        <v>964650</v>
      </c>
      <c r="Z827" s="38">
        <v>964650</v>
      </c>
      <c r="AA827" s="39" t="s">
        <v>8022</v>
      </c>
      <c r="AB827" s="38" t="s">
        <v>162</v>
      </c>
      <c r="AC827" s="38" t="s">
        <v>112</v>
      </c>
    </row>
    <row r="828" spans="1:29" x14ac:dyDescent="0.25">
      <c r="A828" s="13" t="str">
        <f t="shared" si="26"/>
        <v>1459570383</v>
      </c>
      <c r="B828" s="35">
        <v>823</v>
      </c>
      <c r="C828" s="36" t="s">
        <v>8023</v>
      </c>
      <c r="D828" s="13" t="str">
        <f t="shared" si="27"/>
        <v>1459570383</v>
      </c>
      <c r="E828" s="36"/>
      <c r="F828" s="35" t="s">
        <v>8024</v>
      </c>
      <c r="G828" s="37">
        <v>44100.264155092591</v>
      </c>
      <c r="H828" s="35" t="s">
        <v>157</v>
      </c>
      <c r="I828" s="35" t="s">
        <v>8025</v>
      </c>
      <c r="J828" s="35" t="s">
        <v>8025</v>
      </c>
      <c r="K828" s="35" t="s">
        <v>8026</v>
      </c>
      <c r="L828" s="35" t="s">
        <v>8027</v>
      </c>
      <c r="M828" s="35" t="s">
        <v>8028</v>
      </c>
      <c r="N828" s="35" t="s">
        <v>452</v>
      </c>
      <c r="O828" s="35" t="s">
        <v>453</v>
      </c>
      <c r="P828" s="38">
        <v>150000</v>
      </c>
      <c r="Q828" s="38">
        <v>6650</v>
      </c>
      <c r="R828" s="38">
        <v>10000</v>
      </c>
      <c r="S828" s="38">
        <v>0</v>
      </c>
      <c r="T828" s="38">
        <v>0</v>
      </c>
      <c r="U828" s="19"/>
      <c r="V828" s="38">
        <v>0</v>
      </c>
      <c r="W828" s="19"/>
      <c r="X828" s="38">
        <v>0</v>
      </c>
      <c r="Y828" s="38">
        <v>166650</v>
      </c>
      <c r="Z828" s="38">
        <v>166650</v>
      </c>
      <c r="AA828" s="39" t="s">
        <v>8029</v>
      </c>
      <c r="AB828" s="38" t="s">
        <v>162</v>
      </c>
      <c r="AC828" s="38" t="s">
        <v>112</v>
      </c>
    </row>
    <row r="829" spans="1:29" x14ac:dyDescent="0.25">
      <c r="A829" s="13" t="str">
        <f t="shared" si="26"/>
        <v>1858911875</v>
      </c>
      <c r="B829" s="35">
        <v>824</v>
      </c>
      <c r="C829" s="36" t="s">
        <v>8030</v>
      </c>
      <c r="D829" s="13" t="str">
        <f t="shared" si="27"/>
        <v>1858911875</v>
      </c>
      <c r="E829" s="36"/>
      <c r="F829" s="35" t="s">
        <v>8031</v>
      </c>
      <c r="G829" s="37">
        <v>44100.272175925929</v>
      </c>
      <c r="H829" s="35" t="s">
        <v>157</v>
      </c>
      <c r="I829" s="35" t="s">
        <v>8032</v>
      </c>
      <c r="J829" s="35" t="s">
        <v>8032</v>
      </c>
      <c r="K829" s="35" t="s">
        <v>8033</v>
      </c>
      <c r="L829" s="35" t="s">
        <v>8034</v>
      </c>
      <c r="M829" s="35" t="s">
        <v>8035</v>
      </c>
      <c r="N829" s="35" t="s">
        <v>1481</v>
      </c>
      <c r="O829" s="35" t="s">
        <v>1482</v>
      </c>
      <c r="P829" s="38">
        <v>960000</v>
      </c>
      <c r="Q829" s="38">
        <v>6650</v>
      </c>
      <c r="R829" s="38">
        <v>10000</v>
      </c>
      <c r="S829" s="38">
        <v>0</v>
      </c>
      <c r="T829" s="38">
        <v>0</v>
      </c>
      <c r="U829" s="19"/>
      <c r="V829" s="38">
        <v>0</v>
      </c>
      <c r="W829" s="19"/>
      <c r="X829" s="38">
        <v>0</v>
      </c>
      <c r="Y829" s="38">
        <v>976650</v>
      </c>
      <c r="Z829" s="38">
        <v>976650</v>
      </c>
      <c r="AA829" s="39" t="s">
        <v>8036</v>
      </c>
      <c r="AB829" s="38" t="s">
        <v>151</v>
      </c>
      <c r="AC829" s="38" t="s">
        <v>112</v>
      </c>
    </row>
    <row r="830" spans="1:29" x14ac:dyDescent="0.25">
      <c r="A830" s="13" t="str">
        <f t="shared" si="26"/>
        <v>1674670879</v>
      </c>
      <c r="B830" s="35">
        <v>825</v>
      </c>
      <c r="C830" s="36" t="s">
        <v>8037</v>
      </c>
      <c r="D830" s="13" t="str">
        <f t="shared" si="27"/>
        <v>1674670879</v>
      </c>
      <c r="E830" s="36"/>
      <c r="F830" s="35" t="s">
        <v>8038</v>
      </c>
      <c r="G830" s="37">
        <v>44100.272418981483</v>
      </c>
      <c r="H830" s="35" t="s">
        <v>157</v>
      </c>
      <c r="I830" s="35" t="s">
        <v>8039</v>
      </c>
      <c r="J830" s="35" t="s">
        <v>8039</v>
      </c>
      <c r="K830" s="35" t="s">
        <v>8040</v>
      </c>
      <c r="L830" s="35" t="s">
        <v>8041</v>
      </c>
      <c r="M830" s="35" t="s">
        <v>8042</v>
      </c>
      <c r="N830" s="35" t="s">
        <v>995</v>
      </c>
      <c r="O830" s="35" t="s">
        <v>996</v>
      </c>
      <c r="P830" s="38">
        <v>105000</v>
      </c>
      <c r="Q830" s="38">
        <v>6650</v>
      </c>
      <c r="R830" s="38">
        <v>17000</v>
      </c>
      <c r="S830" s="38">
        <v>0</v>
      </c>
      <c r="T830" s="38">
        <v>0</v>
      </c>
      <c r="U830" s="19"/>
      <c r="V830" s="38">
        <v>0</v>
      </c>
      <c r="W830" s="19"/>
      <c r="X830" s="38">
        <v>0</v>
      </c>
      <c r="Y830" s="38">
        <v>128650</v>
      </c>
      <c r="Z830" s="38">
        <v>128650</v>
      </c>
      <c r="AA830" s="39" t="s">
        <v>8043</v>
      </c>
      <c r="AB830" s="38" t="s">
        <v>162</v>
      </c>
      <c r="AC830" s="38" t="s">
        <v>112</v>
      </c>
    </row>
    <row r="831" spans="1:29" x14ac:dyDescent="0.25">
      <c r="A831" s="13" t="str">
        <f t="shared" si="26"/>
        <v>1058021017</v>
      </c>
      <c r="B831" s="35">
        <v>826</v>
      </c>
      <c r="C831" s="36" t="s">
        <v>8044</v>
      </c>
      <c r="D831" s="13" t="str">
        <f t="shared" si="27"/>
        <v>1058021017</v>
      </c>
      <c r="E831" s="36"/>
      <c r="F831" s="35" t="s">
        <v>8045</v>
      </c>
      <c r="G831" s="37">
        <v>44100.283993055556</v>
      </c>
      <c r="H831" s="35" t="s">
        <v>157</v>
      </c>
      <c r="I831" s="35" t="s">
        <v>8046</v>
      </c>
      <c r="J831" s="35" t="s">
        <v>8046</v>
      </c>
      <c r="K831" s="35" t="s">
        <v>8047</v>
      </c>
      <c r="L831" s="35" t="s">
        <v>8048</v>
      </c>
      <c r="M831" s="35" t="s">
        <v>8049</v>
      </c>
      <c r="N831" s="35" t="s">
        <v>8050</v>
      </c>
      <c r="O831" s="35" t="s">
        <v>8051</v>
      </c>
      <c r="P831" s="38">
        <v>50000</v>
      </c>
      <c r="Q831" s="38">
        <v>6650</v>
      </c>
      <c r="R831" s="38">
        <v>11000</v>
      </c>
      <c r="S831" s="38">
        <v>0</v>
      </c>
      <c r="T831" s="38">
        <v>0</v>
      </c>
      <c r="U831" s="19"/>
      <c r="V831" s="38">
        <v>0</v>
      </c>
      <c r="W831" s="19"/>
      <c r="X831" s="38">
        <v>0</v>
      </c>
      <c r="Y831" s="38">
        <v>67650</v>
      </c>
      <c r="Z831" s="38">
        <v>67650</v>
      </c>
      <c r="AA831" s="39" t="s">
        <v>8052</v>
      </c>
      <c r="AB831" s="38" t="s">
        <v>151</v>
      </c>
      <c r="AC831" s="38" t="s">
        <v>112</v>
      </c>
    </row>
    <row r="832" spans="1:29" x14ac:dyDescent="0.25">
      <c r="A832" s="13" t="str">
        <f t="shared" si="26"/>
        <v>1344801923</v>
      </c>
      <c r="B832" s="35">
        <v>827</v>
      </c>
      <c r="C832" s="36" t="s">
        <v>8053</v>
      </c>
      <c r="D832" s="13" t="str">
        <f t="shared" si="27"/>
        <v>1344801923</v>
      </c>
      <c r="E832" s="36"/>
      <c r="F832" s="35" t="s">
        <v>8054</v>
      </c>
      <c r="G832" s="37">
        <v>44100.285474537035</v>
      </c>
      <c r="H832" s="35" t="s">
        <v>157</v>
      </c>
      <c r="I832" s="35" t="s">
        <v>8055</v>
      </c>
      <c r="J832" s="35" t="s">
        <v>8055</v>
      </c>
      <c r="K832" s="35" t="s">
        <v>8056</v>
      </c>
      <c r="L832" s="35" t="s">
        <v>8057</v>
      </c>
      <c r="M832" s="35" t="s">
        <v>8058</v>
      </c>
      <c r="N832" s="35" t="s">
        <v>8059</v>
      </c>
      <c r="O832" s="35" t="s">
        <v>8060</v>
      </c>
      <c r="P832" s="38">
        <v>50000</v>
      </c>
      <c r="Q832" s="38">
        <v>6650</v>
      </c>
      <c r="R832" s="38">
        <v>8000</v>
      </c>
      <c r="S832" s="38">
        <v>0</v>
      </c>
      <c r="T832" s="38">
        <v>0</v>
      </c>
      <c r="U832" s="19"/>
      <c r="V832" s="38">
        <v>0</v>
      </c>
      <c r="W832" s="19"/>
      <c r="X832" s="38">
        <v>0</v>
      </c>
      <c r="Y832" s="38">
        <v>64650</v>
      </c>
      <c r="Z832" s="38">
        <v>64650</v>
      </c>
      <c r="AA832" s="39" t="s">
        <v>8061</v>
      </c>
      <c r="AB832" s="38" t="s">
        <v>138</v>
      </c>
      <c r="AC832" s="38" t="s">
        <v>112</v>
      </c>
    </row>
    <row r="833" spans="1:29" x14ac:dyDescent="0.25">
      <c r="A833" s="13" t="str">
        <f t="shared" si="26"/>
        <v>1179770864</v>
      </c>
      <c r="B833" s="35">
        <v>828</v>
      </c>
      <c r="C833" s="36" t="s">
        <v>8062</v>
      </c>
      <c r="D833" s="13" t="str">
        <f t="shared" si="27"/>
        <v>1179770864</v>
      </c>
      <c r="E833" s="36"/>
      <c r="F833" s="35" t="s">
        <v>8063</v>
      </c>
      <c r="G833" s="37">
        <v>44100.28800925926</v>
      </c>
      <c r="H833" s="35" t="s">
        <v>157</v>
      </c>
      <c r="I833" s="35" t="s">
        <v>8064</v>
      </c>
      <c r="J833" s="35" t="s">
        <v>8064</v>
      </c>
      <c r="K833" s="35" t="s">
        <v>8065</v>
      </c>
      <c r="L833" s="35" t="s">
        <v>8066</v>
      </c>
      <c r="M833" s="35" t="s">
        <v>8067</v>
      </c>
      <c r="N833" s="35" t="s">
        <v>277</v>
      </c>
      <c r="O833" s="35" t="s">
        <v>278</v>
      </c>
      <c r="P833" s="38">
        <v>105000</v>
      </c>
      <c r="Q833" s="38">
        <v>6650</v>
      </c>
      <c r="R833" s="38">
        <v>22000</v>
      </c>
      <c r="S833" s="38">
        <v>0</v>
      </c>
      <c r="T833" s="38">
        <v>0</v>
      </c>
      <c r="U833" s="19"/>
      <c r="V833" s="38">
        <v>0</v>
      </c>
      <c r="W833" s="19"/>
      <c r="X833" s="38">
        <v>0</v>
      </c>
      <c r="Y833" s="38">
        <v>133650</v>
      </c>
      <c r="Z833" s="38">
        <v>133650</v>
      </c>
      <c r="AA833" s="39" t="s">
        <v>8064</v>
      </c>
      <c r="AB833" s="38" t="s">
        <v>240</v>
      </c>
      <c r="AC833" s="38" t="s">
        <v>112</v>
      </c>
    </row>
    <row r="834" spans="1:29" x14ac:dyDescent="0.25">
      <c r="A834" s="13" t="str">
        <f t="shared" si="26"/>
        <v>1448221820</v>
      </c>
      <c r="B834" s="35">
        <v>829</v>
      </c>
      <c r="C834" s="36" t="s">
        <v>8068</v>
      </c>
      <c r="D834" s="13" t="str">
        <f t="shared" si="27"/>
        <v>1448221820</v>
      </c>
      <c r="E834" s="36"/>
      <c r="F834" s="35" t="s">
        <v>8069</v>
      </c>
      <c r="G834" s="37">
        <v>44100.307164351849</v>
      </c>
      <c r="H834" s="35" t="s">
        <v>157</v>
      </c>
      <c r="I834" s="35" t="s">
        <v>8070</v>
      </c>
      <c r="J834" s="35" t="s">
        <v>8070</v>
      </c>
      <c r="K834" s="35" t="s">
        <v>8071</v>
      </c>
      <c r="L834" s="35" t="s">
        <v>8072</v>
      </c>
      <c r="M834" s="35" t="s">
        <v>8073</v>
      </c>
      <c r="N834" s="35" t="s">
        <v>8074</v>
      </c>
      <c r="O834" s="35" t="s">
        <v>8075</v>
      </c>
      <c r="P834" s="38">
        <v>50000</v>
      </c>
      <c r="Q834" s="38">
        <v>6650</v>
      </c>
      <c r="R834" s="38">
        <v>0</v>
      </c>
      <c r="S834" s="38">
        <v>0</v>
      </c>
      <c r="T834" s="38">
        <v>0</v>
      </c>
      <c r="U834" s="19"/>
      <c r="V834" s="38">
        <v>0</v>
      </c>
      <c r="W834" s="19"/>
      <c r="X834" s="38">
        <v>0</v>
      </c>
      <c r="Y834" s="38">
        <v>56650</v>
      </c>
      <c r="Z834" s="38">
        <v>56650</v>
      </c>
      <c r="AA834" s="20"/>
      <c r="AB834" s="19"/>
      <c r="AC834" s="38" t="s">
        <v>112</v>
      </c>
    </row>
    <row r="835" spans="1:29" x14ac:dyDescent="0.25">
      <c r="A835" s="13" t="str">
        <f t="shared" si="26"/>
        <v>1959221387</v>
      </c>
      <c r="B835" s="35">
        <v>830</v>
      </c>
      <c r="C835" s="36" t="s">
        <v>8076</v>
      </c>
      <c r="D835" s="13" t="str">
        <f t="shared" si="27"/>
        <v>1959221387</v>
      </c>
      <c r="E835" s="36"/>
      <c r="F835" s="35" t="s">
        <v>8077</v>
      </c>
      <c r="G835" s="37">
        <v>44100.311678240738</v>
      </c>
      <c r="H835" s="35" t="s">
        <v>157</v>
      </c>
      <c r="I835" s="35" t="s">
        <v>8078</v>
      </c>
      <c r="J835" s="35" t="s">
        <v>8078</v>
      </c>
      <c r="K835" s="35" t="s">
        <v>8079</v>
      </c>
      <c r="L835" s="35" t="s">
        <v>8080</v>
      </c>
      <c r="M835" s="35" t="s">
        <v>8081</v>
      </c>
      <c r="N835" s="35" t="s">
        <v>8082</v>
      </c>
      <c r="O835" s="35" t="s">
        <v>8083</v>
      </c>
      <c r="P835" s="38">
        <v>620000</v>
      </c>
      <c r="Q835" s="38">
        <v>6650</v>
      </c>
      <c r="R835" s="38">
        <v>8000</v>
      </c>
      <c r="S835" s="38">
        <v>0</v>
      </c>
      <c r="T835" s="38">
        <v>0</v>
      </c>
      <c r="U835" s="19"/>
      <c r="V835" s="38">
        <v>0</v>
      </c>
      <c r="W835" s="19"/>
      <c r="X835" s="38">
        <v>0</v>
      </c>
      <c r="Y835" s="38">
        <v>634650</v>
      </c>
      <c r="Z835" s="38">
        <v>634650</v>
      </c>
      <c r="AA835" s="39" t="s">
        <v>8084</v>
      </c>
      <c r="AB835" s="38" t="s">
        <v>158</v>
      </c>
      <c r="AC835" s="38" t="s">
        <v>112</v>
      </c>
    </row>
    <row r="836" spans="1:29" x14ac:dyDescent="0.25">
      <c r="A836" s="13" t="str">
        <f t="shared" si="26"/>
        <v>1444321394</v>
      </c>
      <c r="B836" s="35">
        <v>831</v>
      </c>
      <c r="C836" s="36" t="s">
        <v>8085</v>
      </c>
      <c r="D836" s="13" t="str">
        <f t="shared" si="27"/>
        <v>1444321394</v>
      </c>
      <c r="E836" s="36"/>
      <c r="F836" s="35" t="s">
        <v>8086</v>
      </c>
      <c r="G836" s="37">
        <v>44100.316435185188</v>
      </c>
      <c r="H836" s="35" t="s">
        <v>157</v>
      </c>
      <c r="I836" s="35" t="s">
        <v>8087</v>
      </c>
      <c r="J836" s="35" t="s">
        <v>8087</v>
      </c>
      <c r="K836" s="35" t="s">
        <v>8088</v>
      </c>
      <c r="L836" s="35" t="s">
        <v>8089</v>
      </c>
      <c r="M836" s="35" t="s">
        <v>8090</v>
      </c>
      <c r="N836" s="35" t="s">
        <v>8091</v>
      </c>
      <c r="O836" s="35" t="s">
        <v>8092</v>
      </c>
      <c r="P836" s="38">
        <v>50000</v>
      </c>
      <c r="Q836" s="38">
        <v>6650</v>
      </c>
      <c r="R836" s="38">
        <v>0</v>
      </c>
      <c r="S836" s="38">
        <v>0</v>
      </c>
      <c r="T836" s="38">
        <v>0</v>
      </c>
      <c r="U836" s="19"/>
      <c r="V836" s="38">
        <v>0</v>
      </c>
      <c r="W836" s="19"/>
      <c r="X836" s="38">
        <v>0</v>
      </c>
      <c r="Y836" s="38">
        <v>56650</v>
      </c>
      <c r="Z836" s="38">
        <v>56650</v>
      </c>
      <c r="AA836" s="20"/>
      <c r="AB836" s="19"/>
      <c r="AC836" s="38" t="s">
        <v>112</v>
      </c>
    </row>
    <row r="837" spans="1:29" x14ac:dyDescent="0.25">
      <c r="A837" s="13" t="str">
        <f t="shared" si="26"/>
        <v>1299321806</v>
      </c>
      <c r="B837" s="35">
        <v>832</v>
      </c>
      <c r="C837" s="36" t="s">
        <v>8093</v>
      </c>
      <c r="D837" s="13" t="str">
        <f t="shared" si="27"/>
        <v>1299321806</v>
      </c>
      <c r="E837" s="36"/>
      <c r="F837" s="35" t="s">
        <v>8094</v>
      </c>
      <c r="G837" s="37">
        <v>44100.321574074071</v>
      </c>
      <c r="H837" s="35" t="s">
        <v>157</v>
      </c>
      <c r="I837" s="35" t="s">
        <v>8095</v>
      </c>
      <c r="J837" s="35" t="s">
        <v>8095</v>
      </c>
      <c r="K837" s="35" t="s">
        <v>8096</v>
      </c>
      <c r="L837" s="35" t="s">
        <v>8097</v>
      </c>
      <c r="M837" s="35" t="s">
        <v>8098</v>
      </c>
      <c r="N837" s="35" t="s">
        <v>8099</v>
      </c>
      <c r="O837" s="35" t="s">
        <v>8100</v>
      </c>
      <c r="P837" s="38">
        <v>76000</v>
      </c>
      <c r="Q837" s="38">
        <v>6650</v>
      </c>
      <c r="R837" s="38">
        <v>8000</v>
      </c>
      <c r="S837" s="38">
        <v>0</v>
      </c>
      <c r="T837" s="38">
        <v>0</v>
      </c>
      <c r="U837" s="19"/>
      <c r="V837" s="38">
        <v>0</v>
      </c>
      <c r="W837" s="19"/>
      <c r="X837" s="38">
        <v>0</v>
      </c>
      <c r="Y837" s="38">
        <v>90650</v>
      </c>
      <c r="Z837" s="38">
        <v>90650</v>
      </c>
      <c r="AA837" s="39" t="s">
        <v>8101</v>
      </c>
      <c r="AB837" s="38" t="s">
        <v>158</v>
      </c>
      <c r="AC837" s="38" t="s">
        <v>112</v>
      </c>
    </row>
    <row r="838" spans="1:29" x14ac:dyDescent="0.25">
      <c r="A838" s="13" t="str">
        <f t="shared" ref="A838:A901" si="28">D838</f>
        <v>1917021719</v>
      </c>
      <c r="B838" s="35">
        <v>833</v>
      </c>
      <c r="C838" s="36" t="s">
        <v>8102</v>
      </c>
      <c r="D838" s="13" t="str">
        <f t="shared" ref="D838:D901" si="29">RIGHT(C838,LEN(C838)-6)</f>
        <v>1917021719</v>
      </c>
      <c r="E838" s="36"/>
      <c r="F838" s="35" t="s">
        <v>8103</v>
      </c>
      <c r="G838" s="37">
        <v>44100.323611111111</v>
      </c>
      <c r="H838" s="35" t="s">
        <v>157</v>
      </c>
      <c r="I838" s="35" t="s">
        <v>8104</v>
      </c>
      <c r="J838" s="35" t="s">
        <v>8104</v>
      </c>
      <c r="K838" s="35" t="s">
        <v>8105</v>
      </c>
      <c r="L838" s="35" t="s">
        <v>8106</v>
      </c>
      <c r="M838" s="35" t="s">
        <v>8107</v>
      </c>
      <c r="N838" s="35" t="s">
        <v>8108</v>
      </c>
      <c r="O838" s="35" t="s">
        <v>8109</v>
      </c>
      <c r="P838" s="38">
        <v>687000</v>
      </c>
      <c r="Q838" s="38">
        <v>6650</v>
      </c>
      <c r="R838" s="38">
        <v>8000</v>
      </c>
      <c r="S838" s="38">
        <v>0</v>
      </c>
      <c r="T838" s="38">
        <v>0</v>
      </c>
      <c r="U838" s="19"/>
      <c r="V838" s="38">
        <v>0</v>
      </c>
      <c r="W838" s="19"/>
      <c r="X838" s="38">
        <v>0</v>
      </c>
      <c r="Y838" s="38">
        <v>701650</v>
      </c>
      <c r="Z838" s="38">
        <v>701650</v>
      </c>
      <c r="AA838" s="39" t="s">
        <v>8110</v>
      </c>
      <c r="AB838" s="38" t="s">
        <v>138</v>
      </c>
      <c r="AC838" s="38" t="s">
        <v>112</v>
      </c>
    </row>
    <row r="839" spans="1:29" x14ac:dyDescent="0.25">
      <c r="A839" s="13" t="str">
        <f t="shared" si="28"/>
        <v>1358321493</v>
      </c>
      <c r="B839" s="35">
        <v>834</v>
      </c>
      <c r="C839" s="36" t="s">
        <v>8111</v>
      </c>
      <c r="D839" s="13" t="str">
        <f t="shared" si="29"/>
        <v>1358321493</v>
      </c>
      <c r="E839" s="36"/>
      <c r="F839" s="35" t="s">
        <v>8112</v>
      </c>
      <c r="G839" s="37">
        <v>44100.344953703701</v>
      </c>
      <c r="H839" s="35" t="s">
        <v>157</v>
      </c>
      <c r="I839" s="35" t="s">
        <v>8113</v>
      </c>
      <c r="J839" s="35" t="s">
        <v>8113</v>
      </c>
      <c r="K839" s="35" t="s">
        <v>8114</v>
      </c>
      <c r="L839" s="35" t="s">
        <v>8115</v>
      </c>
      <c r="M839" s="35" t="s">
        <v>8116</v>
      </c>
      <c r="N839" s="35" t="s">
        <v>8117</v>
      </c>
      <c r="O839" s="35" t="s">
        <v>8118</v>
      </c>
      <c r="P839" s="38">
        <v>50000</v>
      </c>
      <c r="Q839" s="38">
        <v>6650</v>
      </c>
      <c r="R839" s="38">
        <v>0</v>
      </c>
      <c r="S839" s="38">
        <v>0</v>
      </c>
      <c r="T839" s="38">
        <v>0</v>
      </c>
      <c r="U839" s="19"/>
      <c r="V839" s="38">
        <v>0</v>
      </c>
      <c r="W839" s="19"/>
      <c r="X839" s="38">
        <v>0</v>
      </c>
      <c r="Y839" s="38">
        <v>56650</v>
      </c>
      <c r="Z839" s="38">
        <v>56650</v>
      </c>
      <c r="AA839" s="20"/>
      <c r="AB839" s="19"/>
      <c r="AC839" s="38" t="s">
        <v>112</v>
      </c>
    </row>
    <row r="840" spans="1:29" x14ac:dyDescent="0.25">
      <c r="A840" s="13" t="str">
        <f t="shared" si="28"/>
        <v>1841321634</v>
      </c>
      <c r="B840" s="35">
        <v>835</v>
      </c>
      <c r="C840" s="36" t="s">
        <v>8119</v>
      </c>
      <c r="D840" s="13" t="str">
        <f t="shared" si="29"/>
        <v>1841321634</v>
      </c>
      <c r="E840" s="36"/>
      <c r="F840" s="35" t="s">
        <v>8120</v>
      </c>
      <c r="G840" s="37">
        <v>44100.345625000002</v>
      </c>
      <c r="H840" s="35" t="s">
        <v>157</v>
      </c>
      <c r="I840" s="35" t="s">
        <v>8121</v>
      </c>
      <c r="J840" s="35" t="s">
        <v>8121</v>
      </c>
      <c r="K840" s="35" t="s">
        <v>8122</v>
      </c>
      <c r="L840" s="35" t="s">
        <v>8123</v>
      </c>
      <c r="M840" s="35" t="s">
        <v>8124</v>
      </c>
      <c r="N840" s="35" t="s">
        <v>8125</v>
      </c>
      <c r="O840" s="35" t="s">
        <v>8126</v>
      </c>
      <c r="P840" s="38">
        <v>50000</v>
      </c>
      <c r="Q840" s="38">
        <v>6650</v>
      </c>
      <c r="R840" s="38">
        <v>0</v>
      </c>
      <c r="S840" s="38">
        <v>0</v>
      </c>
      <c r="T840" s="38">
        <v>0</v>
      </c>
      <c r="U840" s="19"/>
      <c r="V840" s="38">
        <v>0</v>
      </c>
      <c r="W840" s="19"/>
      <c r="X840" s="38">
        <v>0</v>
      </c>
      <c r="Y840" s="38">
        <v>56650</v>
      </c>
      <c r="Z840" s="38">
        <v>56650</v>
      </c>
      <c r="AA840" s="20"/>
      <c r="AB840" s="19"/>
      <c r="AC840" s="38" t="s">
        <v>112</v>
      </c>
    </row>
    <row r="841" spans="1:29" x14ac:dyDescent="0.25">
      <c r="A841" s="13" t="str">
        <f t="shared" si="28"/>
        <v>1491380201</v>
      </c>
      <c r="B841" s="35">
        <v>836</v>
      </c>
      <c r="C841" s="36" t="s">
        <v>8127</v>
      </c>
      <c r="D841" s="13" t="str">
        <f t="shared" si="29"/>
        <v>1491380201</v>
      </c>
      <c r="E841" s="36"/>
      <c r="F841" s="35" t="s">
        <v>8128</v>
      </c>
      <c r="G841" s="37">
        <v>44100.348263888889</v>
      </c>
      <c r="H841" s="35" t="s">
        <v>157</v>
      </c>
      <c r="I841" s="35" t="s">
        <v>8129</v>
      </c>
      <c r="J841" s="35" t="s">
        <v>8129</v>
      </c>
      <c r="K841" s="35" t="s">
        <v>8130</v>
      </c>
      <c r="L841" s="35" t="s">
        <v>8131</v>
      </c>
      <c r="M841" s="35" t="s">
        <v>8132</v>
      </c>
      <c r="N841" s="35" t="s">
        <v>420</v>
      </c>
      <c r="O841" s="35" t="s">
        <v>421</v>
      </c>
      <c r="P841" s="38">
        <v>475000</v>
      </c>
      <c r="Q841" s="38">
        <v>6650</v>
      </c>
      <c r="R841" s="38">
        <v>68000</v>
      </c>
      <c r="S841" s="38">
        <v>0</v>
      </c>
      <c r="T841" s="38">
        <v>0</v>
      </c>
      <c r="U841" s="19"/>
      <c r="V841" s="38">
        <v>0</v>
      </c>
      <c r="W841" s="19"/>
      <c r="X841" s="38">
        <v>0</v>
      </c>
      <c r="Y841" s="38">
        <v>549650</v>
      </c>
      <c r="Z841" s="38">
        <v>549650</v>
      </c>
      <c r="AA841" s="39" t="s">
        <v>8133</v>
      </c>
      <c r="AB841" s="38" t="s">
        <v>151</v>
      </c>
      <c r="AC841" s="38" t="s">
        <v>112</v>
      </c>
    </row>
    <row r="842" spans="1:29" x14ac:dyDescent="0.25">
      <c r="A842" s="13" t="str">
        <f t="shared" si="28"/>
        <v>1137480438</v>
      </c>
      <c r="B842" s="35">
        <v>837</v>
      </c>
      <c r="C842" s="36" t="s">
        <v>8134</v>
      </c>
      <c r="D842" s="13" t="str">
        <f t="shared" si="29"/>
        <v>1137480438</v>
      </c>
      <c r="E842" s="36"/>
      <c r="F842" s="35" t="s">
        <v>8135</v>
      </c>
      <c r="G842" s="37">
        <v>44100.367800925924</v>
      </c>
      <c r="H842" s="35" t="s">
        <v>157</v>
      </c>
      <c r="I842" s="35" t="s">
        <v>8136</v>
      </c>
      <c r="J842" s="35" t="s">
        <v>8136</v>
      </c>
      <c r="K842" s="35" t="s">
        <v>8137</v>
      </c>
      <c r="L842" s="35" t="s">
        <v>8138</v>
      </c>
      <c r="M842" s="35" t="s">
        <v>8139</v>
      </c>
      <c r="N842" s="35" t="s">
        <v>8140</v>
      </c>
      <c r="O842" s="35" t="s">
        <v>8141</v>
      </c>
      <c r="P842" s="38">
        <v>715000</v>
      </c>
      <c r="Q842" s="38">
        <v>6650</v>
      </c>
      <c r="R842" s="38">
        <v>14000</v>
      </c>
      <c r="S842" s="38">
        <v>0</v>
      </c>
      <c r="T842" s="38">
        <v>0</v>
      </c>
      <c r="U842" s="19"/>
      <c r="V842" s="38">
        <v>0</v>
      </c>
      <c r="W842" s="19"/>
      <c r="X842" s="38">
        <v>0</v>
      </c>
      <c r="Y842" s="38">
        <v>735650</v>
      </c>
      <c r="Z842" s="38">
        <v>735650</v>
      </c>
      <c r="AA842" s="39" t="s">
        <v>8142</v>
      </c>
      <c r="AB842" s="38" t="s">
        <v>162</v>
      </c>
      <c r="AC842" s="38" t="s">
        <v>112</v>
      </c>
    </row>
    <row r="843" spans="1:29" x14ac:dyDescent="0.25">
      <c r="A843" s="13" t="str">
        <f t="shared" si="28"/>
        <v>1712580994</v>
      </c>
      <c r="B843" s="35">
        <v>838</v>
      </c>
      <c r="C843" s="36" t="s">
        <v>8143</v>
      </c>
      <c r="D843" s="13" t="str">
        <f t="shared" si="29"/>
        <v>1712580994</v>
      </c>
      <c r="E843" s="36"/>
      <c r="F843" s="35" t="s">
        <v>8144</v>
      </c>
      <c r="G843" s="37">
        <v>44100.371099537035</v>
      </c>
      <c r="H843" s="35" t="s">
        <v>157</v>
      </c>
      <c r="I843" s="35" t="s">
        <v>8145</v>
      </c>
      <c r="J843" s="35" t="s">
        <v>8145</v>
      </c>
      <c r="K843" s="35" t="s">
        <v>8146</v>
      </c>
      <c r="L843" s="35" t="s">
        <v>8147</v>
      </c>
      <c r="M843" s="35" t="s">
        <v>8148</v>
      </c>
      <c r="N843" s="35" t="s">
        <v>8149</v>
      </c>
      <c r="O843" s="35" t="s">
        <v>8150</v>
      </c>
      <c r="P843" s="38">
        <v>50000</v>
      </c>
      <c r="Q843" s="38">
        <v>6650</v>
      </c>
      <c r="R843" s="38">
        <v>0</v>
      </c>
      <c r="S843" s="38">
        <v>0</v>
      </c>
      <c r="T843" s="38">
        <v>0</v>
      </c>
      <c r="U843" s="19"/>
      <c r="V843" s="38">
        <v>0</v>
      </c>
      <c r="W843" s="19"/>
      <c r="X843" s="38">
        <v>0</v>
      </c>
      <c r="Y843" s="38">
        <v>56650</v>
      </c>
      <c r="Z843" s="38">
        <v>56650</v>
      </c>
      <c r="AA843" s="20"/>
      <c r="AB843" s="19"/>
      <c r="AC843" s="38" t="s">
        <v>112</v>
      </c>
    </row>
    <row r="844" spans="1:29" x14ac:dyDescent="0.25">
      <c r="A844" s="13" t="str">
        <f t="shared" si="28"/>
        <v>1148580893</v>
      </c>
      <c r="B844" s="35">
        <v>839</v>
      </c>
      <c r="C844" s="36" t="s">
        <v>8151</v>
      </c>
      <c r="D844" s="13" t="str">
        <f t="shared" si="29"/>
        <v>1148580893</v>
      </c>
      <c r="E844" s="36"/>
      <c r="F844" s="35" t="s">
        <v>8152</v>
      </c>
      <c r="G844" s="37">
        <v>44100.378842592596</v>
      </c>
      <c r="H844" s="35" t="s">
        <v>157</v>
      </c>
      <c r="I844" s="35" t="s">
        <v>8153</v>
      </c>
      <c r="J844" s="35" t="s">
        <v>8153</v>
      </c>
      <c r="K844" s="35" t="s">
        <v>8154</v>
      </c>
      <c r="L844" s="35" t="s">
        <v>8155</v>
      </c>
      <c r="M844" s="35" t="s">
        <v>8156</v>
      </c>
      <c r="N844" s="35" t="s">
        <v>373</v>
      </c>
      <c r="O844" s="35" t="s">
        <v>374</v>
      </c>
      <c r="P844" s="38">
        <v>150000</v>
      </c>
      <c r="Q844" s="38">
        <v>6650</v>
      </c>
      <c r="R844" s="38">
        <v>15000</v>
      </c>
      <c r="S844" s="38">
        <v>0</v>
      </c>
      <c r="T844" s="38">
        <v>0</v>
      </c>
      <c r="U844" s="19"/>
      <c r="V844" s="38">
        <v>0</v>
      </c>
      <c r="W844" s="19"/>
      <c r="X844" s="38">
        <v>0</v>
      </c>
      <c r="Y844" s="38">
        <v>171650</v>
      </c>
      <c r="Z844" s="38">
        <v>171650</v>
      </c>
      <c r="AA844" s="39" t="s">
        <v>8157</v>
      </c>
      <c r="AB844" s="38" t="s">
        <v>162</v>
      </c>
      <c r="AC844" s="38" t="s">
        <v>112</v>
      </c>
    </row>
    <row r="845" spans="1:29" x14ac:dyDescent="0.25">
      <c r="A845" s="13" t="str">
        <f t="shared" si="28"/>
        <v>1427680405</v>
      </c>
      <c r="B845" s="35">
        <v>840</v>
      </c>
      <c r="C845" s="36" t="s">
        <v>8158</v>
      </c>
      <c r="D845" s="13" t="str">
        <f t="shared" si="29"/>
        <v>1427680405</v>
      </c>
      <c r="E845" s="36"/>
      <c r="F845" s="35" t="s">
        <v>8159</v>
      </c>
      <c r="G845" s="37">
        <v>44100.38863425926</v>
      </c>
      <c r="H845" s="35" t="s">
        <v>157</v>
      </c>
      <c r="I845" s="35" t="s">
        <v>8160</v>
      </c>
      <c r="J845" s="35" t="s">
        <v>8160</v>
      </c>
      <c r="K845" s="35" t="s">
        <v>8161</v>
      </c>
      <c r="L845" s="35" t="s">
        <v>8162</v>
      </c>
      <c r="M845" s="35" t="s">
        <v>8163</v>
      </c>
      <c r="N845" s="35" t="s">
        <v>448</v>
      </c>
      <c r="O845" s="35" t="s">
        <v>449</v>
      </c>
      <c r="P845" s="38">
        <v>670000</v>
      </c>
      <c r="Q845" s="38">
        <v>6650</v>
      </c>
      <c r="R845" s="38">
        <v>27000</v>
      </c>
      <c r="S845" s="38">
        <v>0</v>
      </c>
      <c r="T845" s="38">
        <v>0</v>
      </c>
      <c r="U845" s="19"/>
      <c r="V845" s="38">
        <v>0</v>
      </c>
      <c r="W845" s="19"/>
      <c r="X845" s="38">
        <v>0</v>
      </c>
      <c r="Y845" s="38">
        <v>703650</v>
      </c>
      <c r="Z845" s="38">
        <v>703650</v>
      </c>
      <c r="AA845" s="39" t="s">
        <v>8164</v>
      </c>
      <c r="AB845" s="38" t="s">
        <v>162</v>
      </c>
      <c r="AC845" s="38" t="s">
        <v>112</v>
      </c>
    </row>
    <row r="846" spans="1:29" x14ac:dyDescent="0.25">
      <c r="A846" s="13" t="str">
        <f t="shared" si="28"/>
        <v>1094680912</v>
      </c>
      <c r="B846" s="35">
        <v>841</v>
      </c>
      <c r="C846" s="36" t="s">
        <v>8165</v>
      </c>
      <c r="D846" s="13" t="str">
        <f t="shared" si="29"/>
        <v>1094680912</v>
      </c>
      <c r="E846" s="36"/>
      <c r="F846" s="35" t="s">
        <v>8166</v>
      </c>
      <c r="G846" s="37">
        <v>44100.388715277775</v>
      </c>
      <c r="H846" s="35" t="s">
        <v>157</v>
      </c>
      <c r="I846" s="35" t="s">
        <v>8167</v>
      </c>
      <c r="J846" s="35" t="s">
        <v>8167</v>
      </c>
      <c r="K846" s="35" t="s">
        <v>8168</v>
      </c>
      <c r="L846" s="35" t="s">
        <v>8169</v>
      </c>
      <c r="M846" s="35" t="s">
        <v>8170</v>
      </c>
      <c r="N846" s="35" t="s">
        <v>323</v>
      </c>
      <c r="O846" s="35" t="s">
        <v>324</v>
      </c>
      <c r="P846" s="38">
        <v>950000</v>
      </c>
      <c r="Q846" s="38">
        <v>6650</v>
      </c>
      <c r="R846" s="38">
        <v>40000</v>
      </c>
      <c r="S846" s="38">
        <v>0</v>
      </c>
      <c r="T846" s="38">
        <v>0</v>
      </c>
      <c r="U846" s="19"/>
      <c r="V846" s="38">
        <v>0</v>
      </c>
      <c r="W846" s="19"/>
      <c r="X846" s="38">
        <v>0</v>
      </c>
      <c r="Y846" s="38">
        <v>996650</v>
      </c>
      <c r="Z846" s="38">
        <v>996650</v>
      </c>
      <c r="AA846" s="39" t="s">
        <v>8171</v>
      </c>
      <c r="AB846" s="38" t="s">
        <v>138</v>
      </c>
      <c r="AC846" s="38" t="s">
        <v>112</v>
      </c>
    </row>
    <row r="847" spans="1:29" x14ac:dyDescent="0.25">
      <c r="A847" s="13" t="str">
        <f t="shared" si="28"/>
        <v>1705780529</v>
      </c>
      <c r="B847" s="35">
        <v>842</v>
      </c>
      <c r="C847" s="36" t="s">
        <v>8172</v>
      </c>
      <c r="D847" s="13" t="str">
        <f t="shared" si="29"/>
        <v>1705780529</v>
      </c>
      <c r="E847" s="36"/>
      <c r="F847" s="35" t="s">
        <v>8173</v>
      </c>
      <c r="G847" s="37">
        <v>44100.399340277778</v>
      </c>
      <c r="H847" s="35" t="s">
        <v>157</v>
      </c>
      <c r="I847" s="35" t="s">
        <v>8174</v>
      </c>
      <c r="J847" s="35" t="s">
        <v>8174</v>
      </c>
      <c r="K847" s="35" t="s">
        <v>8175</v>
      </c>
      <c r="L847" s="35" t="s">
        <v>8176</v>
      </c>
      <c r="M847" s="35" t="s">
        <v>8177</v>
      </c>
      <c r="N847" s="35" t="s">
        <v>8178</v>
      </c>
      <c r="O847" s="35" t="s">
        <v>8179</v>
      </c>
      <c r="P847" s="38">
        <v>620000</v>
      </c>
      <c r="Q847" s="38">
        <v>6650</v>
      </c>
      <c r="R847" s="38">
        <v>7000</v>
      </c>
      <c r="S847" s="38">
        <v>0</v>
      </c>
      <c r="T847" s="38">
        <v>0</v>
      </c>
      <c r="U847" s="19"/>
      <c r="V847" s="38">
        <v>0</v>
      </c>
      <c r="W847" s="19"/>
      <c r="X847" s="38">
        <v>0</v>
      </c>
      <c r="Y847" s="38">
        <v>633650</v>
      </c>
      <c r="Z847" s="38">
        <v>633650</v>
      </c>
      <c r="AA847" s="39" t="s">
        <v>8180</v>
      </c>
      <c r="AB847" s="38" t="s">
        <v>162</v>
      </c>
      <c r="AC847" s="38" t="s">
        <v>112</v>
      </c>
    </row>
    <row r="848" spans="1:29" x14ac:dyDescent="0.25">
      <c r="A848" s="13" t="str">
        <f t="shared" si="28"/>
        <v>1131000940C</v>
      </c>
      <c r="B848" s="35">
        <v>843</v>
      </c>
      <c r="C848" s="36" t="s">
        <v>8181</v>
      </c>
      <c r="D848" s="13" t="str">
        <f t="shared" si="29"/>
        <v>1131000940C</v>
      </c>
      <c r="E848" s="36"/>
      <c r="F848" s="35" t="s">
        <v>8181</v>
      </c>
      <c r="G848" s="37">
        <v>44100.400439814817</v>
      </c>
      <c r="H848" s="35" t="s">
        <v>180</v>
      </c>
      <c r="I848" s="35" t="s">
        <v>8182</v>
      </c>
      <c r="J848" s="35" t="s">
        <v>8182</v>
      </c>
      <c r="K848" s="35" t="s">
        <v>8183</v>
      </c>
      <c r="L848" s="35" t="s">
        <v>8184</v>
      </c>
      <c r="M848" s="35" t="s">
        <v>8185</v>
      </c>
      <c r="N848" s="35" t="s">
        <v>8186</v>
      </c>
      <c r="O848" s="35" t="s">
        <v>8187</v>
      </c>
      <c r="P848" s="38">
        <v>50000</v>
      </c>
      <c r="Q848" s="38">
        <v>5200</v>
      </c>
      <c r="R848" s="38">
        <v>0</v>
      </c>
      <c r="S848" s="38">
        <v>0</v>
      </c>
      <c r="T848" s="38">
        <v>0</v>
      </c>
      <c r="U848" s="19"/>
      <c r="V848" s="38">
        <v>0</v>
      </c>
      <c r="W848" s="19"/>
      <c r="X848" s="38">
        <v>0</v>
      </c>
      <c r="Y848" s="38">
        <v>55200</v>
      </c>
      <c r="Z848" s="38">
        <v>55200</v>
      </c>
      <c r="AA848" s="20"/>
      <c r="AB848" s="19"/>
      <c r="AC848" s="38" t="s">
        <v>112</v>
      </c>
    </row>
    <row r="849" spans="1:29" x14ac:dyDescent="0.25">
      <c r="A849" s="13" t="str">
        <f t="shared" si="28"/>
        <v>1818780443</v>
      </c>
      <c r="B849" s="35">
        <v>844</v>
      </c>
      <c r="C849" s="36" t="s">
        <v>8188</v>
      </c>
      <c r="D849" s="13" t="str">
        <f t="shared" si="29"/>
        <v>1818780443</v>
      </c>
      <c r="E849" s="36"/>
      <c r="F849" s="35" t="s">
        <v>8189</v>
      </c>
      <c r="G849" s="37">
        <v>44100.402881944443</v>
      </c>
      <c r="H849" s="35" t="s">
        <v>157</v>
      </c>
      <c r="I849" s="35" t="s">
        <v>8190</v>
      </c>
      <c r="J849" s="35" t="s">
        <v>8190</v>
      </c>
      <c r="K849" s="35" t="s">
        <v>8191</v>
      </c>
      <c r="L849" s="35" t="s">
        <v>8192</v>
      </c>
      <c r="M849" s="35" t="s">
        <v>8193</v>
      </c>
      <c r="N849" s="35" t="s">
        <v>8194</v>
      </c>
      <c r="O849" s="35" t="s">
        <v>8195</v>
      </c>
      <c r="P849" s="38">
        <v>50000</v>
      </c>
      <c r="Q849" s="38">
        <v>6650</v>
      </c>
      <c r="R849" s="38">
        <v>10000</v>
      </c>
      <c r="S849" s="38">
        <v>0</v>
      </c>
      <c r="T849" s="38">
        <v>0</v>
      </c>
      <c r="U849" s="19"/>
      <c r="V849" s="38">
        <v>0</v>
      </c>
      <c r="W849" s="19"/>
      <c r="X849" s="38">
        <v>0</v>
      </c>
      <c r="Y849" s="38">
        <v>66650</v>
      </c>
      <c r="Z849" s="38">
        <v>66650</v>
      </c>
      <c r="AA849" s="39" t="s">
        <v>8196</v>
      </c>
      <c r="AB849" s="38" t="s">
        <v>151</v>
      </c>
      <c r="AC849" s="38" t="s">
        <v>112</v>
      </c>
    </row>
    <row r="850" spans="1:29" x14ac:dyDescent="0.25">
      <c r="A850" s="13" t="str">
        <f t="shared" si="28"/>
        <v>1674090033</v>
      </c>
      <c r="B850" s="35">
        <v>845</v>
      </c>
      <c r="C850" s="36" t="s">
        <v>8197</v>
      </c>
      <c r="D850" s="13" t="str">
        <f t="shared" si="29"/>
        <v>1674090033</v>
      </c>
      <c r="E850" s="36"/>
      <c r="F850" s="35" t="s">
        <v>8198</v>
      </c>
      <c r="G850" s="37">
        <v>44100.431932870371</v>
      </c>
      <c r="H850" s="35" t="s">
        <v>157</v>
      </c>
      <c r="I850" s="35" t="s">
        <v>8199</v>
      </c>
      <c r="J850" s="35" t="s">
        <v>8199</v>
      </c>
      <c r="K850" s="35" t="s">
        <v>8200</v>
      </c>
      <c r="L850" s="35" t="s">
        <v>8201</v>
      </c>
      <c r="M850" s="35" t="s">
        <v>8202</v>
      </c>
      <c r="N850" s="35" t="s">
        <v>714</v>
      </c>
      <c r="O850" s="35" t="s">
        <v>715</v>
      </c>
      <c r="P850" s="38">
        <v>240000</v>
      </c>
      <c r="Q850" s="38">
        <v>6650</v>
      </c>
      <c r="R850" s="38">
        <v>0</v>
      </c>
      <c r="S850" s="38">
        <v>0</v>
      </c>
      <c r="T850" s="38">
        <v>0</v>
      </c>
      <c r="U850" s="19"/>
      <c r="V850" s="38">
        <v>0</v>
      </c>
      <c r="W850" s="19"/>
      <c r="X850" s="38">
        <v>0</v>
      </c>
      <c r="Y850" s="38">
        <v>246650</v>
      </c>
      <c r="Z850" s="38">
        <v>246650</v>
      </c>
      <c r="AA850" s="20"/>
      <c r="AB850" s="19"/>
      <c r="AC850" s="38" t="s">
        <v>112</v>
      </c>
    </row>
    <row r="851" spans="1:29" x14ac:dyDescent="0.25">
      <c r="A851" s="13" t="str">
        <f t="shared" si="28"/>
        <v>1254090877</v>
      </c>
      <c r="B851" s="35">
        <v>846</v>
      </c>
      <c r="C851" s="36" t="s">
        <v>8203</v>
      </c>
      <c r="D851" s="13" t="str">
        <f t="shared" si="29"/>
        <v>1254090877</v>
      </c>
      <c r="E851" s="36"/>
      <c r="F851" s="35" t="s">
        <v>8204</v>
      </c>
      <c r="G851" s="37">
        <v>44100.433182870373</v>
      </c>
      <c r="H851" s="35" t="s">
        <v>157</v>
      </c>
      <c r="I851" s="35" t="s">
        <v>8205</v>
      </c>
      <c r="J851" s="35" t="s">
        <v>8205</v>
      </c>
      <c r="K851" s="35" t="s">
        <v>8206</v>
      </c>
      <c r="L851" s="35" t="s">
        <v>8207</v>
      </c>
      <c r="M851" s="35" t="s">
        <v>8208</v>
      </c>
      <c r="N851" s="35" t="s">
        <v>8209</v>
      </c>
      <c r="O851" s="35" t="s">
        <v>8210</v>
      </c>
      <c r="P851" s="38">
        <v>620000</v>
      </c>
      <c r="Q851" s="38">
        <v>6650</v>
      </c>
      <c r="R851" s="38">
        <v>10000</v>
      </c>
      <c r="S851" s="38">
        <v>0</v>
      </c>
      <c r="T851" s="38">
        <v>0</v>
      </c>
      <c r="U851" s="19"/>
      <c r="V851" s="38">
        <v>0</v>
      </c>
      <c r="W851" s="19"/>
      <c r="X851" s="38">
        <v>0</v>
      </c>
      <c r="Y851" s="38">
        <v>636650</v>
      </c>
      <c r="Z851" s="38">
        <v>636650</v>
      </c>
      <c r="AA851" s="39" t="s">
        <v>8211</v>
      </c>
      <c r="AB851" s="38" t="s">
        <v>151</v>
      </c>
      <c r="AC851" s="38" t="s">
        <v>112</v>
      </c>
    </row>
    <row r="852" spans="1:29" x14ac:dyDescent="0.25">
      <c r="A852" s="13" t="str">
        <f t="shared" si="28"/>
        <v>1667090654</v>
      </c>
      <c r="B852" s="35">
        <v>847</v>
      </c>
      <c r="C852" s="36" t="s">
        <v>8212</v>
      </c>
      <c r="D852" s="13" t="str">
        <f t="shared" si="29"/>
        <v>1667090654</v>
      </c>
      <c r="E852" s="36"/>
      <c r="F852" s="35" t="s">
        <v>8213</v>
      </c>
      <c r="G852" s="37">
        <v>44100.43545138889</v>
      </c>
      <c r="H852" s="35" t="s">
        <v>157</v>
      </c>
      <c r="I852" s="35" t="s">
        <v>8214</v>
      </c>
      <c r="J852" s="35" t="s">
        <v>8214</v>
      </c>
      <c r="K852" s="35" t="s">
        <v>8215</v>
      </c>
      <c r="L852" s="35" t="s">
        <v>8216</v>
      </c>
      <c r="M852" s="35" t="s">
        <v>8217</v>
      </c>
      <c r="N852" s="35" t="s">
        <v>8218</v>
      </c>
      <c r="O852" s="35" t="s">
        <v>8219</v>
      </c>
      <c r="P852" s="38">
        <v>1039000</v>
      </c>
      <c r="Q852" s="38">
        <v>6650</v>
      </c>
      <c r="R852" s="38">
        <v>18000</v>
      </c>
      <c r="S852" s="38">
        <v>0</v>
      </c>
      <c r="T852" s="38">
        <v>0</v>
      </c>
      <c r="U852" s="19"/>
      <c r="V852" s="38">
        <v>0</v>
      </c>
      <c r="W852" s="19"/>
      <c r="X852" s="38">
        <v>0</v>
      </c>
      <c r="Y852" s="38">
        <v>1063650</v>
      </c>
      <c r="Z852" s="38">
        <v>1063650</v>
      </c>
      <c r="AA852" s="20"/>
      <c r="AB852" s="38" t="s">
        <v>179</v>
      </c>
      <c r="AC852" s="38" t="s">
        <v>112</v>
      </c>
    </row>
    <row r="853" spans="1:29" x14ac:dyDescent="0.25">
      <c r="A853" s="13" t="str">
        <f t="shared" si="28"/>
        <v>1031190513</v>
      </c>
      <c r="B853" s="35">
        <v>848</v>
      </c>
      <c r="C853" s="36" t="s">
        <v>8220</v>
      </c>
      <c r="D853" s="13" t="str">
        <f t="shared" si="29"/>
        <v>1031190513</v>
      </c>
      <c r="E853" s="36"/>
      <c r="F853" s="35" t="s">
        <v>8221</v>
      </c>
      <c r="G853" s="37">
        <v>44100.440659722219</v>
      </c>
      <c r="H853" s="35" t="s">
        <v>157</v>
      </c>
      <c r="I853" s="35" t="s">
        <v>8222</v>
      </c>
      <c r="J853" s="35" t="s">
        <v>8222</v>
      </c>
      <c r="K853" s="35" t="s">
        <v>8223</v>
      </c>
      <c r="L853" s="35" t="s">
        <v>8224</v>
      </c>
      <c r="M853" s="35" t="s">
        <v>8225</v>
      </c>
      <c r="N853" s="35" t="s">
        <v>247</v>
      </c>
      <c r="O853" s="35" t="s">
        <v>248</v>
      </c>
      <c r="P853" s="38">
        <v>950000</v>
      </c>
      <c r="Q853" s="38">
        <v>6650</v>
      </c>
      <c r="R853" s="38">
        <v>10000</v>
      </c>
      <c r="S853" s="38">
        <v>0</v>
      </c>
      <c r="T853" s="38">
        <v>0</v>
      </c>
      <c r="U853" s="19"/>
      <c r="V853" s="38">
        <v>0</v>
      </c>
      <c r="W853" s="19"/>
      <c r="X853" s="38">
        <v>0</v>
      </c>
      <c r="Y853" s="38">
        <v>966650</v>
      </c>
      <c r="Z853" s="38">
        <v>966650</v>
      </c>
      <c r="AA853" s="39" t="s">
        <v>8226</v>
      </c>
      <c r="AB853" s="38" t="s">
        <v>162</v>
      </c>
      <c r="AC853" s="38" t="s">
        <v>112</v>
      </c>
    </row>
    <row r="854" spans="1:29" x14ac:dyDescent="0.25">
      <c r="A854" s="13" t="str">
        <f t="shared" si="28"/>
        <v>1172190683</v>
      </c>
      <c r="B854" s="35">
        <v>849</v>
      </c>
      <c r="C854" s="36" t="s">
        <v>8227</v>
      </c>
      <c r="D854" s="13" t="str">
        <f t="shared" si="29"/>
        <v>1172190683</v>
      </c>
      <c r="E854" s="36"/>
      <c r="F854" s="35" t="s">
        <v>8228</v>
      </c>
      <c r="G854" s="37">
        <v>44100.442013888889</v>
      </c>
      <c r="H854" s="35" t="s">
        <v>157</v>
      </c>
      <c r="I854" s="35" t="s">
        <v>8229</v>
      </c>
      <c r="J854" s="35" t="s">
        <v>8229</v>
      </c>
      <c r="K854" s="35" t="s">
        <v>8230</v>
      </c>
      <c r="L854" s="35" t="s">
        <v>8231</v>
      </c>
      <c r="M854" s="35" t="s">
        <v>8232</v>
      </c>
      <c r="N854" s="35" t="s">
        <v>183</v>
      </c>
      <c r="O854" s="35" t="s">
        <v>184</v>
      </c>
      <c r="P854" s="38">
        <v>1094000</v>
      </c>
      <c r="Q854" s="38">
        <v>6650</v>
      </c>
      <c r="R854" s="38">
        <v>27000</v>
      </c>
      <c r="S854" s="38">
        <v>0</v>
      </c>
      <c r="T854" s="38">
        <v>0</v>
      </c>
      <c r="U854" s="19"/>
      <c r="V854" s="38">
        <v>0</v>
      </c>
      <c r="W854" s="19"/>
      <c r="X854" s="38">
        <v>0</v>
      </c>
      <c r="Y854" s="38">
        <v>1127650</v>
      </c>
      <c r="Z854" s="38">
        <v>1127650</v>
      </c>
      <c r="AA854" s="39" t="s">
        <v>8233</v>
      </c>
      <c r="AB854" s="38" t="s">
        <v>162</v>
      </c>
      <c r="AC854" s="38" t="s">
        <v>112</v>
      </c>
    </row>
    <row r="855" spans="1:29" x14ac:dyDescent="0.25">
      <c r="A855" s="13" t="str">
        <f t="shared" si="28"/>
        <v>1811290010</v>
      </c>
      <c r="B855" s="35">
        <v>850</v>
      </c>
      <c r="C855" s="36" t="s">
        <v>8234</v>
      </c>
      <c r="D855" s="13" t="str">
        <f t="shared" si="29"/>
        <v>1811290010</v>
      </c>
      <c r="E855" s="36"/>
      <c r="F855" s="35" t="s">
        <v>8235</v>
      </c>
      <c r="G855" s="37">
        <v>44100.451666666668</v>
      </c>
      <c r="H855" s="35" t="s">
        <v>157</v>
      </c>
      <c r="I855" s="35" t="s">
        <v>8236</v>
      </c>
      <c r="J855" s="35" t="s">
        <v>8236</v>
      </c>
      <c r="K855" s="35" t="s">
        <v>8237</v>
      </c>
      <c r="L855" s="35" t="s">
        <v>8238</v>
      </c>
      <c r="M855" s="35" t="s">
        <v>8239</v>
      </c>
      <c r="N855" s="35" t="s">
        <v>183</v>
      </c>
      <c r="O855" s="35" t="s">
        <v>184</v>
      </c>
      <c r="P855" s="38">
        <v>620000</v>
      </c>
      <c r="Q855" s="38">
        <v>6650</v>
      </c>
      <c r="R855" s="38">
        <v>27000</v>
      </c>
      <c r="S855" s="38">
        <v>0</v>
      </c>
      <c r="T855" s="38">
        <v>0</v>
      </c>
      <c r="U855" s="19"/>
      <c r="V855" s="38">
        <v>0</v>
      </c>
      <c r="W855" s="19"/>
      <c r="X855" s="38">
        <v>0</v>
      </c>
      <c r="Y855" s="38">
        <v>653650</v>
      </c>
      <c r="Z855" s="38">
        <v>653650</v>
      </c>
      <c r="AA855" s="39" t="s">
        <v>8240</v>
      </c>
      <c r="AB855" s="38" t="s">
        <v>162</v>
      </c>
      <c r="AC855" s="38" t="s">
        <v>112</v>
      </c>
    </row>
    <row r="856" spans="1:29" x14ac:dyDescent="0.25">
      <c r="A856" s="13" t="str">
        <f t="shared" si="28"/>
        <v>1273290649</v>
      </c>
      <c r="B856" s="35">
        <v>851</v>
      </c>
      <c r="C856" s="36" t="s">
        <v>8241</v>
      </c>
      <c r="D856" s="13" t="str">
        <f t="shared" si="29"/>
        <v>1273290649</v>
      </c>
      <c r="E856" s="36"/>
      <c r="F856" s="35" t="s">
        <v>8242</v>
      </c>
      <c r="G856" s="37">
        <v>44100.454629629632</v>
      </c>
      <c r="H856" s="35" t="s">
        <v>157</v>
      </c>
      <c r="I856" s="35" t="s">
        <v>8243</v>
      </c>
      <c r="J856" s="35" t="s">
        <v>8243</v>
      </c>
      <c r="K856" s="35" t="s">
        <v>8244</v>
      </c>
      <c r="L856" s="35" t="s">
        <v>8245</v>
      </c>
      <c r="M856" s="35" t="s">
        <v>8246</v>
      </c>
      <c r="N856" s="35" t="s">
        <v>8247</v>
      </c>
      <c r="O856" s="35" t="s">
        <v>8248</v>
      </c>
      <c r="P856" s="38">
        <v>50000</v>
      </c>
      <c r="Q856" s="38">
        <v>6650</v>
      </c>
      <c r="R856" s="38">
        <v>0</v>
      </c>
      <c r="S856" s="38">
        <v>0</v>
      </c>
      <c r="T856" s="38">
        <v>0</v>
      </c>
      <c r="U856" s="19"/>
      <c r="V856" s="38">
        <v>0</v>
      </c>
      <c r="W856" s="19"/>
      <c r="X856" s="38">
        <v>0</v>
      </c>
      <c r="Y856" s="38">
        <v>56650</v>
      </c>
      <c r="Z856" s="38">
        <v>56650</v>
      </c>
      <c r="AA856" s="20"/>
      <c r="AB856" s="19"/>
      <c r="AC856" s="38" t="s">
        <v>112</v>
      </c>
    </row>
    <row r="857" spans="1:29" x14ac:dyDescent="0.25">
      <c r="A857" s="13" t="str">
        <f t="shared" si="28"/>
        <v>1928290629</v>
      </c>
      <c r="B857" s="35">
        <v>852</v>
      </c>
      <c r="C857" s="36" t="s">
        <v>8249</v>
      </c>
      <c r="D857" s="13" t="str">
        <f t="shared" si="29"/>
        <v>1928290629</v>
      </c>
      <c r="E857" s="36"/>
      <c r="F857" s="35" t="s">
        <v>8250</v>
      </c>
      <c r="G857" s="37">
        <v>44100.459826388891</v>
      </c>
      <c r="H857" s="35" t="s">
        <v>157</v>
      </c>
      <c r="I857" s="35" t="s">
        <v>8251</v>
      </c>
      <c r="J857" s="35" t="s">
        <v>8251</v>
      </c>
      <c r="K857" s="35" t="s">
        <v>8252</v>
      </c>
      <c r="L857" s="35" t="s">
        <v>8253</v>
      </c>
      <c r="M857" s="35" t="s">
        <v>8254</v>
      </c>
      <c r="N857" s="35" t="s">
        <v>8255</v>
      </c>
      <c r="O857" s="35" t="s">
        <v>8256</v>
      </c>
      <c r="P857" s="38">
        <v>50000</v>
      </c>
      <c r="Q857" s="38">
        <v>6650</v>
      </c>
      <c r="R857" s="38">
        <v>0</v>
      </c>
      <c r="S857" s="38">
        <v>0</v>
      </c>
      <c r="T857" s="38">
        <v>0</v>
      </c>
      <c r="U857" s="19"/>
      <c r="V857" s="38">
        <v>0</v>
      </c>
      <c r="W857" s="19"/>
      <c r="X857" s="38">
        <v>0</v>
      </c>
      <c r="Y857" s="38">
        <v>56650</v>
      </c>
      <c r="Z857" s="38">
        <v>56650</v>
      </c>
      <c r="AA857" s="20"/>
      <c r="AB857" s="19"/>
      <c r="AC857" s="38" t="s">
        <v>112</v>
      </c>
    </row>
    <row r="858" spans="1:29" x14ac:dyDescent="0.25">
      <c r="A858" s="13" t="str">
        <f t="shared" si="28"/>
        <v>1782631079</v>
      </c>
      <c r="B858" s="35">
        <v>853</v>
      </c>
      <c r="C858" s="36" t="s">
        <v>8257</v>
      </c>
      <c r="D858" s="13" t="str">
        <f t="shared" si="29"/>
        <v>1782631079</v>
      </c>
      <c r="E858" s="36"/>
      <c r="F858" s="35" t="s">
        <v>8258</v>
      </c>
      <c r="G858" s="37">
        <v>44100.462546296294</v>
      </c>
      <c r="H858" s="35" t="s">
        <v>157</v>
      </c>
      <c r="I858" s="35" t="s">
        <v>8259</v>
      </c>
      <c r="J858" s="35" t="s">
        <v>8259</v>
      </c>
      <c r="K858" s="35" t="s">
        <v>8260</v>
      </c>
      <c r="L858" s="35" t="s">
        <v>8261</v>
      </c>
      <c r="M858" s="35" t="s">
        <v>8262</v>
      </c>
      <c r="N858" s="35" t="s">
        <v>8263</v>
      </c>
      <c r="O858" s="35" t="s">
        <v>8264</v>
      </c>
      <c r="P858" s="38">
        <v>50000</v>
      </c>
      <c r="Q858" s="38">
        <v>6650</v>
      </c>
      <c r="R858" s="38">
        <v>8000</v>
      </c>
      <c r="S858" s="38">
        <v>0</v>
      </c>
      <c r="T858" s="38">
        <v>0</v>
      </c>
      <c r="U858" s="19"/>
      <c r="V858" s="38">
        <v>0</v>
      </c>
      <c r="W858" s="19"/>
      <c r="X858" s="38">
        <v>0</v>
      </c>
      <c r="Y858" s="38">
        <v>64650</v>
      </c>
      <c r="Z858" s="38">
        <v>64650</v>
      </c>
      <c r="AA858" s="39" t="s">
        <v>8265</v>
      </c>
      <c r="AB858" s="38" t="s">
        <v>138</v>
      </c>
      <c r="AC858" s="38" t="s">
        <v>112</v>
      </c>
    </row>
    <row r="859" spans="1:29" x14ac:dyDescent="0.25">
      <c r="A859" s="13" t="str">
        <f t="shared" si="28"/>
        <v>1030321001</v>
      </c>
      <c r="B859" s="35">
        <v>854</v>
      </c>
      <c r="C859" s="36" t="s">
        <v>8266</v>
      </c>
      <c r="D859" s="13" t="str">
        <f t="shared" si="29"/>
        <v>1030321001</v>
      </c>
      <c r="E859" s="36"/>
      <c r="F859" s="35" t="s">
        <v>8267</v>
      </c>
      <c r="G859" s="37">
        <v>44100.464942129627</v>
      </c>
      <c r="H859" s="35" t="s">
        <v>157</v>
      </c>
      <c r="I859" s="35" t="s">
        <v>8268</v>
      </c>
      <c r="J859" s="35" t="s">
        <v>8268</v>
      </c>
      <c r="K859" s="35" t="s">
        <v>8269</v>
      </c>
      <c r="L859" s="35" t="s">
        <v>8270</v>
      </c>
      <c r="M859" s="35" t="s">
        <v>8271</v>
      </c>
      <c r="N859" s="35" t="s">
        <v>880</v>
      </c>
      <c r="O859" s="35" t="s">
        <v>881</v>
      </c>
      <c r="P859" s="38">
        <v>520000</v>
      </c>
      <c r="Q859" s="38">
        <v>6650</v>
      </c>
      <c r="R859" s="38">
        <v>0</v>
      </c>
      <c r="S859" s="38">
        <v>0</v>
      </c>
      <c r="T859" s="38">
        <v>0</v>
      </c>
      <c r="U859" s="19"/>
      <c r="V859" s="38">
        <v>0</v>
      </c>
      <c r="W859" s="19"/>
      <c r="X859" s="38">
        <v>0</v>
      </c>
      <c r="Y859" s="38">
        <v>526650</v>
      </c>
      <c r="Z859" s="38">
        <v>526650</v>
      </c>
      <c r="AA859" s="20"/>
      <c r="AB859" s="19"/>
      <c r="AC859" s="38" t="s">
        <v>112</v>
      </c>
    </row>
    <row r="860" spans="1:29" x14ac:dyDescent="0.25">
      <c r="A860" s="13" t="str">
        <f t="shared" si="28"/>
        <v>1844490027</v>
      </c>
      <c r="B860" s="35">
        <v>855</v>
      </c>
      <c r="C860" s="36" t="s">
        <v>8272</v>
      </c>
      <c r="D860" s="13" t="str">
        <f t="shared" si="29"/>
        <v>1844490027</v>
      </c>
      <c r="E860" s="36"/>
      <c r="F860" s="35" t="s">
        <v>8273</v>
      </c>
      <c r="G860" s="37">
        <v>44100.478310185186</v>
      </c>
      <c r="H860" s="35" t="s">
        <v>157</v>
      </c>
      <c r="I860" s="35" t="s">
        <v>8274</v>
      </c>
      <c r="J860" s="35" t="s">
        <v>8274</v>
      </c>
      <c r="K860" s="35" t="s">
        <v>8275</v>
      </c>
      <c r="L860" s="35" t="s">
        <v>8276</v>
      </c>
      <c r="M860" s="35" t="s">
        <v>8277</v>
      </c>
      <c r="N860" s="35" t="s">
        <v>344</v>
      </c>
      <c r="O860" s="35" t="s">
        <v>345</v>
      </c>
      <c r="P860" s="38">
        <v>160000</v>
      </c>
      <c r="Q860" s="38">
        <v>6650</v>
      </c>
      <c r="R860" s="38">
        <v>10000</v>
      </c>
      <c r="S860" s="38">
        <v>0</v>
      </c>
      <c r="T860" s="38">
        <v>0</v>
      </c>
      <c r="U860" s="19"/>
      <c r="V860" s="38">
        <v>0</v>
      </c>
      <c r="W860" s="19"/>
      <c r="X860" s="38">
        <v>0</v>
      </c>
      <c r="Y860" s="38">
        <v>176650</v>
      </c>
      <c r="Z860" s="38">
        <v>176650</v>
      </c>
      <c r="AA860" s="39" t="s">
        <v>8278</v>
      </c>
      <c r="AB860" s="38" t="s">
        <v>162</v>
      </c>
      <c r="AC860" s="38" t="s">
        <v>112</v>
      </c>
    </row>
    <row r="861" spans="1:29" x14ac:dyDescent="0.25">
      <c r="A861" s="13" t="str">
        <f t="shared" si="28"/>
        <v>1330831758</v>
      </c>
      <c r="B861" s="35">
        <v>856</v>
      </c>
      <c r="C861" s="36" t="s">
        <v>8279</v>
      </c>
      <c r="D861" s="13" t="str">
        <f t="shared" si="29"/>
        <v>1330831758</v>
      </c>
      <c r="E861" s="36"/>
      <c r="F861" s="35" t="s">
        <v>8280</v>
      </c>
      <c r="G861" s="37">
        <v>44100.482881944445</v>
      </c>
      <c r="H861" s="35" t="s">
        <v>157</v>
      </c>
      <c r="I861" s="35" t="s">
        <v>8281</v>
      </c>
      <c r="J861" s="35" t="s">
        <v>8281</v>
      </c>
      <c r="K861" s="35" t="s">
        <v>8282</v>
      </c>
      <c r="L861" s="35" t="s">
        <v>8283</v>
      </c>
      <c r="M861" s="35" t="s">
        <v>8284</v>
      </c>
      <c r="N861" s="35" t="s">
        <v>8285</v>
      </c>
      <c r="O861" s="35" t="s">
        <v>8286</v>
      </c>
      <c r="P861" s="38">
        <v>50000</v>
      </c>
      <c r="Q861" s="38">
        <v>6650</v>
      </c>
      <c r="R861" s="38">
        <v>0</v>
      </c>
      <c r="S861" s="38">
        <v>0</v>
      </c>
      <c r="T861" s="38">
        <v>0</v>
      </c>
      <c r="U861" s="19"/>
      <c r="V861" s="38">
        <v>0</v>
      </c>
      <c r="W861" s="19"/>
      <c r="X861" s="38">
        <v>0</v>
      </c>
      <c r="Y861" s="38">
        <v>56650</v>
      </c>
      <c r="Z861" s="38">
        <v>56650</v>
      </c>
      <c r="AA861" s="20"/>
      <c r="AB861" s="19"/>
      <c r="AC861" s="38" t="s">
        <v>112</v>
      </c>
    </row>
    <row r="862" spans="1:29" x14ac:dyDescent="0.25">
      <c r="A862" s="13" t="str">
        <f t="shared" si="28"/>
        <v>1019490825</v>
      </c>
      <c r="B862" s="35">
        <v>857</v>
      </c>
      <c r="C862" s="36" t="s">
        <v>8287</v>
      </c>
      <c r="D862" s="13" t="str">
        <f t="shared" si="29"/>
        <v>1019490825</v>
      </c>
      <c r="E862" s="36"/>
      <c r="F862" s="35" t="s">
        <v>8288</v>
      </c>
      <c r="G862" s="37">
        <v>44100.483703703707</v>
      </c>
      <c r="H862" s="35" t="s">
        <v>157</v>
      </c>
      <c r="I862" s="35" t="s">
        <v>8289</v>
      </c>
      <c r="J862" s="35" t="s">
        <v>8289</v>
      </c>
      <c r="K862" s="35" t="s">
        <v>8290</v>
      </c>
      <c r="L862" s="35" t="s">
        <v>8291</v>
      </c>
      <c r="M862" s="35" t="s">
        <v>8292</v>
      </c>
      <c r="N862" s="35" t="s">
        <v>8293</v>
      </c>
      <c r="O862" s="35" t="s">
        <v>8294</v>
      </c>
      <c r="P862" s="38">
        <v>150000</v>
      </c>
      <c r="Q862" s="38">
        <v>6650</v>
      </c>
      <c r="R862" s="38">
        <v>8000</v>
      </c>
      <c r="S862" s="38">
        <v>0</v>
      </c>
      <c r="T862" s="38">
        <v>0</v>
      </c>
      <c r="U862" s="19"/>
      <c r="V862" s="38">
        <v>0</v>
      </c>
      <c r="W862" s="19"/>
      <c r="X862" s="38">
        <v>0</v>
      </c>
      <c r="Y862" s="38">
        <v>164650</v>
      </c>
      <c r="Z862" s="38">
        <v>164650</v>
      </c>
      <c r="AA862" s="39" t="s">
        <v>8295</v>
      </c>
      <c r="AB862" s="38" t="s">
        <v>138</v>
      </c>
      <c r="AC862" s="38" t="s">
        <v>112</v>
      </c>
    </row>
    <row r="863" spans="1:29" x14ac:dyDescent="0.25">
      <c r="A863" s="13" t="str">
        <f t="shared" si="28"/>
        <v>1062590468</v>
      </c>
      <c r="B863" s="35">
        <v>858</v>
      </c>
      <c r="C863" s="36" t="s">
        <v>8296</v>
      </c>
      <c r="D863" s="13" t="str">
        <f t="shared" si="29"/>
        <v>1062590468</v>
      </c>
      <c r="E863" s="36"/>
      <c r="F863" s="35" t="s">
        <v>8297</v>
      </c>
      <c r="G863" s="37">
        <v>44100.487384259257</v>
      </c>
      <c r="H863" s="35" t="s">
        <v>157</v>
      </c>
      <c r="I863" s="35" t="s">
        <v>8298</v>
      </c>
      <c r="J863" s="35" t="s">
        <v>8298</v>
      </c>
      <c r="K863" s="35" t="s">
        <v>8299</v>
      </c>
      <c r="L863" s="35" t="s">
        <v>8300</v>
      </c>
      <c r="M863" s="35" t="s">
        <v>8301</v>
      </c>
      <c r="N863" s="35" t="s">
        <v>315</v>
      </c>
      <c r="O863" s="35" t="s">
        <v>316</v>
      </c>
      <c r="P863" s="38">
        <v>91000</v>
      </c>
      <c r="Q863" s="38">
        <v>6650</v>
      </c>
      <c r="R863" s="38">
        <v>10000</v>
      </c>
      <c r="S863" s="38">
        <v>0</v>
      </c>
      <c r="T863" s="38">
        <v>0</v>
      </c>
      <c r="U863" s="19"/>
      <c r="V863" s="38">
        <v>0</v>
      </c>
      <c r="W863" s="19"/>
      <c r="X863" s="38">
        <v>0</v>
      </c>
      <c r="Y863" s="38">
        <v>107650</v>
      </c>
      <c r="Z863" s="38">
        <v>107650</v>
      </c>
      <c r="AA863" s="39" t="s">
        <v>8302</v>
      </c>
      <c r="AB863" s="38" t="s">
        <v>162</v>
      </c>
      <c r="AC863" s="38" t="s">
        <v>112</v>
      </c>
    </row>
    <row r="864" spans="1:29" x14ac:dyDescent="0.25">
      <c r="A864" s="13" t="str">
        <f t="shared" si="28"/>
        <v>1776590740</v>
      </c>
      <c r="B864" s="35">
        <v>859</v>
      </c>
      <c r="C864" s="36" t="s">
        <v>8303</v>
      </c>
      <c r="D864" s="13" t="str">
        <f t="shared" si="29"/>
        <v>1776590740</v>
      </c>
      <c r="E864" s="36"/>
      <c r="F864" s="35" t="s">
        <v>8304</v>
      </c>
      <c r="G864" s="37">
        <v>44100.494456018518</v>
      </c>
      <c r="H864" s="35" t="s">
        <v>157</v>
      </c>
      <c r="I864" s="35" t="s">
        <v>8305</v>
      </c>
      <c r="J864" s="35" t="s">
        <v>8305</v>
      </c>
      <c r="K864" s="35" t="s">
        <v>8306</v>
      </c>
      <c r="L864" s="35" t="s">
        <v>8307</v>
      </c>
      <c r="M864" s="35" t="s">
        <v>8308</v>
      </c>
      <c r="N864" s="35" t="s">
        <v>7351</v>
      </c>
      <c r="O864" s="35" t="s">
        <v>7352</v>
      </c>
      <c r="P864" s="38">
        <v>1424000</v>
      </c>
      <c r="Q864" s="38">
        <v>6650</v>
      </c>
      <c r="R864" s="38">
        <v>8000</v>
      </c>
      <c r="S864" s="38">
        <v>0</v>
      </c>
      <c r="T864" s="38">
        <v>0</v>
      </c>
      <c r="U864" s="19"/>
      <c r="V864" s="38">
        <v>0</v>
      </c>
      <c r="W864" s="19"/>
      <c r="X864" s="38">
        <v>0</v>
      </c>
      <c r="Y864" s="38">
        <v>1438650</v>
      </c>
      <c r="Z864" s="38">
        <v>1438650</v>
      </c>
      <c r="AA864" s="39" t="s">
        <v>8309</v>
      </c>
      <c r="AB864" s="38" t="s">
        <v>162</v>
      </c>
      <c r="AC864" s="38" t="s">
        <v>112</v>
      </c>
    </row>
    <row r="865" spans="1:29" x14ac:dyDescent="0.25">
      <c r="A865" s="13" t="str">
        <f t="shared" si="28"/>
        <v>1709790427</v>
      </c>
      <c r="B865" s="35">
        <v>860</v>
      </c>
      <c r="C865" s="36" t="s">
        <v>8310</v>
      </c>
      <c r="D865" s="13" t="str">
        <f t="shared" si="29"/>
        <v>1709790427</v>
      </c>
      <c r="E865" s="36"/>
      <c r="F865" s="35" t="s">
        <v>8311</v>
      </c>
      <c r="G865" s="37">
        <v>44100.518101851849</v>
      </c>
      <c r="H865" s="35" t="s">
        <v>157</v>
      </c>
      <c r="I865" s="35" t="s">
        <v>8312</v>
      </c>
      <c r="J865" s="35" t="s">
        <v>8312</v>
      </c>
      <c r="K865" s="35" t="s">
        <v>8313</v>
      </c>
      <c r="L865" s="35" t="s">
        <v>8314</v>
      </c>
      <c r="M865" s="35" t="s">
        <v>8315</v>
      </c>
      <c r="N865" s="35" t="s">
        <v>8316</v>
      </c>
      <c r="O865" s="35" t="s">
        <v>8317</v>
      </c>
      <c r="P865" s="38">
        <v>50000</v>
      </c>
      <c r="Q865" s="38">
        <v>6650</v>
      </c>
      <c r="R865" s="38">
        <v>0</v>
      </c>
      <c r="S865" s="38">
        <v>0</v>
      </c>
      <c r="T865" s="38">
        <v>0</v>
      </c>
      <c r="U865" s="19"/>
      <c r="V865" s="38">
        <v>0</v>
      </c>
      <c r="W865" s="19"/>
      <c r="X865" s="38">
        <v>0</v>
      </c>
      <c r="Y865" s="38">
        <v>56650</v>
      </c>
      <c r="Z865" s="38">
        <v>56650</v>
      </c>
      <c r="AA865" s="20"/>
      <c r="AB865" s="19"/>
      <c r="AC865" s="38" t="s">
        <v>112</v>
      </c>
    </row>
    <row r="866" spans="1:29" x14ac:dyDescent="0.25">
      <c r="A866" s="13" t="str">
        <f t="shared" si="28"/>
        <v>1947790209</v>
      </c>
      <c r="B866" s="35">
        <v>861</v>
      </c>
      <c r="C866" s="36" t="s">
        <v>8318</v>
      </c>
      <c r="D866" s="13" t="str">
        <f t="shared" si="29"/>
        <v>1947790209</v>
      </c>
      <c r="E866" s="36"/>
      <c r="F866" s="35" t="s">
        <v>8319</v>
      </c>
      <c r="G866" s="37">
        <v>44100.519976851851</v>
      </c>
      <c r="H866" s="35" t="s">
        <v>157</v>
      </c>
      <c r="I866" s="35" t="s">
        <v>8320</v>
      </c>
      <c r="J866" s="35" t="s">
        <v>8320</v>
      </c>
      <c r="K866" s="35" t="s">
        <v>8321</v>
      </c>
      <c r="L866" s="35" t="s">
        <v>8322</v>
      </c>
      <c r="M866" s="35" t="s">
        <v>8323</v>
      </c>
      <c r="N866" s="35" t="s">
        <v>8324</v>
      </c>
      <c r="O866" s="35" t="s">
        <v>8325</v>
      </c>
      <c r="P866" s="38">
        <v>50000</v>
      </c>
      <c r="Q866" s="38">
        <v>6650</v>
      </c>
      <c r="R866" s="38">
        <v>0</v>
      </c>
      <c r="S866" s="38">
        <v>0</v>
      </c>
      <c r="T866" s="38">
        <v>0</v>
      </c>
      <c r="U866" s="19"/>
      <c r="V866" s="38">
        <v>0</v>
      </c>
      <c r="W866" s="19"/>
      <c r="X866" s="38">
        <v>0</v>
      </c>
      <c r="Y866" s="38">
        <v>56650</v>
      </c>
      <c r="Z866" s="38">
        <v>56650</v>
      </c>
      <c r="AA866" s="20"/>
      <c r="AB866" s="19"/>
      <c r="AC866" s="38" t="s">
        <v>112</v>
      </c>
    </row>
    <row r="867" spans="1:29" x14ac:dyDescent="0.25">
      <c r="A867" s="13" t="str">
        <f t="shared" si="28"/>
        <v>1980990084</v>
      </c>
      <c r="B867" s="35">
        <v>862</v>
      </c>
      <c r="C867" s="36" t="s">
        <v>8326</v>
      </c>
      <c r="D867" s="13" t="str">
        <f t="shared" si="29"/>
        <v>1980990084</v>
      </c>
      <c r="E867" s="36"/>
      <c r="F867" s="35" t="s">
        <v>8327</v>
      </c>
      <c r="G867" s="37">
        <v>44100.533506944441</v>
      </c>
      <c r="H867" s="35" t="s">
        <v>157</v>
      </c>
      <c r="I867" s="35" t="s">
        <v>8328</v>
      </c>
      <c r="J867" s="35" t="s">
        <v>8328</v>
      </c>
      <c r="K867" s="35" t="s">
        <v>8329</v>
      </c>
      <c r="L867" s="35" t="s">
        <v>8330</v>
      </c>
      <c r="M867" s="35" t="s">
        <v>8331</v>
      </c>
      <c r="N867" s="35" t="s">
        <v>8332</v>
      </c>
      <c r="O867" s="35" t="s">
        <v>8333</v>
      </c>
      <c r="P867" s="38">
        <v>50000</v>
      </c>
      <c r="Q867" s="38">
        <v>6650</v>
      </c>
      <c r="R867" s="38">
        <v>0</v>
      </c>
      <c r="S867" s="38">
        <v>0</v>
      </c>
      <c r="T867" s="38">
        <v>0</v>
      </c>
      <c r="U867" s="19"/>
      <c r="V867" s="38">
        <v>0</v>
      </c>
      <c r="W867" s="19"/>
      <c r="X867" s="38">
        <v>0</v>
      </c>
      <c r="Y867" s="38">
        <v>56650</v>
      </c>
      <c r="Z867" s="38">
        <v>56650</v>
      </c>
      <c r="AA867" s="20"/>
      <c r="AB867" s="19"/>
      <c r="AC867" s="38" t="s">
        <v>112</v>
      </c>
    </row>
    <row r="868" spans="1:29" x14ac:dyDescent="0.25">
      <c r="A868" s="13" t="str">
        <f t="shared" si="28"/>
        <v>1314890257</v>
      </c>
      <c r="B868" s="35">
        <v>863</v>
      </c>
      <c r="C868" s="36" t="s">
        <v>8334</v>
      </c>
      <c r="D868" s="13" t="str">
        <f t="shared" si="29"/>
        <v>1314890257</v>
      </c>
      <c r="E868" s="36"/>
      <c r="F868" s="35" t="s">
        <v>8335</v>
      </c>
      <c r="G868" s="37">
        <v>44100.538321759261</v>
      </c>
      <c r="H868" s="35" t="s">
        <v>157</v>
      </c>
      <c r="I868" s="35" t="s">
        <v>8336</v>
      </c>
      <c r="J868" s="35" t="s">
        <v>8336</v>
      </c>
      <c r="K868" s="35" t="s">
        <v>8337</v>
      </c>
      <c r="L868" s="35" t="s">
        <v>8338</v>
      </c>
      <c r="M868" s="35" t="s">
        <v>8339</v>
      </c>
      <c r="N868" s="35" t="s">
        <v>8340</v>
      </c>
      <c r="O868" s="35" t="s">
        <v>8341</v>
      </c>
      <c r="P868" s="38">
        <v>770000</v>
      </c>
      <c r="Q868" s="38">
        <v>6650</v>
      </c>
      <c r="R868" s="38">
        <v>20000</v>
      </c>
      <c r="S868" s="38">
        <v>0</v>
      </c>
      <c r="T868" s="38">
        <v>0</v>
      </c>
      <c r="U868" s="19"/>
      <c r="V868" s="38">
        <v>0</v>
      </c>
      <c r="W868" s="19"/>
      <c r="X868" s="38">
        <v>0</v>
      </c>
      <c r="Y868" s="38">
        <v>796650</v>
      </c>
      <c r="Z868" s="38">
        <v>796650</v>
      </c>
      <c r="AA868" s="39" t="s">
        <v>8342</v>
      </c>
      <c r="AB868" s="38" t="s">
        <v>168</v>
      </c>
      <c r="AC868" s="38" t="s">
        <v>112</v>
      </c>
    </row>
    <row r="869" spans="1:29" x14ac:dyDescent="0.25">
      <c r="A869" s="13" t="str">
        <f t="shared" si="28"/>
        <v>1417681997</v>
      </c>
      <c r="B869" s="35">
        <v>864</v>
      </c>
      <c r="C869" s="36" t="s">
        <v>8343</v>
      </c>
      <c r="D869" s="13" t="str">
        <f t="shared" si="29"/>
        <v>1417681997</v>
      </c>
      <c r="E869" s="36"/>
      <c r="F869" s="35" t="s">
        <v>8344</v>
      </c>
      <c r="G869" s="37">
        <v>44101.046111111114</v>
      </c>
      <c r="H869" s="35" t="s">
        <v>157</v>
      </c>
      <c r="I869" s="35" t="s">
        <v>8345</v>
      </c>
      <c r="J869" s="35" t="s">
        <v>8345</v>
      </c>
      <c r="K869" s="35" t="s">
        <v>8346</v>
      </c>
      <c r="L869" s="35" t="s">
        <v>8347</v>
      </c>
      <c r="M869" s="35" t="s">
        <v>8348</v>
      </c>
      <c r="N869" s="35" t="s">
        <v>8349</v>
      </c>
      <c r="O869" s="35" t="s">
        <v>598</v>
      </c>
      <c r="P869" s="38">
        <v>50000</v>
      </c>
      <c r="Q869" s="38">
        <v>6650</v>
      </c>
      <c r="R869" s="38">
        <v>8000</v>
      </c>
      <c r="S869" s="38">
        <v>0</v>
      </c>
      <c r="T869" s="38">
        <v>0</v>
      </c>
      <c r="U869" s="19"/>
      <c r="V869" s="38">
        <v>0</v>
      </c>
      <c r="W869" s="19"/>
      <c r="X869" s="38">
        <v>0</v>
      </c>
      <c r="Y869" s="38">
        <v>64650</v>
      </c>
      <c r="Z869" s="38">
        <v>64650</v>
      </c>
      <c r="AA869" s="39" t="s">
        <v>8350</v>
      </c>
      <c r="AB869" s="38" t="s">
        <v>158</v>
      </c>
      <c r="AC869" s="38" t="s">
        <v>112</v>
      </c>
    </row>
    <row r="870" spans="1:29" x14ac:dyDescent="0.25">
      <c r="A870" s="13" t="str">
        <f t="shared" si="28"/>
        <v>1379681509</v>
      </c>
      <c r="B870" s="35">
        <v>865</v>
      </c>
      <c r="C870" s="36" t="s">
        <v>8351</v>
      </c>
      <c r="D870" s="13" t="str">
        <f t="shared" si="29"/>
        <v>1379681509</v>
      </c>
      <c r="E870" s="36"/>
      <c r="F870" s="35" t="s">
        <v>8352</v>
      </c>
      <c r="G870" s="37">
        <v>44101.04892361111</v>
      </c>
      <c r="H870" s="35" t="s">
        <v>157</v>
      </c>
      <c r="I870" s="35" t="s">
        <v>8353</v>
      </c>
      <c r="J870" s="35" t="s">
        <v>8353</v>
      </c>
      <c r="K870" s="35" t="s">
        <v>8354</v>
      </c>
      <c r="L870" s="35" t="s">
        <v>8355</v>
      </c>
      <c r="M870" s="35" t="s">
        <v>8356</v>
      </c>
      <c r="N870" s="35" t="s">
        <v>8357</v>
      </c>
      <c r="O870" s="35" t="s">
        <v>8358</v>
      </c>
      <c r="P870" s="38">
        <v>50000</v>
      </c>
      <c r="Q870" s="38">
        <v>6650</v>
      </c>
      <c r="R870" s="38">
        <v>10000</v>
      </c>
      <c r="S870" s="38">
        <v>0</v>
      </c>
      <c r="T870" s="38">
        <v>0</v>
      </c>
      <c r="U870" s="19"/>
      <c r="V870" s="38">
        <v>0</v>
      </c>
      <c r="W870" s="19"/>
      <c r="X870" s="38">
        <v>0</v>
      </c>
      <c r="Y870" s="38">
        <v>66650</v>
      </c>
      <c r="Z870" s="38">
        <v>66650</v>
      </c>
      <c r="AA870" s="39" t="s">
        <v>8359</v>
      </c>
      <c r="AB870" s="38" t="s">
        <v>151</v>
      </c>
      <c r="AC870" s="38" t="s">
        <v>112</v>
      </c>
    </row>
    <row r="871" spans="1:29" x14ac:dyDescent="0.25">
      <c r="A871" s="13" t="str">
        <f t="shared" si="28"/>
        <v>1911781634</v>
      </c>
      <c r="B871" s="35">
        <v>866</v>
      </c>
      <c r="C871" s="36" t="s">
        <v>8360</v>
      </c>
      <c r="D871" s="13" t="str">
        <f t="shared" si="29"/>
        <v>1911781634</v>
      </c>
      <c r="E871" s="36"/>
      <c r="F871" s="35" t="s">
        <v>8361</v>
      </c>
      <c r="G871" s="37">
        <v>44101.05096064815</v>
      </c>
      <c r="H871" s="35" t="s">
        <v>157</v>
      </c>
      <c r="I871" s="35" t="s">
        <v>8362</v>
      </c>
      <c r="J871" s="35" t="s">
        <v>8362</v>
      </c>
      <c r="K871" s="35" t="s">
        <v>8363</v>
      </c>
      <c r="L871" s="35" t="s">
        <v>8364</v>
      </c>
      <c r="M871" s="35" t="s">
        <v>8365</v>
      </c>
      <c r="N871" s="35" t="s">
        <v>8366</v>
      </c>
      <c r="O871" s="35" t="s">
        <v>8367</v>
      </c>
      <c r="P871" s="38">
        <v>50000</v>
      </c>
      <c r="Q871" s="38">
        <v>6650</v>
      </c>
      <c r="R871" s="38">
        <v>8000</v>
      </c>
      <c r="S871" s="38">
        <v>0</v>
      </c>
      <c r="T871" s="38">
        <v>0</v>
      </c>
      <c r="U871" s="19"/>
      <c r="V871" s="38">
        <v>0</v>
      </c>
      <c r="W871" s="19"/>
      <c r="X871" s="38">
        <v>0</v>
      </c>
      <c r="Y871" s="38">
        <v>64650</v>
      </c>
      <c r="Z871" s="38">
        <v>64650</v>
      </c>
      <c r="AA871" s="39" t="s">
        <v>8368</v>
      </c>
      <c r="AB871" s="38" t="s">
        <v>158</v>
      </c>
      <c r="AC871" s="38" t="s">
        <v>112</v>
      </c>
    </row>
    <row r="872" spans="1:29" x14ac:dyDescent="0.25">
      <c r="A872" s="13" t="str">
        <f t="shared" si="28"/>
        <v>1304781534</v>
      </c>
      <c r="B872" s="35">
        <v>867</v>
      </c>
      <c r="C872" s="36" t="s">
        <v>8369</v>
      </c>
      <c r="D872" s="13" t="str">
        <f t="shared" si="29"/>
        <v>1304781534</v>
      </c>
      <c r="E872" s="36"/>
      <c r="F872" s="35" t="s">
        <v>8370</v>
      </c>
      <c r="G872" s="37">
        <v>44101.054016203707</v>
      </c>
      <c r="H872" s="35" t="s">
        <v>157</v>
      </c>
      <c r="I872" s="35" t="s">
        <v>8371</v>
      </c>
      <c r="J872" s="35" t="s">
        <v>8371</v>
      </c>
      <c r="K872" s="35" t="s">
        <v>8372</v>
      </c>
      <c r="L872" s="35" t="s">
        <v>8373</v>
      </c>
      <c r="M872" s="35" t="s">
        <v>8374</v>
      </c>
      <c r="N872" s="35" t="s">
        <v>353</v>
      </c>
      <c r="O872" s="35" t="s">
        <v>354</v>
      </c>
      <c r="P872" s="38">
        <v>950000</v>
      </c>
      <c r="Q872" s="38">
        <v>6650</v>
      </c>
      <c r="R872" s="38">
        <v>10000</v>
      </c>
      <c r="S872" s="38">
        <v>0</v>
      </c>
      <c r="T872" s="38">
        <v>0</v>
      </c>
      <c r="U872" s="19"/>
      <c r="V872" s="38">
        <v>0</v>
      </c>
      <c r="W872" s="19"/>
      <c r="X872" s="38">
        <v>0</v>
      </c>
      <c r="Y872" s="38">
        <v>966650</v>
      </c>
      <c r="Z872" s="38">
        <v>966650</v>
      </c>
      <c r="AA872" s="39" t="s">
        <v>8375</v>
      </c>
      <c r="AB872" s="38" t="s">
        <v>162</v>
      </c>
      <c r="AC872" s="38" t="s">
        <v>112</v>
      </c>
    </row>
    <row r="873" spans="1:29" x14ac:dyDescent="0.25">
      <c r="A873" s="13" t="str">
        <f t="shared" si="28"/>
        <v>1386191411</v>
      </c>
      <c r="B873" s="35">
        <v>868</v>
      </c>
      <c r="C873" s="36" t="s">
        <v>8376</v>
      </c>
      <c r="D873" s="13" t="str">
        <f t="shared" si="29"/>
        <v>1386191411</v>
      </c>
      <c r="E873" s="36"/>
      <c r="F873" s="35" t="s">
        <v>8377</v>
      </c>
      <c r="G873" s="37">
        <v>44101.107141203705</v>
      </c>
      <c r="H873" s="35" t="s">
        <v>157</v>
      </c>
      <c r="I873" s="35" t="s">
        <v>8378</v>
      </c>
      <c r="J873" s="35" t="s">
        <v>8378</v>
      </c>
      <c r="K873" s="35" t="s">
        <v>8379</v>
      </c>
      <c r="L873" s="35" t="s">
        <v>8380</v>
      </c>
      <c r="M873" s="35" t="s">
        <v>8381</v>
      </c>
      <c r="N873" s="35" t="s">
        <v>8382</v>
      </c>
      <c r="O873" s="35" t="s">
        <v>8383</v>
      </c>
      <c r="P873" s="38">
        <v>50000</v>
      </c>
      <c r="Q873" s="38">
        <v>6650</v>
      </c>
      <c r="R873" s="38">
        <v>8000</v>
      </c>
      <c r="S873" s="38">
        <v>0</v>
      </c>
      <c r="T873" s="38">
        <v>0</v>
      </c>
      <c r="U873" s="19"/>
      <c r="V873" s="38">
        <v>0</v>
      </c>
      <c r="W873" s="19"/>
      <c r="X873" s="38">
        <v>0</v>
      </c>
      <c r="Y873" s="38">
        <v>64650</v>
      </c>
      <c r="Z873" s="38">
        <v>64650</v>
      </c>
      <c r="AA873" s="39" t="s">
        <v>8384</v>
      </c>
      <c r="AB873" s="38" t="s">
        <v>138</v>
      </c>
      <c r="AC873" s="38" t="s">
        <v>112</v>
      </c>
    </row>
    <row r="874" spans="1:29" x14ac:dyDescent="0.25">
      <c r="A874" s="13" t="str">
        <f t="shared" si="28"/>
        <v>1550291140</v>
      </c>
      <c r="B874" s="35">
        <v>869</v>
      </c>
      <c r="C874" s="36" t="s">
        <v>8385</v>
      </c>
      <c r="D874" s="13" t="str">
        <f t="shared" si="29"/>
        <v>1550291140</v>
      </c>
      <c r="E874" s="36"/>
      <c r="F874" s="35" t="s">
        <v>8386</v>
      </c>
      <c r="G874" s="37">
        <v>44101.107812499999</v>
      </c>
      <c r="H874" s="35" t="s">
        <v>157</v>
      </c>
      <c r="I874" s="35" t="s">
        <v>8387</v>
      </c>
      <c r="J874" s="35" t="s">
        <v>8387</v>
      </c>
      <c r="K874" s="35" t="s">
        <v>8388</v>
      </c>
      <c r="L874" s="35" t="s">
        <v>8389</v>
      </c>
      <c r="M874" s="35" t="s">
        <v>8390</v>
      </c>
      <c r="N874" s="35" t="s">
        <v>8391</v>
      </c>
      <c r="O874" s="35" t="s">
        <v>8392</v>
      </c>
      <c r="P874" s="38">
        <v>50000</v>
      </c>
      <c r="Q874" s="38">
        <v>6650</v>
      </c>
      <c r="R874" s="38">
        <v>0</v>
      </c>
      <c r="S874" s="38">
        <v>0</v>
      </c>
      <c r="T874" s="38">
        <v>0</v>
      </c>
      <c r="U874" s="19"/>
      <c r="V874" s="38">
        <v>0</v>
      </c>
      <c r="W874" s="19"/>
      <c r="X874" s="38">
        <v>0</v>
      </c>
      <c r="Y874" s="38">
        <v>56650</v>
      </c>
      <c r="Z874" s="38">
        <v>56650</v>
      </c>
      <c r="AA874" s="20"/>
      <c r="AB874" s="19"/>
      <c r="AC874" s="38" t="s">
        <v>112</v>
      </c>
    </row>
    <row r="875" spans="1:29" x14ac:dyDescent="0.25">
      <c r="A875" s="13" t="str">
        <f t="shared" si="28"/>
        <v>1813291979</v>
      </c>
      <c r="B875" s="35">
        <v>870</v>
      </c>
      <c r="C875" s="36" t="s">
        <v>8393</v>
      </c>
      <c r="D875" s="13" t="str">
        <f t="shared" si="29"/>
        <v>1813291979</v>
      </c>
      <c r="E875" s="36"/>
      <c r="F875" s="35" t="s">
        <v>8394</v>
      </c>
      <c r="G875" s="37">
        <v>44101.111238425925</v>
      </c>
      <c r="H875" s="35" t="s">
        <v>157</v>
      </c>
      <c r="I875" s="35" t="s">
        <v>8395</v>
      </c>
      <c r="J875" s="35" t="s">
        <v>8395</v>
      </c>
      <c r="K875" s="35" t="s">
        <v>8396</v>
      </c>
      <c r="L875" s="35" t="s">
        <v>8397</v>
      </c>
      <c r="M875" s="35" t="s">
        <v>8398</v>
      </c>
      <c r="N875" s="35" t="s">
        <v>5624</v>
      </c>
      <c r="O875" s="35" t="s">
        <v>5625</v>
      </c>
      <c r="P875" s="38">
        <v>91000</v>
      </c>
      <c r="Q875" s="38">
        <v>6650</v>
      </c>
      <c r="R875" s="38">
        <v>8000</v>
      </c>
      <c r="S875" s="38">
        <v>0</v>
      </c>
      <c r="T875" s="38">
        <v>0</v>
      </c>
      <c r="U875" s="19"/>
      <c r="V875" s="38">
        <v>0</v>
      </c>
      <c r="W875" s="19"/>
      <c r="X875" s="38">
        <v>0</v>
      </c>
      <c r="Y875" s="38">
        <v>105650</v>
      </c>
      <c r="Z875" s="38">
        <v>105650</v>
      </c>
      <c r="AA875" s="39" t="s">
        <v>8399</v>
      </c>
      <c r="AB875" s="38" t="s">
        <v>138</v>
      </c>
      <c r="AC875" s="38" t="s">
        <v>112</v>
      </c>
    </row>
    <row r="876" spans="1:29" x14ac:dyDescent="0.25">
      <c r="A876" s="13" t="str">
        <f t="shared" si="28"/>
        <v>1441391294</v>
      </c>
      <c r="B876" s="35">
        <v>871</v>
      </c>
      <c r="C876" s="36" t="s">
        <v>8400</v>
      </c>
      <c r="D876" s="13" t="str">
        <f t="shared" si="29"/>
        <v>1441391294</v>
      </c>
      <c r="E876" s="36"/>
      <c r="F876" s="35" t="s">
        <v>8401</v>
      </c>
      <c r="G876" s="37">
        <v>44101.120370370372</v>
      </c>
      <c r="H876" s="35" t="s">
        <v>157</v>
      </c>
      <c r="I876" s="35" t="s">
        <v>8402</v>
      </c>
      <c r="J876" s="35" t="s">
        <v>8402</v>
      </c>
      <c r="K876" s="35" t="s">
        <v>8403</v>
      </c>
      <c r="L876" s="35" t="s">
        <v>8404</v>
      </c>
      <c r="M876" s="35" t="s">
        <v>8405</v>
      </c>
      <c r="N876" s="35" t="s">
        <v>8406</v>
      </c>
      <c r="O876" s="35" t="s">
        <v>8407</v>
      </c>
      <c r="P876" s="38">
        <v>50000</v>
      </c>
      <c r="Q876" s="38">
        <v>6650</v>
      </c>
      <c r="R876" s="38">
        <v>0</v>
      </c>
      <c r="S876" s="38">
        <v>0</v>
      </c>
      <c r="T876" s="38">
        <v>0</v>
      </c>
      <c r="U876" s="19"/>
      <c r="V876" s="38">
        <v>0</v>
      </c>
      <c r="W876" s="19"/>
      <c r="X876" s="38">
        <v>0</v>
      </c>
      <c r="Y876" s="38">
        <v>56650</v>
      </c>
      <c r="Z876" s="38">
        <v>56650</v>
      </c>
      <c r="AA876" s="20"/>
      <c r="AB876" s="19"/>
      <c r="AC876" s="38" t="s">
        <v>112</v>
      </c>
    </row>
    <row r="877" spans="1:29" x14ac:dyDescent="0.25">
      <c r="A877" s="13" t="str">
        <f t="shared" si="28"/>
        <v>1391391071</v>
      </c>
      <c r="B877" s="35">
        <v>872</v>
      </c>
      <c r="C877" s="36" t="s">
        <v>8408</v>
      </c>
      <c r="D877" s="13" t="str">
        <f t="shared" si="29"/>
        <v>1391391071</v>
      </c>
      <c r="E877" s="36"/>
      <c r="F877" s="35" t="s">
        <v>8409</v>
      </c>
      <c r="G877" s="37">
        <v>44101.122499999998</v>
      </c>
      <c r="H877" s="35" t="s">
        <v>157</v>
      </c>
      <c r="I877" s="35" t="s">
        <v>8410</v>
      </c>
      <c r="J877" s="35" t="s">
        <v>8410</v>
      </c>
      <c r="K877" s="35" t="s">
        <v>8411</v>
      </c>
      <c r="L877" s="35" t="s">
        <v>8412</v>
      </c>
      <c r="M877" s="35" t="s">
        <v>8413</v>
      </c>
      <c r="N877" s="35" t="s">
        <v>8414</v>
      </c>
      <c r="O877" s="35" t="s">
        <v>8415</v>
      </c>
      <c r="P877" s="38">
        <v>1205000</v>
      </c>
      <c r="Q877" s="38">
        <v>6650</v>
      </c>
      <c r="R877" s="38">
        <v>61000</v>
      </c>
      <c r="S877" s="38">
        <v>0</v>
      </c>
      <c r="T877" s="38">
        <v>0</v>
      </c>
      <c r="U877" s="19"/>
      <c r="V877" s="38">
        <v>0</v>
      </c>
      <c r="W877" s="19"/>
      <c r="X877" s="38">
        <v>0</v>
      </c>
      <c r="Y877" s="38">
        <v>1272650</v>
      </c>
      <c r="Z877" s="38">
        <v>1272650</v>
      </c>
      <c r="AA877" s="39" t="s">
        <v>8416</v>
      </c>
      <c r="AB877" s="38" t="s">
        <v>163</v>
      </c>
      <c r="AC877" s="38" t="s">
        <v>112</v>
      </c>
    </row>
    <row r="878" spans="1:29" x14ac:dyDescent="0.25">
      <c r="A878" s="13" t="str">
        <f t="shared" si="28"/>
        <v>1146391305</v>
      </c>
      <c r="B878" s="35">
        <v>873</v>
      </c>
      <c r="C878" s="36" t="s">
        <v>8417</v>
      </c>
      <c r="D878" s="13" t="str">
        <f t="shared" si="29"/>
        <v>1146391305</v>
      </c>
      <c r="E878" s="36"/>
      <c r="F878" s="35" t="s">
        <v>8418</v>
      </c>
      <c r="G878" s="37">
        <v>44101.127870370372</v>
      </c>
      <c r="H878" s="35" t="s">
        <v>157</v>
      </c>
      <c r="I878" s="35" t="s">
        <v>8419</v>
      </c>
      <c r="J878" s="35" t="s">
        <v>8419</v>
      </c>
      <c r="K878" s="35" t="s">
        <v>8420</v>
      </c>
      <c r="L878" s="35" t="s">
        <v>8421</v>
      </c>
      <c r="M878" s="35" t="s">
        <v>8422</v>
      </c>
      <c r="N878" s="35" t="s">
        <v>8423</v>
      </c>
      <c r="O878" s="35" t="s">
        <v>8424</v>
      </c>
      <c r="P878" s="38">
        <v>950000</v>
      </c>
      <c r="Q878" s="38">
        <v>6650</v>
      </c>
      <c r="R878" s="38">
        <v>33000</v>
      </c>
      <c r="S878" s="38">
        <v>0</v>
      </c>
      <c r="T878" s="38">
        <v>0</v>
      </c>
      <c r="U878" s="19"/>
      <c r="V878" s="38">
        <v>0</v>
      </c>
      <c r="W878" s="19"/>
      <c r="X878" s="38">
        <v>0</v>
      </c>
      <c r="Y878" s="38">
        <v>989650</v>
      </c>
      <c r="Z878" s="38">
        <v>989650</v>
      </c>
      <c r="AA878" s="39" t="s">
        <v>8425</v>
      </c>
      <c r="AB878" s="38" t="s">
        <v>162</v>
      </c>
      <c r="AC878" s="38" t="s">
        <v>112</v>
      </c>
    </row>
    <row r="879" spans="1:29" x14ac:dyDescent="0.25">
      <c r="A879" s="13" t="str">
        <f t="shared" si="28"/>
        <v>1129391083</v>
      </c>
      <c r="B879" s="35">
        <v>874</v>
      </c>
      <c r="C879" s="36" t="s">
        <v>8426</v>
      </c>
      <c r="D879" s="13" t="str">
        <f t="shared" si="29"/>
        <v>1129391083</v>
      </c>
      <c r="E879" s="36"/>
      <c r="F879" s="35" t="s">
        <v>8427</v>
      </c>
      <c r="G879" s="37">
        <v>44101.130578703705</v>
      </c>
      <c r="H879" s="35" t="s">
        <v>157</v>
      </c>
      <c r="I879" s="35" t="s">
        <v>8428</v>
      </c>
      <c r="J879" s="35" t="s">
        <v>8428</v>
      </c>
      <c r="K879" s="35" t="s">
        <v>8429</v>
      </c>
      <c r="L879" s="35" t="s">
        <v>8430</v>
      </c>
      <c r="M879" s="35" t="s">
        <v>8431</v>
      </c>
      <c r="N879" s="35" t="s">
        <v>8432</v>
      </c>
      <c r="O879" s="35" t="s">
        <v>8433</v>
      </c>
      <c r="P879" s="38">
        <v>50000</v>
      </c>
      <c r="Q879" s="38">
        <v>6650</v>
      </c>
      <c r="R879" s="38">
        <v>8000</v>
      </c>
      <c r="S879" s="38">
        <v>0</v>
      </c>
      <c r="T879" s="38">
        <v>0</v>
      </c>
      <c r="U879" s="19"/>
      <c r="V879" s="38">
        <v>0</v>
      </c>
      <c r="W879" s="19"/>
      <c r="X879" s="38">
        <v>0</v>
      </c>
      <c r="Y879" s="38">
        <v>64650</v>
      </c>
      <c r="Z879" s="38">
        <v>64650</v>
      </c>
      <c r="AA879" s="39" t="s">
        <v>8434</v>
      </c>
      <c r="AB879" s="38" t="s">
        <v>138</v>
      </c>
      <c r="AC879" s="38" t="s">
        <v>112</v>
      </c>
    </row>
    <row r="880" spans="1:29" x14ac:dyDescent="0.25">
      <c r="A880" s="13" t="str">
        <f t="shared" si="28"/>
        <v>1535781806</v>
      </c>
      <c r="B880" s="35">
        <v>875</v>
      </c>
      <c r="C880" s="36" t="s">
        <v>8435</v>
      </c>
      <c r="D880" s="13" t="str">
        <f t="shared" si="29"/>
        <v>1535781806</v>
      </c>
      <c r="E880" s="36"/>
      <c r="F880" s="35" t="s">
        <v>8436</v>
      </c>
      <c r="G880" s="37">
        <v>44101.137118055558</v>
      </c>
      <c r="H880" s="35" t="s">
        <v>157</v>
      </c>
      <c r="I880" s="35" t="s">
        <v>8437</v>
      </c>
      <c r="J880" s="35" t="s">
        <v>8437</v>
      </c>
      <c r="K880" s="35" t="s">
        <v>8438</v>
      </c>
      <c r="L880" s="35" t="s">
        <v>8439</v>
      </c>
      <c r="M880" s="35" t="s">
        <v>8440</v>
      </c>
      <c r="N880" s="35" t="s">
        <v>1011</v>
      </c>
      <c r="O880" s="35" t="s">
        <v>1012</v>
      </c>
      <c r="P880" s="38">
        <v>500000</v>
      </c>
      <c r="Q880" s="38">
        <v>6650</v>
      </c>
      <c r="R880" s="38">
        <v>0</v>
      </c>
      <c r="S880" s="38">
        <v>0</v>
      </c>
      <c r="T880" s="38">
        <v>0</v>
      </c>
      <c r="U880" s="19"/>
      <c r="V880" s="38">
        <v>0</v>
      </c>
      <c r="W880" s="19"/>
      <c r="X880" s="38">
        <v>0</v>
      </c>
      <c r="Y880" s="38">
        <v>506650</v>
      </c>
      <c r="Z880" s="38">
        <v>506650</v>
      </c>
      <c r="AA880" s="20"/>
      <c r="AB880" s="19"/>
      <c r="AC880" s="38" t="s">
        <v>112</v>
      </c>
    </row>
    <row r="881" spans="1:29" x14ac:dyDescent="0.25">
      <c r="A881" s="13" t="str">
        <f t="shared" si="28"/>
        <v>1248781004</v>
      </c>
      <c r="B881" s="35">
        <v>876</v>
      </c>
      <c r="C881" s="36" t="s">
        <v>8441</v>
      </c>
      <c r="D881" s="13" t="str">
        <f t="shared" si="29"/>
        <v>1248781004</v>
      </c>
      <c r="E881" s="36"/>
      <c r="F881" s="35" t="s">
        <v>8442</v>
      </c>
      <c r="G881" s="37">
        <v>44101.137858796297</v>
      </c>
      <c r="H881" s="35" t="s">
        <v>157</v>
      </c>
      <c r="I881" s="35" t="s">
        <v>8443</v>
      </c>
      <c r="J881" s="35" t="s">
        <v>8443</v>
      </c>
      <c r="K881" s="35" t="s">
        <v>8444</v>
      </c>
      <c r="L881" s="35" t="s">
        <v>8445</v>
      </c>
      <c r="M881" s="35" t="s">
        <v>8446</v>
      </c>
      <c r="N881" s="35" t="s">
        <v>858</v>
      </c>
      <c r="O881" s="35" t="s">
        <v>859</v>
      </c>
      <c r="P881" s="38">
        <v>1044000</v>
      </c>
      <c r="Q881" s="38">
        <v>6650</v>
      </c>
      <c r="R881" s="38">
        <v>0</v>
      </c>
      <c r="S881" s="38">
        <v>0</v>
      </c>
      <c r="T881" s="38">
        <v>0</v>
      </c>
      <c r="U881" s="19"/>
      <c r="V881" s="38">
        <v>0</v>
      </c>
      <c r="W881" s="19"/>
      <c r="X881" s="38">
        <v>0</v>
      </c>
      <c r="Y881" s="38">
        <v>1050650</v>
      </c>
      <c r="Z881" s="38">
        <v>1050650</v>
      </c>
      <c r="AA881" s="20"/>
      <c r="AB881" s="19"/>
      <c r="AC881" s="38" t="s">
        <v>112</v>
      </c>
    </row>
    <row r="882" spans="1:29" x14ac:dyDescent="0.25">
      <c r="A882" s="13" t="str">
        <f t="shared" si="28"/>
        <v>1069781985</v>
      </c>
      <c r="B882" s="35">
        <v>877</v>
      </c>
      <c r="C882" s="36" t="s">
        <v>8447</v>
      </c>
      <c r="D882" s="13" t="str">
        <f t="shared" si="29"/>
        <v>1069781985</v>
      </c>
      <c r="E882" s="36"/>
      <c r="F882" s="35" t="s">
        <v>8448</v>
      </c>
      <c r="G882" s="37">
        <v>44101.138344907406</v>
      </c>
      <c r="H882" s="35" t="s">
        <v>157</v>
      </c>
      <c r="I882" s="35" t="s">
        <v>8449</v>
      </c>
      <c r="J882" s="35" t="s">
        <v>8449</v>
      </c>
      <c r="K882" s="35" t="s">
        <v>8450</v>
      </c>
      <c r="L882" s="35" t="s">
        <v>8451</v>
      </c>
      <c r="M882" s="35" t="s">
        <v>8452</v>
      </c>
      <c r="N882" s="35" t="s">
        <v>8453</v>
      </c>
      <c r="O882" s="35" t="s">
        <v>8454</v>
      </c>
      <c r="P882" s="38">
        <v>650000</v>
      </c>
      <c r="Q882" s="38">
        <v>6650</v>
      </c>
      <c r="R882" s="38">
        <v>0</v>
      </c>
      <c r="S882" s="38">
        <v>0</v>
      </c>
      <c r="T882" s="38">
        <v>0</v>
      </c>
      <c r="U882" s="19"/>
      <c r="V882" s="38">
        <v>0</v>
      </c>
      <c r="W882" s="19"/>
      <c r="X882" s="38">
        <v>0</v>
      </c>
      <c r="Y882" s="38">
        <v>656650</v>
      </c>
      <c r="Z882" s="38">
        <v>656650</v>
      </c>
      <c r="AA882" s="20"/>
      <c r="AB882" s="19"/>
      <c r="AC882" s="38" t="s">
        <v>112</v>
      </c>
    </row>
    <row r="883" spans="1:29" x14ac:dyDescent="0.25">
      <c r="A883" s="13" t="str">
        <f t="shared" si="28"/>
        <v>1011881046</v>
      </c>
      <c r="B883" s="35">
        <v>878</v>
      </c>
      <c r="C883" s="36" t="s">
        <v>8455</v>
      </c>
      <c r="D883" s="13" t="str">
        <f t="shared" si="29"/>
        <v>1011881046</v>
      </c>
      <c r="E883" s="36"/>
      <c r="F883" s="35" t="s">
        <v>8456</v>
      </c>
      <c r="G883" s="37">
        <v>44101.138738425929</v>
      </c>
      <c r="H883" s="35" t="s">
        <v>157</v>
      </c>
      <c r="I883" s="35" t="s">
        <v>8457</v>
      </c>
      <c r="J883" s="35" t="s">
        <v>8457</v>
      </c>
      <c r="K883" s="35" t="s">
        <v>8458</v>
      </c>
      <c r="L883" s="35" t="s">
        <v>8459</v>
      </c>
      <c r="M883" s="35" t="s">
        <v>8460</v>
      </c>
      <c r="N883" s="35" t="s">
        <v>8461</v>
      </c>
      <c r="O883" s="35" t="s">
        <v>8462</v>
      </c>
      <c r="P883" s="38">
        <v>590000</v>
      </c>
      <c r="Q883" s="38">
        <v>6650</v>
      </c>
      <c r="R883" s="38">
        <v>0</v>
      </c>
      <c r="S883" s="38">
        <v>0</v>
      </c>
      <c r="T883" s="38">
        <v>0</v>
      </c>
      <c r="U883" s="19"/>
      <c r="V883" s="38">
        <v>0</v>
      </c>
      <c r="W883" s="19"/>
      <c r="X883" s="38">
        <v>0</v>
      </c>
      <c r="Y883" s="38">
        <v>596650</v>
      </c>
      <c r="Z883" s="38">
        <v>596650</v>
      </c>
      <c r="AA883" s="20"/>
      <c r="AB883" s="19"/>
      <c r="AC883" s="38" t="s">
        <v>112</v>
      </c>
    </row>
    <row r="884" spans="1:29" x14ac:dyDescent="0.25">
      <c r="A884" s="13" t="str">
        <f t="shared" si="28"/>
        <v>1682881752</v>
      </c>
      <c r="B884" s="35">
        <v>879</v>
      </c>
      <c r="C884" s="36" t="s">
        <v>8463</v>
      </c>
      <c r="D884" s="13" t="str">
        <f t="shared" si="29"/>
        <v>1682881752</v>
      </c>
      <c r="E884" s="36"/>
      <c r="F884" s="35" t="s">
        <v>8464</v>
      </c>
      <c r="G884" s="37">
        <v>44101.13921296296</v>
      </c>
      <c r="H884" s="35" t="s">
        <v>157</v>
      </c>
      <c r="I884" s="35" t="s">
        <v>8465</v>
      </c>
      <c r="J884" s="35" t="s">
        <v>8465</v>
      </c>
      <c r="K884" s="35" t="s">
        <v>8466</v>
      </c>
      <c r="L884" s="35" t="s">
        <v>8467</v>
      </c>
      <c r="M884" s="35" t="s">
        <v>8468</v>
      </c>
      <c r="N884" s="35" t="s">
        <v>8469</v>
      </c>
      <c r="O884" s="35" t="s">
        <v>8470</v>
      </c>
      <c r="P884" s="38">
        <v>1570000</v>
      </c>
      <c r="Q884" s="38">
        <v>6650</v>
      </c>
      <c r="R884" s="38">
        <v>0</v>
      </c>
      <c r="S884" s="38">
        <v>0</v>
      </c>
      <c r="T884" s="38">
        <v>0</v>
      </c>
      <c r="U884" s="19"/>
      <c r="V884" s="38">
        <v>0</v>
      </c>
      <c r="W884" s="19"/>
      <c r="X884" s="38">
        <v>0</v>
      </c>
      <c r="Y884" s="38">
        <v>1576650</v>
      </c>
      <c r="Z884" s="38">
        <v>1576650</v>
      </c>
      <c r="AA884" s="20"/>
      <c r="AB884" s="19"/>
      <c r="AC884" s="38" t="s">
        <v>112</v>
      </c>
    </row>
    <row r="885" spans="1:29" x14ac:dyDescent="0.25">
      <c r="A885" s="13" t="str">
        <f t="shared" si="28"/>
        <v>1054591941</v>
      </c>
      <c r="B885" s="35">
        <v>880</v>
      </c>
      <c r="C885" s="36" t="s">
        <v>8471</v>
      </c>
      <c r="D885" s="13" t="str">
        <f t="shared" si="29"/>
        <v>1054591941</v>
      </c>
      <c r="E885" s="36"/>
      <c r="F885" s="35" t="s">
        <v>8472</v>
      </c>
      <c r="G885" s="37">
        <v>44101.147534722222</v>
      </c>
      <c r="H885" s="35" t="s">
        <v>157</v>
      </c>
      <c r="I885" s="35" t="s">
        <v>8473</v>
      </c>
      <c r="J885" s="35" t="s">
        <v>8473</v>
      </c>
      <c r="K885" s="35" t="s">
        <v>8474</v>
      </c>
      <c r="L885" s="35" t="s">
        <v>8475</v>
      </c>
      <c r="M885" s="35" t="s">
        <v>8476</v>
      </c>
      <c r="N885" s="35" t="s">
        <v>8477</v>
      </c>
      <c r="O885" s="35" t="s">
        <v>367</v>
      </c>
      <c r="P885" s="38">
        <v>50000</v>
      </c>
      <c r="Q885" s="38">
        <v>6650</v>
      </c>
      <c r="R885" s="38">
        <v>15000</v>
      </c>
      <c r="S885" s="38">
        <v>0</v>
      </c>
      <c r="T885" s="38">
        <v>0</v>
      </c>
      <c r="U885" s="19"/>
      <c r="V885" s="38">
        <v>0</v>
      </c>
      <c r="W885" s="19"/>
      <c r="X885" s="38">
        <v>0</v>
      </c>
      <c r="Y885" s="38">
        <v>71650</v>
      </c>
      <c r="Z885" s="38">
        <v>71650</v>
      </c>
      <c r="AA885" s="39" t="s">
        <v>8478</v>
      </c>
      <c r="AB885" s="38" t="s">
        <v>151</v>
      </c>
      <c r="AC885" s="38" t="s">
        <v>112</v>
      </c>
    </row>
    <row r="886" spans="1:29" x14ac:dyDescent="0.25">
      <c r="A886" s="13" t="str">
        <f t="shared" si="28"/>
        <v>1130391659</v>
      </c>
      <c r="B886" s="35">
        <v>881</v>
      </c>
      <c r="C886" s="36" t="s">
        <v>8479</v>
      </c>
      <c r="D886" s="13" t="str">
        <f t="shared" si="29"/>
        <v>1130391659</v>
      </c>
      <c r="E886" s="36"/>
      <c r="F886" s="35" t="s">
        <v>8480</v>
      </c>
      <c r="G886" s="37">
        <v>44101.153263888889</v>
      </c>
      <c r="H886" s="35" t="s">
        <v>157</v>
      </c>
      <c r="I886" s="35" t="s">
        <v>8481</v>
      </c>
      <c r="J886" s="35" t="s">
        <v>8481</v>
      </c>
      <c r="K886" s="35" t="s">
        <v>8482</v>
      </c>
      <c r="L886" s="35" t="s">
        <v>8483</v>
      </c>
      <c r="M886" s="35" t="s">
        <v>8484</v>
      </c>
      <c r="N886" s="35" t="s">
        <v>221</v>
      </c>
      <c r="O886" s="35" t="s">
        <v>222</v>
      </c>
      <c r="P886" s="38">
        <v>474000</v>
      </c>
      <c r="Q886" s="38">
        <v>6650</v>
      </c>
      <c r="R886" s="38">
        <v>20000</v>
      </c>
      <c r="S886" s="38">
        <v>0</v>
      </c>
      <c r="T886" s="38">
        <v>0</v>
      </c>
      <c r="U886" s="19"/>
      <c r="V886" s="38">
        <v>0</v>
      </c>
      <c r="W886" s="19"/>
      <c r="X886" s="38">
        <v>0</v>
      </c>
      <c r="Y886" s="38">
        <v>500650</v>
      </c>
      <c r="Z886" s="38">
        <v>500650</v>
      </c>
      <c r="AA886" s="39" t="s">
        <v>8485</v>
      </c>
      <c r="AB886" s="38" t="s">
        <v>168</v>
      </c>
      <c r="AC886" s="38" t="s">
        <v>112</v>
      </c>
    </row>
    <row r="887" spans="1:29" x14ac:dyDescent="0.25">
      <c r="A887" s="13" t="str">
        <f t="shared" si="28"/>
        <v>1979591059</v>
      </c>
      <c r="B887" s="35">
        <v>882</v>
      </c>
      <c r="C887" s="36" t="s">
        <v>8486</v>
      </c>
      <c r="D887" s="13" t="str">
        <f t="shared" si="29"/>
        <v>1979591059</v>
      </c>
      <c r="E887" s="36"/>
      <c r="F887" s="35" t="s">
        <v>8487</v>
      </c>
      <c r="G887" s="37">
        <v>44101.153773148151</v>
      </c>
      <c r="H887" s="35" t="s">
        <v>157</v>
      </c>
      <c r="I887" s="35" t="s">
        <v>8488</v>
      </c>
      <c r="J887" s="35" t="s">
        <v>8488</v>
      </c>
      <c r="K887" s="35" t="s">
        <v>8489</v>
      </c>
      <c r="L887" s="35" t="s">
        <v>8490</v>
      </c>
      <c r="M887" s="35" t="s">
        <v>8491</v>
      </c>
      <c r="N887" s="35" t="s">
        <v>5428</v>
      </c>
      <c r="O887" s="35" t="s">
        <v>5429</v>
      </c>
      <c r="P887" s="38">
        <v>122000</v>
      </c>
      <c r="Q887" s="38">
        <v>6650</v>
      </c>
      <c r="R887" s="38">
        <v>10000</v>
      </c>
      <c r="S887" s="38">
        <v>0</v>
      </c>
      <c r="T887" s="38">
        <v>0</v>
      </c>
      <c r="U887" s="19"/>
      <c r="V887" s="38">
        <v>0</v>
      </c>
      <c r="W887" s="19"/>
      <c r="X887" s="38">
        <v>0</v>
      </c>
      <c r="Y887" s="38">
        <v>138650</v>
      </c>
      <c r="Z887" s="38">
        <v>138650</v>
      </c>
      <c r="AA887" s="39" t="s">
        <v>8492</v>
      </c>
      <c r="AB887" s="38" t="s">
        <v>151</v>
      </c>
      <c r="AC887" s="38" t="s">
        <v>112</v>
      </c>
    </row>
    <row r="888" spans="1:29" x14ac:dyDescent="0.25">
      <c r="A888" s="13" t="str">
        <f t="shared" si="28"/>
        <v>1288591892</v>
      </c>
      <c r="B888" s="35">
        <v>883</v>
      </c>
      <c r="C888" s="36" t="s">
        <v>8493</v>
      </c>
      <c r="D888" s="13" t="str">
        <f t="shared" si="29"/>
        <v>1288591892</v>
      </c>
      <c r="E888" s="36"/>
      <c r="F888" s="35" t="s">
        <v>8494</v>
      </c>
      <c r="G888" s="37">
        <v>44101.156111111108</v>
      </c>
      <c r="H888" s="35" t="s">
        <v>157</v>
      </c>
      <c r="I888" s="35" t="s">
        <v>8495</v>
      </c>
      <c r="J888" s="35" t="s">
        <v>8495</v>
      </c>
      <c r="K888" s="35" t="s">
        <v>8496</v>
      </c>
      <c r="L888" s="35" t="s">
        <v>8497</v>
      </c>
      <c r="M888" s="35" t="s">
        <v>8498</v>
      </c>
      <c r="N888" s="35" t="s">
        <v>160</v>
      </c>
      <c r="O888" s="35" t="s">
        <v>161</v>
      </c>
      <c r="P888" s="38">
        <v>105000</v>
      </c>
      <c r="Q888" s="38">
        <v>6650</v>
      </c>
      <c r="R888" s="38">
        <v>11000</v>
      </c>
      <c r="S888" s="38">
        <v>0</v>
      </c>
      <c r="T888" s="38">
        <v>0</v>
      </c>
      <c r="U888" s="19"/>
      <c r="V888" s="38">
        <v>0</v>
      </c>
      <c r="W888" s="19"/>
      <c r="X888" s="38">
        <v>0</v>
      </c>
      <c r="Y888" s="38">
        <v>122650</v>
      </c>
      <c r="Z888" s="38">
        <v>122650</v>
      </c>
      <c r="AA888" s="39" t="s">
        <v>8499</v>
      </c>
      <c r="AB888" s="38" t="s">
        <v>151</v>
      </c>
      <c r="AC888" s="38" t="s">
        <v>112</v>
      </c>
    </row>
    <row r="889" spans="1:29" x14ac:dyDescent="0.25">
      <c r="A889" s="13" t="str">
        <f t="shared" si="28"/>
        <v>1725691916</v>
      </c>
      <c r="B889" s="35">
        <v>884</v>
      </c>
      <c r="C889" s="36" t="s">
        <v>8500</v>
      </c>
      <c r="D889" s="13" t="str">
        <f t="shared" si="29"/>
        <v>1725691916</v>
      </c>
      <c r="E889" s="36"/>
      <c r="F889" s="35" t="s">
        <v>8501</v>
      </c>
      <c r="G889" s="37">
        <v>44101.160543981481</v>
      </c>
      <c r="H889" s="35" t="s">
        <v>157</v>
      </c>
      <c r="I889" s="35" t="s">
        <v>8502</v>
      </c>
      <c r="J889" s="35" t="s">
        <v>8502</v>
      </c>
      <c r="K889" s="35" t="s">
        <v>8503</v>
      </c>
      <c r="L889" s="35" t="s">
        <v>8504</v>
      </c>
      <c r="M889" s="35" t="s">
        <v>8505</v>
      </c>
      <c r="N889" s="35" t="s">
        <v>8506</v>
      </c>
      <c r="O889" s="35" t="s">
        <v>8507</v>
      </c>
      <c r="P889" s="38">
        <v>474000</v>
      </c>
      <c r="Q889" s="38">
        <v>6650</v>
      </c>
      <c r="R889" s="38">
        <v>10000</v>
      </c>
      <c r="S889" s="38">
        <v>0</v>
      </c>
      <c r="T889" s="38">
        <v>0</v>
      </c>
      <c r="U889" s="19"/>
      <c r="V889" s="38">
        <v>0</v>
      </c>
      <c r="W889" s="19"/>
      <c r="X889" s="38">
        <v>0</v>
      </c>
      <c r="Y889" s="38">
        <v>490650</v>
      </c>
      <c r="Z889" s="38">
        <v>490650</v>
      </c>
      <c r="AA889" s="39" t="s">
        <v>8508</v>
      </c>
      <c r="AB889" s="38" t="s">
        <v>162</v>
      </c>
      <c r="AC889" s="38" t="s">
        <v>112</v>
      </c>
    </row>
    <row r="890" spans="1:29" x14ac:dyDescent="0.25">
      <c r="A890" s="13" t="str">
        <f t="shared" si="28"/>
        <v>1458891047</v>
      </c>
      <c r="B890" s="35">
        <v>885</v>
      </c>
      <c r="C890" s="36" t="s">
        <v>8509</v>
      </c>
      <c r="D890" s="13" t="str">
        <f t="shared" si="29"/>
        <v>1458891047</v>
      </c>
      <c r="E890" s="36"/>
      <c r="F890" s="35" t="s">
        <v>8510</v>
      </c>
      <c r="G890" s="37">
        <v>44101.186331018522</v>
      </c>
      <c r="H890" s="35" t="s">
        <v>157</v>
      </c>
      <c r="I890" s="35" t="s">
        <v>8511</v>
      </c>
      <c r="J890" s="35" t="s">
        <v>8511</v>
      </c>
      <c r="K890" s="35" t="s">
        <v>8512</v>
      </c>
      <c r="L890" s="35" t="s">
        <v>8513</v>
      </c>
      <c r="M890" s="35" t="s">
        <v>8514</v>
      </c>
      <c r="N890" s="35" t="s">
        <v>8515</v>
      </c>
      <c r="O890" s="35" t="s">
        <v>8516</v>
      </c>
      <c r="P890" s="38">
        <v>50000</v>
      </c>
      <c r="Q890" s="38">
        <v>6650</v>
      </c>
      <c r="R890" s="38">
        <v>0</v>
      </c>
      <c r="S890" s="38">
        <v>0</v>
      </c>
      <c r="T890" s="38">
        <v>0</v>
      </c>
      <c r="U890" s="19"/>
      <c r="V890" s="38">
        <v>0</v>
      </c>
      <c r="W890" s="19"/>
      <c r="X890" s="38">
        <v>0</v>
      </c>
      <c r="Y890" s="38">
        <v>56650</v>
      </c>
      <c r="Z890" s="38">
        <v>56650</v>
      </c>
      <c r="AA890" s="20"/>
      <c r="AB890" s="19"/>
      <c r="AC890" s="38" t="s">
        <v>112</v>
      </c>
    </row>
    <row r="891" spans="1:29" x14ac:dyDescent="0.25">
      <c r="A891" s="13" t="str">
        <f t="shared" si="28"/>
        <v>1020991021</v>
      </c>
      <c r="B891" s="35">
        <v>886</v>
      </c>
      <c r="C891" s="36" t="s">
        <v>8517</v>
      </c>
      <c r="D891" s="13" t="str">
        <f t="shared" si="29"/>
        <v>1020991021</v>
      </c>
      <c r="E891" s="36"/>
      <c r="F891" s="35" t="s">
        <v>8518</v>
      </c>
      <c r="G891" s="37">
        <v>44101.188518518517</v>
      </c>
      <c r="H891" s="35" t="s">
        <v>157</v>
      </c>
      <c r="I891" s="35" t="s">
        <v>8519</v>
      </c>
      <c r="J891" s="35" t="s">
        <v>8519</v>
      </c>
      <c r="K891" s="35" t="s">
        <v>8520</v>
      </c>
      <c r="L891" s="35" t="s">
        <v>8521</v>
      </c>
      <c r="M891" s="35" t="s">
        <v>8522</v>
      </c>
      <c r="N891" s="35" t="s">
        <v>8523</v>
      </c>
      <c r="O891" s="35" t="s">
        <v>8524</v>
      </c>
      <c r="P891" s="38">
        <v>50000</v>
      </c>
      <c r="Q891" s="38">
        <v>6650</v>
      </c>
      <c r="R891" s="38">
        <v>8000</v>
      </c>
      <c r="S891" s="38">
        <v>0</v>
      </c>
      <c r="T891" s="38">
        <v>0</v>
      </c>
      <c r="U891" s="19"/>
      <c r="V891" s="38">
        <v>0</v>
      </c>
      <c r="W891" s="19"/>
      <c r="X891" s="38">
        <v>0</v>
      </c>
      <c r="Y891" s="38">
        <v>64650</v>
      </c>
      <c r="Z891" s="38">
        <v>64650</v>
      </c>
      <c r="AA891" s="39" t="s">
        <v>8525</v>
      </c>
      <c r="AB891" s="38" t="s">
        <v>138</v>
      </c>
      <c r="AC891" s="38" t="s">
        <v>112</v>
      </c>
    </row>
    <row r="892" spans="1:29" x14ac:dyDescent="0.25">
      <c r="A892" s="13" t="str">
        <f t="shared" si="28"/>
        <v>1003002500</v>
      </c>
      <c r="B892" s="35">
        <v>887</v>
      </c>
      <c r="C892" s="36" t="s">
        <v>8526</v>
      </c>
      <c r="D892" s="13" t="str">
        <f t="shared" si="29"/>
        <v>1003002500</v>
      </c>
      <c r="E892" s="36"/>
      <c r="F892" s="35" t="s">
        <v>8527</v>
      </c>
      <c r="G892" s="37">
        <v>44101.2031712963</v>
      </c>
      <c r="H892" s="35" t="s">
        <v>157</v>
      </c>
      <c r="I892" s="35" t="s">
        <v>8528</v>
      </c>
      <c r="J892" s="35" t="s">
        <v>8528</v>
      </c>
      <c r="K892" s="35" t="s">
        <v>8529</v>
      </c>
      <c r="L892" s="35" t="s">
        <v>8530</v>
      </c>
      <c r="M892" s="35" t="s">
        <v>8531</v>
      </c>
      <c r="N892" s="35" t="s">
        <v>502</v>
      </c>
      <c r="O892" s="35" t="s">
        <v>503</v>
      </c>
      <c r="P892" s="38">
        <v>474000</v>
      </c>
      <c r="Q892" s="38">
        <v>6650</v>
      </c>
      <c r="R892" s="38">
        <v>7000</v>
      </c>
      <c r="S892" s="38">
        <v>0</v>
      </c>
      <c r="T892" s="38">
        <v>0</v>
      </c>
      <c r="U892" s="19"/>
      <c r="V892" s="38">
        <v>0</v>
      </c>
      <c r="W892" s="19"/>
      <c r="X892" s="38">
        <v>0</v>
      </c>
      <c r="Y892" s="38">
        <v>487650</v>
      </c>
      <c r="Z892" s="38">
        <v>487650</v>
      </c>
      <c r="AA892" s="39" t="s">
        <v>8532</v>
      </c>
      <c r="AB892" s="38" t="s">
        <v>162</v>
      </c>
      <c r="AC892" s="38" t="s">
        <v>112</v>
      </c>
    </row>
    <row r="893" spans="1:29" x14ac:dyDescent="0.25">
      <c r="A893" s="13" t="str">
        <f t="shared" si="28"/>
        <v>1644981671</v>
      </c>
      <c r="B893" s="35">
        <v>888</v>
      </c>
      <c r="C893" s="36" t="s">
        <v>8533</v>
      </c>
      <c r="D893" s="13" t="str">
        <f t="shared" si="29"/>
        <v>1644981671</v>
      </c>
      <c r="E893" s="36"/>
      <c r="F893" s="35" t="s">
        <v>8534</v>
      </c>
      <c r="G893" s="37">
        <v>44101.207199074073</v>
      </c>
      <c r="H893" s="35" t="s">
        <v>157</v>
      </c>
      <c r="I893" s="35" t="s">
        <v>8535</v>
      </c>
      <c r="J893" s="35" t="s">
        <v>8535</v>
      </c>
      <c r="K893" s="35" t="s">
        <v>8536</v>
      </c>
      <c r="L893" s="35" t="s">
        <v>8537</v>
      </c>
      <c r="M893" s="35" t="s">
        <v>8538</v>
      </c>
      <c r="N893" s="35" t="s">
        <v>287</v>
      </c>
      <c r="O893" s="35" t="s">
        <v>288</v>
      </c>
      <c r="P893" s="38">
        <v>255000</v>
      </c>
      <c r="Q893" s="38">
        <v>6650</v>
      </c>
      <c r="R893" s="38">
        <v>0</v>
      </c>
      <c r="S893" s="38">
        <v>0</v>
      </c>
      <c r="T893" s="38">
        <v>0</v>
      </c>
      <c r="U893" s="19"/>
      <c r="V893" s="38">
        <v>0</v>
      </c>
      <c r="W893" s="19"/>
      <c r="X893" s="38">
        <v>0</v>
      </c>
      <c r="Y893" s="38">
        <v>261650</v>
      </c>
      <c r="Z893" s="38">
        <v>261650</v>
      </c>
      <c r="AA893" s="20"/>
      <c r="AB893" s="19"/>
      <c r="AC893" s="38" t="s">
        <v>112</v>
      </c>
    </row>
    <row r="894" spans="1:29" x14ac:dyDescent="0.25">
      <c r="A894" s="13" t="str">
        <f t="shared" si="28"/>
        <v>1633981684</v>
      </c>
      <c r="B894" s="35">
        <v>889</v>
      </c>
      <c r="C894" s="36" t="s">
        <v>8539</v>
      </c>
      <c r="D894" s="13" t="str">
        <f t="shared" si="29"/>
        <v>1633981684</v>
      </c>
      <c r="E894" s="36"/>
      <c r="F894" s="35" t="s">
        <v>8540</v>
      </c>
      <c r="G894" s="37">
        <v>44101.207743055558</v>
      </c>
      <c r="H894" s="35" t="s">
        <v>157</v>
      </c>
      <c r="I894" s="35" t="s">
        <v>8541</v>
      </c>
      <c r="J894" s="35" t="s">
        <v>8541</v>
      </c>
      <c r="K894" s="35" t="s">
        <v>8542</v>
      </c>
      <c r="L894" s="35" t="s">
        <v>8543</v>
      </c>
      <c r="M894" s="35" t="s">
        <v>8544</v>
      </c>
      <c r="N894" s="35" t="s">
        <v>8545</v>
      </c>
      <c r="O894" s="35" t="s">
        <v>8546</v>
      </c>
      <c r="P894" s="38">
        <v>255000</v>
      </c>
      <c r="Q894" s="38">
        <v>6650</v>
      </c>
      <c r="R894" s="38">
        <v>0</v>
      </c>
      <c r="S894" s="38">
        <v>0</v>
      </c>
      <c r="T894" s="38">
        <v>0</v>
      </c>
      <c r="U894" s="19"/>
      <c r="V894" s="38">
        <v>0</v>
      </c>
      <c r="W894" s="19"/>
      <c r="X894" s="38">
        <v>0</v>
      </c>
      <c r="Y894" s="38">
        <v>261650</v>
      </c>
      <c r="Z894" s="38">
        <v>261650</v>
      </c>
      <c r="AA894" s="20"/>
      <c r="AB894" s="19"/>
      <c r="AC894" s="38" t="s">
        <v>112</v>
      </c>
    </row>
    <row r="895" spans="1:29" x14ac:dyDescent="0.25">
      <c r="A895" s="13" t="str">
        <f t="shared" si="28"/>
        <v>1257002277</v>
      </c>
      <c r="B895" s="35">
        <v>890</v>
      </c>
      <c r="C895" s="36" t="s">
        <v>8547</v>
      </c>
      <c r="D895" s="13" t="str">
        <f t="shared" si="29"/>
        <v>1257002277</v>
      </c>
      <c r="E895" s="36"/>
      <c r="F895" s="35" t="s">
        <v>8548</v>
      </c>
      <c r="G895" s="37">
        <v>44101.208287037036</v>
      </c>
      <c r="H895" s="35" t="s">
        <v>157</v>
      </c>
      <c r="I895" s="35" t="s">
        <v>8549</v>
      </c>
      <c r="J895" s="35" t="s">
        <v>8549</v>
      </c>
      <c r="K895" s="35" t="s">
        <v>8550</v>
      </c>
      <c r="L895" s="35" t="s">
        <v>8551</v>
      </c>
      <c r="M895" s="35" t="s">
        <v>8552</v>
      </c>
      <c r="N895" s="35" t="s">
        <v>8553</v>
      </c>
      <c r="O895" s="35" t="s">
        <v>8554</v>
      </c>
      <c r="P895" s="38">
        <v>50000</v>
      </c>
      <c r="Q895" s="38">
        <v>6650</v>
      </c>
      <c r="R895" s="38">
        <v>10000</v>
      </c>
      <c r="S895" s="38">
        <v>0</v>
      </c>
      <c r="T895" s="38">
        <v>0</v>
      </c>
      <c r="U895" s="19"/>
      <c r="V895" s="38">
        <v>0</v>
      </c>
      <c r="W895" s="19"/>
      <c r="X895" s="38">
        <v>0</v>
      </c>
      <c r="Y895" s="38">
        <v>66650</v>
      </c>
      <c r="Z895" s="38">
        <v>66650</v>
      </c>
      <c r="AA895" s="39" t="s">
        <v>8555</v>
      </c>
      <c r="AB895" s="38" t="s">
        <v>162</v>
      </c>
      <c r="AC895" s="38" t="s">
        <v>112</v>
      </c>
    </row>
    <row r="896" spans="1:29" x14ac:dyDescent="0.25">
      <c r="A896" s="13" t="str">
        <f t="shared" si="28"/>
        <v>1788002471</v>
      </c>
      <c r="B896" s="35">
        <v>891</v>
      </c>
      <c r="C896" s="36" t="s">
        <v>8556</v>
      </c>
      <c r="D896" s="13" t="str">
        <f t="shared" si="29"/>
        <v>1788002471</v>
      </c>
      <c r="E896" s="36"/>
      <c r="F896" s="35" t="s">
        <v>8557</v>
      </c>
      <c r="G896" s="37">
        <v>44101.209988425922</v>
      </c>
      <c r="H896" s="35" t="s">
        <v>157</v>
      </c>
      <c r="I896" s="35" t="s">
        <v>8558</v>
      </c>
      <c r="J896" s="35" t="s">
        <v>8558</v>
      </c>
      <c r="K896" s="35" t="s">
        <v>8559</v>
      </c>
      <c r="L896" s="35" t="s">
        <v>8560</v>
      </c>
      <c r="M896" s="35" t="s">
        <v>8561</v>
      </c>
      <c r="N896" s="35" t="s">
        <v>8461</v>
      </c>
      <c r="O896" s="35" t="s">
        <v>8462</v>
      </c>
      <c r="P896" s="38">
        <v>634000</v>
      </c>
      <c r="Q896" s="38">
        <v>6650</v>
      </c>
      <c r="R896" s="38">
        <v>0</v>
      </c>
      <c r="S896" s="38">
        <v>0</v>
      </c>
      <c r="T896" s="38">
        <v>0</v>
      </c>
      <c r="U896" s="19"/>
      <c r="V896" s="38">
        <v>0</v>
      </c>
      <c r="W896" s="19"/>
      <c r="X896" s="38">
        <v>0</v>
      </c>
      <c r="Y896" s="38">
        <v>640650</v>
      </c>
      <c r="Z896" s="38">
        <v>640650</v>
      </c>
      <c r="AA896" s="20"/>
      <c r="AB896" s="19"/>
      <c r="AC896" s="38" t="s">
        <v>112</v>
      </c>
    </row>
    <row r="897" spans="1:29" x14ac:dyDescent="0.25">
      <c r="A897" s="13" t="str">
        <f t="shared" si="28"/>
        <v>1040851768</v>
      </c>
      <c r="B897" s="35">
        <v>892</v>
      </c>
      <c r="C897" s="36" t="s">
        <v>8562</v>
      </c>
      <c r="D897" s="13" t="str">
        <f t="shared" si="29"/>
        <v>1040851768</v>
      </c>
      <c r="E897" s="36"/>
      <c r="F897" s="35" t="s">
        <v>8563</v>
      </c>
      <c r="G897" s="37">
        <v>44101.214687500003</v>
      </c>
      <c r="H897" s="35" t="s">
        <v>157</v>
      </c>
      <c r="I897" s="35" t="s">
        <v>8564</v>
      </c>
      <c r="J897" s="35" t="s">
        <v>8564</v>
      </c>
      <c r="K897" s="35" t="s">
        <v>8565</v>
      </c>
      <c r="L897" s="35" t="s">
        <v>8566</v>
      </c>
      <c r="M897" s="35" t="s">
        <v>8567</v>
      </c>
      <c r="N897" s="35" t="s">
        <v>8568</v>
      </c>
      <c r="O897" s="35" t="s">
        <v>8569</v>
      </c>
      <c r="P897" s="38">
        <v>50000</v>
      </c>
      <c r="Q897" s="38">
        <v>6650</v>
      </c>
      <c r="R897" s="38">
        <v>0</v>
      </c>
      <c r="S897" s="38">
        <v>0</v>
      </c>
      <c r="T897" s="38">
        <v>0</v>
      </c>
      <c r="U897" s="19"/>
      <c r="V897" s="38">
        <v>0</v>
      </c>
      <c r="W897" s="19"/>
      <c r="X897" s="38">
        <v>0</v>
      </c>
      <c r="Y897" s="38">
        <v>56650</v>
      </c>
      <c r="Z897" s="38">
        <v>56650</v>
      </c>
      <c r="AA897" s="20"/>
      <c r="AB897" s="19"/>
      <c r="AC897" s="38" t="s">
        <v>112</v>
      </c>
    </row>
    <row r="898" spans="1:29" x14ac:dyDescent="0.25">
      <c r="A898" s="13" t="str">
        <f t="shared" si="28"/>
        <v>1423102584</v>
      </c>
      <c r="B898" s="35">
        <v>893</v>
      </c>
      <c r="C898" s="36" t="s">
        <v>8570</v>
      </c>
      <c r="D898" s="13" t="str">
        <f t="shared" si="29"/>
        <v>1423102584</v>
      </c>
      <c r="E898" s="36"/>
      <c r="F898" s="35" t="s">
        <v>8571</v>
      </c>
      <c r="G898" s="37">
        <v>44101.216689814813</v>
      </c>
      <c r="H898" s="35" t="s">
        <v>157</v>
      </c>
      <c r="I898" s="35" t="s">
        <v>8572</v>
      </c>
      <c r="J898" s="35" t="s">
        <v>8572</v>
      </c>
      <c r="K898" s="35" t="s">
        <v>8573</v>
      </c>
      <c r="L898" s="35" t="s">
        <v>8574</v>
      </c>
      <c r="M898" s="35" t="s">
        <v>8575</v>
      </c>
      <c r="N898" s="35" t="s">
        <v>8576</v>
      </c>
      <c r="O898" s="35" t="s">
        <v>8577</v>
      </c>
      <c r="P898" s="38">
        <v>50000</v>
      </c>
      <c r="Q898" s="38">
        <v>6650</v>
      </c>
      <c r="R898" s="38">
        <v>8000</v>
      </c>
      <c r="S898" s="38">
        <v>0</v>
      </c>
      <c r="T898" s="38">
        <v>0</v>
      </c>
      <c r="U898" s="19"/>
      <c r="V898" s="38">
        <v>0</v>
      </c>
      <c r="W898" s="19"/>
      <c r="X898" s="38">
        <v>0</v>
      </c>
      <c r="Y898" s="38">
        <v>64650</v>
      </c>
      <c r="Z898" s="38">
        <v>64650</v>
      </c>
      <c r="AA898" s="39" t="s">
        <v>8578</v>
      </c>
      <c r="AB898" s="38" t="s">
        <v>138</v>
      </c>
      <c r="AC898" s="38" t="s">
        <v>112</v>
      </c>
    </row>
    <row r="899" spans="1:29" x14ac:dyDescent="0.25">
      <c r="A899" s="13" t="str">
        <f t="shared" si="28"/>
        <v>1733202739</v>
      </c>
      <c r="B899" s="35">
        <v>894</v>
      </c>
      <c r="C899" s="36" t="s">
        <v>8579</v>
      </c>
      <c r="D899" s="13" t="str">
        <f t="shared" si="29"/>
        <v>1733202739</v>
      </c>
      <c r="E899" s="36"/>
      <c r="F899" s="35" t="s">
        <v>8580</v>
      </c>
      <c r="G899" s="37">
        <v>44101.227824074071</v>
      </c>
      <c r="H899" s="35" t="s">
        <v>157</v>
      </c>
      <c r="I899" s="35" t="s">
        <v>8581</v>
      </c>
      <c r="J899" s="35" t="s">
        <v>8581</v>
      </c>
      <c r="K899" s="35" t="s">
        <v>8582</v>
      </c>
      <c r="L899" s="35" t="s">
        <v>8583</v>
      </c>
      <c r="M899" s="35" t="s">
        <v>8584</v>
      </c>
      <c r="N899" s="35" t="s">
        <v>8585</v>
      </c>
      <c r="O899" s="35" t="s">
        <v>8586</v>
      </c>
      <c r="P899" s="38">
        <v>50000</v>
      </c>
      <c r="Q899" s="38">
        <v>6650</v>
      </c>
      <c r="R899" s="38">
        <v>16000</v>
      </c>
      <c r="S899" s="38">
        <v>0</v>
      </c>
      <c r="T899" s="38">
        <v>0</v>
      </c>
      <c r="U899" s="19"/>
      <c r="V899" s="38">
        <v>0</v>
      </c>
      <c r="W899" s="19"/>
      <c r="X899" s="38">
        <v>0</v>
      </c>
      <c r="Y899" s="38">
        <v>72650</v>
      </c>
      <c r="Z899" s="38">
        <v>72650</v>
      </c>
      <c r="AA899" s="39" t="s">
        <v>8587</v>
      </c>
      <c r="AB899" s="38" t="s">
        <v>151</v>
      </c>
      <c r="AC899" s="38" t="s">
        <v>112</v>
      </c>
    </row>
    <row r="900" spans="1:29" x14ac:dyDescent="0.25">
      <c r="A900" s="13" t="str">
        <f t="shared" si="28"/>
        <v>1395202764</v>
      </c>
      <c r="B900" s="35">
        <v>895</v>
      </c>
      <c r="C900" s="36" t="s">
        <v>8588</v>
      </c>
      <c r="D900" s="13" t="str">
        <f t="shared" si="29"/>
        <v>1395202764</v>
      </c>
      <c r="E900" s="36"/>
      <c r="F900" s="35" t="s">
        <v>8589</v>
      </c>
      <c r="G900" s="37">
        <v>44101.229907407411</v>
      </c>
      <c r="H900" s="35" t="s">
        <v>157</v>
      </c>
      <c r="I900" s="35" t="s">
        <v>8590</v>
      </c>
      <c r="J900" s="35" t="s">
        <v>8590</v>
      </c>
      <c r="K900" s="35" t="s">
        <v>8591</v>
      </c>
      <c r="L900" s="35" t="s">
        <v>8592</v>
      </c>
      <c r="M900" s="35" t="s">
        <v>8593</v>
      </c>
      <c r="N900" s="35" t="s">
        <v>8594</v>
      </c>
      <c r="O900" s="35" t="s">
        <v>293</v>
      </c>
      <c r="P900" s="38">
        <v>50000</v>
      </c>
      <c r="Q900" s="38">
        <v>6650</v>
      </c>
      <c r="R900" s="38">
        <v>10000</v>
      </c>
      <c r="S900" s="38">
        <v>0</v>
      </c>
      <c r="T900" s="38">
        <v>0</v>
      </c>
      <c r="U900" s="19"/>
      <c r="V900" s="38">
        <v>0</v>
      </c>
      <c r="W900" s="19"/>
      <c r="X900" s="38">
        <v>0</v>
      </c>
      <c r="Y900" s="38">
        <v>66650</v>
      </c>
      <c r="Z900" s="38">
        <v>66650</v>
      </c>
      <c r="AA900" s="39" t="s">
        <v>8595</v>
      </c>
      <c r="AB900" s="38" t="s">
        <v>151</v>
      </c>
      <c r="AC900" s="38" t="s">
        <v>112</v>
      </c>
    </row>
    <row r="901" spans="1:29" x14ac:dyDescent="0.25">
      <c r="A901" s="13" t="str">
        <f t="shared" si="28"/>
        <v>1885202179</v>
      </c>
      <c r="B901" s="35">
        <v>896</v>
      </c>
      <c r="C901" s="36" t="s">
        <v>8596</v>
      </c>
      <c r="D901" s="13" t="str">
        <f t="shared" si="29"/>
        <v>1885202179</v>
      </c>
      <c r="E901" s="36"/>
      <c r="F901" s="35" t="s">
        <v>8597</v>
      </c>
      <c r="G901" s="37">
        <v>44101.241759259261</v>
      </c>
      <c r="H901" s="35" t="s">
        <v>157</v>
      </c>
      <c r="I901" s="35" t="s">
        <v>8598</v>
      </c>
      <c r="J901" s="35" t="s">
        <v>8598</v>
      </c>
      <c r="K901" s="35" t="s">
        <v>8599</v>
      </c>
      <c r="L901" s="35" t="s">
        <v>8600</v>
      </c>
      <c r="M901" s="35" t="s">
        <v>8601</v>
      </c>
      <c r="N901" s="35" t="s">
        <v>8602</v>
      </c>
      <c r="O901" s="35" t="s">
        <v>8603</v>
      </c>
      <c r="P901" s="38">
        <v>1066000</v>
      </c>
      <c r="Q901" s="38">
        <v>6650</v>
      </c>
      <c r="R901" s="38">
        <v>16000</v>
      </c>
      <c r="S901" s="38">
        <v>0</v>
      </c>
      <c r="T901" s="38">
        <v>0</v>
      </c>
      <c r="U901" s="19"/>
      <c r="V901" s="38">
        <v>0</v>
      </c>
      <c r="W901" s="19"/>
      <c r="X901" s="38">
        <v>0</v>
      </c>
      <c r="Y901" s="38">
        <v>1088650</v>
      </c>
      <c r="Z901" s="38">
        <v>1088650</v>
      </c>
      <c r="AA901" s="39" t="s">
        <v>8604</v>
      </c>
      <c r="AB901" s="38" t="s">
        <v>138</v>
      </c>
      <c r="AC901" s="38" t="s">
        <v>112</v>
      </c>
    </row>
    <row r="902" spans="1:29" x14ac:dyDescent="0.25">
      <c r="A902" s="13" t="str">
        <f t="shared" ref="A902:A965" si="30">D902</f>
        <v>1136302441</v>
      </c>
      <c r="B902" s="35">
        <v>897</v>
      </c>
      <c r="C902" s="36" t="s">
        <v>8605</v>
      </c>
      <c r="D902" s="13" t="str">
        <f t="shared" ref="D902:D965" si="31">RIGHT(C902,LEN(C902)-6)</f>
        <v>1136302441</v>
      </c>
      <c r="E902" s="36"/>
      <c r="F902" s="35" t="s">
        <v>8606</v>
      </c>
      <c r="G902" s="37">
        <v>44101.24181712963</v>
      </c>
      <c r="H902" s="35" t="s">
        <v>157</v>
      </c>
      <c r="I902" s="35" t="s">
        <v>8607</v>
      </c>
      <c r="J902" s="35" t="s">
        <v>8607</v>
      </c>
      <c r="K902" s="35" t="s">
        <v>8608</v>
      </c>
      <c r="L902" s="35" t="s">
        <v>8609</v>
      </c>
      <c r="M902" s="35" t="s">
        <v>8610</v>
      </c>
      <c r="N902" s="35" t="s">
        <v>287</v>
      </c>
      <c r="O902" s="35" t="s">
        <v>288</v>
      </c>
      <c r="P902" s="38">
        <v>407000</v>
      </c>
      <c r="Q902" s="38">
        <v>6650</v>
      </c>
      <c r="R902" s="38">
        <v>0</v>
      </c>
      <c r="S902" s="38">
        <v>0</v>
      </c>
      <c r="T902" s="38">
        <v>0</v>
      </c>
      <c r="U902" s="19"/>
      <c r="V902" s="38">
        <v>0</v>
      </c>
      <c r="W902" s="19"/>
      <c r="X902" s="38">
        <v>0</v>
      </c>
      <c r="Y902" s="38">
        <v>413650</v>
      </c>
      <c r="Z902" s="38">
        <v>413650</v>
      </c>
      <c r="AA902" s="20"/>
      <c r="AB902" s="19"/>
      <c r="AC902" s="38" t="s">
        <v>112</v>
      </c>
    </row>
    <row r="903" spans="1:29" x14ac:dyDescent="0.25">
      <c r="A903" s="13" t="str">
        <f t="shared" si="30"/>
        <v>1079302199</v>
      </c>
      <c r="B903" s="35">
        <v>898</v>
      </c>
      <c r="C903" s="36" t="s">
        <v>8611</v>
      </c>
      <c r="D903" s="13" t="str">
        <f t="shared" si="31"/>
        <v>1079302199</v>
      </c>
      <c r="E903" s="36"/>
      <c r="F903" s="35" t="s">
        <v>8612</v>
      </c>
      <c r="G903" s="37">
        <v>44101.245995370373</v>
      </c>
      <c r="H903" s="35" t="s">
        <v>157</v>
      </c>
      <c r="I903" s="35" t="s">
        <v>8613</v>
      </c>
      <c r="J903" s="35" t="s">
        <v>8613</v>
      </c>
      <c r="K903" s="35" t="s">
        <v>8614</v>
      </c>
      <c r="L903" s="35" t="s">
        <v>8615</v>
      </c>
      <c r="M903" s="35" t="s">
        <v>8616</v>
      </c>
      <c r="N903" s="35" t="s">
        <v>5624</v>
      </c>
      <c r="O903" s="35" t="s">
        <v>5625</v>
      </c>
      <c r="P903" s="38">
        <v>240000</v>
      </c>
      <c r="Q903" s="38">
        <v>6650</v>
      </c>
      <c r="R903" s="38">
        <v>20000</v>
      </c>
      <c r="S903" s="38">
        <v>0</v>
      </c>
      <c r="T903" s="38">
        <v>0</v>
      </c>
      <c r="U903" s="19"/>
      <c r="V903" s="38">
        <v>0</v>
      </c>
      <c r="W903" s="19"/>
      <c r="X903" s="38">
        <v>0</v>
      </c>
      <c r="Y903" s="38">
        <v>266650</v>
      </c>
      <c r="Z903" s="38">
        <v>266650</v>
      </c>
      <c r="AA903" s="39" t="s">
        <v>8617</v>
      </c>
      <c r="AB903" s="38" t="s">
        <v>138</v>
      </c>
      <c r="AC903" s="38" t="s">
        <v>112</v>
      </c>
    </row>
    <row r="904" spans="1:29" x14ac:dyDescent="0.25">
      <c r="A904" s="13" t="str">
        <f t="shared" si="30"/>
        <v>1405402354</v>
      </c>
      <c r="B904" s="35">
        <v>899</v>
      </c>
      <c r="C904" s="36" t="s">
        <v>8618</v>
      </c>
      <c r="D904" s="13" t="str">
        <f t="shared" si="31"/>
        <v>1405402354</v>
      </c>
      <c r="E904" s="36"/>
      <c r="F904" s="35" t="s">
        <v>8619</v>
      </c>
      <c r="G904" s="37">
        <v>44101.252233796295</v>
      </c>
      <c r="H904" s="35" t="s">
        <v>157</v>
      </c>
      <c r="I904" s="35" t="s">
        <v>8620</v>
      </c>
      <c r="J904" s="35" t="s">
        <v>8620</v>
      </c>
      <c r="K904" s="35" t="s">
        <v>8621</v>
      </c>
      <c r="L904" s="35" t="s">
        <v>8622</v>
      </c>
      <c r="M904" s="35" t="s">
        <v>8623</v>
      </c>
      <c r="N904" s="35" t="s">
        <v>8624</v>
      </c>
      <c r="O904" s="35" t="s">
        <v>8625</v>
      </c>
      <c r="P904" s="38">
        <v>50000</v>
      </c>
      <c r="Q904" s="38">
        <v>6650</v>
      </c>
      <c r="R904" s="38">
        <v>8000</v>
      </c>
      <c r="S904" s="38">
        <v>0</v>
      </c>
      <c r="T904" s="38">
        <v>0</v>
      </c>
      <c r="U904" s="19"/>
      <c r="V904" s="38">
        <v>0</v>
      </c>
      <c r="W904" s="19"/>
      <c r="X904" s="38">
        <v>0</v>
      </c>
      <c r="Y904" s="38">
        <v>64650</v>
      </c>
      <c r="Z904" s="38">
        <v>64650</v>
      </c>
      <c r="AA904" s="39" t="s">
        <v>8626</v>
      </c>
      <c r="AB904" s="38" t="s">
        <v>138</v>
      </c>
      <c r="AC904" s="38" t="s">
        <v>112</v>
      </c>
    </row>
    <row r="905" spans="1:29" x14ac:dyDescent="0.25">
      <c r="A905" s="13" t="str">
        <f t="shared" si="30"/>
        <v>1671502038</v>
      </c>
      <c r="B905" s="35">
        <v>900</v>
      </c>
      <c r="C905" s="36" t="s">
        <v>8627</v>
      </c>
      <c r="D905" s="13" t="str">
        <f t="shared" si="31"/>
        <v>1671502038</v>
      </c>
      <c r="E905" s="36"/>
      <c r="F905" s="35" t="s">
        <v>8628</v>
      </c>
      <c r="G905" s="37">
        <v>44101.259606481479</v>
      </c>
      <c r="H905" s="35" t="s">
        <v>157</v>
      </c>
      <c r="I905" s="35" t="s">
        <v>8629</v>
      </c>
      <c r="J905" s="35" t="s">
        <v>8629</v>
      </c>
      <c r="K905" s="35" t="s">
        <v>8630</v>
      </c>
      <c r="L905" s="35" t="s">
        <v>8631</v>
      </c>
      <c r="M905" s="35" t="s">
        <v>8632</v>
      </c>
      <c r="N905" s="35" t="s">
        <v>8633</v>
      </c>
      <c r="O905" s="35" t="s">
        <v>8634</v>
      </c>
      <c r="P905" s="38">
        <v>50000</v>
      </c>
      <c r="Q905" s="38">
        <v>6650</v>
      </c>
      <c r="R905" s="38">
        <v>8000</v>
      </c>
      <c r="S905" s="38">
        <v>0</v>
      </c>
      <c r="T905" s="38">
        <v>0</v>
      </c>
      <c r="U905" s="19"/>
      <c r="V905" s="38">
        <v>0</v>
      </c>
      <c r="W905" s="19"/>
      <c r="X905" s="38">
        <v>0</v>
      </c>
      <c r="Y905" s="38">
        <v>64650</v>
      </c>
      <c r="Z905" s="38">
        <v>64650</v>
      </c>
      <c r="AA905" s="39" t="s">
        <v>8635</v>
      </c>
      <c r="AB905" s="38" t="s">
        <v>138</v>
      </c>
      <c r="AC905" s="38" t="s">
        <v>112</v>
      </c>
    </row>
    <row r="906" spans="1:29" x14ac:dyDescent="0.25">
      <c r="A906" s="13" t="str">
        <f t="shared" si="30"/>
        <v>1748502493</v>
      </c>
      <c r="B906" s="35">
        <v>901</v>
      </c>
      <c r="C906" s="36" t="s">
        <v>8636</v>
      </c>
      <c r="D906" s="13" t="str">
        <f t="shared" si="31"/>
        <v>1748502493</v>
      </c>
      <c r="E906" s="36"/>
      <c r="F906" s="35" t="s">
        <v>8637</v>
      </c>
      <c r="G906" s="37">
        <v>44101.268194444441</v>
      </c>
      <c r="H906" s="35" t="s">
        <v>157</v>
      </c>
      <c r="I906" s="35" t="s">
        <v>8638</v>
      </c>
      <c r="J906" s="35" t="s">
        <v>8638</v>
      </c>
      <c r="K906" s="35" t="s">
        <v>8639</v>
      </c>
      <c r="L906" s="35" t="s">
        <v>8640</v>
      </c>
      <c r="M906" s="35" t="s">
        <v>8641</v>
      </c>
      <c r="N906" s="35" t="s">
        <v>1481</v>
      </c>
      <c r="O906" s="35" t="s">
        <v>1482</v>
      </c>
      <c r="P906" s="38">
        <v>255000</v>
      </c>
      <c r="Q906" s="38">
        <v>6650</v>
      </c>
      <c r="R906" s="38">
        <v>10000</v>
      </c>
      <c r="S906" s="38">
        <v>0</v>
      </c>
      <c r="T906" s="38">
        <v>0</v>
      </c>
      <c r="U906" s="19"/>
      <c r="V906" s="38">
        <v>0</v>
      </c>
      <c r="W906" s="19"/>
      <c r="X906" s="38">
        <v>0</v>
      </c>
      <c r="Y906" s="38">
        <v>271650</v>
      </c>
      <c r="Z906" s="38">
        <v>271650</v>
      </c>
      <c r="AA906" s="39" t="s">
        <v>8642</v>
      </c>
      <c r="AB906" s="38" t="s">
        <v>151</v>
      </c>
      <c r="AC906" s="38" t="s">
        <v>112</v>
      </c>
    </row>
    <row r="907" spans="1:29" x14ac:dyDescent="0.25">
      <c r="A907" s="13" t="str">
        <f t="shared" si="30"/>
        <v>1420502347</v>
      </c>
      <c r="B907" s="35">
        <v>902</v>
      </c>
      <c r="C907" s="36" t="s">
        <v>8643</v>
      </c>
      <c r="D907" s="13" t="str">
        <f t="shared" si="31"/>
        <v>1420502347</v>
      </c>
      <c r="E907" s="36"/>
      <c r="F907" s="35" t="s">
        <v>8644</v>
      </c>
      <c r="G907" s="37">
        <v>44101.280868055554</v>
      </c>
      <c r="H907" s="35" t="s">
        <v>157</v>
      </c>
      <c r="I907" s="35" t="s">
        <v>8645</v>
      </c>
      <c r="J907" s="35" t="s">
        <v>8645</v>
      </c>
      <c r="K907" s="35" t="s">
        <v>8646</v>
      </c>
      <c r="L907" s="35" t="s">
        <v>8647</v>
      </c>
      <c r="M907" s="35" t="s">
        <v>8648</v>
      </c>
      <c r="N907" s="35" t="s">
        <v>1176</v>
      </c>
      <c r="O907" s="35" t="s">
        <v>1177</v>
      </c>
      <c r="P907" s="38">
        <v>620000</v>
      </c>
      <c r="Q907" s="38">
        <v>6650</v>
      </c>
      <c r="R907" s="38">
        <v>18000</v>
      </c>
      <c r="S907" s="38">
        <v>0</v>
      </c>
      <c r="T907" s="38">
        <v>0</v>
      </c>
      <c r="U907" s="19"/>
      <c r="V907" s="38">
        <v>0</v>
      </c>
      <c r="W907" s="19"/>
      <c r="X907" s="38">
        <v>0</v>
      </c>
      <c r="Y907" s="38">
        <v>644650</v>
      </c>
      <c r="Z907" s="38">
        <v>644650</v>
      </c>
      <c r="AA907" s="39" t="s">
        <v>8649</v>
      </c>
      <c r="AB907" s="38" t="s">
        <v>162</v>
      </c>
      <c r="AC907" s="38" t="s">
        <v>112</v>
      </c>
    </row>
    <row r="908" spans="1:29" x14ac:dyDescent="0.25">
      <c r="A908" s="13" t="str">
        <f t="shared" si="30"/>
        <v>1970461890</v>
      </c>
      <c r="B908" s="35">
        <v>903</v>
      </c>
      <c r="C908" s="36" t="s">
        <v>8650</v>
      </c>
      <c r="D908" s="13" t="str">
        <f t="shared" si="31"/>
        <v>1970461890</v>
      </c>
      <c r="E908" s="36"/>
      <c r="F908" s="35" t="s">
        <v>8651</v>
      </c>
      <c r="G908" s="37">
        <v>44101.283935185187</v>
      </c>
      <c r="H908" s="35" t="s">
        <v>157</v>
      </c>
      <c r="I908" s="35" t="s">
        <v>8652</v>
      </c>
      <c r="J908" s="35" t="s">
        <v>8652</v>
      </c>
      <c r="K908" s="35" t="s">
        <v>8653</v>
      </c>
      <c r="L908" s="35" t="s">
        <v>8654</v>
      </c>
      <c r="M908" s="35" t="s">
        <v>8655</v>
      </c>
      <c r="N908" s="35" t="s">
        <v>8656</v>
      </c>
      <c r="O908" s="35" t="s">
        <v>8657</v>
      </c>
      <c r="P908" s="38">
        <v>50000</v>
      </c>
      <c r="Q908" s="38">
        <v>6650</v>
      </c>
      <c r="R908" s="38">
        <v>8000</v>
      </c>
      <c r="S908" s="38">
        <v>0</v>
      </c>
      <c r="T908" s="38">
        <v>0</v>
      </c>
      <c r="U908" s="19"/>
      <c r="V908" s="38">
        <v>0</v>
      </c>
      <c r="W908" s="19"/>
      <c r="X908" s="38">
        <v>0</v>
      </c>
      <c r="Y908" s="38">
        <v>64650</v>
      </c>
      <c r="Z908" s="38">
        <v>64650</v>
      </c>
      <c r="AA908" s="39" t="s">
        <v>8658</v>
      </c>
      <c r="AB908" s="38" t="s">
        <v>138</v>
      </c>
      <c r="AC908" s="38" t="s">
        <v>112</v>
      </c>
    </row>
    <row r="909" spans="1:29" x14ac:dyDescent="0.25">
      <c r="A909" s="13" t="str">
        <f t="shared" si="30"/>
        <v>1804802802</v>
      </c>
      <c r="B909" s="35">
        <v>904</v>
      </c>
      <c r="C909" s="36" t="s">
        <v>8659</v>
      </c>
      <c r="D909" s="13" t="str">
        <f t="shared" si="31"/>
        <v>1804802802</v>
      </c>
      <c r="E909" s="36"/>
      <c r="F909" s="35" t="s">
        <v>8660</v>
      </c>
      <c r="G909" s="37">
        <v>44101.298043981478</v>
      </c>
      <c r="H909" s="35" t="s">
        <v>157</v>
      </c>
      <c r="I909" s="35" t="s">
        <v>8661</v>
      </c>
      <c r="J909" s="35" t="s">
        <v>8661</v>
      </c>
      <c r="K909" s="35" t="s">
        <v>8662</v>
      </c>
      <c r="L909" s="35" t="s">
        <v>8663</v>
      </c>
      <c r="M909" s="35" t="s">
        <v>8664</v>
      </c>
      <c r="N909" s="35" t="s">
        <v>8665</v>
      </c>
      <c r="O909" s="35" t="s">
        <v>8666</v>
      </c>
      <c r="P909" s="38">
        <v>50000</v>
      </c>
      <c r="Q909" s="38">
        <v>6650</v>
      </c>
      <c r="R909" s="38">
        <v>0</v>
      </c>
      <c r="S909" s="38">
        <v>0</v>
      </c>
      <c r="T909" s="38">
        <v>0</v>
      </c>
      <c r="U909" s="19"/>
      <c r="V909" s="38">
        <v>0</v>
      </c>
      <c r="W909" s="19"/>
      <c r="X909" s="38">
        <v>0</v>
      </c>
      <c r="Y909" s="38">
        <v>56650</v>
      </c>
      <c r="Z909" s="38">
        <v>56650</v>
      </c>
      <c r="AA909" s="20"/>
      <c r="AB909" s="19"/>
      <c r="AC909" s="38" t="s">
        <v>112</v>
      </c>
    </row>
    <row r="910" spans="1:29" x14ac:dyDescent="0.25">
      <c r="A910" s="13" t="str">
        <f t="shared" si="30"/>
        <v>1295561455</v>
      </c>
      <c r="B910" s="35">
        <v>905</v>
      </c>
      <c r="C910" s="36" t="s">
        <v>8667</v>
      </c>
      <c r="D910" s="13" t="str">
        <f t="shared" si="31"/>
        <v>1295561455</v>
      </c>
      <c r="E910" s="36"/>
      <c r="F910" s="35" t="s">
        <v>8668</v>
      </c>
      <c r="G910" s="37">
        <v>44101.301354166666</v>
      </c>
      <c r="H910" s="35" t="s">
        <v>157</v>
      </c>
      <c r="I910" s="35" t="s">
        <v>8669</v>
      </c>
      <c r="J910" s="35" t="s">
        <v>8669</v>
      </c>
      <c r="K910" s="35" t="s">
        <v>8670</v>
      </c>
      <c r="L910" s="35" t="s">
        <v>8671</v>
      </c>
      <c r="M910" s="35" t="s">
        <v>8672</v>
      </c>
      <c r="N910" s="35" t="s">
        <v>230</v>
      </c>
      <c r="O910" s="35" t="s">
        <v>231</v>
      </c>
      <c r="P910" s="38">
        <v>620000</v>
      </c>
      <c r="Q910" s="38">
        <v>6650</v>
      </c>
      <c r="R910" s="38">
        <v>11000</v>
      </c>
      <c r="S910" s="38">
        <v>0</v>
      </c>
      <c r="T910" s="38">
        <v>0</v>
      </c>
      <c r="U910" s="19"/>
      <c r="V910" s="38">
        <v>0</v>
      </c>
      <c r="W910" s="19"/>
      <c r="X910" s="38">
        <v>0</v>
      </c>
      <c r="Y910" s="38">
        <v>637650</v>
      </c>
      <c r="Z910" s="38">
        <v>637650</v>
      </c>
      <c r="AA910" s="39" t="s">
        <v>8673</v>
      </c>
      <c r="AB910" s="38" t="s">
        <v>162</v>
      </c>
      <c r="AC910" s="38" t="s">
        <v>112</v>
      </c>
    </row>
    <row r="911" spans="1:29" x14ac:dyDescent="0.25">
      <c r="A911" s="13" t="str">
        <f t="shared" si="30"/>
        <v>1215902163</v>
      </c>
      <c r="B911" s="35">
        <v>906</v>
      </c>
      <c r="C911" s="36" t="s">
        <v>8674</v>
      </c>
      <c r="D911" s="13" t="str">
        <f t="shared" si="31"/>
        <v>1215902163</v>
      </c>
      <c r="E911" s="36"/>
      <c r="F911" s="35" t="s">
        <v>8675</v>
      </c>
      <c r="G911" s="37">
        <v>44101.309861111113</v>
      </c>
      <c r="H911" s="35" t="s">
        <v>157</v>
      </c>
      <c r="I911" s="35" t="s">
        <v>8676</v>
      </c>
      <c r="J911" s="35" t="s">
        <v>8676</v>
      </c>
      <c r="K911" s="35" t="s">
        <v>8677</v>
      </c>
      <c r="L911" s="35" t="s">
        <v>8678</v>
      </c>
      <c r="M911" s="35" t="s">
        <v>8679</v>
      </c>
      <c r="N911" s="35" t="s">
        <v>8680</v>
      </c>
      <c r="O911" s="35" t="s">
        <v>8681</v>
      </c>
      <c r="P911" s="38">
        <v>50000</v>
      </c>
      <c r="Q911" s="38">
        <v>6650</v>
      </c>
      <c r="R911" s="38">
        <v>10000</v>
      </c>
      <c r="S911" s="38">
        <v>0</v>
      </c>
      <c r="T911" s="38">
        <v>0</v>
      </c>
      <c r="U911" s="19"/>
      <c r="V911" s="38">
        <v>0</v>
      </c>
      <c r="W911" s="19"/>
      <c r="X911" s="38">
        <v>0</v>
      </c>
      <c r="Y911" s="38">
        <v>66650</v>
      </c>
      <c r="Z911" s="38">
        <v>66650</v>
      </c>
      <c r="AA911" s="39" t="s">
        <v>8682</v>
      </c>
      <c r="AB911" s="38" t="s">
        <v>162</v>
      </c>
      <c r="AC911" s="38" t="s">
        <v>112</v>
      </c>
    </row>
    <row r="912" spans="1:29" x14ac:dyDescent="0.25">
      <c r="A912" s="13" t="str">
        <f t="shared" si="30"/>
        <v>1133661889</v>
      </c>
      <c r="B912" s="35">
        <v>907</v>
      </c>
      <c r="C912" s="36" t="s">
        <v>8683</v>
      </c>
      <c r="D912" s="13" t="str">
        <f t="shared" si="31"/>
        <v>1133661889</v>
      </c>
      <c r="E912" s="36"/>
      <c r="F912" s="35" t="s">
        <v>8684</v>
      </c>
      <c r="G912" s="37">
        <v>44101.310104166667</v>
      </c>
      <c r="H912" s="35" t="s">
        <v>157</v>
      </c>
      <c r="I912" s="35" t="s">
        <v>8685</v>
      </c>
      <c r="J912" s="35" t="s">
        <v>8685</v>
      </c>
      <c r="K912" s="35" t="s">
        <v>8686</v>
      </c>
      <c r="L912" s="35" t="s">
        <v>8687</v>
      </c>
      <c r="M912" s="35" t="s">
        <v>8688</v>
      </c>
      <c r="N912" s="35" t="s">
        <v>8689</v>
      </c>
      <c r="O912" s="35" t="s">
        <v>8690</v>
      </c>
      <c r="P912" s="38">
        <v>50000</v>
      </c>
      <c r="Q912" s="38">
        <v>6650</v>
      </c>
      <c r="R912" s="38">
        <v>9000</v>
      </c>
      <c r="S912" s="38">
        <v>0</v>
      </c>
      <c r="T912" s="38">
        <v>0</v>
      </c>
      <c r="U912" s="19"/>
      <c r="V912" s="38">
        <v>0</v>
      </c>
      <c r="W912" s="19"/>
      <c r="X912" s="38">
        <v>0</v>
      </c>
      <c r="Y912" s="38">
        <v>65650</v>
      </c>
      <c r="Z912" s="38">
        <v>65650</v>
      </c>
      <c r="AA912" s="39" t="s">
        <v>8691</v>
      </c>
      <c r="AB912" s="38" t="s">
        <v>138</v>
      </c>
      <c r="AC912" s="38" t="s">
        <v>112</v>
      </c>
    </row>
    <row r="913" spans="1:29" x14ac:dyDescent="0.25">
      <c r="A913" s="13" t="str">
        <f t="shared" si="30"/>
        <v>1611012993</v>
      </c>
      <c r="B913" s="35">
        <v>908</v>
      </c>
      <c r="C913" s="36" t="s">
        <v>8692</v>
      </c>
      <c r="D913" s="13" t="str">
        <f t="shared" si="31"/>
        <v>1611012993</v>
      </c>
      <c r="E913" s="36"/>
      <c r="F913" s="35" t="s">
        <v>8693</v>
      </c>
      <c r="G913" s="37">
        <v>44101.317604166667</v>
      </c>
      <c r="H913" s="35" t="s">
        <v>157</v>
      </c>
      <c r="I913" s="35" t="s">
        <v>8694</v>
      </c>
      <c r="J913" s="35" t="s">
        <v>8694</v>
      </c>
      <c r="K913" s="35" t="s">
        <v>8695</v>
      </c>
      <c r="L913" s="35" t="s">
        <v>8696</v>
      </c>
      <c r="M913" s="35" t="s">
        <v>8697</v>
      </c>
      <c r="N913" s="35" t="s">
        <v>461</v>
      </c>
      <c r="O913" s="35" t="s">
        <v>462</v>
      </c>
      <c r="P913" s="38">
        <v>720000</v>
      </c>
      <c r="Q913" s="38">
        <v>6650</v>
      </c>
      <c r="R913" s="38">
        <v>10000</v>
      </c>
      <c r="S913" s="38">
        <v>0</v>
      </c>
      <c r="T913" s="38">
        <v>0</v>
      </c>
      <c r="U913" s="19"/>
      <c r="V913" s="38">
        <v>0</v>
      </c>
      <c r="W913" s="19"/>
      <c r="X913" s="38">
        <v>0</v>
      </c>
      <c r="Y913" s="38">
        <v>736650</v>
      </c>
      <c r="Z913" s="38">
        <v>736650</v>
      </c>
      <c r="AA913" s="39" t="s">
        <v>8698</v>
      </c>
      <c r="AB913" s="38" t="s">
        <v>162</v>
      </c>
      <c r="AC913" s="38" t="s">
        <v>112</v>
      </c>
    </row>
    <row r="914" spans="1:29" x14ac:dyDescent="0.25">
      <c r="A914" s="13" t="str">
        <f t="shared" si="30"/>
        <v>1912012047</v>
      </c>
      <c r="B914" s="35">
        <v>909</v>
      </c>
      <c r="C914" s="36" t="s">
        <v>8699</v>
      </c>
      <c r="D914" s="13" t="str">
        <f t="shared" si="31"/>
        <v>1912012047</v>
      </c>
      <c r="E914" s="36"/>
      <c r="F914" s="35" t="s">
        <v>8700</v>
      </c>
      <c r="G914" s="37">
        <v>44101.318645833337</v>
      </c>
      <c r="H914" s="35" t="s">
        <v>157</v>
      </c>
      <c r="I914" s="35" t="s">
        <v>8701</v>
      </c>
      <c r="J914" s="35" t="s">
        <v>8701</v>
      </c>
      <c r="K914" s="35" t="s">
        <v>8702</v>
      </c>
      <c r="L914" s="35" t="s">
        <v>8703</v>
      </c>
      <c r="M914" s="35" t="s">
        <v>8704</v>
      </c>
      <c r="N914" s="35" t="s">
        <v>516</v>
      </c>
      <c r="O914" s="35" t="s">
        <v>517</v>
      </c>
      <c r="P914" s="38">
        <v>950000</v>
      </c>
      <c r="Q914" s="38">
        <v>6650</v>
      </c>
      <c r="R914" s="38">
        <v>8000</v>
      </c>
      <c r="S914" s="38">
        <v>0</v>
      </c>
      <c r="T914" s="38">
        <v>0</v>
      </c>
      <c r="U914" s="19"/>
      <c r="V914" s="38">
        <v>0</v>
      </c>
      <c r="W914" s="19"/>
      <c r="X914" s="38">
        <v>0</v>
      </c>
      <c r="Y914" s="38">
        <v>964650</v>
      </c>
      <c r="Z914" s="38">
        <v>964650</v>
      </c>
      <c r="AA914" s="39" t="s">
        <v>8705</v>
      </c>
      <c r="AB914" s="38" t="s">
        <v>158</v>
      </c>
      <c r="AC914" s="38" t="s">
        <v>112</v>
      </c>
    </row>
    <row r="915" spans="1:29" x14ac:dyDescent="0.25">
      <c r="A915" s="13" t="str">
        <f t="shared" si="30"/>
        <v>1477012374</v>
      </c>
      <c r="B915" s="35">
        <v>910</v>
      </c>
      <c r="C915" s="36" t="s">
        <v>8706</v>
      </c>
      <c r="D915" s="13" t="str">
        <f t="shared" si="31"/>
        <v>1477012374</v>
      </c>
      <c r="E915" s="36"/>
      <c r="F915" s="35" t="s">
        <v>8707</v>
      </c>
      <c r="G915" s="37">
        <v>44101.33189814815</v>
      </c>
      <c r="H915" s="35" t="s">
        <v>157</v>
      </c>
      <c r="I915" s="35" t="s">
        <v>8708</v>
      </c>
      <c r="J915" s="35" t="s">
        <v>8708</v>
      </c>
      <c r="K915" s="35" t="s">
        <v>8709</v>
      </c>
      <c r="L915" s="35" t="s">
        <v>8710</v>
      </c>
      <c r="M915" s="35" t="s">
        <v>8711</v>
      </c>
      <c r="N915" s="35" t="s">
        <v>1167</v>
      </c>
      <c r="O915" s="35" t="s">
        <v>1168</v>
      </c>
      <c r="P915" s="38">
        <v>950000</v>
      </c>
      <c r="Q915" s="38">
        <v>6650</v>
      </c>
      <c r="R915" s="38">
        <v>0</v>
      </c>
      <c r="S915" s="38">
        <v>0</v>
      </c>
      <c r="T915" s="38">
        <v>0</v>
      </c>
      <c r="U915" s="19"/>
      <c r="V915" s="38">
        <v>0</v>
      </c>
      <c r="W915" s="19"/>
      <c r="X915" s="38">
        <v>0</v>
      </c>
      <c r="Y915" s="38">
        <v>956650</v>
      </c>
      <c r="Z915" s="38">
        <v>956650</v>
      </c>
      <c r="AA915" s="20"/>
      <c r="AB915" s="19"/>
      <c r="AC915" s="38" t="s">
        <v>112</v>
      </c>
    </row>
    <row r="916" spans="1:29" x14ac:dyDescent="0.25">
      <c r="A916" s="13" t="str">
        <f t="shared" si="30"/>
        <v>1454112034</v>
      </c>
      <c r="B916" s="35">
        <v>911</v>
      </c>
      <c r="C916" s="36" t="s">
        <v>8712</v>
      </c>
      <c r="D916" s="13" t="str">
        <f t="shared" si="31"/>
        <v>1454112034</v>
      </c>
      <c r="E916" s="36"/>
      <c r="F916" s="35" t="s">
        <v>8713</v>
      </c>
      <c r="G916" s="37">
        <v>44101.332314814812</v>
      </c>
      <c r="H916" s="35" t="s">
        <v>157</v>
      </c>
      <c r="I916" s="35" t="s">
        <v>8714</v>
      </c>
      <c r="J916" s="35" t="s">
        <v>8714</v>
      </c>
      <c r="K916" s="35" t="s">
        <v>8715</v>
      </c>
      <c r="L916" s="35" t="s">
        <v>8716</v>
      </c>
      <c r="M916" s="35" t="s">
        <v>8717</v>
      </c>
      <c r="N916" s="35" t="s">
        <v>1481</v>
      </c>
      <c r="O916" s="35" t="s">
        <v>1482</v>
      </c>
      <c r="P916" s="38">
        <v>189000</v>
      </c>
      <c r="Q916" s="38">
        <v>6650</v>
      </c>
      <c r="R916" s="38">
        <v>10000</v>
      </c>
      <c r="S916" s="38">
        <v>0</v>
      </c>
      <c r="T916" s="38">
        <v>0</v>
      </c>
      <c r="U916" s="19"/>
      <c r="V916" s="38">
        <v>0</v>
      </c>
      <c r="W916" s="19"/>
      <c r="X916" s="38">
        <v>0</v>
      </c>
      <c r="Y916" s="38">
        <v>205650</v>
      </c>
      <c r="Z916" s="38">
        <v>205650</v>
      </c>
      <c r="AA916" s="39" t="s">
        <v>8718</v>
      </c>
      <c r="AB916" s="38" t="s">
        <v>151</v>
      </c>
      <c r="AC916" s="38" t="s">
        <v>112</v>
      </c>
    </row>
    <row r="917" spans="1:29" x14ac:dyDescent="0.25">
      <c r="A917" s="13" t="str">
        <f t="shared" si="30"/>
        <v>1526112672</v>
      </c>
      <c r="B917" s="35">
        <v>912</v>
      </c>
      <c r="C917" s="36" t="s">
        <v>8719</v>
      </c>
      <c r="D917" s="13" t="str">
        <f t="shared" si="31"/>
        <v>1526112672</v>
      </c>
      <c r="E917" s="36"/>
      <c r="F917" s="35" t="s">
        <v>8720</v>
      </c>
      <c r="G917" s="37">
        <v>44101.334745370368</v>
      </c>
      <c r="H917" s="35" t="s">
        <v>157</v>
      </c>
      <c r="I917" s="35" t="s">
        <v>8721</v>
      </c>
      <c r="J917" s="35" t="s">
        <v>8721</v>
      </c>
      <c r="K917" s="35" t="s">
        <v>8722</v>
      </c>
      <c r="L917" s="35" t="s">
        <v>8723</v>
      </c>
      <c r="M917" s="35" t="s">
        <v>8724</v>
      </c>
      <c r="N917" s="35" t="s">
        <v>8725</v>
      </c>
      <c r="O917" s="35" t="s">
        <v>8726</v>
      </c>
      <c r="P917" s="38">
        <v>50000</v>
      </c>
      <c r="Q917" s="38">
        <v>6650</v>
      </c>
      <c r="R917" s="38">
        <v>8000</v>
      </c>
      <c r="S917" s="38">
        <v>0</v>
      </c>
      <c r="T917" s="38">
        <v>0</v>
      </c>
      <c r="U917" s="19"/>
      <c r="V917" s="38">
        <v>0</v>
      </c>
      <c r="W917" s="19"/>
      <c r="X917" s="38">
        <v>0</v>
      </c>
      <c r="Y917" s="38">
        <v>64650</v>
      </c>
      <c r="Z917" s="38">
        <v>64650</v>
      </c>
      <c r="AA917" s="39" t="s">
        <v>8727</v>
      </c>
      <c r="AB917" s="38" t="s">
        <v>138</v>
      </c>
      <c r="AC917" s="38" t="s">
        <v>112</v>
      </c>
    </row>
    <row r="918" spans="1:29" x14ac:dyDescent="0.25">
      <c r="A918" s="13" t="str">
        <f t="shared" si="30"/>
        <v>1744861823</v>
      </c>
      <c r="B918" s="35">
        <v>913</v>
      </c>
      <c r="C918" s="36" t="s">
        <v>8728</v>
      </c>
      <c r="D918" s="13" t="str">
        <f t="shared" si="31"/>
        <v>1744861823</v>
      </c>
      <c r="E918" s="36"/>
      <c r="F918" s="35" t="s">
        <v>8729</v>
      </c>
      <c r="G918" s="37">
        <v>44101.334930555553</v>
      </c>
      <c r="H918" s="35" t="s">
        <v>157</v>
      </c>
      <c r="I918" s="35" t="s">
        <v>8730</v>
      </c>
      <c r="J918" s="35" t="s">
        <v>8730</v>
      </c>
      <c r="K918" s="35" t="s">
        <v>8731</v>
      </c>
      <c r="L918" s="35" t="s">
        <v>8732</v>
      </c>
      <c r="M918" s="35" t="s">
        <v>8733</v>
      </c>
      <c r="N918" s="35" t="s">
        <v>8734</v>
      </c>
      <c r="O918" s="35" t="s">
        <v>8735</v>
      </c>
      <c r="P918" s="38">
        <v>50000</v>
      </c>
      <c r="Q918" s="38">
        <v>6650</v>
      </c>
      <c r="R918" s="38">
        <v>12000</v>
      </c>
      <c r="S918" s="38">
        <v>0</v>
      </c>
      <c r="T918" s="38">
        <v>0</v>
      </c>
      <c r="U918" s="19"/>
      <c r="V918" s="38">
        <v>0</v>
      </c>
      <c r="W918" s="19"/>
      <c r="X918" s="38">
        <v>0</v>
      </c>
      <c r="Y918" s="38">
        <v>68650</v>
      </c>
      <c r="Z918" s="38">
        <v>68650</v>
      </c>
      <c r="AA918" s="39" t="s">
        <v>8736</v>
      </c>
      <c r="AB918" s="38" t="s">
        <v>151</v>
      </c>
      <c r="AC918" s="38" t="s">
        <v>112</v>
      </c>
    </row>
    <row r="919" spans="1:29" x14ac:dyDescent="0.25">
      <c r="A919" s="13" t="str">
        <f t="shared" si="30"/>
        <v>1123212149</v>
      </c>
      <c r="B919" s="35">
        <v>914</v>
      </c>
      <c r="C919" s="36" t="s">
        <v>8737</v>
      </c>
      <c r="D919" s="13" t="str">
        <f t="shared" si="31"/>
        <v>1123212149</v>
      </c>
      <c r="E919" s="36"/>
      <c r="F919" s="35" t="s">
        <v>8738</v>
      </c>
      <c r="G919" s="37">
        <v>44101.342569444445</v>
      </c>
      <c r="H919" s="35" t="s">
        <v>157</v>
      </c>
      <c r="I919" s="35" t="s">
        <v>8739</v>
      </c>
      <c r="J919" s="35" t="s">
        <v>8739</v>
      </c>
      <c r="K919" s="35" t="s">
        <v>8740</v>
      </c>
      <c r="L919" s="35" t="s">
        <v>8741</v>
      </c>
      <c r="M919" s="35" t="s">
        <v>8742</v>
      </c>
      <c r="N919" s="35" t="s">
        <v>8743</v>
      </c>
      <c r="O919" s="35" t="s">
        <v>8744</v>
      </c>
      <c r="P919" s="38">
        <v>50000</v>
      </c>
      <c r="Q919" s="38">
        <v>6650</v>
      </c>
      <c r="R919" s="38">
        <v>20000</v>
      </c>
      <c r="S919" s="38">
        <v>0</v>
      </c>
      <c r="T919" s="38">
        <v>0</v>
      </c>
      <c r="U919" s="19"/>
      <c r="V919" s="38">
        <v>0</v>
      </c>
      <c r="W919" s="19"/>
      <c r="X919" s="38">
        <v>0</v>
      </c>
      <c r="Y919" s="38">
        <v>76650</v>
      </c>
      <c r="Z919" s="38">
        <v>76650</v>
      </c>
      <c r="AA919" s="39" t="s">
        <v>8745</v>
      </c>
      <c r="AB919" s="38" t="s">
        <v>151</v>
      </c>
      <c r="AC919" s="38" t="s">
        <v>112</v>
      </c>
    </row>
    <row r="920" spans="1:29" x14ac:dyDescent="0.25">
      <c r="A920" s="13" t="str">
        <f t="shared" si="30"/>
        <v>1968761767</v>
      </c>
      <c r="B920" s="35">
        <v>915</v>
      </c>
      <c r="C920" s="36" t="s">
        <v>8746</v>
      </c>
      <c r="D920" s="13" t="str">
        <f t="shared" si="31"/>
        <v>1968761767</v>
      </c>
      <c r="E920" s="36"/>
      <c r="F920" s="35" t="s">
        <v>8747</v>
      </c>
      <c r="G920" s="37">
        <v>44101.34778935185</v>
      </c>
      <c r="H920" s="35" t="s">
        <v>157</v>
      </c>
      <c r="I920" s="35" t="s">
        <v>8748</v>
      </c>
      <c r="J920" s="35" t="s">
        <v>8748</v>
      </c>
      <c r="K920" s="35" t="s">
        <v>8749</v>
      </c>
      <c r="L920" s="35" t="s">
        <v>8750</v>
      </c>
      <c r="M920" s="35" t="s">
        <v>8751</v>
      </c>
      <c r="N920" s="35" t="s">
        <v>509</v>
      </c>
      <c r="O920" s="35" t="s">
        <v>510</v>
      </c>
      <c r="P920" s="38">
        <v>950000</v>
      </c>
      <c r="Q920" s="38">
        <v>6650</v>
      </c>
      <c r="R920" s="38">
        <v>21000</v>
      </c>
      <c r="S920" s="38">
        <v>0</v>
      </c>
      <c r="T920" s="38">
        <v>0</v>
      </c>
      <c r="U920" s="19"/>
      <c r="V920" s="38">
        <v>0</v>
      </c>
      <c r="W920" s="19"/>
      <c r="X920" s="38">
        <v>0</v>
      </c>
      <c r="Y920" s="38">
        <v>977650</v>
      </c>
      <c r="Z920" s="38">
        <v>977650</v>
      </c>
      <c r="AA920" s="39" t="s">
        <v>8752</v>
      </c>
      <c r="AB920" s="38" t="s">
        <v>138</v>
      </c>
      <c r="AC920" s="38" t="s">
        <v>112</v>
      </c>
    </row>
    <row r="921" spans="1:29" x14ac:dyDescent="0.25">
      <c r="A921" s="13" t="str">
        <f t="shared" si="30"/>
        <v>1035212565</v>
      </c>
      <c r="B921" s="35">
        <v>916</v>
      </c>
      <c r="C921" s="36" t="s">
        <v>8753</v>
      </c>
      <c r="D921" s="13" t="str">
        <f t="shared" si="31"/>
        <v>1035212565</v>
      </c>
      <c r="E921" s="36"/>
      <c r="F921" s="35" t="s">
        <v>8754</v>
      </c>
      <c r="G921" s="37">
        <v>44101.349629629629</v>
      </c>
      <c r="H921" s="35" t="s">
        <v>157</v>
      </c>
      <c r="I921" s="35" t="s">
        <v>8755</v>
      </c>
      <c r="J921" s="35" t="s">
        <v>8755</v>
      </c>
      <c r="K921" s="35" t="s">
        <v>8756</v>
      </c>
      <c r="L921" s="35" t="s">
        <v>8757</v>
      </c>
      <c r="M921" s="35" t="s">
        <v>8758</v>
      </c>
      <c r="N921" s="35" t="s">
        <v>472</v>
      </c>
      <c r="O921" s="35" t="s">
        <v>473</v>
      </c>
      <c r="P921" s="38">
        <v>1540000</v>
      </c>
      <c r="Q921" s="38">
        <v>6650</v>
      </c>
      <c r="R921" s="38">
        <v>0</v>
      </c>
      <c r="S921" s="38">
        <v>0</v>
      </c>
      <c r="T921" s="38">
        <v>0</v>
      </c>
      <c r="U921" s="19"/>
      <c r="V921" s="38">
        <v>0</v>
      </c>
      <c r="W921" s="19"/>
      <c r="X921" s="38">
        <v>0</v>
      </c>
      <c r="Y921" s="38">
        <v>1546650</v>
      </c>
      <c r="Z921" s="38">
        <v>1546650</v>
      </c>
      <c r="AA921" s="20"/>
      <c r="AB921" s="19"/>
      <c r="AC921" s="38" t="s">
        <v>112</v>
      </c>
    </row>
    <row r="922" spans="1:29" x14ac:dyDescent="0.25">
      <c r="A922" s="13" t="str">
        <f t="shared" si="30"/>
        <v>1153312684</v>
      </c>
      <c r="B922" s="35">
        <v>917</v>
      </c>
      <c r="C922" s="36" t="s">
        <v>8759</v>
      </c>
      <c r="D922" s="13" t="str">
        <f t="shared" si="31"/>
        <v>1153312684</v>
      </c>
      <c r="E922" s="36"/>
      <c r="F922" s="35" t="s">
        <v>8760</v>
      </c>
      <c r="G922" s="37">
        <v>44101.354085648149</v>
      </c>
      <c r="H922" s="35" t="s">
        <v>157</v>
      </c>
      <c r="I922" s="35" t="s">
        <v>8761</v>
      </c>
      <c r="J922" s="35" t="s">
        <v>8761</v>
      </c>
      <c r="K922" s="35" t="s">
        <v>8762</v>
      </c>
      <c r="L922" s="35" t="s">
        <v>8763</v>
      </c>
      <c r="M922" s="35" t="s">
        <v>8764</v>
      </c>
      <c r="N922" s="35" t="s">
        <v>7398</v>
      </c>
      <c r="O922" s="35" t="s">
        <v>7399</v>
      </c>
      <c r="P922" s="38">
        <v>474000</v>
      </c>
      <c r="Q922" s="38">
        <v>6650</v>
      </c>
      <c r="R922" s="38">
        <v>37000</v>
      </c>
      <c r="S922" s="38">
        <v>0</v>
      </c>
      <c r="T922" s="38">
        <v>0</v>
      </c>
      <c r="U922" s="19"/>
      <c r="V922" s="38">
        <v>0</v>
      </c>
      <c r="W922" s="19"/>
      <c r="X922" s="38">
        <v>0</v>
      </c>
      <c r="Y922" s="38">
        <v>517650</v>
      </c>
      <c r="Z922" s="38">
        <v>517650</v>
      </c>
      <c r="AA922" s="39" t="s">
        <v>8765</v>
      </c>
      <c r="AB922" s="38" t="s">
        <v>162</v>
      </c>
      <c r="AC922" s="38" t="s">
        <v>112</v>
      </c>
    </row>
    <row r="923" spans="1:29" x14ac:dyDescent="0.25">
      <c r="A923" s="13" t="str">
        <f t="shared" si="30"/>
        <v>1479961368</v>
      </c>
      <c r="B923" s="35">
        <v>918</v>
      </c>
      <c r="C923" s="36" t="s">
        <v>8766</v>
      </c>
      <c r="D923" s="13" t="str">
        <f t="shared" si="31"/>
        <v>1479961368</v>
      </c>
      <c r="E923" s="36"/>
      <c r="F923" s="35" t="s">
        <v>8767</v>
      </c>
      <c r="G923" s="37">
        <v>44101.357025462959</v>
      </c>
      <c r="H923" s="35" t="s">
        <v>157</v>
      </c>
      <c r="I923" s="35" t="s">
        <v>8768</v>
      </c>
      <c r="J923" s="35" t="s">
        <v>8768</v>
      </c>
      <c r="K923" s="35" t="s">
        <v>8769</v>
      </c>
      <c r="L923" s="35" t="s">
        <v>8770</v>
      </c>
      <c r="M923" s="35" t="s">
        <v>8771</v>
      </c>
      <c r="N923" s="35" t="s">
        <v>8772</v>
      </c>
      <c r="O923" s="35" t="s">
        <v>8773</v>
      </c>
      <c r="P923" s="38">
        <v>50000</v>
      </c>
      <c r="Q923" s="38">
        <v>6650</v>
      </c>
      <c r="R923" s="38">
        <v>8000</v>
      </c>
      <c r="S923" s="38">
        <v>0</v>
      </c>
      <c r="T923" s="38">
        <v>0</v>
      </c>
      <c r="U923" s="19"/>
      <c r="V923" s="38">
        <v>0</v>
      </c>
      <c r="W923" s="19"/>
      <c r="X923" s="38">
        <v>0</v>
      </c>
      <c r="Y923" s="38">
        <v>64650</v>
      </c>
      <c r="Z923" s="38">
        <v>64650</v>
      </c>
      <c r="AA923" s="39" t="s">
        <v>8774</v>
      </c>
      <c r="AB923" s="38" t="s">
        <v>138</v>
      </c>
      <c r="AC923" s="38" t="s">
        <v>112</v>
      </c>
    </row>
    <row r="924" spans="1:29" x14ac:dyDescent="0.25">
      <c r="A924" s="13" t="str">
        <f t="shared" si="30"/>
        <v>1865071270</v>
      </c>
      <c r="B924" s="35">
        <v>919</v>
      </c>
      <c r="C924" s="36" t="s">
        <v>8775</v>
      </c>
      <c r="D924" s="13" t="str">
        <f t="shared" si="31"/>
        <v>1865071270</v>
      </c>
      <c r="E924" s="36"/>
      <c r="F924" s="35" t="s">
        <v>8776</v>
      </c>
      <c r="G924" s="37">
        <v>44101.3590625</v>
      </c>
      <c r="H924" s="35" t="s">
        <v>157</v>
      </c>
      <c r="I924" s="35" t="s">
        <v>8777</v>
      </c>
      <c r="J924" s="35" t="s">
        <v>8777</v>
      </c>
      <c r="K924" s="35" t="s">
        <v>8778</v>
      </c>
      <c r="L924" s="35" t="s">
        <v>8779</v>
      </c>
      <c r="M924" s="35" t="s">
        <v>8780</v>
      </c>
      <c r="N924" s="35" t="s">
        <v>8781</v>
      </c>
      <c r="O924" s="35" t="s">
        <v>8782</v>
      </c>
      <c r="P924" s="38">
        <v>620000</v>
      </c>
      <c r="Q924" s="38">
        <v>6650</v>
      </c>
      <c r="R924" s="38">
        <v>10000</v>
      </c>
      <c r="S924" s="38">
        <v>0</v>
      </c>
      <c r="T924" s="38">
        <v>0</v>
      </c>
      <c r="U924" s="19"/>
      <c r="V924" s="38">
        <v>0</v>
      </c>
      <c r="W924" s="19"/>
      <c r="X924" s="38">
        <v>0</v>
      </c>
      <c r="Y924" s="38">
        <v>636650</v>
      </c>
      <c r="Z924" s="38">
        <v>636650</v>
      </c>
      <c r="AA924" s="39" t="s">
        <v>8783</v>
      </c>
      <c r="AB924" s="38" t="s">
        <v>158</v>
      </c>
      <c r="AC924" s="38" t="s">
        <v>112</v>
      </c>
    </row>
    <row r="925" spans="1:29" x14ac:dyDescent="0.25">
      <c r="A925" s="13" t="str">
        <f t="shared" si="30"/>
        <v>1338071674</v>
      </c>
      <c r="B925" s="35">
        <v>920</v>
      </c>
      <c r="C925" s="36" t="s">
        <v>8784</v>
      </c>
      <c r="D925" s="13" t="str">
        <f t="shared" si="31"/>
        <v>1338071674</v>
      </c>
      <c r="E925" s="36"/>
      <c r="F925" s="35" t="s">
        <v>8785</v>
      </c>
      <c r="G925" s="37">
        <v>44101.362534722219</v>
      </c>
      <c r="H925" s="35" t="s">
        <v>157</v>
      </c>
      <c r="I925" s="35" t="s">
        <v>8786</v>
      </c>
      <c r="J925" s="35" t="s">
        <v>8786</v>
      </c>
      <c r="K925" s="35" t="s">
        <v>8787</v>
      </c>
      <c r="L925" s="35" t="s">
        <v>8788</v>
      </c>
      <c r="M925" s="35" t="s">
        <v>8789</v>
      </c>
      <c r="N925" s="35" t="s">
        <v>8790</v>
      </c>
      <c r="O925" s="35" t="s">
        <v>8791</v>
      </c>
      <c r="P925" s="38">
        <v>50000</v>
      </c>
      <c r="Q925" s="38">
        <v>6650</v>
      </c>
      <c r="R925" s="38">
        <v>10000</v>
      </c>
      <c r="S925" s="38">
        <v>0</v>
      </c>
      <c r="T925" s="38">
        <v>0</v>
      </c>
      <c r="U925" s="19"/>
      <c r="V925" s="38">
        <v>0</v>
      </c>
      <c r="W925" s="19"/>
      <c r="X925" s="38">
        <v>0</v>
      </c>
      <c r="Y925" s="38">
        <v>66650</v>
      </c>
      <c r="Z925" s="38">
        <v>66650</v>
      </c>
      <c r="AA925" s="39" t="s">
        <v>8792</v>
      </c>
      <c r="AB925" s="38" t="s">
        <v>162</v>
      </c>
      <c r="AC925" s="38" t="s">
        <v>112</v>
      </c>
    </row>
    <row r="926" spans="1:29" x14ac:dyDescent="0.25">
      <c r="A926" s="13" t="str">
        <f t="shared" si="30"/>
        <v>1725412737</v>
      </c>
      <c r="B926" s="35">
        <v>921</v>
      </c>
      <c r="C926" s="36" t="s">
        <v>8793</v>
      </c>
      <c r="D926" s="13" t="str">
        <f t="shared" si="31"/>
        <v>1725412737</v>
      </c>
      <c r="E926" s="36"/>
      <c r="F926" s="35" t="s">
        <v>8794</v>
      </c>
      <c r="G926" s="37">
        <v>44101.368414351855</v>
      </c>
      <c r="H926" s="35" t="s">
        <v>157</v>
      </c>
      <c r="I926" s="35" t="s">
        <v>8795</v>
      </c>
      <c r="J926" s="35" t="s">
        <v>8795</v>
      </c>
      <c r="K926" s="35" t="s">
        <v>8796</v>
      </c>
      <c r="L926" s="35" t="s">
        <v>8797</v>
      </c>
      <c r="M926" s="35" t="s">
        <v>8798</v>
      </c>
      <c r="N926" s="35" t="s">
        <v>8799</v>
      </c>
      <c r="O926" s="35" t="s">
        <v>892</v>
      </c>
      <c r="P926" s="38">
        <v>50000</v>
      </c>
      <c r="Q926" s="38">
        <v>6650</v>
      </c>
      <c r="R926" s="38">
        <v>8000</v>
      </c>
      <c r="S926" s="38">
        <v>0</v>
      </c>
      <c r="T926" s="38">
        <v>0</v>
      </c>
      <c r="U926" s="19"/>
      <c r="V926" s="38">
        <v>0</v>
      </c>
      <c r="W926" s="19"/>
      <c r="X926" s="38">
        <v>0</v>
      </c>
      <c r="Y926" s="38">
        <v>64650</v>
      </c>
      <c r="Z926" s="38">
        <v>64650</v>
      </c>
      <c r="AA926" s="39" t="s">
        <v>8800</v>
      </c>
      <c r="AB926" s="38" t="s">
        <v>138</v>
      </c>
      <c r="AC926" s="38" t="s">
        <v>112</v>
      </c>
    </row>
    <row r="927" spans="1:29" x14ac:dyDescent="0.25">
      <c r="A927" s="13" t="str">
        <f t="shared" si="30"/>
        <v>1949412755</v>
      </c>
      <c r="B927" s="35">
        <v>922</v>
      </c>
      <c r="C927" s="36" t="s">
        <v>8801</v>
      </c>
      <c r="D927" s="13" t="str">
        <f t="shared" si="31"/>
        <v>1949412755</v>
      </c>
      <c r="E927" s="36"/>
      <c r="F927" s="35" t="s">
        <v>8802</v>
      </c>
      <c r="G927" s="37">
        <v>44101.373865740738</v>
      </c>
      <c r="H927" s="35" t="s">
        <v>157</v>
      </c>
      <c r="I927" s="35" t="s">
        <v>8803</v>
      </c>
      <c r="J927" s="35" t="s">
        <v>8803</v>
      </c>
      <c r="K927" s="35" t="s">
        <v>8804</v>
      </c>
      <c r="L927" s="35" t="s">
        <v>8805</v>
      </c>
      <c r="M927" s="35" t="s">
        <v>8806</v>
      </c>
      <c r="N927" s="35" t="s">
        <v>359</v>
      </c>
      <c r="O927" s="35" t="s">
        <v>360</v>
      </c>
      <c r="P927" s="38">
        <v>270000</v>
      </c>
      <c r="Q927" s="38">
        <v>6650</v>
      </c>
      <c r="R927" s="38">
        <v>22000</v>
      </c>
      <c r="S927" s="38">
        <v>0</v>
      </c>
      <c r="T927" s="38">
        <v>0</v>
      </c>
      <c r="U927" s="19"/>
      <c r="V927" s="38">
        <v>0</v>
      </c>
      <c r="W927" s="19"/>
      <c r="X927" s="38">
        <v>0</v>
      </c>
      <c r="Y927" s="38">
        <v>298650</v>
      </c>
      <c r="Z927" s="38">
        <v>298650</v>
      </c>
      <c r="AA927" s="39" t="s">
        <v>8807</v>
      </c>
      <c r="AB927" s="38" t="s">
        <v>168</v>
      </c>
      <c r="AC927" s="38" t="s">
        <v>112</v>
      </c>
    </row>
    <row r="928" spans="1:29" x14ac:dyDescent="0.25">
      <c r="A928" s="13" t="str">
        <f t="shared" si="30"/>
        <v>1970512727</v>
      </c>
      <c r="B928" s="35">
        <v>923</v>
      </c>
      <c r="C928" s="36" t="s">
        <v>8808</v>
      </c>
      <c r="D928" s="13" t="str">
        <f t="shared" si="31"/>
        <v>1970512727</v>
      </c>
      <c r="E928" s="36"/>
      <c r="F928" s="35" t="s">
        <v>8809</v>
      </c>
      <c r="G928" s="37">
        <v>44101.376168981478</v>
      </c>
      <c r="H928" s="35" t="s">
        <v>157</v>
      </c>
      <c r="I928" s="35" t="s">
        <v>8810</v>
      </c>
      <c r="J928" s="35" t="s">
        <v>8810</v>
      </c>
      <c r="K928" s="35" t="s">
        <v>8811</v>
      </c>
      <c r="L928" s="35" t="s">
        <v>8812</v>
      </c>
      <c r="M928" s="35" t="s">
        <v>8813</v>
      </c>
      <c r="N928" s="35" t="s">
        <v>8814</v>
      </c>
      <c r="O928" s="35" t="s">
        <v>8815</v>
      </c>
      <c r="P928" s="38">
        <v>411000</v>
      </c>
      <c r="Q928" s="38">
        <v>6650</v>
      </c>
      <c r="R928" s="38">
        <v>14000</v>
      </c>
      <c r="S928" s="38">
        <v>0</v>
      </c>
      <c r="T928" s="38">
        <v>0</v>
      </c>
      <c r="U928" s="19"/>
      <c r="V928" s="38">
        <v>0</v>
      </c>
      <c r="W928" s="19"/>
      <c r="X928" s="38">
        <v>0</v>
      </c>
      <c r="Y928" s="38">
        <v>431650</v>
      </c>
      <c r="Z928" s="38">
        <v>431650</v>
      </c>
      <c r="AA928" s="39" t="s">
        <v>8816</v>
      </c>
      <c r="AB928" s="38" t="s">
        <v>162</v>
      </c>
      <c r="AC928" s="38" t="s">
        <v>112</v>
      </c>
    </row>
    <row r="929" spans="1:29" x14ac:dyDescent="0.25">
      <c r="A929" s="13" t="str">
        <f t="shared" si="30"/>
        <v>1648171847</v>
      </c>
      <c r="B929" s="35">
        <v>924</v>
      </c>
      <c r="C929" s="36" t="s">
        <v>8817</v>
      </c>
      <c r="D929" s="13" t="str">
        <f t="shared" si="31"/>
        <v>1648171847</v>
      </c>
      <c r="E929" s="36"/>
      <c r="F929" s="35" t="s">
        <v>8818</v>
      </c>
      <c r="G929" s="37">
        <v>44101.37777777778</v>
      </c>
      <c r="H929" s="35" t="s">
        <v>157</v>
      </c>
      <c r="I929" s="35" t="s">
        <v>8819</v>
      </c>
      <c r="J929" s="35" t="s">
        <v>8819</v>
      </c>
      <c r="K929" s="35" t="s">
        <v>8820</v>
      </c>
      <c r="L929" s="35" t="s">
        <v>8821</v>
      </c>
      <c r="M929" s="35" t="s">
        <v>8822</v>
      </c>
      <c r="N929" s="35" t="s">
        <v>981</v>
      </c>
      <c r="O929" s="35" t="s">
        <v>320</v>
      </c>
      <c r="P929" s="38">
        <v>290000</v>
      </c>
      <c r="Q929" s="38">
        <v>6650</v>
      </c>
      <c r="R929" s="38">
        <v>20000</v>
      </c>
      <c r="S929" s="38">
        <v>0</v>
      </c>
      <c r="T929" s="38">
        <v>0</v>
      </c>
      <c r="U929" s="19"/>
      <c r="V929" s="38">
        <v>0</v>
      </c>
      <c r="W929" s="19"/>
      <c r="X929" s="38">
        <v>0</v>
      </c>
      <c r="Y929" s="38">
        <v>316650</v>
      </c>
      <c r="Z929" s="38">
        <v>316650</v>
      </c>
      <c r="AA929" s="39" t="s">
        <v>8823</v>
      </c>
      <c r="AB929" s="38" t="s">
        <v>162</v>
      </c>
      <c r="AC929" s="38" t="s">
        <v>112</v>
      </c>
    </row>
    <row r="930" spans="1:29" x14ac:dyDescent="0.25">
      <c r="A930" s="13" t="str">
        <f t="shared" si="30"/>
        <v>1467271330</v>
      </c>
      <c r="B930" s="35">
        <v>925</v>
      </c>
      <c r="C930" s="36" t="s">
        <v>8824</v>
      </c>
      <c r="D930" s="13" t="str">
        <f t="shared" si="31"/>
        <v>1467271330</v>
      </c>
      <c r="E930" s="36"/>
      <c r="F930" s="35" t="s">
        <v>8825</v>
      </c>
      <c r="G930" s="37">
        <v>44101.386307870373</v>
      </c>
      <c r="H930" s="35" t="s">
        <v>157</v>
      </c>
      <c r="I930" s="35" t="s">
        <v>8826</v>
      </c>
      <c r="J930" s="35" t="s">
        <v>8826</v>
      </c>
      <c r="K930" s="35" t="s">
        <v>8827</v>
      </c>
      <c r="L930" s="35" t="s">
        <v>8828</v>
      </c>
      <c r="M930" s="35" t="s">
        <v>8829</v>
      </c>
      <c r="N930" s="35" t="s">
        <v>8830</v>
      </c>
      <c r="O930" s="35" t="s">
        <v>8831</v>
      </c>
      <c r="P930" s="38">
        <v>850000</v>
      </c>
      <c r="Q930" s="38">
        <v>6650</v>
      </c>
      <c r="R930" s="38">
        <v>10000</v>
      </c>
      <c r="S930" s="38">
        <v>0</v>
      </c>
      <c r="T930" s="38">
        <v>0</v>
      </c>
      <c r="U930" s="19"/>
      <c r="V930" s="38">
        <v>0</v>
      </c>
      <c r="W930" s="19"/>
      <c r="X930" s="38">
        <v>0</v>
      </c>
      <c r="Y930" s="38">
        <v>866650</v>
      </c>
      <c r="Z930" s="38">
        <v>866650</v>
      </c>
      <c r="AA930" s="39" t="s">
        <v>8832</v>
      </c>
      <c r="AB930" s="38" t="s">
        <v>162</v>
      </c>
      <c r="AC930" s="38" t="s">
        <v>112</v>
      </c>
    </row>
    <row r="931" spans="1:29" x14ac:dyDescent="0.25">
      <c r="A931" s="13" t="str">
        <f t="shared" si="30"/>
        <v>1863371370</v>
      </c>
      <c r="B931" s="35">
        <v>926</v>
      </c>
      <c r="C931" s="36" t="s">
        <v>8833</v>
      </c>
      <c r="D931" s="13" t="str">
        <f t="shared" si="31"/>
        <v>1863371370</v>
      </c>
      <c r="E931" s="36"/>
      <c r="F931" s="35" t="s">
        <v>8834</v>
      </c>
      <c r="G931" s="37">
        <v>44101.392071759263</v>
      </c>
      <c r="H931" s="35" t="s">
        <v>157</v>
      </c>
      <c r="I931" s="35" t="s">
        <v>8835</v>
      </c>
      <c r="J931" s="35" t="s">
        <v>8835</v>
      </c>
      <c r="K931" s="35" t="s">
        <v>8836</v>
      </c>
      <c r="L931" s="35" t="s">
        <v>8837</v>
      </c>
      <c r="M931" s="35" t="s">
        <v>8838</v>
      </c>
      <c r="N931" s="35" t="s">
        <v>8839</v>
      </c>
      <c r="O931" s="35" t="s">
        <v>8840</v>
      </c>
      <c r="P931" s="38">
        <v>50000</v>
      </c>
      <c r="Q931" s="38">
        <v>6650</v>
      </c>
      <c r="R931" s="38">
        <v>8000</v>
      </c>
      <c r="S931" s="38">
        <v>0</v>
      </c>
      <c r="T931" s="38">
        <v>0</v>
      </c>
      <c r="U931" s="19"/>
      <c r="V931" s="38">
        <v>0</v>
      </c>
      <c r="W931" s="19"/>
      <c r="X931" s="38">
        <v>0</v>
      </c>
      <c r="Y931" s="38">
        <v>64650</v>
      </c>
      <c r="Z931" s="38">
        <v>64650</v>
      </c>
      <c r="AA931" s="39" t="s">
        <v>8841</v>
      </c>
      <c r="AB931" s="38" t="s">
        <v>138</v>
      </c>
      <c r="AC931" s="38" t="s">
        <v>112</v>
      </c>
    </row>
    <row r="932" spans="1:29" x14ac:dyDescent="0.25">
      <c r="A932" s="13" t="str">
        <f t="shared" si="30"/>
        <v>1867612299</v>
      </c>
      <c r="B932" s="35">
        <v>927</v>
      </c>
      <c r="C932" s="36" t="s">
        <v>8842</v>
      </c>
      <c r="D932" s="13" t="str">
        <f t="shared" si="31"/>
        <v>1867612299</v>
      </c>
      <c r="E932" s="36"/>
      <c r="F932" s="35" t="s">
        <v>8843</v>
      </c>
      <c r="G932" s="37">
        <v>44101.393657407411</v>
      </c>
      <c r="H932" s="35" t="s">
        <v>157</v>
      </c>
      <c r="I932" s="35" t="s">
        <v>8844</v>
      </c>
      <c r="J932" s="35" t="s">
        <v>8844</v>
      </c>
      <c r="K932" s="35" t="s">
        <v>8845</v>
      </c>
      <c r="L932" s="35" t="s">
        <v>8846</v>
      </c>
      <c r="M932" s="35" t="s">
        <v>8847</v>
      </c>
      <c r="N932" s="35" t="s">
        <v>5428</v>
      </c>
      <c r="O932" s="35" t="s">
        <v>5429</v>
      </c>
      <c r="P932" s="38">
        <v>122000</v>
      </c>
      <c r="Q932" s="38">
        <v>6650</v>
      </c>
      <c r="R932" s="38">
        <v>10000</v>
      </c>
      <c r="S932" s="38">
        <v>0</v>
      </c>
      <c r="T932" s="38">
        <v>0</v>
      </c>
      <c r="U932" s="19"/>
      <c r="V932" s="38">
        <v>0</v>
      </c>
      <c r="W932" s="19"/>
      <c r="X932" s="38">
        <v>0</v>
      </c>
      <c r="Y932" s="38">
        <v>138650</v>
      </c>
      <c r="Z932" s="38">
        <v>138650</v>
      </c>
      <c r="AA932" s="39" t="s">
        <v>8848</v>
      </c>
      <c r="AB932" s="38" t="s">
        <v>162</v>
      </c>
      <c r="AC932" s="38" t="s">
        <v>112</v>
      </c>
    </row>
    <row r="933" spans="1:29" x14ac:dyDescent="0.25">
      <c r="A933" s="13" t="str">
        <f t="shared" si="30"/>
        <v>1570412473</v>
      </c>
      <c r="B933" s="35">
        <v>928</v>
      </c>
      <c r="C933" s="36" t="s">
        <v>8849</v>
      </c>
      <c r="D933" s="13" t="str">
        <f t="shared" si="31"/>
        <v>1570412473</v>
      </c>
      <c r="E933" s="36"/>
      <c r="F933" s="35" t="s">
        <v>8850</v>
      </c>
      <c r="G933" s="37">
        <v>44101.394791666666</v>
      </c>
      <c r="H933" s="35" t="s">
        <v>157</v>
      </c>
      <c r="I933" s="35" t="s">
        <v>8851</v>
      </c>
      <c r="J933" s="35" t="s">
        <v>8851</v>
      </c>
      <c r="K933" s="35" t="s">
        <v>8852</v>
      </c>
      <c r="L933" s="35" t="s">
        <v>8853</v>
      </c>
      <c r="M933" s="35" t="s">
        <v>8854</v>
      </c>
      <c r="N933" s="35" t="s">
        <v>8855</v>
      </c>
      <c r="O933" s="35" t="s">
        <v>159</v>
      </c>
      <c r="P933" s="38">
        <v>1240000</v>
      </c>
      <c r="Q933" s="38">
        <v>6650</v>
      </c>
      <c r="R933" s="38">
        <v>10000</v>
      </c>
      <c r="S933" s="38">
        <v>0</v>
      </c>
      <c r="T933" s="38">
        <v>0</v>
      </c>
      <c r="U933" s="19"/>
      <c r="V933" s="38">
        <v>0</v>
      </c>
      <c r="W933" s="19"/>
      <c r="X933" s="38">
        <v>0</v>
      </c>
      <c r="Y933" s="38">
        <v>1256650</v>
      </c>
      <c r="Z933" s="38">
        <v>1256650</v>
      </c>
      <c r="AA933" s="39" t="s">
        <v>8856</v>
      </c>
      <c r="AB933" s="38" t="s">
        <v>162</v>
      </c>
      <c r="AC933" s="38" t="s">
        <v>112</v>
      </c>
    </row>
    <row r="934" spans="1:29" x14ac:dyDescent="0.25">
      <c r="A934" s="13" t="str">
        <f t="shared" si="30"/>
        <v>1690712541</v>
      </c>
      <c r="B934" s="35">
        <v>929</v>
      </c>
      <c r="C934" s="36" t="s">
        <v>8857</v>
      </c>
      <c r="D934" s="13" t="str">
        <f t="shared" si="31"/>
        <v>1690712541</v>
      </c>
      <c r="E934" s="36"/>
      <c r="F934" s="35" t="s">
        <v>8858</v>
      </c>
      <c r="G934" s="37">
        <v>44101.3983912037</v>
      </c>
      <c r="H934" s="35" t="s">
        <v>157</v>
      </c>
      <c r="I934" s="35" t="s">
        <v>8859</v>
      </c>
      <c r="J934" s="35" t="s">
        <v>8859</v>
      </c>
      <c r="K934" s="35" t="s">
        <v>8860</v>
      </c>
      <c r="L934" s="35" t="s">
        <v>8861</v>
      </c>
      <c r="M934" s="35" t="s">
        <v>8862</v>
      </c>
      <c r="N934" s="35" t="s">
        <v>8863</v>
      </c>
      <c r="O934" s="35" t="s">
        <v>8864</v>
      </c>
      <c r="P934" s="38">
        <v>430000</v>
      </c>
      <c r="Q934" s="38">
        <v>6650</v>
      </c>
      <c r="R934" s="38">
        <v>20000</v>
      </c>
      <c r="S934" s="38">
        <v>0</v>
      </c>
      <c r="T934" s="38">
        <v>0</v>
      </c>
      <c r="U934" s="19"/>
      <c r="V934" s="38">
        <v>0</v>
      </c>
      <c r="W934" s="19"/>
      <c r="X934" s="38">
        <v>0</v>
      </c>
      <c r="Y934" s="38">
        <v>456650</v>
      </c>
      <c r="Z934" s="38">
        <v>456650</v>
      </c>
      <c r="AA934" s="39" t="s">
        <v>8865</v>
      </c>
      <c r="AB934" s="38" t="s">
        <v>151</v>
      </c>
      <c r="AC934" s="38" t="s">
        <v>112</v>
      </c>
    </row>
    <row r="935" spans="1:29" x14ac:dyDescent="0.25">
      <c r="A935" s="13" t="str">
        <f t="shared" si="30"/>
        <v>1721471948</v>
      </c>
      <c r="B935" s="35">
        <v>930</v>
      </c>
      <c r="C935" s="36" t="s">
        <v>8866</v>
      </c>
      <c r="D935" s="13" t="str">
        <f t="shared" si="31"/>
        <v>1721471948</v>
      </c>
      <c r="E935" s="36"/>
      <c r="F935" s="35" t="s">
        <v>8867</v>
      </c>
      <c r="G935" s="37">
        <v>44101.400185185186</v>
      </c>
      <c r="H935" s="35" t="s">
        <v>157</v>
      </c>
      <c r="I935" s="35" t="s">
        <v>8868</v>
      </c>
      <c r="J935" s="35" t="s">
        <v>8868</v>
      </c>
      <c r="K935" s="35" t="s">
        <v>8869</v>
      </c>
      <c r="L935" s="35" t="s">
        <v>8870</v>
      </c>
      <c r="M935" s="35" t="s">
        <v>8871</v>
      </c>
      <c r="N935" s="35" t="s">
        <v>8872</v>
      </c>
      <c r="O935" s="35" t="s">
        <v>8873</v>
      </c>
      <c r="P935" s="38">
        <v>50000</v>
      </c>
      <c r="Q935" s="38">
        <v>6650</v>
      </c>
      <c r="R935" s="38">
        <v>0</v>
      </c>
      <c r="S935" s="38">
        <v>0</v>
      </c>
      <c r="T935" s="38">
        <v>0</v>
      </c>
      <c r="U935" s="19"/>
      <c r="V935" s="38">
        <v>0</v>
      </c>
      <c r="W935" s="19"/>
      <c r="X935" s="38">
        <v>0</v>
      </c>
      <c r="Y935" s="38">
        <v>56650</v>
      </c>
      <c r="Z935" s="38">
        <v>56650</v>
      </c>
      <c r="AA935" s="20"/>
      <c r="AB935" s="19"/>
      <c r="AC935" s="38" t="s">
        <v>112</v>
      </c>
    </row>
    <row r="936" spans="1:29" x14ac:dyDescent="0.25">
      <c r="A936" s="13" t="str">
        <f t="shared" si="30"/>
        <v>1853471328</v>
      </c>
      <c r="B936" s="35">
        <v>931</v>
      </c>
      <c r="C936" s="36" t="s">
        <v>8874</v>
      </c>
      <c r="D936" s="13" t="str">
        <f t="shared" si="31"/>
        <v>1853471328</v>
      </c>
      <c r="E936" s="36"/>
      <c r="F936" s="35" t="s">
        <v>8875</v>
      </c>
      <c r="G936" s="37">
        <v>44101.403148148151</v>
      </c>
      <c r="H936" s="35" t="s">
        <v>157</v>
      </c>
      <c r="I936" s="35" t="s">
        <v>8876</v>
      </c>
      <c r="J936" s="35" t="s">
        <v>8876</v>
      </c>
      <c r="K936" s="35" t="s">
        <v>8877</v>
      </c>
      <c r="L936" s="35" t="s">
        <v>8878</v>
      </c>
      <c r="M936" s="35" t="s">
        <v>8879</v>
      </c>
      <c r="N936" s="35" t="s">
        <v>1234</v>
      </c>
      <c r="O936" s="35" t="s">
        <v>1235</v>
      </c>
      <c r="P936" s="38">
        <v>1240000</v>
      </c>
      <c r="Q936" s="38">
        <v>6650</v>
      </c>
      <c r="R936" s="38">
        <v>10000</v>
      </c>
      <c r="S936" s="38">
        <v>0</v>
      </c>
      <c r="T936" s="38">
        <v>0</v>
      </c>
      <c r="U936" s="19"/>
      <c r="V936" s="38">
        <v>0</v>
      </c>
      <c r="W936" s="19"/>
      <c r="X936" s="38">
        <v>0</v>
      </c>
      <c r="Y936" s="38">
        <v>1256650</v>
      </c>
      <c r="Z936" s="38">
        <v>1256650</v>
      </c>
      <c r="AA936" s="39" t="s">
        <v>8880</v>
      </c>
      <c r="AB936" s="38" t="s">
        <v>151</v>
      </c>
      <c r="AC936" s="38" t="s">
        <v>112</v>
      </c>
    </row>
    <row r="937" spans="1:29" x14ac:dyDescent="0.25">
      <c r="A937" s="13" t="str">
        <f t="shared" si="30"/>
        <v>1492571535</v>
      </c>
      <c r="B937" s="35">
        <v>932</v>
      </c>
      <c r="C937" s="36" t="s">
        <v>8881</v>
      </c>
      <c r="D937" s="13" t="str">
        <f t="shared" si="31"/>
        <v>1492571535</v>
      </c>
      <c r="E937" s="36"/>
      <c r="F937" s="35" t="s">
        <v>8882</v>
      </c>
      <c r="G937" s="37">
        <v>44101.418252314812</v>
      </c>
      <c r="H937" s="35" t="s">
        <v>157</v>
      </c>
      <c r="I937" s="35" t="s">
        <v>8883</v>
      </c>
      <c r="J937" s="35" t="s">
        <v>8883</v>
      </c>
      <c r="K937" s="35" t="s">
        <v>8884</v>
      </c>
      <c r="L937" s="35" t="s">
        <v>8885</v>
      </c>
      <c r="M937" s="35" t="s">
        <v>8886</v>
      </c>
      <c r="N937" s="35" t="s">
        <v>8887</v>
      </c>
      <c r="O937" s="35" t="s">
        <v>1510</v>
      </c>
      <c r="P937" s="38">
        <v>50000</v>
      </c>
      <c r="Q937" s="38">
        <v>6650</v>
      </c>
      <c r="R937" s="38">
        <v>8000</v>
      </c>
      <c r="S937" s="38">
        <v>0</v>
      </c>
      <c r="T937" s="38">
        <v>0</v>
      </c>
      <c r="U937" s="19"/>
      <c r="V937" s="38">
        <v>0</v>
      </c>
      <c r="W937" s="19"/>
      <c r="X937" s="38">
        <v>0</v>
      </c>
      <c r="Y937" s="38">
        <v>64650</v>
      </c>
      <c r="Z937" s="38">
        <v>64650</v>
      </c>
      <c r="AA937" s="39" t="s">
        <v>8888</v>
      </c>
      <c r="AB937" s="38" t="s">
        <v>138</v>
      </c>
      <c r="AC937" s="38" t="s">
        <v>112</v>
      </c>
    </row>
    <row r="938" spans="1:29" x14ac:dyDescent="0.25">
      <c r="A938" s="13" t="str">
        <f t="shared" si="30"/>
        <v>1583671182</v>
      </c>
      <c r="B938" s="35">
        <v>933</v>
      </c>
      <c r="C938" s="36" t="s">
        <v>8889</v>
      </c>
      <c r="D938" s="13" t="str">
        <f t="shared" si="31"/>
        <v>1583671182</v>
      </c>
      <c r="E938" s="36"/>
      <c r="F938" s="35" t="s">
        <v>8890</v>
      </c>
      <c r="G938" s="37">
        <v>44101.426400462966</v>
      </c>
      <c r="H938" s="35" t="s">
        <v>157</v>
      </c>
      <c r="I938" s="35" t="s">
        <v>8891</v>
      </c>
      <c r="J938" s="35" t="s">
        <v>8891</v>
      </c>
      <c r="K938" s="35" t="s">
        <v>8892</v>
      </c>
      <c r="L938" s="35" t="s">
        <v>8893</v>
      </c>
      <c r="M938" s="35" t="s">
        <v>8894</v>
      </c>
      <c r="N938" s="35" t="s">
        <v>8895</v>
      </c>
      <c r="O938" s="35" t="s">
        <v>8896</v>
      </c>
      <c r="P938" s="38">
        <v>270000</v>
      </c>
      <c r="Q938" s="38">
        <v>6650</v>
      </c>
      <c r="R938" s="38">
        <v>7000</v>
      </c>
      <c r="S938" s="38">
        <v>0</v>
      </c>
      <c r="T938" s="38">
        <v>0</v>
      </c>
      <c r="U938" s="19"/>
      <c r="V938" s="38">
        <v>0</v>
      </c>
      <c r="W938" s="19"/>
      <c r="X938" s="38">
        <v>0</v>
      </c>
      <c r="Y938" s="38">
        <v>283650</v>
      </c>
      <c r="Z938" s="38">
        <v>283650</v>
      </c>
      <c r="AA938" s="39" t="s">
        <v>8897</v>
      </c>
      <c r="AB938" s="38" t="s">
        <v>162</v>
      </c>
      <c r="AC938" s="38" t="s">
        <v>112</v>
      </c>
    </row>
    <row r="939" spans="1:29" x14ac:dyDescent="0.25">
      <c r="A939" s="13" t="str">
        <f t="shared" si="30"/>
        <v>1543022344</v>
      </c>
      <c r="B939" s="35">
        <v>934</v>
      </c>
      <c r="C939" s="36" t="s">
        <v>8898</v>
      </c>
      <c r="D939" s="13" t="str">
        <f t="shared" si="31"/>
        <v>1543022344</v>
      </c>
      <c r="E939" s="36"/>
      <c r="F939" s="35" t="s">
        <v>8899</v>
      </c>
      <c r="G939" s="37">
        <v>44101.437662037039</v>
      </c>
      <c r="H939" s="35" t="s">
        <v>157</v>
      </c>
      <c r="I939" s="35" t="s">
        <v>8900</v>
      </c>
      <c r="J939" s="35" t="s">
        <v>8900</v>
      </c>
      <c r="K939" s="35" t="s">
        <v>8901</v>
      </c>
      <c r="L939" s="35" t="s">
        <v>8902</v>
      </c>
      <c r="M939" s="35" t="s">
        <v>8903</v>
      </c>
      <c r="N939" s="35" t="s">
        <v>1353</v>
      </c>
      <c r="O939" s="35" t="s">
        <v>1354</v>
      </c>
      <c r="P939" s="38">
        <v>474000</v>
      </c>
      <c r="Q939" s="38">
        <v>6650</v>
      </c>
      <c r="R939" s="38">
        <v>10000</v>
      </c>
      <c r="S939" s="38">
        <v>0</v>
      </c>
      <c r="T939" s="38">
        <v>0</v>
      </c>
      <c r="U939" s="19"/>
      <c r="V939" s="38">
        <v>0</v>
      </c>
      <c r="W939" s="19"/>
      <c r="X939" s="38">
        <v>0</v>
      </c>
      <c r="Y939" s="38">
        <v>490650</v>
      </c>
      <c r="Z939" s="38">
        <v>490650</v>
      </c>
      <c r="AA939" s="39" t="s">
        <v>8904</v>
      </c>
      <c r="AB939" s="38" t="s">
        <v>162</v>
      </c>
      <c r="AC939" s="38" t="s">
        <v>112</v>
      </c>
    </row>
    <row r="940" spans="1:29" x14ac:dyDescent="0.25">
      <c r="A940" s="13" t="str">
        <f t="shared" si="30"/>
        <v>1467671251</v>
      </c>
      <c r="B940" s="35">
        <v>935</v>
      </c>
      <c r="C940" s="36" t="s">
        <v>8905</v>
      </c>
      <c r="D940" s="13" t="str">
        <f t="shared" si="31"/>
        <v>1467671251</v>
      </c>
      <c r="E940" s="36"/>
      <c r="F940" s="35" t="s">
        <v>8906</v>
      </c>
      <c r="G940" s="37">
        <v>44101.440520833334</v>
      </c>
      <c r="H940" s="35" t="s">
        <v>157</v>
      </c>
      <c r="I940" s="35" t="s">
        <v>8907</v>
      </c>
      <c r="J940" s="35" t="s">
        <v>8907</v>
      </c>
      <c r="K940" s="35" t="s">
        <v>8908</v>
      </c>
      <c r="L940" s="35" t="s">
        <v>8909</v>
      </c>
      <c r="M940" s="35" t="s">
        <v>8910</v>
      </c>
      <c r="N940" s="35" t="s">
        <v>8911</v>
      </c>
      <c r="O940" s="35" t="s">
        <v>8912</v>
      </c>
      <c r="P940" s="38">
        <v>50000</v>
      </c>
      <c r="Q940" s="38">
        <v>6650</v>
      </c>
      <c r="R940" s="38">
        <v>11000</v>
      </c>
      <c r="S940" s="38">
        <v>0</v>
      </c>
      <c r="T940" s="38">
        <v>0</v>
      </c>
      <c r="U940" s="19"/>
      <c r="V940" s="38">
        <v>0</v>
      </c>
      <c r="W940" s="19"/>
      <c r="X940" s="38">
        <v>0</v>
      </c>
      <c r="Y940" s="38">
        <v>67650</v>
      </c>
      <c r="Z940" s="38">
        <v>67650</v>
      </c>
      <c r="AA940" s="39" t="s">
        <v>8913</v>
      </c>
      <c r="AB940" s="38" t="s">
        <v>162</v>
      </c>
      <c r="AC940" s="38" t="s">
        <v>112</v>
      </c>
    </row>
    <row r="941" spans="1:29" x14ac:dyDescent="0.25">
      <c r="A941" s="13" t="str">
        <f t="shared" si="30"/>
        <v>1359022415</v>
      </c>
      <c r="B941" s="35">
        <v>936</v>
      </c>
      <c r="C941" s="36" t="s">
        <v>8914</v>
      </c>
      <c r="D941" s="13" t="str">
        <f t="shared" si="31"/>
        <v>1359022415</v>
      </c>
      <c r="E941" s="36"/>
      <c r="F941" s="35" t="s">
        <v>8915</v>
      </c>
      <c r="G941" s="37">
        <v>44101.442245370374</v>
      </c>
      <c r="H941" s="35" t="s">
        <v>157</v>
      </c>
      <c r="I941" s="35" t="s">
        <v>8916</v>
      </c>
      <c r="J941" s="35" t="s">
        <v>8916</v>
      </c>
      <c r="K941" s="35" t="s">
        <v>8917</v>
      </c>
      <c r="L941" s="35" t="s">
        <v>8918</v>
      </c>
      <c r="M941" s="35" t="s">
        <v>8919</v>
      </c>
      <c r="N941" s="35" t="s">
        <v>4867</v>
      </c>
      <c r="O941" s="35" t="s">
        <v>4868</v>
      </c>
      <c r="P941" s="38">
        <v>1552000</v>
      </c>
      <c r="Q941" s="38">
        <v>6650</v>
      </c>
      <c r="R941" s="38">
        <v>45000</v>
      </c>
      <c r="S941" s="38">
        <v>0</v>
      </c>
      <c r="T941" s="38">
        <v>0</v>
      </c>
      <c r="U941" s="19"/>
      <c r="V941" s="38">
        <v>0</v>
      </c>
      <c r="W941" s="19"/>
      <c r="X941" s="38">
        <v>0</v>
      </c>
      <c r="Y941" s="38">
        <v>1603650</v>
      </c>
      <c r="Z941" s="38">
        <v>1603650</v>
      </c>
      <c r="AA941" s="39" t="s">
        <v>8920</v>
      </c>
      <c r="AB941" s="38" t="s">
        <v>151</v>
      </c>
      <c r="AC941" s="38" t="s">
        <v>112</v>
      </c>
    </row>
    <row r="942" spans="1:29" x14ac:dyDescent="0.25">
      <c r="A942" s="13" t="str">
        <f t="shared" si="30"/>
        <v>1476122819</v>
      </c>
      <c r="B942" s="35">
        <v>937</v>
      </c>
      <c r="C942" s="36" t="s">
        <v>8921</v>
      </c>
      <c r="D942" s="13" t="str">
        <f t="shared" si="31"/>
        <v>1476122819</v>
      </c>
      <c r="E942" s="36"/>
      <c r="F942" s="35" t="s">
        <v>8922</v>
      </c>
      <c r="G942" s="37">
        <v>44101.450752314813</v>
      </c>
      <c r="H942" s="35" t="s">
        <v>157</v>
      </c>
      <c r="I942" s="35" t="s">
        <v>8923</v>
      </c>
      <c r="J942" s="35" t="s">
        <v>8923</v>
      </c>
      <c r="K942" s="35" t="s">
        <v>8924</v>
      </c>
      <c r="L942" s="35" t="s">
        <v>8925</v>
      </c>
      <c r="M942" s="35" t="s">
        <v>8926</v>
      </c>
      <c r="N942" s="35" t="s">
        <v>753</v>
      </c>
      <c r="O942" s="35" t="s">
        <v>754</v>
      </c>
      <c r="P942" s="38">
        <v>270000</v>
      </c>
      <c r="Q942" s="38">
        <v>6650</v>
      </c>
      <c r="R942" s="38">
        <v>54000</v>
      </c>
      <c r="S942" s="38">
        <v>0</v>
      </c>
      <c r="T942" s="38">
        <v>0</v>
      </c>
      <c r="U942" s="19"/>
      <c r="V942" s="38">
        <v>0</v>
      </c>
      <c r="W942" s="19"/>
      <c r="X942" s="38">
        <v>0</v>
      </c>
      <c r="Y942" s="38">
        <v>330650</v>
      </c>
      <c r="Z942" s="38">
        <v>330650</v>
      </c>
      <c r="AA942" s="39" t="s">
        <v>8927</v>
      </c>
      <c r="AB942" s="38" t="s">
        <v>151</v>
      </c>
      <c r="AC942" s="38" t="s">
        <v>112</v>
      </c>
    </row>
    <row r="943" spans="1:29" x14ac:dyDescent="0.25">
      <c r="A943" s="13" t="str">
        <f t="shared" si="30"/>
        <v>1210222698</v>
      </c>
      <c r="B943" s="35">
        <v>938</v>
      </c>
      <c r="C943" s="36" t="s">
        <v>8928</v>
      </c>
      <c r="D943" s="13" t="str">
        <f t="shared" si="31"/>
        <v>1210222698</v>
      </c>
      <c r="E943" s="36"/>
      <c r="F943" s="35" t="s">
        <v>8929</v>
      </c>
      <c r="G943" s="37">
        <v>44101.456400462965</v>
      </c>
      <c r="H943" s="35" t="s">
        <v>157</v>
      </c>
      <c r="I943" s="35" t="s">
        <v>8930</v>
      </c>
      <c r="J943" s="35" t="s">
        <v>8930</v>
      </c>
      <c r="K943" s="35" t="s">
        <v>8931</v>
      </c>
      <c r="L943" s="35" t="s">
        <v>8932</v>
      </c>
      <c r="M943" s="35" t="s">
        <v>8933</v>
      </c>
      <c r="N943" s="35" t="s">
        <v>8934</v>
      </c>
      <c r="O943" s="35" t="s">
        <v>8935</v>
      </c>
      <c r="P943" s="38">
        <v>50000</v>
      </c>
      <c r="Q943" s="38">
        <v>6650</v>
      </c>
      <c r="R943" s="38">
        <v>0</v>
      </c>
      <c r="S943" s="38">
        <v>0</v>
      </c>
      <c r="T943" s="38">
        <v>0</v>
      </c>
      <c r="U943" s="19"/>
      <c r="V943" s="38">
        <v>0</v>
      </c>
      <c r="W943" s="19"/>
      <c r="X943" s="38">
        <v>0</v>
      </c>
      <c r="Y943" s="38">
        <v>56650</v>
      </c>
      <c r="Z943" s="38">
        <v>56650</v>
      </c>
      <c r="AA943" s="20"/>
      <c r="AB943" s="19"/>
      <c r="AC943" s="38" t="s">
        <v>112</v>
      </c>
    </row>
    <row r="944" spans="1:29" x14ac:dyDescent="0.25">
      <c r="A944" s="13" t="str">
        <f t="shared" si="30"/>
        <v>1324971315</v>
      </c>
      <c r="B944" s="35">
        <v>939</v>
      </c>
      <c r="C944" s="36" t="s">
        <v>8936</v>
      </c>
      <c r="D944" s="13" t="str">
        <f t="shared" si="31"/>
        <v>1324971315</v>
      </c>
      <c r="E944" s="36"/>
      <c r="F944" s="35" t="s">
        <v>8937</v>
      </c>
      <c r="G944" s="37">
        <v>44101.463194444441</v>
      </c>
      <c r="H944" s="35" t="s">
        <v>157</v>
      </c>
      <c r="I944" s="35" t="s">
        <v>8938</v>
      </c>
      <c r="J944" s="35" t="s">
        <v>8938</v>
      </c>
      <c r="K944" s="35" t="s">
        <v>8939</v>
      </c>
      <c r="L944" s="35" t="s">
        <v>8940</v>
      </c>
      <c r="M944" s="35" t="s">
        <v>8941</v>
      </c>
      <c r="N944" s="35" t="s">
        <v>8942</v>
      </c>
      <c r="O944" s="35" t="s">
        <v>8943</v>
      </c>
      <c r="P944" s="38">
        <v>50000</v>
      </c>
      <c r="Q944" s="38">
        <v>6650</v>
      </c>
      <c r="R944" s="38">
        <v>8000</v>
      </c>
      <c r="S944" s="38">
        <v>0</v>
      </c>
      <c r="T944" s="38">
        <v>0</v>
      </c>
      <c r="U944" s="19"/>
      <c r="V944" s="38">
        <v>0</v>
      </c>
      <c r="W944" s="19"/>
      <c r="X944" s="38">
        <v>0</v>
      </c>
      <c r="Y944" s="38">
        <v>64650</v>
      </c>
      <c r="Z944" s="38">
        <v>64650</v>
      </c>
      <c r="AA944" s="39" t="s">
        <v>8944</v>
      </c>
      <c r="AB944" s="38" t="s">
        <v>138</v>
      </c>
      <c r="AC944" s="38" t="s">
        <v>112</v>
      </c>
    </row>
    <row r="945" spans="1:29" x14ac:dyDescent="0.25">
      <c r="A945" s="13" t="str">
        <f t="shared" si="30"/>
        <v>1396871332</v>
      </c>
      <c r="B945" s="35">
        <v>940</v>
      </c>
      <c r="C945" s="36" t="s">
        <v>8945</v>
      </c>
      <c r="D945" s="13" t="str">
        <f t="shared" si="31"/>
        <v>1396871332</v>
      </c>
      <c r="E945" s="36"/>
      <c r="F945" s="35" t="s">
        <v>8946</v>
      </c>
      <c r="G945" s="37">
        <v>44101.466273148151</v>
      </c>
      <c r="H945" s="35" t="s">
        <v>157</v>
      </c>
      <c r="I945" s="35" t="s">
        <v>8947</v>
      </c>
      <c r="J945" s="35" t="s">
        <v>8947</v>
      </c>
      <c r="K945" s="35" t="s">
        <v>8948</v>
      </c>
      <c r="L945" s="35" t="s">
        <v>8949</v>
      </c>
      <c r="M945" s="35" t="s">
        <v>8950</v>
      </c>
      <c r="N945" s="35" t="s">
        <v>8951</v>
      </c>
      <c r="O945" s="35" t="s">
        <v>8952</v>
      </c>
      <c r="P945" s="38">
        <v>50000</v>
      </c>
      <c r="Q945" s="38">
        <v>6650</v>
      </c>
      <c r="R945" s="38">
        <v>8000</v>
      </c>
      <c r="S945" s="38">
        <v>0</v>
      </c>
      <c r="T945" s="38">
        <v>0</v>
      </c>
      <c r="U945" s="19"/>
      <c r="V945" s="38">
        <v>0</v>
      </c>
      <c r="W945" s="19"/>
      <c r="X945" s="38">
        <v>0</v>
      </c>
      <c r="Y945" s="38">
        <v>64650</v>
      </c>
      <c r="Z945" s="38">
        <v>64650</v>
      </c>
      <c r="AA945" s="39" t="s">
        <v>8953</v>
      </c>
      <c r="AB945" s="38" t="s">
        <v>138</v>
      </c>
      <c r="AC945" s="38" t="s">
        <v>112</v>
      </c>
    </row>
    <row r="946" spans="1:29" x14ac:dyDescent="0.25">
      <c r="A946" s="13" t="str">
        <f t="shared" si="30"/>
        <v>1133971221</v>
      </c>
      <c r="B946" s="35">
        <v>941</v>
      </c>
      <c r="C946" s="36" t="s">
        <v>8954</v>
      </c>
      <c r="D946" s="13" t="str">
        <f t="shared" si="31"/>
        <v>1133971221</v>
      </c>
      <c r="E946" s="36"/>
      <c r="F946" s="35" t="s">
        <v>8955</v>
      </c>
      <c r="G946" s="37">
        <v>44101.467847222222</v>
      </c>
      <c r="H946" s="35" t="s">
        <v>157</v>
      </c>
      <c r="I946" s="35" t="s">
        <v>8956</v>
      </c>
      <c r="J946" s="35" t="s">
        <v>8956</v>
      </c>
      <c r="K946" s="35" t="s">
        <v>8957</v>
      </c>
      <c r="L946" s="35" t="s">
        <v>8958</v>
      </c>
      <c r="M946" s="35" t="s">
        <v>8959</v>
      </c>
      <c r="N946" s="35" t="s">
        <v>7210</v>
      </c>
      <c r="O946" s="35" t="s">
        <v>7211</v>
      </c>
      <c r="P946" s="38">
        <v>510000</v>
      </c>
      <c r="Q946" s="38">
        <v>6650</v>
      </c>
      <c r="R946" s="38">
        <v>0</v>
      </c>
      <c r="S946" s="38">
        <v>0</v>
      </c>
      <c r="T946" s="38">
        <v>0</v>
      </c>
      <c r="U946" s="19"/>
      <c r="V946" s="38">
        <v>0</v>
      </c>
      <c r="W946" s="19"/>
      <c r="X946" s="38">
        <v>0</v>
      </c>
      <c r="Y946" s="38">
        <v>516650</v>
      </c>
      <c r="Z946" s="38">
        <v>516650</v>
      </c>
      <c r="AA946" s="20"/>
      <c r="AB946" s="19"/>
      <c r="AC946" s="38" t="s">
        <v>112</v>
      </c>
    </row>
    <row r="947" spans="1:29" x14ac:dyDescent="0.25">
      <c r="A947" s="13" t="str">
        <f t="shared" si="30"/>
        <v>1889322056</v>
      </c>
      <c r="B947" s="35">
        <v>942</v>
      </c>
      <c r="C947" s="36" t="s">
        <v>8960</v>
      </c>
      <c r="D947" s="13" t="str">
        <f t="shared" si="31"/>
        <v>1889322056</v>
      </c>
      <c r="E947" s="36"/>
      <c r="F947" s="35" t="s">
        <v>8961</v>
      </c>
      <c r="G947" s="37">
        <v>44101.477418981478</v>
      </c>
      <c r="H947" s="35" t="s">
        <v>157</v>
      </c>
      <c r="I947" s="35" t="s">
        <v>8962</v>
      </c>
      <c r="J947" s="35" t="s">
        <v>8962</v>
      </c>
      <c r="K947" s="35" t="s">
        <v>8963</v>
      </c>
      <c r="L947" s="35" t="s">
        <v>8964</v>
      </c>
      <c r="M947" s="35" t="s">
        <v>8965</v>
      </c>
      <c r="N947" s="35" t="s">
        <v>8966</v>
      </c>
      <c r="O947" s="35" t="s">
        <v>8967</v>
      </c>
      <c r="P947" s="38">
        <v>50000</v>
      </c>
      <c r="Q947" s="38">
        <v>6650</v>
      </c>
      <c r="R947" s="38">
        <v>9000</v>
      </c>
      <c r="S947" s="38">
        <v>0</v>
      </c>
      <c r="T947" s="38">
        <v>0</v>
      </c>
      <c r="U947" s="19"/>
      <c r="V947" s="38">
        <v>0</v>
      </c>
      <c r="W947" s="19"/>
      <c r="X947" s="38">
        <v>0</v>
      </c>
      <c r="Y947" s="38">
        <v>65650</v>
      </c>
      <c r="Z947" s="38">
        <v>65650</v>
      </c>
      <c r="AA947" s="39" t="s">
        <v>8968</v>
      </c>
      <c r="AB947" s="38" t="s">
        <v>163</v>
      </c>
      <c r="AC947" s="38" t="s">
        <v>112</v>
      </c>
    </row>
    <row r="948" spans="1:29" x14ac:dyDescent="0.25">
      <c r="A948" s="13" t="str">
        <f t="shared" si="30"/>
        <v>1519081294</v>
      </c>
      <c r="B948" s="35">
        <v>943</v>
      </c>
      <c r="C948" s="36" t="s">
        <v>8969</v>
      </c>
      <c r="D948" s="13" t="str">
        <f t="shared" si="31"/>
        <v>1519081294</v>
      </c>
      <c r="E948" s="36"/>
      <c r="F948" s="35" t="s">
        <v>8970</v>
      </c>
      <c r="G948" s="37">
        <v>44101.479733796295</v>
      </c>
      <c r="H948" s="35" t="s">
        <v>157</v>
      </c>
      <c r="I948" s="35" t="s">
        <v>8971</v>
      </c>
      <c r="J948" s="35" t="s">
        <v>8971</v>
      </c>
      <c r="K948" s="35" t="s">
        <v>8972</v>
      </c>
      <c r="L948" s="35" t="s">
        <v>8973</v>
      </c>
      <c r="M948" s="35" t="s">
        <v>8974</v>
      </c>
      <c r="N948" s="35" t="s">
        <v>8975</v>
      </c>
      <c r="O948" s="35" t="s">
        <v>8976</v>
      </c>
      <c r="P948" s="38">
        <v>50000</v>
      </c>
      <c r="Q948" s="38">
        <v>6650</v>
      </c>
      <c r="R948" s="38">
        <v>8000</v>
      </c>
      <c r="S948" s="38">
        <v>0</v>
      </c>
      <c r="T948" s="38">
        <v>0</v>
      </c>
      <c r="U948" s="19"/>
      <c r="V948" s="38">
        <v>0</v>
      </c>
      <c r="W948" s="19"/>
      <c r="X948" s="38">
        <v>0</v>
      </c>
      <c r="Y948" s="38">
        <v>64650</v>
      </c>
      <c r="Z948" s="38">
        <v>64650</v>
      </c>
      <c r="AA948" s="39" t="s">
        <v>8977</v>
      </c>
      <c r="AB948" s="38" t="s">
        <v>138</v>
      </c>
      <c r="AC948" s="38" t="s">
        <v>112</v>
      </c>
    </row>
    <row r="949" spans="1:29" x14ac:dyDescent="0.25">
      <c r="A949" s="13" t="str">
        <f t="shared" si="30"/>
        <v>1643481584</v>
      </c>
      <c r="B949" s="35">
        <v>944</v>
      </c>
      <c r="C949" s="36" t="s">
        <v>8978</v>
      </c>
      <c r="D949" s="13" t="str">
        <f t="shared" si="31"/>
        <v>1643481584</v>
      </c>
      <c r="E949" s="36"/>
      <c r="F949" s="35" t="s">
        <v>8979</v>
      </c>
      <c r="G949" s="37">
        <v>44101.52107638889</v>
      </c>
      <c r="H949" s="35" t="s">
        <v>157</v>
      </c>
      <c r="I949" s="35" t="s">
        <v>8980</v>
      </c>
      <c r="J949" s="35" t="s">
        <v>8980</v>
      </c>
      <c r="K949" s="35" t="s">
        <v>8981</v>
      </c>
      <c r="L949" s="35" t="s">
        <v>8982</v>
      </c>
      <c r="M949" s="35" t="s">
        <v>8983</v>
      </c>
      <c r="N949" s="35" t="s">
        <v>893</v>
      </c>
      <c r="O949" s="35" t="s">
        <v>894</v>
      </c>
      <c r="P949" s="38">
        <v>950000</v>
      </c>
      <c r="Q949" s="38">
        <v>6650</v>
      </c>
      <c r="R949" s="38">
        <v>12000</v>
      </c>
      <c r="S949" s="38">
        <v>0</v>
      </c>
      <c r="T949" s="38">
        <v>0</v>
      </c>
      <c r="U949" s="19"/>
      <c r="V949" s="38">
        <v>0</v>
      </c>
      <c r="W949" s="19"/>
      <c r="X949" s="38">
        <v>0</v>
      </c>
      <c r="Y949" s="38">
        <v>968650</v>
      </c>
      <c r="Z949" s="38">
        <v>968650</v>
      </c>
      <c r="AA949" s="39" t="s">
        <v>8984</v>
      </c>
      <c r="AB949" s="38" t="s">
        <v>162</v>
      </c>
      <c r="AC949" s="38" t="s">
        <v>112</v>
      </c>
    </row>
    <row r="950" spans="1:29" x14ac:dyDescent="0.25">
      <c r="A950" s="13" t="str">
        <f t="shared" si="30"/>
        <v>1665481112</v>
      </c>
      <c r="B950" s="35">
        <v>945</v>
      </c>
      <c r="C950" s="36" t="s">
        <v>8985</v>
      </c>
      <c r="D950" s="13" t="str">
        <f t="shared" si="31"/>
        <v>1665481112</v>
      </c>
      <c r="E950" s="36"/>
      <c r="F950" s="35" t="s">
        <v>8986</v>
      </c>
      <c r="G950" s="37">
        <v>44101.523425925923</v>
      </c>
      <c r="H950" s="35" t="s">
        <v>157</v>
      </c>
      <c r="I950" s="35" t="s">
        <v>8987</v>
      </c>
      <c r="J950" s="35" t="s">
        <v>8987</v>
      </c>
      <c r="K950" s="35" t="s">
        <v>8988</v>
      </c>
      <c r="L950" s="35" t="s">
        <v>8989</v>
      </c>
      <c r="M950" s="35" t="s">
        <v>8990</v>
      </c>
      <c r="N950" s="35" t="s">
        <v>1468</v>
      </c>
      <c r="O950" s="35" t="s">
        <v>1469</v>
      </c>
      <c r="P950" s="38">
        <v>620000</v>
      </c>
      <c r="Q950" s="38">
        <v>6650</v>
      </c>
      <c r="R950" s="38">
        <v>10000</v>
      </c>
      <c r="S950" s="38">
        <v>0</v>
      </c>
      <c r="T950" s="38">
        <v>0</v>
      </c>
      <c r="U950" s="19"/>
      <c r="V950" s="38">
        <v>0</v>
      </c>
      <c r="W950" s="19"/>
      <c r="X950" s="38">
        <v>0</v>
      </c>
      <c r="Y950" s="38">
        <v>636650</v>
      </c>
      <c r="Z950" s="38">
        <v>636650</v>
      </c>
      <c r="AA950" s="39" t="s">
        <v>8991</v>
      </c>
      <c r="AB950" s="38" t="s">
        <v>162</v>
      </c>
      <c r="AC950" s="38" t="s">
        <v>112</v>
      </c>
    </row>
    <row r="951" spans="1:29" x14ac:dyDescent="0.25">
      <c r="A951" s="13" t="str">
        <f t="shared" si="30"/>
        <v>1457481754</v>
      </c>
      <c r="B951" s="35">
        <v>946</v>
      </c>
      <c r="C951" s="36" t="s">
        <v>8992</v>
      </c>
      <c r="D951" s="13" t="str">
        <f t="shared" si="31"/>
        <v>1457481754</v>
      </c>
      <c r="E951" s="36"/>
      <c r="F951" s="35" t="s">
        <v>8993</v>
      </c>
      <c r="G951" s="37">
        <v>44101.523692129631</v>
      </c>
      <c r="H951" s="35" t="s">
        <v>157</v>
      </c>
      <c r="I951" s="35" t="s">
        <v>8994</v>
      </c>
      <c r="J951" s="35" t="s">
        <v>8994</v>
      </c>
      <c r="K951" s="35" t="s">
        <v>8995</v>
      </c>
      <c r="L951" s="35" t="s">
        <v>8996</v>
      </c>
      <c r="M951" s="35" t="s">
        <v>8997</v>
      </c>
      <c r="N951" s="35" t="s">
        <v>8998</v>
      </c>
      <c r="O951" s="35" t="s">
        <v>8999</v>
      </c>
      <c r="P951" s="38">
        <v>50000</v>
      </c>
      <c r="Q951" s="38">
        <v>6650</v>
      </c>
      <c r="R951" s="38">
        <v>0</v>
      </c>
      <c r="S951" s="38">
        <v>0</v>
      </c>
      <c r="T951" s="38">
        <v>0</v>
      </c>
      <c r="U951" s="19"/>
      <c r="V951" s="38">
        <v>0</v>
      </c>
      <c r="W951" s="19"/>
      <c r="X951" s="38">
        <v>0</v>
      </c>
      <c r="Y951" s="38">
        <v>56650</v>
      </c>
      <c r="Z951" s="38">
        <v>56650</v>
      </c>
      <c r="AA951" s="20"/>
      <c r="AB951" s="19"/>
      <c r="AC951" s="38" t="s">
        <v>112</v>
      </c>
    </row>
    <row r="952" spans="1:29" x14ac:dyDescent="0.25">
      <c r="A952" s="13" t="str">
        <f t="shared" si="30"/>
        <v>1602581923</v>
      </c>
      <c r="B952" s="35">
        <v>947</v>
      </c>
      <c r="C952" s="36" t="s">
        <v>9000</v>
      </c>
      <c r="D952" s="13" t="str">
        <f t="shared" si="31"/>
        <v>1602581923</v>
      </c>
      <c r="E952" s="36"/>
      <c r="F952" s="35" t="s">
        <v>9001</v>
      </c>
      <c r="G952" s="37">
        <v>44101.529918981483</v>
      </c>
      <c r="H952" s="35" t="s">
        <v>157</v>
      </c>
      <c r="I952" s="35" t="s">
        <v>9002</v>
      </c>
      <c r="J952" s="35" t="s">
        <v>9002</v>
      </c>
      <c r="K952" s="35" t="s">
        <v>9003</v>
      </c>
      <c r="L952" s="35" t="s">
        <v>9004</v>
      </c>
      <c r="M952" s="35" t="s">
        <v>9005</v>
      </c>
      <c r="N952" s="35" t="s">
        <v>687</v>
      </c>
      <c r="O952" s="35" t="s">
        <v>688</v>
      </c>
      <c r="P952" s="38">
        <v>620000</v>
      </c>
      <c r="Q952" s="38">
        <v>6650</v>
      </c>
      <c r="R952" s="38">
        <v>11000</v>
      </c>
      <c r="S952" s="38">
        <v>0</v>
      </c>
      <c r="T952" s="38">
        <v>0</v>
      </c>
      <c r="U952" s="19"/>
      <c r="V952" s="38">
        <v>0</v>
      </c>
      <c r="W952" s="19"/>
      <c r="X952" s="38">
        <v>0</v>
      </c>
      <c r="Y952" s="38">
        <v>637650</v>
      </c>
      <c r="Z952" s="38">
        <v>637650</v>
      </c>
      <c r="AA952" s="39" t="s">
        <v>9006</v>
      </c>
      <c r="AB952" s="38" t="s">
        <v>162</v>
      </c>
      <c r="AC952" s="38" t="s">
        <v>112</v>
      </c>
    </row>
    <row r="953" spans="1:29" x14ac:dyDescent="0.25">
      <c r="A953" s="13" t="str">
        <f t="shared" si="30"/>
        <v>1682581627</v>
      </c>
      <c r="B953" s="35">
        <v>948</v>
      </c>
      <c r="C953" s="36" t="s">
        <v>9007</v>
      </c>
      <c r="D953" s="13" t="str">
        <f t="shared" si="31"/>
        <v>1682581627</v>
      </c>
      <c r="E953" s="36"/>
      <c r="F953" s="35" t="s">
        <v>9008</v>
      </c>
      <c r="G953" s="37">
        <v>44101.53197916667</v>
      </c>
      <c r="H953" s="35" t="s">
        <v>157</v>
      </c>
      <c r="I953" s="35" t="s">
        <v>9009</v>
      </c>
      <c r="J953" s="35" t="s">
        <v>9009</v>
      </c>
      <c r="K953" s="35" t="s">
        <v>9010</v>
      </c>
      <c r="L953" s="35" t="s">
        <v>9011</v>
      </c>
      <c r="M953" s="35" t="s">
        <v>9012</v>
      </c>
      <c r="N953" s="35" t="s">
        <v>1286</v>
      </c>
      <c r="O953" s="35" t="s">
        <v>630</v>
      </c>
      <c r="P953" s="38">
        <v>474000</v>
      </c>
      <c r="Q953" s="38">
        <v>6650</v>
      </c>
      <c r="R953" s="38">
        <v>10000</v>
      </c>
      <c r="S953" s="38">
        <v>0</v>
      </c>
      <c r="T953" s="38">
        <v>0</v>
      </c>
      <c r="U953" s="19"/>
      <c r="V953" s="38">
        <v>0</v>
      </c>
      <c r="W953" s="19"/>
      <c r="X953" s="38">
        <v>0</v>
      </c>
      <c r="Y953" s="38">
        <v>490650</v>
      </c>
      <c r="Z953" s="38">
        <v>490650</v>
      </c>
      <c r="AA953" s="39" t="s">
        <v>9013</v>
      </c>
      <c r="AB953" s="38" t="s">
        <v>162</v>
      </c>
      <c r="AC953" s="38" t="s">
        <v>112</v>
      </c>
    </row>
    <row r="954" spans="1:29" x14ac:dyDescent="0.25">
      <c r="A954" s="13" t="str">
        <f t="shared" si="30"/>
        <v>1613381506</v>
      </c>
      <c r="B954" s="35">
        <v>949</v>
      </c>
      <c r="C954" s="36" t="s">
        <v>9014</v>
      </c>
      <c r="D954" s="13" t="str">
        <f t="shared" si="31"/>
        <v>1613381506</v>
      </c>
      <c r="E954" s="36"/>
      <c r="F954" s="35" t="s">
        <v>9015</v>
      </c>
      <c r="G954" s="37">
        <v>44101.533148148148</v>
      </c>
      <c r="H954" s="35" t="s">
        <v>157</v>
      </c>
      <c r="I954" s="35" t="s">
        <v>9016</v>
      </c>
      <c r="J954" s="35" t="s">
        <v>9016</v>
      </c>
      <c r="K954" s="35" t="s">
        <v>9017</v>
      </c>
      <c r="L954" s="35" t="s">
        <v>9018</v>
      </c>
      <c r="M954" s="35" t="s">
        <v>9019</v>
      </c>
      <c r="N954" s="35" t="s">
        <v>9020</v>
      </c>
      <c r="O954" s="35" t="s">
        <v>293</v>
      </c>
      <c r="P954" s="38">
        <v>50000</v>
      </c>
      <c r="Q954" s="38">
        <v>6650</v>
      </c>
      <c r="R954" s="38">
        <v>0</v>
      </c>
      <c r="S954" s="38">
        <v>0</v>
      </c>
      <c r="T954" s="38">
        <v>0</v>
      </c>
      <c r="U954" s="19"/>
      <c r="V954" s="38">
        <v>0</v>
      </c>
      <c r="W954" s="19"/>
      <c r="X954" s="38">
        <v>0</v>
      </c>
      <c r="Y954" s="38">
        <v>56650</v>
      </c>
      <c r="Z954" s="38">
        <v>56650</v>
      </c>
      <c r="AA954" s="20"/>
      <c r="AB954" s="19"/>
      <c r="AC954" s="38" t="s">
        <v>112</v>
      </c>
    </row>
    <row r="955" spans="1:29" x14ac:dyDescent="0.25">
      <c r="A955" s="13" t="str">
        <f t="shared" si="30"/>
        <v>1849272451</v>
      </c>
      <c r="B955" s="35">
        <v>950</v>
      </c>
      <c r="C955" s="36" t="s">
        <v>9021</v>
      </c>
      <c r="D955" s="13" t="str">
        <f t="shared" si="31"/>
        <v>1849272451</v>
      </c>
      <c r="E955" s="36"/>
      <c r="F955" s="35" t="s">
        <v>9022</v>
      </c>
      <c r="G955" s="37">
        <v>44102.043888888889</v>
      </c>
      <c r="H955" s="35" t="s">
        <v>157</v>
      </c>
      <c r="I955" s="35" t="s">
        <v>9023</v>
      </c>
      <c r="J955" s="35" t="s">
        <v>9023</v>
      </c>
      <c r="K955" s="35" t="s">
        <v>9024</v>
      </c>
      <c r="L955" s="35" t="s">
        <v>9025</v>
      </c>
      <c r="M955" s="35" t="s">
        <v>9026</v>
      </c>
      <c r="N955" s="35" t="s">
        <v>470</v>
      </c>
      <c r="O955" s="35" t="s">
        <v>471</v>
      </c>
      <c r="P955" s="38">
        <v>2020000</v>
      </c>
      <c r="Q955" s="38">
        <v>6650</v>
      </c>
      <c r="R955" s="38">
        <v>10000</v>
      </c>
      <c r="S955" s="38">
        <v>0</v>
      </c>
      <c r="T955" s="38">
        <v>0</v>
      </c>
      <c r="U955" s="19"/>
      <c r="V955" s="38">
        <v>0</v>
      </c>
      <c r="W955" s="19"/>
      <c r="X955" s="38">
        <v>0</v>
      </c>
      <c r="Y955" s="38">
        <v>2036650</v>
      </c>
      <c r="Z955" s="38">
        <v>2036650</v>
      </c>
      <c r="AA955" s="39" t="s">
        <v>9027</v>
      </c>
      <c r="AB955" s="38" t="s">
        <v>162</v>
      </c>
      <c r="AC955" s="38" t="s">
        <v>112</v>
      </c>
    </row>
    <row r="956" spans="1:29" x14ac:dyDescent="0.25">
      <c r="A956" s="13" t="str">
        <f t="shared" si="30"/>
        <v>1273082RYB7</v>
      </c>
      <c r="B956" s="35">
        <v>951</v>
      </c>
      <c r="C956" s="36" t="s">
        <v>9028</v>
      </c>
      <c r="D956" s="13" t="str">
        <f t="shared" si="31"/>
        <v>1273082RYB7</v>
      </c>
      <c r="E956" s="36"/>
      <c r="F956" s="35" t="s">
        <v>9028</v>
      </c>
      <c r="G956" s="37">
        <v>44102.044918981483</v>
      </c>
      <c r="H956" s="35" t="s">
        <v>180</v>
      </c>
      <c r="I956" s="35" t="s">
        <v>9029</v>
      </c>
      <c r="J956" s="35" t="s">
        <v>9029</v>
      </c>
      <c r="K956" s="35" t="s">
        <v>9030</v>
      </c>
      <c r="L956" s="35" t="s">
        <v>9031</v>
      </c>
      <c r="M956" s="35" t="s">
        <v>9032</v>
      </c>
      <c r="N956" s="35" t="s">
        <v>9033</v>
      </c>
      <c r="O956" s="35" t="s">
        <v>9034</v>
      </c>
      <c r="P956" s="38">
        <v>50000</v>
      </c>
      <c r="Q956" s="38">
        <v>5200</v>
      </c>
      <c r="R956" s="38">
        <v>0</v>
      </c>
      <c r="S956" s="38">
        <v>0</v>
      </c>
      <c r="T956" s="38">
        <v>0</v>
      </c>
      <c r="U956" s="19"/>
      <c r="V956" s="38">
        <v>0</v>
      </c>
      <c r="W956" s="19"/>
      <c r="X956" s="38">
        <v>0</v>
      </c>
      <c r="Y956" s="38">
        <v>55200</v>
      </c>
      <c r="Z956" s="38">
        <v>55200</v>
      </c>
      <c r="AA956" s="20"/>
      <c r="AB956" s="19"/>
      <c r="AC956" s="38" t="s">
        <v>112</v>
      </c>
    </row>
    <row r="957" spans="1:29" x14ac:dyDescent="0.25">
      <c r="A957" s="13" t="str">
        <f t="shared" si="30"/>
        <v>1044572952</v>
      </c>
      <c r="B957" s="35">
        <v>952</v>
      </c>
      <c r="C957" s="36" t="s">
        <v>9035</v>
      </c>
      <c r="D957" s="13" t="str">
        <f t="shared" si="31"/>
        <v>1044572952</v>
      </c>
      <c r="E957" s="36"/>
      <c r="F957" s="35" t="s">
        <v>9036</v>
      </c>
      <c r="G957" s="37">
        <v>44102.07371527778</v>
      </c>
      <c r="H957" s="35" t="s">
        <v>157</v>
      </c>
      <c r="I957" s="35" t="s">
        <v>9037</v>
      </c>
      <c r="J957" s="35" t="s">
        <v>9037</v>
      </c>
      <c r="K957" s="35" t="s">
        <v>9038</v>
      </c>
      <c r="L957" s="35" t="s">
        <v>9039</v>
      </c>
      <c r="M957" s="35" t="s">
        <v>9040</v>
      </c>
      <c r="N957" s="35" t="s">
        <v>9041</v>
      </c>
      <c r="O957" s="35" t="s">
        <v>9042</v>
      </c>
      <c r="P957" s="38">
        <v>50000</v>
      </c>
      <c r="Q957" s="38">
        <v>6650</v>
      </c>
      <c r="R957" s="38">
        <v>8000</v>
      </c>
      <c r="S957" s="38">
        <v>0</v>
      </c>
      <c r="T957" s="38">
        <v>0</v>
      </c>
      <c r="U957" s="19"/>
      <c r="V957" s="38">
        <v>0</v>
      </c>
      <c r="W957" s="19"/>
      <c r="X957" s="38">
        <v>0</v>
      </c>
      <c r="Y957" s="38">
        <v>64650</v>
      </c>
      <c r="Z957" s="38">
        <v>64650</v>
      </c>
      <c r="AA957" s="39" t="s">
        <v>9043</v>
      </c>
      <c r="AB957" s="38" t="s">
        <v>138</v>
      </c>
      <c r="AC957" s="38" t="s">
        <v>112</v>
      </c>
    </row>
    <row r="958" spans="1:29" x14ac:dyDescent="0.25">
      <c r="A958" s="13" t="str">
        <f t="shared" si="30"/>
        <v>1995572315</v>
      </c>
      <c r="B958" s="35">
        <v>953</v>
      </c>
      <c r="C958" s="36" t="s">
        <v>9044</v>
      </c>
      <c r="D958" s="13" t="str">
        <f t="shared" si="31"/>
        <v>1995572315</v>
      </c>
      <c r="E958" s="36"/>
      <c r="F958" s="35" t="s">
        <v>9045</v>
      </c>
      <c r="G958" s="37">
        <v>44102.075416666667</v>
      </c>
      <c r="H958" s="35" t="s">
        <v>157</v>
      </c>
      <c r="I958" s="35" t="s">
        <v>9046</v>
      </c>
      <c r="J958" s="35" t="s">
        <v>9046</v>
      </c>
      <c r="K958" s="35" t="s">
        <v>9047</v>
      </c>
      <c r="L958" s="35" t="s">
        <v>9048</v>
      </c>
      <c r="M958" s="35" t="s">
        <v>9049</v>
      </c>
      <c r="N958" s="35" t="s">
        <v>9050</v>
      </c>
      <c r="O958" s="35" t="s">
        <v>9051</v>
      </c>
      <c r="P958" s="38">
        <v>50000</v>
      </c>
      <c r="Q958" s="38">
        <v>6650</v>
      </c>
      <c r="R958" s="38">
        <v>10000</v>
      </c>
      <c r="S958" s="38">
        <v>0</v>
      </c>
      <c r="T958" s="38">
        <v>0</v>
      </c>
      <c r="U958" s="19"/>
      <c r="V958" s="38">
        <v>0</v>
      </c>
      <c r="W958" s="19"/>
      <c r="X958" s="38">
        <v>0</v>
      </c>
      <c r="Y958" s="38">
        <v>66650</v>
      </c>
      <c r="Z958" s="38">
        <v>66650</v>
      </c>
      <c r="AA958" s="39" t="s">
        <v>9052</v>
      </c>
      <c r="AB958" s="38" t="s">
        <v>162</v>
      </c>
      <c r="AC958" s="38" t="s">
        <v>112</v>
      </c>
    </row>
    <row r="959" spans="1:29" x14ac:dyDescent="0.25">
      <c r="A959" s="13" t="str">
        <f t="shared" si="30"/>
        <v>1276572099</v>
      </c>
      <c r="B959" s="35">
        <v>954</v>
      </c>
      <c r="C959" s="36" t="s">
        <v>9053</v>
      </c>
      <c r="D959" s="13" t="str">
        <f t="shared" si="31"/>
        <v>1276572099</v>
      </c>
      <c r="E959" s="36"/>
      <c r="F959" s="35" t="s">
        <v>9054</v>
      </c>
      <c r="G959" s="37">
        <v>44102.075868055559</v>
      </c>
      <c r="H959" s="35" t="s">
        <v>157</v>
      </c>
      <c r="I959" s="35" t="s">
        <v>9055</v>
      </c>
      <c r="J959" s="35" t="s">
        <v>9055</v>
      </c>
      <c r="K959" s="35" t="s">
        <v>9056</v>
      </c>
      <c r="L959" s="35" t="s">
        <v>9057</v>
      </c>
      <c r="M959" s="35" t="s">
        <v>9058</v>
      </c>
      <c r="N959" s="35" t="s">
        <v>165</v>
      </c>
      <c r="O959" s="35" t="s">
        <v>166</v>
      </c>
      <c r="P959" s="38">
        <v>1165000</v>
      </c>
      <c r="Q959" s="38">
        <v>6650</v>
      </c>
      <c r="R959" s="38">
        <v>10000</v>
      </c>
      <c r="S959" s="38">
        <v>0</v>
      </c>
      <c r="T959" s="38">
        <v>0</v>
      </c>
      <c r="U959" s="19"/>
      <c r="V959" s="38">
        <v>0</v>
      </c>
      <c r="W959" s="19"/>
      <c r="X959" s="38">
        <v>0</v>
      </c>
      <c r="Y959" s="38">
        <v>1181650</v>
      </c>
      <c r="Z959" s="38">
        <v>1181650</v>
      </c>
      <c r="AA959" s="39" t="s">
        <v>9059</v>
      </c>
      <c r="AB959" s="38" t="s">
        <v>162</v>
      </c>
      <c r="AC959" s="38" t="s">
        <v>112</v>
      </c>
    </row>
    <row r="960" spans="1:29" x14ac:dyDescent="0.25">
      <c r="A960" s="13" t="str">
        <f t="shared" si="30"/>
        <v>1485572986</v>
      </c>
      <c r="B960" s="35">
        <v>955</v>
      </c>
      <c r="C960" s="36" t="s">
        <v>9060</v>
      </c>
      <c r="D960" s="13" t="str">
        <f t="shared" si="31"/>
        <v>1485572986</v>
      </c>
      <c r="E960" s="36"/>
      <c r="F960" s="35" t="s">
        <v>9061</v>
      </c>
      <c r="G960" s="37">
        <v>44102.076539351852</v>
      </c>
      <c r="H960" s="35" t="s">
        <v>157</v>
      </c>
      <c r="I960" s="35" t="s">
        <v>9062</v>
      </c>
      <c r="J960" s="35" t="s">
        <v>9062</v>
      </c>
      <c r="K960" s="35" t="s">
        <v>9063</v>
      </c>
      <c r="L960" s="35" t="s">
        <v>9064</v>
      </c>
      <c r="M960" s="35" t="s">
        <v>9065</v>
      </c>
      <c r="N960" s="35" t="s">
        <v>9066</v>
      </c>
      <c r="O960" s="35" t="s">
        <v>1483</v>
      </c>
      <c r="P960" s="38">
        <v>50000</v>
      </c>
      <c r="Q960" s="38">
        <v>6650</v>
      </c>
      <c r="R960" s="38">
        <v>10000</v>
      </c>
      <c r="S960" s="38">
        <v>0</v>
      </c>
      <c r="T960" s="38">
        <v>0</v>
      </c>
      <c r="U960" s="19"/>
      <c r="V960" s="38">
        <v>0</v>
      </c>
      <c r="W960" s="19"/>
      <c r="X960" s="38">
        <v>0</v>
      </c>
      <c r="Y960" s="38">
        <v>66650</v>
      </c>
      <c r="Z960" s="38">
        <v>66650</v>
      </c>
      <c r="AA960" s="39" t="s">
        <v>9067</v>
      </c>
      <c r="AB960" s="38" t="s">
        <v>162</v>
      </c>
      <c r="AC960" s="38" t="s">
        <v>112</v>
      </c>
    </row>
    <row r="961" spans="1:29" x14ac:dyDescent="0.25">
      <c r="A961" s="13" t="str">
        <f t="shared" si="30"/>
        <v>1901772967</v>
      </c>
      <c r="B961" s="35">
        <v>956</v>
      </c>
      <c r="C961" s="36" t="s">
        <v>9068</v>
      </c>
      <c r="D961" s="13" t="str">
        <f t="shared" si="31"/>
        <v>1901772967</v>
      </c>
      <c r="E961" s="36"/>
      <c r="F961" s="35" t="s">
        <v>9069</v>
      </c>
      <c r="G961" s="37">
        <v>44102.092824074076</v>
      </c>
      <c r="H961" s="35" t="s">
        <v>157</v>
      </c>
      <c r="I961" s="35" t="s">
        <v>9070</v>
      </c>
      <c r="J961" s="35" t="s">
        <v>9070</v>
      </c>
      <c r="K961" s="35" t="s">
        <v>9071</v>
      </c>
      <c r="L961" s="35" t="s">
        <v>9072</v>
      </c>
      <c r="M961" s="35" t="s">
        <v>9073</v>
      </c>
      <c r="N961" s="35" t="s">
        <v>9074</v>
      </c>
      <c r="O961" s="35" t="s">
        <v>9075</v>
      </c>
      <c r="P961" s="38">
        <v>50000</v>
      </c>
      <c r="Q961" s="38">
        <v>6650</v>
      </c>
      <c r="R961" s="38">
        <v>8000</v>
      </c>
      <c r="S961" s="38">
        <v>0</v>
      </c>
      <c r="T961" s="38">
        <v>0</v>
      </c>
      <c r="U961" s="19"/>
      <c r="V961" s="38">
        <v>0</v>
      </c>
      <c r="W961" s="19"/>
      <c r="X961" s="38">
        <v>0</v>
      </c>
      <c r="Y961" s="38">
        <v>64650</v>
      </c>
      <c r="Z961" s="38">
        <v>64650</v>
      </c>
      <c r="AA961" s="39" t="s">
        <v>9076</v>
      </c>
      <c r="AB961" s="38" t="s">
        <v>158</v>
      </c>
      <c r="AC961" s="38" t="s">
        <v>112</v>
      </c>
    </row>
    <row r="962" spans="1:29" x14ac:dyDescent="0.25">
      <c r="A962" s="13" t="str">
        <f t="shared" si="30"/>
        <v>1205772191</v>
      </c>
      <c r="B962" s="35">
        <v>957</v>
      </c>
      <c r="C962" s="36" t="s">
        <v>9077</v>
      </c>
      <c r="D962" s="13" t="str">
        <f t="shared" si="31"/>
        <v>1205772191</v>
      </c>
      <c r="E962" s="36"/>
      <c r="F962" s="35" t="s">
        <v>9078</v>
      </c>
      <c r="G962" s="37">
        <v>44102.096944444442</v>
      </c>
      <c r="H962" s="35" t="s">
        <v>157</v>
      </c>
      <c r="I962" s="35" t="s">
        <v>9079</v>
      </c>
      <c r="J962" s="35" t="s">
        <v>9079</v>
      </c>
      <c r="K962" s="35" t="s">
        <v>9080</v>
      </c>
      <c r="L962" s="35" t="s">
        <v>9081</v>
      </c>
      <c r="M962" s="35" t="s">
        <v>9082</v>
      </c>
      <c r="N962" s="35" t="s">
        <v>9083</v>
      </c>
      <c r="O962" s="35" t="s">
        <v>9084</v>
      </c>
      <c r="P962" s="38">
        <v>50000</v>
      </c>
      <c r="Q962" s="38">
        <v>6650</v>
      </c>
      <c r="R962" s="38">
        <v>27000</v>
      </c>
      <c r="S962" s="38">
        <v>0</v>
      </c>
      <c r="T962" s="38">
        <v>0</v>
      </c>
      <c r="U962" s="19"/>
      <c r="V962" s="38">
        <v>0</v>
      </c>
      <c r="W962" s="19"/>
      <c r="X962" s="38">
        <v>0</v>
      </c>
      <c r="Y962" s="38">
        <v>83650</v>
      </c>
      <c r="Z962" s="38">
        <v>83650</v>
      </c>
      <c r="AA962" s="39" t="s">
        <v>9085</v>
      </c>
      <c r="AB962" s="38" t="s">
        <v>162</v>
      </c>
      <c r="AC962" s="38" t="s">
        <v>112</v>
      </c>
    </row>
    <row r="963" spans="1:29" x14ac:dyDescent="0.25">
      <c r="A963" s="13" t="str">
        <f t="shared" si="30"/>
        <v>1687772407</v>
      </c>
      <c r="B963" s="35">
        <v>958</v>
      </c>
      <c r="C963" s="36" t="s">
        <v>9086</v>
      </c>
      <c r="D963" s="13" t="str">
        <f t="shared" si="31"/>
        <v>1687772407</v>
      </c>
      <c r="E963" s="36"/>
      <c r="F963" s="35" t="s">
        <v>9087</v>
      </c>
      <c r="G963" s="37">
        <v>44102.100370370368</v>
      </c>
      <c r="H963" s="35" t="s">
        <v>157</v>
      </c>
      <c r="I963" s="35" t="s">
        <v>9088</v>
      </c>
      <c r="J963" s="35" t="s">
        <v>9088</v>
      </c>
      <c r="K963" s="35" t="s">
        <v>9089</v>
      </c>
      <c r="L963" s="35" t="s">
        <v>9090</v>
      </c>
      <c r="M963" s="35" t="s">
        <v>9091</v>
      </c>
      <c r="N963" s="35" t="s">
        <v>914</v>
      </c>
      <c r="O963" s="35" t="s">
        <v>915</v>
      </c>
      <c r="P963" s="38">
        <v>1190000</v>
      </c>
      <c r="Q963" s="38">
        <v>6650</v>
      </c>
      <c r="R963" s="38">
        <v>8000</v>
      </c>
      <c r="S963" s="38">
        <v>0</v>
      </c>
      <c r="T963" s="38">
        <v>0</v>
      </c>
      <c r="U963" s="19"/>
      <c r="V963" s="38">
        <v>0</v>
      </c>
      <c r="W963" s="19"/>
      <c r="X963" s="38">
        <v>0</v>
      </c>
      <c r="Y963" s="38">
        <v>1204650</v>
      </c>
      <c r="Z963" s="38">
        <v>1204650</v>
      </c>
      <c r="AA963" s="39" t="s">
        <v>9092</v>
      </c>
      <c r="AB963" s="38" t="s">
        <v>138</v>
      </c>
      <c r="AC963" s="38" t="s">
        <v>112</v>
      </c>
    </row>
    <row r="964" spans="1:29" x14ac:dyDescent="0.25">
      <c r="A964" s="13" t="str">
        <f t="shared" si="30"/>
        <v>1258772255</v>
      </c>
      <c r="B964" s="35">
        <v>959</v>
      </c>
      <c r="C964" s="36" t="s">
        <v>9093</v>
      </c>
      <c r="D964" s="13" t="str">
        <f t="shared" si="31"/>
        <v>1258772255</v>
      </c>
      <c r="E964" s="36"/>
      <c r="F964" s="35" t="s">
        <v>9094</v>
      </c>
      <c r="G964" s="37">
        <v>44102.101226851853</v>
      </c>
      <c r="H964" s="35" t="s">
        <v>157</v>
      </c>
      <c r="I964" s="35" t="s">
        <v>9095</v>
      </c>
      <c r="J964" s="35" t="s">
        <v>9095</v>
      </c>
      <c r="K964" s="35" t="s">
        <v>9096</v>
      </c>
      <c r="L964" s="35" t="s">
        <v>9097</v>
      </c>
      <c r="M964" s="35" t="s">
        <v>9098</v>
      </c>
      <c r="N964" s="35" t="s">
        <v>9099</v>
      </c>
      <c r="O964" s="35" t="s">
        <v>9100</v>
      </c>
      <c r="P964" s="38">
        <v>50000</v>
      </c>
      <c r="Q964" s="38">
        <v>6650</v>
      </c>
      <c r="R964" s="38">
        <v>8000</v>
      </c>
      <c r="S964" s="38">
        <v>0</v>
      </c>
      <c r="T964" s="38">
        <v>0</v>
      </c>
      <c r="U964" s="19"/>
      <c r="V964" s="38">
        <v>0</v>
      </c>
      <c r="W964" s="19"/>
      <c r="X964" s="38">
        <v>0</v>
      </c>
      <c r="Y964" s="38">
        <v>64650</v>
      </c>
      <c r="Z964" s="38">
        <v>64650</v>
      </c>
      <c r="AA964" s="39" t="s">
        <v>9101</v>
      </c>
      <c r="AB964" s="38" t="s">
        <v>138</v>
      </c>
      <c r="AC964" s="38" t="s">
        <v>112</v>
      </c>
    </row>
    <row r="965" spans="1:29" x14ac:dyDescent="0.25">
      <c r="A965" s="13" t="str">
        <f t="shared" si="30"/>
        <v>1858772168</v>
      </c>
      <c r="B965" s="35">
        <v>960</v>
      </c>
      <c r="C965" s="36" t="s">
        <v>9102</v>
      </c>
      <c r="D965" s="13" t="str">
        <f t="shared" si="31"/>
        <v>1858772168</v>
      </c>
      <c r="E965" s="36"/>
      <c r="F965" s="35" t="s">
        <v>9103</v>
      </c>
      <c r="G965" s="37">
        <v>44102.102349537039</v>
      </c>
      <c r="H965" s="35" t="s">
        <v>157</v>
      </c>
      <c r="I965" s="35" t="s">
        <v>9104</v>
      </c>
      <c r="J965" s="35" t="s">
        <v>9104</v>
      </c>
      <c r="K965" s="35" t="s">
        <v>9105</v>
      </c>
      <c r="L965" s="35" t="s">
        <v>9106</v>
      </c>
      <c r="M965" s="35" t="s">
        <v>9107</v>
      </c>
      <c r="N965" s="35" t="s">
        <v>196</v>
      </c>
      <c r="O965" s="35" t="s">
        <v>197</v>
      </c>
      <c r="P965" s="38">
        <v>950000</v>
      </c>
      <c r="Q965" s="38">
        <v>6650</v>
      </c>
      <c r="R965" s="38">
        <v>11000</v>
      </c>
      <c r="S965" s="38">
        <v>0</v>
      </c>
      <c r="T965" s="38">
        <v>0</v>
      </c>
      <c r="U965" s="19"/>
      <c r="V965" s="38">
        <v>0</v>
      </c>
      <c r="W965" s="19"/>
      <c r="X965" s="38">
        <v>0</v>
      </c>
      <c r="Y965" s="38">
        <v>967650</v>
      </c>
      <c r="Z965" s="38">
        <v>967650</v>
      </c>
      <c r="AA965" s="39" t="s">
        <v>9108</v>
      </c>
      <c r="AB965" s="38" t="s">
        <v>151</v>
      </c>
      <c r="AC965" s="38" t="s">
        <v>112</v>
      </c>
    </row>
    <row r="966" spans="1:29" x14ac:dyDescent="0.25">
      <c r="A966" s="13" t="str">
        <f t="shared" ref="A966:A1029" si="32">D966</f>
        <v>1330872958</v>
      </c>
      <c r="B966" s="35">
        <v>961</v>
      </c>
      <c r="C966" s="36" t="s">
        <v>9109</v>
      </c>
      <c r="D966" s="13" t="str">
        <f t="shared" ref="D966:D1029" si="33">RIGHT(C966,LEN(C966)-6)</f>
        <v>1330872958</v>
      </c>
      <c r="E966" s="36"/>
      <c r="F966" s="35" t="s">
        <v>9110</v>
      </c>
      <c r="G966" s="37">
        <v>44102.103472222225</v>
      </c>
      <c r="H966" s="35" t="s">
        <v>157</v>
      </c>
      <c r="I966" s="35" t="s">
        <v>9111</v>
      </c>
      <c r="J966" s="35" t="s">
        <v>9111</v>
      </c>
      <c r="K966" s="35" t="s">
        <v>9112</v>
      </c>
      <c r="L966" s="35" t="s">
        <v>9113</v>
      </c>
      <c r="M966" s="35" t="s">
        <v>9114</v>
      </c>
      <c r="N966" s="35" t="s">
        <v>9115</v>
      </c>
      <c r="O966" s="35" t="s">
        <v>9116</v>
      </c>
      <c r="P966" s="38">
        <v>474000</v>
      </c>
      <c r="Q966" s="38">
        <v>6650</v>
      </c>
      <c r="R966" s="38">
        <v>16000</v>
      </c>
      <c r="S966" s="38">
        <v>0</v>
      </c>
      <c r="T966" s="38">
        <v>0</v>
      </c>
      <c r="U966" s="19"/>
      <c r="V966" s="38">
        <v>0</v>
      </c>
      <c r="W966" s="19"/>
      <c r="X966" s="38">
        <v>0</v>
      </c>
      <c r="Y966" s="38">
        <v>496650</v>
      </c>
      <c r="Z966" s="38">
        <v>496650</v>
      </c>
      <c r="AA966" s="39" t="s">
        <v>9117</v>
      </c>
      <c r="AB966" s="38" t="s">
        <v>163</v>
      </c>
      <c r="AC966" s="38" t="s">
        <v>112</v>
      </c>
    </row>
    <row r="967" spans="1:29" x14ac:dyDescent="0.25">
      <c r="A967" s="13" t="str">
        <f t="shared" si="32"/>
        <v>1443872647</v>
      </c>
      <c r="B967" s="35">
        <v>962</v>
      </c>
      <c r="C967" s="36" t="s">
        <v>9118</v>
      </c>
      <c r="D967" s="13" t="str">
        <f t="shared" si="33"/>
        <v>1443872647</v>
      </c>
      <c r="E967" s="36"/>
      <c r="F967" s="35" t="s">
        <v>9119</v>
      </c>
      <c r="G967" s="37">
        <v>44102.106863425928</v>
      </c>
      <c r="H967" s="35" t="s">
        <v>157</v>
      </c>
      <c r="I967" s="35" t="s">
        <v>9120</v>
      </c>
      <c r="J967" s="35" t="s">
        <v>9120</v>
      </c>
      <c r="K967" s="35" t="s">
        <v>9121</v>
      </c>
      <c r="L967" s="35" t="s">
        <v>9122</v>
      </c>
      <c r="M967" s="35" t="s">
        <v>9123</v>
      </c>
      <c r="N967" s="35" t="s">
        <v>9124</v>
      </c>
      <c r="O967" s="35" t="s">
        <v>9125</v>
      </c>
      <c r="P967" s="38">
        <v>50000</v>
      </c>
      <c r="Q967" s="38">
        <v>6650</v>
      </c>
      <c r="R967" s="38">
        <v>19000</v>
      </c>
      <c r="S967" s="38">
        <v>0</v>
      </c>
      <c r="T967" s="38">
        <v>0</v>
      </c>
      <c r="U967" s="19"/>
      <c r="V967" s="38">
        <v>0</v>
      </c>
      <c r="W967" s="19"/>
      <c r="X967" s="38">
        <v>0</v>
      </c>
      <c r="Y967" s="38">
        <v>75650</v>
      </c>
      <c r="Z967" s="38">
        <v>75650</v>
      </c>
      <c r="AA967" s="39" t="s">
        <v>9126</v>
      </c>
      <c r="AB967" s="38" t="s">
        <v>162</v>
      </c>
      <c r="AC967" s="38" t="s">
        <v>112</v>
      </c>
    </row>
    <row r="968" spans="1:29" x14ac:dyDescent="0.25">
      <c r="A968" s="13" t="str">
        <f t="shared" si="32"/>
        <v>1125872958</v>
      </c>
      <c r="B968" s="35">
        <v>963</v>
      </c>
      <c r="C968" s="36" t="s">
        <v>9127</v>
      </c>
      <c r="D968" s="13" t="str">
        <f t="shared" si="33"/>
        <v>1125872958</v>
      </c>
      <c r="E968" s="36"/>
      <c r="F968" s="35" t="s">
        <v>9128</v>
      </c>
      <c r="G968" s="37">
        <v>44102.108831018515</v>
      </c>
      <c r="H968" s="35" t="s">
        <v>157</v>
      </c>
      <c r="I968" s="35" t="s">
        <v>9129</v>
      </c>
      <c r="J968" s="35" t="s">
        <v>9129</v>
      </c>
      <c r="K968" s="35" t="s">
        <v>9130</v>
      </c>
      <c r="L968" s="35" t="s">
        <v>9131</v>
      </c>
      <c r="M968" s="35" t="s">
        <v>9132</v>
      </c>
      <c r="N968" s="35" t="s">
        <v>9133</v>
      </c>
      <c r="O968" s="35" t="s">
        <v>9134</v>
      </c>
      <c r="P968" s="38">
        <v>50000</v>
      </c>
      <c r="Q968" s="38">
        <v>6650</v>
      </c>
      <c r="R968" s="38">
        <v>8000</v>
      </c>
      <c r="S968" s="38">
        <v>0</v>
      </c>
      <c r="T968" s="38">
        <v>0</v>
      </c>
      <c r="U968" s="19"/>
      <c r="V968" s="38">
        <v>0</v>
      </c>
      <c r="W968" s="19"/>
      <c r="X968" s="38">
        <v>0</v>
      </c>
      <c r="Y968" s="38">
        <v>64650</v>
      </c>
      <c r="Z968" s="38">
        <v>64650</v>
      </c>
      <c r="AA968" s="39" t="s">
        <v>9135</v>
      </c>
      <c r="AB968" s="38" t="s">
        <v>158</v>
      </c>
      <c r="AC968" s="38" t="s">
        <v>112</v>
      </c>
    </row>
    <row r="969" spans="1:29" x14ac:dyDescent="0.25">
      <c r="A969" s="13" t="str">
        <f t="shared" si="32"/>
        <v>1834972207</v>
      </c>
      <c r="B969" s="35">
        <v>964</v>
      </c>
      <c r="C969" s="36" t="s">
        <v>9136</v>
      </c>
      <c r="D969" s="13" t="str">
        <f t="shared" si="33"/>
        <v>1834972207</v>
      </c>
      <c r="E969" s="36"/>
      <c r="F969" s="35" t="s">
        <v>9137</v>
      </c>
      <c r="G969" s="37">
        <v>44102.119733796295</v>
      </c>
      <c r="H969" s="35" t="s">
        <v>157</v>
      </c>
      <c r="I969" s="35" t="s">
        <v>9138</v>
      </c>
      <c r="J969" s="35" t="s">
        <v>9138</v>
      </c>
      <c r="K969" s="35" t="s">
        <v>9139</v>
      </c>
      <c r="L969" s="35" t="s">
        <v>9140</v>
      </c>
      <c r="M969" s="35" t="s">
        <v>9141</v>
      </c>
      <c r="N969" s="35" t="s">
        <v>555</v>
      </c>
      <c r="O969" s="35" t="s">
        <v>556</v>
      </c>
      <c r="P969" s="38">
        <v>620000</v>
      </c>
      <c r="Q969" s="38">
        <v>6650</v>
      </c>
      <c r="R969" s="38">
        <v>10000</v>
      </c>
      <c r="S969" s="38">
        <v>0</v>
      </c>
      <c r="T969" s="38">
        <v>0</v>
      </c>
      <c r="U969" s="19"/>
      <c r="V969" s="38">
        <v>0</v>
      </c>
      <c r="W969" s="19"/>
      <c r="X969" s="38">
        <v>0</v>
      </c>
      <c r="Y969" s="38">
        <v>636650</v>
      </c>
      <c r="Z969" s="38">
        <v>636650</v>
      </c>
      <c r="AA969" s="39" t="s">
        <v>9142</v>
      </c>
      <c r="AB969" s="38" t="s">
        <v>162</v>
      </c>
      <c r="AC969" s="38" t="s">
        <v>112</v>
      </c>
    </row>
    <row r="970" spans="1:29" x14ac:dyDescent="0.25">
      <c r="A970" s="13" t="str">
        <f t="shared" si="32"/>
        <v>1606972376</v>
      </c>
      <c r="B970" s="35">
        <v>965</v>
      </c>
      <c r="C970" s="36" t="s">
        <v>9143</v>
      </c>
      <c r="D970" s="13" t="str">
        <f t="shared" si="33"/>
        <v>1606972376</v>
      </c>
      <c r="E970" s="36"/>
      <c r="F970" s="35" t="s">
        <v>9144</v>
      </c>
      <c r="G970" s="37">
        <v>44102.121365740742</v>
      </c>
      <c r="H970" s="35" t="s">
        <v>157</v>
      </c>
      <c r="I970" s="35" t="s">
        <v>9145</v>
      </c>
      <c r="J970" s="35" t="s">
        <v>9145</v>
      </c>
      <c r="K970" s="35" t="s">
        <v>9146</v>
      </c>
      <c r="L970" s="35" t="s">
        <v>9147</v>
      </c>
      <c r="M970" s="35" t="s">
        <v>9148</v>
      </c>
      <c r="N970" s="35" t="s">
        <v>9149</v>
      </c>
      <c r="O970" s="35" t="s">
        <v>547</v>
      </c>
      <c r="P970" s="38">
        <v>50000</v>
      </c>
      <c r="Q970" s="38">
        <v>6650</v>
      </c>
      <c r="R970" s="38">
        <v>10000</v>
      </c>
      <c r="S970" s="38">
        <v>0</v>
      </c>
      <c r="T970" s="38">
        <v>0</v>
      </c>
      <c r="U970" s="19"/>
      <c r="V970" s="38">
        <v>0</v>
      </c>
      <c r="W970" s="19"/>
      <c r="X970" s="38">
        <v>0</v>
      </c>
      <c r="Y970" s="38">
        <v>66650</v>
      </c>
      <c r="Z970" s="38">
        <v>66650</v>
      </c>
      <c r="AA970" s="39" t="s">
        <v>9150</v>
      </c>
      <c r="AB970" s="38" t="s">
        <v>162</v>
      </c>
      <c r="AC970" s="38" t="s">
        <v>112</v>
      </c>
    </row>
    <row r="971" spans="1:29" x14ac:dyDescent="0.25">
      <c r="A971" s="13" t="str">
        <f t="shared" si="32"/>
        <v>1496972387</v>
      </c>
      <c r="B971" s="35">
        <v>966</v>
      </c>
      <c r="C971" s="36" t="s">
        <v>9151</v>
      </c>
      <c r="D971" s="13" t="str">
        <f t="shared" si="33"/>
        <v>1496972387</v>
      </c>
      <c r="E971" s="36"/>
      <c r="F971" s="35" t="s">
        <v>9152</v>
      </c>
      <c r="G971" s="37">
        <v>44102.12232638889</v>
      </c>
      <c r="H971" s="35" t="s">
        <v>157</v>
      </c>
      <c r="I971" s="35" t="s">
        <v>9153</v>
      </c>
      <c r="J971" s="35" t="s">
        <v>9153</v>
      </c>
      <c r="K971" s="35" t="s">
        <v>9154</v>
      </c>
      <c r="L971" s="35" t="s">
        <v>9155</v>
      </c>
      <c r="M971" s="35" t="s">
        <v>9156</v>
      </c>
      <c r="N971" s="35" t="s">
        <v>9157</v>
      </c>
      <c r="O971" s="35" t="s">
        <v>9158</v>
      </c>
      <c r="P971" s="38">
        <v>50000</v>
      </c>
      <c r="Q971" s="38">
        <v>6650</v>
      </c>
      <c r="R971" s="38">
        <v>8000</v>
      </c>
      <c r="S971" s="38">
        <v>0</v>
      </c>
      <c r="T971" s="38">
        <v>0</v>
      </c>
      <c r="U971" s="19"/>
      <c r="V971" s="38">
        <v>0</v>
      </c>
      <c r="W971" s="19"/>
      <c r="X971" s="38">
        <v>0</v>
      </c>
      <c r="Y971" s="38">
        <v>64650</v>
      </c>
      <c r="Z971" s="38">
        <v>64650</v>
      </c>
      <c r="AA971" s="39" t="s">
        <v>9159</v>
      </c>
      <c r="AB971" s="38" t="s">
        <v>138</v>
      </c>
      <c r="AC971" s="38" t="s">
        <v>112</v>
      </c>
    </row>
    <row r="972" spans="1:29" x14ac:dyDescent="0.25">
      <c r="A972" s="13" t="str">
        <f t="shared" si="32"/>
        <v>1786972151</v>
      </c>
      <c r="B972" s="35">
        <v>967</v>
      </c>
      <c r="C972" s="36" t="s">
        <v>9160</v>
      </c>
      <c r="D972" s="13" t="str">
        <f t="shared" si="33"/>
        <v>1786972151</v>
      </c>
      <c r="E972" s="36"/>
      <c r="F972" s="35" t="s">
        <v>9161</v>
      </c>
      <c r="G972" s="37">
        <v>44102.122546296298</v>
      </c>
      <c r="H972" s="35" t="s">
        <v>157</v>
      </c>
      <c r="I972" s="35" t="s">
        <v>9162</v>
      </c>
      <c r="J972" s="35" t="s">
        <v>9162</v>
      </c>
      <c r="K972" s="35" t="s">
        <v>9163</v>
      </c>
      <c r="L972" s="35" t="s">
        <v>9164</v>
      </c>
      <c r="M972" s="35" t="s">
        <v>9165</v>
      </c>
      <c r="N972" s="35" t="s">
        <v>9166</v>
      </c>
      <c r="O972" s="35" t="s">
        <v>9167</v>
      </c>
      <c r="P972" s="38">
        <v>50000</v>
      </c>
      <c r="Q972" s="38">
        <v>6650</v>
      </c>
      <c r="R972" s="38">
        <v>8000</v>
      </c>
      <c r="S972" s="38">
        <v>0</v>
      </c>
      <c r="T972" s="38">
        <v>0</v>
      </c>
      <c r="U972" s="19"/>
      <c r="V972" s="38">
        <v>0</v>
      </c>
      <c r="W972" s="19"/>
      <c r="X972" s="38">
        <v>0</v>
      </c>
      <c r="Y972" s="38">
        <v>64650</v>
      </c>
      <c r="Z972" s="38">
        <v>64650</v>
      </c>
      <c r="AA972" s="39" t="s">
        <v>9168</v>
      </c>
      <c r="AB972" s="38" t="s">
        <v>138</v>
      </c>
      <c r="AC972" s="38" t="s">
        <v>112</v>
      </c>
    </row>
    <row r="973" spans="1:29" x14ac:dyDescent="0.25">
      <c r="A973" s="13" t="str">
        <f t="shared" si="32"/>
        <v>1709972605</v>
      </c>
      <c r="B973" s="35">
        <v>968</v>
      </c>
      <c r="C973" s="36" t="s">
        <v>9169</v>
      </c>
      <c r="D973" s="13" t="str">
        <f t="shared" si="33"/>
        <v>1709972605</v>
      </c>
      <c r="E973" s="36"/>
      <c r="F973" s="35" t="s">
        <v>9170</v>
      </c>
      <c r="G973" s="37">
        <v>44102.12462962963</v>
      </c>
      <c r="H973" s="35" t="s">
        <v>157</v>
      </c>
      <c r="I973" s="35" t="s">
        <v>9171</v>
      </c>
      <c r="J973" s="35" t="s">
        <v>9171</v>
      </c>
      <c r="K973" s="35" t="s">
        <v>9172</v>
      </c>
      <c r="L973" s="35" t="s">
        <v>9173</v>
      </c>
      <c r="M973" s="35" t="s">
        <v>9174</v>
      </c>
      <c r="N973" s="35" t="s">
        <v>511</v>
      </c>
      <c r="O973" s="35" t="s">
        <v>512</v>
      </c>
      <c r="P973" s="38">
        <v>780000</v>
      </c>
      <c r="Q973" s="38">
        <v>6650</v>
      </c>
      <c r="R973" s="38">
        <v>8000</v>
      </c>
      <c r="S973" s="38">
        <v>0</v>
      </c>
      <c r="T973" s="38">
        <v>0</v>
      </c>
      <c r="U973" s="19"/>
      <c r="V973" s="38">
        <v>0</v>
      </c>
      <c r="W973" s="19"/>
      <c r="X973" s="38">
        <v>0</v>
      </c>
      <c r="Y973" s="38">
        <v>794650</v>
      </c>
      <c r="Z973" s="38">
        <v>794650</v>
      </c>
      <c r="AA973" s="39" t="s">
        <v>9175</v>
      </c>
      <c r="AB973" s="38" t="s">
        <v>138</v>
      </c>
      <c r="AC973" s="38" t="s">
        <v>112</v>
      </c>
    </row>
    <row r="974" spans="1:29" x14ac:dyDescent="0.25">
      <c r="A974" s="13" t="str">
        <f t="shared" si="32"/>
        <v>1416772417</v>
      </c>
      <c r="B974" s="35">
        <v>969</v>
      </c>
      <c r="C974" s="36" t="s">
        <v>9176</v>
      </c>
      <c r="D974" s="13" t="str">
        <f t="shared" si="33"/>
        <v>1416772417</v>
      </c>
      <c r="E974" s="36"/>
      <c r="F974" s="35" t="s">
        <v>9177</v>
      </c>
      <c r="G974" s="37">
        <v>44102.140833333331</v>
      </c>
      <c r="H974" s="35" t="s">
        <v>157</v>
      </c>
      <c r="I974" s="35" t="s">
        <v>9178</v>
      </c>
      <c r="J974" s="35" t="s">
        <v>9178</v>
      </c>
      <c r="K974" s="35" t="s">
        <v>9179</v>
      </c>
      <c r="L974" s="35" t="s">
        <v>9180</v>
      </c>
      <c r="M974" s="35" t="s">
        <v>9181</v>
      </c>
      <c r="N974" s="35" t="s">
        <v>9182</v>
      </c>
      <c r="O974" s="35" t="s">
        <v>9183</v>
      </c>
      <c r="P974" s="38">
        <v>210000</v>
      </c>
      <c r="Q974" s="38">
        <v>6650</v>
      </c>
      <c r="R974" s="38">
        <v>10000</v>
      </c>
      <c r="S974" s="38">
        <v>0</v>
      </c>
      <c r="T974" s="38">
        <v>0</v>
      </c>
      <c r="U974" s="19"/>
      <c r="V974" s="38">
        <v>0</v>
      </c>
      <c r="W974" s="19"/>
      <c r="X974" s="38">
        <v>0</v>
      </c>
      <c r="Y974" s="38">
        <v>226650</v>
      </c>
      <c r="Z974" s="38">
        <v>226650</v>
      </c>
      <c r="AA974" s="39" t="s">
        <v>9184</v>
      </c>
      <c r="AB974" s="38" t="s">
        <v>162</v>
      </c>
      <c r="AC974" s="38" t="s">
        <v>112</v>
      </c>
    </row>
    <row r="975" spans="1:29" x14ac:dyDescent="0.25">
      <c r="A975" s="13" t="str">
        <f t="shared" si="32"/>
        <v>1074182719</v>
      </c>
      <c r="B975" s="35">
        <v>970</v>
      </c>
      <c r="C975" s="36" t="s">
        <v>9185</v>
      </c>
      <c r="D975" s="13" t="str">
        <f t="shared" si="33"/>
        <v>1074182719</v>
      </c>
      <c r="E975" s="36"/>
      <c r="F975" s="35" t="s">
        <v>9186</v>
      </c>
      <c r="G975" s="37">
        <v>44102.143842592595</v>
      </c>
      <c r="H975" s="35" t="s">
        <v>157</v>
      </c>
      <c r="I975" s="35" t="s">
        <v>9187</v>
      </c>
      <c r="J975" s="35" t="s">
        <v>9187</v>
      </c>
      <c r="K975" s="35" t="s">
        <v>9188</v>
      </c>
      <c r="L975" s="35" t="s">
        <v>9189</v>
      </c>
      <c r="M975" s="35" t="s">
        <v>9190</v>
      </c>
      <c r="N975" s="35" t="s">
        <v>9191</v>
      </c>
      <c r="O975" s="35" t="s">
        <v>9192</v>
      </c>
      <c r="P975" s="38">
        <v>50000</v>
      </c>
      <c r="Q975" s="38">
        <v>6650</v>
      </c>
      <c r="R975" s="38">
        <v>39000</v>
      </c>
      <c r="S975" s="38">
        <v>0</v>
      </c>
      <c r="T975" s="38">
        <v>0</v>
      </c>
      <c r="U975" s="19"/>
      <c r="V975" s="38">
        <v>0</v>
      </c>
      <c r="W975" s="19"/>
      <c r="X975" s="38">
        <v>0</v>
      </c>
      <c r="Y975" s="38">
        <v>95650</v>
      </c>
      <c r="Z975" s="38">
        <v>95650</v>
      </c>
      <c r="AA975" s="39" t="s">
        <v>9193</v>
      </c>
      <c r="AB975" s="38" t="s">
        <v>138</v>
      </c>
      <c r="AC975" s="38" t="s">
        <v>112</v>
      </c>
    </row>
    <row r="976" spans="1:29" x14ac:dyDescent="0.25">
      <c r="A976" s="13" t="str">
        <f t="shared" si="32"/>
        <v>1546182638</v>
      </c>
      <c r="B976" s="35">
        <v>971</v>
      </c>
      <c r="C976" s="36" t="s">
        <v>9194</v>
      </c>
      <c r="D976" s="13" t="str">
        <f t="shared" si="33"/>
        <v>1546182638</v>
      </c>
      <c r="E976" s="36"/>
      <c r="F976" s="35" t="s">
        <v>9195</v>
      </c>
      <c r="G976" s="37">
        <v>44102.145254629628</v>
      </c>
      <c r="H976" s="35" t="s">
        <v>157</v>
      </c>
      <c r="I976" s="35" t="s">
        <v>9196</v>
      </c>
      <c r="J976" s="35" t="s">
        <v>9196</v>
      </c>
      <c r="K976" s="35" t="s">
        <v>9197</v>
      </c>
      <c r="L976" s="35" t="s">
        <v>9198</v>
      </c>
      <c r="M976" s="35" t="s">
        <v>9199</v>
      </c>
      <c r="N976" s="35" t="s">
        <v>9200</v>
      </c>
      <c r="O976" s="35" t="s">
        <v>9201</v>
      </c>
      <c r="P976" s="38">
        <v>50000</v>
      </c>
      <c r="Q976" s="38">
        <v>6650</v>
      </c>
      <c r="R976" s="38">
        <v>10000</v>
      </c>
      <c r="S976" s="38">
        <v>0</v>
      </c>
      <c r="T976" s="38">
        <v>0</v>
      </c>
      <c r="U976" s="19"/>
      <c r="V976" s="38">
        <v>0</v>
      </c>
      <c r="W976" s="19"/>
      <c r="X976" s="38">
        <v>0</v>
      </c>
      <c r="Y976" s="38">
        <v>66650</v>
      </c>
      <c r="Z976" s="38">
        <v>66650</v>
      </c>
      <c r="AA976" s="39" t="s">
        <v>9202</v>
      </c>
      <c r="AB976" s="38" t="s">
        <v>168</v>
      </c>
      <c r="AC976" s="38" t="s">
        <v>112</v>
      </c>
    </row>
    <row r="977" spans="1:29" x14ac:dyDescent="0.25">
      <c r="A977" s="13" t="str">
        <f t="shared" si="32"/>
        <v>1918182220</v>
      </c>
      <c r="B977" s="35">
        <v>972</v>
      </c>
      <c r="C977" s="36" t="s">
        <v>9203</v>
      </c>
      <c r="D977" s="13" t="str">
        <f t="shared" si="33"/>
        <v>1918182220</v>
      </c>
      <c r="E977" s="36"/>
      <c r="F977" s="35" t="s">
        <v>9204</v>
      </c>
      <c r="G977" s="37">
        <v>44102.149328703701</v>
      </c>
      <c r="H977" s="35" t="s">
        <v>157</v>
      </c>
      <c r="I977" s="35" t="s">
        <v>9205</v>
      </c>
      <c r="J977" s="35" t="s">
        <v>9205</v>
      </c>
      <c r="K977" s="35" t="s">
        <v>9206</v>
      </c>
      <c r="L977" s="35" t="s">
        <v>9207</v>
      </c>
      <c r="M977" s="35" t="s">
        <v>9208</v>
      </c>
      <c r="N977" s="35" t="s">
        <v>9209</v>
      </c>
      <c r="O977" s="35" t="s">
        <v>9210</v>
      </c>
      <c r="P977" s="38">
        <v>50000</v>
      </c>
      <c r="Q977" s="38">
        <v>6650</v>
      </c>
      <c r="R977" s="38">
        <v>10000</v>
      </c>
      <c r="S977" s="38">
        <v>0</v>
      </c>
      <c r="T977" s="38">
        <v>0</v>
      </c>
      <c r="U977" s="19"/>
      <c r="V977" s="38">
        <v>0</v>
      </c>
      <c r="W977" s="19"/>
      <c r="X977" s="38">
        <v>0</v>
      </c>
      <c r="Y977" s="38">
        <v>66650</v>
      </c>
      <c r="Z977" s="38">
        <v>66650</v>
      </c>
      <c r="AA977" s="39" t="s">
        <v>9211</v>
      </c>
      <c r="AB977" s="38" t="s">
        <v>168</v>
      </c>
      <c r="AC977" s="38" t="s">
        <v>112</v>
      </c>
    </row>
    <row r="978" spans="1:29" x14ac:dyDescent="0.25">
      <c r="A978" s="13" t="str">
        <f t="shared" si="32"/>
        <v>1025282678</v>
      </c>
      <c r="B978" s="35">
        <v>973</v>
      </c>
      <c r="C978" s="36" t="s">
        <v>9212</v>
      </c>
      <c r="D978" s="13" t="str">
        <f t="shared" si="33"/>
        <v>1025282678</v>
      </c>
      <c r="E978" s="36"/>
      <c r="F978" s="35" t="s">
        <v>9213</v>
      </c>
      <c r="G978" s="37">
        <v>44102.154791666668</v>
      </c>
      <c r="H978" s="35" t="s">
        <v>157</v>
      </c>
      <c r="I978" s="35" t="s">
        <v>9214</v>
      </c>
      <c r="J978" s="35" t="s">
        <v>9214</v>
      </c>
      <c r="K978" s="35" t="s">
        <v>9215</v>
      </c>
      <c r="L978" s="35" t="s">
        <v>9216</v>
      </c>
      <c r="M978" s="35" t="s">
        <v>9217</v>
      </c>
      <c r="N978" s="35" t="s">
        <v>9218</v>
      </c>
      <c r="O978" s="35" t="s">
        <v>9219</v>
      </c>
      <c r="P978" s="38">
        <v>50000</v>
      </c>
      <c r="Q978" s="38">
        <v>6650</v>
      </c>
      <c r="R978" s="38">
        <v>8000</v>
      </c>
      <c r="S978" s="38">
        <v>0</v>
      </c>
      <c r="T978" s="38">
        <v>0</v>
      </c>
      <c r="U978" s="19"/>
      <c r="V978" s="38">
        <v>0</v>
      </c>
      <c r="W978" s="19"/>
      <c r="X978" s="38">
        <v>0</v>
      </c>
      <c r="Y978" s="38">
        <v>64650</v>
      </c>
      <c r="Z978" s="38">
        <v>64650</v>
      </c>
      <c r="AA978" s="39" t="s">
        <v>9220</v>
      </c>
      <c r="AB978" s="38" t="s">
        <v>138</v>
      </c>
      <c r="AC978" s="38" t="s">
        <v>112</v>
      </c>
    </row>
    <row r="979" spans="1:29" x14ac:dyDescent="0.25">
      <c r="A979" s="13" t="str">
        <f t="shared" si="32"/>
        <v>1784282850</v>
      </c>
      <c r="B979" s="35">
        <v>974</v>
      </c>
      <c r="C979" s="36" t="s">
        <v>9221</v>
      </c>
      <c r="D979" s="13" t="str">
        <f t="shared" si="33"/>
        <v>1784282850</v>
      </c>
      <c r="E979" s="36"/>
      <c r="F979" s="35" t="s">
        <v>9222</v>
      </c>
      <c r="G979" s="37">
        <v>44102.155613425923</v>
      </c>
      <c r="H979" s="35" t="s">
        <v>157</v>
      </c>
      <c r="I979" s="35" t="s">
        <v>9223</v>
      </c>
      <c r="J979" s="35" t="s">
        <v>9223</v>
      </c>
      <c r="K979" s="35" t="s">
        <v>9224</v>
      </c>
      <c r="L979" s="35" t="s">
        <v>9225</v>
      </c>
      <c r="M979" s="35" t="s">
        <v>9226</v>
      </c>
      <c r="N979" s="35" t="s">
        <v>9227</v>
      </c>
      <c r="O979" s="35" t="s">
        <v>9228</v>
      </c>
      <c r="P979" s="38">
        <v>474000</v>
      </c>
      <c r="Q979" s="38">
        <v>6650</v>
      </c>
      <c r="R979" s="38">
        <v>12000</v>
      </c>
      <c r="S979" s="38">
        <v>0</v>
      </c>
      <c r="T979" s="38">
        <v>0</v>
      </c>
      <c r="U979" s="19"/>
      <c r="V979" s="38">
        <v>0</v>
      </c>
      <c r="W979" s="19"/>
      <c r="X979" s="38">
        <v>0</v>
      </c>
      <c r="Y979" s="38">
        <v>492650</v>
      </c>
      <c r="Z979" s="38">
        <v>492650</v>
      </c>
      <c r="AA979" s="39" t="s">
        <v>9229</v>
      </c>
      <c r="AB979" s="38" t="s">
        <v>168</v>
      </c>
      <c r="AC979" s="38" t="s">
        <v>112</v>
      </c>
    </row>
    <row r="980" spans="1:29" x14ac:dyDescent="0.25">
      <c r="A980" s="13" t="str">
        <f t="shared" si="32"/>
        <v>1156282888</v>
      </c>
      <c r="B980" s="35">
        <v>975</v>
      </c>
      <c r="C980" s="36" t="s">
        <v>9230</v>
      </c>
      <c r="D980" s="13" t="str">
        <f t="shared" si="33"/>
        <v>1156282888</v>
      </c>
      <c r="E980" s="36"/>
      <c r="F980" s="35" t="s">
        <v>9231</v>
      </c>
      <c r="G980" s="37">
        <v>44102.157893518517</v>
      </c>
      <c r="H980" s="35" t="s">
        <v>157</v>
      </c>
      <c r="I980" s="35" t="s">
        <v>9232</v>
      </c>
      <c r="J980" s="35" t="s">
        <v>9232</v>
      </c>
      <c r="K980" s="35" t="s">
        <v>9233</v>
      </c>
      <c r="L980" s="35" t="s">
        <v>9234</v>
      </c>
      <c r="M980" s="35" t="s">
        <v>9235</v>
      </c>
      <c r="N980" s="35" t="s">
        <v>9236</v>
      </c>
      <c r="O980" s="35" t="s">
        <v>9237</v>
      </c>
      <c r="P980" s="38">
        <v>430000</v>
      </c>
      <c r="Q980" s="38">
        <v>6650</v>
      </c>
      <c r="R980" s="38">
        <v>8000</v>
      </c>
      <c r="S980" s="38">
        <v>0</v>
      </c>
      <c r="T980" s="38">
        <v>0</v>
      </c>
      <c r="U980" s="19"/>
      <c r="V980" s="38">
        <v>0</v>
      </c>
      <c r="W980" s="19"/>
      <c r="X980" s="38">
        <v>0</v>
      </c>
      <c r="Y980" s="38">
        <v>444650</v>
      </c>
      <c r="Z980" s="38">
        <v>444650</v>
      </c>
      <c r="AA980" s="39" t="s">
        <v>9238</v>
      </c>
      <c r="AB980" s="38" t="s">
        <v>138</v>
      </c>
      <c r="AC980" s="38" t="s">
        <v>112</v>
      </c>
    </row>
    <row r="981" spans="1:29" x14ac:dyDescent="0.25">
      <c r="A981" s="13" t="str">
        <f t="shared" si="32"/>
        <v>1064972138</v>
      </c>
      <c r="B981" s="35">
        <v>976</v>
      </c>
      <c r="C981" s="36" t="s">
        <v>9239</v>
      </c>
      <c r="D981" s="13" t="str">
        <f t="shared" si="33"/>
        <v>1064972138</v>
      </c>
      <c r="E981" s="36"/>
      <c r="F981" s="35" t="s">
        <v>9240</v>
      </c>
      <c r="G981" s="37">
        <v>44102.15934027778</v>
      </c>
      <c r="H981" s="35" t="s">
        <v>157</v>
      </c>
      <c r="I981" s="35" t="s">
        <v>9241</v>
      </c>
      <c r="J981" s="35" t="s">
        <v>9241</v>
      </c>
      <c r="K981" s="35" t="s">
        <v>9242</v>
      </c>
      <c r="L981" s="35" t="s">
        <v>9243</v>
      </c>
      <c r="M981" s="35" t="s">
        <v>9244</v>
      </c>
      <c r="N981" s="35" t="s">
        <v>9245</v>
      </c>
      <c r="O981" s="35" t="s">
        <v>9246</v>
      </c>
      <c r="P981" s="38">
        <v>50000</v>
      </c>
      <c r="Q981" s="38">
        <v>6650</v>
      </c>
      <c r="R981" s="38">
        <v>27000</v>
      </c>
      <c r="S981" s="38">
        <v>0</v>
      </c>
      <c r="T981" s="38">
        <v>0</v>
      </c>
      <c r="U981" s="19"/>
      <c r="V981" s="38">
        <v>0</v>
      </c>
      <c r="W981" s="19"/>
      <c r="X981" s="38">
        <v>0</v>
      </c>
      <c r="Y981" s="38">
        <v>83650</v>
      </c>
      <c r="Z981" s="38">
        <v>83650</v>
      </c>
      <c r="AA981" s="39" t="s">
        <v>9247</v>
      </c>
      <c r="AB981" s="38" t="s">
        <v>162</v>
      </c>
      <c r="AC981" s="38" t="s">
        <v>112</v>
      </c>
    </row>
    <row r="982" spans="1:29" x14ac:dyDescent="0.25">
      <c r="A982" s="13" t="str">
        <f t="shared" si="32"/>
        <v>1629282416</v>
      </c>
      <c r="B982" s="35">
        <v>977</v>
      </c>
      <c r="C982" s="36" t="s">
        <v>9248</v>
      </c>
      <c r="D982" s="13" t="str">
        <f t="shared" si="33"/>
        <v>1629282416</v>
      </c>
      <c r="E982" s="36"/>
      <c r="F982" s="35" t="s">
        <v>9249</v>
      </c>
      <c r="G982" s="37">
        <v>44102.159571759257</v>
      </c>
      <c r="H982" s="35" t="s">
        <v>157</v>
      </c>
      <c r="I982" s="35" t="s">
        <v>9250</v>
      </c>
      <c r="J982" s="35" t="s">
        <v>9250</v>
      </c>
      <c r="K982" s="35" t="s">
        <v>9251</v>
      </c>
      <c r="L982" s="35" t="s">
        <v>9252</v>
      </c>
      <c r="M982" s="35" t="s">
        <v>9253</v>
      </c>
      <c r="N982" s="35" t="s">
        <v>1457</v>
      </c>
      <c r="O982" s="35" t="s">
        <v>317</v>
      </c>
      <c r="P982" s="38">
        <v>384000</v>
      </c>
      <c r="Q982" s="38">
        <v>6650</v>
      </c>
      <c r="R982" s="38">
        <v>0</v>
      </c>
      <c r="S982" s="38">
        <v>0</v>
      </c>
      <c r="T982" s="38">
        <v>0</v>
      </c>
      <c r="U982" s="19"/>
      <c r="V982" s="38">
        <v>0</v>
      </c>
      <c r="W982" s="19"/>
      <c r="X982" s="38">
        <v>0</v>
      </c>
      <c r="Y982" s="38">
        <v>390650</v>
      </c>
      <c r="Z982" s="38">
        <v>390650</v>
      </c>
      <c r="AA982" s="20"/>
      <c r="AB982" s="19"/>
      <c r="AC982" s="38" t="s">
        <v>112</v>
      </c>
    </row>
    <row r="983" spans="1:29" x14ac:dyDescent="0.25">
      <c r="A983" s="13" t="str">
        <f t="shared" si="32"/>
        <v>1039282020</v>
      </c>
      <c r="B983" s="35">
        <v>978</v>
      </c>
      <c r="C983" s="36" t="s">
        <v>9254</v>
      </c>
      <c r="D983" s="13" t="str">
        <f t="shared" si="33"/>
        <v>1039282020</v>
      </c>
      <c r="E983" s="36"/>
      <c r="F983" s="35" t="s">
        <v>9255</v>
      </c>
      <c r="G983" s="37">
        <v>44102.160069444442</v>
      </c>
      <c r="H983" s="35" t="s">
        <v>157</v>
      </c>
      <c r="I983" s="35" t="s">
        <v>9256</v>
      </c>
      <c r="J983" s="35" t="s">
        <v>9256</v>
      </c>
      <c r="K983" s="35" t="s">
        <v>9257</v>
      </c>
      <c r="L983" s="35" t="s">
        <v>9258</v>
      </c>
      <c r="M983" s="35" t="s">
        <v>9259</v>
      </c>
      <c r="N983" s="35" t="s">
        <v>9260</v>
      </c>
      <c r="O983" s="35" t="s">
        <v>234</v>
      </c>
      <c r="P983" s="38">
        <v>50000</v>
      </c>
      <c r="Q983" s="38">
        <v>6650</v>
      </c>
      <c r="R983" s="38">
        <v>8000</v>
      </c>
      <c r="S983" s="38">
        <v>0</v>
      </c>
      <c r="T983" s="38">
        <v>0</v>
      </c>
      <c r="U983" s="19"/>
      <c r="V983" s="38">
        <v>0</v>
      </c>
      <c r="W983" s="19"/>
      <c r="X983" s="38">
        <v>0</v>
      </c>
      <c r="Y983" s="38">
        <v>64650</v>
      </c>
      <c r="Z983" s="38">
        <v>64650</v>
      </c>
      <c r="AA983" s="39" t="s">
        <v>9261</v>
      </c>
      <c r="AB983" s="38" t="s">
        <v>162</v>
      </c>
      <c r="AC983" s="38" t="s">
        <v>112</v>
      </c>
    </row>
    <row r="984" spans="1:29" x14ac:dyDescent="0.25">
      <c r="A984" s="13" t="str">
        <f t="shared" si="32"/>
        <v>1199282151</v>
      </c>
      <c r="B984" s="35">
        <v>979</v>
      </c>
      <c r="C984" s="36" t="s">
        <v>9262</v>
      </c>
      <c r="D984" s="13" t="str">
        <f t="shared" si="33"/>
        <v>1199282151</v>
      </c>
      <c r="E984" s="36"/>
      <c r="F984" s="35" t="s">
        <v>9263</v>
      </c>
      <c r="G984" s="37">
        <v>44102.160787037035</v>
      </c>
      <c r="H984" s="35" t="s">
        <v>157</v>
      </c>
      <c r="I984" s="35" t="s">
        <v>9264</v>
      </c>
      <c r="J984" s="35" t="s">
        <v>9264</v>
      </c>
      <c r="K984" s="35" t="s">
        <v>9265</v>
      </c>
      <c r="L984" s="35" t="s">
        <v>9266</v>
      </c>
      <c r="M984" s="35" t="s">
        <v>9267</v>
      </c>
      <c r="N984" s="35" t="s">
        <v>6475</v>
      </c>
      <c r="O984" s="35" t="s">
        <v>6476</v>
      </c>
      <c r="P984" s="38">
        <v>950000</v>
      </c>
      <c r="Q984" s="38">
        <v>6650</v>
      </c>
      <c r="R984" s="38">
        <v>10000</v>
      </c>
      <c r="S984" s="38">
        <v>0</v>
      </c>
      <c r="T984" s="38">
        <v>0</v>
      </c>
      <c r="U984" s="19"/>
      <c r="V984" s="38">
        <v>0</v>
      </c>
      <c r="W984" s="19"/>
      <c r="X984" s="38">
        <v>0</v>
      </c>
      <c r="Y984" s="38">
        <v>966650</v>
      </c>
      <c r="Z984" s="38">
        <v>966650</v>
      </c>
      <c r="AA984" s="39" t="s">
        <v>9268</v>
      </c>
      <c r="AB984" s="38" t="s">
        <v>162</v>
      </c>
      <c r="AC984" s="38" t="s">
        <v>112</v>
      </c>
    </row>
    <row r="985" spans="1:29" x14ac:dyDescent="0.25">
      <c r="A985" s="13" t="str">
        <f t="shared" si="32"/>
        <v>1300872904</v>
      </c>
      <c r="B985" s="35">
        <v>980</v>
      </c>
      <c r="C985" s="36" t="s">
        <v>9269</v>
      </c>
      <c r="D985" s="13" t="str">
        <f t="shared" si="33"/>
        <v>1300872904</v>
      </c>
      <c r="E985" s="36"/>
      <c r="F985" s="35" t="s">
        <v>9270</v>
      </c>
      <c r="G985" s="37">
        <v>44102.162557870368</v>
      </c>
      <c r="H985" s="35" t="s">
        <v>157</v>
      </c>
      <c r="I985" s="35" t="s">
        <v>9271</v>
      </c>
      <c r="J985" s="35" t="s">
        <v>9271</v>
      </c>
      <c r="K985" s="35" t="s">
        <v>9272</v>
      </c>
      <c r="L985" s="35" t="s">
        <v>9273</v>
      </c>
      <c r="M985" s="35" t="s">
        <v>9274</v>
      </c>
      <c r="N985" s="35" t="s">
        <v>280</v>
      </c>
      <c r="O985" s="35" t="s">
        <v>281</v>
      </c>
      <c r="P985" s="38">
        <v>1522000</v>
      </c>
      <c r="Q985" s="38">
        <v>6650</v>
      </c>
      <c r="R985" s="38">
        <v>30000</v>
      </c>
      <c r="S985" s="38">
        <v>0</v>
      </c>
      <c r="T985" s="38">
        <v>0</v>
      </c>
      <c r="U985" s="19"/>
      <c r="V985" s="38">
        <v>0</v>
      </c>
      <c r="W985" s="19"/>
      <c r="X985" s="38">
        <v>0</v>
      </c>
      <c r="Y985" s="38">
        <v>1558650</v>
      </c>
      <c r="Z985" s="38">
        <v>1558650</v>
      </c>
      <c r="AA985" s="39" t="s">
        <v>9275</v>
      </c>
      <c r="AB985" s="38" t="s">
        <v>138</v>
      </c>
      <c r="AC985" s="38" t="s">
        <v>112</v>
      </c>
    </row>
    <row r="986" spans="1:29" x14ac:dyDescent="0.25">
      <c r="A986" s="13" t="str">
        <f t="shared" si="32"/>
        <v>1376382999</v>
      </c>
      <c r="B986" s="35">
        <v>981</v>
      </c>
      <c r="C986" s="36" t="s">
        <v>9276</v>
      </c>
      <c r="D986" s="13" t="str">
        <f t="shared" si="33"/>
        <v>1376382999</v>
      </c>
      <c r="E986" s="36"/>
      <c r="F986" s="35" t="s">
        <v>9277</v>
      </c>
      <c r="G986" s="37">
        <v>44102.16815972222</v>
      </c>
      <c r="H986" s="35" t="s">
        <v>157</v>
      </c>
      <c r="I986" s="35" t="s">
        <v>9278</v>
      </c>
      <c r="J986" s="35" t="s">
        <v>9278</v>
      </c>
      <c r="K986" s="35" t="s">
        <v>9279</v>
      </c>
      <c r="L986" s="35" t="s">
        <v>9280</v>
      </c>
      <c r="M986" s="35" t="s">
        <v>9281</v>
      </c>
      <c r="N986" s="35" t="s">
        <v>9282</v>
      </c>
      <c r="O986" s="35" t="s">
        <v>9283</v>
      </c>
      <c r="P986" s="38">
        <v>540000</v>
      </c>
      <c r="Q986" s="38">
        <v>6650</v>
      </c>
      <c r="R986" s="38">
        <v>0</v>
      </c>
      <c r="S986" s="38">
        <v>0</v>
      </c>
      <c r="T986" s="38">
        <v>0</v>
      </c>
      <c r="U986" s="19"/>
      <c r="V986" s="38">
        <v>0</v>
      </c>
      <c r="W986" s="19"/>
      <c r="X986" s="38">
        <v>0</v>
      </c>
      <c r="Y986" s="38">
        <v>546650</v>
      </c>
      <c r="Z986" s="38">
        <v>546650</v>
      </c>
      <c r="AA986" s="20"/>
      <c r="AB986" s="19"/>
      <c r="AC986" s="38" t="s">
        <v>112</v>
      </c>
    </row>
    <row r="987" spans="1:29" x14ac:dyDescent="0.25">
      <c r="A987" s="13" t="str">
        <f t="shared" si="32"/>
        <v>1624182456</v>
      </c>
      <c r="B987" s="35">
        <v>982</v>
      </c>
      <c r="C987" s="36" t="s">
        <v>9284</v>
      </c>
      <c r="D987" s="13" t="str">
        <f t="shared" si="33"/>
        <v>1624182456</v>
      </c>
      <c r="E987" s="36"/>
      <c r="F987" s="35" t="s">
        <v>9285</v>
      </c>
      <c r="G987" s="37">
        <v>44102.16883101852</v>
      </c>
      <c r="H987" s="35" t="s">
        <v>157</v>
      </c>
      <c r="I987" s="35" t="s">
        <v>9286</v>
      </c>
      <c r="J987" s="35" t="s">
        <v>9286</v>
      </c>
      <c r="K987" s="35" t="s">
        <v>9287</v>
      </c>
      <c r="L987" s="35" t="s">
        <v>9288</v>
      </c>
      <c r="M987" s="35" t="s">
        <v>9289</v>
      </c>
      <c r="N987" s="35" t="s">
        <v>9290</v>
      </c>
      <c r="O987" s="35" t="s">
        <v>9291</v>
      </c>
      <c r="P987" s="38">
        <v>300000</v>
      </c>
      <c r="Q987" s="38">
        <v>6650</v>
      </c>
      <c r="R987" s="38">
        <v>0</v>
      </c>
      <c r="S987" s="38">
        <v>0</v>
      </c>
      <c r="T987" s="38">
        <v>0</v>
      </c>
      <c r="U987" s="19"/>
      <c r="V987" s="38">
        <v>0</v>
      </c>
      <c r="W987" s="19"/>
      <c r="X987" s="38">
        <v>0</v>
      </c>
      <c r="Y987" s="38">
        <v>306650</v>
      </c>
      <c r="Z987" s="38">
        <v>306650</v>
      </c>
      <c r="AA987" s="20"/>
      <c r="AB987" s="19"/>
      <c r="AC987" s="38" t="s">
        <v>112</v>
      </c>
    </row>
    <row r="988" spans="1:29" x14ac:dyDescent="0.25">
      <c r="A988" s="13" t="str">
        <f t="shared" si="32"/>
        <v>1496482625</v>
      </c>
      <c r="B988" s="35">
        <v>983</v>
      </c>
      <c r="C988" s="36" t="s">
        <v>9292</v>
      </c>
      <c r="D988" s="13" t="str">
        <f t="shared" si="33"/>
        <v>1496482625</v>
      </c>
      <c r="E988" s="36"/>
      <c r="F988" s="35" t="s">
        <v>9293</v>
      </c>
      <c r="G988" s="37">
        <v>44102.181747685187</v>
      </c>
      <c r="H988" s="35" t="s">
        <v>157</v>
      </c>
      <c r="I988" s="35" t="s">
        <v>9294</v>
      </c>
      <c r="J988" s="35" t="s">
        <v>9294</v>
      </c>
      <c r="K988" s="35" t="s">
        <v>9295</v>
      </c>
      <c r="L988" s="35" t="s">
        <v>9296</v>
      </c>
      <c r="M988" s="35" t="s">
        <v>9297</v>
      </c>
      <c r="N988" s="35" t="s">
        <v>9298</v>
      </c>
      <c r="O988" s="35" t="s">
        <v>9299</v>
      </c>
      <c r="P988" s="38">
        <v>50000</v>
      </c>
      <c r="Q988" s="38">
        <v>6650</v>
      </c>
      <c r="R988" s="38">
        <v>0</v>
      </c>
      <c r="S988" s="38">
        <v>0</v>
      </c>
      <c r="T988" s="38">
        <v>0</v>
      </c>
      <c r="U988" s="19"/>
      <c r="V988" s="38">
        <v>0</v>
      </c>
      <c r="W988" s="19"/>
      <c r="X988" s="38">
        <v>0</v>
      </c>
      <c r="Y988" s="38">
        <v>56650</v>
      </c>
      <c r="Z988" s="38">
        <v>56650</v>
      </c>
      <c r="AA988" s="20"/>
      <c r="AB988" s="19"/>
      <c r="AC988" s="38" t="s">
        <v>112</v>
      </c>
    </row>
    <row r="989" spans="1:29" x14ac:dyDescent="0.25">
      <c r="A989" s="13" t="str">
        <f t="shared" si="32"/>
        <v>1089482346</v>
      </c>
      <c r="B989" s="35">
        <v>984</v>
      </c>
      <c r="C989" s="36" t="s">
        <v>9300</v>
      </c>
      <c r="D989" s="13" t="str">
        <f t="shared" si="33"/>
        <v>1089482346</v>
      </c>
      <c r="E989" s="36"/>
      <c r="F989" s="35" t="s">
        <v>9301</v>
      </c>
      <c r="G989" s="37">
        <v>44102.183958333335</v>
      </c>
      <c r="H989" s="35" t="s">
        <v>157</v>
      </c>
      <c r="I989" s="35" t="s">
        <v>9302</v>
      </c>
      <c r="J989" s="35" t="s">
        <v>9302</v>
      </c>
      <c r="K989" s="35" t="s">
        <v>9303</v>
      </c>
      <c r="L989" s="35" t="s">
        <v>9304</v>
      </c>
      <c r="M989" s="35" t="s">
        <v>9305</v>
      </c>
      <c r="N989" s="35" t="s">
        <v>9306</v>
      </c>
      <c r="O989" s="35" t="s">
        <v>9307</v>
      </c>
      <c r="P989" s="38">
        <v>50000</v>
      </c>
      <c r="Q989" s="38">
        <v>6650</v>
      </c>
      <c r="R989" s="38">
        <v>12000</v>
      </c>
      <c r="S989" s="38">
        <v>0</v>
      </c>
      <c r="T989" s="38">
        <v>0</v>
      </c>
      <c r="U989" s="19"/>
      <c r="V989" s="38">
        <v>0</v>
      </c>
      <c r="W989" s="19"/>
      <c r="X989" s="38">
        <v>0</v>
      </c>
      <c r="Y989" s="38">
        <v>68650</v>
      </c>
      <c r="Z989" s="38">
        <v>68650</v>
      </c>
      <c r="AA989" s="39" t="s">
        <v>9308</v>
      </c>
      <c r="AB989" s="38" t="s">
        <v>158</v>
      </c>
      <c r="AC989" s="38" t="s">
        <v>112</v>
      </c>
    </row>
    <row r="990" spans="1:29" x14ac:dyDescent="0.25">
      <c r="A990" s="13" t="str">
        <f t="shared" si="32"/>
        <v>1989482254</v>
      </c>
      <c r="B990" s="35">
        <v>985</v>
      </c>
      <c r="C990" s="36" t="s">
        <v>9309</v>
      </c>
      <c r="D990" s="13" t="str">
        <f t="shared" si="33"/>
        <v>1989482254</v>
      </c>
      <c r="E990" s="36"/>
      <c r="F990" s="35" t="s">
        <v>9310</v>
      </c>
      <c r="G990" s="37">
        <v>44102.18476851852</v>
      </c>
      <c r="H990" s="35" t="s">
        <v>157</v>
      </c>
      <c r="I990" s="35" t="s">
        <v>9311</v>
      </c>
      <c r="J990" s="35" t="s">
        <v>9311</v>
      </c>
      <c r="K990" s="35" t="s">
        <v>9312</v>
      </c>
      <c r="L990" s="35" t="s">
        <v>9313</v>
      </c>
      <c r="M990" s="35" t="s">
        <v>9314</v>
      </c>
      <c r="N990" s="35" t="s">
        <v>9315</v>
      </c>
      <c r="O990" s="35" t="s">
        <v>9316</v>
      </c>
      <c r="P990" s="38">
        <v>50000</v>
      </c>
      <c r="Q990" s="38">
        <v>6650</v>
      </c>
      <c r="R990" s="38">
        <v>0</v>
      </c>
      <c r="S990" s="38">
        <v>0</v>
      </c>
      <c r="T990" s="38">
        <v>0</v>
      </c>
      <c r="U990" s="19"/>
      <c r="V990" s="38">
        <v>0</v>
      </c>
      <c r="W990" s="19"/>
      <c r="X990" s="38">
        <v>0</v>
      </c>
      <c r="Y990" s="38">
        <v>56650</v>
      </c>
      <c r="Z990" s="38">
        <v>56650</v>
      </c>
      <c r="AA990" s="20"/>
      <c r="AB990" s="19"/>
      <c r="AC990" s="38" t="s">
        <v>112</v>
      </c>
    </row>
    <row r="991" spans="1:29" x14ac:dyDescent="0.25">
      <c r="A991" s="13" t="str">
        <f t="shared" si="32"/>
        <v>1339582816</v>
      </c>
      <c r="B991" s="35">
        <v>986</v>
      </c>
      <c r="C991" s="36" t="s">
        <v>9317</v>
      </c>
      <c r="D991" s="13" t="str">
        <f t="shared" si="33"/>
        <v>1339582816</v>
      </c>
      <c r="E991" s="36"/>
      <c r="F991" s="35" t="s">
        <v>9318</v>
      </c>
      <c r="G991" s="37">
        <v>44102.195347222223</v>
      </c>
      <c r="H991" s="35" t="s">
        <v>157</v>
      </c>
      <c r="I991" s="35" t="s">
        <v>9319</v>
      </c>
      <c r="J991" s="35" t="s">
        <v>9319</v>
      </c>
      <c r="K991" s="35" t="s">
        <v>9320</v>
      </c>
      <c r="L991" s="35" t="s">
        <v>9321</v>
      </c>
      <c r="M991" s="35" t="s">
        <v>9322</v>
      </c>
      <c r="N991" s="35" t="s">
        <v>9323</v>
      </c>
      <c r="O991" s="35" t="s">
        <v>9324</v>
      </c>
      <c r="P991" s="38">
        <v>50000</v>
      </c>
      <c r="Q991" s="38">
        <v>6650</v>
      </c>
      <c r="R991" s="38">
        <v>0</v>
      </c>
      <c r="S991" s="38">
        <v>0</v>
      </c>
      <c r="T991" s="38">
        <v>0</v>
      </c>
      <c r="U991" s="19"/>
      <c r="V991" s="38">
        <v>0</v>
      </c>
      <c r="W991" s="19"/>
      <c r="X991" s="38">
        <v>0</v>
      </c>
      <c r="Y991" s="38">
        <v>56650</v>
      </c>
      <c r="Z991" s="38">
        <v>56650</v>
      </c>
      <c r="AA991" s="20"/>
      <c r="AB991" s="19"/>
      <c r="AC991" s="38" t="s">
        <v>112</v>
      </c>
    </row>
    <row r="992" spans="1:29" x14ac:dyDescent="0.25">
      <c r="A992" s="13" t="str">
        <f t="shared" si="32"/>
        <v>1443682135</v>
      </c>
      <c r="B992" s="35">
        <v>987</v>
      </c>
      <c r="C992" s="36" t="s">
        <v>9325</v>
      </c>
      <c r="D992" s="13" t="str">
        <f t="shared" si="33"/>
        <v>1443682135</v>
      </c>
      <c r="E992" s="36"/>
      <c r="F992" s="35" t="s">
        <v>9326</v>
      </c>
      <c r="G992" s="37">
        <v>44102.198969907404</v>
      </c>
      <c r="H992" s="35" t="s">
        <v>157</v>
      </c>
      <c r="I992" s="35" t="s">
        <v>9327</v>
      </c>
      <c r="J992" s="35" t="s">
        <v>9327</v>
      </c>
      <c r="K992" s="35" t="s">
        <v>9328</v>
      </c>
      <c r="L992" s="35" t="s">
        <v>9329</v>
      </c>
      <c r="M992" s="35" t="s">
        <v>9330</v>
      </c>
      <c r="N992" s="35" t="s">
        <v>9331</v>
      </c>
      <c r="O992" s="35" t="s">
        <v>9332</v>
      </c>
      <c r="P992" s="38">
        <v>50000</v>
      </c>
      <c r="Q992" s="38">
        <v>6650</v>
      </c>
      <c r="R992" s="38">
        <v>8000</v>
      </c>
      <c r="S992" s="38">
        <v>0</v>
      </c>
      <c r="T992" s="38">
        <v>0</v>
      </c>
      <c r="U992" s="19"/>
      <c r="V992" s="38">
        <v>0</v>
      </c>
      <c r="W992" s="19"/>
      <c r="X992" s="38">
        <v>0</v>
      </c>
      <c r="Y992" s="38">
        <v>64650</v>
      </c>
      <c r="Z992" s="38">
        <v>64650</v>
      </c>
      <c r="AA992" s="39" t="s">
        <v>9333</v>
      </c>
      <c r="AB992" s="38" t="s">
        <v>138</v>
      </c>
      <c r="AC992" s="38" t="s">
        <v>112</v>
      </c>
    </row>
    <row r="993" spans="1:29" x14ac:dyDescent="0.25">
      <c r="A993" s="13" t="str">
        <f t="shared" si="32"/>
        <v>1855682361</v>
      </c>
      <c r="B993" s="35">
        <v>988</v>
      </c>
      <c r="C993" s="36" t="s">
        <v>9334</v>
      </c>
      <c r="D993" s="13" t="str">
        <f t="shared" si="33"/>
        <v>1855682361</v>
      </c>
      <c r="E993" s="36"/>
      <c r="F993" s="35" t="s">
        <v>9335</v>
      </c>
      <c r="G993" s="37">
        <v>44102.202499999999</v>
      </c>
      <c r="H993" s="35" t="s">
        <v>157</v>
      </c>
      <c r="I993" s="35" t="s">
        <v>9336</v>
      </c>
      <c r="J993" s="35" t="s">
        <v>9336</v>
      </c>
      <c r="K993" s="35" t="s">
        <v>9337</v>
      </c>
      <c r="L993" s="35" t="s">
        <v>9338</v>
      </c>
      <c r="M993" s="35" t="s">
        <v>9339</v>
      </c>
      <c r="N993" s="35" t="s">
        <v>657</v>
      </c>
      <c r="O993" s="35" t="s">
        <v>658</v>
      </c>
      <c r="P993" s="38">
        <v>620000</v>
      </c>
      <c r="Q993" s="38">
        <v>6650</v>
      </c>
      <c r="R993" s="38">
        <v>8000</v>
      </c>
      <c r="S993" s="38">
        <v>0</v>
      </c>
      <c r="T993" s="38">
        <v>0</v>
      </c>
      <c r="U993" s="19"/>
      <c r="V993" s="38">
        <v>0</v>
      </c>
      <c r="W993" s="19"/>
      <c r="X993" s="38">
        <v>0</v>
      </c>
      <c r="Y993" s="38">
        <v>634650</v>
      </c>
      <c r="Z993" s="38">
        <v>634650</v>
      </c>
      <c r="AA993" s="39" t="s">
        <v>9340</v>
      </c>
      <c r="AB993" s="38" t="s">
        <v>158</v>
      </c>
      <c r="AC993" s="38" t="s">
        <v>112</v>
      </c>
    </row>
    <row r="994" spans="1:29" x14ac:dyDescent="0.25">
      <c r="A994" s="13" t="str">
        <f t="shared" si="32"/>
        <v>1691442637</v>
      </c>
      <c r="B994" s="35">
        <v>989</v>
      </c>
      <c r="C994" s="36" t="s">
        <v>9341</v>
      </c>
      <c r="D994" s="13" t="str">
        <f t="shared" si="33"/>
        <v>1691442637</v>
      </c>
      <c r="E994" s="36"/>
      <c r="F994" s="35" t="s">
        <v>9342</v>
      </c>
      <c r="G994" s="37">
        <v>44102.216180555559</v>
      </c>
      <c r="H994" s="35" t="s">
        <v>157</v>
      </c>
      <c r="I994" s="35" t="s">
        <v>9343</v>
      </c>
      <c r="J994" s="35" t="s">
        <v>9343</v>
      </c>
      <c r="K994" s="35" t="s">
        <v>9344</v>
      </c>
      <c r="L994" s="35" t="s">
        <v>9345</v>
      </c>
      <c r="M994" s="35" t="s">
        <v>9346</v>
      </c>
      <c r="N994" s="35" t="s">
        <v>7037</v>
      </c>
      <c r="O994" s="35" t="s">
        <v>7038</v>
      </c>
      <c r="P994" s="38">
        <v>620000</v>
      </c>
      <c r="Q994" s="38">
        <v>6650</v>
      </c>
      <c r="R994" s="38">
        <v>8000</v>
      </c>
      <c r="S994" s="38">
        <v>0</v>
      </c>
      <c r="T994" s="38">
        <v>0</v>
      </c>
      <c r="U994" s="19"/>
      <c r="V994" s="38">
        <v>0</v>
      </c>
      <c r="W994" s="19"/>
      <c r="X994" s="38">
        <v>0</v>
      </c>
      <c r="Y994" s="38">
        <v>634650</v>
      </c>
      <c r="Z994" s="38">
        <v>634650</v>
      </c>
      <c r="AA994" s="39" t="s">
        <v>9347</v>
      </c>
      <c r="AB994" s="38" t="s">
        <v>162</v>
      </c>
      <c r="AC994" s="38" t="s">
        <v>112</v>
      </c>
    </row>
    <row r="995" spans="1:29" x14ac:dyDescent="0.25">
      <c r="A995" s="13" t="str">
        <f t="shared" si="32"/>
        <v>1722982240</v>
      </c>
      <c r="B995" s="35">
        <v>990</v>
      </c>
      <c r="C995" s="36" t="s">
        <v>9348</v>
      </c>
      <c r="D995" s="13" t="str">
        <f t="shared" si="33"/>
        <v>1722982240</v>
      </c>
      <c r="E995" s="36"/>
      <c r="F995" s="35" t="s">
        <v>9349</v>
      </c>
      <c r="G995" s="37">
        <v>44102.232592592591</v>
      </c>
      <c r="H995" s="35" t="s">
        <v>157</v>
      </c>
      <c r="I995" s="35" t="s">
        <v>9350</v>
      </c>
      <c r="J995" s="35" t="s">
        <v>9350</v>
      </c>
      <c r="K995" s="35" t="s">
        <v>9351</v>
      </c>
      <c r="L995" s="35" t="s">
        <v>9352</v>
      </c>
      <c r="M995" s="35" t="s">
        <v>9353</v>
      </c>
      <c r="N995" s="35" t="s">
        <v>9354</v>
      </c>
      <c r="O995" s="35" t="s">
        <v>9355</v>
      </c>
      <c r="P995" s="38">
        <v>50000</v>
      </c>
      <c r="Q995" s="38">
        <v>6650</v>
      </c>
      <c r="R995" s="38">
        <v>8000</v>
      </c>
      <c r="S995" s="38">
        <v>0</v>
      </c>
      <c r="T995" s="38">
        <v>0</v>
      </c>
      <c r="U995" s="19"/>
      <c r="V995" s="38">
        <v>0</v>
      </c>
      <c r="W995" s="19"/>
      <c r="X995" s="38">
        <v>0</v>
      </c>
      <c r="Y995" s="38">
        <v>64650</v>
      </c>
      <c r="Z995" s="38">
        <v>64650</v>
      </c>
      <c r="AA995" s="39" t="s">
        <v>9356</v>
      </c>
      <c r="AB995" s="38" t="s">
        <v>138</v>
      </c>
      <c r="AC995" s="38" t="s">
        <v>112</v>
      </c>
    </row>
    <row r="996" spans="1:29" x14ac:dyDescent="0.25">
      <c r="A996" s="13" t="str">
        <f t="shared" si="32"/>
        <v>1569582768</v>
      </c>
      <c r="B996" s="35">
        <v>991</v>
      </c>
      <c r="C996" s="36" t="s">
        <v>9357</v>
      </c>
      <c r="D996" s="13" t="str">
        <f t="shared" si="33"/>
        <v>1569582768</v>
      </c>
      <c r="E996" s="36"/>
      <c r="F996" s="35" t="s">
        <v>9358</v>
      </c>
      <c r="G996" s="37">
        <v>44102.247476851851</v>
      </c>
      <c r="H996" s="35" t="s">
        <v>157</v>
      </c>
      <c r="I996" s="35" t="s">
        <v>9359</v>
      </c>
      <c r="J996" s="35" t="s">
        <v>9359</v>
      </c>
      <c r="K996" s="35" t="s">
        <v>9360</v>
      </c>
      <c r="L996" s="35" t="s">
        <v>9361</v>
      </c>
      <c r="M996" s="35" t="s">
        <v>9362</v>
      </c>
      <c r="N996" s="35" t="s">
        <v>9363</v>
      </c>
      <c r="O996" s="35" t="s">
        <v>9364</v>
      </c>
      <c r="P996" s="38">
        <v>50000</v>
      </c>
      <c r="Q996" s="38">
        <v>6650</v>
      </c>
      <c r="R996" s="38">
        <v>8000</v>
      </c>
      <c r="S996" s="38">
        <v>0</v>
      </c>
      <c r="T996" s="38">
        <v>0</v>
      </c>
      <c r="U996" s="19"/>
      <c r="V996" s="38">
        <v>0</v>
      </c>
      <c r="W996" s="19"/>
      <c r="X996" s="38">
        <v>0</v>
      </c>
      <c r="Y996" s="38">
        <v>64650</v>
      </c>
      <c r="Z996" s="38">
        <v>64650</v>
      </c>
      <c r="AA996" s="39" t="s">
        <v>9365</v>
      </c>
      <c r="AB996" s="38" t="s">
        <v>158</v>
      </c>
      <c r="AC996" s="38" t="s">
        <v>112</v>
      </c>
    </row>
    <row r="997" spans="1:29" x14ac:dyDescent="0.25">
      <c r="A997" s="13" t="str">
        <f t="shared" si="32"/>
        <v>1544742251</v>
      </c>
      <c r="B997" s="35">
        <v>992</v>
      </c>
      <c r="C997" s="36" t="s">
        <v>9366</v>
      </c>
      <c r="D997" s="13" t="str">
        <f t="shared" si="33"/>
        <v>1544742251</v>
      </c>
      <c r="E997" s="36"/>
      <c r="F997" s="35" t="s">
        <v>9367</v>
      </c>
      <c r="G997" s="37">
        <v>44102.248680555553</v>
      </c>
      <c r="H997" s="35" t="s">
        <v>157</v>
      </c>
      <c r="I997" s="35" t="s">
        <v>9368</v>
      </c>
      <c r="J997" s="35" t="s">
        <v>9368</v>
      </c>
      <c r="K997" s="35" t="s">
        <v>9369</v>
      </c>
      <c r="L997" s="35" t="s">
        <v>9370</v>
      </c>
      <c r="M997" s="35" t="s">
        <v>9371</v>
      </c>
      <c r="N997" s="35" t="s">
        <v>9372</v>
      </c>
      <c r="O997" s="35" t="s">
        <v>9373</v>
      </c>
      <c r="P997" s="38">
        <v>50000</v>
      </c>
      <c r="Q997" s="38">
        <v>6650</v>
      </c>
      <c r="R997" s="38">
        <v>0</v>
      </c>
      <c r="S997" s="38">
        <v>0</v>
      </c>
      <c r="T997" s="38">
        <v>0</v>
      </c>
      <c r="U997" s="19"/>
      <c r="V997" s="38">
        <v>0</v>
      </c>
      <c r="W997" s="19"/>
      <c r="X997" s="38">
        <v>0</v>
      </c>
      <c r="Y997" s="38">
        <v>56650</v>
      </c>
      <c r="Z997" s="38">
        <v>56650</v>
      </c>
      <c r="AA997" s="20"/>
      <c r="AB997" s="19"/>
      <c r="AC997" s="38" t="s">
        <v>112</v>
      </c>
    </row>
    <row r="998" spans="1:29" x14ac:dyDescent="0.25">
      <c r="A998" s="13" t="str">
        <f t="shared" si="32"/>
        <v>1534092031</v>
      </c>
      <c r="B998" s="35">
        <v>993</v>
      </c>
      <c r="C998" s="36" t="s">
        <v>9374</v>
      </c>
      <c r="D998" s="13" t="str">
        <f t="shared" si="33"/>
        <v>1534092031</v>
      </c>
      <c r="E998" s="36"/>
      <c r="F998" s="35" t="s">
        <v>9375</v>
      </c>
      <c r="G998" s="37">
        <v>44102.256736111114</v>
      </c>
      <c r="H998" s="35" t="s">
        <v>157</v>
      </c>
      <c r="I998" s="35" t="s">
        <v>9376</v>
      </c>
      <c r="J998" s="35" t="s">
        <v>9376</v>
      </c>
      <c r="K998" s="35" t="s">
        <v>9377</v>
      </c>
      <c r="L998" s="35" t="s">
        <v>9378</v>
      </c>
      <c r="M998" s="35" t="s">
        <v>9379</v>
      </c>
      <c r="N998" s="35" t="s">
        <v>177</v>
      </c>
      <c r="O998" s="35" t="s">
        <v>178</v>
      </c>
      <c r="P998" s="38">
        <v>160000</v>
      </c>
      <c r="Q998" s="38">
        <v>6650</v>
      </c>
      <c r="R998" s="38">
        <v>16000</v>
      </c>
      <c r="S998" s="38">
        <v>0</v>
      </c>
      <c r="T998" s="38">
        <v>0</v>
      </c>
      <c r="U998" s="19"/>
      <c r="V998" s="38">
        <v>0</v>
      </c>
      <c r="W998" s="19"/>
      <c r="X998" s="38">
        <v>0</v>
      </c>
      <c r="Y998" s="38">
        <v>182650</v>
      </c>
      <c r="Z998" s="38">
        <v>182650</v>
      </c>
      <c r="AA998" s="39" t="s">
        <v>9380</v>
      </c>
      <c r="AB998" s="38" t="s">
        <v>151</v>
      </c>
      <c r="AC998" s="38" t="s">
        <v>112</v>
      </c>
    </row>
    <row r="999" spans="1:29" x14ac:dyDescent="0.25">
      <c r="A999" s="13" t="str">
        <f t="shared" si="32"/>
        <v>1278682702</v>
      </c>
      <c r="B999" s="35">
        <v>994</v>
      </c>
      <c r="C999" s="36" t="s">
        <v>9381</v>
      </c>
      <c r="D999" s="13" t="str">
        <f t="shared" si="33"/>
        <v>1278682702</v>
      </c>
      <c r="E999" s="36"/>
      <c r="F999" s="35" t="s">
        <v>9382</v>
      </c>
      <c r="G999" s="37">
        <v>44102.261990740742</v>
      </c>
      <c r="H999" s="35" t="s">
        <v>157</v>
      </c>
      <c r="I999" s="35" t="s">
        <v>9383</v>
      </c>
      <c r="J999" s="35" t="s">
        <v>9383</v>
      </c>
      <c r="K999" s="35" t="s">
        <v>9384</v>
      </c>
      <c r="L999" s="35" t="s">
        <v>9385</v>
      </c>
      <c r="M999" s="35" t="s">
        <v>9386</v>
      </c>
      <c r="N999" s="35" t="s">
        <v>1405</v>
      </c>
      <c r="O999" s="35" t="s">
        <v>1406</v>
      </c>
      <c r="P999" s="38">
        <v>474000</v>
      </c>
      <c r="Q999" s="38">
        <v>6650</v>
      </c>
      <c r="R999" s="38">
        <v>8000</v>
      </c>
      <c r="S999" s="38">
        <v>0</v>
      </c>
      <c r="T999" s="38">
        <v>0</v>
      </c>
      <c r="U999" s="19"/>
      <c r="V999" s="38">
        <v>0</v>
      </c>
      <c r="W999" s="19"/>
      <c r="X999" s="38">
        <v>0</v>
      </c>
      <c r="Y999" s="38">
        <v>488650</v>
      </c>
      <c r="Z999" s="38">
        <v>488650</v>
      </c>
      <c r="AA999" s="39" t="s">
        <v>9387</v>
      </c>
      <c r="AB999" s="38" t="s">
        <v>138</v>
      </c>
      <c r="AC999" s="38" t="s">
        <v>112</v>
      </c>
    </row>
    <row r="1000" spans="1:29" x14ac:dyDescent="0.25">
      <c r="A1000" s="13" t="str">
        <f t="shared" si="32"/>
        <v>1806292468</v>
      </c>
      <c r="B1000" s="35">
        <v>995</v>
      </c>
      <c r="C1000" s="36" t="s">
        <v>9388</v>
      </c>
      <c r="D1000" s="13" t="str">
        <f t="shared" si="33"/>
        <v>1806292468</v>
      </c>
      <c r="E1000" s="36"/>
      <c r="F1000" s="35" t="s">
        <v>9389</v>
      </c>
      <c r="G1000" s="37">
        <v>44102.272303240738</v>
      </c>
      <c r="H1000" s="35" t="s">
        <v>157</v>
      </c>
      <c r="I1000" s="35" t="s">
        <v>9390</v>
      </c>
      <c r="J1000" s="35" t="s">
        <v>9390</v>
      </c>
      <c r="K1000" s="35" t="s">
        <v>9391</v>
      </c>
      <c r="L1000" s="35" t="s">
        <v>9392</v>
      </c>
      <c r="M1000" s="35" t="s">
        <v>9393</v>
      </c>
      <c r="N1000" s="35" t="s">
        <v>860</v>
      </c>
      <c r="O1000" s="35" t="s">
        <v>861</v>
      </c>
      <c r="P1000" s="38">
        <v>122000</v>
      </c>
      <c r="Q1000" s="38">
        <v>6650</v>
      </c>
      <c r="R1000" s="38">
        <v>10000</v>
      </c>
      <c r="S1000" s="38">
        <v>0</v>
      </c>
      <c r="T1000" s="38">
        <v>0</v>
      </c>
      <c r="U1000" s="19"/>
      <c r="V1000" s="38">
        <v>0</v>
      </c>
      <c r="W1000" s="19"/>
      <c r="X1000" s="38">
        <v>0</v>
      </c>
      <c r="Y1000" s="38">
        <v>138650</v>
      </c>
      <c r="Z1000" s="38">
        <v>138650</v>
      </c>
      <c r="AA1000" s="39" t="s">
        <v>9394</v>
      </c>
      <c r="AB1000" s="38" t="s">
        <v>162</v>
      </c>
      <c r="AC1000" s="38" t="s">
        <v>112</v>
      </c>
    </row>
    <row r="1001" spans="1:29" x14ac:dyDescent="0.25">
      <c r="A1001" s="13" t="str">
        <f t="shared" si="32"/>
        <v>1244292594</v>
      </c>
      <c r="B1001" s="35">
        <v>996</v>
      </c>
      <c r="C1001" s="36" t="s">
        <v>9395</v>
      </c>
      <c r="D1001" s="13" t="str">
        <f t="shared" si="33"/>
        <v>1244292594</v>
      </c>
      <c r="E1001" s="36"/>
      <c r="F1001" s="35" t="s">
        <v>9396</v>
      </c>
      <c r="G1001" s="37">
        <v>44102.276631944442</v>
      </c>
      <c r="H1001" s="35" t="s">
        <v>157</v>
      </c>
      <c r="I1001" s="35" t="s">
        <v>9397</v>
      </c>
      <c r="J1001" s="35" t="s">
        <v>9397</v>
      </c>
      <c r="K1001" s="35" t="s">
        <v>9398</v>
      </c>
      <c r="L1001" s="35" t="s">
        <v>9399</v>
      </c>
      <c r="M1001" s="35" t="s">
        <v>9400</v>
      </c>
      <c r="N1001" s="35" t="s">
        <v>687</v>
      </c>
      <c r="O1001" s="35" t="s">
        <v>688</v>
      </c>
      <c r="P1001" s="38">
        <v>474000</v>
      </c>
      <c r="Q1001" s="38">
        <v>6650</v>
      </c>
      <c r="R1001" s="38">
        <v>11000</v>
      </c>
      <c r="S1001" s="38">
        <v>0</v>
      </c>
      <c r="T1001" s="38">
        <v>0</v>
      </c>
      <c r="U1001" s="19"/>
      <c r="V1001" s="38">
        <v>0</v>
      </c>
      <c r="W1001" s="19"/>
      <c r="X1001" s="38">
        <v>0</v>
      </c>
      <c r="Y1001" s="38">
        <v>491650</v>
      </c>
      <c r="Z1001" s="38">
        <v>491650</v>
      </c>
      <c r="AA1001" s="39" t="s">
        <v>9401</v>
      </c>
      <c r="AB1001" s="38" t="s">
        <v>162</v>
      </c>
      <c r="AC1001" s="38" t="s">
        <v>112</v>
      </c>
    </row>
    <row r="1002" spans="1:29" x14ac:dyDescent="0.25">
      <c r="A1002" s="13" t="str">
        <f t="shared" si="32"/>
        <v>1180392725</v>
      </c>
      <c r="B1002" s="35">
        <v>997</v>
      </c>
      <c r="C1002" s="36" t="s">
        <v>9402</v>
      </c>
      <c r="D1002" s="13" t="str">
        <f t="shared" si="33"/>
        <v>1180392725</v>
      </c>
      <c r="E1002" s="36"/>
      <c r="F1002" s="35" t="s">
        <v>9403</v>
      </c>
      <c r="G1002" s="37">
        <v>44102.277372685188</v>
      </c>
      <c r="H1002" s="35" t="s">
        <v>157</v>
      </c>
      <c r="I1002" s="35" t="s">
        <v>9404</v>
      </c>
      <c r="J1002" s="35" t="s">
        <v>9404</v>
      </c>
      <c r="K1002" s="35" t="s">
        <v>9405</v>
      </c>
      <c r="L1002" s="35" t="s">
        <v>9406</v>
      </c>
      <c r="M1002" s="35" t="s">
        <v>9407</v>
      </c>
      <c r="N1002" s="35" t="s">
        <v>1054</v>
      </c>
      <c r="O1002" s="35" t="s">
        <v>1055</v>
      </c>
      <c r="P1002" s="38">
        <v>475000</v>
      </c>
      <c r="Q1002" s="38">
        <v>6650</v>
      </c>
      <c r="R1002" s="38">
        <v>10000</v>
      </c>
      <c r="S1002" s="38">
        <v>0</v>
      </c>
      <c r="T1002" s="38">
        <v>0</v>
      </c>
      <c r="U1002" s="19"/>
      <c r="V1002" s="38">
        <v>0</v>
      </c>
      <c r="W1002" s="19"/>
      <c r="X1002" s="38">
        <v>0</v>
      </c>
      <c r="Y1002" s="38">
        <v>491650</v>
      </c>
      <c r="Z1002" s="38">
        <v>491650</v>
      </c>
      <c r="AA1002" s="39" t="s">
        <v>9408</v>
      </c>
      <c r="AB1002" s="38" t="s">
        <v>162</v>
      </c>
      <c r="AC1002" s="38" t="s">
        <v>112</v>
      </c>
    </row>
    <row r="1003" spans="1:29" x14ac:dyDescent="0.25">
      <c r="A1003" s="13" t="str">
        <f t="shared" si="32"/>
        <v>1087382748</v>
      </c>
      <c r="B1003" s="35">
        <v>998</v>
      </c>
      <c r="C1003" s="36" t="s">
        <v>9409</v>
      </c>
      <c r="D1003" s="13" t="str">
        <f t="shared" si="33"/>
        <v>1087382748</v>
      </c>
      <c r="E1003" s="36"/>
      <c r="F1003" s="35" t="s">
        <v>9410</v>
      </c>
      <c r="G1003" s="37">
        <v>44102.28292824074</v>
      </c>
      <c r="H1003" s="35" t="s">
        <v>157</v>
      </c>
      <c r="I1003" s="35" t="s">
        <v>9411</v>
      </c>
      <c r="J1003" s="35" t="s">
        <v>9411</v>
      </c>
      <c r="K1003" s="35" t="s">
        <v>9412</v>
      </c>
      <c r="L1003" s="35" t="s">
        <v>9413</v>
      </c>
      <c r="M1003" s="35" t="s">
        <v>9414</v>
      </c>
      <c r="N1003" s="35" t="s">
        <v>9415</v>
      </c>
      <c r="O1003" s="35" t="s">
        <v>9416</v>
      </c>
      <c r="P1003" s="38">
        <v>380000</v>
      </c>
      <c r="Q1003" s="38">
        <v>6650</v>
      </c>
      <c r="R1003" s="38">
        <v>10000</v>
      </c>
      <c r="S1003" s="38">
        <v>0</v>
      </c>
      <c r="T1003" s="38">
        <v>0</v>
      </c>
      <c r="U1003" s="19"/>
      <c r="V1003" s="38">
        <v>0</v>
      </c>
      <c r="W1003" s="19"/>
      <c r="X1003" s="38">
        <v>0</v>
      </c>
      <c r="Y1003" s="38">
        <v>396650</v>
      </c>
      <c r="Z1003" s="38">
        <v>396650</v>
      </c>
      <c r="AA1003" s="39" t="s">
        <v>9417</v>
      </c>
      <c r="AB1003" s="38" t="s">
        <v>162</v>
      </c>
      <c r="AC1003" s="38" t="s">
        <v>112</v>
      </c>
    </row>
    <row r="1004" spans="1:29" x14ac:dyDescent="0.25">
      <c r="A1004" s="13" t="str">
        <f t="shared" si="32"/>
        <v>1259392076</v>
      </c>
      <c r="B1004" s="35">
        <v>999</v>
      </c>
      <c r="C1004" s="36" t="s">
        <v>9418</v>
      </c>
      <c r="D1004" s="13" t="str">
        <f t="shared" si="33"/>
        <v>1259392076</v>
      </c>
      <c r="E1004" s="36"/>
      <c r="F1004" s="35" t="s">
        <v>9419</v>
      </c>
      <c r="G1004" s="37">
        <v>44102.287256944444</v>
      </c>
      <c r="H1004" s="35" t="s">
        <v>157</v>
      </c>
      <c r="I1004" s="35" t="s">
        <v>9420</v>
      </c>
      <c r="J1004" s="35" t="s">
        <v>9420</v>
      </c>
      <c r="K1004" s="35" t="s">
        <v>9421</v>
      </c>
      <c r="L1004" s="35" t="s">
        <v>9422</v>
      </c>
      <c r="M1004" s="35" t="s">
        <v>9423</v>
      </c>
      <c r="N1004" s="35" t="s">
        <v>9424</v>
      </c>
      <c r="O1004" s="35" t="s">
        <v>9425</v>
      </c>
      <c r="P1004" s="38">
        <v>950000</v>
      </c>
      <c r="Q1004" s="38">
        <v>6650</v>
      </c>
      <c r="R1004" s="38">
        <v>10000</v>
      </c>
      <c r="S1004" s="38">
        <v>0</v>
      </c>
      <c r="T1004" s="38">
        <v>0</v>
      </c>
      <c r="U1004" s="19"/>
      <c r="V1004" s="38">
        <v>0</v>
      </c>
      <c r="W1004" s="19"/>
      <c r="X1004" s="38">
        <v>0</v>
      </c>
      <c r="Y1004" s="38">
        <v>966650</v>
      </c>
      <c r="Z1004" s="38">
        <v>966650</v>
      </c>
      <c r="AA1004" s="39" t="s">
        <v>9426</v>
      </c>
      <c r="AB1004" s="38" t="s">
        <v>151</v>
      </c>
      <c r="AC1004" s="38" t="s">
        <v>112</v>
      </c>
    </row>
    <row r="1005" spans="1:29" x14ac:dyDescent="0.25">
      <c r="A1005" s="13" t="str">
        <f t="shared" si="32"/>
        <v>1162052186</v>
      </c>
      <c r="B1005" s="35">
        <v>1000</v>
      </c>
      <c r="C1005" s="36" t="s">
        <v>9427</v>
      </c>
      <c r="D1005" s="13" t="str">
        <f t="shared" si="33"/>
        <v>1162052186</v>
      </c>
      <c r="E1005" s="36"/>
      <c r="F1005" s="35" t="s">
        <v>9428</v>
      </c>
      <c r="G1005" s="37">
        <v>44102.288043981483</v>
      </c>
      <c r="H1005" s="35" t="s">
        <v>157</v>
      </c>
      <c r="I1005" s="35" t="s">
        <v>9429</v>
      </c>
      <c r="J1005" s="35" t="s">
        <v>9429</v>
      </c>
      <c r="K1005" s="35" t="s">
        <v>9430</v>
      </c>
      <c r="L1005" s="35" t="s">
        <v>9431</v>
      </c>
      <c r="M1005" s="35" t="s">
        <v>9432</v>
      </c>
      <c r="N1005" s="35" t="s">
        <v>9433</v>
      </c>
      <c r="O1005" s="35" t="s">
        <v>9434</v>
      </c>
      <c r="P1005" s="38">
        <v>620000</v>
      </c>
      <c r="Q1005" s="38">
        <v>6650</v>
      </c>
      <c r="R1005" s="38">
        <v>12000</v>
      </c>
      <c r="S1005" s="38">
        <v>0</v>
      </c>
      <c r="T1005" s="38">
        <v>0</v>
      </c>
      <c r="U1005" s="19"/>
      <c r="V1005" s="38">
        <v>0</v>
      </c>
      <c r="W1005" s="19"/>
      <c r="X1005" s="38">
        <v>0</v>
      </c>
      <c r="Y1005" s="38">
        <v>638650</v>
      </c>
      <c r="Z1005" s="38">
        <v>638650</v>
      </c>
      <c r="AA1005" s="39" t="s">
        <v>9435</v>
      </c>
      <c r="AB1005" s="38" t="s">
        <v>168</v>
      </c>
      <c r="AC1005" s="38" t="s">
        <v>112</v>
      </c>
    </row>
    <row r="1006" spans="1:29" x14ac:dyDescent="0.25">
      <c r="A1006" s="13" t="str">
        <f t="shared" si="32"/>
        <v>1535492424</v>
      </c>
      <c r="B1006" s="35">
        <v>1001</v>
      </c>
      <c r="C1006" s="36" t="s">
        <v>9436</v>
      </c>
      <c r="D1006" s="13" t="str">
        <f t="shared" si="33"/>
        <v>1535492424</v>
      </c>
      <c r="E1006" s="36"/>
      <c r="F1006" s="35" t="s">
        <v>9437</v>
      </c>
      <c r="G1006" s="37">
        <v>44102.295138888891</v>
      </c>
      <c r="H1006" s="35" t="s">
        <v>157</v>
      </c>
      <c r="I1006" s="35" t="s">
        <v>9438</v>
      </c>
      <c r="J1006" s="35" t="s">
        <v>9438</v>
      </c>
      <c r="K1006" s="35" t="s">
        <v>9439</v>
      </c>
      <c r="L1006" s="35" t="s">
        <v>9440</v>
      </c>
      <c r="M1006" s="35" t="s">
        <v>9441</v>
      </c>
      <c r="N1006" s="35" t="s">
        <v>442</v>
      </c>
      <c r="O1006" s="35" t="s">
        <v>443</v>
      </c>
      <c r="P1006" s="38">
        <v>160000</v>
      </c>
      <c r="Q1006" s="38">
        <v>6650</v>
      </c>
      <c r="R1006" s="38">
        <v>23000</v>
      </c>
      <c r="S1006" s="38">
        <v>0</v>
      </c>
      <c r="T1006" s="38">
        <v>0</v>
      </c>
      <c r="U1006" s="19"/>
      <c r="V1006" s="38">
        <v>0</v>
      </c>
      <c r="W1006" s="19"/>
      <c r="X1006" s="38">
        <v>0</v>
      </c>
      <c r="Y1006" s="38">
        <v>189650</v>
      </c>
      <c r="Z1006" s="38">
        <v>189650</v>
      </c>
      <c r="AA1006" s="39" t="s">
        <v>9442</v>
      </c>
      <c r="AB1006" s="38" t="s">
        <v>162</v>
      </c>
      <c r="AC1006" s="38" t="s">
        <v>112</v>
      </c>
    </row>
    <row r="1007" spans="1:29" x14ac:dyDescent="0.25">
      <c r="A1007" s="13" t="str">
        <f t="shared" si="32"/>
        <v>1995152325</v>
      </c>
      <c r="B1007" s="35">
        <v>1002</v>
      </c>
      <c r="C1007" s="36" t="s">
        <v>9443</v>
      </c>
      <c r="D1007" s="13" t="str">
        <f t="shared" si="33"/>
        <v>1995152325</v>
      </c>
      <c r="E1007" s="36"/>
      <c r="F1007" s="35" t="s">
        <v>9444</v>
      </c>
      <c r="G1007" s="37">
        <v>44102.297488425924</v>
      </c>
      <c r="H1007" s="35" t="s">
        <v>157</v>
      </c>
      <c r="I1007" s="35" t="s">
        <v>9445</v>
      </c>
      <c r="J1007" s="35" t="s">
        <v>9445</v>
      </c>
      <c r="K1007" s="35" t="s">
        <v>9446</v>
      </c>
      <c r="L1007" s="35" t="s">
        <v>9447</v>
      </c>
      <c r="M1007" s="35" t="s">
        <v>9448</v>
      </c>
      <c r="N1007" s="35" t="s">
        <v>9449</v>
      </c>
      <c r="O1007" s="35" t="s">
        <v>9450</v>
      </c>
      <c r="P1007" s="38">
        <v>50000</v>
      </c>
      <c r="Q1007" s="38">
        <v>6650</v>
      </c>
      <c r="R1007" s="38">
        <v>0</v>
      </c>
      <c r="S1007" s="38">
        <v>0</v>
      </c>
      <c r="T1007" s="38">
        <v>0</v>
      </c>
      <c r="U1007" s="19"/>
      <c r="V1007" s="38">
        <v>0</v>
      </c>
      <c r="W1007" s="19"/>
      <c r="X1007" s="38">
        <v>0</v>
      </c>
      <c r="Y1007" s="38">
        <v>56650</v>
      </c>
      <c r="Z1007" s="38">
        <v>56650</v>
      </c>
      <c r="AA1007" s="20"/>
      <c r="AB1007" s="19"/>
      <c r="AC1007" s="38" t="s">
        <v>112</v>
      </c>
    </row>
    <row r="1008" spans="1:29" x14ac:dyDescent="0.25">
      <c r="A1008" s="13" t="str">
        <f t="shared" si="32"/>
        <v>1728492961</v>
      </c>
      <c r="B1008" s="35">
        <v>1003</v>
      </c>
      <c r="C1008" s="36" t="s">
        <v>9451</v>
      </c>
      <c r="D1008" s="13" t="str">
        <f t="shared" si="33"/>
        <v>1728492961</v>
      </c>
      <c r="E1008" s="36"/>
      <c r="F1008" s="35" t="s">
        <v>9452</v>
      </c>
      <c r="G1008" s="37">
        <v>44102.297627314816</v>
      </c>
      <c r="H1008" s="35" t="s">
        <v>157</v>
      </c>
      <c r="I1008" s="35" t="s">
        <v>9453</v>
      </c>
      <c r="J1008" s="35" t="s">
        <v>9453</v>
      </c>
      <c r="K1008" s="35" t="s">
        <v>9454</v>
      </c>
      <c r="L1008" s="35" t="s">
        <v>9455</v>
      </c>
      <c r="M1008" s="35" t="s">
        <v>9456</v>
      </c>
      <c r="N1008" s="35" t="s">
        <v>9457</v>
      </c>
      <c r="O1008" s="35" t="s">
        <v>9458</v>
      </c>
      <c r="P1008" s="38">
        <v>50000</v>
      </c>
      <c r="Q1008" s="38">
        <v>6650</v>
      </c>
      <c r="R1008" s="38">
        <v>10000</v>
      </c>
      <c r="S1008" s="38">
        <v>0</v>
      </c>
      <c r="T1008" s="38">
        <v>0</v>
      </c>
      <c r="U1008" s="19"/>
      <c r="V1008" s="38">
        <v>0</v>
      </c>
      <c r="W1008" s="19"/>
      <c r="X1008" s="38">
        <v>0</v>
      </c>
      <c r="Y1008" s="38">
        <v>66650</v>
      </c>
      <c r="Z1008" s="38">
        <v>66650</v>
      </c>
      <c r="AA1008" s="39" t="s">
        <v>9459</v>
      </c>
      <c r="AB1008" s="38" t="s">
        <v>168</v>
      </c>
      <c r="AC1008" s="38" t="s">
        <v>112</v>
      </c>
    </row>
    <row r="1009" spans="1:29" x14ac:dyDescent="0.25">
      <c r="A1009" s="13" t="str">
        <f t="shared" si="32"/>
        <v>1772592864</v>
      </c>
      <c r="B1009" s="35">
        <v>1004</v>
      </c>
      <c r="C1009" s="36" t="s">
        <v>9460</v>
      </c>
      <c r="D1009" s="13" t="str">
        <f t="shared" si="33"/>
        <v>1772592864</v>
      </c>
      <c r="E1009" s="36"/>
      <c r="F1009" s="35" t="s">
        <v>9461</v>
      </c>
      <c r="G1009" s="37">
        <v>44102.306458333333</v>
      </c>
      <c r="H1009" s="35" t="s">
        <v>157</v>
      </c>
      <c r="I1009" s="35" t="s">
        <v>9462</v>
      </c>
      <c r="J1009" s="35" t="s">
        <v>9462</v>
      </c>
      <c r="K1009" s="35" t="s">
        <v>9463</v>
      </c>
      <c r="L1009" s="35" t="s">
        <v>9464</v>
      </c>
      <c r="M1009" s="35" t="s">
        <v>9465</v>
      </c>
      <c r="N1009" s="35" t="s">
        <v>9466</v>
      </c>
      <c r="O1009" s="35" t="s">
        <v>9467</v>
      </c>
      <c r="P1009" s="38">
        <v>50000</v>
      </c>
      <c r="Q1009" s="38">
        <v>6650</v>
      </c>
      <c r="R1009" s="38">
        <v>8000</v>
      </c>
      <c r="S1009" s="38">
        <v>0</v>
      </c>
      <c r="T1009" s="38">
        <v>0</v>
      </c>
      <c r="U1009" s="19"/>
      <c r="V1009" s="38">
        <v>0</v>
      </c>
      <c r="W1009" s="19"/>
      <c r="X1009" s="38">
        <v>0</v>
      </c>
      <c r="Y1009" s="38">
        <v>64650</v>
      </c>
      <c r="Z1009" s="38">
        <v>64650</v>
      </c>
      <c r="AA1009" s="39" t="s">
        <v>9468</v>
      </c>
      <c r="AB1009" s="38" t="s">
        <v>158</v>
      </c>
      <c r="AC1009" s="38" t="s">
        <v>112</v>
      </c>
    </row>
    <row r="1010" spans="1:29" x14ac:dyDescent="0.25">
      <c r="A1010" s="13" t="str">
        <f t="shared" si="32"/>
        <v>1457692632</v>
      </c>
      <c r="B1010" s="35">
        <v>1005</v>
      </c>
      <c r="C1010" s="36" t="s">
        <v>9469</v>
      </c>
      <c r="D1010" s="13" t="str">
        <f t="shared" si="33"/>
        <v>1457692632</v>
      </c>
      <c r="E1010" s="36"/>
      <c r="F1010" s="35" t="s">
        <v>9470</v>
      </c>
      <c r="G1010" s="37">
        <v>44102.320254629631</v>
      </c>
      <c r="H1010" s="35" t="s">
        <v>157</v>
      </c>
      <c r="I1010" s="35" t="s">
        <v>9471</v>
      </c>
      <c r="J1010" s="35" t="s">
        <v>9471</v>
      </c>
      <c r="K1010" s="35" t="s">
        <v>9472</v>
      </c>
      <c r="L1010" s="35" t="s">
        <v>9473</v>
      </c>
      <c r="M1010" s="35" t="s">
        <v>9474</v>
      </c>
      <c r="N1010" s="35" t="s">
        <v>9475</v>
      </c>
      <c r="O1010" s="35" t="s">
        <v>9476</v>
      </c>
      <c r="P1010" s="38">
        <v>50000</v>
      </c>
      <c r="Q1010" s="38">
        <v>6650</v>
      </c>
      <c r="R1010" s="38">
        <v>8000</v>
      </c>
      <c r="S1010" s="38">
        <v>0</v>
      </c>
      <c r="T1010" s="38">
        <v>0</v>
      </c>
      <c r="U1010" s="19"/>
      <c r="V1010" s="38">
        <v>0</v>
      </c>
      <c r="W1010" s="19"/>
      <c r="X1010" s="38">
        <v>0</v>
      </c>
      <c r="Y1010" s="38">
        <v>64650</v>
      </c>
      <c r="Z1010" s="38">
        <v>64650</v>
      </c>
      <c r="AA1010" s="39" t="s">
        <v>9477</v>
      </c>
      <c r="AB1010" s="38" t="s">
        <v>138</v>
      </c>
      <c r="AC1010" s="38" t="s">
        <v>112</v>
      </c>
    </row>
    <row r="1011" spans="1:29" x14ac:dyDescent="0.25">
      <c r="A1011" s="13" t="str">
        <f t="shared" si="32"/>
        <v>1689692155</v>
      </c>
      <c r="B1011" s="35">
        <v>1006</v>
      </c>
      <c r="C1011" s="36" t="s">
        <v>9478</v>
      </c>
      <c r="D1011" s="13" t="str">
        <f t="shared" si="33"/>
        <v>1689692155</v>
      </c>
      <c r="E1011" s="36"/>
      <c r="F1011" s="35" t="s">
        <v>9479</v>
      </c>
      <c r="G1011" s="37">
        <v>44102.32476851852</v>
      </c>
      <c r="H1011" s="35" t="s">
        <v>157</v>
      </c>
      <c r="I1011" s="35" t="s">
        <v>9480</v>
      </c>
      <c r="J1011" s="35" t="s">
        <v>9480</v>
      </c>
      <c r="K1011" s="35" t="s">
        <v>9481</v>
      </c>
      <c r="L1011" s="35" t="s">
        <v>9482</v>
      </c>
      <c r="M1011" s="35" t="s">
        <v>9483</v>
      </c>
      <c r="N1011" s="35" t="s">
        <v>9484</v>
      </c>
      <c r="O1011" s="35" t="s">
        <v>9485</v>
      </c>
      <c r="P1011" s="38">
        <v>50000</v>
      </c>
      <c r="Q1011" s="38">
        <v>6650</v>
      </c>
      <c r="R1011" s="38">
        <v>0</v>
      </c>
      <c r="S1011" s="38">
        <v>0</v>
      </c>
      <c r="T1011" s="38">
        <v>0</v>
      </c>
      <c r="U1011" s="19"/>
      <c r="V1011" s="38">
        <v>0</v>
      </c>
      <c r="W1011" s="19"/>
      <c r="X1011" s="38">
        <v>0</v>
      </c>
      <c r="Y1011" s="38">
        <v>56650</v>
      </c>
      <c r="Z1011" s="38">
        <v>56650</v>
      </c>
      <c r="AA1011" s="20"/>
      <c r="AB1011" s="19"/>
      <c r="AC1011" s="38" t="s">
        <v>112</v>
      </c>
    </row>
    <row r="1012" spans="1:29" x14ac:dyDescent="0.25">
      <c r="A1012" s="13" t="str">
        <f t="shared" si="32"/>
        <v>1822552896</v>
      </c>
      <c r="B1012" s="35">
        <v>1007</v>
      </c>
      <c r="C1012" s="36" t="s">
        <v>9486</v>
      </c>
      <c r="D1012" s="13" t="str">
        <f t="shared" si="33"/>
        <v>1822552896</v>
      </c>
      <c r="E1012" s="36"/>
      <c r="F1012" s="35" t="s">
        <v>9487</v>
      </c>
      <c r="G1012" s="37">
        <v>44102.338865740741</v>
      </c>
      <c r="H1012" s="35" t="s">
        <v>157</v>
      </c>
      <c r="I1012" s="35" t="s">
        <v>9488</v>
      </c>
      <c r="J1012" s="35" t="s">
        <v>9488</v>
      </c>
      <c r="K1012" s="35" t="s">
        <v>9489</v>
      </c>
      <c r="L1012" s="35" t="s">
        <v>9490</v>
      </c>
      <c r="M1012" s="35" t="s">
        <v>9491</v>
      </c>
      <c r="N1012" s="35" t="s">
        <v>9492</v>
      </c>
      <c r="O1012" s="35" t="s">
        <v>9493</v>
      </c>
      <c r="P1012" s="38">
        <v>50000</v>
      </c>
      <c r="Q1012" s="38">
        <v>6650</v>
      </c>
      <c r="R1012" s="38">
        <v>8000</v>
      </c>
      <c r="S1012" s="38">
        <v>0</v>
      </c>
      <c r="T1012" s="38">
        <v>0</v>
      </c>
      <c r="U1012" s="19"/>
      <c r="V1012" s="38">
        <v>0</v>
      </c>
      <c r="W1012" s="19"/>
      <c r="X1012" s="38">
        <v>0</v>
      </c>
      <c r="Y1012" s="38">
        <v>64650</v>
      </c>
      <c r="Z1012" s="38">
        <v>64650</v>
      </c>
      <c r="AA1012" s="39" t="s">
        <v>9494</v>
      </c>
      <c r="AB1012" s="38" t="s">
        <v>138</v>
      </c>
      <c r="AC1012" s="38" t="s">
        <v>112</v>
      </c>
    </row>
    <row r="1013" spans="1:29" x14ac:dyDescent="0.25">
      <c r="A1013" s="13" t="str">
        <f t="shared" si="32"/>
        <v>1698552264</v>
      </c>
      <c r="B1013" s="35">
        <v>1008</v>
      </c>
      <c r="C1013" s="36" t="s">
        <v>9495</v>
      </c>
      <c r="D1013" s="13" t="str">
        <f t="shared" si="33"/>
        <v>1698552264</v>
      </c>
      <c r="E1013" s="36"/>
      <c r="F1013" s="35" t="s">
        <v>9496</v>
      </c>
      <c r="G1013" s="37">
        <v>44102.346736111111</v>
      </c>
      <c r="H1013" s="35" t="s">
        <v>157</v>
      </c>
      <c r="I1013" s="35" t="s">
        <v>9497</v>
      </c>
      <c r="J1013" s="35" t="s">
        <v>9497</v>
      </c>
      <c r="K1013" s="35" t="s">
        <v>9498</v>
      </c>
      <c r="L1013" s="35" t="s">
        <v>9499</v>
      </c>
      <c r="M1013" s="35" t="s">
        <v>9500</v>
      </c>
      <c r="N1013" s="35" t="s">
        <v>9501</v>
      </c>
      <c r="O1013" s="35" t="s">
        <v>9502</v>
      </c>
      <c r="P1013" s="38">
        <v>50000</v>
      </c>
      <c r="Q1013" s="38">
        <v>6650</v>
      </c>
      <c r="R1013" s="38">
        <v>0</v>
      </c>
      <c r="S1013" s="38">
        <v>0</v>
      </c>
      <c r="T1013" s="38">
        <v>0</v>
      </c>
      <c r="U1013" s="19"/>
      <c r="V1013" s="38">
        <v>0</v>
      </c>
      <c r="W1013" s="19"/>
      <c r="X1013" s="38">
        <v>0</v>
      </c>
      <c r="Y1013" s="38">
        <v>56650</v>
      </c>
      <c r="Z1013" s="38">
        <v>56650</v>
      </c>
      <c r="AA1013" s="20"/>
      <c r="AB1013" s="19"/>
      <c r="AC1013" s="38" t="s">
        <v>112</v>
      </c>
    </row>
    <row r="1014" spans="1:29" x14ac:dyDescent="0.25">
      <c r="A1014" s="13" t="str">
        <f t="shared" si="32"/>
        <v>1743652740</v>
      </c>
      <c r="B1014" s="35">
        <v>1009</v>
      </c>
      <c r="C1014" s="36" t="s">
        <v>9503</v>
      </c>
      <c r="D1014" s="13" t="str">
        <f t="shared" si="33"/>
        <v>1743652740</v>
      </c>
      <c r="E1014" s="36"/>
      <c r="F1014" s="35" t="s">
        <v>9504</v>
      </c>
      <c r="G1014" s="37">
        <v>44102.353587962964</v>
      </c>
      <c r="H1014" s="35" t="s">
        <v>157</v>
      </c>
      <c r="I1014" s="35" t="s">
        <v>9505</v>
      </c>
      <c r="J1014" s="35" t="s">
        <v>9505</v>
      </c>
      <c r="K1014" s="35" t="s">
        <v>9506</v>
      </c>
      <c r="L1014" s="35" t="s">
        <v>9507</v>
      </c>
      <c r="M1014" s="35" t="s">
        <v>9508</v>
      </c>
      <c r="N1014" s="35" t="s">
        <v>921</v>
      </c>
      <c r="O1014" s="35" t="s">
        <v>922</v>
      </c>
      <c r="P1014" s="38">
        <v>1900000</v>
      </c>
      <c r="Q1014" s="38">
        <v>6650</v>
      </c>
      <c r="R1014" s="38">
        <v>10000</v>
      </c>
      <c r="S1014" s="38">
        <v>0</v>
      </c>
      <c r="T1014" s="38">
        <v>0</v>
      </c>
      <c r="U1014" s="19"/>
      <c r="V1014" s="38">
        <v>0</v>
      </c>
      <c r="W1014" s="19"/>
      <c r="X1014" s="38">
        <v>0</v>
      </c>
      <c r="Y1014" s="38">
        <v>1916650</v>
      </c>
      <c r="Z1014" s="38">
        <v>1916650</v>
      </c>
      <c r="AA1014" s="39" t="s">
        <v>9509</v>
      </c>
      <c r="AB1014" s="38" t="s">
        <v>158</v>
      </c>
      <c r="AC1014" s="38" t="s">
        <v>112</v>
      </c>
    </row>
    <row r="1015" spans="1:29" x14ac:dyDescent="0.25">
      <c r="A1015" s="13" t="str">
        <f t="shared" si="32"/>
        <v>1864652039</v>
      </c>
      <c r="B1015" s="35">
        <v>1010</v>
      </c>
      <c r="C1015" s="36" t="s">
        <v>9510</v>
      </c>
      <c r="D1015" s="13" t="str">
        <f t="shared" si="33"/>
        <v>1864652039</v>
      </c>
      <c r="E1015" s="36"/>
      <c r="F1015" s="35" t="s">
        <v>9511</v>
      </c>
      <c r="G1015" s="37">
        <v>44102.361724537041</v>
      </c>
      <c r="H1015" s="35" t="s">
        <v>157</v>
      </c>
      <c r="I1015" s="35" t="s">
        <v>9512</v>
      </c>
      <c r="J1015" s="35" t="s">
        <v>9512</v>
      </c>
      <c r="K1015" s="35" t="s">
        <v>9513</v>
      </c>
      <c r="L1015" s="35" t="s">
        <v>9514</v>
      </c>
      <c r="M1015" s="35" t="s">
        <v>9515</v>
      </c>
      <c r="N1015" s="35" t="s">
        <v>9516</v>
      </c>
      <c r="O1015" s="35" t="s">
        <v>9517</v>
      </c>
      <c r="P1015" s="38">
        <v>50000</v>
      </c>
      <c r="Q1015" s="38">
        <v>6650</v>
      </c>
      <c r="R1015" s="38">
        <v>10000</v>
      </c>
      <c r="S1015" s="38">
        <v>0</v>
      </c>
      <c r="T1015" s="38">
        <v>0</v>
      </c>
      <c r="U1015" s="19"/>
      <c r="V1015" s="38">
        <v>0</v>
      </c>
      <c r="W1015" s="19"/>
      <c r="X1015" s="38">
        <v>0</v>
      </c>
      <c r="Y1015" s="38">
        <v>66650</v>
      </c>
      <c r="Z1015" s="38">
        <v>66650</v>
      </c>
      <c r="AA1015" s="39" t="s">
        <v>9518</v>
      </c>
      <c r="AB1015" s="38" t="s">
        <v>162</v>
      </c>
      <c r="AC1015" s="38" t="s">
        <v>112</v>
      </c>
    </row>
    <row r="1016" spans="1:29" x14ac:dyDescent="0.25">
      <c r="A1016" s="13" t="str">
        <f t="shared" si="32"/>
        <v>1367752004</v>
      </c>
      <c r="B1016" s="35">
        <v>1011</v>
      </c>
      <c r="C1016" s="36" t="s">
        <v>9519</v>
      </c>
      <c r="D1016" s="13" t="str">
        <f t="shared" si="33"/>
        <v>1367752004</v>
      </c>
      <c r="E1016" s="36"/>
      <c r="F1016" s="35" t="s">
        <v>9520</v>
      </c>
      <c r="G1016" s="37">
        <v>44102.371504629627</v>
      </c>
      <c r="H1016" s="35" t="s">
        <v>157</v>
      </c>
      <c r="I1016" s="35" t="s">
        <v>9521</v>
      </c>
      <c r="J1016" s="35" t="s">
        <v>9521</v>
      </c>
      <c r="K1016" s="35" t="s">
        <v>9522</v>
      </c>
      <c r="L1016" s="35" t="s">
        <v>9523</v>
      </c>
      <c r="M1016" s="35" t="s">
        <v>9524</v>
      </c>
      <c r="N1016" s="35" t="s">
        <v>9525</v>
      </c>
      <c r="O1016" s="35" t="s">
        <v>9526</v>
      </c>
      <c r="P1016" s="38">
        <v>50000</v>
      </c>
      <c r="Q1016" s="38">
        <v>6650</v>
      </c>
      <c r="R1016" s="38">
        <v>0</v>
      </c>
      <c r="S1016" s="38">
        <v>0</v>
      </c>
      <c r="T1016" s="38">
        <v>0</v>
      </c>
      <c r="U1016" s="19"/>
      <c r="V1016" s="38">
        <v>0</v>
      </c>
      <c r="W1016" s="19"/>
      <c r="X1016" s="38">
        <v>0</v>
      </c>
      <c r="Y1016" s="38">
        <v>56650</v>
      </c>
      <c r="Z1016" s="38">
        <v>56650</v>
      </c>
      <c r="AA1016" s="20"/>
      <c r="AB1016" s="19"/>
      <c r="AC1016" s="38" t="s">
        <v>112</v>
      </c>
    </row>
    <row r="1017" spans="1:29" x14ac:dyDescent="0.25">
      <c r="A1017" s="13" t="str">
        <f t="shared" si="32"/>
        <v>1764103513</v>
      </c>
      <c r="B1017" s="35">
        <v>1012</v>
      </c>
      <c r="C1017" s="36" t="s">
        <v>9527</v>
      </c>
      <c r="D1017" s="13" t="str">
        <f t="shared" si="33"/>
        <v>1764103513</v>
      </c>
      <c r="E1017" s="36"/>
      <c r="F1017" s="35" t="s">
        <v>9528</v>
      </c>
      <c r="G1017" s="37">
        <v>44102.377199074072</v>
      </c>
      <c r="H1017" s="35" t="s">
        <v>157</v>
      </c>
      <c r="I1017" s="35" t="s">
        <v>9529</v>
      </c>
      <c r="J1017" s="35" t="s">
        <v>9529</v>
      </c>
      <c r="K1017" s="35" t="s">
        <v>9530</v>
      </c>
      <c r="L1017" s="35" t="s">
        <v>9531</v>
      </c>
      <c r="M1017" s="35" t="s">
        <v>9532</v>
      </c>
      <c r="N1017" s="35" t="s">
        <v>1230</v>
      </c>
      <c r="O1017" s="35" t="s">
        <v>1231</v>
      </c>
      <c r="P1017" s="38">
        <v>430000</v>
      </c>
      <c r="Q1017" s="38">
        <v>6650</v>
      </c>
      <c r="R1017" s="38">
        <v>23000</v>
      </c>
      <c r="S1017" s="38">
        <v>0</v>
      </c>
      <c r="T1017" s="38">
        <v>0</v>
      </c>
      <c r="U1017" s="19"/>
      <c r="V1017" s="38">
        <v>0</v>
      </c>
      <c r="W1017" s="19"/>
      <c r="X1017" s="38">
        <v>0</v>
      </c>
      <c r="Y1017" s="38">
        <v>459650</v>
      </c>
      <c r="Z1017" s="38">
        <v>459650</v>
      </c>
      <c r="AA1017" s="39" t="s">
        <v>9533</v>
      </c>
      <c r="AB1017" s="38" t="s">
        <v>151</v>
      </c>
      <c r="AC1017" s="38" t="s">
        <v>112</v>
      </c>
    </row>
    <row r="1018" spans="1:29" x14ac:dyDescent="0.25">
      <c r="A1018" s="13" t="str">
        <f t="shared" si="32"/>
        <v>1448203521</v>
      </c>
      <c r="B1018" s="35">
        <v>1013</v>
      </c>
      <c r="C1018" s="36" t="s">
        <v>9534</v>
      </c>
      <c r="D1018" s="13" t="str">
        <f t="shared" si="33"/>
        <v>1448203521</v>
      </c>
      <c r="E1018" s="36"/>
      <c r="F1018" s="35" t="s">
        <v>9535</v>
      </c>
      <c r="G1018" s="37">
        <v>44102.390879629631</v>
      </c>
      <c r="H1018" s="35" t="s">
        <v>157</v>
      </c>
      <c r="I1018" s="35" t="s">
        <v>9536</v>
      </c>
      <c r="J1018" s="35" t="s">
        <v>9536</v>
      </c>
      <c r="K1018" s="35" t="s">
        <v>9537</v>
      </c>
      <c r="L1018" s="35" t="s">
        <v>9538</v>
      </c>
      <c r="M1018" s="35" t="s">
        <v>9539</v>
      </c>
      <c r="N1018" s="35" t="s">
        <v>9540</v>
      </c>
      <c r="O1018" s="35" t="s">
        <v>9541</v>
      </c>
      <c r="P1018" s="38">
        <v>50000</v>
      </c>
      <c r="Q1018" s="38">
        <v>6650</v>
      </c>
      <c r="R1018" s="38">
        <v>0</v>
      </c>
      <c r="S1018" s="38">
        <v>0</v>
      </c>
      <c r="T1018" s="38">
        <v>0</v>
      </c>
      <c r="U1018" s="19"/>
      <c r="V1018" s="38">
        <v>0</v>
      </c>
      <c r="W1018" s="19"/>
      <c r="X1018" s="38">
        <v>0</v>
      </c>
      <c r="Y1018" s="38">
        <v>56650</v>
      </c>
      <c r="Z1018" s="38">
        <v>56650</v>
      </c>
      <c r="AA1018" s="20"/>
      <c r="AB1018" s="19"/>
      <c r="AC1018" s="38" t="s">
        <v>112</v>
      </c>
    </row>
    <row r="1019" spans="1:29" x14ac:dyDescent="0.25">
      <c r="A1019" s="13" t="str">
        <f t="shared" si="32"/>
        <v>1571303218</v>
      </c>
      <c r="B1019" s="35">
        <v>1014</v>
      </c>
      <c r="C1019" s="36" t="s">
        <v>9542</v>
      </c>
      <c r="D1019" s="13" t="str">
        <f t="shared" si="33"/>
        <v>1571303218</v>
      </c>
      <c r="E1019" s="36"/>
      <c r="F1019" s="35" t="s">
        <v>9543</v>
      </c>
      <c r="G1019" s="37">
        <v>44102.39403935185</v>
      </c>
      <c r="H1019" s="35" t="s">
        <v>157</v>
      </c>
      <c r="I1019" s="35" t="s">
        <v>9544</v>
      </c>
      <c r="J1019" s="35" t="s">
        <v>9544</v>
      </c>
      <c r="K1019" s="35" t="s">
        <v>9545</v>
      </c>
      <c r="L1019" s="35" t="s">
        <v>9546</v>
      </c>
      <c r="M1019" s="35" t="s">
        <v>9547</v>
      </c>
      <c r="N1019" s="35" t="s">
        <v>9548</v>
      </c>
      <c r="O1019" s="35" t="s">
        <v>9549</v>
      </c>
      <c r="P1019" s="38">
        <v>474000</v>
      </c>
      <c r="Q1019" s="38">
        <v>6650</v>
      </c>
      <c r="R1019" s="38">
        <v>12000</v>
      </c>
      <c r="S1019" s="38">
        <v>0</v>
      </c>
      <c r="T1019" s="38">
        <v>0</v>
      </c>
      <c r="U1019" s="19"/>
      <c r="V1019" s="38">
        <v>0</v>
      </c>
      <c r="W1019" s="19"/>
      <c r="X1019" s="38">
        <v>0</v>
      </c>
      <c r="Y1019" s="38">
        <v>492650</v>
      </c>
      <c r="Z1019" s="38">
        <v>492650</v>
      </c>
      <c r="AA1019" s="39" t="s">
        <v>9550</v>
      </c>
      <c r="AB1019" s="38" t="s">
        <v>162</v>
      </c>
      <c r="AC1019" s="38" t="s">
        <v>112</v>
      </c>
    </row>
    <row r="1020" spans="1:29" x14ac:dyDescent="0.25">
      <c r="A1020" s="13" t="str">
        <f t="shared" si="32"/>
        <v>1442303401</v>
      </c>
      <c r="B1020" s="35">
        <v>1015</v>
      </c>
      <c r="C1020" s="36" t="s">
        <v>9551</v>
      </c>
      <c r="D1020" s="13" t="str">
        <f t="shared" si="33"/>
        <v>1442303401</v>
      </c>
      <c r="E1020" s="36"/>
      <c r="F1020" s="35" t="s">
        <v>9552</v>
      </c>
      <c r="G1020" s="37">
        <v>44102.394479166665</v>
      </c>
      <c r="H1020" s="35" t="s">
        <v>157</v>
      </c>
      <c r="I1020" s="35" t="s">
        <v>9553</v>
      </c>
      <c r="J1020" s="35" t="s">
        <v>9553</v>
      </c>
      <c r="K1020" s="35" t="s">
        <v>9554</v>
      </c>
      <c r="L1020" s="35" t="s">
        <v>9555</v>
      </c>
      <c r="M1020" s="35" t="s">
        <v>9556</v>
      </c>
      <c r="N1020" s="35" t="s">
        <v>9557</v>
      </c>
      <c r="O1020" s="35" t="s">
        <v>9558</v>
      </c>
      <c r="P1020" s="38">
        <v>50000</v>
      </c>
      <c r="Q1020" s="38">
        <v>6650</v>
      </c>
      <c r="R1020" s="38">
        <v>10000</v>
      </c>
      <c r="S1020" s="38">
        <v>0</v>
      </c>
      <c r="T1020" s="38">
        <v>0</v>
      </c>
      <c r="U1020" s="19"/>
      <c r="V1020" s="38">
        <v>0</v>
      </c>
      <c r="W1020" s="19"/>
      <c r="X1020" s="38">
        <v>0</v>
      </c>
      <c r="Y1020" s="38">
        <v>66650</v>
      </c>
      <c r="Z1020" s="38">
        <v>66650</v>
      </c>
      <c r="AA1020" s="39" t="s">
        <v>9559</v>
      </c>
      <c r="AB1020" s="38" t="s">
        <v>162</v>
      </c>
      <c r="AC1020" s="38" t="s">
        <v>112</v>
      </c>
    </row>
    <row r="1021" spans="1:29" x14ac:dyDescent="0.25">
      <c r="A1021" s="13" t="str">
        <f t="shared" si="32"/>
        <v>1345303758</v>
      </c>
      <c r="B1021" s="35">
        <v>1016</v>
      </c>
      <c r="C1021" s="36" t="s">
        <v>9560</v>
      </c>
      <c r="D1021" s="13" t="str">
        <f t="shared" si="33"/>
        <v>1345303758</v>
      </c>
      <c r="E1021" s="36"/>
      <c r="F1021" s="35" t="s">
        <v>9561</v>
      </c>
      <c r="G1021" s="37">
        <v>44102.400057870371</v>
      </c>
      <c r="H1021" s="35" t="s">
        <v>157</v>
      </c>
      <c r="I1021" s="35" t="s">
        <v>9562</v>
      </c>
      <c r="J1021" s="35" t="s">
        <v>9562</v>
      </c>
      <c r="K1021" s="35" t="s">
        <v>9563</v>
      </c>
      <c r="L1021" s="35" t="s">
        <v>9564</v>
      </c>
      <c r="M1021" s="35" t="s">
        <v>9565</v>
      </c>
      <c r="N1021" s="35" t="s">
        <v>9566</v>
      </c>
      <c r="O1021" s="35" t="s">
        <v>9567</v>
      </c>
      <c r="P1021" s="38">
        <v>474000</v>
      </c>
      <c r="Q1021" s="38">
        <v>6650</v>
      </c>
      <c r="R1021" s="38">
        <v>10000</v>
      </c>
      <c r="S1021" s="38">
        <v>0</v>
      </c>
      <c r="T1021" s="38">
        <v>0</v>
      </c>
      <c r="U1021" s="19"/>
      <c r="V1021" s="38">
        <v>0</v>
      </c>
      <c r="W1021" s="19"/>
      <c r="X1021" s="38">
        <v>0</v>
      </c>
      <c r="Y1021" s="38">
        <v>490650</v>
      </c>
      <c r="Z1021" s="38">
        <v>490650</v>
      </c>
      <c r="AA1021" s="39" t="s">
        <v>9568</v>
      </c>
      <c r="AB1021" s="38" t="s">
        <v>162</v>
      </c>
      <c r="AC1021" s="38" t="s">
        <v>112</v>
      </c>
    </row>
    <row r="1022" spans="1:29" x14ac:dyDescent="0.25">
      <c r="A1022" s="13" t="str">
        <f t="shared" si="32"/>
        <v>1817062728</v>
      </c>
      <c r="B1022" s="35">
        <v>1017</v>
      </c>
      <c r="C1022" s="36" t="s">
        <v>9569</v>
      </c>
      <c r="D1022" s="13" t="str">
        <f t="shared" si="33"/>
        <v>1817062728</v>
      </c>
      <c r="E1022" s="36"/>
      <c r="F1022" s="35" t="s">
        <v>9570</v>
      </c>
      <c r="G1022" s="37">
        <v>44102.402974537035</v>
      </c>
      <c r="H1022" s="35" t="s">
        <v>157</v>
      </c>
      <c r="I1022" s="35" t="s">
        <v>9571</v>
      </c>
      <c r="J1022" s="35" t="s">
        <v>9571</v>
      </c>
      <c r="K1022" s="35" t="s">
        <v>9572</v>
      </c>
      <c r="L1022" s="35" t="s">
        <v>9573</v>
      </c>
      <c r="M1022" s="35" t="s">
        <v>9574</v>
      </c>
      <c r="N1022" s="35" t="s">
        <v>9575</v>
      </c>
      <c r="O1022" s="35" t="s">
        <v>9576</v>
      </c>
      <c r="P1022" s="38">
        <v>50000</v>
      </c>
      <c r="Q1022" s="38">
        <v>6650</v>
      </c>
      <c r="R1022" s="38">
        <v>15000</v>
      </c>
      <c r="S1022" s="38">
        <v>0</v>
      </c>
      <c r="T1022" s="38">
        <v>0</v>
      </c>
      <c r="U1022" s="19"/>
      <c r="V1022" s="38">
        <v>0</v>
      </c>
      <c r="W1022" s="19"/>
      <c r="X1022" s="38">
        <v>0</v>
      </c>
      <c r="Y1022" s="38">
        <v>71650</v>
      </c>
      <c r="Z1022" s="38">
        <v>71650</v>
      </c>
      <c r="AA1022" s="39" t="s">
        <v>9577</v>
      </c>
      <c r="AB1022" s="38" t="s">
        <v>158</v>
      </c>
      <c r="AC1022" s="38" t="s">
        <v>112</v>
      </c>
    </row>
    <row r="1023" spans="1:29" x14ac:dyDescent="0.25">
      <c r="A1023" s="13" t="str">
        <f t="shared" si="32"/>
        <v>1181403148</v>
      </c>
      <c r="B1023" s="35">
        <v>1018</v>
      </c>
      <c r="C1023" s="36" t="s">
        <v>9578</v>
      </c>
      <c r="D1023" s="13" t="str">
        <f t="shared" si="33"/>
        <v>1181403148</v>
      </c>
      <c r="E1023" s="36"/>
      <c r="F1023" s="35" t="s">
        <v>9579</v>
      </c>
      <c r="G1023" s="37">
        <v>44102.406122685185</v>
      </c>
      <c r="H1023" s="35" t="s">
        <v>157</v>
      </c>
      <c r="I1023" s="35" t="s">
        <v>9580</v>
      </c>
      <c r="J1023" s="35" t="s">
        <v>9580</v>
      </c>
      <c r="K1023" s="35" t="s">
        <v>9581</v>
      </c>
      <c r="L1023" s="35" t="s">
        <v>9582</v>
      </c>
      <c r="M1023" s="35" t="s">
        <v>9583</v>
      </c>
      <c r="N1023" s="35" t="s">
        <v>9584</v>
      </c>
      <c r="O1023" s="35" t="s">
        <v>9585</v>
      </c>
      <c r="P1023" s="38">
        <v>50000</v>
      </c>
      <c r="Q1023" s="38">
        <v>6650</v>
      </c>
      <c r="R1023" s="38">
        <v>10000</v>
      </c>
      <c r="S1023" s="38">
        <v>0</v>
      </c>
      <c r="T1023" s="38">
        <v>0</v>
      </c>
      <c r="U1023" s="19"/>
      <c r="V1023" s="38">
        <v>0</v>
      </c>
      <c r="W1023" s="19"/>
      <c r="X1023" s="38">
        <v>0</v>
      </c>
      <c r="Y1023" s="38">
        <v>66650</v>
      </c>
      <c r="Z1023" s="38">
        <v>66650</v>
      </c>
      <c r="AA1023" s="39" t="s">
        <v>9586</v>
      </c>
      <c r="AB1023" s="38" t="s">
        <v>162</v>
      </c>
      <c r="AC1023" s="38" t="s">
        <v>112</v>
      </c>
    </row>
    <row r="1024" spans="1:29" x14ac:dyDescent="0.25">
      <c r="A1024" s="13" t="str">
        <f t="shared" si="32"/>
        <v>1001162929</v>
      </c>
      <c r="B1024" s="35">
        <v>1019</v>
      </c>
      <c r="C1024" s="36" t="s">
        <v>9587</v>
      </c>
      <c r="D1024" s="13" t="str">
        <f t="shared" si="33"/>
        <v>1001162929</v>
      </c>
      <c r="E1024" s="36"/>
      <c r="F1024" s="35" t="s">
        <v>9588</v>
      </c>
      <c r="G1024" s="37">
        <v>44102.407025462962</v>
      </c>
      <c r="H1024" s="35" t="s">
        <v>157</v>
      </c>
      <c r="I1024" s="35" t="s">
        <v>9589</v>
      </c>
      <c r="J1024" s="35" t="s">
        <v>9589</v>
      </c>
      <c r="K1024" s="35" t="s">
        <v>9590</v>
      </c>
      <c r="L1024" s="35" t="s">
        <v>9591</v>
      </c>
      <c r="M1024" s="35" t="s">
        <v>9592</v>
      </c>
      <c r="N1024" s="35" t="s">
        <v>5813</v>
      </c>
      <c r="O1024" s="35" t="s">
        <v>918</v>
      </c>
      <c r="P1024" s="38">
        <v>150000</v>
      </c>
      <c r="Q1024" s="38">
        <v>6650</v>
      </c>
      <c r="R1024" s="38">
        <v>10000</v>
      </c>
      <c r="S1024" s="38">
        <v>0</v>
      </c>
      <c r="T1024" s="38">
        <v>0</v>
      </c>
      <c r="U1024" s="19"/>
      <c r="V1024" s="38">
        <v>0</v>
      </c>
      <c r="W1024" s="19"/>
      <c r="X1024" s="38">
        <v>0</v>
      </c>
      <c r="Y1024" s="38">
        <v>166650</v>
      </c>
      <c r="Z1024" s="38">
        <v>166650</v>
      </c>
      <c r="AA1024" s="39" t="s">
        <v>9593</v>
      </c>
      <c r="AB1024" s="38" t="s">
        <v>162</v>
      </c>
      <c r="AC1024" s="38" t="s">
        <v>112</v>
      </c>
    </row>
    <row r="1025" spans="1:29" x14ac:dyDescent="0.25">
      <c r="A1025" s="13" t="str">
        <f t="shared" si="32"/>
        <v>1675162477</v>
      </c>
      <c r="B1025" s="35">
        <v>1020</v>
      </c>
      <c r="C1025" s="36" t="s">
        <v>9594</v>
      </c>
      <c r="D1025" s="13" t="str">
        <f t="shared" si="33"/>
        <v>1675162477</v>
      </c>
      <c r="E1025" s="36"/>
      <c r="F1025" s="35" t="s">
        <v>9595</v>
      </c>
      <c r="G1025" s="37">
        <v>44102.412453703706</v>
      </c>
      <c r="H1025" s="35" t="s">
        <v>157</v>
      </c>
      <c r="I1025" s="35" t="s">
        <v>9596</v>
      </c>
      <c r="J1025" s="35" t="s">
        <v>9596</v>
      </c>
      <c r="K1025" s="35" t="s">
        <v>9597</v>
      </c>
      <c r="L1025" s="35" t="s">
        <v>9598</v>
      </c>
      <c r="M1025" s="35" t="s">
        <v>9599</v>
      </c>
      <c r="N1025" s="35" t="s">
        <v>5821</v>
      </c>
      <c r="O1025" s="35" t="s">
        <v>5822</v>
      </c>
      <c r="P1025" s="38">
        <v>440000</v>
      </c>
      <c r="Q1025" s="38">
        <v>6650</v>
      </c>
      <c r="R1025" s="38">
        <v>10000</v>
      </c>
      <c r="S1025" s="38">
        <v>0</v>
      </c>
      <c r="T1025" s="38">
        <v>0</v>
      </c>
      <c r="U1025" s="19"/>
      <c r="V1025" s="38">
        <v>0</v>
      </c>
      <c r="W1025" s="19"/>
      <c r="X1025" s="38">
        <v>0</v>
      </c>
      <c r="Y1025" s="38">
        <v>456650</v>
      </c>
      <c r="Z1025" s="38">
        <v>456650</v>
      </c>
      <c r="AA1025" s="39" t="s">
        <v>9600</v>
      </c>
      <c r="AB1025" s="38" t="s">
        <v>162</v>
      </c>
      <c r="AC1025" s="38" t="s">
        <v>112</v>
      </c>
    </row>
    <row r="1026" spans="1:29" x14ac:dyDescent="0.25">
      <c r="A1026" s="13" t="str">
        <f t="shared" si="32"/>
        <v>1687403773</v>
      </c>
      <c r="B1026" s="35">
        <v>1021</v>
      </c>
      <c r="C1026" s="36" t="s">
        <v>9601</v>
      </c>
      <c r="D1026" s="13" t="str">
        <f t="shared" si="33"/>
        <v>1687403773</v>
      </c>
      <c r="E1026" s="36"/>
      <c r="F1026" s="35" t="s">
        <v>9602</v>
      </c>
      <c r="G1026" s="37">
        <v>44102.413321759261</v>
      </c>
      <c r="H1026" s="35" t="s">
        <v>157</v>
      </c>
      <c r="I1026" s="35" t="s">
        <v>9603</v>
      </c>
      <c r="J1026" s="35" t="s">
        <v>9603</v>
      </c>
      <c r="K1026" s="35" t="s">
        <v>9604</v>
      </c>
      <c r="L1026" s="35" t="s">
        <v>9605</v>
      </c>
      <c r="M1026" s="35" t="s">
        <v>9606</v>
      </c>
      <c r="N1026" s="35" t="s">
        <v>268</v>
      </c>
      <c r="O1026" s="35" t="s">
        <v>269</v>
      </c>
      <c r="P1026" s="38">
        <v>150000</v>
      </c>
      <c r="Q1026" s="38">
        <v>6650</v>
      </c>
      <c r="R1026" s="38">
        <v>15000</v>
      </c>
      <c r="S1026" s="38">
        <v>0</v>
      </c>
      <c r="T1026" s="38">
        <v>0</v>
      </c>
      <c r="U1026" s="19"/>
      <c r="V1026" s="38">
        <v>0</v>
      </c>
      <c r="W1026" s="19"/>
      <c r="X1026" s="38">
        <v>0</v>
      </c>
      <c r="Y1026" s="38">
        <v>171650</v>
      </c>
      <c r="Z1026" s="38">
        <v>171650</v>
      </c>
      <c r="AA1026" s="39" t="s">
        <v>9607</v>
      </c>
      <c r="AB1026" s="38" t="s">
        <v>138</v>
      </c>
      <c r="AC1026" s="38" t="s">
        <v>112</v>
      </c>
    </row>
    <row r="1027" spans="1:29" x14ac:dyDescent="0.25">
      <c r="A1027" s="13" t="str">
        <f t="shared" si="32"/>
        <v>1017162124</v>
      </c>
      <c r="B1027" s="35">
        <v>1022</v>
      </c>
      <c r="C1027" s="36" t="s">
        <v>9608</v>
      </c>
      <c r="D1027" s="13" t="str">
        <f t="shared" si="33"/>
        <v>1017162124</v>
      </c>
      <c r="E1027" s="36"/>
      <c r="F1027" s="35" t="s">
        <v>9609</v>
      </c>
      <c r="G1027" s="37">
        <v>44102.414074074077</v>
      </c>
      <c r="H1027" s="35" t="s">
        <v>157</v>
      </c>
      <c r="I1027" s="35" t="s">
        <v>9610</v>
      </c>
      <c r="J1027" s="35" t="s">
        <v>9610</v>
      </c>
      <c r="K1027" s="35" t="s">
        <v>9611</v>
      </c>
      <c r="L1027" s="35" t="s">
        <v>9612</v>
      </c>
      <c r="M1027" s="35" t="s">
        <v>9613</v>
      </c>
      <c r="N1027" s="35" t="s">
        <v>3234</v>
      </c>
      <c r="O1027" s="35" t="s">
        <v>3235</v>
      </c>
      <c r="P1027" s="38">
        <v>1422000</v>
      </c>
      <c r="Q1027" s="38">
        <v>6650</v>
      </c>
      <c r="R1027" s="38">
        <v>15000</v>
      </c>
      <c r="S1027" s="38">
        <v>0</v>
      </c>
      <c r="T1027" s="38">
        <v>0</v>
      </c>
      <c r="U1027" s="19"/>
      <c r="V1027" s="38">
        <v>0</v>
      </c>
      <c r="W1027" s="19"/>
      <c r="X1027" s="38">
        <v>0</v>
      </c>
      <c r="Y1027" s="38">
        <v>1443650</v>
      </c>
      <c r="Z1027" s="38">
        <v>1443650</v>
      </c>
      <c r="AA1027" s="39" t="s">
        <v>9614</v>
      </c>
      <c r="AB1027" s="38" t="s">
        <v>162</v>
      </c>
      <c r="AC1027" s="38" t="s">
        <v>112</v>
      </c>
    </row>
    <row r="1028" spans="1:29" x14ac:dyDescent="0.25">
      <c r="A1028" s="13" t="str">
        <f t="shared" si="32"/>
        <v>1642503611</v>
      </c>
      <c r="B1028" s="35">
        <v>1023</v>
      </c>
      <c r="C1028" s="36" t="s">
        <v>9615</v>
      </c>
      <c r="D1028" s="13" t="str">
        <f t="shared" si="33"/>
        <v>1642503611</v>
      </c>
      <c r="E1028" s="36"/>
      <c r="F1028" s="35" t="s">
        <v>9616</v>
      </c>
      <c r="G1028" s="37">
        <v>44102.417905092596</v>
      </c>
      <c r="H1028" s="35" t="s">
        <v>157</v>
      </c>
      <c r="I1028" s="35" t="s">
        <v>9617</v>
      </c>
      <c r="J1028" s="35" t="s">
        <v>9617</v>
      </c>
      <c r="K1028" s="35" t="s">
        <v>9618</v>
      </c>
      <c r="L1028" s="35" t="s">
        <v>9619</v>
      </c>
      <c r="M1028" s="35" t="s">
        <v>9620</v>
      </c>
      <c r="N1028" s="35" t="s">
        <v>9621</v>
      </c>
      <c r="O1028" s="35" t="s">
        <v>9622</v>
      </c>
      <c r="P1028" s="38">
        <v>474000</v>
      </c>
      <c r="Q1028" s="38">
        <v>6650</v>
      </c>
      <c r="R1028" s="38">
        <v>10000</v>
      </c>
      <c r="S1028" s="38">
        <v>0</v>
      </c>
      <c r="T1028" s="38">
        <v>0</v>
      </c>
      <c r="U1028" s="19"/>
      <c r="V1028" s="38">
        <v>0</v>
      </c>
      <c r="W1028" s="19"/>
      <c r="X1028" s="38">
        <v>0</v>
      </c>
      <c r="Y1028" s="38">
        <v>490650</v>
      </c>
      <c r="Z1028" s="38">
        <v>490650</v>
      </c>
      <c r="AA1028" s="39" t="s">
        <v>9623</v>
      </c>
      <c r="AB1028" s="38" t="s">
        <v>162</v>
      </c>
      <c r="AC1028" s="38" t="s">
        <v>112</v>
      </c>
    </row>
    <row r="1029" spans="1:29" x14ac:dyDescent="0.25">
      <c r="A1029" s="13" t="str">
        <f t="shared" si="32"/>
        <v>1555503410</v>
      </c>
      <c r="B1029" s="35">
        <v>1024</v>
      </c>
      <c r="C1029" s="36" t="s">
        <v>9624</v>
      </c>
      <c r="D1029" s="13" t="str">
        <f t="shared" si="33"/>
        <v>1555503410</v>
      </c>
      <c r="E1029" s="36"/>
      <c r="F1029" s="35" t="s">
        <v>9625</v>
      </c>
      <c r="G1029" s="37">
        <v>44102.421446759261</v>
      </c>
      <c r="H1029" s="35" t="s">
        <v>157</v>
      </c>
      <c r="I1029" s="35" t="s">
        <v>9626</v>
      </c>
      <c r="J1029" s="35" t="s">
        <v>9626</v>
      </c>
      <c r="K1029" s="35" t="s">
        <v>9627</v>
      </c>
      <c r="L1029" s="35" t="s">
        <v>9628</v>
      </c>
      <c r="M1029" s="35" t="s">
        <v>9629</v>
      </c>
      <c r="N1029" s="35" t="s">
        <v>9621</v>
      </c>
      <c r="O1029" s="35" t="s">
        <v>9622</v>
      </c>
      <c r="P1029" s="38">
        <v>620000</v>
      </c>
      <c r="Q1029" s="38">
        <v>6650</v>
      </c>
      <c r="R1029" s="38">
        <v>15000</v>
      </c>
      <c r="S1029" s="38">
        <v>0</v>
      </c>
      <c r="T1029" s="38">
        <v>0</v>
      </c>
      <c r="U1029" s="19"/>
      <c r="V1029" s="38">
        <v>0</v>
      </c>
      <c r="W1029" s="19"/>
      <c r="X1029" s="38">
        <v>0</v>
      </c>
      <c r="Y1029" s="38">
        <v>641650</v>
      </c>
      <c r="Z1029" s="38">
        <v>641650</v>
      </c>
      <c r="AA1029" s="39" t="s">
        <v>9630</v>
      </c>
      <c r="AB1029" s="38" t="s">
        <v>151</v>
      </c>
      <c r="AC1029" s="38" t="s">
        <v>112</v>
      </c>
    </row>
    <row r="1030" spans="1:29" x14ac:dyDescent="0.25">
      <c r="A1030" s="13" t="str">
        <f t="shared" ref="A1030:A1093" si="34">D1030</f>
        <v>1742262418</v>
      </c>
      <c r="B1030" s="35">
        <v>1025</v>
      </c>
      <c r="C1030" s="36" t="s">
        <v>9631</v>
      </c>
      <c r="D1030" s="13" t="str">
        <f t="shared" ref="D1030:D1093" si="35">RIGHT(C1030,LEN(C1030)-6)</f>
        <v>1742262418</v>
      </c>
      <c r="E1030" s="36"/>
      <c r="F1030" s="35" t="s">
        <v>9632</v>
      </c>
      <c r="G1030" s="37">
        <v>44102.421782407408</v>
      </c>
      <c r="H1030" s="35" t="s">
        <v>157</v>
      </c>
      <c r="I1030" s="35" t="s">
        <v>9633</v>
      </c>
      <c r="J1030" s="35" t="s">
        <v>9633</v>
      </c>
      <c r="K1030" s="35" t="s">
        <v>9634</v>
      </c>
      <c r="L1030" s="35" t="s">
        <v>9635</v>
      </c>
      <c r="M1030" s="35" t="s">
        <v>9636</v>
      </c>
      <c r="N1030" s="35" t="s">
        <v>6475</v>
      </c>
      <c r="O1030" s="35" t="s">
        <v>6476</v>
      </c>
      <c r="P1030" s="38">
        <v>950000</v>
      </c>
      <c r="Q1030" s="38">
        <v>6650</v>
      </c>
      <c r="R1030" s="38">
        <v>10000</v>
      </c>
      <c r="S1030" s="38">
        <v>0</v>
      </c>
      <c r="T1030" s="38">
        <v>0</v>
      </c>
      <c r="U1030" s="19"/>
      <c r="V1030" s="38">
        <v>0</v>
      </c>
      <c r="W1030" s="19"/>
      <c r="X1030" s="38">
        <v>0</v>
      </c>
      <c r="Y1030" s="38">
        <v>966650</v>
      </c>
      <c r="Z1030" s="38">
        <v>966650</v>
      </c>
      <c r="AA1030" s="39" t="s">
        <v>9637</v>
      </c>
      <c r="AB1030" s="38" t="s">
        <v>162</v>
      </c>
      <c r="AC1030" s="38" t="s">
        <v>112</v>
      </c>
    </row>
    <row r="1031" spans="1:29" x14ac:dyDescent="0.25">
      <c r="A1031" s="13" t="str">
        <f t="shared" si="34"/>
        <v>1036262260</v>
      </c>
      <c r="B1031" s="35">
        <v>1026</v>
      </c>
      <c r="C1031" s="36" t="s">
        <v>9638</v>
      </c>
      <c r="D1031" s="13" t="str">
        <f t="shared" si="35"/>
        <v>1036262260</v>
      </c>
      <c r="E1031" s="36"/>
      <c r="F1031" s="35" t="s">
        <v>9639</v>
      </c>
      <c r="G1031" s="37">
        <v>44102.425300925926</v>
      </c>
      <c r="H1031" s="35" t="s">
        <v>157</v>
      </c>
      <c r="I1031" s="35" t="s">
        <v>9640</v>
      </c>
      <c r="J1031" s="35" t="s">
        <v>9640</v>
      </c>
      <c r="K1031" s="35" t="s">
        <v>9641</v>
      </c>
      <c r="L1031" s="35" t="s">
        <v>9642</v>
      </c>
      <c r="M1031" s="35" t="s">
        <v>9643</v>
      </c>
      <c r="N1031" s="35" t="s">
        <v>2878</v>
      </c>
      <c r="O1031" s="35" t="s">
        <v>2879</v>
      </c>
      <c r="P1031" s="38">
        <v>362000</v>
      </c>
      <c r="Q1031" s="38">
        <v>6650</v>
      </c>
      <c r="R1031" s="38">
        <v>10000</v>
      </c>
      <c r="S1031" s="38">
        <v>0</v>
      </c>
      <c r="T1031" s="38">
        <v>0</v>
      </c>
      <c r="U1031" s="19"/>
      <c r="V1031" s="38">
        <v>0</v>
      </c>
      <c r="W1031" s="19"/>
      <c r="X1031" s="38">
        <v>0</v>
      </c>
      <c r="Y1031" s="38">
        <v>378650</v>
      </c>
      <c r="Z1031" s="38">
        <v>378650</v>
      </c>
      <c r="AA1031" s="39" t="s">
        <v>9644</v>
      </c>
      <c r="AB1031" s="38" t="s">
        <v>162</v>
      </c>
      <c r="AC1031" s="38" t="s">
        <v>112</v>
      </c>
    </row>
    <row r="1032" spans="1:29" x14ac:dyDescent="0.25">
      <c r="A1032" s="13" t="str">
        <f t="shared" si="34"/>
        <v>1517262316</v>
      </c>
      <c r="B1032" s="35">
        <v>1027</v>
      </c>
      <c r="C1032" s="36" t="s">
        <v>9645</v>
      </c>
      <c r="D1032" s="13" t="str">
        <f t="shared" si="35"/>
        <v>1517262316</v>
      </c>
      <c r="E1032" s="36"/>
      <c r="F1032" s="35" t="s">
        <v>9646</v>
      </c>
      <c r="G1032" s="37">
        <v>44102.426365740743</v>
      </c>
      <c r="H1032" s="35" t="s">
        <v>157</v>
      </c>
      <c r="I1032" s="35" t="s">
        <v>9647</v>
      </c>
      <c r="J1032" s="35" t="s">
        <v>9647</v>
      </c>
      <c r="K1032" s="35" t="s">
        <v>9648</v>
      </c>
      <c r="L1032" s="35" t="s">
        <v>9649</v>
      </c>
      <c r="M1032" s="35" t="s">
        <v>9650</v>
      </c>
      <c r="N1032" s="35" t="s">
        <v>9651</v>
      </c>
      <c r="O1032" s="35" t="s">
        <v>9652</v>
      </c>
      <c r="P1032" s="38">
        <v>50000</v>
      </c>
      <c r="Q1032" s="38">
        <v>6650</v>
      </c>
      <c r="R1032" s="38">
        <v>22000</v>
      </c>
      <c r="S1032" s="38">
        <v>0</v>
      </c>
      <c r="T1032" s="38">
        <v>0</v>
      </c>
      <c r="U1032" s="19"/>
      <c r="V1032" s="38">
        <v>0</v>
      </c>
      <c r="W1032" s="19"/>
      <c r="X1032" s="38">
        <v>0</v>
      </c>
      <c r="Y1032" s="38">
        <v>78650</v>
      </c>
      <c r="Z1032" s="38">
        <v>78650</v>
      </c>
      <c r="AA1032" s="39" t="s">
        <v>9653</v>
      </c>
      <c r="AB1032" s="38" t="s">
        <v>138</v>
      </c>
      <c r="AC1032" s="38" t="s">
        <v>112</v>
      </c>
    </row>
    <row r="1033" spans="1:29" x14ac:dyDescent="0.25">
      <c r="A1033" s="13" t="str">
        <f t="shared" si="34"/>
        <v>1089262765</v>
      </c>
      <c r="B1033" s="35">
        <v>1028</v>
      </c>
      <c r="C1033" s="36" t="s">
        <v>9654</v>
      </c>
      <c r="D1033" s="13" t="str">
        <f t="shared" si="35"/>
        <v>1089262765</v>
      </c>
      <c r="E1033" s="36"/>
      <c r="F1033" s="35" t="s">
        <v>9655</v>
      </c>
      <c r="G1033" s="37">
        <v>44102.428518518522</v>
      </c>
      <c r="H1033" s="35" t="s">
        <v>157</v>
      </c>
      <c r="I1033" s="35" t="s">
        <v>9656</v>
      </c>
      <c r="J1033" s="35" t="s">
        <v>9656</v>
      </c>
      <c r="K1033" s="35" t="s">
        <v>9657</v>
      </c>
      <c r="L1033" s="35" t="s">
        <v>9658</v>
      </c>
      <c r="M1033" s="35" t="s">
        <v>9659</v>
      </c>
      <c r="N1033" s="35" t="s">
        <v>9660</v>
      </c>
      <c r="O1033" s="35" t="s">
        <v>9661</v>
      </c>
      <c r="P1033" s="38">
        <v>50000</v>
      </c>
      <c r="Q1033" s="38">
        <v>6650</v>
      </c>
      <c r="R1033" s="38">
        <v>0</v>
      </c>
      <c r="S1033" s="38">
        <v>0</v>
      </c>
      <c r="T1033" s="38">
        <v>0</v>
      </c>
      <c r="U1033" s="19"/>
      <c r="V1033" s="38">
        <v>0</v>
      </c>
      <c r="W1033" s="19"/>
      <c r="X1033" s="38">
        <v>0</v>
      </c>
      <c r="Y1033" s="38">
        <v>56650</v>
      </c>
      <c r="Z1033" s="38">
        <v>56650</v>
      </c>
      <c r="AA1033" s="20"/>
      <c r="AB1033" s="19"/>
      <c r="AC1033" s="38" t="s">
        <v>112</v>
      </c>
    </row>
    <row r="1034" spans="1:29" x14ac:dyDescent="0.25">
      <c r="A1034" s="13" t="str">
        <f t="shared" si="34"/>
        <v>1502362019</v>
      </c>
      <c r="B1034" s="35">
        <v>1029</v>
      </c>
      <c r="C1034" s="36" t="s">
        <v>9662</v>
      </c>
      <c r="D1034" s="13" t="str">
        <f t="shared" si="35"/>
        <v>1502362019</v>
      </c>
      <c r="E1034" s="36"/>
      <c r="F1034" s="35" t="s">
        <v>9663</v>
      </c>
      <c r="G1034" s="37">
        <v>44102.431481481479</v>
      </c>
      <c r="H1034" s="35" t="s">
        <v>157</v>
      </c>
      <c r="I1034" s="35" t="s">
        <v>9664</v>
      </c>
      <c r="J1034" s="35" t="s">
        <v>9664</v>
      </c>
      <c r="K1034" s="35" t="s">
        <v>9665</v>
      </c>
      <c r="L1034" s="35" t="s">
        <v>9666</v>
      </c>
      <c r="M1034" s="35" t="s">
        <v>9667</v>
      </c>
      <c r="N1034" s="35" t="s">
        <v>9668</v>
      </c>
      <c r="O1034" s="35" t="s">
        <v>9669</v>
      </c>
      <c r="P1034" s="38">
        <v>70000</v>
      </c>
      <c r="Q1034" s="38">
        <v>6650</v>
      </c>
      <c r="R1034" s="38">
        <v>0</v>
      </c>
      <c r="S1034" s="38">
        <v>0</v>
      </c>
      <c r="T1034" s="38">
        <v>0</v>
      </c>
      <c r="U1034" s="19"/>
      <c r="V1034" s="38">
        <v>0</v>
      </c>
      <c r="W1034" s="19"/>
      <c r="X1034" s="38">
        <v>0</v>
      </c>
      <c r="Y1034" s="38">
        <v>76650</v>
      </c>
      <c r="Z1034" s="38">
        <v>76650</v>
      </c>
      <c r="AA1034" s="20"/>
      <c r="AB1034" s="19"/>
      <c r="AC1034" s="38" t="s">
        <v>112</v>
      </c>
    </row>
    <row r="1035" spans="1:29" x14ac:dyDescent="0.25">
      <c r="A1035" s="13" t="str">
        <f t="shared" si="34"/>
        <v>1447362344</v>
      </c>
      <c r="B1035" s="35">
        <v>1030</v>
      </c>
      <c r="C1035" s="36" t="s">
        <v>9670</v>
      </c>
      <c r="D1035" s="13" t="str">
        <f t="shared" si="35"/>
        <v>1447362344</v>
      </c>
      <c r="E1035" s="36"/>
      <c r="F1035" s="35" t="s">
        <v>9671</v>
      </c>
      <c r="G1035" s="37">
        <v>44102.437557870369</v>
      </c>
      <c r="H1035" s="35" t="s">
        <v>157</v>
      </c>
      <c r="I1035" s="35" t="s">
        <v>9672</v>
      </c>
      <c r="J1035" s="35" t="s">
        <v>9672</v>
      </c>
      <c r="K1035" s="35" t="s">
        <v>9673</v>
      </c>
      <c r="L1035" s="35" t="s">
        <v>9674</v>
      </c>
      <c r="M1035" s="35" t="s">
        <v>9675</v>
      </c>
      <c r="N1035" s="35" t="s">
        <v>714</v>
      </c>
      <c r="O1035" s="35" t="s">
        <v>715</v>
      </c>
      <c r="P1035" s="38">
        <v>640000</v>
      </c>
      <c r="Q1035" s="38">
        <v>6650</v>
      </c>
      <c r="R1035" s="38">
        <v>0</v>
      </c>
      <c r="S1035" s="38">
        <v>0</v>
      </c>
      <c r="T1035" s="38">
        <v>0</v>
      </c>
      <c r="U1035" s="19"/>
      <c r="V1035" s="38">
        <v>0</v>
      </c>
      <c r="W1035" s="19"/>
      <c r="X1035" s="38">
        <v>0</v>
      </c>
      <c r="Y1035" s="38">
        <v>646650</v>
      </c>
      <c r="Z1035" s="38">
        <v>646650</v>
      </c>
      <c r="AA1035" s="20"/>
      <c r="AB1035" s="19"/>
      <c r="AC1035" s="38" t="s">
        <v>112</v>
      </c>
    </row>
    <row r="1036" spans="1:29" x14ac:dyDescent="0.25">
      <c r="A1036" s="13" t="str">
        <f t="shared" si="34"/>
        <v>1960462928</v>
      </c>
      <c r="B1036" s="35">
        <v>1031</v>
      </c>
      <c r="C1036" s="36" t="s">
        <v>9676</v>
      </c>
      <c r="D1036" s="13" t="str">
        <f t="shared" si="35"/>
        <v>1960462928</v>
      </c>
      <c r="E1036" s="36"/>
      <c r="F1036" s="35" t="s">
        <v>9677</v>
      </c>
      <c r="G1036" s="37">
        <v>44102.443414351852</v>
      </c>
      <c r="H1036" s="35" t="s">
        <v>157</v>
      </c>
      <c r="I1036" s="35" t="s">
        <v>9678</v>
      </c>
      <c r="J1036" s="35" t="s">
        <v>9678</v>
      </c>
      <c r="K1036" s="35" t="s">
        <v>9679</v>
      </c>
      <c r="L1036" s="35" t="s">
        <v>9680</v>
      </c>
      <c r="M1036" s="35" t="s">
        <v>9681</v>
      </c>
      <c r="N1036" s="35" t="s">
        <v>9682</v>
      </c>
      <c r="O1036" s="35" t="s">
        <v>9683</v>
      </c>
      <c r="P1036" s="38">
        <v>50000</v>
      </c>
      <c r="Q1036" s="38">
        <v>6650</v>
      </c>
      <c r="R1036" s="38">
        <v>8000</v>
      </c>
      <c r="S1036" s="38">
        <v>0</v>
      </c>
      <c r="T1036" s="38">
        <v>0</v>
      </c>
      <c r="U1036" s="19"/>
      <c r="V1036" s="38">
        <v>0</v>
      </c>
      <c r="W1036" s="19"/>
      <c r="X1036" s="38">
        <v>0</v>
      </c>
      <c r="Y1036" s="38">
        <v>64650</v>
      </c>
      <c r="Z1036" s="38">
        <v>64650</v>
      </c>
      <c r="AA1036" s="39" t="s">
        <v>9684</v>
      </c>
      <c r="AB1036" s="38" t="s">
        <v>138</v>
      </c>
      <c r="AC1036" s="38" t="s">
        <v>112</v>
      </c>
    </row>
    <row r="1037" spans="1:29" x14ac:dyDescent="0.25">
      <c r="A1037" s="13" t="str">
        <f t="shared" si="34"/>
        <v>1395462458</v>
      </c>
      <c r="B1037" s="35">
        <v>1032</v>
      </c>
      <c r="C1037" s="36" t="s">
        <v>9685</v>
      </c>
      <c r="D1037" s="13" t="str">
        <f t="shared" si="35"/>
        <v>1395462458</v>
      </c>
      <c r="E1037" s="36"/>
      <c r="F1037" s="35" t="s">
        <v>9686</v>
      </c>
      <c r="G1037" s="37">
        <v>44102.447847222225</v>
      </c>
      <c r="H1037" s="35" t="s">
        <v>157</v>
      </c>
      <c r="I1037" s="35" t="s">
        <v>9687</v>
      </c>
      <c r="J1037" s="35" t="s">
        <v>9687</v>
      </c>
      <c r="K1037" s="35" t="s">
        <v>9688</v>
      </c>
      <c r="L1037" s="35" t="s">
        <v>9689</v>
      </c>
      <c r="M1037" s="35" t="s">
        <v>9690</v>
      </c>
      <c r="N1037" s="35" t="s">
        <v>9691</v>
      </c>
      <c r="O1037" s="35" t="s">
        <v>9692</v>
      </c>
      <c r="P1037" s="38">
        <v>50000</v>
      </c>
      <c r="Q1037" s="38">
        <v>6650</v>
      </c>
      <c r="R1037" s="38">
        <v>10000</v>
      </c>
      <c r="S1037" s="38">
        <v>0</v>
      </c>
      <c r="T1037" s="38">
        <v>0</v>
      </c>
      <c r="U1037" s="19"/>
      <c r="V1037" s="38">
        <v>0</v>
      </c>
      <c r="W1037" s="19"/>
      <c r="X1037" s="38">
        <v>0</v>
      </c>
      <c r="Y1037" s="38">
        <v>66650</v>
      </c>
      <c r="Z1037" s="38">
        <v>66650</v>
      </c>
      <c r="AA1037" s="39" t="s">
        <v>9693</v>
      </c>
      <c r="AB1037" s="38" t="s">
        <v>162</v>
      </c>
      <c r="AC1037" s="38" t="s">
        <v>112</v>
      </c>
    </row>
    <row r="1038" spans="1:29" x14ac:dyDescent="0.25">
      <c r="A1038" s="13" t="str">
        <f t="shared" si="34"/>
        <v>1107462948</v>
      </c>
      <c r="B1038" s="35">
        <v>1033</v>
      </c>
      <c r="C1038" s="36" t="s">
        <v>9694</v>
      </c>
      <c r="D1038" s="13" t="str">
        <f t="shared" si="35"/>
        <v>1107462948</v>
      </c>
      <c r="E1038" s="36"/>
      <c r="F1038" s="35" t="s">
        <v>9695</v>
      </c>
      <c r="G1038" s="37">
        <v>44102.448460648149</v>
      </c>
      <c r="H1038" s="35" t="s">
        <v>157</v>
      </c>
      <c r="I1038" s="35" t="s">
        <v>9696</v>
      </c>
      <c r="J1038" s="35" t="s">
        <v>9696</v>
      </c>
      <c r="K1038" s="35" t="s">
        <v>9697</v>
      </c>
      <c r="L1038" s="35" t="s">
        <v>9698</v>
      </c>
      <c r="M1038" s="35" t="s">
        <v>9699</v>
      </c>
      <c r="N1038" s="35" t="s">
        <v>1384</v>
      </c>
      <c r="O1038" s="35" t="s">
        <v>1385</v>
      </c>
      <c r="P1038" s="38">
        <v>658000</v>
      </c>
      <c r="Q1038" s="38">
        <v>6650</v>
      </c>
      <c r="R1038" s="38">
        <v>23000</v>
      </c>
      <c r="S1038" s="38">
        <v>0</v>
      </c>
      <c r="T1038" s="38">
        <v>0</v>
      </c>
      <c r="U1038" s="19"/>
      <c r="V1038" s="38">
        <v>0</v>
      </c>
      <c r="W1038" s="19"/>
      <c r="X1038" s="38">
        <v>0</v>
      </c>
      <c r="Y1038" s="38">
        <v>687650</v>
      </c>
      <c r="Z1038" s="38">
        <v>687650</v>
      </c>
      <c r="AA1038" s="39" t="s">
        <v>9700</v>
      </c>
      <c r="AB1038" s="38" t="s">
        <v>162</v>
      </c>
      <c r="AC1038" s="38" t="s">
        <v>112</v>
      </c>
    </row>
    <row r="1039" spans="1:29" x14ac:dyDescent="0.25">
      <c r="A1039" s="13" t="str">
        <f t="shared" si="34"/>
        <v>1140803160</v>
      </c>
      <c r="B1039" s="35">
        <v>1034</v>
      </c>
      <c r="C1039" s="36" t="s">
        <v>9701</v>
      </c>
      <c r="D1039" s="13" t="str">
        <f t="shared" si="35"/>
        <v>1140803160</v>
      </c>
      <c r="E1039" s="36"/>
      <c r="F1039" s="35" t="s">
        <v>9702</v>
      </c>
      <c r="G1039" s="37">
        <v>44102.450729166667</v>
      </c>
      <c r="H1039" s="35" t="s">
        <v>157</v>
      </c>
      <c r="I1039" s="35" t="s">
        <v>9703</v>
      </c>
      <c r="J1039" s="35" t="s">
        <v>9703</v>
      </c>
      <c r="K1039" s="35" t="s">
        <v>9704</v>
      </c>
      <c r="L1039" s="35" t="s">
        <v>9705</v>
      </c>
      <c r="M1039" s="35" t="s">
        <v>9706</v>
      </c>
      <c r="N1039" s="35" t="s">
        <v>819</v>
      </c>
      <c r="O1039" s="35" t="s">
        <v>433</v>
      </c>
      <c r="P1039" s="38">
        <v>129000</v>
      </c>
      <c r="Q1039" s="38">
        <v>6650</v>
      </c>
      <c r="R1039" s="38">
        <v>8000</v>
      </c>
      <c r="S1039" s="38">
        <v>0</v>
      </c>
      <c r="T1039" s="38">
        <v>0</v>
      </c>
      <c r="U1039" s="19"/>
      <c r="V1039" s="38">
        <v>0</v>
      </c>
      <c r="W1039" s="19"/>
      <c r="X1039" s="38">
        <v>0</v>
      </c>
      <c r="Y1039" s="38">
        <v>143650</v>
      </c>
      <c r="Z1039" s="38">
        <v>143650</v>
      </c>
      <c r="AA1039" s="39" t="s">
        <v>9707</v>
      </c>
      <c r="AB1039" s="38" t="s">
        <v>138</v>
      </c>
      <c r="AC1039" s="38" t="s">
        <v>112</v>
      </c>
    </row>
    <row r="1040" spans="1:29" x14ac:dyDescent="0.25">
      <c r="A1040" s="13" t="str">
        <f t="shared" si="34"/>
        <v>1276703502</v>
      </c>
      <c r="B1040" s="35">
        <v>1035</v>
      </c>
      <c r="C1040" s="36" t="s">
        <v>9708</v>
      </c>
      <c r="D1040" s="13" t="str">
        <f t="shared" si="35"/>
        <v>1276703502</v>
      </c>
      <c r="E1040" s="36"/>
      <c r="F1040" s="35" t="s">
        <v>9709</v>
      </c>
      <c r="G1040" s="37">
        <v>44102.451053240744</v>
      </c>
      <c r="H1040" s="35" t="s">
        <v>157</v>
      </c>
      <c r="I1040" s="35" t="s">
        <v>9710</v>
      </c>
      <c r="J1040" s="35" t="s">
        <v>9710</v>
      </c>
      <c r="K1040" s="35" t="s">
        <v>9711</v>
      </c>
      <c r="L1040" s="35" t="s">
        <v>9712</v>
      </c>
      <c r="M1040" s="35" t="s">
        <v>9713</v>
      </c>
      <c r="N1040" s="35" t="s">
        <v>9714</v>
      </c>
      <c r="O1040" s="35" t="s">
        <v>9715</v>
      </c>
      <c r="P1040" s="38">
        <v>50000</v>
      </c>
      <c r="Q1040" s="38">
        <v>6650</v>
      </c>
      <c r="R1040" s="38">
        <v>0</v>
      </c>
      <c r="S1040" s="38">
        <v>0</v>
      </c>
      <c r="T1040" s="38">
        <v>0</v>
      </c>
      <c r="U1040" s="19"/>
      <c r="V1040" s="38">
        <v>0</v>
      </c>
      <c r="W1040" s="19"/>
      <c r="X1040" s="38">
        <v>0</v>
      </c>
      <c r="Y1040" s="38">
        <v>56650</v>
      </c>
      <c r="Z1040" s="38">
        <v>56650</v>
      </c>
      <c r="AA1040" s="20"/>
      <c r="AB1040" s="19"/>
      <c r="AC1040" s="38" t="s">
        <v>112</v>
      </c>
    </row>
    <row r="1041" spans="1:29" x14ac:dyDescent="0.25">
      <c r="A1041" s="13" t="str">
        <f t="shared" si="34"/>
        <v>1659462375</v>
      </c>
      <c r="B1041" s="35">
        <v>1036</v>
      </c>
      <c r="C1041" s="36" t="s">
        <v>9716</v>
      </c>
      <c r="D1041" s="13" t="str">
        <f t="shared" si="35"/>
        <v>1659462375</v>
      </c>
      <c r="E1041" s="36"/>
      <c r="F1041" s="35" t="s">
        <v>9717</v>
      </c>
      <c r="G1041" s="37">
        <v>44102.45417824074</v>
      </c>
      <c r="H1041" s="35" t="s">
        <v>157</v>
      </c>
      <c r="I1041" s="35" t="s">
        <v>9718</v>
      </c>
      <c r="J1041" s="35" t="s">
        <v>9718</v>
      </c>
      <c r="K1041" s="35" t="s">
        <v>9719</v>
      </c>
      <c r="L1041" s="35" t="s">
        <v>9720</v>
      </c>
      <c r="M1041" s="35" t="s">
        <v>9721</v>
      </c>
      <c r="N1041" s="35" t="s">
        <v>465</v>
      </c>
      <c r="O1041" s="35" t="s">
        <v>466</v>
      </c>
      <c r="P1041" s="38">
        <v>380000</v>
      </c>
      <c r="Q1041" s="38">
        <v>6650</v>
      </c>
      <c r="R1041" s="38">
        <v>10000</v>
      </c>
      <c r="S1041" s="38">
        <v>0</v>
      </c>
      <c r="T1041" s="38">
        <v>0</v>
      </c>
      <c r="U1041" s="19"/>
      <c r="V1041" s="38">
        <v>0</v>
      </c>
      <c r="W1041" s="19"/>
      <c r="X1041" s="38">
        <v>0</v>
      </c>
      <c r="Y1041" s="38">
        <v>396650</v>
      </c>
      <c r="Z1041" s="38">
        <v>396650</v>
      </c>
      <c r="AA1041" s="39" t="s">
        <v>9722</v>
      </c>
      <c r="AB1041" s="38" t="s">
        <v>162</v>
      </c>
      <c r="AC1041" s="38" t="s">
        <v>112</v>
      </c>
    </row>
    <row r="1042" spans="1:29" x14ac:dyDescent="0.25">
      <c r="A1042" s="13" t="str">
        <f t="shared" si="34"/>
        <v>1562562768</v>
      </c>
      <c r="B1042" s="35">
        <v>1037</v>
      </c>
      <c r="C1042" s="36" t="s">
        <v>9723</v>
      </c>
      <c r="D1042" s="13" t="str">
        <f t="shared" si="35"/>
        <v>1562562768</v>
      </c>
      <c r="E1042" s="36"/>
      <c r="F1042" s="35" t="s">
        <v>9724</v>
      </c>
      <c r="G1042" s="37">
        <v>44102.455497685187</v>
      </c>
      <c r="H1042" s="35" t="s">
        <v>157</v>
      </c>
      <c r="I1042" s="35" t="s">
        <v>9725</v>
      </c>
      <c r="J1042" s="35" t="s">
        <v>9725</v>
      </c>
      <c r="K1042" s="35" t="s">
        <v>9726</v>
      </c>
      <c r="L1042" s="35" t="s">
        <v>9727</v>
      </c>
      <c r="M1042" s="35" t="s">
        <v>9728</v>
      </c>
      <c r="N1042" s="35" t="s">
        <v>6475</v>
      </c>
      <c r="O1042" s="35" t="s">
        <v>6476</v>
      </c>
      <c r="P1042" s="38">
        <v>460000</v>
      </c>
      <c r="Q1042" s="38">
        <v>6650</v>
      </c>
      <c r="R1042" s="38">
        <v>18000</v>
      </c>
      <c r="S1042" s="38">
        <v>0</v>
      </c>
      <c r="T1042" s="38">
        <v>0</v>
      </c>
      <c r="U1042" s="19"/>
      <c r="V1042" s="38">
        <v>0</v>
      </c>
      <c r="W1042" s="19"/>
      <c r="X1042" s="38">
        <v>0</v>
      </c>
      <c r="Y1042" s="38">
        <v>484650</v>
      </c>
      <c r="Z1042" s="38">
        <v>484650</v>
      </c>
      <c r="AA1042" s="39" t="s">
        <v>9729</v>
      </c>
      <c r="AB1042" s="38" t="s">
        <v>151</v>
      </c>
      <c r="AC1042" s="38" t="s">
        <v>112</v>
      </c>
    </row>
    <row r="1043" spans="1:29" x14ac:dyDescent="0.25">
      <c r="A1043" s="13" t="str">
        <f t="shared" si="34"/>
        <v>1784562656</v>
      </c>
      <c r="B1043" s="35">
        <v>1038</v>
      </c>
      <c r="C1043" s="36" t="s">
        <v>9730</v>
      </c>
      <c r="D1043" s="13" t="str">
        <f t="shared" si="35"/>
        <v>1784562656</v>
      </c>
      <c r="E1043" s="36"/>
      <c r="F1043" s="35" t="s">
        <v>9731</v>
      </c>
      <c r="G1043" s="37">
        <v>44102.458090277774</v>
      </c>
      <c r="H1043" s="35" t="s">
        <v>157</v>
      </c>
      <c r="I1043" s="35" t="s">
        <v>9732</v>
      </c>
      <c r="J1043" s="35" t="s">
        <v>9732</v>
      </c>
      <c r="K1043" s="35" t="s">
        <v>9733</v>
      </c>
      <c r="L1043" s="35" t="s">
        <v>9734</v>
      </c>
      <c r="M1043" s="35" t="s">
        <v>9735</v>
      </c>
      <c r="N1043" s="35" t="s">
        <v>9736</v>
      </c>
      <c r="O1043" s="35" t="s">
        <v>9737</v>
      </c>
      <c r="P1043" s="38">
        <v>1200000</v>
      </c>
      <c r="Q1043" s="38">
        <v>6650</v>
      </c>
      <c r="R1043" s="38">
        <v>18000</v>
      </c>
      <c r="S1043" s="38">
        <v>0</v>
      </c>
      <c r="T1043" s="38">
        <v>0</v>
      </c>
      <c r="U1043" s="19"/>
      <c r="V1043" s="38">
        <v>0</v>
      </c>
      <c r="W1043" s="19"/>
      <c r="X1043" s="38">
        <v>0</v>
      </c>
      <c r="Y1043" s="38">
        <v>1224650</v>
      </c>
      <c r="Z1043" s="38">
        <v>1224650</v>
      </c>
      <c r="AA1043" s="20"/>
      <c r="AB1043" s="38" t="s">
        <v>179</v>
      </c>
      <c r="AC1043" s="38" t="s">
        <v>112</v>
      </c>
    </row>
    <row r="1044" spans="1:29" x14ac:dyDescent="0.25">
      <c r="A1044" s="13" t="str">
        <f t="shared" si="34"/>
        <v>1557803359</v>
      </c>
      <c r="B1044" s="35">
        <v>1039</v>
      </c>
      <c r="C1044" s="36" t="s">
        <v>9738</v>
      </c>
      <c r="D1044" s="13" t="str">
        <f t="shared" si="35"/>
        <v>1557803359</v>
      </c>
      <c r="E1044" s="36"/>
      <c r="F1044" s="35" t="s">
        <v>9739</v>
      </c>
      <c r="G1044" s="37">
        <v>44102.461689814816</v>
      </c>
      <c r="H1044" s="35" t="s">
        <v>157</v>
      </c>
      <c r="I1044" s="35" t="s">
        <v>9740</v>
      </c>
      <c r="J1044" s="35" t="s">
        <v>9740</v>
      </c>
      <c r="K1044" s="35" t="s">
        <v>9741</v>
      </c>
      <c r="L1044" s="35" t="s">
        <v>9742</v>
      </c>
      <c r="M1044" s="35" t="s">
        <v>9743</v>
      </c>
      <c r="N1044" s="35" t="s">
        <v>9744</v>
      </c>
      <c r="O1044" s="35" t="s">
        <v>9745</v>
      </c>
      <c r="P1044" s="38">
        <v>50000</v>
      </c>
      <c r="Q1044" s="38">
        <v>6650</v>
      </c>
      <c r="R1044" s="38">
        <v>10000</v>
      </c>
      <c r="S1044" s="38">
        <v>0</v>
      </c>
      <c r="T1044" s="38">
        <v>0</v>
      </c>
      <c r="U1044" s="19"/>
      <c r="V1044" s="38">
        <v>0</v>
      </c>
      <c r="W1044" s="19"/>
      <c r="X1044" s="38">
        <v>0</v>
      </c>
      <c r="Y1044" s="38">
        <v>66650</v>
      </c>
      <c r="Z1044" s="38">
        <v>66650</v>
      </c>
      <c r="AA1044" s="39" t="s">
        <v>9746</v>
      </c>
      <c r="AB1044" s="38" t="s">
        <v>151</v>
      </c>
      <c r="AC1044" s="38" t="s">
        <v>112</v>
      </c>
    </row>
    <row r="1045" spans="1:29" x14ac:dyDescent="0.25">
      <c r="A1045" s="13" t="str">
        <f t="shared" si="34"/>
        <v>1607662306</v>
      </c>
      <c r="B1045" s="35">
        <v>1040</v>
      </c>
      <c r="C1045" s="36" t="s">
        <v>9747</v>
      </c>
      <c r="D1045" s="13" t="str">
        <f t="shared" si="35"/>
        <v>1607662306</v>
      </c>
      <c r="E1045" s="36"/>
      <c r="F1045" s="35" t="s">
        <v>9748</v>
      </c>
      <c r="G1045" s="37">
        <v>44102.473263888889</v>
      </c>
      <c r="H1045" s="35" t="s">
        <v>157</v>
      </c>
      <c r="I1045" s="35" t="s">
        <v>9749</v>
      </c>
      <c r="J1045" s="35" t="s">
        <v>9749</v>
      </c>
      <c r="K1045" s="35" t="s">
        <v>9750</v>
      </c>
      <c r="L1045" s="35" t="s">
        <v>9751</v>
      </c>
      <c r="M1045" s="35" t="s">
        <v>9752</v>
      </c>
      <c r="N1045" s="35" t="s">
        <v>9753</v>
      </c>
      <c r="O1045" s="35" t="s">
        <v>9754</v>
      </c>
      <c r="P1045" s="38">
        <v>474000</v>
      </c>
      <c r="Q1045" s="38">
        <v>6650</v>
      </c>
      <c r="R1045" s="38">
        <v>49000</v>
      </c>
      <c r="S1045" s="38">
        <v>0</v>
      </c>
      <c r="T1045" s="38">
        <v>0</v>
      </c>
      <c r="U1045" s="19"/>
      <c r="V1045" s="38">
        <v>0</v>
      </c>
      <c r="W1045" s="19"/>
      <c r="X1045" s="38">
        <v>0</v>
      </c>
      <c r="Y1045" s="38">
        <v>529650</v>
      </c>
      <c r="Z1045" s="38">
        <v>529650</v>
      </c>
      <c r="AA1045" s="39" t="s">
        <v>9755</v>
      </c>
      <c r="AB1045" s="38" t="s">
        <v>151</v>
      </c>
      <c r="AC1045" s="38" t="s">
        <v>112</v>
      </c>
    </row>
    <row r="1046" spans="1:29" x14ac:dyDescent="0.25">
      <c r="A1046" s="13" t="str">
        <f t="shared" si="34"/>
        <v>1430903728</v>
      </c>
      <c r="B1046" s="35">
        <v>1041</v>
      </c>
      <c r="C1046" s="36" t="s">
        <v>9756</v>
      </c>
      <c r="D1046" s="13" t="str">
        <f t="shared" si="35"/>
        <v>1430903728</v>
      </c>
      <c r="E1046" s="36"/>
      <c r="F1046" s="35" t="s">
        <v>9757</v>
      </c>
      <c r="G1046" s="37">
        <v>44102.480092592596</v>
      </c>
      <c r="H1046" s="35" t="s">
        <v>157</v>
      </c>
      <c r="I1046" s="35" t="s">
        <v>9758</v>
      </c>
      <c r="J1046" s="35" t="s">
        <v>9758</v>
      </c>
      <c r="K1046" s="35" t="s">
        <v>9759</v>
      </c>
      <c r="L1046" s="35" t="s">
        <v>9760</v>
      </c>
      <c r="M1046" s="35" t="s">
        <v>9761</v>
      </c>
      <c r="N1046" s="35" t="s">
        <v>9762</v>
      </c>
      <c r="O1046" s="35" t="s">
        <v>9763</v>
      </c>
      <c r="P1046" s="38">
        <v>50000</v>
      </c>
      <c r="Q1046" s="38">
        <v>6650</v>
      </c>
      <c r="R1046" s="38">
        <v>10000</v>
      </c>
      <c r="S1046" s="38">
        <v>0</v>
      </c>
      <c r="T1046" s="38">
        <v>0</v>
      </c>
      <c r="U1046" s="19"/>
      <c r="V1046" s="38">
        <v>0</v>
      </c>
      <c r="W1046" s="19"/>
      <c r="X1046" s="38">
        <v>0</v>
      </c>
      <c r="Y1046" s="38">
        <v>66650</v>
      </c>
      <c r="Z1046" s="38">
        <v>66650</v>
      </c>
      <c r="AA1046" s="39" t="s">
        <v>9764</v>
      </c>
      <c r="AB1046" s="38" t="s">
        <v>162</v>
      </c>
      <c r="AC1046" s="38" t="s">
        <v>112</v>
      </c>
    </row>
    <row r="1047" spans="1:29" x14ac:dyDescent="0.25">
      <c r="A1047" s="13" t="str">
        <f t="shared" si="34"/>
        <v>1636762891</v>
      </c>
      <c r="B1047" s="35">
        <v>1042</v>
      </c>
      <c r="C1047" s="36" t="s">
        <v>9765</v>
      </c>
      <c r="D1047" s="13" t="str">
        <f t="shared" si="35"/>
        <v>1636762891</v>
      </c>
      <c r="E1047" s="36"/>
      <c r="F1047" s="35" t="s">
        <v>9766</v>
      </c>
      <c r="G1047" s="37">
        <v>44102.483356481483</v>
      </c>
      <c r="H1047" s="35" t="s">
        <v>157</v>
      </c>
      <c r="I1047" s="35" t="s">
        <v>9767</v>
      </c>
      <c r="J1047" s="35" t="s">
        <v>9767</v>
      </c>
      <c r="K1047" s="35" t="s">
        <v>9768</v>
      </c>
      <c r="L1047" s="35" t="s">
        <v>9769</v>
      </c>
      <c r="M1047" s="35" t="s">
        <v>9770</v>
      </c>
      <c r="N1047" s="35" t="s">
        <v>3438</v>
      </c>
      <c r="O1047" s="35" t="s">
        <v>3439</v>
      </c>
      <c r="P1047" s="38">
        <v>160000</v>
      </c>
      <c r="Q1047" s="38">
        <v>6650</v>
      </c>
      <c r="R1047" s="38">
        <v>7000</v>
      </c>
      <c r="S1047" s="38">
        <v>0</v>
      </c>
      <c r="T1047" s="38">
        <v>0</v>
      </c>
      <c r="U1047" s="19"/>
      <c r="V1047" s="38">
        <v>0</v>
      </c>
      <c r="W1047" s="19"/>
      <c r="X1047" s="38">
        <v>0</v>
      </c>
      <c r="Y1047" s="38">
        <v>173650</v>
      </c>
      <c r="Z1047" s="38">
        <v>173650</v>
      </c>
      <c r="AA1047" s="39" t="s">
        <v>9771</v>
      </c>
      <c r="AB1047" s="38" t="s">
        <v>162</v>
      </c>
      <c r="AC1047" s="38" t="s">
        <v>112</v>
      </c>
    </row>
    <row r="1048" spans="1:29" x14ac:dyDescent="0.25">
      <c r="A1048" s="13" t="str">
        <f t="shared" si="34"/>
        <v>1289762729</v>
      </c>
      <c r="B1048" s="35">
        <v>1043</v>
      </c>
      <c r="C1048" s="36" t="s">
        <v>9772</v>
      </c>
      <c r="D1048" s="13" t="str">
        <f t="shared" si="35"/>
        <v>1289762729</v>
      </c>
      <c r="E1048" s="36"/>
      <c r="F1048" s="35" t="s">
        <v>9773</v>
      </c>
      <c r="G1048" s="37">
        <v>44102.48715277778</v>
      </c>
      <c r="H1048" s="35" t="s">
        <v>157</v>
      </c>
      <c r="I1048" s="35" t="s">
        <v>9774</v>
      </c>
      <c r="J1048" s="35" t="s">
        <v>9774</v>
      </c>
      <c r="K1048" s="35" t="s">
        <v>9775</v>
      </c>
      <c r="L1048" s="35" t="s">
        <v>9776</v>
      </c>
      <c r="M1048" s="35" t="s">
        <v>9777</v>
      </c>
      <c r="N1048" s="35" t="s">
        <v>9778</v>
      </c>
      <c r="O1048" s="35" t="s">
        <v>9779</v>
      </c>
      <c r="P1048" s="38">
        <v>50000</v>
      </c>
      <c r="Q1048" s="38">
        <v>6650</v>
      </c>
      <c r="R1048" s="38">
        <v>10000</v>
      </c>
      <c r="S1048" s="38">
        <v>0</v>
      </c>
      <c r="T1048" s="38">
        <v>0</v>
      </c>
      <c r="U1048" s="19"/>
      <c r="V1048" s="38">
        <v>0</v>
      </c>
      <c r="W1048" s="19"/>
      <c r="X1048" s="38">
        <v>0</v>
      </c>
      <c r="Y1048" s="38">
        <v>66650</v>
      </c>
      <c r="Z1048" s="38">
        <v>66650</v>
      </c>
      <c r="AA1048" s="39" t="s">
        <v>9780</v>
      </c>
      <c r="AB1048" s="38" t="s">
        <v>168</v>
      </c>
      <c r="AC1048" s="38" t="s">
        <v>112</v>
      </c>
    </row>
    <row r="1049" spans="1:29" x14ac:dyDescent="0.25">
      <c r="A1049" s="13" t="str">
        <f t="shared" si="34"/>
        <v>1899762985</v>
      </c>
      <c r="B1049" s="35">
        <v>1044</v>
      </c>
      <c r="C1049" s="36" t="s">
        <v>9781</v>
      </c>
      <c r="D1049" s="13" t="str">
        <f t="shared" si="35"/>
        <v>1899762985</v>
      </c>
      <c r="E1049" s="36"/>
      <c r="F1049" s="35" t="s">
        <v>9782</v>
      </c>
      <c r="G1049" s="37">
        <v>44102.487326388888</v>
      </c>
      <c r="H1049" s="35" t="s">
        <v>157</v>
      </c>
      <c r="I1049" s="35" t="s">
        <v>9783</v>
      </c>
      <c r="J1049" s="35" t="s">
        <v>9783</v>
      </c>
      <c r="K1049" s="35" t="s">
        <v>9784</v>
      </c>
      <c r="L1049" s="35" t="s">
        <v>9785</v>
      </c>
      <c r="M1049" s="35" t="s">
        <v>9786</v>
      </c>
      <c r="N1049" s="35" t="s">
        <v>5745</v>
      </c>
      <c r="O1049" s="35" t="s">
        <v>434</v>
      </c>
      <c r="P1049" s="38">
        <v>950000</v>
      </c>
      <c r="Q1049" s="38">
        <v>6650</v>
      </c>
      <c r="R1049" s="38">
        <v>8000</v>
      </c>
      <c r="S1049" s="38">
        <v>0</v>
      </c>
      <c r="T1049" s="38">
        <v>0</v>
      </c>
      <c r="U1049" s="19"/>
      <c r="V1049" s="38">
        <v>0</v>
      </c>
      <c r="W1049" s="19"/>
      <c r="X1049" s="38">
        <v>0</v>
      </c>
      <c r="Y1049" s="38">
        <v>964650</v>
      </c>
      <c r="Z1049" s="38">
        <v>964650</v>
      </c>
      <c r="AA1049" s="39" t="s">
        <v>9787</v>
      </c>
      <c r="AB1049" s="38" t="s">
        <v>138</v>
      </c>
      <c r="AC1049" s="38" t="s">
        <v>112</v>
      </c>
    </row>
    <row r="1050" spans="1:29" x14ac:dyDescent="0.25">
      <c r="A1050" s="13" t="str">
        <f t="shared" si="34"/>
        <v>1654862424</v>
      </c>
      <c r="B1050" s="35">
        <v>1045</v>
      </c>
      <c r="C1050" s="36" t="s">
        <v>9788</v>
      </c>
      <c r="D1050" s="13" t="str">
        <f t="shared" si="35"/>
        <v>1654862424</v>
      </c>
      <c r="E1050" s="36"/>
      <c r="F1050" s="35" t="s">
        <v>9789</v>
      </c>
      <c r="G1050" s="37">
        <v>44102.492210648146</v>
      </c>
      <c r="H1050" s="35" t="s">
        <v>157</v>
      </c>
      <c r="I1050" s="35" t="s">
        <v>9790</v>
      </c>
      <c r="J1050" s="35" t="s">
        <v>9790</v>
      </c>
      <c r="K1050" s="35" t="s">
        <v>9791</v>
      </c>
      <c r="L1050" s="35" t="s">
        <v>9792</v>
      </c>
      <c r="M1050" s="35" t="s">
        <v>9793</v>
      </c>
      <c r="N1050" s="35" t="s">
        <v>9794</v>
      </c>
      <c r="O1050" s="35" t="s">
        <v>9795</v>
      </c>
      <c r="P1050" s="38">
        <v>50000</v>
      </c>
      <c r="Q1050" s="38">
        <v>6650</v>
      </c>
      <c r="R1050" s="38">
        <v>9000</v>
      </c>
      <c r="S1050" s="38">
        <v>0</v>
      </c>
      <c r="T1050" s="38">
        <v>0</v>
      </c>
      <c r="U1050" s="19"/>
      <c r="V1050" s="38">
        <v>0</v>
      </c>
      <c r="W1050" s="19"/>
      <c r="X1050" s="38">
        <v>0</v>
      </c>
      <c r="Y1050" s="38">
        <v>65650</v>
      </c>
      <c r="Z1050" s="38">
        <v>65650</v>
      </c>
      <c r="AA1050" s="39" t="s">
        <v>9796</v>
      </c>
      <c r="AB1050" s="38" t="s">
        <v>138</v>
      </c>
      <c r="AC1050" s="38" t="s">
        <v>112</v>
      </c>
    </row>
    <row r="1051" spans="1:29" x14ac:dyDescent="0.25">
      <c r="A1051" s="13" t="str">
        <f t="shared" si="34"/>
        <v>1451762584</v>
      </c>
      <c r="B1051" s="35">
        <v>1046</v>
      </c>
      <c r="C1051" s="36" t="s">
        <v>9797</v>
      </c>
      <c r="D1051" s="13" t="str">
        <f t="shared" si="35"/>
        <v>1451762584</v>
      </c>
      <c r="E1051" s="36"/>
      <c r="F1051" s="35" t="s">
        <v>9798</v>
      </c>
      <c r="G1051" s="37">
        <v>44102.49523148148</v>
      </c>
      <c r="H1051" s="35" t="s">
        <v>157</v>
      </c>
      <c r="I1051" s="35" t="s">
        <v>9799</v>
      </c>
      <c r="J1051" s="35" t="s">
        <v>9799</v>
      </c>
      <c r="K1051" s="35" t="s">
        <v>9800</v>
      </c>
      <c r="L1051" s="35" t="s">
        <v>9801</v>
      </c>
      <c r="M1051" s="35" t="s">
        <v>9802</v>
      </c>
      <c r="N1051" s="35" t="s">
        <v>9803</v>
      </c>
      <c r="O1051" s="35" t="s">
        <v>9804</v>
      </c>
      <c r="P1051" s="38">
        <v>1424000</v>
      </c>
      <c r="Q1051" s="38">
        <v>6650</v>
      </c>
      <c r="R1051" s="38">
        <v>0</v>
      </c>
      <c r="S1051" s="38">
        <v>0</v>
      </c>
      <c r="T1051" s="38">
        <v>0</v>
      </c>
      <c r="U1051" s="19"/>
      <c r="V1051" s="38">
        <v>0</v>
      </c>
      <c r="W1051" s="19"/>
      <c r="X1051" s="38">
        <v>0</v>
      </c>
      <c r="Y1051" s="38">
        <v>1430650</v>
      </c>
      <c r="Z1051" s="38">
        <v>1430650</v>
      </c>
      <c r="AA1051" s="20"/>
      <c r="AB1051" s="19"/>
      <c r="AC1051" s="38" t="s">
        <v>112</v>
      </c>
    </row>
    <row r="1052" spans="1:29" x14ac:dyDescent="0.25">
      <c r="A1052" s="13" t="str">
        <f t="shared" si="34"/>
        <v>1214762118</v>
      </c>
      <c r="B1052" s="35">
        <v>1047</v>
      </c>
      <c r="C1052" s="36" t="s">
        <v>9805</v>
      </c>
      <c r="D1052" s="13" t="str">
        <f t="shared" si="35"/>
        <v>1214762118</v>
      </c>
      <c r="E1052" s="36"/>
      <c r="F1052" s="35" t="s">
        <v>9806</v>
      </c>
      <c r="G1052" s="37">
        <v>44102.495694444442</v>
      </c>
      <c r="H1052" s="35" t="s">
        <v>157</v>
      </c>
      <c r="I1052" s="35" t="s">
        <v>9807</v>
      </c>
      <c r="J1052" s="35" t="s">
        <v>9807</v>
      </c>
      <c r="K1052" s="35" t="s">
        <v>9808</v>
      </c>
      <c r="L1052" s="35" t="s">
        <v>9809</v>
      </c>
      <c r="M1052" s="35" t="s">
        <v>9810</v>
      </c>
      <c r="N1052" s="35" t="s">
        <v>9811</v>
      </c>
      <c r="O1052" s="35" t="s">
        <v>273</v>
      </c>
      <c r="P1052" s="38">
        <v>494000</v>
      </c>
      <c r="Q1052" s="38">
        <v>6650</v>
      </c>
      <c r="R1052" s="38">
        <v>0</v>
      </c>
      <c r="S1052" s="38">
        <v>0</v>
      </c>
      <c r="T1052" s="38">
        <v>0</v>
      </c>
      <c r="U1052" s="19"/>
      <c r="V1052" s="38">
        <v>0</v>
      </c>
      <c r="W1052" s="19"/>
      <c r="X1052" s="38">
        <v>0</v>
      </c>
      <c r="Y1052" s="38">
        <v>500650</v>
      </c>
      <c r="Z1052" s="38">
        <v>500650</v>
      </c>
      <c r="AA1052" s="20"/>
      <c r="AB1052" s="19"/>
      <c r="AC1052" s="38" t="s">
        <v>112</v>
      </c>
    </row>
    <row r="1053" spans="1:29" x14ac:dyDescent="0.25">
      <c r="A1053" s="13" t="str">
        <f t="shared" si="34"/>
        <v>1969652503</v>
      </c>
      <c r="B1053" s="35">
        <v>1048</v>
      </c>
      <c r="C1053" s="36" t="s">
        <v>9812</v>
      </c>
      <c r="D1053" s="13" t="str">
        <f t="shared" si="35"/>
        <v>1969652503</v>
      </c>
      <c r="E1053" s="36"/>
      <c r="F1053" s="35" t="s">
        <v>9813</v>
      </c>
      <c r="G1053" s="37">
        <v>44102.496122685188</v>
      </c>
      <c r="H1053" s="35" t="s">
        <v>157</v>
      </c>
      <c r="I1053" s="35" t="s">
        <v>9814</v>
      </c>
      <c r="J1053" s="35" t="s">
        <v>9814</v>
      </c>
      <c r="K1053" s="35" t="s">
        <v>9815</v>
      </c>
      <c r="L1053" s="35" t="s">
        <v>9816</v>
      </c>
      <c r="M1053" s="35" t="s">
        <v>9817</v>
      </c>
      <c r="N1053" s="35" t="s">
        <v>9818</v>
      </c>
      <c r="O1053" s="35" t="s">
        <v>9819</v>
      </c>
      <c r="P1053" s="38">
        <v>490000</v>
      </c>
      <c r="Q1053" s="38">
        <v>6650</v>
      </c>
      <c r="R1053" s="38">
        <v>40000</v>
      </c>
      <c r="S1053" s="38">
        <v>0</v>
      </c>
      <c r="T1053" s="38">
        <v>0</v>
      </c>
      <c r="U1053" s="19"/>
      <c r="V1053" s="38">
        <v>0</v>
      </c>
      <c r="W1053" s="19"/>
      <c r="X1053" s="38">
        <v>0</v>
      </c>
      <c r="Y1053" s="38">
        <v>536650</v>
      </c>
      <c r="Z1053" s="38">
        <v>536650</v>
      </c>
      <c r="AA1053" s="39" t="s">
        <v>9820</v>
      </c>
      <c r="AB1053" s="38" t="s">
        <v>151</v>
      </c>
      <c r="AC1053" s="38" t="s">
        <v>112</v>
      </c>
    </row>
    <row r="1054" spans="1:29" x14ac:dyDescent="0.25">
      <c r="A1054" s="13" t="str">
        <f t="shared" si="34"/>
        <v>1179762399</v>
      </c>
      <c r="B1054" s="35">
        <v>1049</v>
      </c>
      <c r="C1054" s="36" t="s">
        <v>9821</v>
      </c>
      <c r="D1054" s="13" t="str">
        <f t="shared" si="35"/>
        <v>1179762399</v>
      </c>
      <c r="E1054" s="36"/>
      <c r="F1054" s="35" t="s">
        <v>9822</v>
      </c>
      <c r="G1054" s="37">
        <v>44102.504872685182</v>
      </c>
      <c r="H1054" s="35" t="s">
        <v>157</v>
      </c>
      <c r="I1054" s="35" t="s">
        <v>9823</v>
      </c>
      <c r="J1054" s="35" t="s">
        <v>9823</v>
      </c>
      <c r="K1054" s="35" t="s">
        <v>9824</v>
      </c>
      <c r="L1054" s="35" t="s">
        <v>9825</v>
      </c>
      <c r="M1054" s="35" t="s">
        <v>9826</v>
      </c>
      <c r="N1054" s="35" t="s">
        <v>1204</v>
      </c>
      <c r="O1054" s="35" t="s">
        <v>1205</v>
      </c>
      <c r="P1054" s="38">
        <v>228000</v>
      </c>
      <c r="Q1054" s="38">
        <v>6650</v>
      </c>
      <c r="R1054" s="38">
        <v>51000</v>
      </c>
      <c r="S1054" s="38">
        <v>0</v>
      </c>
      <c r="T1054" s="38">
        <v>0</v>
      </c>
      <c r="U1054" s="19"/>
      <c r="V1054" s="38">
        <v>0</v>
      </c>
      <c r="W1054" s="19"/>
      <c r="X1054" s="38">
        <v>0</v>
      </c>
      <c r="Y1054" s="38">
        <v>285650</v>
      </c>
      <c r="Z1054" s="38">
        <v>285650</v>
      </c>
      <c r="AA1054" s="39" t="s">
        <v>9827</v>
      </c>
      <c r="AB1054" s="38" t="s">
        <v>151</v>
      </c>
      <c r="AC1054" s="38" t="s">
        <v>112</v>
      </c>
    </row>
    <row r="1055" spans="1:29" x14ac:dyDescent="0.25">
      <c r="A1055" s="13" t="str">
        <f t="shared" si="34"/>
        <v>1895962469</v>
      </c>
      <c r="B1055" s="35">
        <v>1050</v>
      </c>
      <c r="C1055" s="36" t="s">
        <v>9828</v>
      </c>
      <c r="D1055" s="13" t="str">
        <f t="shared" si="35"/>
        <v>1895962469</v>
      </c>
      <c r="E1055" s="36"/>
      <c r="F1055" s="35" t="s">
        <v>9829</v>
      </c>
      <c r="G1055" s="37">
        <v>44102.506365740737</v>
      </c>
      <c r="H1055" s="35" t="s">
        <v>157</v>
      </c>
      <c r="I1055" s="35" t="s">
        <v>9830</v>
      </c>
      <c r="J1055" s="35" t="s">
        <v>9830</v>
      </c>
      <c r="K1055" s="35" t="s">
        <v>9831</v>
      </c>
      <c r="L1055" s="35" t="s">
        <v>9832</v>
      </c>
      <c r="M1055" s="35" t="s">
        <v>9833</v>
      </c>
      <c r="N1055" s="35" t="s">
        <v>9834</v>
      </c>
      <c r="O1055" s="35" t="s">
        <v>9835</v>
      </c>
      <c r="P1055" s="38">
        <v>474000</v>
      </c>
      <c r="Q1055" s="38">
        <v>6650</v>
      </c>
      <c r="R1055" s="38">
        <v>27000</v>
      </c>
      <c r="S1055" s="38">
        <v>0</v>
      </c>
      <c r="T1055" s="38">
        <v>0</v>
      </c>
      <c r="U1055" s="19"/>
      <c r="V1055" s="38">
        <v>0</v>
      </c>
      <c r="W1055" s="19"/>
      <c r="X1055" s="38">
        <v>0</v>
      </c>
      <c r="Y1055" s="38">
        <v>507650</v>
      </c>
      <c r="Z1055" s="38">
        <v>507650</v>
      </c>
      <c r="AA1055" s="39" t="s">
        <v>9836</v>
      </c>
      <c r="AB1055" s="38" t="s">
        <v>162</v>
      </c>
      <c r="AC1055" s="38" t="s">
        <v>112</v>
      </c>
    </row>
    <row r="1056" spans="1:29" x14ac:dyDescent="0.25">
      <c r="A1056" s="13" t="str">
        <f t="shared" si="34"/>
        <v>1607962021</v>
      </c>
      <c r="B1056" s="35">
        <v>1051</v>
      </c>
      <c r="C1056" s="36" t="s">
        <v>9837</v>
      </c>
      <c r="D1056" s="13" t="str">
        <f t="shared" si="35"/>
        <v>1607962021</v>
      </c>
      <c r="E1056" s="36"/>
      <c r="F1056" s="35" t="s">
        <v>9838</v>
      </c>
      <c r="G1056" s="37">
        <v>44102.507291666669</v>
      </c>
      <c r="H1056" s="35" t="s">
        <v>157</v>
      </c>
      <c r="I1056" s="35" t="s">
        <v>9839</v>
      </c>
      <c r="J1056" s="35" t="s">
        <v>9839</v>
      </c>
      <c r="K1056" s="35" t="s">
        <v>9840</v>
      </c>
      <c r="L1056" s="35" t="s">
        <v>9841</v>
      </c>
      <c r="M1056" s="35" t="s">
        <v>9842</v>
      </c>
      <c r="N1056" s="35" t="s">
        <v>9843</v>
      </c>
      <c r="O1056" s="35" t="s">
        <v>9844</v>
      </c>
      <c r="P1056" s="38">
        <v>50000</v>
      </c>
      <c r="Q1056" s="38">
        <v>6650</v>
      </c>
      <c r="R1056" s="38">
        <v>20000</v>
      </c>
      <c r="S1056" s="38">
        <v>0</v>
      </c>
      <c r="T1056" s="38">
        <v>0</v>
      </c>
      <c r="U1056" s="19"/>
      <c r="V1056" s="38">
        <v>0</v>
      </c>
      <c r="W1056" s="19"/>
      <c r="X1056" s="38">
        <v>0</v>
      </c>
      <c r="Y1056" s="38">
        <v>76650</v>
      </c>
      <c r="Z1056" s="38">
        <v>76650</v>
      </c>
      <c r="AA1056" s="39" t="s">
        <v>9845</v>
      </c>
      <c r="AB1056" s="38" t="s">
        <v>138</v>
      </c>
      <c r="AC1056" s="38" t="s">
        <v>112</v>
      </c>
    </row>
    <row r="1057" spans="1:29" x14ac:dyDescent="0.25">
      <c r="A1057" s="13" t="str">
        <f t="shared" si="34"/>
        <v>1210072831</v>
      </c>
      <c r="B1057" s="35">
        <v>1052</v>
      </c>
      <c r="C1057" s="36" t="s">
        <v>9846</v>
      </c>
      <c r="D1057" s="13" t="str">
        <f t="shared" si="35"/>
        <v>1210072831</v>
      </c>
      <c r="E1057" s="36"/>
      <c r="F1057" s="35" t="s">
        <v>9847</v>
      </c>
      <c r="G1057" s="37">
        <v>44102.511076388888</v>
      </c>
      <c r="H1057" s="35" t="s">
        <v>157</v>
      </c>
      <c r="I1057" s="35" t="s">
        <v>9848</v>
      </c>
      <c r="J1057" s="35" t="s">
        <v>9848</v>
      </c>
      <c r="K1057" s="35" t="s">
        <v>9849</v>
      </c>
      <c r="L1057" s="35" t="s">
        <v>9850</v>
      </c>
      <c r="M1057" s="35" t="s">
        <v>9851</v>
      </c>
      <c r="N1057" s="35" t="s">
        <v>9852</v>
      </c>
      <c r="O1057" s="35" t="s">
        <v>9853</v>
      </c>
      <c r="P1057" s="38">
        <v>474000</v>
      </c>
      <c r="Q1057" s="38">
        <v>6650</v>
      </c>
      <c r="R1057" s="38">
        <v>10000</v>
      </c>
      <c r="S1057" s="38">
        <v>0</v>
      </c>
      <c r="T1057" s="38">
        <v>0</v>
      </c>
      <c r="U1057" s="19"/>
      <c r="V1057" s="38">
        <v>0</v>
      </c>
      <c r="W1057" s="19"/>
      <c r="X1057" s="38">
        <v>0</v>
      </c>
      <c r="Y1057" s="38">
        <v>490650</v>
      </c>
      <c r="Z1057" s="38">
        <v>490650</v>
      </c>
      <c r="AA1057" s="39" t="s">
        <v>9854</v>
      </c>
      <c r="AB1057" s="38" t="s">
        <v>168</v>
      </c>
      <c r="AC1057" s="38" t="s">
        <v>112</v>
      </c>
    </row>
    <row r="1058" spans="1:29" x14ac:dyDescent="0.25">
      <c r="A1058" s="13" t="str">
        <f t="shared" si="34"/>
        <v>1086172012</v>
      </c>
      <c r="B1058" s="35">
        <v>1053</v>
      </c>
      <c r="C1058" s="36" t="s">
        <v>9855</v>
      </c>
      <c r="D1058" s="13" t="str">
        <f t="shared" si="35"/>
        <v>1086172012</v>
      </c>
      <c r="E1058" s="36"/>
      <c r="F1058" s="35" t="s">
        <v>9856</v>
      </c>
      <c r="G1058" s="37">
        <v>44102.53465277778</v>
      </c>
      <c r="H1058" s="35" t="s">
        <v>157</v>
      </c>
      <c r="I1058" s="35" t="s">
        <v>9857</v>
      </c>
      <c r="J1058" s="35" t="s">
        <v>9857</v>
      </c>
      <c r="K1058" s="35" t="s">
        <v>9858</v>
      </c>
      <c r="L1058" s="35" t="s">
        <v>9859</v>
      </c>
      <c r="M1058" s="35" t="s">
        <v>9860</v>
      </c>
      <c r="N1058" s="35" t="s">
        <v>9861</v>
      </c>
      <c r="O1058" s="35" t="s">
        <v>1206</v>
      </c>
      <c r="P1058" s="38">
        <v>50000</v>
      </c>
      <c r="Q1058" s="38">
        <v>6650</v>
      </c>
      <c r="R1058" s="38">
        <v>8000</v>
      </c>
      <c r="S1058" s="38">
        <v>0</v>
      </c>
      <c r="T1058" s="38">
        <v>0</v>
      </c>
      <c r="U1058" s="19"/>
      <c r="V1058" s="38">
        <v>0</v>
      </c>
      <c r="W1058" s="19"/>
      <c r="X1058" s="38">
        <v>0</v>
      </c>
      <c r="Y1058" s="38">
        <v>64650</v>
      </c>
      <c r="Z1058" s="38">
        <v>64650</v>
      </c>
      <c r="AA1058" s="39" t="s">
        <v>9862</v>
      </c>
      <c r="AB1058" s="38" t="s">
        <v>138</v>
      </c>
      <c r="AC1058" s="38" t="s">
        <v>112</v>
      </c>
    </row>
    <row r="1059" spans="1:29" x14ac:dyDescent="0.25">
      <c r="A1059" s="13" t="str">
        <f t="shared" si="34"/>
        <v>1541272715</v>
      </c>
      <c r="B1059" s="35">
        <v>1054</v>
      </c>
      <c r="C1059" s="36" t="s">
        <v>9863</v>
      </c>
      <c r="D1059" s="13" t="str">
        <f t="shared" si="35"/>
        <v>1541272715</v>
      </c>
      <c r="E1059" s="36"/>
      <c r="F1059" s="35" t="s">
        <v>9864</v>
      </c>
      <c r="G1059" s="37">
        <v>44102.535729166666</v>
      </c>
      <c r="H1059" s="35" t="s">
        <v>157</v>
      </c>
      <c r="I1059" s="35" t="s">
        <v>9865</v>
      </c>
      <c r="J1059" s="35" t="s">
        <v>9865</v>
      </c>
      <c r="K1059" s="35" t="s">
        <v>9866</v>
      </c>
      <c r="L1059" s="35" t="s">
        <v>9867</v>
      </c>
      <c r="M1059" s="35" t="s">
        <v>9868</v>
      </c>
      <c r="N1059" s="35" t="s">
        <v>772</v>
      </c>
      <c r="O1059" s="35" t="s">
        <v>773</v>
      </c>
      <c r="P1059" s="38">
        <v>1000000</v>
      </c>
      <c r="Q1059" s="38">
        <v>6650</v>
      </c>
      <c r="R1059" s="38">
        <v>22000</v>
      </c>
      <c r="S1059" s="38">
        <v>0</v>
      </c>
      <c r="T1059" s="38">
        <v>0</v>
      </c>
      <c r="U1059" s="19"/>
      <c r="V1059" s="38">
        <v>0</v>
      </c>
      <c r="W1059" s="19"/>
      <c r="X1059" s="38">
        <v>0</v>
      </c>
      <c r="Y1059" s="38">
        <v>1028650</v>
      </c>
      <c r="Z1059" s="38">
        <v>1028650</v>
      </c>
      <c r="AA1059" s="39" t="s">
        <v>9865</v>
      </c>
      <c r="AB1059" s="38" t="s">
        <v>240</v>
      </c>
      <c r="AC1059" s="38" t="s">
        <v>112</v>
      </c>
    </row>
    <row r="1060" spans="1:29" x14ac:dyDescent="0.25">
      <c r="A1060" s="13" t="str">
        <f t="shared" si="34"/>
        <v>1216272453</v>
      </c>
      <c r="B1060" s="35">
        <v>1055</v>
      </c>
      <c r="C1060" s="36" t="s">
        <v>9869</v>
      </c>
      <c r="D1060" s="13" t="str">
        <f t="shared" si="35"/>
        <v>1216272453</v>
      </c>
      <c r="E1060" s="36"/>
      <c r="F1060" s="35" t="s">
        <v>9870</v>
      </c>
      <c r="G1060" s="37">
        <v>44102.54005787037</v>
      </c>
      <c r="H1060" s="35" t="s">
        <v>157</v>
      </c>
      <c r="I1060" s="35" t="s">
        <v>9871</v>
      </c>
      <c r="J1060" s="35" t="s">
        <v>9871</v>
      </c>
      <c r="K1060" s="35" t="s">
        <v>9872</v>
      </c>
      <c r="L1060" s="35" t="s">
        <v>9873</v>
      </c>
      <c r="M1060" s="35" t="s">
        <v>9874</v>
      </c>
      <c r="N1060" s="35" t="s">
        <v>577</v>
      </c>
      <c r="O1060" s="35" t="s">
        <v>578</v>
      </c>
      <c r="P1060" s="38">
        <v>420000</v>
      </c>
      <c r="Q1060" s="38">
        <v>6650</v>
      </c>
      <c r="R1060" s="38">
        <v>35000</v>
      </c>
      <c r="S1060" s="38">
        <v>0</v>
      </c>
      <c r="T1060" s="38">
        <v>0</v>
      </c>
      <c r="U1060" s="19"/>
      <c r="V1060" s="38">
        <v>0</v>
      </c>
      <c r="W1060" s="19"/>
      <c r="X1060" s="38">
        <v>0</v>
      </c>
      <c r="Y1060" s="38">
        <v>461650</v>
      </c>
      <c r="Z1060" s="38">
        <v>461650</v>
      </c>
      <c r="AA1060" s="39" t="s">
        <v>9875</v>
      </c>
      <c r="AB1060" s="38" t="s">
        <v>162</v>
      </c>
      <c r="AC1060" s="38" t="s">
        <v>112</v>
      </c>
    </row>
    <row r="1061" spans="1:29" x14ac:dyDescent="0.25">
      <c r="A1061" s="13" t="str">
        <f t="shared" si="34"/>
        <v>1111953381</v>
      </c>
      <c r="B1061" s="35">
        <v>1056</v>
      </c>
      <c r="C1061" s="36" t="s">
        <v>9876</v>
      </c>
      <c r="D1061" s="13" t="str">
        <f t="shared" si="35"/>
        <v>1111953381</v>
      </c>
      <c r="E1061" s="36"/>
      <c r="F1061" s="35" t="s">
        <v>9877</v>
      </c>
      <c r="G1061" s="37">
        <v>44103.043310185189</v>
      </c>
      <c r="H1061" s="35" t="s">
        <v>157</v>
      </c>
      <c r="I1061" s="35" t="s">
        <v>9878</v>
      </c>
      <c r="J1061" s="35" t="s">
        <v>9878</v>
      </c>
      <c r="K1061" s="35" t="s">
        <v>9879</v>
      </c>
      <c r="L1061" s="35" t="s">
        <v>9880</v>
      </c>
      <c r="M1061" s="35" t="s">
        <v>9881</v>
      </c>
      <c r="N1061" s="35" t="s">
        <v>9882</v>
      </c>
      <c r="O1061" s="35" t="s">
        <v>167</v>
      </c>
      <c r="P1061" s="38">
        <v>50000</v>
      </c>
      <c r="Q1061" s="38">
        <v>6650</v>
      </c>
      <c r="R1061" s="38">
        <v>10000</v>
      </c>
      <c r="S1061" s="38">
        <v>0</v>
      </c>
      <c r="T1061" s="38">
        <v>0</v>
      </c>
      <c r="U1061" s="19"/>
      <c r="V1061" s="38">
        <v>0</v>
      </c>
      <c r="W1061" s="19"/>
      <c r="X1061" s="38">
        <v>0</v>
      </c>
      <c r="Y1061" s="38">
        <v>66650</v>
      </c>
      <c r="Z1061" s="38">
        <v>66650</v>
      </c>
      <c r="AA1061" s="39" t="s">
        <v>9883</v>
      </c>
      <c r="AB1061" s="38" t="s">
        <v>162</v>
      </c>
      <c r="AC1061" s="38" t="s">
        <v>112</v>
      </c>
    </row>
    <row r="1062" spans="1:29" x14ac:dyDescent="0.25">
      <c r="A1062" s="13" t="str">
        <f t="shared" si="34"/>
        <v>1144953837</v>
      </c>
      <c r="B1062" s="35">
        <v>1057</v>
      </c>
      <c r="C1062" s="36" t="s">
        <v>9884</v>
      </c>
      <c r="D1062" s="13" t="str">
        <f t="shared" si="35"/>
        <v>1144953837</v>
      </c>
      <c r="E1062" s="36"/>
      <c r="F1062" s="35" t="s">
        <v>9885</v>
      </c>
      <c r="G1062" s="37">
        <v>44103.045312499999</v>
      </c>
      <c r="H1062" s="35" t="s">
        <v>157</v>
      </c>
      <c r="I1062" s="35" t="s">
        <v>9886</v>
      </c>
      <c r="J1062" s="35" t="s">
        <v>9886</v>
      </c>
      <c r="K1062" s="35" t="s">
        <v>9887</v>
      </c>
      <c r="L1062" s="35" t="s">
        <v>9888</v>
      </c>
      <c r="M1062" s="35" t="s">
        <v>9889</v>
      </c>
      <c r="N1062" s="35" t="s">
        <v>165</v>
      </c>
      <c r="O1062" s="35" t="s">
        <v>166</v>
      </c>
      <c r="P1062" s="38">
        <v>1165000</v>
      </c>
      <c r="Q1062" s="38">
        <v>6650</v>
      </c>
      <c r="R1062" s="38">
        <v>20000</v>
      </c>
      <c r="S1062" s="38">
        <v>0</v>
      </c>
      <c r="T1062" s="38">
        <v>0</v>
      </c>
      <c r="U1062" s="19"/>
      <c r="V1062" s="38">
        <v>0</v>
      </c>
      <c r="W1062" s="19"/>
      <c r="X1062" s="38">
        <v>0</v>
      </c>
      <c r="Y1062" s="38">
        <v>1191650</v>
      </c>
      <c r="Z1062" s="38">
        <v>1191650</v>
      </c>
      <c r="AA1062" s="39" t="s">
        <v>9890</v>
      </c>
      <c r="AB1062" s="38" t="s">
        <v>162</v>
      </c>
      <c r="AC1062" s="38" t="s">
        <v>112</v>
      </c>
    </row>
    <row r="1063" spans="1:29" x14ac:dyDescent="0.25">
      <c r="A1063" s="13" t="str">
        <f t="shared" si="34"/>
        <v>1832063397</v>
      </c>
      <c r="B1063" s="35">
        <v>1058</v>
      </c>
      <c r="C1063" s="36" t="s">
        <v>9891</v>
      </c>
      <c r="D1063" s="13" t="str">
        <f t="shared" si="35"/>
        <v>1832063397</v>
      </c>
      <c r="E1063" s="36"/>
      <c r="F1063" s="35" t="s">
        <v>9892</v>
      </c>
      <c r="G1063" s="37">
        <v>44103.054594907408</v>
      </c>
      <c r="H1063" s="35" t="s">
        <v>157</v>
      </c>
      <c r="I1063" s="35" t="s">
        <v>9893</v>
      </c>
      <c r="J1063" s="35" t="s">
        <v>9893</v>
      </c>
      <c r="K1063" s="35" t="s">
        <v>9894</v>
      </c>
      <c r="L1063" s="35" t="s">
        <v>9895</v>
      </c>
      <c r="M1063" s="35" t="s">
        <v>9896</v>
      </c>
      <c r="N1063" s="35" t="s">
        <v>9897</v>
      </c>
      <c r="O1063" s="35" t="s">
        <v>9898</v>
      </c>
      <c r="P1063" s="38">
        <v>50000</v>
      </c>
      <c r="Q1063" s="38">
        <v>6650</v>
      </c>
      <c r="R1063" s="38">
        <v>0</v>
      </c>
      <c r="S1063" s="38">
        <v>0</v>
      </c>
      <c r="T1063" s="38">
        <v>0</v>
      </c>
      <c r="U1063" s="19"/>
      <c r="V1063" s="38">
        <v>0</v>
      </c>
      <c r="W1063" s="19"/>
      <c r="X1063" s="38">
        <v>0</v>
      </c>
      <c r="Y1063" s="38">
        <v>56650</v>
      </c>
      <c r="Z1063" s="38">
        <v>56650</v>
      </c>
      <c r="AA1063" s="20"/>
      <c r="AB1063" s="19"/>
      <c r="AC1063" s="38" t="s">
        <v>112</v>
      </c>
    </row>
    <row r="1064" spans="1:29" x14ac:dyDescent="0.25">
      <c r="A1064" s="13" t="str">
        <f t="shared" si="34"/>
        <v>1584063718</v>
      </c>
      <c r="B1064" s="35">
        <v>1059</v>
      </c>
      <c r="C1064" s="36" t="s">
        <v>9899</v>
      </c>
      <c r="D1064" s="13" t="str">
        <f t="shared" si="35"/>
        <v>1584063718</v>
      </c>
      <c r="E1064" s="36"/>
      <c r="F1064" s="35" t="s">
        <v>9900</v>
      </c>
      <c r="G1064" s="37">
        <v>44103.058263888888</v>
      </c>
      <c r="H1064" s="35" t="s">
        <v>157</v>
      </c>
      <c r="I1064" s="35" t="s">
        <v>9901</v>
      </c>
      <c r="J1064" s="35" t="s">
        <v>9901</v>
      </c>
      <c r="K1064" s="35" t="s">
        <v>9902</v>
      </c>
      <c r="L1064" s="35" t="s">
        <v>9903</v>
      </c>
      <c r="M1064" s="35" t="s">
        <v>9904</v>
      </c>
      <c r="N1064" s="35" t="s">
        <v>800</v>
      </c>
      <c r="O1064" s="35" t="s">
        <v>801</v>
      </c>
      <c r="P1064" s="38">
        <v>620000</v>
      </c>
      <c r="Q1064" s="38">
        <v>6650</v>
      </c>
      <c r="R1064" s="38">
        <v>10000</v>
      </c>
      <c r="S1064" s="38">
        <v>0</v>
      </c>
      <c r="T1064" s="38">
        <v>0</v>
      </c>
      <c r="U1064" s="19"/>
      <c r="V1064" s="38">
        <v>0</v>
      </c>
      <c r="W1064" s="19"/>
      <c r="X1064" s="38">
        <v>0</v>
      </c>
      <c r="Y1064" s="38">
        <v>636650</v>
      </c>
      <c r="Z1064" s="38">
        <v>636650</v>
      </c>
      <c r="AA1064" s="39" t="s">
        <v>9905</v>
      </c>
      <c r="AB1064" s="38" t="s">
        <v>162</v>
      </c>
      <c r="AC1064" s="38" t="s">
        <v>112</v>
      </c>
    </row>
    <row r="1065" spans="1:29" x14ac:dyDescent="0.25">
      <c r="A1065" s="13" t="str">
        <f t="shared" si="34"/>
        <v>1439063581</v>
      </c>
      <c r="B1065" s="35">
        <v>1060</v>
      </c>
      <c r="C1065" s="36" t="s">
        <v>9906</v>
      </c>
      <c r="D1065" s="13" t="str">
        <f t="shared" si="35"/>
        <v>1439063581</v>
      </c>
      <c r="E1065" s="36"/>
      <c r="F1065" s="35" t="s">
        <v>9907</v>
      </c>
      <c r="G1065" s="37">
        <v>44103.062175925923</v>
      </c>
      <c r="H1065" s="35" t="s">
        <v>157</v>
      </c>
      <c r="I1065" s="35" t="s">
        <v>9908</v>
      </c>
      <c r="J1065" s="35" t="s">
        <v>9908</v>
      </c>
      <c r="K1065" s="35" t="s">
        <v>9909</v>
      </c>
      <c r="L1065" s="35" t="s">
        <v>9910</v>
      </c>
      <c r="M1065" s="35" t="s">
        <v>9911</v>
      </c>
      <c r="N1065" s="35" t="s">
        <v>9912</v>
      </c>
      <c r="O1065" s="35" t="s">
        <v>1271</v>
      </c>
      <c r="P1065" s="38">
        <v>50000</v>
      </c>
      <c r="Q1065" s="38">
        <v>6650</v>
      </c>
      <c r="R1065" s="38">
        <v>0</v>
      </c>
      <c r="S1065" s="38">
        <v>0</v>
      </c>
      <c r="T1065" s="38">
        <v>0</v>
      </c>
      <c r="U1065" s="19"/>
      <c r="V1065" s="38">
        <v>0</v>
      </c>
      <c r="W1065" s="19"/>
      <c r="X1065" s="38">
        <v>0</v>
      </c>
      <c r="Y1065" s="38">
        <v>56650</v>
      </c>
      <c r="Z1065" s="38">
        <v>56650</v>
      </c>
      <c r="AA1065" s="20"/>
      <c r="AB1065" s="19"/>
      <c r="AC1065" s="38" t="s">
        <v>112</v>
      </c>
    </row>
    <row r="1066" spans="1:29" x14ac:dyDescent="0.25">
      <c r="A1066" s="13" t="str">
        <f t="shared" si="34"/>
        <v>1802163497</v>
      </c>
      <c r="B1066" s="35">
        <v>1061</v>
      </c>
      <c r="C1066" s="36" t="s">
        <v>9913</v>
      </c>
      <c r="D1066" s="13" t="str">
        <f t="shared" si="35"/>
        <v>1802163497</v>
      </c>
      <c r="E1066" s="36"/>
      <c r="F1066" s="35" t="s">
        <v>9914</v>
      </c>
      <c r="G1066" s="37">
        <v>44103.065312500003</v>
      </c>
      <c r="H1066" s="35" t="s">
        <v>157</v>
      </c>
      <c r="I1066" s="35" t="s">
        <v>9915</v>
      </c>
      <c r="J1066" s="35" t="s">
        <v>9915</v>
      </c>
      <c r="K1066" s="35" t="s">
        <v>9916</v>
      </c>
      <c r="L1066" s="35" t="s">
        <v>9917</v>
      </c>
      <c r="M1066" s="35" t="s">
        <v>9918</v>
      </c>
      <c r="N1066" s="35" t="s">
        <v>9919</v>
      </c>
      <c r="O1066" s="35" t="s">
        <v>9920</v>
      </c>
      <c r="P1066" s="38">
        <v>50000</v>
      </c>
      <c r="Q1066" s="38">
        <v>6650</v>
      </c>
      <c r="R1066" s="38">
        <v>0</v>
      </c>
      <c r="S1066" s="38">
        <v>0</v>
      </c>
      <c r="T1066" s="38">
        <v>0</v>
      </c>
      <c r="U1066" s="19"/>
      <c r="V1066" s="38">
        <v>0</v>
      </c>
      <c r="W1066" s="19"/>
      <c r="X1066" s="38">
        <v>0</v>
      </c>
      <c r="Y1066" s="38">
        <v>56650</v>
      </c>
      <c r="Z1066" s="38">
        <v>56650</v>
      </c>
      <c r="AA1066" s="20"/>
      <c r="AB1066" s="19"/>
      <c r="AC1066" s="38" t="s">
        <v>112</v>
      </c>
    </row>
    <row r="1067" spans="1:29" x14ac:dyDescent="0.25">
      <c r="A1067" s="13" t="str">
        <f t="shared" si="34"/>
        <v>1554163984</v>
      </c>
      <c r="B1067" s="35">
        <v>1062</v>
      </c>
      <c r="C1067" s="36" t="s">
        <v>9921</v>
      </c>
      <c r="D1067" s="13" t="str">
        <f t="shared" si="35"/>
        <v>1554163984</v>
      </c>
      <c r="E1067" s="36"/>
      <c r="F1067" s="35" t="s">
        <v>9922</v>
      </c>
      <c r="G1067" s="37">
        <v>44103.068831018521</v>
      </c>
      <c r="H1067" s="35" t="s">
        <v>157</v>
      </c>
      <c r="I1067" s="35" t="s">
        <v>9923</v>
      </c>
      <c r="J1067" s="35" t="s">
        <v>9923</v>
      </c>
      <c r="K1067" s="35" t="s">
        <v>9924</v>
      </c>
      <c r="L1067" s="35" t="s">
        <v>9925</v>
      </c>
      <c r="M1067" s="35" t="s">
        <v>9926</v>
      </c>
      <c r="N1067" s="35" t="s">
        <v>9927</v>
      </c>
      <c r="O1067" s="35" t="s">
        <v>9928</v>
      </c>
      <c r="P1067" s="38">
        <v>970000</v>
      </c>
      <c r="Q1067" s="38">
        <v>6650</v>
      </c>
      <c r="R1067" s="38">
        <v>0</v>
      </c>
      <c r="S1067" s="38">
        <v>0</v>
      </c>
      <c r="T1067" s="38">
        <v>0</v>
      </c>
      <c r="U1067" s="19"/>
      <c r="V1067" s="38">
        <v>0</v>
      </c>
      <c r="W1067" s="19"/>
      <c r="X1067" s="38">
        <v>0</v>
      </c>
      <c r="Y1067" s="38">
        <v>976650</v>
      </c>
      <c r="Z1067" s="38">
        <v>976650</v>
      </c>
      <c r="AA1067" s="20"/>
      <c r="AB1067" s="19"/>
      <c r="AC1067" s="38" t="s">
        <v>112</v>
      </c>
    </row>
    <row r="1068" spans="1:29" x14ac:dyDescent="0.25">
      <c r="A1068" s="13" t="str">
        <f t="shared" si="34"/>
        <v>1845163431</v>
      </c>
      <c r="B1068" s="35">
        <v>1063</v>
      </c>
      <c r="C1068" s="36" t="s">
        <v>9929</v>
      </c>
      <c r="D1068" s="13" t="str">
        <f t="shared" si="35"/>
        <v>1845163431</v>
      </c>
      <c r="E1068" s="36"/>
      <c r="F1068" s="35" t="s">
        <v>9930</v>
      </c>
      <c r="G1068" s="37">
        <v>44103.069699074076</v>
      </c>
      <c r="H1068" s="35" t="s">
        <v>157</v>
      </c>
      <c r="I1068" s="35" t="s">
        <v>9931</v>
      </c>
      <c r="J1068" s="35" t="s">
        <v>9931</v>
      </c>
      <c r="K1068" s="35" t="s">
        <v>9932</v>
      </c>
      <c r="L1068" s="35" t="s">
        <v>9933</v>
      </c>
      <c r="M1068" s="35" t="s">
        <v>9934</v>
      </c>
      <c r="N1068" s="35" t="s">
        <v>9935</v>
      </c>
      <c r="O1068" s="35" t="s">
        <v>9936</v>
      </c>
      <c r="P1068" s="38">
        <v>1240000</v>
      </c>
      <c r="Q1068" s="38">
        <v>6650</v>
      </c>
      <c r="R1068" s="38">
        <v>0</v>
      </c>
      <c r="S1068" s="38">
        <v>0</v>
      </c>
      <c r="T1068" s="38">
        <v>0</v>
      </c>
      <c r="U1068" s="19"/>
      <c r="V1068" s="38">
        <v>0</v>
      </c>
      <c r="W1068" s="19"/>
      <c r="X1068" s="38">
        <v>0</v>
      </c>
      <c r="Y1068" s="38">
        <v>1246650</v>
      </c>
      <c r="Z1068" s="38">
        <v>1246650</v>
      </c>
      <c r="AA1068" s="20"/>
      <c r="AB1068" s="19"/>
      <c r="AC1068" s="38" t="s">
        <v>112</v>
      </c>
    </row>
    <row r="1069" spans="1:29" x14ac:dyDescent="0.25">
      <c r="A1069" s="13" t="str">
        <f t="shared" si="34"/>
        <v>1481163898</v>
      </c>
      <c r="B1069" s="35">
        <v>1064</v>
      </c>
      <c r="C1069" s="36" t="s">
        <v>9937</v>
      </c>
      <c r="D1069" s="13" t="str">
        <f t="shared" si="35"/>
        <v>1481163898</v>
      </c>
      <c r="E1069" s="36"/>
      <c r="F1069" s="35" t="s">
        <v>9938</v>
      </c>
      <c r="G1069" s="37">
        <v>44103.07</v>
      </c>
      <c r="H1069" s="35" t="s">
        <v>157</v>
      </c>
      <c r="I1069" s="35" t="s">
        <v>9939</v>
      </c>
      <c r="J1069" s="35" t="s">
        <v>9939</v>
      </c>
      <c r="K1069" s="35" t="s">
        <v>9940</v>
      </c>
      <c r="L1069" s="35" t="s">
        <v>9941</v>
      </c>
      <c r="M1069" s="35" t="s">
        <v>9942</v>
      </c>
      <c r="N1069" s="35" t="s">
        <v>9943</v>
      </c>
      <c r="O1069" s="35" t="s">
        <v>9944</v>
      </c>
      <c r="P1069" s="38">
        <v>950000</v>
      </c>
      <c r="Q1069" s="38">
        <v>6650</v>
      </c>
      <c r="R1069" s="38">
        <v>0</v>
      </c>
      <c r="S1069" s="38">
        <v>0</v>
      </c>
      <c r="T1069" s="38">
        <v>0</v>
      </c>
      <c r="U1069" s="19"/>
      <c r="V1069" s="38">
        <v>0</v>
      </c>
      <c r="W1069" s="19"/>
      <c r="X1069" s="38">
        <v>0</v>
      </c>
      <c r="Y1069" s="38">
        <v>956650</v>
      </c>
      <c r="Z1069" s="38">
        <v>956650</v>
      </c>
      <c r="AA1069" s="20"/>
      <c r="AB1069" s="19"/>
      <c r="AC1069" s="38" t="s">
        <v>112</v>
      </c>
    </row>
    <row r="1070" spans="1:29" x14ac:dyDescent="0.25">
      <c r="A1070" s="13" t="str">
        <f t="shared" si="34"/>
        <v>1508163586</v>
      </c>
      <c r="B1070" s="35">
        <v>1065</v>
      </c>
      <c r="C1070" s="36" t="s">
        <v>9945</v>
      </c>
      <c r="D1070" s="13" t="str">
        <f t="shared" si="35"/>
        <v>1508163586</v>
      </c>
      <c r="E1070" s="36"/>
      <c r="F1070" s="35" t="s">
        <v>9946</v>
      </c>
      <c r="G1070" s="37">
        <v>44103.072442129633</v>
      </c>
      <c r="H1070" s="35" t="s">
        <v>157</v>
      </c>
      <c r="I1070" s="35" t="s">
        <v>9947</v>
      </c>
      <c r="J1070" s="35" t="s">
        <v>9947</v>
      </c>
      <c r="K1070" s="35" t="s">
        <v>9948</v>
      </c>
      <c r="L1070" s="35" t="s">
        <v>9949</v>
      </c>
      <c r="M1070" s="35" t="s">
        <v>9950</v>
      </c>
      <c r="N1070" s="35" t="s">
        <v>9951</v>
      </c>
      <c r="O1070" s="35" t="s">
        <v>187</v>
      </c>
      <c r="P1070" s="38">
        <v>620000</v>
      </c>
      <c r="Q1070" s="38">
        <v>6650</v>
      </c>
      <c r="R1070" s="38">
        <v>0</v>
      </c>
      <c r="S1070" s="38">
        <v>0</v>
      </c>
      <c r="T1070" s="38">
        <v>0</v>
      </c>
      <c r="U1070" s="19"/>
      <c r="V1070" s="38">
        <v>0</v>
      </c>
      <c r="W1070" s="19"/>
      <c r="X1070" s="38">
        <v>0</v>
      </c>
      <c r="Y1070" s="38">
        <v>626650</v>
      </c>
      <c r="Z1070" s="38">
        <v>626650</v>
      </c>
      <c r="AA1070" s="20"/>
      <c r="AB1070" s="19"/>
      <c r="AC1070" s="38" t="s">
        <v>112</v>
      </c>
    </row>
    <row r="1071" spans="1:29" x14ac:dyDescent="0.25">
      <c r="A1071" s="13" t="str">
        <f t="shared" si="34"/>
        <v>1198163212</v>
      </c>
      <c r="B1071" s="35">
        <v>1066</v>
      </c>
      <c r="C1071" s="36" t="s">
        <v>9952</v>
      </c>
      <c r="D1071" s="13" t="str">
        <f t="shared" si="35"/>
        <v>1198163212</v>
      </c>
      <c r="E1071" s="36"/>
      <c r="F1071" s="35" t="s">
        <v>9953</v>
      </c>
      <c r="G1071" s="37">
        <v>44103.07340277778</v>
      </c>
      <c r="H1071" s="35" t="s">
        <v>157</v>
      </c>
      <c r="I1071" s="35" t="s">
        <v>9954</v>
      </c>
      <c r="J1071" s="35" t="s">
        <v>9954</v>
      </c>
      <c r="K1071" s="35" t="s">
        <v>9955</v>
      </c>
      <c r="L1071" s="35" t="s">
        <v>9956</v>
      </c>
      <c r="M1071" s="35" t="s">
        <v>9957</v>
      </c>
      <c r="N1071" s="35" t="s">
        <v>9958</v>
      </c>
      <c r="O1071" s="35" t="s">
        <v>9959</v>
      </c>
      <c r="P1071" s="38">
        <v>50000</v>
      </c>
      <c r="Q1071" s="38">
        <v>6650</v>
      </c>
      <c r="R1071" s="38">
        <v>15000</v>
      </c>
      <c r="S1071" s="38">
        <v>0</v>
      </c>
      <c r="T1071" s="38">
        <v>0</v>
      </c>
      <c r="U1071" s="19"/>
      <c r="V1071" s="38">
        <v>0</v>
      </c>
      <c r="W1071" s="19"/>
      <c r="X1071" s="38">
        <v>0</v>
      </c>
      <c r="Y1071" s="38">
        <v>71650</v>
      </c>
      <c r="Z1071" s="38">
        <v>71650</v>
      </c>
      <c r="AA1071" s="39" t="s">
        <v>9960</v>
      </c>
      <c r="AB1071" s="38" t="s">
        <v>138</v>
      </c>
      <c r="AC1071" s="38" t="s">
        <v>112</v>
      </c>
    </row>
    <row r="1072" spans="1:29" x14ac:dyDescent="0.25">
      <c r="A1072" s="13" t="str">
        <f t="shared" si="34"/>
        <v>1179163041</v>
      </c>
      <c r="B1072" s="35">
        <v>1067</v>
      </c>
      <c r="C1072" s="36" t="s">
        <v>9961</v>
      </c>
      <c r="D1072" s="13" t="str">
        <f t="shared" si="35"/>
        <v>1179163041</v>
      </c>
      <c r="E1072" s="36"/>
      <c r="F1072" s="35" t="s">
        <v>9962</v>
      </c>
      <c r="G1072" s="37">
        <v>44103.074641203704</v>
      </c>
      <c r="H1072" s="35" t="s">
        <v>157</v>
      </c>
      <c r="I1072" s="35" t="s">
        <v>9963</v>
      </c>
      <c r="J1072" s="35" t="s">
        <v>9963</v>
      </c>
      <c r="K1072" s="35" t="s">
        <v>9964</v>
      </c>
      <c r="L1072" s="35" t="s">
        <v>9965</v>
      </c>
      <c r="M1072" s="35" t="s">
        <v>9966</v>
      </c>
      <c r="N1072" s="35" t="s">
        <v>303</v>
      </c>
      <c r="O1072" s="35" t="s">
        <v>304</v>
      </c>
      <c r="P1072" s="38">
        <v>500000</v>
      </c>
      <c r="Q1072" s="38">
        <v>6650</v>
      </c>
      <c r="R1072" s="38">
        <v>0</v>
      </c>
      <c r="S1072" s="38">
        <v>0</v>
      </c>
      <c r="T1072" s="38">
        <v>0</v>
      </c>
      <c r="U1072" s="19"/>
      <c r="V1072" s="38">
        <v>0</v>
      </c>
      <c r="W1072" s="19"/>
      <c r="X1072" s="38">
        <v>0</v>
      </c>
      <c r="Y1072" s="38">
        <v>506650</v>
      </c>
      <c r="Z1072" s="38">
        <v>506650</v>
      </c>
      <c r="AA1072" s="20"/>
      <c r="AB1072" s="19"/>
      <c r="AC1072" s="38" t="s">
        <v>112</v>
      </c>
    </row>
    <row r="1073" spans="1:29" x14ac:dyDescent="0.25">
      <c r="A1073" s="13" t="str">
        <f t="shared" si="34"/>
        <v>1739163836</v>
      </c>
      <c r="B1073" s="35">
        <v>1068</v>
      </c>
      <c r="C1073" s="36" t="s">
        <v>9967</v>
      </c>
      <c r="D1073" s="13" t="str">
        <f t="shared" si="35"/>
        <v>1739163836</v>
      </c>
      <c r="E1073" s="36"/>
      <c r="F1073" s="35" t="s">
        <v>9968</v>
      </c>
      <c r="G1073" s="37">
        <v>44103.074976851851</v>
      </c>
      <c r="H1073" s="35" t="s">
        <v>157</v>
      </c>
      <c r="I1073" s="35" t="s">
        <v>9969</v>
      </c>
      <c r="J1073" s="35" t="s">
        <v>9969</v>
      </c>
      <c r="K1073" s="35" t="s">
        <v>9970</v>
      </c>
      <c r="L1073" s="35" t="s">
        <v>9971</v>
      </c>
      <c r="M1073" s="35" t="s">
        <v>9972</v>
      </c>
      <c r="N1073" s="35" t="s">
        <v>9973</v>
      </c>
      <c r="O1073" s="35" t="s">
        <v>9974</v>
      </c>
      <c r="P1073" s="38">
        <v>474000</v>
      </c>
      <c r="Q1073" s="38">
        <v>6650</v>
      </c>
      <c r="R1073" s="38">
        <v>10000</v>
      </c>
      <c r="S1073" s="38">
        <v>0</v>
      </c>
      <c r="T1073" s="38">
        <v>0</v>
      </c>
      <c r="U1073" s="19"/>
      <c r="V1073" s="38">
        <v>0</v>
      </c>
      <c r="W1073" s="19"/>
      <c r="X1073" s="38">
        <v>0</v>
      </c>
      <c r="Y1073" s="38">
        <v>490650</v>
      </c>
      <c r="Z1073" s="38">
        <v>490650</v>
      </c>
      <c r="AA1073" s="39" t="s">
        <v>9975</v>
      </c>
      <c r="AB1073" s="38" t="s">
        <v>162</v>
      </c>
      <c r="AC1073" s="38" t="s">
        <v>112</v>
      </c>
    </row>
    <row r="1074" spans="1:29" x14ac:dyDescent="0.25">
      <c r="A1074" s="13" t="str">
        <f t="shared" si="34"/>
        <v>1068753749</v>
      </c>
      <c r="B1074" s="35">
        <v>1069</v>
      </c>
      <c r="C1074" s="36" t="s">
        <v>9976</v>
      </c>
      <c r="D1074" s="13" t="str">
        <f t="shared" si="35"/>
        <v>1068753749</v>
      </c>
      <c r="E1074" s="36"/>
      <c r="F1074" s="35" t="s">
        <v>9977</v>
      </c>
      <c r="G1074" s="37">
        <v>44103.081643518519</v>
      </c>
      <c r="H1074" s="35" t="s">
        <v>157</v>
      </c>
      <c r="I1074" s="35" t="s">
        <v>9978</v>
      </c>
      <c r="J1074" s="35" t="s">
        <v>9978</v>
      </c>
      <c r="K1074" s="35" t="s">
        <v>9979</v>
      </c>
      <c r="L1074" s="35" t="s">
        <v>9980</v>
      </c>
      <c r="M1074" s="35" t="s">
        <v>9981</v>
      </c>
      <c r="N1074" s="35" t="s">
        <v>9982</v>
      </c>
      <c r="O1074" s="35" t="s">
        <v>9983</v>
      </c>
      <c r="P1074" s="38">
        <v>950000</v>
      </c>
      <c r="Q1074" s="38">
        <v>6650</v>
      </c>
      <c r="R1074" s="38">
        <v>0</v>
      </c>
      <c r="S1074" s="38">
        <v>0</v>
      </c>
      <c r="T1074" s="38">
        <v>0</v>
      </c>
      <c r="U1074" s="19"/>
      <c r="V1074" s="38">
        <v>0</v>
      </c>
      <c r="W1074" s="19"/>
      <c r="X1074" s="38">
        <v>0</v>
      </c>
      <c r="Y1074" s="38">
        <v>956650</v>
      </c>
      <c r="Z1074" s="38">
        <v>956650</v>
      </c>
      <c r="AA1074" s="20"/>
      <c r="AB1074" s="19"/>
      <c r="AC1074" s="38" t="s">
        <v>112</v>
      </c>
    </row>
    <row r="1075" spans="1:29" x14ac:dyDescent="0.25">
      <c r="A1075" s="13" t="str">
        <f t="shared" si="34"/>
        <v>1228263576</v>
      </c>
      <c r="B1075" s="35">
        <v>1070</v>
      </c>
      <c r="C1075" s="36" t="s">
        <v>9984</v>
      </c>
      <c r="D1075" s="13" t="str">
        <f t="shared" si="35"/>
        <v>1228263576</v>
      </c>
      <c r="E1075" s="36"/>
      <c r="F1075" s="35" t="s">
        <v>9985</v>
      </c>
      <c r="G1075" s="37">
        <v>44103.086134259262</v>
      </c>
      <c r="H1075" s="35" t="s">
        <v>157</v>
      </c>
      <c r="I1075" s="35" t="s">
        <v>9986</v>
      </c>
      <c r="J1075" s="35" t="s">
        <v>9986</v>
      </c>
      <c r="K1075" s="35" t="s">
        <v>9987</v>
      </c>
      <c r="L1075" s="35" t="s">
        <v>9988</v>
      </c>
      <c r="M1075" s="35" t="s">
        <v>9989</v>
      </c>
      <c r="N1075" s="35" t="s">
        <v>5002</v>
      </c>
      <c r="O1075" s="35" t="s">
        <v>5003</v>
      </c>
      <c r="P1075" s="38">
        <v>948000</v>
      </c>
      <c r="Q1075" s="38">
        <v>6650</v>
      </c>
      <c r="R1075" s="38">
        <v>10000</v>
      </c>
      <c r="S1075" s="38">
        <v>0</v>
      </c>
      <c r="T1075" s="38">
        <v>0</v>
      </c>
      <c r="U1075" s="19"/>
      <c r="V1075" s="38">
        <v>0</v>
      </c>
      <c r="W1075" s="19"/>
      <c r="X1075" s="38">
        <v>0</v>
      </c>
      <c r="Y1075" s="38">
        <v>964650</v>
      </c>
      <c r="Z1075" s="38">
        <v>964650</v>
      </c>
      <c r="AA1075" s="39" t="s">
        <v>9990</v>
      </c>
      <c r="AB1075" s="38" t="s">
        <v>151</v>
      </c>
      <c r="AC1075" s="38" t="s">
        <v>112</v>
      </c>
    </row>
    <row r="1076" spans="1:29" x14ac:dyDescent="0.25">
      <c r="A1076" s="13" t="str">
        <f t="shared" si="34"/>
        <v>1363630VNAV</v>
      </c>
      <c r="B1076" s="35">
        <v>1071</v>
      </c>
      <c r="C1076" s="36" t="s">
        <v>9991</v>
      </c>
      <c r="D1076" s="13" t="str">
        <f t="shared" si="35"/>
        <v>1363630VNAV</v>
      </c>
      <c r="E1076" s="36"/>
      <c r="F1076" s="35" t="s">
        <v>9991</v>
      </c>
      <c r="G1076" s="37">
        <v>44103.092916666668</v>
      </c>
      <c r="H1076" s="35" t="s">
        <v>180</v>
      </c>
      <c r="I1076" s="35" t="s">
        <v>9992</v>
      </c>
      <c r="J1076" s="35" t="s">
        <v>9992</v>
      </c>
      <c r="K1076" s="35" t="s">
        <v>9993</v>
      </c>
      <c r="L1076" s="35" t="s">
        <v>9994</v>
      </c>
      <c r="M1076" s="35" t="s">
        <v>9995</v>
      </c>
      <c r="N1076" s="35" t="s">
        <v>9996</v>
      </c>
      <c r="O1076" s="35" t="s">
        <v>9997</v>
      </c>
      <c r="P1076" s="38">
        <v>50000</v>
      </c>
      <c r="Q1076" s="38">
        <v>5200</v>
      </c>
      <c r="R1076" s="38">
        <v>0</v>
      </c>
      <c r="S1076" s="38">
        <v>0</v>
      </c>
      <c r="T1076" s="38">
        <v>0</v>
      </c>
      <c r="U1076" s="19"/>
      <c r="V1076" s="38">
        <v>0</v>
      </c>
      <c r="W1076" s="19"/>
      <c r="X1076" s="38">
        <v>0</v>
      </c>
      <c r="Y1076" s="38">
        <v>55200</v>
      </c>
      <c r="Z1076" s="38">
        <v>55200</v>
      </c>
      <c r="AA1076" s="20"/>
      <c r="AB1076" s="19"/>
      <c r="AC1076" s="38" t="s">
        <v>112</v>
      </c>
    </row>
    <row r="1077" spans="1:29" x14ac:dyDescent="0.25">
      <c r="A1077" s="13" t="str">
        <f t="shared" si="34"/>
        <v>1556363761</v>
      </c>
      <c r="B1077" s="35">
        <v>1072</v>
      </c>
      <c r="C1077" s="36" t="s">
        <v>9998</v>
      </c>
      <c r="D1077" s="13" t="str">
        <f t="shared" si="35"/>
        <v>1556363761</v>
      </c>
      <c r="E1077" s="36"/>
      <c r="F1077" s="35" t="s">
        <v>9999</v>
      </c>
      <c r="G1077" s="37">
        <v>44103.093668981484</v>
      </c>
      <c r="H1077" s="35" t="s">
        <v>157</v>
      </c>
      <c r="I1077" s="35" t="s">
        <v>10000</v>
      </c>
      <c r="J1077" s="35" t="s">
        <v>10000</v>
      </c>
      <c r="K1077" s="35" t="s">
        <v>10001</v>
      </c>
      <c r="L1077" s="35" t="s">
        <v>10002</v>
      </c>
      <c r="M1077" s="35" t="s">
        <v>10003</v>
      </c>
      <c r="N1077" s="35" t="s">
        <v>608</v>
      </c>
      <c r="O1077" s="35" t="s">
        <v>609</v>
      </c>
      <c r="P1077" s="38">
        <v>620000</v>
      </c>
      <c r="Q1077" s="38">
        <v>6650</v>
      </c>
      <c r="R1077" s="38">
        <v>10000</v>
      </c>
      <c r="S1077" s="38">
        <v>0</v>
      </c>
      <c r="T1077" s="38">
        <v>0</v>
      </c>
      <c r="U1077" s="19"/>
      <c r="V1077" s="38">
        <v>0</v>
      </c>
      <c r="W1077" s="19"/>
      <c r="X1077" s="38">
        <v>0</v>
      </c>
      <c r="Y1077" s="38">
        <v>636650</v>
      </c>
      <c r="Z1077" s="38">
        <v>636650</v>
      </c>
      <c r="AA1077" s="39" t="s">
        <v>10004</v>
      </c>
      <c r="AB1077" s="38" t="s">
        <v>151</v>
      </c>
      <c r="AC1077" s="38" t="s">
        <v>112</v>
      </c>
    </row>
    <row r="1078" spans="1:29" x14ac:dyDescent="0.25">
      <c r="A1078" s="13" t="str">
        <f t="shared" si="34"/>
        <v>1167363191</v>
      </c>
      <c r="B1078" s="35">
        <v>1073</v>
      </c>
      <c r="C1078" s="36" t="s">
        <v>10005</v>
      </c>
      <c r="D1078" s="13" t="str">
        <f t="shared" si="35"/>
        <v>1167363191</v>
      </c>
      <c r="E1078" s="36"/>
      <c r="F1078" s="35" t="s">
        <v>10006</v>
      </c>
      <c r="G1078" s="37">
        <v>44103.096018518518</v>
      </c>
      <c r="H1078" s="35" t="s">
        <v>157</v>
      </c>
      <c r="I1078" s="35" t="s">
        <v>10007</v>
      </c>
      <c r="J1078" s="35" t="s">
        <v>10007</v>
      </c>
      <c r="K1078" s="35" t="s">
        <v>10008</v>
      </c>
      <c r="L1078" s="35" t="s">
        <v>10009</v>
      </c>
      <c r="M1078" s="35" t="s">
        <v>10010</v>
      </c>
      <c r="N1078" s="35" t="s">
        <v>948</v>
      </c>
      <c r="O1078" s="35" t="s">
        <v>10011</v>
      </c>
      <c r="P1078" s="38">
        <v>130000</v>
      </c>
      <c r="Q1078" s="38">
        <v>6650</v>
      </c>
      <c r="R1078" s="38">
        <v>18000</v>
      </c>
      <c r="S1078" s="38">
        <v>0</v>
      </c>
      <c r="T1078" s="38">
        <v>0</v>
      </c>
      <c r="U1078" s="19"/>
      <c r="V1078" s="38">
        <v>0</v>
      </c>
      <c r="W1078" s="19"/>
      <c r="X1078" s="38">
        <v>0</v>
      </c>
      <c r="Y1078" s="38">
        <v>154650</v>
      </c>
      <c r="Z1078" s="38">
        <v>154650</v>
      </c>
      <c r="AA1078" s="39" t="s">
        <v>10012</v>
      </c>
      <c r="AB1078" s="38" t="s">
        <v>151</v>
      </c>
      <c r="AC1078" s="38" t="s">
        <v>112</v>
      </c>
    </row>
    <row r="1079" spans="1:29" x14ac:dyDescent="0.25">
      <c r="A1079" s="13" t="str">
        <f t="shared" si="34"/>
        <v>1032463160</v>
      </c>
      <c r="B1079" s="35">
        <v>1074</v>
      </c>
      <c r="C1079" s="36" t="s">
        <v>10013</v>
      </c>
      <c r="D1079" s="13" t="str">
        <f t="shared" si="35"/>
        <v>1032463160</v>
      </c>
      <c r="E1079" s="36"/>
      <c r="F1079" s="35" t="s">
        <v>10014</v>
      </c>
      <c r="G1079" s="37">
        <v>44103.102418981478</v>
      </c>
      <c r="H1079" s="35" t="s">
        <v>157</v>
      </c>
      <c r="I1079" s="35" t="s">
        <v>10015</v>
      </c>
      <c r="J1079" s="35" t="s">
        <v>10015</v>
      </c>
      <c r="K1079" s="35" t="s">
        <v>10016</v>
      </c>
      <c r="L1079" s="35" t="s">
        <v>10017</v>
      </c>
      <c r="M1079" s="35" t="s">
        <v>10018</v>
      </c>
      <c r="N1079" s="35" t="s">
        <v>872</v>
      </c>
      <c r="O1079" s="35" t="s">
        <v>873</v>
      </c>
      <c r="P1079" s="38">
        <v>1350000</v>
      </c>
      <c r="Q1079" s="38">
        <v>6650</v>
      </c>
      <c r="R1079" s="38">
        <v>0</v>
      </c>
      <c r="S1079" s="38">
        <v>0</v>
      </c>
      <c r="T1079" s="38">
        <v>0</v>
      </c>
      <c r="U1079" s="19"/>
      <c r="V1079" s="38">
        <v>0</v>
      </c>
      <c r="W1079" s="19"/>
      <c r="X1079" s="38">
        <v>0</v>
      </c>
      <c r="Y1079" s="38">
        <v>1356650</v>
      </c>
      <c r="Z1079" s="38">
        <v>1356650</v>
      </c>
      <c r="AA1079" s="20"/>
      <c r="AB1079" s="19"/>
      <c r="AC1079" s="38" t="s">
        <v>112</v>
      </c>
    </row>
    <row r="1080" spans="1:29" x14ac:dyDescent="0.25">
      <c r="A1080" s="13" t="str">
        <f t="shared" si="34"/>
        <v>1996463266</v>
      </c>
      <c r="B1080" s="35">
        <v>1075</v>
      </c>
      <c r="C1080" s="36" t="s">
        <v>10019</v>
      </c>
      <c r="D1080" s="13" t="str">
        <f t="shared" si="35"/>
        <v>1996463266</v>
      </c>
      <c r="E1080" s="36"/>
      <c r="F1080" s="35" t="s">
        <v>10020</v>
      </c>
      <c r="G1080" s="37">
        <v>44103.106319444443</v>
      </c>
      <c r="H1080" s="35" t="s">
        <v>157</v>
      </c>
      <c r="I1080" s="35" t="s">
        <v>10021</v>
      </c>
      <c r="J1080" s="35" t="s">
        <v>10021</v>
      </c>
      <c r="K1080" s="35" t="s">
        <v>10022</v>
      </c>
      <c r="L1080" s="35" t="s">
        <v>10023</v>
      </c>
      <c r="M1080" s="35" t="s">
        <v>10024</v>
      </c>
      <c r="N1080" s="35" t="s">
        <v>294</v>
      </c>
      <c r="O1080" s="35" t="s">
        <v>295</v>
      </c>
      <c r="P1080" s="38">
        <v>620000</v>
      </c>
      <c r="Q1080" s="38">
        <v>6650</v>
      </c>
      <c r="R1080" s="38">
        <v>8000</v>
      </c>
      <c r="S1080" s="38">
        <v>0</v>
      </c>
      <c r="T1080" s="38">
        <v>0</v>
      </c>
      <c r="U1080" s="19"/>
      <c r="V1080" s="38">
        <v>0</v>
      </c>
      <c r="W1080" s="19"/>
      <c r="X1080" s="38">
        <v>0</v>
      </c>
      <c r="Y1080" s="38">
        <v>634650</v>
      </c>
      <c r="Z1080" s="38">
        <v>634650</v>
      </c>
      <c r="AA1080" s="39" t="s">
        <v>10025</v>
      </c>
      <c r="AB1080" s="38" t="s">
        <v>158</v>
      </c>
      <c r="AC1080" s="38" t="s">
        <v>112</v>
      </c>
    </row>
    <row r="1081" spans="1:29" x14ac:dyDescent="0.25">
      <c r="A1081" s="13" t="str">
        <f t="shared" si="34"/>
        <v>1967463149</v>
      </c>
      <c r="B1081" s="35">
        <v>1076</v>
      </c>
      <c r="C1081" s="36" t="s">
        <v>10026</v>
      </c>
      <c r="D1081" s="13" t="str">
        <f t="shared" si="35"/>
        <v>1967463149</v>
      </c>
      <c r="E1081" s="36"/>
      <c r="F1081" s="35" t="s">
        <v>10027</v>
      </c>
      <c r="G1081" s="37">
        <v>44103.107094907406</v>
      </c>
      <c r="H1081" s="35" t="s">
        <v>157</v>
      </c>
      <c r="I1081" s="35" t="s">
        <v>10028</v>
      </c>
      <c r="J1081" s="35" t="s">
        <v>10028</v>
      </c>
      <c r="K1081" s="35" t="s">
        <v>10029</v>
      </c>
      <c r="L1081" s="35" t="s">
        <v>10030</v>
      </c>
      <c r="M1081" s="35" t="s">
        <v>10031</v>
      </c>
      <c r="N1081" s="35" t="s">
        <v>9935</v>
      </c>
      <c r="O1081" s="35" t="s">
        <v>9936</v>
      </c>
      <c r="P1081" s="38">
        <v>620000</v>
      </c>
      <c r="Q1081" s="38">
        <v>6650</v>
      </c>
      <c r="R1081" s="38">
        <v>8000</v>
      </c>
      <c r="S1081" s="38">
        <v>0</v>
      </c>
      <c r="T1081" s="38">
        <v>0</v>
      </c>
      <c r="U1081" s="19"/>
      <c r="V1081" s="38">
        <v>0</v>
      </c>
      <c r="W1081" s="19"/>
      <c r="X1081" s="38">
        <v>0</v>
      </c>
      <c r="Y1081" s="38">
        <v>634650</v>
      </c>
      <c r="Z1081" s="38">
        <v>634650</v>
      </c>
      <c r="AA1081" s="39" t="s">
        <v>10032</v>
      </c>
      <c r="AB1081" s="38" t="s">
        <v>138</v>
      </c>
      <c r="AC1081" s="38" t="s">
        <v>112</v>
      </c>
    </row>
    <row r="1082" spans="1:29" x14ac:dyDescent="0.25">
      <c r="A1082" s="13" t="str">
        <f t="shared" si="34"/>
        <v>1815663576</v>
      </c>
      <c r="B1082" s="35">
        <v>1077</v>
      </c>
      <c r="C1082" s="36" t="s">
        <v>10033</v>
      </c>
      <c r="D1082" s="13" t="str">
        <f t="shared" si="35"/>
        <v>1815663576</v>
      </c>
      <c r="E1082" s="36"/>
      <c r="F1082" s="35" t="s">
        <v>10034</v>
      </c>
      <c r="G1082" s="37">
        <v>44103.127928240741</v>
      </c>
      <c r="H1082" s="35" t="s">
        <v>157</v>
      </c>
      <c r="I1082" s="35" t="s">
        <v>10035</v>
      </c>
      <c r="J1082" s="35" t="s">
        <v>10035</v>
      </c>
      <c r="K1082" s="35" t="s">
        <v>10036</v>
      </c>
      <c r="L1082" s="35" t="s">
        <v>10037</v>
      </c>
      <c r="M1082" s="35" t="s">
        <v>10038</v>
      </c>
      <c r="N1082" s="35" t="s">
        <v>10039</v>
      </c>
      <c r="O1082" s="35" t="s">
        <v>10040</v>
      </c>
      <c r="P1082" s="38">
        <v>1424000</v>
      </c>
      <c r="Q1082" s="38">
        <v>6650</v>
      </c>
      <c r="R1082" s="38">
        <v>15000</v>
      </c>
      <c r="S1082" s="38">
        <v>0</v>
      </c>
      <c r="T1082" s="38">
        <v>0</v>
      </c>
      <c r="U1082" s="19"/>
      <c r="V1082" s="38">
        <v>0</v>
      </c>
      <c r="W1082" s="19"/>
      <c r="X1082" s="38">
        <v>0</v>
      </c>
      <c r="Y1082" s="38">
        <v>1445650</v>
      </c>
      <c r="Z1082" s="38">
        <v>1445650</v>
      </c>
      <c r="AA1082" s="39" t="s">
        <v>10041</v>
      </c>
      <c r="AB1082" s="38" t="s">
        <v>162</v>
      </c>
      <c r="AC1082" s="38" t="s">
        <v>112</v>
      </c>
    </row>
    <row r="1083" spans="1:29" x14ac:dyDescent="0.25">
      <c r="A1083" s="13" t="str">
        <f t="shared" si="34"/>
        <v>1176663186</v>
      </c>
      <c r="B1083" s="35">
        <v>1078</v>
      </c>
      <c r="C1083" s="36" t="s">
        <v>10042</v>
      </c>
      <c r="D1083" s="13" t="str">
        <f t="shared" si="35"/>
        <v>1176663186</v>
      </c>
      <c r="E1083" s="36"/>
      <c r="F1083" s="35" t="s">
        <v>10043</v>
      </c>
      <c r="G1083" s="37">
        <v>44103.128888888888</v>
      </c>
      <c r="H1083" s="35" t="s">
        <v>157</v>
      </c>
      <c r="I1083" s="35" t="s">
        <v>10044</v>
      </c>
      <c r="J1083" s="35" t="s">
        <v>10044</v>
      </c>
      <c r="K1083" s="35" t="s">
        <v>10045</v>
      </c>
      <c r="L1083" s="35" t="s">
        <v>10046</v>
      </c>
      <c r="M1083" s="35" t="s">
        <v>10047</v>
      </c>
      <c r="N1083" s="35" t="s">
        <v>10048</v>
      </c>
      <c r="O1083" s="35" t="s">
        <v>10049</v>
      </c>
      <c r="P1083" s="38">
        <v>50000</v>
      </c>
      <c r="Q1083" s="38">
        <v>6650</v>
      </c>
      <c r="R1083" s="38">
        <v>8000</v>
      </c>
      <c r="S1083" s="38">
        <v>0</v>
      </c>
      <c r="T1083" s="38">
        <v>0</v>
      </c>
      <c r="U1083" s="19"/>
      <c r="V1083" s="38">
        <v>0</v>
      </c>
      <c r="W1083" s="19"/>
      <c r="X1083" s="38">
        <v>0</v>
      </c>
      <c r="Y1083" s="38">
        <v>64650</v>
      </c>
      <c r="Z1083" s="38">
        <v>64650</v>
      </c>
      <c r="AA1083" s="39" t="s">
        <v>10050</v>
      </c>
      <c r="AB1083" s="38" t="s">
        <v>158</v>
      </c>
      <c r="AC1083" s="38" t="s">
        <v>112</v>
      </c>
    </row>
    <row r="1084" spans="1:29" x14ac:dyDescent="0.25">
      <c r="A1084" s="13" t="str">
        <f t="shared" si="34"/>
        <v>1230763494</v>
      </c>
      <c r="B1084" s="35">
        <v>1079</v>
      </c>
      <c r="C1084" s="36" t="s">
        <v>10051</v>
      </c>
      <c r="D1084" s="13" t="str">
        <f t="shared" si="35"/>
        <v>1230763494</v>
      </c>
      <c r="E1084" s="36"/>
      <c r="F1084" s="35" t="s">
        <v>10052</v>
      </c>
      <c r="G1084" s="37">
        <v>44103.133750000001</v>
      </c>
      <c r="H1084" s="35" t="s">
        <v>157</v>
      </c>
      <c r="I1084" s="35" t="s">
        <v>10053</v>
      </c>
      <c r="J1084" s="35" t="s">
        <v>10053</v>
      </c>
      <c r="K1084" s="35" t="s">
        <v>10054</v>
      </c>
      <c r="L1084" s="35" t="s">
        <v>10055</v>
      </c>
      <c r="M1084" s="35" t="s">
        <v>10056</v>
      </c>
      <c r="N1084" s="35" t="s">
        <v>10057</v>
      </c>
      <c r="O1084" s="35" t="s">
        <v>10058</v>
      </c>
      <c r="P1084" s="38">
        <v>474000</v>
      </c>
      <c r="Q1084" s="38">
        <v>6650</v>
      </c>
      <c r="R1084" s="38">
        <v>10000</v>
      </c>
      <c r="S1084" s="38">
        <v>0</v>
      </c>
      <c r="T1084" s="38">
        <v>0</v>
      </c>
      <c r="U1084" s="19"/>
      <c r="V1084" s="38">
        <v>0</v>
      </c>
      <c r="W1084" s="19"/>
      <c r="X1084" s="38">
        <v>0</v>
      </c>
      <c r="Y1084" s="38">
        <v>490650</v>
      </c>
      <c r="Z1084" s="38">
        <v>490650</v>
      </c>
      <c r="AA1084" s="39" t="s">
        <v>10059</v>
      </c>
      <c r="AB1084" s="38" t="s">
        <v>162</v>
      </c>
      <c r="AC1084" s="38" t="s">
        <v>112</v>
      </c>
    </row>
    <row r="1085" spans="1:29" x14ac:dyDescent="0.25">
      <c r="A1085" s="13" t="str">
        <f t="shared" si="34"/>
        <v>1773763116</v>
      </c>
      <c r="B1085" s="35">
        <v>1080</v>
      </c>
      <c r="C1085" s="36" t="s">
        <v>10060</v>
      </c>
      <c r="D1085" s="13" t="str">
        <f t="shared" si="35"/>
        <v>1773763116</v>
      </c>
      <c r="E1085" s="36"/>
      <c r="F1085" s="35" t="s">
        <v>10061</v>
      </c>
      <c r="G1085" s="37">
        <v>44103.138009259259</v>
      </c>
      <c r="H1085" s="35" t="s">
        <v>157</v>
      </c>
      <c r="I1085" s="35" t="s">
        <v>10062</v>
      </c>
      <c r="J1085" s="35" t="s">
        <v>10062</v>
      </c>
      <c r="K1085" s="35" t="s">
        <v>10063</v>
      </c>
      <c r="L1085" s="35" t="s">
        <v>10064</v>
      </c>
      <c r="M1085" s="35" t="s">
        <v>10065</v>
      </c>
      <c r="N1085" s="35" t="s">
        <v>10066</v>
      </c>
      <c r="O1085" s="35" t="s">
        <v>10067</v>
      </c>
      <c r="P1085" s="38">
        <v>950000</v>
      </c>
      <c r="Q1085" s="38">
        <v>6650</v>
      </c>
      <c r="R1085" s="38">
        <v>10000</v>
      </c>
      <c r="S1085" s="38">
        <v>0</v>
      </c>
      <c r="T1085" s="38">
        <v>0</v>
      </c>
      <c r="U1085" s="19"/>
      <c r="V1085" s="38">
        <v>0</v>
      </c>
      <c r="W1085" s="19"/>
      <c r="X1085" s="38">
        <v>0</v>
      </c>
      <c r="Y1085" s="38">
        <v>966650</v>
      </c>
      <c r="Z1085" s="38">
        <v>966650</v>
      </c>
      <c r="AA1085" s="39" t="s">
        <v>10068</v>
      </c>
      <c r="AB1085" s="38" t="s">
        <v>151</v>
      </c>
      <c r="AC1085" s="38" t="s">
        <v>112</v>
      </c>
    </row>
    <row r="1086" spans="1:29" x14ac:dyDescent="0.25">
      <c r="A1086" s="13" t="str">
        <f t="shared" si="34"/>
        <v>1378963345</v>
      </c>
      <c r="B1086" s="35">
        <v>1081</v>
      </c>
      <c r="C1086" s="36" t="s">
        <v>10069</v>
      </c>
      <c r="D1086" s="13" t="str">
        <f t="shared" si="35"/>
        <v>1378963345</v>
      </c>
      <c r="E1086" s="36"/>
      <c r="F1086" s="35" t="s">
        <v>10070</v>
      </c>
      <c r="G1086" s="37">
        <v>44103.166284722225</v>
      </c>
      <c r="H1086" s="35" t="s">
        <v>157</v>
      </c>
      <c r="I1086" s="35" t="s">
        <v>10071</v>
      </c>
      <c r="J1086" s="35" t="s">
        <v>10071</v>
      </c>
      <c r="K1086" s="35" t="s">
        <v>10072</v>
      </c>
      <c r="L1086" s="35" t="s">
        <v>10073</v>
      </c>
      <c r="M1086" s="35" t="s">
        <v>10074</v>
      </c>
      <c r="N1086" s="35" t="s">
        <v>10075</v>
      </c>
      <c r="O1086" s="35" t="s">
        <v>10076</v>
      </c>
      <c r="P1086" s="38">
        <v>50000</v>
      </c>
      <c r="Q1086" s="38">
        <v>6650</v>
      </c>
      <c r="R1086" s="38">
        <v>0</v>
      </c>
      <c r="S1086" s="38">
        <v>0</v>
      </c>
      <c r="T1086" s="38">
        <v>0</v>
      </c>
      <c r="U1086" s="19"/>
      <c r="V1086" s="38">
        <v>0</v>
      </c>
      <c r="W1086" s="19"/>
      <c r="X1086" s="38">
        <v>0</v>
      </c>
      <c r="Y1086" s="38">
        <v>56650</v>
      </c>
      <c r="Z1086" s="38">
        <v>56650</v>
      </c>
      <c r="AA1086" s="20"/>
      <c r="AB1086" s="19"/>
      <c r="AC1086" s="38" t="s">
        <v>112</v>
      </c>
    </row>
    <row r="1087" spans="1:29" x14ac:dyDescent="0.25">
      <c r="A1087" s="13" t="str">
        <f t="shared" si="34"/>
        <v>1970823577</v>
      </c>
      <c r="B1087" s="35">
        <v>1082</v>
      </c>
      <c r="C1087" s="36" t="s">
        <v>10077</v>
      </c>
      <c r="D1087" s="13" t="str">
        <f t="shared" si="35"/>
        <v>1970823577</v>
      </c>
      <c r="E1087" s="36"/>
      <c r="F1087" s="35" t="s">
        <v>10078</v>
      </c>
      <c r="G1087" s="37">
        <v>44103.182453703703</v>
      </c>
      <c r="H1087" s="35" t="s">
        <v>157</v>
      </c>
      <c r="I1087" s="35" t="s">
        <v>10079</v>
      </c>
      <c r="J1087" s="35" t="s">
        <v>10079</v>
      </c>
      <c r="K1087" s="35" t="s">
        <v>10080</v>
      </c>
      <c r="L1087" s="35" t="s">
        <v>10081</v>
      </c>
      <c r="M1087" s="35" t="s">
        <v>10082</v>
      </c>
      <c r="N1087" s="35" t="s">
        <v>428</v>
      </c>
      <c r="O1087" s="35" t="s">
        <v>187</v>
      </c>
      <c r="P1087" s="38">
        <v>91000</v>
      </c>
      <c r="Q1087" s="38">
        <v>6650</v>
      </c>
      <c r="R1087" s="38">
        <v>9000</v>
      </c>
      <c r="S1087" s="38">
        <v>0</v>
      </c>
      <c r="T1087" s="38">
        <v>0</v>
      </c>
      <c r="U1087" s="19"/>
      <c r="V1087" s="38">
        <v>0</v>
      </c>
      <c r="W1087" s="19"/>
      <c r="X1087" s="38">
        <v>0</v>
      </c>
      <c r="Y1087" s="38">
        <v>106650</v>
      </c>
      <c r="Z1087" s="38">
        <v>106650</v>
      </c>
      <c r="AA1087" s="39" t="s">
        <v>10083</v>
      </c>
      <c r="AB1087" s="38" t="s">
        <v>138</v>
      </c>
      <c r="AC1087" s="38" t="s">
        <v>112</v>
      </c>
    </row>
    <row r="1088" spans="1:29" x14ac:dyDescent="0.25">
      <c r="A1088" s="13" t="str">
        <f t="shared" si="34"/>
        <v>1404073668</v>
      </c>
      <c r="B1088" s="35">
        <v>1083</v>
      </c>
      <c r="C1088" s="36" t="s">
        <v>10084</v>
      </c>
      <c r="D1088" s="13" t="str">
        <f t="shared" si="35"/>
        <v>1404073668</v>
      </c>
      <c r="E1088" s="36"/>
      <c r="F1088" s="35" t="s">
        <v>10085</v>
      </c>
      <c r="G1088" s="37">
        <v>44103.186284722222</v>
      </c>
      <c r="H1088" s="35" t="s">
        <v>157</v>
      </c>
      <c r="I1088" s="35" t="s">
        <v>10086</v>
      </c>
      <c r="J1088" s="35" t="s">
        <v>10086</v>
      </c>
      <c r="K1088" s="35" t="s">
        <v>10087</v>
      </c>
      <c r="L1088" s="35" t="s">
        <v>10088</v>
      </c>
      <c r="M1088" s="35" t="s">
        <v>10089</v>
      </c>
      <c r="N1088" s="35" t="s">
        <v>10090</v>
      </c>
      <c r="O1088" s="35" t="s">
        <v>10091</v>
      </c>
      <c r="P1088" s="38">
        <v>50000</v>
      </c>
      <c r="Q1088" s="38">
        <v>6650</v>
      </c>
      <c r="R1088" s="38">
        <v>10000</v>
      </c>
      <c r="S1088" s="38">
        <v>0</v>
      </c>
      <c r="T1088" s="38">
        <v>0</v>
      </c>
      <c r="U1088" s="19"/>
      <c r="V1088" s="38">
        <v>0</v>
      </c>
      <c r="W1088" s="19"/>
      <c r="X1088" s="38">
        <v>0</v>
      </c>
      <c r="Y1088" s="38">
        <v>66650</v>
      </c>
      <c r="Z1088" s="38">
        <v>66650</v>
      </c>
      <c r="AA1088" s="39" t="s">
        <v>10092</v>
      </c>
      <c r="AB1088" s="38" t="s">
        <v>162</v>
      </c>
      <c r="AC1088" s="38" t="s">
        <v>112</v>
      </c>
    </row>
    <row r="1089" spans="1:29" x14ac:dyDescent="0.25">
      <c r="A1089" s="13" t="str">
        <f t="shared" si="34"/>
        <v>1496173532</v>
      </c>
      <c r="B1089" s="35">
        <v>1084</v>
      </c>
      <c r="C1089" s="36" t="s">
        <v>10093</v>
      </c>
      <c r="D1089" s="13" t="str">
        <f t="shared" si="35"/>
        <v>1496173532</v>
      </c>
      <c r="E1089" s="36"/>
      <c r="F1089" s="35" t="s">
        <v>10094</v>
      </c>
      <c r="G1089" s="37">
        <v>44103.187060185184</v>
      </c>
      <c r="H1089" s="35" t="s">
        <v>157</v>
      </c>
      <c r="I1089" s="35" t="s">
        <v>10095</v>
      </c>
      <c r="J1089" s="35" t="s">
        <v>10095</v>
      </c>
      <c r="K1089" s="35" t="s">
        <v>10096</v>
      </c>
      <c r="L1089" s="35" t="s">
        <v>10097</v>
      </c>
      <c r="M1089" s="35" t="s">
        <v>10098</v>
      </c>
      <c r="N1089" s="35" t="s">
        <v>400</v>
      </c>
      <c r="O1089" s="35" t="s">
        <v>401</v>
      </c>
      <c r="P1089" s="38">
        <v>533000</v>
      </c>
      <c r="Q1089" s="38">
        <v>6650</v>
      </c>
      <c r="R1089" s="38">
        <v>8000</v>
      </c>
      <c r="S1089" s="38">
        <v>0</v>
      </c>
      <c r="T1089" s="38">
        <v>0</v>
      </c>
      <c r="U1089" s="19"/>
      <c r="V1089" s="38">
        <v>0</v>
      </c>
      <c r="W1089" s="19"/>
      <c r="X1089" s="38">
        <v>0</v>
      </c>
      <c r="Y1089" s="38">
        <v>547650</v>
      </c>
      <c r="Z1089" s="38">
        <v>547650</v>
      </c>
      <c r="AA1089" s="39" t="s">
        <v>10099</v>
      </c>
      <c r="AB1089" s="38" t="s">
        <v>158</v>
      </c>
      <c r="AC1089" s="38" t="s">
        <v>112</v>
      </c>
    </row>
    <row r="1090" spans="1:29" x14ac:dyDescent="0.25">
      <c r="A1090" s="13" t="str">
        <f t="shared" si="34"/>
        <v>1674173554</v>
      </c>
      <c r="B1090" s="35">
        <v>1085</v>
      </c>
      <c r="C1090" s="36" t="s">
        <v>10100</v>
      </c>
      <c r="D1090" s="13" t="str">
        <f t="shared" si="35"/>
        <v>1674173554</v>
      </c>
      <c r="E1090" s="36"/>
      <c r="F1090" s="35" t="s">
        <v>10101</v>
      </c>
      <c r="G1090" s="37">
        <v>44103.19021990741</v>
      </c>
      <c r="H1090" s="35" t="s">
        <v>157</v>
      </c>
      <c r="I1090" s="35" t="s">
        <v>10102</v>
      </c>
      <c r="J1090" s="35" t="s">
        <v>10102</v>
      </c>
      <c r="K1090" s="35" t="s">
        <v>10103</v>
      </c>
      <c r="L1090" s="35" t="s">
        <v>10104</v>
      </c>
      <c r="M1090" s="35" t="s">
        <v>10105</v>
      </c>
      <c r="N1090" s="35" t="s">
        <v>10106</v>
      </c>
      <c r="O1090" s="35" t="s">
        <v>10107</v>
      </c>
      <c r="P1090" s="38">
        <v>50000</v>
      </c>
      <c r="Q1090" s="38">
        <v>6650</v>
      </c>
      <c r="R1090" s="38">
        <v>0</v>
      </c>
      <c r="S1090" s="38">
        <v>0</v>
      </c>
      <c r="T1090" s="38">
        <v>0</v>
      </c>
      <c r="U1090" s="19"/>
      <c r="V1090" s="38">
        <v>0</v>
      </c>
      <c r="W1090" s="19"/>
      <c r="X1090" s="38">
        <v>0</v>
      </c>
      <c r="Y1090" s="38">
        <v>56650</v>
      </c>
      <c r="Z1090" s="38">
        <v>56650</v>
      </c>
      <c r="AA1090" s="20"/>
      <c r="AB1090" s="19"/>
      <c r="AC1090" s="38" t="s">
        <v>112</v>
      </c>
    </row>
    <row r="1091" spans="1:29" x14ac:dyDescent="0.25">
      <c r="A1091" s="13" t="str">
        <f t="shared" si="34"/>
        <v>1117273340</v>
      </c>
      <c r="B1091" s="35">
        <v>1086</v>
      </c>
      <c r="C1091" s="36" t="s">
        <v>10108</v>
      </c>
      <c r="D1091" s="13" t="str">
        <f t="shared" si="35"/>
        <v>1117273340</v>
      </c>
      <c r="E1091" s="36"/>
      <c r="F1091" s="35" t="s">
        <v>10109</v>
      </c>
      <c r="G1091" s="37">
        <v>44103.198854166665</v>
      </c>
      <c r="H1091" s="35" t="s">
        <v>157</v>
      </c>
      <c r="I1091" s="35" t="s">
        <v>10110</v>
      </c>
      <c r="J1091" s="35" t="s">
        <v>10110</v>
      </c>
      <c r="K1091" s="35" t="s">
        <v>10111</v>
      </c>
      <c r="L1091" s="35" t="s">
        <v>10112</v>
      </c>
      <c r="M1091" s="35" t="s">
        <v>10113</v>
      </c>
      <c r="N1091" s="35" t="s">
        <v>851</v>
      </c>
      <c r="O1091" s="35" t="s">
        <v>852</v>
      </c>
      <c r="P1091" s="38">
        <v>620000</v>
      </c>
      <c r="Q1091" s="38">
        <v>6650</v>
      </c>
      <c r="R1091" s="38">
        <v>10000</v>
      </c>
      <c r="S1091" s="38">
        <v>0</v>
      </c>
      <c r="T1091" s="38">
        <v>0</v>
      </c>
      <c r="U1091" s="19"/>
      <c r="V1091" s="38">
        <v>0</v>
      </c>
      <c r="W1091" s="19"/>
      <c r="X1091" s="38">
        <v>0</v>
      </c>
      <c r="Y1091" s="38">
        <v>636650</v>
      </c>
      <c r="Z1091" s="38">
        <v>636650</v>
      </c>
      <c r="AA1091" s="39" t="s">
        <v>10114</v>
      </c>
      <c r="AB1091" s="38" t="s">
        <v>162</v>
      </c>
      <c r="AC1091" s="38" t="s">
        <v>112</v>
      </c>
    </row>
    <row r="1092" spans="1:29" x14ac:dyDescent="0.25">
      <c r="A1092" s="13" t="str">
        <f t="shared" si="34"/>
        <v>1011373551</v>
      </c>
      <c r="B1092" s="35">
        <v>1087</v>
      </c>
      <c r="C1092" s="36" t="s">
        <v>10115</v>
      </c>
      <c r="D1092" s="13" t="str">
        <f t="shared" si="35"/>
        <v>1011373551</v>
      </c>
      <c r="E1092" s="36"/>
      <c r="F1092" s="35" t="s">
        <v>10116</v>
      </c>
      <c r="G1092" s="37">
        <v>44103.204421296294</v>
      </c>
      <c r="H1092" s="35" t="s">
        <v>157</v>
      </c>
      <c r="I1092" s="35" t="s">
        <v>10117</v>
      </c>
      <c r="J1092" s="35" t="s">
        <v>10117</v>
      </c>
      <c r="K1092" s="35" t="s">
        <v>10118</v>
      </c>
      <c r="L1092" s="35" t="s">
        <v>10119</v>
      </c>
      <c r="M1092" s="35" t="s">
        <v>10120</v>
      </c>
      <c r="N1092" s="35" t="s">
        <v>10121</v>
      </c>
      <c r="O1092" s="35" t="s">
        <v>10122</v>
      </c>
      <c r="P1092" s="38">
        <v>50000</v>
      </c>
      <c r="Q1092" s="38">
        <v>6650</v>
      </c>
      <c r="R1092" s="38">
        <v>10000</v>
      </c>
      <c r="S1092" s="38">
        <v>0</v>
      </c>
      <c r="T1092" s="38">
        <v>0</v>
      </c>
      <c r="U1092" s="19"/>
      <c r="V1092" s="38">
        <v>0</v>
      </c>
      <c r="W1092" s="19"/>
      <c r="X1092" s="38">
        <v>0</v>
      </c>
      <c r="Y1092" s="38">
        <v>66650</v>
      </c>
      <c r="Z1092" s="38">
        <v>66650</v>
      </c>
      <c r="AA1092" s="39" t="s">
        <v>10123</v>
      </c>
      <c r="AB1092" s="38" t="s">
        <v>162</v>
      </c>
      <c r="AC1092" s="38" t="s">
        <v>112</v>
      </c>
    </row>
    <row r="1093" spans="1:29" x14ac:dyDescent="0.25">
      <c r="A1093" s="13" t="str">
        <f t="shared" si="34"/>
        <v>1407033888</v>
      </c>
      <c r="B1093" s="35">
        <v>1088</v>
      </c>
      <c r="C1093" s="36" t="s">
        <v>10124</v>
      </c>
      <c r="D1093" s="13" t="str">
        <f t="shared" si="35"/>
        <v>1407033888</v>
      </c>
      <c r="E1093" s="36"/>
      <c r="F1093" s="35" t="s">
        <v>10125</v>
      </c>
      <c r="G1093" s="37">
        <v>44103.21329861111</v>
      </c>
      <c r="H1093" s="35" t="s">
        <v>157</v>
      </c>
      <c r="I1093" s="35" t="s">
        <v>10126</v>
      </c>
      <c r="J1093" s="35" t="s">
        <v>10126</v>
      </c>
      <c r="K1093" s="35" t="s">
        <v>10127</v>
      </c>
      <c r="L1093" s="35" t="s">
        <v>10128</v>
      </c>
      <c r="M1093" s="35" t="s">
        <v>10129</v>
      </c>
      <c r="N1093" s="35" t="s">
        <v>10130</v>
      </c>
      <c r="O1093" s="35" t="s">
        <v>10131</v>
      </c>
      <c r="P1093" s="38">
        <v>3433000</v>
      </c>
      <c r="Q1093" s="38">
        <v>6650</v>
      </c>
      <c r="R1093" s="38">
        <v>0</v>
      </c>
      <c r="S1093" s="38">
        <v>0</v>
      </c>
      <c r="T1093" s="38">
        <v>0</v>
      </c>
      <c r="U1093" s="19"/>
      <c r="V1093" s="38">
        <v>0</v>
      </c>
      <c r="W1093" s="19"/>
      <c r="X1093" s="38">
        <v>0</v>
      </c>
      <c r="Y1093" s="38">
        <v>3439650</v>
      </c>
      <c r="Z1093" s="38">
        <v>3439650</v>
      </c>
      <c r="AA1093" s="20"/>
      <c r="AB1093" s="19"/>
      <c r="AC1093" s="38" t="s">
        <v>112</v>
      </c>
    </row>
    <row r="1094" spans="1:29" x14ac:dyDescent="0.25">
      <c r="A1094" s="13" t="str">
        <f t="shared" ref="A1094:A1157" si="36">D1094</f>
        <v>1789033036</v>
      </c>
      <c r="B1094" s="35">
        <v>1089</v>
      </c>
      <c r="C1094" s="36" t="s">
        <v>10132</v>
      </c>
      <c r="D1094" s="13" t="str">
        <f t="shared" ref="D1094:D1157" si="37">RIGHT(C1094,LEN(C1094)-6)</f>
        <v>1789033036</v>
      </c>
      <c r="E1094" s="36"/>
      <c r="F1094" s="35" t="s">
        <v>10133</v>
      </c>
      <c r="G1094" s="37">
        <v>44103.219386574077</v>
      </c>
      <c r="H1094" s="35" t="s">
        <v>157</v>
      </c>
      <c r="I1094" s="35" t="s">
        <v>10134</v>
      </c>
      <c r="J1094" s="35" t="s">
        <v>10134</v>
      </c>
      <c r="K1094" s="35" t="s">
        <v>10135</v>
      </c>
      <c r="L1094" s="35" t="s">
        <v>10136</v>
      </c>
      <c r="M1094" s="35" t="s">
        <v>10137</v>
      </c>
      <c r="N1094" s="35" t="s">
        <v>382</v>
      </c>
      <c r="O1094" s="35" t="s">
        <v>383</v>
      </c>
      <c r="P1094" s="38">
        <v>950000</v>
      </c>
      <c r="Q1094" s="38">
        <v>6650</v>
      </c>
      <c r="R1094" s="38">
        <v>10000</v>
      </c>
      <c r="S1094" s="38">
        <v>0</v>
      </c>
      <c r="T1094" s="38">
        <v>0</v>
      </c>
      <c r="U1094" s="19"/>
      <c r="V1094" s="38">
        <v>0</v>
      </c>
      <c r="W1094" s="19"/>
      <c r="X1094" s="38">
        <v>0</v>
      </c>
      <c r="Y1094" s="38">
        <v>966650</v>
      </c>
      <c r="Z1094" s="38">
        <v>966650</v>
      </c>
      <c r="AA1094" s="39" t="s">
        <v>10138</v>
      </c>
      <c r="AB1094" s="38" t="s">
        <v>151</v>
      </c>
      <c r="AC1094" s="38" t="s">
        <v>112</v>
      </c>
    </row>
    <row r="1095" spans="1:29" x14ac:dyDescent="0.25">
      <c r="A1095" s="13" t="str">
        <f t="shared" si="36"/>
        <v>1238473269</v>
      </c>
      <c r="B1095" s="35">
        <v>1090</v>
      </c>
      <c r="C1095" s="36" t="s">
        <v>10139</v>
      </c>
      <c r="D1095" s="13" t="str">
        <f t="shared" si="37"/>
        <v>1238473269</v>
      </c>
      <c r="E1095" s="36"/>
      <c r="F1095" s="35" t="s">
        <v>10140</v>
      </c>
      <c r="G1095" s="37">
        <v>44103.224097222221</v>
      </c>
      <c r="H1095" s="35" t="s">
        <v>157</v>
      </c>
      <c r="I1095" s="35" t="s">
        <v>10141</v>
      </c>
      <c r="J1095" s="35" t="s">
        <v>10141</v>
      </c>
      <c r="K1095" s="35" t="s">
        <v>10142</v>
      </c>
      <c r="L1095" s="35" t="s">
        <v>10143</v>
      </c>
      <c r="M1095" s="35" t="s">
        <v>10144</v>
      </c>
      <c r="N1095" s="35" t="s">
        <v>10145</v>
      </c>
      <c r="O1095" s="35" t="s">
        <v>10146</v>
      </c>
      <c r="P1095" s="38">
        <v>50000</v>
      </c>
      <c r="Q1095" s="38">
        <v>6650</v>
      </c>
      <c r="R1095" s="38">
        <v>0</v>
      </c>
      <c r="S1095" s="38">
        <v>0</v>
      </c>
      <c r="T1095" s="38">
        <v>0</v>
      </c>
      <c r="U1095" s="19"/>
      <c r="V1095" s="38">
        <v>0</v>
      </c>
      <c r="W1095" s="19"/>
      <c r="X1095" s="38">
        <v>0</v>
      </c>
      <c r="Y1095" s="38">
        <v>56650</v>
      </c>
      <c r="Z1095" s="38">
        <v>56650</v>
      </c>
      <c r="AA1095" s="20"/>
      <c r="AB1095" s="19"/>
      <c r="AC1095" s="38" t="s">
        <v>112</v>
      </c>
    </row>
    <row r="1096" spans="1:29" x14ac:dyDescent="0.25">
      <c r="A1096" s="13" t="str">
        <f t="shared" si="36"/>
        <v>1309573287</v>
      </c>
      <c r="B1096" s="35">
        <v>1091</v>
      </c>
      <c r="C1096" s="36" t="s">
        <v>10147</v>
      </c>
      <c r="D1096" s="13" t="str">
        <f t="shared" si="37"/>
        <v>1309573287</v>
      </c>
      <c r="E1096" s="36"/>
      <c r="F1096" s="35" t="s">
        <v>10148</v>
      </c>
      <c r="G1096" s="37">
        <v>44103.235868055555</v>
      </c>
      <c r="H1096" s="35" t="s">
        <v>157</v>
      </c>
      <c r="I1096" s="35" t="s">
        <v>10149</v>
      </c>
      <c r="J1096" s="35" t="s">
        <v>10149</v>
      </c>
      <c r="K1096" s="35" t="s">
        <v>10150</v>
      </c>
      <c r="L1096" s="35" t="s">
        <v>10151</v>
      </c>
      <c r="M1096" s="35" t="s">
        <v>10152</v>
      </c>
      <c r="N1096" s="35" t="s">
        <v>10153</v>
      </c>
      <c r="O1096" s="35" t="s">
        <v>10154</v>
      </c>
      <c r="P1096" s="38">
        <v>50000</v>
      </c>
      <c r="Q1096" s="38">
        <v>6650</v>
      </c>
      <c r="R1096" s="38">
        <v>0</v>
      </c>
      <c r="S1096" s="38">
        <v>0</v>
      </c>
      <c r="T1096" s="38">
        <v>0</v>
      </c>
      <c r="U1096" s="19"/>
      <c r="V1096" s="38">
        <v>0</v>
      </c>
      <c r="W1096" s="19"/>
      <c r="X1096" s="38">
        <v>0</v>
      </c>
      <c r="Y1096" s="38">
        <v>56650</v>
      </c>
      <c r="Z1096" s="38">
        <v>56650</v>
      </c>
      <c r="AA1096" s="20"/>
      <c r="AB1096" s="19"/>
      <c r="AC1096" s="38" t="s">
        <v>112</v>
      </c>
    </row>
    <row r="1097" spans="1:29" x14ac:dyDescent="0.25">
      <c r="A1097" s="13" t="str">
        <f t="shared" si="36"/>
        <v>1158573378</v>
      </c>
      <c r="B1097" s="35">
        <v>1092</v>
      </c>
      <c r="C1097" s="36" t="s">
        <v>10155</v>
      </c>
      <c r="D1097" s="13" t="str">
        <f t="shared" si="37"/>
        <v>1158573378</v>
      </c>
      <c r="E1097" s="36"/>
      <c r="F1097" s="35" t="s">
        <v>10156</v>
      </c>
      <c r="G1097" s="37">
        <v>44103.237604166665</v>
      </c>
      <c r="H1097" s="35" t="s">
        <v>157</v>
      </c>
      <c r="I1097" s="35" t="s">
        <v>10157</v>
      </c>
      <c r="J1097" s="35" t="s">
        <v>10157</v>
      </c>
      <c r="K1097" s="35" t="s">
        <v>10158</v>
      </c>
      <c r="L1097" s="35" t="s">
        <v>10159</v>
      </c>
      <c r="M1097" s="35" t="s">
        <v>10160</v>
      </c>
      <c r="N1097" s="35" t="s">
        <v>232</v>
      </c>
      <c r="O1097" s="35" t="s">
        <v>233</v>
      </c>
      <c r="P1097" s="38">
        <v>500000</v>
      </c>
      <c r="Q1097" s="38">
        <v>6650</v>
      </c>
      <c r="R1097" s="38">
        <v>8000</v>
      </c>
      <c r="S1097" s="38">
        <v>0</v>
      </c>
      <c r="T1097" s="38">
        <v>0</v>
      </c>
      <c r="U1097" s="19"/>
      <c r="V1097" s="38">
        <v>0</v>
      </c>
      <c r="W1097" s="19"/>
      <c r="X1097" s="38">
        <v>0</v>
      </c>
      <c r="Y1097" s="38">
        <v>514650</v>
      </c>
      <c r="Z1097" s="38">
        <v>514650</v>
      </c>
      <c r="AA1097" s="39" t="s">
        <v>10161</v>
      </c>
      <c r="AB1097" s="38" t="s">
        <v>158</v>
      </c>
      <c r="AC1097" s="38" t="s">
        <v>112</v>
      </c>
    </row>
    <row r="1098" spans="1:29" x14ac:dyDescent="0.25">
      <c r="A1098" s="13" t="str">
        <f t="shared" si="36"/>
        <v>1300673799</v>
      </c>
      <c r="B1098" s="35">
        <v>1093</v>
      </c>
      <c r="C1098" s="36" t="s">
        <v>10162</v>
      </c>
      <c r="D1098" s="13" t="str">
        <f t="shared" si="37"/>
        <v>1300673799</v>
      </c>
      <c r="E1098" s="36"/>
      <c r="F1098" s="35" t="s">
        <v>10163</v>
      </c>
      <c r="G1098" s="37">
        <v>44103.237916666665</v>
      </c>
      <c r="H1098" s="35" t="s">
        <v>157</v>
      </c>
      <c r="I1098" s="35" t="s">
        <v>10164</v>
      </c>
      <c r="J1098" s="35" t="s">
        <v>10164</v>
      </c>
      <c r="K1098" s="35" t="s">
        <v>10165</v>
      </c>
      <c r="L1098" s="35" t="s">
        <v>10166</v>
      </c>
      <c r="M1098" s="35" t="s">
        <v>10167</v>
      </c>
      <c r="N1098" s="35" t="s">
        <v>10168</v>
      </c>
      <c r="O1098" s="35" t="s">
        <v>508</v>
      </c>
      <c r="P1098" s="38">
        <v>50000</v>
      </c>
      <c r="Q1098" s="38">
        <v>6650</v>
      </c>
      <c r="R1098" s="38">
        <v>0</v>
      </c>
      <c r="S1098" s="38">
        <v>0</v>
      </c>
      <c r="T1098" s="38">
        <v>0</v>
      </c>
      <c r="U1098" s="19"/>
      <c r="V1098" s="38">
        <v>0</v>
      </c>
      <c r="W1098" s="19"/>
      <c r="X1098" s="38">
        <v>0</v>
      </c>
      <c r="Y1098" s="38">
        <v>56650</v>
      </c>
      <c r="Z1098" s="38">
        <v>56650</v>
      </c>
      <c r="AA1098" s="20"/>
      <c r="AB1098" s="19"/>
      <c r="AC1098" s="38" t="s">
        <v>112</v>
      </c>
    </row>
    <row r="1099" spans="1:29" x14ac:dyDescent="0.25">
      <c r="A1099" s="13" t="str">
        <f t="shared" si="36"/>
        <v>1117473284</v>
      </c>
      <c r="B1099" s="35">
        <v>1094</v>
      </c>
      <c r="C1099" s="36" t="s">
        <v>10169</v>
      </c>
      <c r="D1099" s="13" t="str">
        <f t="shared" si="37"/>
        <v>1117473284</v>
      </c>
      <c r="E1099" s="36"/>
      <c r="F1099" s="35" t="s">
        <v>10170</v>
      </c>
      <c r="G1099" s="37">
        <v>44103.246168981481</v>
      </c>
      <c r="H1099" s="35" t="s">
        <v>157</v>
      </c>
      <c r="I1099" s="35" t="s">
        <v>10171</v>
      </c>
      <c r="J1099" s="35" t="s">
        <v>10171</v>
      </c>
      <c r="K1099" s="35" t="s">
        <v>10172</v>
      </c>
      <c r="L1099" s="35" t="s">
        <v>10173</v>
      </c>
      <c r="M1099" s="35" t="s">
        <v>10174</v>
      </c>
      <c r="N1099" s="35" t="s">
        <v>10175</v>
      </c>
      <c r="O1099" s="35" t="s">
        <v>856</v>
      </c>
      <c r="P1099" s="38">
        <v>240000</v>
      </c>
      <c r="Q1099" s="38">
        <v>6650</v>
      </c>
      <c r="R1099" s="38">
        <v>20000</v>
      </c>
      <c r="S1099" s="38">
        <v>0</v>
      </c>
      <c r="T1099" s="38">
        <v>0</v>
      </c>
      <c r="U1099" s="19"/>
      <c r="V1099" s="38">
        <v>0</v>
      </c>
      <c r="W1099" s="19"/>
      <c r="X1099" s="38">
        <v>0</v>
      </c>
      <c r="Y1099" s="38">
        <v>266650</v>
      </c>
      <c r="Z1099" s="38">
        <v>266650</v>
      </c>
      <c r="AA1099" s="39" t="s">
        <v>10176</v>
      </c>
      <c r="AB1099" s="38" t="s">
        <v>162</v>
      </c>
      <c r="AC1099" s="38" t="s">
        <v>112</v>
      </c>
    </row>
    <row r="1100" spans="1:29" x14ac:dyDescent="0.25">
      <c r="A1100" s="13" t="str">
        <f t="shared" si="36"/>
        <v>1810773871</v>
      </c>
      <c r="B1100" s="35">
        <v>1095</v>
      </c>
      <c r="C1100" s="36" t="s">
        <v>10177</v>
      </c>
      <c r="D1100" s="13" t="str">
        <f t="shared" si="37"/>
        <v>1810773871</v>
      </c>
      <c r="E1100" s="36"/>
      <c r="F1100" s="35" t="s">
        <v>10178</v>
      </c>
      <c r="G1100" s="37">
        <v>44103.249768518515</v>
      </c>
      <c r="H1100" s="35" t="s">
        <v>157</v>
      </c>
      <c r="I1100" s="35" t="s">
        <v>10179</v>
      </c>
      <c r="J1100" s="35" t="s">
        <v>10179</v>
      </c>
      <c r="K1100" s="35" t="s">
        <v>10180</v>
      </c>
      <c r="L1100" s="35" t="s">
        <v>10181</v>
      </c>
      <c r="M1100" s="35" t="s">
        <v>10182</v>
      </c>
      <c r="N1100" s="35" t="s">
        <v>10183</v>
      </c>
      <c r="O1100" s="35" t="s">
        <v>10184</v>
      </c>
      <c r="P1100" s="38">
        <v>91000</v>
      </c>
      <c r="Q1100" s="38">
        <v>6650</v>
      </c>
      <c r="R1100" s="38">
        <v>10000</v>
      </c>
      <c r="S1100" s="38">
        <v>0</v>
      </c>
      <c r="T1100" s="38">
        <v>0</v>
      </c>
      <c r="U1100" s="19"/>
      <c r="V1100" s="38">
        <v>0</v>
      </c>
      <c r="W1100" s="19"/>
      <c r="X1100" s="38">
        <v>0</v>
      </c>
      <c r="Y1100" s="38">
        <v>107650</v>
      </c>
      <c r="Z1100" s="38">
        <v>107650</v>
      </c>
      <c r="AA1100" s="39" t="s">
        <v>10185</v>
      </c>
      <c r="AB1100" s="38" t="s">
        <v>162</v>
      </c>
      <c r="AC1100" s="38" t="s">
        <v>112</v>
      </c>
    </row>
    <row r="1101" spans="1:29" x14ac:dyDescent="0.25">
      <c r="A1101" s="13" t="str">
        <f t="shared" si="36"/>
        <v>1007823799</v>
      </c>
      <c r="B1101" s="35">
        <v>1096</v>
      </c>
      <c r="C1101" s="36" t="s">
        <v>10186</v>
      </c>
      <c r="D1101" s="13" t="str">
        <f t="shared" si="37"/>
        <v>1007823799</v>
      </c>
      <c r="E1101" s="36"/>
      <c r="F1101" s="35" t="s">
        <v>10187</v>
      </c>
      <c r="G1101" s="37">
        <v>44103.271481481483</v>
      </c>
      <c r="H1101" s="35" t="s">
        <v>157</v>
      </c>
      <c r="I1101" s="35" t="s">
        <v>10188</v>
      </c>
      <c r="J1101" s="35" t="s">
        <v>10188</v>
      </c>
      <c r="K1101" s="35" t="s">
        <v>10189</v>
      </c>
      <c r="L1101" s="35" t="s">
        <v>10190</v>
      </c>
      <c r="M1101" s="35" t="s">
        <v>10191</v>
      </c>
      <c r="N1101" s="35" t="s">
        <v>3639</v>
      </c>
      <c r="O1101" s="35" t="s">
        <v>3640</v>
      </c>
      <c r="P1101" s="38">
        <v>203000</v>
      </c>
      <c r="Q1101" s="38">
        <v>6650</v>
      </c>
      <c r="R1101" s="38">
        <v>10000</v>
      </c>
      <c r="S1101" s="38">
        <v>0</v>
      </c>
      <c r="T1101" s="38">
        <v>0</v>
      </c>
      <c r="U1101" s="19"/>
      <c r="V1101" s="38">
        <v>0</v>
      </c>
      <c r="W1101" s="19"/>
      <c r="X1101" s="38">
        <v>0</v>
      </c>
      <c r="Y1101" s="38">
        <v>219650</v>
      </c>
      <c r="Z1101" s="38">
        <v>219650</v>
      </c>
      <c r="AA1101" s="39" t="s">
        <v>10192</v>
      </c>
      <c r="AB1101" s="38" t="s">
        <v>168</v>
      </c>
      <c r="AC1101" s="38" t="s">
        <v>112</v>
      </c>
    </row>
    <row r="1102" spans="1:29" x14ac:dyDescent="0.25">
      <c r="A1102" s="13" t="str">
        <f t="shared" si="36"/>
        <v>1602973457</v>
      </c>
      <c r="B1102" s="35">
        <v>1097</v>
      </c>
      <c r="C1102" s="36" t="s">
        <v>10193</v>
      </c>
      <c r="D1102" s="13" t="str">
        <f t="shared" si="37"/>
        <v>1602973457</v>
      </c>
      <c r="E1102" s="36"/>
      <c r="F1102" s="35" t="s">
        <v>10194</v>
      </c>
      <c r="G1102" s="37">
        <v>44103.273993055554</v>
      </c>
      <c r="H1102" s="35" t="s">
        <v>157</v>
      </c>
      <c r="I1102" s="35" t="s">
        <v>10195</v>
      </c>
      <c r="J1102" s="35" t="s">
        <v>10195</v>
      </c>
      <c r="K1102" s="35" t="s">
        <v>10196</v>
      </c>
      <c r="L1102" s="35" t="s">
        <v>10197</v>
      </c>
      <c r="M1102" s="35" t="s">
        <v>10198</v>
      </c>
      <c r="N1102" s="35" t="s">
        <v>9566</v>
      </c>
      <c r="O1102" s="35" t="s">
        <v>9567</v>
      </c>
      <c r="P1102" s="38">
        <v>150000</v>
      </c>
      <c r="Q1102" s="38">
        <v>6650</v>
      </c>
      <c r="R1102" s="38">
        <v>10000</v>
      </c>
      <c r="S1102" s="38">
        <v>0</v>
      </c>
      <c r="T1102" s="38">
        <v>0</v>
      </c>
      <c r="U1102" s="19"/>
      <c r="V1102" s="38">
        <v>0</v>
      </c>
      <c r="W1102" s="19"/>
      <c r="X1102" s="38">
        <v>0</v>
      </c>
      <c r="Y1102" s="38">
        <v>166650</v>
      </c>
      <c r="Z1102" s="38">
        <v>166650</v>
      </c>
      <c r="AA1102" s="39" t="s">
        <v>10199</v>
      </c>
      <c r="AB1102" s="38" t="s">
        <v>151</v>
      </c>
      <c r="AC1102" s="38" t="s">
        <v>112</v>
      </c>
    </row>
    <row r="1103" spans="1:29" x14ac:dyDescent="0.25">
      <c r="A1103" s="13" t="str">
        <f t="shared" si="36"/>
        <v>1417973972</v>
      </c>
      <c r="B1103" s="35">
        <v>1098</v>
      </c>
      <c r="C1103" s="36" t="s">
        <v>10200</v>
      </c>
      <c r="D1103" s="13" t="str">
        <f t="shared" si="37"/>
        <v>1417973972</v>
      </c>
      <c r="E1103" s="36"/>
      <c r="F1103" s="35" t="s">
        <v>10201</v>
      </c>
      <c r="G1103" s="37">
        <v>44103.279722222222</v>
      </c>
      <c r="H1103" s="35" t="s">
        <v>157</v>
      </c>
      <c r="I1103" s="35" t="s">
        <v>10202</v>
      </c>
      <c r="J1103" s="35" t="s">
        <v>10202</v>
      </c>
      <c r="K1103" s="35" t="s">
        <v>10203</v>
      </c>
      <c r="L1103" s="35" t="s">
        <v>10204</v>
      </c>
      <c r="M1103" s="35" t="s">
        <v>10205</v>
      </c>
      <c r="N1103" s="35" t="s">
        <v>260</v>
      </c>
      <c r="O1103" s="35" t="s">
        <v>261</v>
      </c>
      <c r="P1103" s="38">
        <v>474000</v>
      </c>
      <c r="Q1103" s="38">
        <v>6650</v>
      </c>
      <c r="R1103" s="38">
        <v>14000</v>
      </c>
      <c r="S1103" s="38">
        <v>0</v>
      </c>
      <c r="T1103" s="38">
        <v>0</v>
      </c>
      <c r="U1103" s="19"/>
      <c r="V1103" s="38">
        <v>0</v>
      </c>
      <c r="W1103" s="19"/>
      <c r="X1103" s="38">
        <v>0</v>
      </c>
      <c r="Y1103" s="38">
        <v>494650</v>
      </c>
      <c r="Z1103" s="38">
        <v>494650</v>
      </c>
      <c r="AA1103" s="39" t="s">
        <v>10206</v>
      </c>
      <c r="AB1103" s="38" t="s">
        <v>158</v>
      </c>
      <c r="AC1103" s="38" t="s">
        <v>112</v>
      </c>
    </row>
    <row r="1104" spans="1:29" x14ac:dyDescent="0.25">
      <c r="A1104" s="13" t="str">
        <f t="shared" si="36"/>
        <v>1078973430</v>
      </c>
      <c r="B1104" s="35">
        <v>1099</v>
      </c>
      <c r="C1104" s="36" t="s">
        <v>10207</v>
      </c>
      <c r="D1104" s="13" t="str">
        <f t="shared" si="37"/>
        <v>1078973430</v>
      </c>
      <c r="E1104" s="36"/>
      <c r="F1104" s="35" t="s">
        <v>10208</v>
      </c>
      <c r="G1104" s="37">
        <v>44103.281840277778</v>
      </c>
      <c r="H1104" s="35" t="s">
        <v>157</v>
      </c>
      <c r="I1104" s="35" t="s">
        <v>10209</v>
      </c>
      <c r="J1104" s="35" t="s">
        <v>10209</v>
      </c>
      <c r="K1104" s="35" t="s">
        <v>10210</v>
      </c>
      <c r="L1104" s="35" t="s">
        <v>10211</v>
      </c>
      <c r="M1104" s="35" t="s">
        <v>10212</v>
      </c>
      <c r="N1104" s="35" t="s">
        <v>283</v>
      </c>
      <c r="O1104" s="35" t="s">
        <v>284</v>
      </c>
      <c r="P1104" s="38">
        <v>474000</v>
      </c>
      <c r="Q1104" s="38">
        <v>6650</v>
      </c>
      <c r="R1104" s="38">
        <v>8000</v>
      </c>
      <c r="S1104" s="38">
        <v>0</v>
      </c>
      <c r="T1104" s="38">
        <v>0</v>
      </c>
      <c r="U1104" s="19"/>
      <c r="V1104" s="38">
        <v>0</v>
      </c>
      <c r="W1104" s="19"/>
      <c r="X1104" s="38">
        <v>0</v>
      </c>
      <c r="Y1104" s="38">
        <v>488650</v>
      </c>
      <c r="Z1104" s="38">
        <v>488650</v>
      </c>
      <c r="AA1104" s="39" t="s">
        <v>10213</v>
      </c>
      <c r="AB1104" s="38" t="s">
        <v>138</v>
      </c>
      <c r="AC1104" s="38" t="s">
        <v>112</v>
      </c>
    </row>
    <row r="1105" spans="1:29" x14ac:dyDescent="0.25">
      <c r="A1105" s="13" t="str">
        <f t="shared" si="36"/>
        <v>1458633368</v>
      </c>
      <c r="B1105" s="35">
        <v>1100</v>
      </c>
      <c r="C1105" s="36" t="s">
        <v>10214</v>
      </c>
      <c r="D1105" s="13" t="str">
        <f t="shared" si="37"/>
        <v>1458633368</v>
      </c>
      <c r="E1105" s="36"/>
      <c r="F1105" s="35" t="s">
        <v>10215</v>
      </c>
      <c r="G1105" s="37">
        <v>44103.283888888887</v>
      </c>
      <c r="H1105" s="35" t="s">
        <v>157</v>
      </c>
      <c r="I1105" s="35" t="s">
        <v>10216</v>
      </c>
      <c r="J1105" s="35" t="s">
        <v>10216</v>
      </c>
      <c r="K1105" s="35" t="s">
        <v>10217</v>
      </c>
      <c r="L1105" s="35" t="s">
        <v>10218</v>
      </c>
      <c r="M1105" s="35" t="s">
        <v>10219</v>
      </c>
      <c r="N1105" s="35" t="s">
        <v>696</v>
      </c>
      <c r="O1105" s="35" t="s">
        <v>697</v>
      </c>
      <c r="P1105" s="38">
        <v>150000</v>
      </c>
      <c r="Q1105" s="38">
        <v>6650</v>
      </c>
      <c r="R1105" s="38">
        <v>16000</v>
      </c>
      <c r="S1105" s="38">
        <v>0</v>
      </c>
      <c r="T1105" s="38">
        <v>0</v>
      </c>
      <c r="U1105" s="19"/>
      <c r="V1105" s="38">
        <v>0</v>
      </c>
      <c r="W1105" s="19"/>
      <c r="X1105" s="38">
        <v>0</v>
      </c>
      <c r="Y1105" s="38">
        <v>172650</v>
      </c>
      <c r="Z1105" s="38">
        <v>172650</v>
      </c>
      <c r="AA1105" s="39" t="s">
        <v>10220</v>
      </c>
      <c r="AB1105" s="38" t="s">
        <v>168</v>
      </c>
      <c r="AC1105" s="38" t="s">
        <v>112</v>
      </c>
    </row>
    <row r="1106" spans="1:29" x14ac:dyDescent="0.25">
      <c r="A1106" s="13" t="str">
        <f t="shared" si="36"/>
        <v>1774083731</v>
      </c>
      <c r="B1106" s="35">
        <v>1101</v>
      </c>
      <c r="C1106" s="36" t="s">
        <v>10221</v>
      </c>
      <c r="D1106" s="13" t="str">
        <f t="shared" si="37"/>
        <v>1774083731</v>
      </c>
      <c r="E1106" s="36"/>
      <c r="F1106" s="35" t="s">
        <v>10222</v>
      </c>
      <c r="G1106" s="37">
        <v>44103.288969907408</v>
      </c>
      <c r="H1106" s="35" t="s">
        <v>157</v>
      </c>
      <c r="I1106" s="35" t="s">
        <v>10223</v>
      </c>
      <c r="J1106" s="35" t="s">
        <v>10223</v>
      </c>
      <c r="K1106" s="35" t="s">
        <v>10224</v>
      </c>
      <c r="L1106" s="35" t="s">
        <v>10225</v>
      </c>
      <c r="M1106" s="35" t="s">
        <v>10226</v>
      </c>
      <c r="N1106" s="35" t="s">
        <v>10227</v>
      </c>
      <c r="O1106" s="35" t="s">
        <v>10228</v>
      </c>
      <c r="P1106" s="38">
        <v>50000</v>
      </c>
      <c r="Q1106" s="38">
        <v>6650</v>
      </c>
      <c r="R1106" s="38">
        <v>0</v>
      </c>
      <c r="S1106" s="38">
        <v>0</v>
      </c>
      <c r="T1106" s="38">
        <v>0</v>
      </c>
      <c r="U1106" s="19"/>
      <c r="V1106" s="38">
        <v>0</v>
      </c>
      <c r="W1106" s="19"/>
      <c r="X1106" s="38">
        <v>0</v>
      </c>
      <c r="Y1106" s="38">
        <v>56650</v>
      </c>
      <c r="Z1106" s="38">
        <v>56650</v>
      </c>
      <c r="AA1106" s="20"/>
      <c r="AB1106" s="19"/>
      <c r="AC1106" s="38" t="s">
        <v>112</v>
      </c>
    </row>
    <row r="1107" spans="1:29" x14ac:dyDescent="0.25">
      <c r="A1107" s="13" t="str">
        <f t="shared" si="36"/>
        <v>1946083756</v>
      </c>
      <c r="B1107" s="35">
        <v>1102</v>
      </c>
      <c r="C1107" s="36" t="s">
        <v>10229</v>
      </c>
      <c r="D1107" s="13" t="str">
        <f t="shared" si="37"/>
        <v>1946083756</v>
      </c>
      <c r="E1107" s="36"/>
      <c r="F1107" s="35" t="s">
        <v>10230</v>
      </c>
      <c r="G1107" s="37">
        <v>44103.292002314818</v>
      </c>
      <c r="H1107" s="35" t="s">
        <v>157</v>
      </c>
      <c r="I1107" s="35" t="s">
        <v>10231</v>
      </c>
      <c r="J1107" s="35" t="s">
        <v>10231</v>
      </c>
      <c r="K1107" s="35" t="s">
        <v>10232</v>
      </c>
      <c r="L1107" s="35" t="s">
        <v>10233</v>
      </c>
      <c r="M1107" s="35" t="s">
        <v>10234</v>
      </c>
      <c r="N1107" s="35" t="s">
        <v>10235</v>
      </c>
      <c r="O1107" s="35" t="s">
        <v>10236</v>
      </c>
      <c r="P1107" s="38">
        <v>50000</v>
      </c>
      <c r="Q1107" s="38">
        <v>6650</v>
      </c>
      <c r="R1107" s="38">
        <v>8000</v>
      </c>
      <c r="S1107" s="38">
        <v>0</v>
      </c>
      <c r="T1107" s="38">
        <v>0</v>
      </c>
      <c r="U1107" s="19"/>
      <c r="V1107" s="38">
        <v>0</v>
      </c>
      <c r="W1107" s="19"/>
      <c r="X1107" s="38">
        <v>0</v>
      </c>
      <c r="Y1107" s="38">
        <v>64650</v>
      </c>
      <c r="Z1107" s="38">
        <v>64650</v>
      </c>
      <c r="AA1107" s="39" t="s">
        <v>10237</v>
      </c>
      <c r="AB1107" s="38" t="s">
        <v>138</v>
      </c>
      <c r="AC1107" s="38" t="s">
        <v>112</v>
      </c>
    </row>
    <row r="1108" spans="1:29" x14ac:dyDescent="0.25">
      <c r="A1108" s="13" t="str">
        <f t="shared" si="36"/>
        <v>1381492W9W3</v>
      </c>
      <c r="B1108" s="35">
        <v>1103</v>
      </c>
      <c r="C1108" s="36" t="s">
        <v>10238</v>
      </c>
      <c r="D1108" s="13" t="str">
        <f t="shared" si="37"/>
        <v>1381492W9W3</v>
      </c>
      <c r="E1108" s="36"/>
      <c r="F1108" s="35" t="s">
        <v>10238</v>
      </c>
      <c r="G1108" s="37">
        <v>44103.29959490741</v>
      </c>
      <c r="H1108" s="35" t="s">
        <v>180</v>
      </c>
      <c r="I1108" s="35" t="s">
        <v>10239</v>
      </c>
      <c r="J1108" s="35" t="s">
        <v>10239</v>
      </c>
      <c r="K1108" s="35" t="s">
        <v>10240</v>
      </c>
      <c r="L1108" s="35" t="s">
        <v>10241</v>
      </c>
      <c r="M1108" s="35" t="s">
        <v>10242</v>
      </c>
      <c r="N1108" s="35" t="s">
        <v>1188</v>
      </c>
      <c r="O1108" s="35" t="s">
        <v>355</v>
      </c>
      <c r="P1108" s="38">
        <v>950000</v>
      </c>
      <c r="Q1108" s="38">
        <v>5200</v>
      </c>
      <c r="R1108" s="38">
        <v>10000</v>
      </c>
      <c r="S1108" s="38">
        <v>0</v>
      </c>
      <c r="T1108" s="38">
        <v>0</v>
      </c>
      <c r="U1108" s="19"/>
      <c r="V1108" s="38">
        <v>0</v>
      </c>
      <c r="W1108" s="19"/>
      <c r="X1108" s="38">
        <v>0</v>
      </c>
      <c r="Y1108" s="38">
        <v>965200</v>
      </c>
      <c r="Z1108" s="38">
        <v>965200</v>
      </c>
      <c r="AA1108" s="39" t="s">
        <v>10243</v>
      </c>
      <c r="AB1108" s="38" t="s">
        <v>162</v>
      </c>
      <c r="AC1108" s="38" t="s">
        <v>112</v>
      </c>
    </row>
    <row r="1109" spans="1:29" x14ac:dyDescent="0.25">
      <c r="A1109" s="13" t="str">
        <f t="shared" si="36"/>
        <v>1098833534</v>
      </c>
      <c r="B1109" s="35">
        <v>1104</v>
      </c>
      <c r="C1109" s="36" t="s">
        <v>10244</v>
      </c>
      <c r="D1109" s="13" t="str">
        <f t="shared" si="37"/>
        <v>1098833534</v>
      </c>
      <c r="E1109" s="36"/>
      <c r="F1109" s="35" t="s">
        <v>10245</v>
      </c>
      <c r="G1109" s="37">
        <v>44103.307337962964</v>
      </c>
      <c r="H1109" s="35" t="s">
        <v>157</v>
      </c>
      <c r="I1109" s="35" t="s">
        <v>10246</v>
      </c>
      <c r="J1109" s="35" t="s">
        <v>10246</v>
      </c>
      <c r="K1109" s="35" t="s">
        <v>10247</v>
      </c>
      <c r="L1109" s="35" t="s">
        <v>10248</v>
      </c>
      <c r="M1109" s="35" t="s">
        <v>10249</v>
      </c>
      <c r="N1109" s="35" t="s">
        <v>202</v>
      </c>
      <c r="O1109" s="35" t="s">
        <v>203</v>
      </c>
      <c r="P1109" s="38">
        <v>620000</v>
      </c>
      <c r="Q1109" s="38">
        <v>6650</v>
      </c>
      <c r="R1109" s="38">
        <v>10000</v>
      </c>
      <c r="S1109" s="38">
        <v>0</v>
      </c>
      <c r="T1109" s="38">
        <v>0</v>
      </c>
      <c r="U1109" s="19"/>
      <c r="V1109" s="38">
        <v>0</v>
      </c>
      <c r="W1109" s="19"/>
      <c r="X1109" s="38">
        <v>0</v>
      </c>
      <c r="Y1109" s="38">
        <v>636650</v>
      </c>
      <c r="Z1109" s="38">
        <v>636650</v>
      </c>
      <c r="AA1109" s="39" t="s">
        <v>10250</v>
      </c>
      <c r="AB1109" s="38" t="s">
        <v>162</v>
      </c>
      <c r="AC1109" s="38" t="s">
        <v>112</v>
      </c>
    </row>
    <row r="1110" spans="1:29" x14ac:dyDescent="0.25">
      <c r="A1110" s="13" t="str">
        <f t="shared" si="36"/>
        <v>1041283102</v>
      </c>
      <c r="B1110" s="35">
        <v>1105</v>
      </c>
      <c r="C1110" s="36" t="s">
        <v>10251</v>
      </c>
      <c r="D1110" s="13" t="str">
        <f t="shared" si="37"/>
        <v>1041283102</v>
      </c>
      <c r="E1110" s="36"/>
      <c r="F1110" s="35" t="s">
        <v>10252</v>
      </c>
      <c r="G1110" s="37">
        <v>44103.307997685188</v>
      </c>
      <c r="H1110" s="35" t="s">
        <v>157</v>
      </c>
      <c r="I1110" s="35" t="s">
        <v>10253</v>
      </c>
      <c r="J1110" s="35" t="s">
        <v>10253</v>
      </c>
      <c r="K1110" s="35" t="s">
        <v>10254</v>
      </c>
      <c r="L1110" s="35" t="s">
        <v>10255</v>
      </c>
      <c r="M1110" s="35" t="s">
        <v>10256</v>
      </c>
      <c r="N1110" s="35" t="s">
        <v>420</v>
      </c>
      <c r="O1110" s="35" t="s">
        <v>421</v>
      </c>
      <c r="P1110" s="38">
        <v>620000</v>
      </c>
      <c r="Q1110" s="38">
        <v>6650</v>
      </c>
      <c r="R1110" s="38">
        <v>27000</v>
      </c>
      <c r="S1110" s="38">
        <v>0</v>
      </c>
      <c r="T1110" s="38">
        <v>0</v>
      </c>
      <c r="U1110" s="19"/>
      <c r="V1110" s="38">
        <v>0</v>
      </c>
      <c r="W1110" s="19"/>
      <c r="X1110" s="38">
        <v>0</v>
      </c>
      <c r="Y1110" s="38">
        <v>653650</v>
      </c>
      <c r="Z1110" s="38">
        <v>653650</v>
      </c>
      <c r="AA1110" s="39" t="s">
        <v>10257</v>
      </c>
      <c r="AB1110" s="38" t="s">
        <v>151</v>
      </c>
      <c r="AC1110" s="38" t="s">
        <v>112</v>
      </c>
    </row>
    <row r="1111" spans="1:29" x14ac:dyDescent="0.25">
      <c r="A1111" s="13" t="str">
        <f t="shared" si="36"/>
        <v>1591483791</v>
      </c>
      <c r="B1111" s="35">
        <v>1106</v>
      </c>
      <c r="C1111" s="36" t="s">
        <v>10258</v>
      </c>
      <c r="D1111" s="13" t="str">
        <f t="shared" si="37"/>
        <v>1591483791</v>
      </c>
      <c r="E1111" s="36"/>
      <c r="F1111" s="35" t="s">
        <v>10259</v>
      </c>
      <c r="G1111" s="37">
        <v>44103.331643518519</v>
      </c>
      <c r="H1111" s="35" t="s">
        <v>157</v>
      </c>
      <c r="I1111" s="35" t="s">
        <v>10260</v>
      </c>
      <c r="J1111" s="35" t="s">
        <v>10260</v>
      </c>
      <c r="K1111" s="35" t="s">
        <v>10261</v>
      </c>
      <c r="L1111" s="35" t="s">
        <v>10262</v>
      </c>
      <c r="M1111" s="35" t="s">
        <v>10263</v>
      </c>
      <c r="N1111" s="35" t="s">
        <v>2271</v>
      </c>
      <c r="O1111" s="35" t="s">
        <v>2272</v>
      </c>
      <c r="P1111" s="38">
        <v>500000</v>
      </c>
      <c r="Q1111" s="38">
        <v>6650</v>
      </c>
      <c r="R1111" s="38">
        <v>10000</v>
      </c>
      <c r="S1111" s="38">
        <v>0</v>
      </c>
      <c r="T1111" s="38">
        <v>0</v>
      </c>
      <c r="U1111" s="19"/>
      <c r="V1111" s="38">
        <v>0</v>
      </c>
      <c r="W1111" s="19"/>
      <c r="X1111" s="38">
        <v>0</v>
      </c>
      <c r="Y1111" s="38">
        <v>516650</v>
      </c>
      <c r="Z1111" s="38">
        <v>516650</v>
      </c>
      <c r="AA1111" s="39" t="s">
        <v>10264</v>
      </c>
      <c r="AB1111" s="38" t="s">
        <v>162</v>
      </c>
      <c r="AC1111" s="38" t="s">
        <v>112</v>
      </c>
    </row>
    <row r="1112" spans="1:29" x14ac:dyDescent="0.25">
      <c r="A1112" s="13" t="str">
        <f t="shared" si="36"/>
        <v>1029473055</v>
      </c>
      <c r="B1112" s="35">
        <v>1107</v>
      </c>
      <c r="C1112" s="36" t="s">
        <v>10265</v>
      </c>
      <c r="D1112" s="13" t="str">
        <f t="shared" si="37"/>
        <v>1029473055</v>
      </c>
      <c r="E1112" s="36"/>
      <c r="F1112" s="35" t="s">
        <v>10266</v>
      </c>
      <c r="G1112" s="37">
        <v>44103.336319444446</v>
      </c>
      <c r="H1112" s="35" t="s">
        <v>157</v>
      </c>
      <c r="I1112" s="35" t="s">
        <v>10267</v>
      </c>
      <c r="J1112" s="35" t="s">
        <v>10267</v>
      </c>
      <c r="K1112" s="35" t="s">
        <v>10268</v>
      </c>
      <c r="L1112" s="35" t="s">
        <v>10269</v>
      </c>
      <c r="M1112" s="35" t="s">
        <v>10270</v>
      </c>
      <c r="N1112" s="35" t="s">
        <v>10271</v>
      </c>
      <c r="O1112" s="35" t="s">
        <v>10272</v>
      </c>
      <c r="P1112" s="38">
        <v>50000</v>
      </c>
      <c r="Q1112" s="38">
        <v>6650</v>
      </c>
      <c r="R1112" s="38">
        <v>10000</v>
      </c>
      <c r="S1112" s="38">
        <v>0</v>
      </c>
      <c r="T1112" s="38">
        <v>0</v>
      </c>
      <c r="U1112" s="19"/>
      <c r="V1112" s="38">
        <v>0</v>
      </c>
      <c r="W1112" s="19"/>
      <c r="X1112" s="38">
        <v>0</v>
      </c>
      <c r="Y1112" s="38">
        <v>66650</v>
      </c>
      <c r="Z1112" s="38">
        <v>66650</v>
      </c>
      <c r="AA1112" s="39" t="s">
        <v>10273</v>
      </c>
      <c r="AB1112" s="38" t="s">
        <v>162</v>
      </c>
      <c r="AC1112" s="38" t="s">
        <v>112</v>
      </c>
    </row>
    <row r="1113" spans="1:29" x14ac:dyDescent="0.25">
      <c r="A1113" s="13" t="str">
        <f t="shared" si="36"/>
        <v>1444373993</v>
      </c>
      <c r="B1113" s="35">
        <v>1108</v>
      </c>
      <c r="C1113" s="36" t="s">
        <v>10274</v>
      </c>
      <c r="D1113" s="13" t="str">
        <f t="shared" si="37"/>
        <v>1444373993</v>
      </c>
      <c r="E1113" s="36"/>
      <c r="F1113" s="35" t="s">
        <v>10275</v>
      </c>
      <c r="G1113" s="37">
        <v>44103.337488425925</v>
      </c>
      <c r="H1113" s="35" t="s">
        <v>157</v>
      </c>
      <c r="I1113" s="35" t="s">
        <v>10276</v>
      </c>
      <c r="J1113" s="35" t="s">
        <v>10276</v>
      </c>
      <c r="K1113" s="35" t="s">
        <v>10277</v>
      </c>
      <c r="L1113" s="35" t="s">
        <v>10278</v>
      </c>
      <c r="M1113" s="35" t="s">
        <v>10279</v>
      </c>
      <c r="N1113" s="35" t="s">
        <v>10280</v>
      </c>
      <c r="O1113" s="35" t="s">
        <v>1079</v>
      </c>
      <c r="P1113" s="38">
        <v>50000</v>
      </c>
      <c r="Q1113" s="38">
        <v>6650</v>
      </c>
      <c r="R1113" s="38">
        <v>38000</v>
      </c>
      <c r="S1113" s="38">
        <v>0</v>
      </c>
      <c r="T1113" s="38">
        <v>0</v>
      </c>
      <c r="U1113" s="19"/>
      <c r="V1113" s="38">
        <v>0</v>
      </c>
      <c r="W1113" s="19"/>
      <c r="X1113" s="38">
        <v>0</v>
      </c>
      <c r="Y1113" s="38">
        <v>94650</v>
      </c>
      <c r="Z1113" s="38">
        <v>94650</v>
      </c>
      <c r="AA1113" s="39" t="s">
        <v>10281</v>
      </c>
      <c r="AB1113" s="38" t="s">
        <v>162</v>
      </c>
      <c r="AC1113" s="38" t="s">
        <v>112</v>
      </c>
    </row>
    <row r="1114" spans="1:29" x14ac:dyDescent="0.25">
      <c r="A1114" s="13" t="str">
        <f t="shared" si="36"/>
        <v>1225583635</v>
      </c>
      <c r="B1114" s="35">
        <v>1109</v>
      </c>
      <c r="C1114" s="36" t="s">
        <v>10282</v>
      </c>
      <c r="D1114" s="13" t="str">
        <f t="shared" si="37"/>
        <v>1225583635</v>
      </c>
      <c r="E1114" s="36"/>
      <c r="F1114" s="35" t="s">
        <v>10283</v>
      </c>
      <c r="G1114" s="37">
        <v>44103.347743055558</v>
      </c>
      <c r="H1114" s="35" t="s">
        <v>157</v>
      </c>
      <c r="I1114" s="35" t="s">
        <v>10284</v>
      </c>
      <c r="J1114" s="35" t="s">
        <v>10284</v>
      </c>
      <c r="K1114" s="35" t="s">
        <v>10285</v>
      </c>
      <c r="L1114" s="35" t="s">
        <v>10286</v>
      </c>
      <c r="M1114" s="35" t="s">
        <v>10287</v>
      </c>
      <c r="N1114" s="35" t="s">
        <v>10288</v>
      </c>
      <c r="O1114" s="35" t="s">
        <v>10289</v>
      </c>
      <c r="P1114" s="38">
        <v>474000</v>
      </c>
      <c r="Q1114" s="38">
        <v>6650</v>
      </c>
      <c r="R1114" s="38">
        <v>24000</v>
      </c>
      <c r="S1114" s="38">
        <v>0</v>
      </c>
      <c r="T1114" s="38">
        <v>0</v>
      </c>
      <c r="U1114" s="19"/>
      <c r="V1114" s="38">
        <v>0</v>
      </c>
      <c r="W1114" s="19"/>
      <c r="X1114" s="38">
        <v>0</v>
      </c>
      <c r="Y1114" s="38">
        <v>504650</v>
      </c>
      <c r="Z1114" s="38">
        <v>504650</v>
      </c>
      <c r="AA1114" s="39" t="s">
        <v>10290</v>
      </c>
      <c r="AB1114" s="38" t="s">
        <v>162</v>
      </c>
      <c r="AC1114" s="38" t="s">
        <v>112</v>
      </c>
    </row>
    <row r="1115" spans="1:29" x14ac:dyDescent="0.25">
      <c r="A1115" s="13" t="str">
        <f t="shared" si="36"/>
        <v>1214343523</v>
      </c>
      <c r="B1115" s="35">
        <v>1110</v>
      </c>
      <c r="C1115" s="36" t="s">
        <v>10291</v>
      </c>
      <c r="D1115" s="13" t="str">
        <f t="shared" si="37"/>
        <v>1214343523</v>
      </c>
      <c r="E1115" s="36"/>
      <c r="F1115" s="35" t="s">
        <v>10292</v>
      </c>
      <c r="G1115" s="37">
        <v>44103.362164351849</v>
      </c>
      <c r="H1115" s="35" t="s">
        <v>157</v>
      </c>
      <c r="I1115" s="35" t="s">
        <v>10293</v>
      </c>
      <c r="J1115" s="35" t="s">
        <v>10293</v>
      </c>
      <c r="K1115" s="35" t="s">
        <v>10294</v>
      </c>
      <c r="L1115" s="35" t="s">
        <v>10295</v>
      </c>
      <c r="M1115" s="35" t="s">
        <v>10296</v>
      </c>
      <c r="N1115" s="35" t="s">
        <v>10297</v>
      </c>
      <c r="O1115" s="35" t="s">
        <v>10298</v>
      </c>
      <c r="P1115" s="38">
        <v>423000</v>
      </c>
      <c r="Q1115" s="38">
        <v>6650</v>
      </c>
      <c r="R1115" s="38">
        <v>0</v>
      </c>
      <c r="S1115" s="38">
        <v>0</v>
      </c>
      <c r="T1115" s="38">
        <v>0</v>
      </c>
      <c r="U1115" s="19"/>
      <c r="V1115" s="38">
        <v>0</v>
      </c>
      <c r="W1115" s="19"/>
      <c r="X1115" s="38">
        <v>0</v>
      </c>
      <c r="Y1115" s="38">
        <v>429650</v>
      </c>
      <c r="Z1115" s="38">
        <v>429650</v>
      </c>
      <c r="AA1115" s="20"/>
      <c r="AB1115" s="19"/>
      <c r="AC1115" s="38" t="s">
        <v>112</v>
      </c>
    </row>
    <row r="1116" spans="1:29" x14ac:dyDescent="0.25">
      <c r="A1116" s="13" t="str">
        <f t="shared" si="36"/>
        <v>1020883794</v>
      </c>
      <c r="B1116" s="35">
        <v>1111</v>
      </c>
      <c r="C1116" s="36" t="s">
        <v>10299</v>
      </c>
      <c r="D1116" s="13" t="str">
        <f t="shared" si="37"/>
        <v>1020883794</v>
      </c>
      <c r="E1116" s="36"/>
      <c r="F1116" s="35" t="s">
        <v>10300</v>
      </c>
      <c r="G1116" s="37">
        <v>44103.378194444442</v>
      </c>
      <c r="H1116" s="35" t="s">
        <v>157</v>
      </c>
      <c r="I1116" s="35" t="s">
        <v>10301</v>
      </c>
      <c r="J1116" s="35" t="s">
        <v>10301</v>
      </c>
      <c r="K1116" s="35" t="s">
        <v>10302</v>
      </c>
      <c r="L1116" s="35" t="s">
        <v>10303</v>
      </c>
      <c r="M1116" s="35" t="s">
        <v>10304</v>
      </c>
      <c r="N1116" s="35" t="s">
        <v>10305</v>
      </c>
      <c r="O1116" s="35" t="s">
        <v>10306</v>
      </c>
      <c r="P1116" s="38">
        <v>465000</v>
      </c>
      <c r="Q1116" s="38">
        <v>6650</v>
      </c>
      <c r="R1116" s="38">
        <v>13000</v>
      </c>
      <c r="S1116" s="38">
        <v>0</v>
      </c>
      <c r="T1116" s="38">
        <v>0</v>
      </c>
      <c r="U1116" s="19"/>
      <c r="V1116" s="38">
        <v>0</v>
      </c>
      <c r="W1116" s="19"/>
      <c r="X1116" s="38">
        <v>0</v>
      </c>
      <c r="Y1116" s="38">
        <v>484650</v>
      </c>
      <c r="Z1116" s="38">
        <v>484650</v>
      </c>
      <c r="AA1116" s="39" t="s">
        <v>10307</v>
      </c>
      <c r="AB1116" s="38" t="s">
        <v>168</v>
      </c>
      <c r="AC1116" s="38" t="s">
        <v>112</v>
      </c>
    </row>
    <row r="1117" spans="1:29" x14ac:dyDescent="0.25">
      <c r="A1117" s="13" t="str">
        <f t="shared" si="36"/>
        <v>1962543029</v>
      </c>
      <c r="B1117" s="35">
        <v>1112</v>
      </c>
      <c r="C1117" s="36" t="s">
        <v>10308</v>
      </c>
      <c r="D1117" s="13" t="str">
        <f t="shared" si="37"/>
        <v>1962543029</v>
      </c>
      <c r="E1117" s="36"/>
      <c r="F1117" s="35" t="s">
        <v>10309</v>
      </c>
      <c r="G1117" s="37">
        <v>44103.383738425924</v>
      </c>
      <c r="H1117" s="35" t="s">
        <v>157</v>
      </c>
      <c r="I1117" s="35" t="s">
        <v>10310</v>
      </c>
      <c r="J1117" s="35" t="s">
        <v>10310</v>
      </c>
      <c r="K1117" s="35" t="s">
        <v>10311</v>
      </c>
      <c r="L1117" s="35" t="s">
        <v>10312</v>
      </c>
      <c r="M1117" s="35" t="s">
        <v>10313</v>
      </c>
      <c r="N1117" s="35" t="s">
        <v>10314</v>
      </c>
      <c r="O1117" s="35" t="s">
        <v>10315</v>
      </c>
      <c r="P1117" s="38">
        <v>50000</v>
      </c>
      <c r="Q1117" s="38">
        <v>6650</v>
      </c>
      <c r="R1117" s="38">
        <v>10000</v>
      </c>
      <c r="S1117" s="38">
        <v>0</v>
      </c>
      <c r="T1117" s="38">
        <v>0</v>
      </c>
      <c r="U1117" s="19"/>
      <c r="V1117" s="38">
        <v>0</v>
      </c>
      <c r="W1117" s="19"/>
      <c r="X1117" s="38">
        <v>0</v>
      </c>
      <c r="Y1117" s="38">
        <v>66650</v>
      </c>
      <c r="Z1117" s="38">
        <v>66650</v>
      </c>
      <c r="AA1117" s="39" t="s">
        <v>10316</v>
      </c>
      <c r="AB1117" s="38" t="s">
        <v>162</v>
      </c>
      <c r="AC1117" s="38" t="s">
        <v>112</v>
      </c>
    </row>
    <row r="1118" spans="1:29" x14ac:dyDescent="0.25">
      <c r="A1118" s="13" t="str">
        <f t="shared" si="36"/>
        <v>1320933108</v>
      </c>
      <c r="B1118" s="35">
        <v>1113</v>
      </c>
      <c r="C1118" s="36" t="s">
        <v>10317</v>
      </c>
      <c r="D1118" s="13" t="str">
        <f t="shared" si="37"/>
        <v>1320933108</v>
      </c>
      <c r="E1118" s="36"/>
      <c r="F1118" s="35" t="s">
        <v>10318</v>
      </c>
      <c r="G1118" s="37">
        <v>44103.386597222219</v>
      </c>
      <c r="H1118" s="35" t="s">
        <v>157</v>
      </c>
      <c r="I1118" s="35" t="s">
        <v>10319</v>
      </c>
      <c r="J1118" s="35" t="s">
        <v>10319</v>
      </c>
      <c r="K1118" s="35" t="s">
        <v>10320</v>
      </c>
      <c r="L1118" s="35" t="s">
        <v>10321</v>
      </c>
      <c r="M1118" s="35" t="s">
        <v>10322</v>
      </c>
      <c r="N1118" s="35" t="s">
        <v>747</v>
      </c>
      <c r="O1118" s="35" t="s">
        <v>748</v>
      </c>
      <c r="P1118" s="38">
        <v>950000</v>
      </c>
      <c r="Q1118" s="38">
        <v>6650</v>
      </c>
      <c r="R1118" s="38">
        <v>29000</v>
      </c>
      <c r="S1118" s="38">
        <v>0</v>
      </c>
      <c r="T1118" s="38">
        <v>0</v>
      </c>
      <c r="U1118" s="19"/>
      <c r="V1118" s="38">
        <v>0</v>
      </c>
      <c r="W1118" s="19"/>
      <c r="X1118" s="38">
        <v>0</v>
      </c>
      <c r="Y1118" s="38">
        <v>985650</v>
      </c>
      <c r="Z1118" s="38">
        <v>985650</v>
      </c>
      <c r="AA1118" s="39" t="s">
        <v>10323</v>
      </c>
      <c r="AB1118" s="38" t="s">
        <v>162</v>
      </c>
      <c r="AC1118" s="38" t="s">
        <v>112</v>
      </c>
    </row>
    <row r="1119" spans="1:29" x14ac:dyDescent="0.25">
      <c r="A1119" s="13" t="str">
        <f t="shared" si="36"/>
        <v>1037883401</v>
      </c>
      <c r="B1119" s="35">
        <v>1114</v>
      </c>
      <c r="C1119" s="36" t="s">
        <v>10324</v>
      </c>
      <c r="D1119" s="13" t="str">
        <f t="shared" si="37"/>
        <v>1037883401</v>
      </c>
      <c r="E1119" s="36"/>
      <c r="F1119" s="35" t="s">
        <v>10325</v>
      </c>
      <c r="G1119" s="37">
        <v>44103.387071759258</v>
      </c>
      <c r="H1119" s="35" t="s">
        <v>157</v>
      </c>
      <c r="I1119" s="35" t="s">
        <v>10326</v>
      </c>
      <c r="J1119" s="35" t="s">
        <v>10326</v>
      </c>
      <c r="K1119" s="35" t="s">
        <v>10327</v>
      </c>
      <c r="L1119" s="35" t="s">
        <v>10328</v>
      </c>
      <c r="M1119" s="35" t="s">
        <v>10329</v>
      </c>
      <c r="N1119" s="35" t="s">
        <v>10330</v>
      </c>
      <c r="O1119" s="35" t="s">
        <v>10331</v>
      </c>
      <c r="P1119" s="38">
        <v>620000</v>
      </c>
      <c r="Q1119" s="38">
        <v>6650</v>
      </c>
      <c r="R1119" s="38">
        <v>40000</v>
      </c>
      <c r="S1119" s="38">
        <v>0</v>
      </c>
      <c r="T1119" s="38">
        <v>0</v>
      </c>
      <c r="U1119" s="19"/>
      <c r="V1119" s="38">
        <v>0</v>
      </c>
      <c r="W1119" s="19"/>
      <c r="X1119" s="38">
        <v>0</v>
      </c>
      <c r="Y1119" s="38">
        <v>666650</v>
      </c>
      <c r="Z1119" s="38">
        <v>666650</v>
      </c>
      <c r="AA1119" s="39" t="s">
        <v>10332</v>
      </c>
      <c r="AB1119" s="38" t="s">
        <v>162</v>
      </c>
      <c r="AC1119" s="38" t="s">
        <v>112</v>
      </c>
    </row>
    <row r="1120" spans="1:29" x14ac:dyDescent="0.25">
      <c r="A1120" s="13" t="str">
        <f t="shared" si="36"/>
        <v>1875933930</v>
      </c>
      <c r="B1120" s="35">
        <v>1115</v>
      </c>
      <c r="C1120" s="36" t="s">
        <v>10333</v>
      </c>
      <c r="D1120" s="13" t="str">
        <f t="shared" si="37"/>
        <v>1875933930</v>
      </c>
      <c r="E1120" s="36"/>
      <c r="F1120" s="35" t="s">
        <v>10334</v>
      </c>
      <c r="G1120" s="37">
        <v>44103.387465277781</v>
      </c>
      <c r="H1120" s="35" t="s">
        <v>157</v>
      </c>
      <c r="I1120" s="35" t="s">
        <v>10335</v>
      </c>
      <c r="J1120" s="35" t="s">
        <v>10335</v>
      </c>
      <c r="K1120" s="35" t="s">
        <v>10336</v>
      </c>
      <c r="L1120" s="35" t="s">
        <v>10337</v>
      </c>
      <c r="M1120" s="35" t="s">
        <v>10338</v>
      </c>
      <c r="N1120" s="35" t="s">
        <v>747</v>
      </c>
      <c r="O1120" s="35" t="s">
        <v>748</v>
      </c>
      <c r="P1120" s="38">
        <v>620000</v>
      </c>
      <c r="Q1120" s="38">
        <v>6650</v>
      </c>
      <c r="R1120" s="38">
        <v>31000</v>
      </c>
      <c r="S1120" s="38">
        <v>0</v>
      </c>
      <c r="T1120" s="38">
        <v>0</v>
      </c>
      <c r="U1120" s="19"/>
      <c r="V1120" s="38">
        <v>0</v>
      </c>
      <c r="W1120" s="19"/>
      <c r="X1120" s="38">
        <v>0</v>
      </c>
      <c r="Y1120" s="38">
        <v>657650</v>
      </c>
      <c r="Z1120" s="38">
        <v>657650</v>
      </c>
      <c r="AA1120" s="39" t="s">
        <v>10339</v>
      </c>
      <c r="AB1120" s="38" t="s">
        <v>162</v>
      </c>
      <c r="AC1120" s="38" t="s">
        <v>112</v>
      </c>
    </row>
    <row r="1121" spans="1:29" x14ac:dyDescent="0.25">
      <c r="A1121" s="13" t="str">
        <f t="shared" si="36"/>
        <v>1480983753</v>
      </c>
      <c r="B1121" s="35">
        <v>1116</v>
      </c>
      <c r="C1121" s="36" t="s">
        <v>10340</v>
      </c>
      <c r="D1121" s="13" t="str">
        <f t="shared" si="37"/>
        <v>1480983753</v>
      </c>
      <c r="E1121" s="36"/>
      <c r="F1121" s="35" t="s">
        <v>10341</v>
      </c>
      <c r="G1121" s="37">
        <v>44103.387916666667</v>
      </c>
      <c r="H1121" s="35" t="s">
        <v>157</v>
      </c>
      <c r="I1121" s="35" t="s">
        <v>10342</v>
      </c>
      <c r="J1121" s="35" t="s">
        <v>10342</v>
      </c>
      <c r="K1121" s="35" t="s">
        <v>10343</v>
      </c>
      <c r="L1121" s="35" t="s">
        <v>10344</v>
      </c>
      <c r="M1121" s="35" t="s">
        <v>10345</v>
      </c>
      <c r="N1121" s="35" t="s">
        <v>10346</v>
      </c>
      <c r="O1121" s="35" t="s">
        <v>10347</v>
      </c>
      <c r="P1121" s="38">
        <v>475000</v>
      </c>
      <c r="Q1121" s="38">
        <v>6650</v>
      </c>
      <c r="R1121" s="38">
        <v>8000</v>
      </c>
      <c r="S1121" s="38">
        <v>0</v>
      </c>
      <c r="T1121" s="38">
        <v>0</v>
      </c>
      <c r="U1121" s="19"/>
      <c r="V1121" s="38">
        <v>0</v>
      </c>
      <c r="W1121" s="19"/>
      <c r="X1121" s="38">
        <v>0</v>
      </c>
      <c r="Y1121" s="38">
        <v>489650</v>
      </c>
      <c r="Z1121" s="38">
        <v>489650</v>
      </c>
      <c r="AA1121" s="39" t="s">
        <v>10348</v>
      </c>
      <c r="AB1121" s="38" t="s">
        <v>158</v>
      </c>
      <c r="AC1121" s="38" t="s">
        <v>112</v>
      </c>
    </row>
    <row r="1122" spans="1:29" x14ac:dyDescent="0.25">
      <c r="A1122" s="13" t="str">
        <f t="shared" si="36"/>
        <v>1279933635</v>
      </c>
      <c r="B1122" s="35">
        <v>1117</v>
      </c>
      <c r="C1122" s="36" t="s">
        <v>10349</v>
      </c>
      <c r="D1122" s="13" t="str">
        <f t="shared" si="37"/>
        <v>1279933635</v>
      </c>
      <c r="E1122" s="36"/>
      <c r="F1122" s="35" t="s">
        <v>10350</v>
      </c>
      <c r="G1122" s="37">
        <v>44103.388159722221</v>
      </c>
      <c r="H1122" s="35" t="s">
        <v>157</v>
      </c>
      <c r="I1122" s="35" t="s">
        <v>10351</v>
      </c>
      <c r="J1122" s="35" t="s">
        <v>10351</v>
      </c>
      <c r="K1122" s="35" t="s">
        <v>10352</v>
      </c>
      <c r="L1122" s="35" t="s">
        <v>10353</v>
      </c>
      <c r="M1122" s="35" t="s">
        <v>10354</v>
      </c>
      <c r="N1122" s="35" t="s">
        <v>747</v>
      </c>
      <c r="O1122" s="35" t="s">
        <v>748</v>
      </c>
      <c r="P1122" s="38">
        <v>670000</v>
      </c>
      <c r="Q1122" s="38">
        <v>6650</v>
      </c>
      <c r="R1122" s="38">
        <v>31000</v>
      </c>
      <c r="S1122" s="38">
        <v>0</v>
      </c>
      <c r="T1122" s="38">
        <v>0</v>
      </c>
      <c r="U1122" s="19"/>
      <c r="V1122" s="38">
        <v>0</v>
      </c>
      <c r="W1122" s="19"/>
      <c r="X1122" s="38">
        <v>0</v>
      </c>
      <c r="Y1122" s="38">
        <v>707650</v>
      </c>
      <c r="Z1122" s="38">
        <v>707650</v>
      </c>
      <c r="AA1122" s="39" t="s">
        <v>10355</v>
      </c>
      <c r="AB1122" s="38" t="s">
        <v>162</v>
      </c>
      <c r="AC1122" s="38" t="s">
        <v>112</v>
      </c>
    </row>
    <row r="1123" spans="1:29" x14ac:dyDescent="0.25">
      <c r="A1123" s="13" t="str">
        <f t="shared" si="36"/>
        <v>1094983839</v>
      </c>
      <c r="B1123" s="35">
        <v>1118</v>
      </c>
      <c r="C1123" s="36" t="s">
        <v>10356</v>
      </c>
      <c r="D1123" s="13" t="str">
        <f t="shared" si="37"/>
        <v>1094983839</v>
      </c>
      <c r="E1123" s="36"/>
      <c r="F1123" s="35" t="s">
        <v>10357</v>
      </c>
      <c r="G1123" s="37">
        <v>44103.393182870372</v>
      </c>
      <c r="H1123" s="35" t="s">
        <v>157</v>
      </c>
      <c r="I1123" s="35" t="s">
        <v>10358</v>
      </c>
      <c r="J1123" s="35" t="s">
        <v>10358</v>
      </c>
      <c r="K1123" s="35" t="s">
        <v>10359</v>
      </c>
      <c r="L1123" s="35" t="s">
        <v>10360</v>
      </c>
      <c r="M1123" s="35" t="s">
        <v>10361</v>
      </c>
      <c r="N1123" s="35" t="s">
        <v>1312</v>
      </c>
      <c r="O1123" s="35" t="s">
        <v>1313</v>
      </c>
      <c r="P1123" s="38">
        <v>950000</v>
      </c>
      <c r="Q1123" s="38">
        <v>6650</v>
      </c>
      <c r="R1123" s="38">
        <v>10000</v>
      </c>
      <c r="S1123" s="38">
        <v>0</v>
      </c>
      <c r="T1123" s="38">
        <v>0</v>
      </c>
      <c r="U1123" s="19"/>
      <c r="V1123" s="38">
        <v>0</v>
      </c>
      <c r="W1123" s="19"/>
      <c r="X1123" s="38">
        <v>0</v>
      </c>
      <c r="Y1123" s="38">
        <v>966650</v>
      </c>
      <c r="Z1123" s="38">
        <v>966650</v>
      </c>
      <c r="AA1123" s="39" t="s">
        <v>10362</v>
      </c>
      <c r="AB1123" s="38" t="s">
        <v>162</v>
      </c>
      <c r="AC1123" s="38" t="s">
        <v>112</v>
      </c>
    </row>
    <row r="1124" spans="1:29" x14ac:dyDescent="0.25">
      <c r="A1124" s="13" t="str">
        <f t="shared" si="36"/>
        <v>1275983348</v>
      </c>
      <c r="B1124" s="35">
        <v>1119</v>
      </c>
      <c r="C1124" s="36" t="s">
        <v>10363</v>
      </c>
      <c r="D1124" s="13" t="str">
        <f t="shared" si="37"/>
        <v>1275983348</v>
      </c>
      <c r="E1124" s="36"/>
      <c r="F1124" s="35" t="s">
        <v>10364</v>
      </c>
      <c r="G1124" s="37">
        <v>44103.394606481481</v>
      </c>
      <c r="H1124" s="35" t="s">
        <v>157</v>
      </c>
      <c r="I1124" s="35" t="s">
        <v>10365</v>
      </c>
      <c r="J1124" s="35" t="s">
        <v>10365</v>
      </c>
      <c r="K1124" s="35" t="s">
        <v>10366</v>
      </c>
      <c r="L1124" s="35" t="s">
        <v>10367</v>
      </c>
      <c r="M1124" s="35" t="s">
        <v>10368</v>
      </c>
      <c r="N1124" s="35" t="s">
        <v>10369</v>
      </c>
      <c r="O1124" s="35" t="s">
        <v>10370</v>
      </c>
      <c r="P1124" s="38">
        <v>50000</v>
      </c>
      <c r="Q1124" s="38">
        <v>6650</v>
      </c>
      <c r="R1124" s="38">
        <v>16000</v>
      </c>
      <c r="S1124" s="38">
        <v>0</v>
      </c>
      <c r="T1124" s="38">
        <v>0</v>
      </c>
      <c r="U1124" s="19"/>
      <c r="V1124" s="38">
        <v>0</v>
      </c>
      <c r="W1124" s="19"/>
      <c r="X1124" s="38">
        <v>0</v>
      </c>
      <c r="Y1124" s="38">
        <v>72650</v>
      </c>
      <c r="Z1124" s="38">
        <v>72650</v>
      </c>
      <c r="AA1124" s="39" t="s">
        <v>10371</v>
      </c>
      <c r="AB1124" s="38" t="s">
        <v>162</v>
      </c>
      <c r="AC1124" s="38" t="s">
        <v>112</v>
      </c>
    </row>
    <row r="1125" spans="1:29" x14ac:dyDescent="0.25">
      <c r="A1125" s="13" t="str">
        <f t="shared" si="36"/>
        <v>1275643151</v>
      </c>
      <c r="B1125" s="35">
        <v>1120</v>
      </c>
      <c r="C1125" s="36" t="s">
        <v>10372</v>
      </c>
      <c r="D1125" s="13" t="str">
        <f t="shared" si="37"/>
        <v>1275643151</v>
      </c>
      <c r="E1125" s="36"/>
      <c r="F1125" s="35" t="s">
        <v>10373</v>
      </c>
      <c r="G1125" s="37">
        <v>44103.396909722222</v>
      </c>
      <c r="H1125" s="35" t="s">
        <v>157</v>
      </c>
      <c r="I1125" s="35" t="s">
        <v>10374</v>
      </c>
      <c r="J1125" s="35" t="s">
        <v>10374</v>
      </c>
      <c r="K1125" s="35" t="s">
        <v>10375</v>
      </c>
      <c r="L1125" s="35" t="s">
        <v>10376</v>
      </c>
      <c r="M1125" s="35" t="s">
        <v>10377</v>
      </c>
      <c r="N1125" s="35" t="s">
        <v>10066</v>
      </c>
      <c r="O1125" s="35" t="s">
        <v>10067</v>
      </c>
      <c r="P1125" s="38">
        <v>620000</v>
      </c>
      <c r="Q1125" s="38">
        <v>6650</v>
      </c>
      <c r="R1125" s="38">
        <v>10000</v>
      </c>
      <c r="S1125" s="38">
        <v>0</v>
      </c>
      <c r="T1125" s="38">
        <v>0</v>
      </c>
      <c r="U1125" s="19"/>
      <c r="V1125" s="38">
        <v>0</v>
      </c>
      <c r="W1125" s="19"/>
      <c r="X1125" s="38">
        <v>0</v>
      </c>
      <c r="Y1125" s="38">
        <v>636650</v>
      </c>
      <c r="Z1125" s="38">
        <v>636650</v>
      </c>
      <c r="AA1125" s="39" t="s">
        <v>10378</v>
      </c>
      <c r="AB1125" s="38" t="s">
        <v>151</v>
      </c>
      <c r="AC1125" s="38" t="s">
        <v>112</v>
      </c>
    </row>
    <row r="1126" spans="1:29" x14ac:dyDescent="0.25">
      <c r="A1126" s="13" t="str">
        <f t="shared" si="36"/>
        <v>1494093586</v>
      </c>
      <c r="B1126" s="35">
        <v>1121</v>
      </c>
      <c r="C1126" s="36" t="s">
        <v>10379</v>
      </c>
      <c r="D1126" s="13" t="str">
        <f t="shared" si="37"/>
        <v>1494093586</v>
      </c>
      <c r="E1126" s="36"/>
      <c r="F1126" s="35" t="s">
        <v>10380</v>
      </c>
      <c r="G1126" s="37">
        <v>44103.404502314814</v>
      </c>
      <c r="H1126" s="35" t="s">
        <v>157</v>
      </c>
      <c r="I1126" s="35" t="s">
        <v>10381</v>
      </c>
      <c r="J1126" s="35" t="s">
        <v>10381</v>
      </c>
      <c r="K1126" s="35" t="s">
        <v>10382</v>
      </c>
      <c r="L1126" s="35" t="s">
        <v>10383</v>
      </c>
      <c r="M1126" s="35" t="s">
        <v>10384</v>
      </c>
      <c r="N1126" s="35" t="s">
        <v>9548</v>
      </c>
      <c r="O1126" s="35" t="s">
        <v>9549</v>
      </c>
      <c r="P1126" s="38">
        <v>474000</v>
      </c>
      <c r="Q1126" s="38">
        <v>6650</v>
      </c>
      <c r="R1126" s="38">
        <v>22000</v>
      </c>
      <c r="S1126" s="38">
        <v>0</v>
      </c>
      <c r="T1126" s="38">
        <v>0</v>
      </c>
      <c r="U1126" s="19"/>
      <c r="V1126" s="38">
        <v>0</v>
      </c>
      <c r="W1126" s="19"/>
      <c r="X1126" s="38">
        <v>0</v>
      </c>
      <c r="Y1126" s="38">
        <v>502650</v>
      </c>
      <c r="Z1126" s="38">
        <v>502650</v>
      </c>
      <c r="AA1126" s="39" t="s">
        <v>10385</v>
      </c>
      <c r="AB1126" s="38" t="s">
        <v>138</v>
      </c>
      <c r="AC1126" s="38" t="s">
        <v>112</v>
      </c>
    </row>
    <row r="1127" spans="1:29" x14ac:dyDescent="0.25">
      <c r="A1127" s="13" t="str">
        <f t="shared" si="36"/>
        <v>1005093328</v>
      </c>
      <c r="B1127" s="35">
        <v>1122</v>
      </c>
      <c r="C1127" s="36" t="s">
        <v>10386</v>
      </c>
      <c r="D1127" s="13" t="str">
        <f t="shared" si="37"/>
        <v>1005093328</v>
      </c>
      <c r="E1127" s="36"/>
      <c r="F1127" s="35" t="s">
        <v>10387</v>
      </c>
      <c r="G1127" s="37">
        <v>44103.404791666668</v>
      </c>
      <c r="H1127" s="35" t="s">
        <v>157</v>
      </c>
      <c r="I1127" s="35" t="s">
        <v>10388</v>
      </c>
      <c r="J1127" s="35" t="s">
        <v>10388</v>
      </c>
      <c r="K1127" s="35" t="s">
        <v>10389</v>
      </c>
      <c r="L1127" s="35" t="s">
        <v>10390</v>
      </c>
      <c r="M1127" s="35" t="s">
        <v>10391</v>
      </c>
      <c r="N1127" s="35" t="s">
        <v>420</v>
      </c>
      <c r="O1127" s="35" t="s">
        <v>421</v>
      </c>
      <c r="P1127" s="38">
        <v>49000</v>
      </c>
      <c r="Q1127" s="38">
        <v>6650</v>
      </c>
      <c r="R1127" s="38">
        <v>0</v>
      </c>
      <c r="S1127" s="38">
        <v>0</v>
      </c>
      <c r="T1127" s="38">
        <v>0</v>
      </c>
      <c r="U1127" s="19"/>
      <c r="V1127" s="38">
        <v>0</v>
      </c>
      <c r="W1127" s="19"/>
      <c r="X1127" s="38">
        <v>0</v>
      </c>
      <c r="Y1127" s="38">
        <v>55650</v>
      </c>
      <c r="Z1127" s="38">
        <v>55650</v>
      </c>
      <c r="AA1127" s="20"/>
      <c r="AB1127" s="19"/>
      <c r="AC1127" s="38" t="s">
        <v>112</v>
      </c>
    </row>
    <row r="1128" spans="1:29" x14ac:dyDescent="0.25">
      <c r="A1128" s="13" t="str">
        <f t="shared" si="36"/>
        <v>1228743550</v>
      </c>
      <c r="B1128" s="35">
        <v>1123</v>
      </c>
      <c r="C1128" s="36" t="s">
        <v>10392</v>
      </c>
      <c r="D1128" s="13" t="str">
        <f t="shared" si="37"/>
        <v>1228743550</v>
      </c>
      <c r="E1128" s="36"/>
      <c r="F1128" s="35" t="s">
        <v>10393</v>
      </c>
      <c r="G1128" s="37">
        <v>44103.410879629628</v>
      </c>
      <c r="H1128" s="35" t="s">
        <v>157</v>
      </c>
      <c r="I1128" s="35" t="s">
        <v>10394</v>
      </c>
      <c r="J1128" s="35" t="s">
        <v>10394</v>
      </c>
      <c r="K1128" s="35" t="s">
        <v>10395</v>
      </c>
      <c r="L1128" s="35" t="s">
        <v>10396</v>
      </c>
      <c r="M1128" s="35" t="s">
        <v>10397</v>
      </c>
      <c r="N1128" s="35" t="s">
        <v>10398</v>
      </c>
      <c r="O1128" s="35" t="s">
        <v>10399</v>
      </c>
      <c r="P1128" s="38">
        <v>475000</v>
      </c>
      <c r="Q1128" s="38">
        <v>6650</v>
      </c>
      <c r="R1128" s="38">
        <v>14000</v>
      </c>
      <c r="S1128" s="38">
        <v>0</v>
      </c>
      <c r="T1128" s="38">
        <v>0</v>
      </c>
      <c r="U1128" s="19"/>
      <c r="V1128" s="38">
        <v>0</v>
      </c>
      <c r="W1128" s="19"/>
      <c r="X1128" s="38">
        <v>0</v>
      </c>
      <c r="Y1128" s="38">
        <v>495650</v>
      </c>
      <c r="Z1128" s="38">
        <v>495650</v>
      </c>
      <c r="AA1128" s="39" t="s">
        <v>10400</v>
      </c>
      <c r="AB1128" s="38" t="s">
        <v>162</v>
      </c>
      <c r="AC1128" s="38" t="s">
        <v>112</v>
      </c>
    </row>
    <row r="1129" spans="1:29" x14ac:dyDescent="0.25">
      <c r="A1129" s="13" t="str">
        <f t="shared" si="36"/>
        <v>1845193243</v>
      </c>
      <c r="B1129" s="35">
        <v>1124</v>
      </c>
      <c r="C1129" s="36" t="s">
        <v>10401</v>
      </c>
      <c r="D1129" s="13" t="str">
        <f t="shared" si="37"/>
        <v>1845193243</v>
      </c>
      <c r="E1129" s="36"/>
      <c r="F1129" s="35" t="s">
        <v>10402</v>
      </c>
      <c r="G1129" s="37">
        <v>44103.417083333334</v>
      </c>
      <c r="H1129" s="35" t="s">
        <v>157</v>
      </c>
      <c r="I1129" s="35" t="s">
        <v>10403</v>
      </c>
      <c r="J1129" s="35" t="s">
        <v>10403</v>
      </c>
      <c r="K1129" s="35" t="s">
        <v>10404</v>
      </c>
      <c r="L1129" s="35" t="s">
        <v>10405</v>
      </c>
      <c r="M1129" s="35" t="s">
        <v>10406</v>
      </c>
      <c r="N1129" s="35" t="s">
        <v>10407</v>
      </c>
      <c r="O1129" s="35" t="s">
        <v>10408</v>
      </c>
      <c r="P1129" s="38">
        <v>50000</v>
      </c>
      <c r="Q1129" s="38">
        <v>6650</v>
      </c>
      <c r="R1129" s="38">
        <v>10000</v>
      </c>
      <c r="S1129" s="38">
        <v>0</v>
      </c>
      <c r="T1129" s="38">
        <v>0</v>
      </c>
      <c r="U1129" s="19"/>
      <c r="V1129" s="38">
        <v>0</v>
      </c>
      <c r="W1129" s="19"/>
      <c r="X1129" s="38">
        <v>0</v>
      </c>
      <c r="Y1129" s="38">
        <v>66650</v>
      </c>
      <c r="Z1129" s="38">
        <v>66650</v>
      </c>
      <c r="AA1129" s="39" t="s">
        <v>10409</v>
      </c>
      <c r="AB1129" s="38" t="s">
        <v>162</v>
      </c>
      <c r="AC1129" s="38" t="s">
        <v>112</v>
      </c>
    </row>
    <row r="1130" spans="1:29" x14ac:dyDescent="0.25">
      <c r="A1130" s="13" t="str">
        <f t="shared" si="36"/>
        <v>1425843969</v>
      </c>
      <c r="B1130" s="35">
        <v>1125</v>
      </c>
      <c r="C1130" s="36" t="s">
        <v>10410</v>
      </c>
      <c r="D1130" s="13" t="str">
        <f t="shared" si="37"/>
        <v>1425843969</v>
      </c>
      <c r="E1130" s="36"/>
      <c r="F1130" s="35" t="s">
        <v>10411</v>
      </c>
      <c r="G1130" s="37">
        <v>44103.418738425928</v>
      </c>
      <c r="H1130" s="35" t="s">
        <v>157</v>
      </c>
      <c r="I1130" s="35" t="s">
        <v>10412</v>
      </c>
      <c r="J1130" s="35" t="s">
        <v>10412</v>
      </c>
      <c r="K1130" s="35" t="s">
        <v>10413</v>
      </c>
      <c r="L1130" s="35" t="s">
        <v>10414</v>
      </c>
      <c r="M1130" s="35" t="s">
        <v>10415</v>
      </c>
      <c r="N1130" s="35" t="s">
        <v>552</v>
      </c>
      <c r="O1130" s="35" t="s">
        <v>553</v>
      </c>
      <c r="P1130" s="38">
        <v>2344000</v>
      </c>
      <c r="Q1130" s="38">
        <v>6650</v>
      </c>
      <c r="R1130" s="38">
        <v>32000</v>
      </c>
      <c r="S1130" s="38">
        <v>0</v>
      </c>
      <c r="T1130" s="38">
        <v>0</v>
      </c>
      <c r="U1130" s="19"/>
      <c r="V1130" s="38">
        <v>0</v>
      </c>
      <c r="W1130" s="19"/>
      <c r="X1130" s="38">
        <v>0</v>
      </c>
      <c r="Y1130" s="38">
        <v>2382650</v>
      </c>
      <c r="Z1130" s="38">
        <v>2382650</v>
      </c>
      <c r="AA1130" s="20"/>
      <c r="AB1130" s="38" t="s">
        <v>179</v>
      </c>
      <c r="AC1130" s="38" t="s">
        <v>112</v>
      </c>
    </row>
    <row r="1131" spans="1:29" x14ac:dyDescent="0.25">
      <c r="A1131" s="13" t="str">
        <f t="shared" si="36"/>
        <v>1416843438</v>
      </c>
      <c r="B1131" s="35">
        <v>1126</v>
      </c>
      <c r="C1131" s="36" t="s">
        <v>10416</v>
      </c>
      <c r="D1131" s="13" t="str">
        <f t="shared" si="37"/>
        <v>1416843438</v>
      </c>
      <c r="E1131" s="36"/>
      <c r="F1131" s="35" t="s">
        <v>10417</v>
      </c>
      <c r="G1131" s="37">
        <v>44103.42046296296</v>
      </c>
      <c r="H1131" s="35" t="s">
        <v>157</v>
      </c>
      <c r="I1131" s="35" t="s">
        <v>10418</v>
      </c>
      <c r="J1131" s="35" t="s">
        <v>10418</v>
      </c>
      <c r="K1131" s="35" t="s">
        <v>10419</v>
      </c>
      <c r="L1131" s="35" t="s">
        <v>10420</v>
      </c>
      <c r="M1131" s="35" t="s">
        <v>10421</v>
      </c>
      <c r="N1131" s="35" t="s">
        <v>9834</v>
      </c>
      <c r="O1131" s="35" t="s">
        <v>9835</v>
      </c>
      <c r="P1131" s="38">
        <v>474000</v>
      </c>
      <c r="Q1131" s="38">
        <v>6650</v>
      </c>
      <c r="R1131" s="38">
        <v>27000</v>
      </c>
      <c r="S1131" s="38">
        <v>0</v>
      </c>
      <c r="T1131" s="38">
        <v>0</v>
      </c>
      <c r="U1131" s="19"/>
      <c r="V1131" s="38">
        <v>0</v>
      </c>
      <c r="W1131" s="19"/>
      <c r="X1131" s="38">
        <v>0</v>
      </c>
      <c r="Y1131" s="38">
        <v>507650</v>
      </c>
      <c r="Z1131" s="38">
        <v>507650</v>
      </c>
      <c r="AA1131" s="39" t="s">
        <v>10422</v>
      </c>
      <c r="AB1131" s="38" t="s">
        <v>162</v>
      </c>
      <c r="AC1131" s="38" t="s">
        <v>112</v>
      </c>
    </row>
    <row r="1132" spans="1:29" x14ac:dyDescent="0.25">
      <c r="A1132" s="13" t="str">
        <f t="shared" si="36"/>
        <v>1392184TN9F</v>
      </c>
      <c r="B1132" s="35">
        <v>1127</v>
      </c>
      <c r="C1132" s="36" t="s">
        <v>10423</v>
      </c>
      <c r="D1132" s="13" t="str">
        <f t="shared" si="37"/>
        <v>1392184TN9F</v>
      </c>
      <c r="E1132" s="36"/>
      <c r="F1132" s="35" t="s">
        <v>10423</v>
      </c>
      <c r="G1132" s="37">
        <v>44103.423414351855</v>
      </c>
      <c r="H1132" s="35" t="s">
        <v>180</v>
      </c>
      <c r="I1132" s="35" t="s">
        <v>10424</v>
      </c>
      <c r="J1132" s="35" t="s">
        <v>10424</v>
      </c>
      <c r="K1132" s="35" t="s">
        <v>10425</v>
      </c>
      <c r="L1132" s="35" t="s">
        <v>10426</v>
      </c>
      <c r="M1132" s="35" t="s">
        <v>10427</v>
      </c>
      <c r="N1132" s="35" t="s">
        <v>3723</v>
      </c>
      <c r="O1132" s="35" t="s">
        <v>3724</v>
      </c>
      <c r="P1132" s="38">
        <v>150000</v>
      </c>
      <c r="Q1132" s="38">
        <v>5200</v>
      </c>
      <c r="R1132" s="38">
        <v>10000</v>
      </c>
      <c r="S1132" s="38">
        <v>0</v>
      </c>
      <c r="T1132" s="38">
        <v>0</v>
      </c>
      <c r="U1132" s="19"/>
      <c r="V1132" s="38">
        <v>0</v>
      </c>
      <c r="W1132" s="19"/>
      <c r="X1132" s="38">
        <v>0</v>
      </c>
      <c r="Y1132" s="38">
        <v>165200</v>
      </c>
      <c r="Z1132" s="38">
        <v>165200</v>
      </c>
      <c r="AA1132" s="39" t="s">
        <v>10428</v>
      </c>
      <c r="AB1132" s="38" t="s">
        <v>151</v>
      </c>
      <c r="AC1132" s="38" t="s">
        <v>112</v>
      </c>
    </row>
    <row r="1133" spans="1:29" x14ac:dyDescent="0.25">
      <c r="A1133" s="13" t="str">
        <f t="shared" si="36"/>
        <v>1491293389</v>
      </c>
      <c r="B1133" s="35">
        <v>1128</v>
      </c>
      <c r="C1133" s="36" t="s">
        <v>10429</v>
      </c>
      <c r="D1133" s="13" t="str">
        <f t="shared" si="37"/>
        <v>1491293389</v>
      </c>
      <c r="E1133" s="36"/>
      <c r="F1133" s="35" t="s">
        <v>10430</v>
      </c>
      <c r="G1133" s="37">
        <v>44103.424050925925</v>
      </c>
      <c r="H1133" s="35" t="s">
        <v>157</v>
      </c>
      <c r="I1133" s="35" t="s">
        <v>10431</v>
      </c>
      <c r="J1133" s="35" t="s">
        <v>10431</v>
      </c>
      <c r="K1133" s="35" t="s">
        <v>10432</v>
      </c>
      <c r="L1133" s="35" t="s">
        <v>10433</v>
      </c>
      <c r="M1133" s="35" t="s">
        <v>10434</v>
      </c>
      <c r="N1133" s="35" t="s">
        <v>10435</v>
      </c>
      <c r="O1133" s="35" t="s">
        <v>10436</v>
      </c>
      <c r="P1133" s="38">
        <v>50000</v>
      </c>
      <c r="Q1133" s="38">
        <v>6650</v>
      </c>
      <c r="R1133" s="38">
        <v>10000</v>
      </c>
      <c r="S1133" s="38">
        <v>0</v>
      </c>
      <c r="T1133" s="38">
        <v>0</v>
      </c>
      <c r="U1133" s="19"/>
      <c r="V1133" s="38">
        <v>0</v>
      </c>
      <c r="W1133" s="19"/>
      <c r="X1133" s="38">
        <v>0</v>
      </c>
      <c r="Y1133" s="38">
        <v>66650</v>
      </c>
      <c r="Z1133" s="38">
        <v>66650</v>
      </c>
      <c r="AA1133" s="39" t="s">
        <v>10437</v>
      </c>
      <c r="AB1133" s="38" t="s">
        <v>162</v>
      </c>
      <c r="AC1133" s="38" t="s">
        <v>112</v>
      </c>
    </row>
    <row r="1134" spans="1:29" x14ac:dyDescent="0.25">
      <c r="A1134" s="13" t="str">
        <f t="shared" si="36"/>
        <v>1407943921</v>
      </c>
      <c r="B1134" s="35">
        <v>1129</v>
      </c>
      <c r="C1134" s="36" t="s">
        <v>10438</v>
      </c>
      <c r="D1134" s="13" t="str">
        <f t="shared" si="37"/>
        <v>1407943921</v>
      </c>
      <c r="E1134" s="36"/>
      <c r="F1134" s="35" t="s">
        <v>10439</v>
      </c>
      <c r="G1134" s="37">
        <v>44103.433148148149</v>
      </c>
      <c r="H1134" s="35" t="s">
        <v>157</v>
      </c>
      <c r="I1134" s="35" t="s">
        <v>10440</v>
      </c>
      <c r="J1134" s="35" t="s">
        <v>10440</v>
      </c>
      <c r="K1134" s="35" t="s">
        <v>10441</v>
      </c>
      <c r="L1134" s="35" t="s">
        <v>10442</v>
      </c>
      <c r="M1134" s="35" t="s">
        <v>10443</v>
      </c>
      <c r="N1134" s="35" t="s">
        <v>10444</v>
      </c>
      <c r="O1134" s="35" t="s">
        <v>10445</v>
      </c>
      <c r="P1134" s="38">
        <v>620000</v>
      </c>
      <c r="Q1134" s="38">
        <v>6650</v>
      </c>
      <c r="R1134" s="38">
        <v>8000</v>
      </c>
      <c r="S1134" s="38">
        <v>0</v>
      </c>
      <c r="T1134" s="38">
        <v>0</v>
      </c>
      <c r="U1134" s="19"/>
      <c r="V1134" s="38">
        <v>0</v>
      </c>
      <c r="W1134" s="19"/>
      <c r="X1134" s="38">
        <v>0</v>
      </c>
      <c r="Y1134" s="38">
        <v>634650</v>
      </c>
      <c r="Z1134" s="38">
        <v>634650</v>
      </c>
      <c r="AA1134" s="39" t="s">
        <v>10446</v>
      </c>
      <c r="AB1134" s="38" t="s">
        <v>138</v>
      </c>
      <c r="AC1134" s="38" t="s">
        <v>112</v>
      </c>
    </row>
    <row r="1135" spans="1:29" x14ac:dyDescent="0.25">
      <c r="A1135" s="13" t="str">
        <f t="shared" si="36"/>
        <v>1778943149</v>
      </c>
      <c r="B1135" s="35">
        <v>1130</v>
      </c>
      <c r="C1135" s="36" t="s">
        <v>10447</v>
      </c>
      <c r="D1135" s="13" t="str">
        <f t="shared" si="37"/>
        <v>1778943149</v>
      </c>
      <c r="E1135" s="36"/>
      <c r="F1135" s="35" t="s">
        <v>10448</v>
      </c>
      <c r="G1135" s="37">
        <v>44103.434733796297</v>
      </c>
      <c r="H1135" s="35" t="s">
        <v>157</v>
      </c>
      <c r="I1135" s="35" t="s">
        <v>10449</v>
      </c>
      <c r="J1135" s="35" t="s">
        <v>10449</v>
      </c>
      <c r="K1135" s="35" t="s">
        <v>10450</v>
      </c>
      <c r="L1135" s="35" t="s">
        <v>10451</v>
      </c>
      <c r="M1135" s="35" t="s">
        <v>10452</v>
      </c>
      <c r="N1135" s="35" t="s">
        <v>1851</v>
      </c>
      <c r="O1135" s="35" t="s">
        <v>1852</v>
      </c>
      <c r="P1135" s="38">
        <v>474000</v>
      </c>
      <c r="Q1135" s="38">
        <v>6650</v>
      </c>
      <c r="R1135" s="38">
        <v>32000</v>
      </c>
      <c r="S1135" s="38">
        <v>0</v>
      </c>
      <c r="T1135" s="38">
        <v>0</v>
      </c>
      <c r="U1135" s="19"/>
      <c r="V1135" s="38">
        <v>0</v>
      </c>
      <c r="W1135" s="19"/>
      <c r="X1135" s="38">
        <v>0</v>
      </c>
      <c r="Y1135" s="38">
        <v>512650</v>
      </c>
      <c r="Z1135" s="38">
        <v>512650</v>
      </c>
      <c r="AA1135" s="39" t="s">
        <v>10453</v>
      </c>
      <c r="AB1135" s="38" t="s">
        <v>151</v>
      </c>
      <c r="AC1135" s="38" t="s">
        <v>112</v>
      </c>
    </row>
    <row r="1136" spans="1:29" x14ac:dyDescent="0.25">
      <c r="A1136" s="13" t="str">
        <f t="shared" si="36"/>
        <v>1153053537</v>
      </c>
      <c r="B1136" s="35">
        <v>1131</v>
      </c>
      <c r="C1136" s="36" t="s">
        <v>10454</v>
      </c>
      <c r="D1136" s="13" t="str">
        <f t="shared" si="37"/>
        <v>1153053537</v>
      </c>
      <c r="E1136" s="36"/>
      <c r="F1136" s="35" t="s">
        <v>10455</v>
      </c>
      <c r="G1136" s="37">
        <v>44103.439733796295</v>
      </c>
      <c r="H1136" s="35" t="s">
        <v>157</v>
      </c>
      <c r="I1136" s="35" t="s">
        <v>10456</v>
      </c>
      <c r="J1136" s="35" t="s">
        <v>10456</v>
      </c>
      <c r="K1136" s="35" t="s">
        <v>10457</v>
      </c>
      <c r="L1136" s="35" t="s">
        <v>10458</v>
      </c>
      <c r="M1136" s="35" t="s">
        <v>10459</v>
      </c>
      <c r="N1136" s="35" t="s">
        <v>10460</v>
      </c>
      <c r="O1136" s="35" t="s">
        <v>10461</v>
      </c>
      <c r="P1136" s="38">
        <v>512000</v>
      </c>
      <c r="Q1136" s="38">
        <v>6650</v>
      </c>
      <c r="R1136" s="38">
        <v>22000</v>
      </c>
      <c r="S1136" s="38">
        <v>0</v>
      </c>
      <c r="T1136" s="38">
        <v>0</v>
      </c>
      <c r="U1136" s="19"/>
      <c r="V1136" s="38">
        <v>0</v>
      </c>
      <c r="W1136" s="19"/>
      <c r="X1136" s="38">
        <v>0</v>
      </c>
      <c r="Y1136" s="38">
        <v>540650</v>
      </c>
      <c r="Z1136" s="38">
        <v>540650</v>
      </c>
      <c r="AA1136" s="39" t="s">
        <v>10456</v>
      </c>
      <c r="AB1136" s="38" t="s">
        <v>240</v>
      </c>
      <c r="AC1136" s="38" t="s">
        <v>112</v>
      </c>
    </row>
    <row r="1137" spans="1:29" x14ac:dyDescent="0.25">
      <c r="A1137" s="13" t="str">
        <f t="shared" si="36"/>
        <v>1763053283</v>
      </c>
      <c r="B1137" s="35">
        <v>1132</v>
      </c>
      <c r="C1137" s="36" t="s">
        <v>10462</v>
      </c>
      <c r="D1137" s="13" t="str">
        <f t="shared" si="37"/>
        <v>1763053283</v>
      </c>
      <c r="E1137" s="36"/>
      <c r="F1137" s="35" t="s">
        <v>10463</v>
      </c>
      <c r="G1137" s="37">
        <v>44103.439988425926</v>
      </c>
      <c r="H1137" s="35" t="s">
        <v>157</v>
      </c>
      <c r="I1137" s="35" t="s">
        <v>10464</v>
      </c>
      <c r="J1137" s="35" t="s">
        <v>10464</v>
      </c>
      <c r="K1137" s="35" t="s">
        <v>10465</v>
      </c>
      <c r="L1137" s="35" t="s">
        <v>10466</v>
      </c>
      <c r="M1137" s="35" t="s">
        <v>10467</v>
      </c>
      <c r="N1137" s="35" t="s">
        <v>608</v>
      </c>
      <c r="O1137" s="35" t="s">
        <v>609</v>
      </c>
      <c r="P1137" s="38">
        <v>620000</v>
      </c>
      <c r="Q1137" s="38">
        <v>6650</v>
      </c>
      <c r="R1137" s="38">
        <v>10000</v>
      </c>
      <c r="S1137" s="38">
        <v>0</v>
      </c>
      <c r="T1137" s="38">
        <v>0</v>
      </c>
      <c r="U1137" s="19"/>
      <c r="V1137" s="38">
        <v>0</v>
      </c>
      <c r="W1137" s="19"/>
      <c r="X1137" s="38">
        <v>0</v>
      </c>
      <c r="Y1137" s="38">
        <v>636650</v>
      </c>
      <c r="Z1137" s="38">
        <v>636650</v>
      </c>
      <c r="AA1137" s="39" t="s">
        <v>10468</v>
      </c>
      <c r="AB1137" s="38" t="s">
        <v>151</v>
      </c>
      <c r="AC1137" s="38" t="s">
        <v>112</v>
      </c>
    </row>
    <row r="1138" spans="1:29" x14ac:dyDescent="0.25">
      <c r="A1138" s="13" t="str">
        <f t="shared" si="36"/>
        <v>1487943301</v>
      </c>
      <c r="B1138" s="35">
        <v>1133</v>
      </c>
      <c r="C1138" s="36" t="s">
        <v>10469</v>
      </c>
      <c r="D1138" s="13" t="str">
        <f t="shared" si="37"/>
        <v>1487943301</v>
      </c>
      <c r="E1138" s="36"/>
      <c r="F1138" s="35" t="s">
        <v>10470</v>
      </c>
      <c r="G1138" s="37">
        <v>44103.442349537036</v>
      </c>
      <c r="H1138" s="35" t="s">
        <v>157</v>
      </c>
      <c r="I1138" s="35" t="s">
        <v>10471</v>
      </c>
      <c r="J1138" s="35" t="s">
        <v>10471</v>
      </c>
      <c r="K1138" s="35" t="s">
        <v>10472</v>
      </c>
      <c r="L1138" s="35" t="s">
        <v>10473</v>
      </c>
      <c r="M1138" s="35" t="s">
        <v>10474</v>
      </c>
      <c r="N1138" s="35" t="s">
        <v>262</v>
      </c>
      <c r="O1138" s="35" t="s">
        <v>263</v>
      </c>
      <c r="P1138" s="38">
        <v>330000</v>
      </c>
      <c r="Q1138" s="38">
        <v>6650</v>
      </c>
      <c r="R1138" s="38">
        <v>8000</v>
      </c>
      <c r="S1138" s="38">
        <v>0</v>
      </c>
      <c r="T1138" s="38">
        <v>0</v>
      </c>
      <c r="U1138" s="19"/>
      <c r="V1138" s="38">
        <v>0</v>
      </c>
      <c r="W1138" s="19"/>
      <c r="X1138" s="38">
        <v>0</v>
      </c>
      <c r="Y1138" s="38">
        <v>344650</v>
      </c>
      <c r="Z1138" s="38">
        <v>344650</v>
      </c>
      <c r="AA1138" s="39" t="s">
        <v>10475</v>
      </c>
      <c r="AB1138" s="38" t="s">
        <v>158</v>
      </c>
      <c r="AC1138" s="38" t="s">
        <v>112</v>
      </c>
    </row>
    <row r="1139" spans="1:29" x14ac:dyDescent="0.25">
      <c r="A1139" s="13" t="str">
        <f t="shared" si="36"/>
        <v>1240683240</v>
      </c>
      <c r="B1139" s="35">
        <v>1134</v>
      </c>
      <c r="C1139" s="36" t="s">
        <v>10476</v>
      </c>
      <c r="D1139" s="13" t="str">
        <f t="shared" si="37"/>
        <v>1240683240</v>
      </c>
      <c r="E1139" s="36"/>
      <c r="F1139" s="35" t="s">
        <v>10477</v>
      </c>
      <c r="G1139" s="37">
        <v>44103.447141203702</v>
      </c>
      <c r="H1139" s="35" t="s">
        <v>157</v>
      </c>
      <c r="I1139" s="35" t="s">
        <v>10478</v>
      </c>
      <c r="J1139" s="35" t="s">
        <v>10478</v>
      </c>
      <c r="K1139" s="35" t="s">
        <v>10479</v>
      </c>
      <c r="L1139" s="35" t="s">
        <v>10480</v>
      </c>
      <c r="M1139" s="35" t="s">
        <v>10481</v>
      </c>
      <c r="N1139" s="35" t="s">
        <v>10482</v>
      </c>
      <c r="O1139" s="35" t="s">
        <v>10483</v>
      </c>
      <c r="P1139" s="38">
        <v>530000</v>
      </c>
      <c r="Q1139" s="38">
        <v>6650</v>
      </c>
      <c r="R1139" s="38">
        <v>10000</v>
      </c>
      <c r="S1139" s="38">
        <v>0</v>
      </c>
      <c r="T1139" s="38">
        <v>0</v>
      </c>
      <c r="U1139" s="19"/>
      <c r="V1139" s="38">
        <v>0</v>
      </c>
      <c r="W1139" s="19"/>
      <c r="X1139" s="38">
        <v>0</v>
      </c>
      <c r="Y1139" s="38">
        <v>546650</v>
      </c>
      <c r="Z1139" s="38">
        <v>546650</v>
      </c>
      <c r="AA1139" s="39" t="s">
        <v>10484</v>
      </c>
      <c r="AB1139" s="38" t="s">
        <v>168</v>
      </c>
      <c r="AC1139" s="38" t="s">
        <v>112</v>
      </c>
    </row>
    <row r="1140" spans="1:29" x14ac:dyDescent="0.25">
      <c r="A1140" s="13" t="str">
        <f t="shared" si="36"/>
        <v>1107053790</v>
      </c>
      <c r="B1140" s="35">
        <v>1135</v>
      </c>
      <c r="C1140" s="36" t="s">
        <v>10485</v>
      </c>
      <c r="D1140" s="13" t="str">
        <f t="shared" si="37"/>
        <v>1107053790</v>
      </c>
      <c r="E1140" s="36"/>
      <c r="F1140" s="35" t="s">
        <v>10486</v>
      </c>
      <c r="G1140" s="37">
        <v>44103.450358796297</v>
      </c>
      <c r="H1140" s="35" t="s">
        <v>157</v>
      </c>
      <c r="I1140" s="35" t="s">
        <v>10487</v>
      </c>
      <c r="J1140" s="35" t="s">
        <v>10487</v>
      </c>
      <c r="K1140" s="35" t="s">
        <v>10488</v>
      </c>
      <c r="L1140" s="35" t="s">
        <v>10489</v>
      </c>
      <c r="M1140" s="35" t="s">
        <v>10490</v>
      </c>
      <c r="N1140" s="35" t="s">
        <v>10491</v>
      </c>
      <c r="O1140" s="35" t="s">
        <v>10492</v>
      </c>
      <c r="P1140" s="38">
        <v>50000</v>
      </c>
      <c r="Q1140" s="38">
        <v>6650</v>
      </c>
      <c r="R1140" s="38">
        <v>10000</v>
      </c>
      <c r="S1140" s="38">
        <v>0</v>
      </c>
      <c r="T1140" s="38">
        <v>0</v>
      </c>
      <c r="U1140" s="19"/>
      <c r="V1140" s="38">
        <v>0</v>
      </c>
      <c r="W1140" s="19"/>
      <c r="X1140" s="38">
        <v>0</v>
      </c>
      <c r="Y1140" s="38">
        <v>66650</v>
      </c>
      <c r="Z1140" s="38">
        <v>66650</v>
      </c>
      <c r="AA1140" s="39" t="s">
        <v>10493</v>
      </c>
      <c r="AB1140" s="38" t="s">
        <v>162</v>
      </c>
      <c r="AC1140" s="38" t="s">
        <v>112</v>
      </c>
    </row>
    <row r="1141" spans="1:29" x14ac:dyDescent="0.25">
      <c r="A1141" s="13" t="str">
        <f t="shared" si="36"/>
        <v>1318253162</v>
      </c>
      <c r="B1141" s="35">
        <v>1136</v>
      </c>
      <c r="C1141" s="36" t="s">
        <v>10494</v>
      </c>
      <c r="D1141" s="13" t="str">
        <f t="shared" si="37"/>
        <v>1318253162</v>
      </c>
      <c r="E1141" s="36"/>
      <c r="F1141" s="35" t="s">
        <v>10495</v>
      </c>
      <c r="G1141" s="37">
        <v>44103.468819444446</v>
      </c>
      <c r="H1141" s="35" t="s">
        <v>157</v>
      </c>
      <c r="I1141" s="35" t="s">
        <v>10496</v>
      </c>
      <c r="J1141" s="35" t="s">
        <v>10496</v>
      </c>
      <c r="K1141" s="35" t="s">
        <v>10497</v>
      </c>
      <c r="L1141" s="35" t="s">
        <v>10498</v>
      </c>
      <c r="M1141" s="35" t="s">
        <v>10499</v>
      </c>
      <c r="N1141" s="35" t="s">
        <v>10500</v>
      </c>
      <c r="O1141" s="35" t="s">
        <v>10501</v>
      </c>
      <c r="P1141" s="38">
        <v>50000</v>
      </c>
      <c r="Q1141" s="38">
        <v>6650</v>
      </c>
      <c r="R1141" s="38">
        <v>8000</v>
      </c>
      <c r="S1141" s="38">
        <v>0</v>
      </c>
      <c r="T1141" s="38">
        <v>0</v>
      </c>
      <c r="U1141" s="19"/>
      <c r="V1141" s="38">
        <v>0</v>
      </c>
      <c r="W1141" s="19"/>
      <c r="X1141" s="38">
        <v>0</v>
      </c>
      <c r="Y1141" s="38">
        <v>64650</v>
      </c>
      <c r="Z1141" s="38">
        <v>64650</v>
      </c>
      <c r="AA1141" s="39" t="s">
        <v>10502</v>
      </c>
      <c r="AB1141" s="38" t="s">
        <v>138</v>
      </c>
      <c r="AC1141" s="38" t="s">
        <v>112</v>
      </c>
    </row>
    <row r="1142" spans="1:29" x14ac:dyDescent="0.25">
      <c r="A1142" s="13" t="str">
        <f t="shared" si="36"/>
        <v>1000353621</v>
      </c>
      <c r="B1142" s="35">
        <v>1137</v>
      </c>
      <c r="C1142" s="36" t="s">
        <v>10503</v>
      </c>
      <c r="D1142" s="13" t="str">
        <f t="shared" si="37"/>
        <v>1000353621</v>
      </c>
      <c r="E1142" s="36"/>
      <c r="F1142" s="35" t="s">
        <v>10504</v>
      </c>
      <c r="G1142" s="37">
        <v>44103.470694444448</v>
      </c>
      <c r="H1142" s="35" t="s">
        <v>157</v>
      </c>
      <c r="I1142" s="35" t="s">
        <v>10505</v>
      </c>
      <c r="J1142" s="35" t="s">
        <v>10505</v>
      </c>
      <c r="K1142" s="35" t="s">
        <v>10506</v>
      </c>
      <c r="L1142" s="35" t="s">
        <v>10507</v>
      </c>
      <c r="M1142" s="35" t="s">
        <v>10508</v>
      </c>
      <c r="N1142" s="35" t="s">
        <v>784</v>
      </c>
      <c r="O1142" s="35" t="s">
        <v>785</v>
      </c>
      <c r="P1142" s="38">
        <v>513000</v>
      </c>
      <c r="Q1142" s="38">
        <v>6650</v>
      </c>
      <c r="R1142" s="38">
        <v>12000</v>
      </c>
      <c r="S1142" s="38">
        <v>0</v>
      </c>
      <c r="T1142" s="38">
        <v>0</v>
      </c>
      <c r="U1142" s="19"/>
      <c r="V1142" s="38">
        <v>0</v>
      </c>
      <c r="W1142" s="19"/>
      <c r="X1142" s="38">
        <v>0</v>
      </c>
      <c r="Y1142" s="38">
        <v>531650</v>
      </c>
      <c r="Z1142" s="38">
        <v>531650</v>
      </c>
      <c r="AA1142" s="39" t="s">
        <v>10509</v>
      </c>
      <c r="AB1142" s="38" t="s">
        <v>162</v>
      </c>
      <c r="AC1142" s="38" t="s">
        <v>112</v>
      </c>
    </row>
    <row r="1143" spans="1:29" x14ac:dyDescent="0.25">
      <c r="A1143" s="13" t="str">
        <f t="shared" si="36"/>
        <v>1221693158</v>
      </c>
      <c r="B1143" s="35">
        <v>1138</v>
      </c>
      <c r="C1143" s="36" t="s">
        <v>10510</v>
      </c>
      <c r="D1143" s="13" t="str">
        <f t="shared" si="37"/>
        <v>1221693158</v>
      </c>
      <c r="E1143" s="36"/>
      <c r="F1143" s="35" t="s">
        <v>10511</v>
      </c>
      <c r="G1143" s="37">
        <v>44103.476527777777</v>
      </c>
      <c r="H1143" s="35" t="s">
        <v>157</v>
      </c>
      <c r="I1143" s="35" t="s">
        <v>10512</v>
      </c>
      <c r="J1143" s="35" t="s">
        <v>10512</v>
      </c>
      <c r="K1143" s="35" t="s">
        <v>10513</v>
      </c>
      <c r="L1143" s="35" t="s">
        <v>10514</v>
      </c>
      <c r="M1143" s="35" t="s">
        <v>10515</v>
      </c>
      <c r="N1143" s="35" t="s">
        <v>10516</v>
      </c>
      <c r="O1143" s="35" t="s">
        <v>10517</v>
      </c>
      <c r="P1143" s="38">
        <v>50000</v>
      </c>
      <c r="Q1143" s="38">
        <v>6650</v>
      </c>
      <c r="R1143" s="38">
        <v>0</v>
      </c>
      <c r="S1143" s="38">
        <v>0</v>
      </c>
      <c r="T1143" s="38">
        <v>0</v>
      </c>
      <c r="U1143" s="19"/>
      <c r="V1143" s="38">
        <v>0</v>
      </c>
      <c r="W1143" s="19"/>
      <c r="X1143" s="38">
        <v>0</v>
      </c>
      <c r="Y1143" s="38">
        <v>56650</v>
      </c>
      <c r="Z1143" s="38">
        <v>56650</v>
      </c>
      <c r="AA1143" s="20"/>
      <c r="AB1143" s="19"/>
      <c r="AC1143" s="38" t="s">
        <v>112</v>
      </c>
    </row>
    <row r="1144" spans="1:29" x14ac:dyDescent="0.25">
      <c r="A1144" s="13" t="str">
        <f t="shared" si="36"/>
        <v>1530453086</v>
      </c>
      <c r="B1144" s="35">
        <v>1139</v>
      </c>
      <c r="C1144" s="36" t="s">
        <v>10518</v>
      </c>
      <c r="D1144" s="13" t="str">
        <f t="shared" si="37"/>
        <v>1530453086</v>
      </c>
      <c r="E1144" s="36"/>
      <c r="F1144" s="35" t="s">
        <v>10519</v>
      </c>
      <c r="G1144" s="37">
        <v>44103.482488425929</v>
      </c>
      <c r="H1144" s="35" t="s">
        <v>157</v>
      </c>
      <c r="I1144" s="35" t="s">
        <v>10520</v>
      </c>
      <c r="J1144" s="35" t="s">
        <v>10520</v>
      </c>
      <c r="K1144" s="35" t="s">
        <v>10521</v>
      </c>
      <c r="L1144" s="35" t="s">
        <v>10522</v>
      </c>
      <c r="M1144" s="35" t="s">
        <v>10523</v>
      </c>
      <c r="N1144" s="35" t="s">
        <v>10524</v>
      </c>
      <c r="O1144" s="35" t="s">
        <v>10525</v>
      </c>
      <c r="P1144" s="38">
        <v>50000</v>
      </c>
      <c r="Q1144" s="38">
        <v>6650</v>
      </c>
      <c r="R1144" s="38">
        <v>8000</v>
      </c>
      <c r="S1144" s="38">
        <v>0</v>
      </c>
      <c r="T1144" s="38">
        <v>0</v>
      </c>
      <c r="U1144" s="19"/>
      <c r="V1144" s="38">
        <v>0</v>
      </c>
      <c r="W1144" s="19"/>
      <c r="X1144" s="38">
        <v>0</v>
      </c>
      <c r="Y1144" s="38">
        <v>64650</v>
      </c>
      <c r="Z1144" s="38">
        <v>64650</v>
      </c>
      <c r="AA1144" s="39" t="s">
        <v>10526</v>
      </c>
      <c r="AB1144" s="38" t="s">
        <v>138</v>
      </c>
      <c r="AC1144" s="38" t="s">
        <v>112</v>
      </c>
    </row>
    <row r="1145" spans="1:29" x14ac:dyDescent="0.25">
      <c r="A1145" s="13" t="str">
        <f t="shared" si="36"/>
        <v>1737453983</v>
      </c>
      <c r="B1145" s="35">
        <v>1140</v>
      </c>
      <c r="C1145" s="36" t="s">
        <v>10527</v>
      </c>
      <c r="D1145" s="13" t="str">
        <f t="shared" si="37"/>
        <v>1737453983</v>
      </c>
      <c r="E1145" s="36"/>
      <c r="F1145" s="35" t="s">
        <v>10528</v>
      </c>
      <c r="G1145" s="37">
        <v>44103.491331018522</v>
      </c>
      <c r="H1145" s="35" t="s">
        <v>157</v>
      </c>
      <c r="I1145" s="35" t="s">
        <v>10529</v>
      </c>
      <c r="J1145" s="35" t="s">
        <v>10529</v>
      </c>
      <c r="K1145" s="35" t="s">
        <v>10530</v>
      </c>
      <c r="L1145" s="35" t="s">
        <v>10531</v>
      </c>
      <c r="M1145" s="35" t="s">
        <v>10532</v>
      </c>
      <c r="N1145" s="35" t="s">
        <v>10533</v>
      </c>
      <c r="O1145" s="35" t="s">
        <v>10534</v>
      </c>
      <c r="P1145" s="38">
        <v>1110000</v>
      </c>
      <c r="Q1145" s="38">
        <v>6650</v>
      </c>
      <c r="R1145" s="38">
        <v>23000</v>
      </c>
      <c r="S1145" s="38">
        <v>0</v>
      </c>
      <c r="T1145" s="38">
        <v>0</v>
      </c>
      <c r="U1145" s="19"/>
      <c r="V1145" s="38">
        <v>0</v>
      </c>
      <c r="W1145" s="19"/>
      <c r="X1145" s="38">
        <v>0</v>
      </c>
      <c r="Y1145" s="38">
        <v>1139650</v>
      </c>
      <c r="Z1145" s="38">
        <v>1139650</v>
      </c>
      <c r="AA1145" s="39" t="s">
        <v>10535</v>
      </c>
      <c r="AB1145" s="38" t="s">
        <v>162</v>
      </c>
      <c r="AC1145" s="38" t="s">
        <v>112</v>
      </c>
    </row>
    <row r="1146" spans="1:29" x14ac:dyDescent="0.25">
      <c r="A1146" s="13" t="str">
        <f t="shared" si="36"/>
        <v>1115653425</v>
      </c>
      <c r="B1146" s="35">
        <v>1141</v>
      </c>
      <c r="C1146" s="36" t="s">
        <v>10536</v>
      </c>
      <c r="D1146" s="13" t="str">
        <f t="shared" si="37"/>
        <v>1115653425</v>
      </c>
      <c r="E1146" s="36"/>
      <c r="F1146" s="35" t="s">
        <v>10537</v>
      </c>
      <c r="G1146" s="37">
        <v>44103.511481481481</v>
      </c>
      <c r="H1146" s="35" t="s">
        <v>157</v>
      </c>
      <c r="I1146" s="35" t="s">
        <v>10538</v>
      </c>
      <c r="J1146" s="35" t="s">
        <v>10538</v>
      </c>
      <c r="K1146" s="35" t="s">
        <v>10539</v>
      </c>
      <c r="L1146" s="35" t="s">
        <v>10540</v>
      </c>
      <c r="M1146" s="35" t="s">
        <v>10541</v>
      </c>
      <c r="N1146" s="35" t="s">
        <v>10542</v>
      </c>
      <c r="O1146" s="35" t="s">
        <v>10543</v>
      </c>
      <c r="P1146" s="38">
        <v>50000</v>
      </c>
      <c r="Q1146" s="38">
        <v>6650</v>
      </c>
      <c r="R1146" s="38">
        <v>0</v>
      </c>
      <c r="S1146" s="38">
        <v>0</v>
      </c>
      <c r="T1146" s="38">
        <v>0</v>
      </c>
      <c r="U1146" s="19"/>
      <c r="V1146" s="38">
        <v>0</v>
      </c>
      <c r="W1146" s="19"/>
      <c r="X1146" s="38">
        <v>0</v>
      </c>
      <c r="Y1146" s="38">
        <v>56650</v>
      </c>
      <c r="Z1146" s="38">
        <v>56650</v>
      </c>
      <c r="AA1146" s="20"/>
      <c r="AB1146" s="19"/>
      <c r="AC1146" s="38" t="s">
        <v>112</v>
      </c>
    </row>
    <row r="1147" spans="1:29" x14ac:dyDescent="0.25">
      <c r="A1147" s="13" t="str">
        <f t="shared" si="36"/>
        <v>1441753353</v>
      </c>
      <c r="B1147" s="35">
        <v>1142</v>
      </c>
      <c r="C1147" s="36" t="s">
        <v>10544</v>
      </c>
      <c r="D1147" s="13" t="str">
        <f t="shared" si="37"/>
        <v>1441753353</v>
      </c>
      <c r="E1147" s="36"/>
      <c r="F1147" s="35" t="s">
        <v>10545</v>
      </c>
      <c r="G1147" s="37">
        <v>44103.518460648149</v>
      </c>
      <c r="H1147" s="35" t="s">
        <v>157</v>
      </c>
      <c r="I1147" s="35" t="s">
        <v>10546</v>
      </c>
      <c r="J1147" s="35" t="s">
        <v>10546</v>
      </c>
      <c r="K1147" s="35" t="s">
        <v>10547</v>
      </c>
      <c r="L1147" s="35" t="s">
        <v>10548</v>
      </c>
      <c r="M1147" s="35" t="s">
        <v>10549</v>
      </c>
      <c r="N1147" s="35" t="s">
        <v>10550</v>
      </c>
      <c r="O1147" s="35" t="s">
        <v>10551</v>
      </c>
      <c r="P1147" s="38">
        <v>50000</v>
      </c>
      <c r="Q1147" s="38">
        <v>6650</v>
      </c>
      <c r="R1147" s="38">
        <v>0</v>
      </c>
      <c r="S1147" s="38">
        <v>0</v>
      </c>
      <c r="T1147" s="38">
        <v>0</v>
      </c>
      <c r="U1147" s="19"/>
      <c r="V1147" s="38">
        <v>0</v>
      </c>
      <c r="W1147" s="19"/>
      <c r="X1147" s="38">
        <v>0</v>
      </c>
      <c r="Y1147" s="38">
        <v>56650</v>
      </c>
      <c r="Z1147" s="38">
        <v>56650</v>
      </c>
      <c r="AA1147" s="20"/>
      <c r="AB1147" s="19"/>
      <c r="AC1147" s="38" t="s">
        <v>112</v>
      </c>
    </row>
    <row r="1148" spans="1:29" x14ac:dyDescent="0.25">
      <c r="A1148" s="13" t="str">
        <f t="shared" si="36"/>
        <v>1136753278</v>
      </c>
      <c r="B1148" s="35">
        <v>1143</v>
      </c>
      <c r="C1148" s="36" t="s">
        <v>10552</v>
      </c>
      <c r="D1148" s="13" t="str">
        <f t="shared" si="37"/>
        <v>1136753278</v>
      </c>
      <c r="E1148" s="36"/>
      <c r="F1148" s="35" t="s">
        <v>10553</v>
      </c>
      <c r="G1148" s="37">
        <v>44103.524004629631</v>
      </c>
      <c r="H1148" s="35" t="s">
        <v>157</v>
      </c>
      <c r="I1148" s="35" t="s">
        <v>10554</v>
      </c>
      <c r="J1148" s="35" t="s">
        <v>10554</v>
      </c>
      <c r="K1148" s="35" t="s">
        <v>10555</v>
      </c>
      <c r="L1148" s="35" t="s">
        <v>10556</v>
      </c>
      <c r="M1148" s="35" t="s">
        <v>10557</v>
      </c>
      <c r="N1148" s="35" t="s">
        <v>10558</v>
      </c>
      <c r="O1148" s="35" t="s">
        <v>10559</v>
      </c>
      <c r="P1148" s="38">
        <v>50000</v>
      </c>
      <c r="Q1148" s="38">
        <v>6650</v>
      </c>
      <c r="R1148" s="38">
        <v>0</v>
      </c>
      <c r="S1148" s="38">
        <v>0</v>
      </c>
      <c r="T1148" s="38">
        <v>0</v>
      </c>
      <c r="U1148" s="19"/>
      <c r="V1148" s="38">
        <v>0</v>
      </c>
      <c r="W1148" s="19"/>
      <c r="X1148" s="38">
        <v>0</v>
      </c>
      <c r="Y1148" s="38">
        <v>56650</v>
      </c>
      <c r="Z1148" s="38">
        <v>56650</v>
      </c>
      <c r="AA1148" s="20"/>
      <c r="AB1148" s="19"/>
      <c r="AC1148" s="38" t="s">
        <v>112</v>
      </c>
    </row>
    <row r="1149" spans="1:29" x14ac:dyDescent="0.25">
      <c r="A1149" s="13" t="str">
        <f t="shared" si="36"/>
        <v>1834853379</v>
      </c>
      <c r="B1149" s="35">
        <v>1144</v>
      </c>
      <c r="C1149" s="36" t="s">
        <v>10560</v>
      </c>
      <c r="D1149" s="13" t="str">
        <f t="shared" si="37"/>
        <v>1834853379</v>
      </c>
      <c r="E1149" s="36"/>
      <c r="F1149" s="35" t="s">
        <v>10561</v>
      </c>
      <c r="G1149" s="37">
        <v>44103.533206018517</v>
      </c>
      <c r="H1149" s="35" t="s">
        <v>157</v>
      </c>
      <c r="I1149" s="35" t="s">
        <v>10562</v>
      </c>
      <c r="J1149" s="35" t="s">
        <v>10562</v>
      </c>
      <c r="K1149" s="35" t="s">
        <v>10563</v>
      </c>
      <c r="L1149" s="35" t="s">
        <v>10564</v>
      </c>
      <c r="M1149" s="35" t="s">
        <v>10565</v>
      </c>
      <c r="N1149" s="35" t="s">
        <v>10566</v>
      </c>
      <c r="O1149" s="35">
        <v>3173065901891000</v>
      </c>
      <c r="P1149" s="38">
        <v>50000</v>
      </c>
      <c r="Q1149" s="38">
        <v>6650</v>
      </c>
      <c r="R1149" s="38">
        <v>0</v>
      </c>
      <c r="S1149" s="38">
        <v>0</v>
      </c>
      <c r="T1149" s="38">
        <v>0</v>
      </c>
      <c r="U1149" s="19"/>
      <c r="V1149" s="38">
        <v>0</v>
      </c>
      <c r="W1149" s="19"/>
      <c r="X1149" s="38">
        <v>0</v>
      </c>
      <c r="Y1149" s="38">
        <v>56650</v>
      </c>
      <c r="Z1149" s="38">
        <v>56650</v>
      </c>
      <c r="AA1149" s="20"/>
      <c r="AB1149" s="19"/>
      <c r="AC1149" s="38" t="s">
        <v>112</v>
      </c>
    </row>
    <row r="1150" spans="1:29" x14ac:dyDescent="0.25">
      <c r="A1150" s="13" t="str">
        <f t="shared" si="36"/>
        <v>1500953851</v>
      </c>
      <c r="B1150" s="35">
        <v>1145</v>
      </c>
      <c r="C1150" s="36" t="s">
        <v>10567</v>
      </c>
      <c r="D1150" s="13" t="str">
        <f t="shared" si="37"/>
        <v>1500953851</v>
      </c>
      <c r="E1150" s="36"/>
      <c r="F1150" s="35" t="s">
        <v>10568</v>
      </c>
      <c r="G1150" s="37">
        <v>44103.540277777778</v>
      </c>
      <c r="H1150" s="35" t="s">
        <v>157</v>
      </c>
      <c r="I1150" s="35" t="s">
        <v>10569</v>
      </c>
      <c r="J1150" s="35" t="s">
        <v>10569</v>
      </c>
      <c r="K1150" s="35" t="s">
        <v>10570</v>
      </c>
      <c r="L1150" s="35" t="s">
        <v>10571</v>
      </c>
      <c r="M1150" s="35" t="s">
        <v>10572</v>
      </c>
      <c r="N1150" s="35" t="s">
        <v>9621</v>
      </c>
      <c r="O1150" s="35" t="s">
        <v>9622</v>
      </c>
      <c r="P1150" s="38">
        <v>620000</v>
      </c>
      <c r="Q1150" s="38">
        <v>6650</v>
      </c>
      <c r="R1150" s="38">
        <v>10000</v>
      </c>
      <c r="S1150" s="38">
        <v>0</v>
      </c>
      <c r="T1150" s="38">
        <v>0</v>
      </c>
      <c r="U1150" s="19"/>
      <c r="V1150" s="38">
        <v>0</v>
      </c>
      <c r="W1150" s="19"/>
      <c r="X1150" s="38">
        <v>0</v>
      </c>
      <c r="Y1150" s="38">
        <v>636650</v>
      </c>
      <c r="Z1150" s="38">
        <v>636650</v>
      </c>
      <c r="AA1150" s="39" t="s">
        <v>10573</v>
      </c>
      <c r="AB1150" s="38" t="s">
        <v>151</v>
      </c>
      <c r="AC1150" s="38" t="s">
        <v>112</v>
      </c>
    </row>
    <row r="1151" spans="1:29" x14ac:dyDescent="0.25">
      <c r="A1151" s="13" t="str">
        <f t="shared" si="36"/>
        <v>1649544099</v>
      </c>
      <c r="B1151" s="35">
        <v>1146</v>
      </c>
      <c r="C1151" s="36" t="s">
        <v>10574</v>
      </c>
      <c r="D1151" s="13" t="str">
        <f t="shared" si="37"/>
        <v>1649544099</v>
      </c>
      <c r="E1151" s="36"/>
      <c r="F1151" s="35" t="s">
        <v>10575</v>
      </c>
      <c r="G1151" s="37">
        <v>44104.047511574077</v>
      </c>
      <c r="H1151" s="35" t="s">
        <v>157</v>
      </c>
      <c r="I1151" s="35" t="s">
        <v>10576</v>
      </c>
      <c r="J1151" s="35" t="s">
        <v>10576</v>
      </c>
      <c r="K1151" s="35" t="s">
        <v>10577</v>
      </c>
      <c r="L1151" s="35" t="s">
        <v>10578</v>
      </c>
      <c r="M1151" s="35" t="s">
        <v>10579</v>
      </c>
      <c r="N1151" s="35" t="s">
        <v>10580</v>
      </c>
      <c r="O1151" s="35" t="s">
        <v>10581</v>
      </c>
      <c r="P1151" s="38">
        <v>475000</v>
      </c>
      <c r="Q1151" s="38">
        <v>6650</v>
      </c>
      <c r="R1151" s="38">
        <v>10000</v>
      </c>
      <c r="S1151" s="38">
        <v>0</v>
      </c>
      <c r="T1151" s="38">
        <v>0</v>
      </c>
      <c r="U1151" s="19"/>
      <c r="V1151" s="38">
        <v>0</v>
      </c>
      <c r="W1151" s="19"/>
      <c r="X1151" s="38">
        <v>0</v>
      </c>
      <c r="Y1151" s="38">
        <v>491650</v>
      </c>
      <c r="Z1151" s="38">
        <v>491650</v>
      </c>
      <c r="AA1151" s="39" t="s">
        <v>10582</v>
      </c>
      <c r="AB1151" s="38" t="s">
        <v>151</v>
      </c>
      <c r="AC1151" s="38" t="s">
        <v>112</v>
      </c>
    </row>
    <row r="1152" spans="1:29" x14ac:dyDescent="0.25">
      <c r="A1152" s="13" t="str">
        <f t="shared" si="36"/>
        <v>1433644303</v>
      </c>
      <c r="B1152" s="35">
        <v>1147</v>
      </c>
      <c r="C1152" s="36" t="s">
        <v>10583</v>
      </c>
      <c r="D1152" s="13" t="str">
        <f t="shared" si="37"/>
        <v>1433644303</v>
      </c>
      <c r="E1152" s="36"/>
      <c r="F1152" s="35" t="s">
        <v>10584</v>
      </c>
      <c r="G1152" s="37">
        <v>44104.051400462966</v>
      </c>
      <c r="H1152" s="35" t="s">
        <v>157</v>
      </c>
      <c r="I1152" s="35" t="s">
        <v>10585</v>
      </c>
      <c r="J1152" s="35" t="s">
        <v>10585</v>
      </c>
      <c r="K1152" s="35" t="s">
        <v>10586</v>
      </c>
      <c r="L1152" s="35" t="s">
        <v>10587</v>
      </c>
      <c r="M1152" s="35" t="s">
        <v>10588</v>
      </c>
      <c r="N1152" s="35" t="s">
        <v>10589</v>
      </c>
      <c r="O1152" s="35" t="s">
        <v>10590</v>
      </c>
      <c r="P1152" s="38">
        <v>50000</v>
      </c>
      <c r="Q1152" s="38">
        <v>6650</v>
      </c>
      <c r="R1152" s="38">
        <v>8000</v>
      </c>
      <c r="S1152" s="38">
        <v>0</v>
      </c>
      <c r="T1152" s="38">
        <v>0</v>
      </c>
      <c r="U1152" s="19"/>
      <c r="V1152" s="38">
        <v>0</v>
      </c>
      <c r="W1152" s="19"/>
      <c r="X1152" s="38">
        <v>0</v>
      </c>
      <c r="Y1152" s="38">
        <v>64650</v>
      </c>
      <c r="Z1152" s="38">
        <v>64650</v>
      </c>
      <c r="AA1152" s="39" t="s">
        <v>10591</v>
      </c>
      <c r="AB1152" s="38" t="s">
        <v>138</v>
      </c>
      <c r="AC1152" s="38" t="s">
        <v>112</v>
      </c>
    </row>
    <row r="1153" spans="1:29" x14ac:dyDescent="0.25">
      <c r="A1153" s="13" t="str">
        <f t="shared" si="36"/>
        <v>1675644690</v>
      </c>
      <c r="B1153" s="35">
        <v>1148</v>
      </c>
      <c r="C1153" s="36" t="s">
        <v>10592</v>
      </c>
      <c r="D1153" s="13" t="str">
        <f t="shared" si="37"/>
        <v>1675644690</v>
      </c>
      <c r="E1153" s="36"/>
      <c r="F1153" s="35" t="s">
        <v>10593</v>
      </c>
      <c r="G1153" s="37">
        <v>44104.053854166668</v>
      </c>
      <c r="H1153" s="35" t="s">
        <v>157</v>
      </c>
      <c r="I1153" s="35" t="s">
        <v>10594</v>
      </c>
      <c r="J1153" s="35" t="s">
        <v>10594</v>
      </c>
      <c r="K1153" s="35" t="s">
        <v>10595</v>
      </c>
      <c r="L1153" s="35" t="s">
        <v>10596</v>
      </c>
      <c r="M1153" s="35" t="s">
        <v>10597</v>
      </c>
      <c r="N1153" s="35" t="s">
        <v>1007</v>
      </c>
      <c r="O1153" s="35" t="s">
        <v>1008</v>
      </c>
      <c r="P1153" s="38">
        <v>2400000</v>
      </c>
      <c r="Q1153" s="38">
        <v>6650</v>
      </c>
      <c r="R1153" s="38">
        <v>0</v>
      </c>
      <c r="S1153" s="38">
        <v>0</v>
      </c>
      <c r="T1153" s="38">
        <v>0</v>
      </c>
      <c r="U1153" s="19"/>
      <c r="V1153" s="38">
        <v>0</v>
      </c>
      <c r="W1153" s="19"/>
      <c r="X1153" s="38">
        <v>0</v>
      </c>
      <c r="Y1153" s="38">
        <v>2406650</v>
      </c>
      <c r="Z1153" s="38">
        <v>2406650</v>
      </c>
      <c r="AA1153" s="20"/>
      <c r="AB1153" s="19"/>
      <c r="AC1153" s="38" t="s">
        <v>112</v>
      </c>
    </row>
    <row r="1154" spans="1:29" x14ac:dyDescent="0.25">
      <c r="A1154" s="13" t="str">
        <f t="shared" si="36"/>
        <v>1416644460</v>
      </c>
      <c r="B1154" s="35">
        <v>1149</v>
      </c>
      <c r="C1154" s="36" t="s">
        <v>10598</v>
      </c>
      <c r="D1154" s="13" t="str">
        <f t="shared" si="37"/>
        <v>1416644460</v>
      </c>
      <c r="E1154" s="36"/>
      <c r="F1154" s="35" t="s">
        <v>10599</v>
      </c>
      <c r="G1154" s="37">
        <v>44104.054664351854</v>
      </c>
      <c r="H1154" s="35" t="s">
        <v>157</v>
      </c>
      <c r="I1154" s="35" t="s">
        <v>10600</v>
      </c>
      <c r="J1154" s="35" t="s">
        <v>10600</v>
      </c>
      <c r="K1154" s="35" t="s">
        <v>10601</v>
      </c>
      <c r="L1154" s="35" t="s">
        <v>10602</v>
      </c>
      <c r="M1154" s="35" t="s">
        <v>10603</v>
      </c>
      <c r="N1154" s="35" t="s">
        <v>10604</v>
      </c>
      <c r="O1154" s="35" t="s">
        <v>10605</v>
      </c>
      <c r="P1154" s="38">
        <v>620000</v>
      </c>
      <c r="Q1154" s="38">
        <v>6650</v>
      </c>
      <c r="R1154" s="38">
        <v>10000</v>
      </c>
      <c r="S1154" s="38">
        <v>0</v>
      </c>
      <c r="T1154" s="38">
        <v>0</v>
      </c>
      <c r="U1154" s="19"/>
      <c r="V1154" s="38">
        <v>0</v>
      </c>
      <c r="W1154" s="19"/>
      <c r="X1154" s="38">
        <v>0</v>
      </c>
      <c r="Y1154" s="38">
        <v>636650</v>
      </c>
      <c r="Z1154" s="38">
        <v>636650</v>
      </c>
      <c r="AA1154" s="39" t="s">
        <v>10606</v>
      </c>
      <c r="AB1154" s="38" t="s">
        <v>162</v>
      </c>
      <c r="AC1154" s="38" t="s">
        <v>112</v>
      </c>
    </row>
    <row r="1155" spans="1:29" x14ac:dyDescent="0.25">
      <c r="A1155" s="13" t="str">
        <f t="shared" si="36"/>
        <v>1007644743</v>
      </c>
      <c r="B1155" s="35">
        <v>1150</v>
      </c>
      <c r="C1155" s="36" t="s">
        <v>10607</v>
      </c>
      <c r="D1155" s="13" t="str">
        <f t="shared" si="37"/>
        <v>1007644743</v>
      </c>
      <c r="E1155" s="36"/>
      <c r="F1155" s="35" t="s">
        <v>10608</v>
      </c>
      <c r="G1155" s="37">
        <v>44104.054988425924</v>
      </c>
      <c r="H1155" s="35" t="s">
        <v>157</v>
      </c>
      <c r="I1155" s="35" t="s">
        <v>10609</v>
      </c>
      <c r="J1155" s="35" t="s">
        <v>10609</v>
      </c>
      <c r="K1155" s="35" t="s">
        <v>10610</v>
      </c>
      <c r="L1155" s="35" t="s">
        <v>10611</v>
      </c>
      <c r="M1155" s="35" t="s">
        <v>10612</v>
      </c>
      <c r="N1155" s="35" t="s">
        <v>10613</v>
      </c>
      <c r="O1155" s="35" t="s">
        <v>10614</v>
      </c>
      <c r="P1155" s="38">
        <v>474000</v>
      </c>
      <c r="Q1155" s="38">
        <v>6650</v>
      </c>
      <c r="R1155" s="38">
        <v>20000</v>
      </c>
      <c r="S1155" s="38">
        <v>0</v>
      </c>
      <c r="T1155" s="38">
        <v>0</v>
      </c>
      <c r="U1155" s="19"/>
      <c r="V1155" s="38">
        <v>0</v>
      </c>
      <c r="W1155" s="19"/>
      <c r="X1155" s="38">
        <v>0</v>
      </c>
      <c r="Y1155" s="38">
        <v>500650</v>
      </c>
      <c r="Z1155" s="38">
        <v>500650</v>
      </c>
      <c r="AA1155" s="39" t="s">
        <v>10615</v>
      </c>
      <c r="AB1155" s="38" t="s">
        <v>138</v>
      </c>
      <c r="AC1155" s="38" t="s">
        <v>112</v>
      </c>
    </row>
    <row r="1156" spans="1:29" x14ac:dyDescent="0.25">
      <c r="A1156" s="13" t="str">
        <f t="shared" si="36"/>
        <v>1880744415</v>
      </c>
      <c r="B1156" s="35">
        <v>1151</v>
      </c>
      <c r="C1156" s="36" t="s">
        <v>10616</v>
      </c>
      <c r="D1156" s="13" t="str">
        <f t="shared" si="37"/>
        <v>1880744415</v>
      </c>
      <c r="E1156" s="36"/>
      <c r="F1156" s="35" t="s">
        <v>10617</v>
      </c>
      <c r="G1156" s="37">
        <v>44104.059502314813</v>
      </c>
      <c r="H1156" s="35" t="s">
        <v>157</v>
      </c>
      <c r="I1156" s="35" t="s">
        <v>10618</v>
      </c>
      <c r="J1156" s="35" t="s">
        <v>10618</v>
      </c>
      <c r="K1156" s="35" t="s">
        <v>10619</v>
      </c>
      <c r="L1156" s="35" t="s">
        <v>10620</v>
      </c>
      <c r="M1156" s="35" t="s">
        <v>10621</v>
      </c>
      <c r="N1156" s="35" t="s">
        <v>335</v>
      </c>
      <c r="O1156" s="35" t="s">
        <v>336</v>
      </c>
      <c r="P1156" s="38">
        <v>565000</v>
      </c>
      <c r="Q1156" s="38">
        <v>6650</v>
      </c>
      <c r="R1156" s="38">
        <v>20000</v>
      </c>
      <c r="S1156" s="38">
        <v>0</v>
      </c>
      <c r="T1156" s="38">
        <v>0</v>
      </c>
      <c r="U1156" s="19"/>
      <c r="V1156" s="38">
        <v>0</v>
      </c>
      <c r="W1156" s="19"/>
      <c r="X1156" s="38">
        <v>0</v>
      </c>
      <c r="Y1156" s="38">
        <v>591650</v>
      </c>
      <c r="Z1156" s="38">
        <v>591650</v>
      </c>
      <c r="AA1156" s="39" t="s">
        <v>10622</v>
      </c>
      <c r="AB1156" s="38" t="s">
        <v>138</v>
      </c>
      <c r="AC1156" s="38" t="s">
        <v>112</v>
      </c>
    </row>
    <row r="1157" spans="1:29" x14ac:dyDescent="0.25">
      <c r="A1157" s="13" t="str">
        <f t="shared" si="36"/>
        <v>1412744153</v>
      </c>
      <c r="B1157" s="35">
        <v>1152</v>
      </c>
      <c r="C1157" s="36" t="s">
        <v>10623</v>
      </c>
      <c r="D1157" s="13" t="str">
        <f t="shared" si="37"/>
        <v>1412744153</v>
      </c>
      <c r="E1157" s="36"/>
      <c r="F1157" s="35" t="s">
        <v>10624</v>
      </c>
      <c r="G1157" s="37">
        <v>44104.061030092591</v>
      </c>
      <c r="H1157" s="35" t="s">
        <v>157</v>
      </c>
      <c r="I1157" s="35" t="s">
        <v>10625</v>
      </c>
      <c r="J1157" s="35" t="s">
        <v>10625</v>
      </c>
      <c r="K1157" s="35" t="s">
        <v>10626</v>
      </c>
      <c r="L1157" s="35" t="s">
        <v>10627</v>
      </c>
      <c r="M1157" s="35" t="s">
        <v>10628</v>
      </c>
      <c r="N1157" s="35" t="s">
        <v>10629</v>
      </c>
      <c r="O1157" s="35" t="s">
        <v>10630</v>
      </c>
      <c r="P1157" s="38">
        <v>50000</v>
      </c>
      <c r="Q1157" s="38">
        <v>6650</v>
      </c>
      <c r="R1157" s="38">
        <v>8000</v>
      </c>
      <c r="S1157" s="38">
        <v>0</v>
      </c>
      <c r="T1157" s="38">
        <v>0</v>
      </c>
      <c r="U1157" s="19"/>
      <c r="V1157" s="38">
        <v>0</v>
      </c>
      <c r="W1157" s="19"/>
      <c r="X1157" s="38">
        <v>0</v>
      </c>
      <c r="Y1157" s="38">
        <v>64650</v>
      </c>
      <c r="Z1157" s="38">
        <v>64650</v>
      </c>
      <c r="AA1157" s="39" t="s">
        <v>10631</v>
      </c>
      <c r="AB1157" s="38" t="s">
        <v>138</v>
      </c>
      <c r="AC1157" s="38" t="s">
        <v>112</v>
      </c>
    </row>
    <row r="1158" spans="1:29" x14ac:dyDescent="0.25">
      <c r="A1158" s="13" t="str">
        <f t="shared" ref="A1158:A1221" si="38">D1158</f>
        <v>1543744956</v>
      </c>
      <c r="B1158" s="35">
        <v>1153</v>
      </c>
      <c r="C1158" s="36" t="s">
        <v>10632</v>
      </c>
      <c r="D1158" s="13" t="str">
        <f t="shared" ref="D1158:D1221" si="39">RIGHT(C1158,LEN(C1158)-6)</f>
        <v>1543744956</v>
      </c>
      <c r="E1158" s="36"/>
      <c r="F1158" s="35" t="s">
        <v>10633</v>
      </c>
      <c r="G1158" s="37">
        <v>44104.062511574077</v>
      </c>
      <c r="H1158" s="35" t="s">
        <v>157</v>
      </c>
      <c r="I1158" s="35" t="s">
        <v>10634</v>
      </c>
      <c r="J1158" s="35" t="s">
        <v>10634</v>
      </c>
      <c r="K1158" s="35" t="s">
        <v>10635</v>
      </c>
      <c r="L1158" s="35" t="s">
        <v>10636</v>
      </c>
      <c r="M1158" s="35" t="s">
        <v>10637</v>
      </c>
      <c r="N1158" s="35" t="s">
        <v>1202</v>
      </c>
      <c r="O1158" s="35" t="s">
        <v>1203</v>
      </c>
      <c r="P1158" s="38">
        <v>988000</v>
      </c>
      <c r="Q1158" s="38">
        <v>6650</v>
      </c>
      <c r="R1158" s="38">
        <v>7000</v>
      </c>
      <c r="S1158" s="38">
        <v>0</v>
      </c>
      <c r="T1158" s="38">
        <v>0</v>
      </c>
      <c r="U1158" s="19"/>
      <c r="V1158" s="38">
        <v>0</v>
      </c>
      <c r="W1158" s="19"/>
      <c r="X1158" s="38">
        <v>0</v>
      </c>
      <c r="Y1158" s="38">
        <v>1001650</v>
      </c>
      <c r="Z1158" s="38">
        <v>1001650</v>
      </c>
      <c r="AA1158" s="39" t="s">
        <v>10638</v>
      </c>
      <c r="AB1158" s="38" t="s">
        <v>162</v>
      </c>
      <c r="AC1158" s="38" t="s">
        <v>112</v>
      </c>
    </row>
    <row r="1159" spans="1:29" x14ac:dyDescent="0.25">
      <c r="A1159" s="13" t="str">
        <f t="shared" si="38"/>
        <v>1398744385</v>
      </c>
      <c r="B1159" s="35">
        <v>1154</v>
      </c>
      <c r="C1159" s="36" t="s">
        <v>10639</v>
      </c>
      <c r="D1159" s="13" t="str">
        <f t="shared" si="39"/>
        <v>1398744385</v>
      </c>
      <c r="E1159" s="36"/>
      <c r="F1159" s="35" t="s">
        <v>10640</v>
      </c>
      <c r="G1159" s="37">
        <v>44104.068854166668</v>
      </c>
      <c r="H1159" s="35" t="s">
        <v>157</v>
      </c>
      <c r="I1159" s="35" t="s">
        <v>10641</v>
      </c>
      <c r="J1159" s="35" t="s">
        <v>10641</v>
      </c>
      <c r="K1159" s="35" t="s">
        <v>10642</v>
      </c>
      <c r="L1159" s="35" t="s">
        <v>10643</v>
      </c>
      <c r="M1159" s="35" t="s">
        <v>10644</v>
      </c>
      <c r="N1159" s="35" t="s">
        <v>10645</v>
      </c>
      <c r="O1159" s="35" t="s">
        <v>10646</v>
      </c>
      <c r="P1159" s="38">
        <v>1020000</v>
      </c>
      <c r="Q1159" s="38">
        <v>6650</v>
      </c>
      <c r="R1159" s="38">
        <v>0</v>
      </c>
      <c r="S1159" s="38">
        <v>0</v>
      </c>
      <c r="T1159" s="38">
        <v>0</v>
      </c>
      <c r="U1159" s="19"/>
      <c r="V1159" s="38">
        <v>0</v>
      </c>
      <c r="W1159" s="19"/>
      <c r="X1159" s="38">
        <v>0</v>
      </c>
      <c r="Y1159" s="38">
        <v>1026650</v>
      </c>
      <c r="Z1159" s="38">
        <v>1026650</v>
      </c>
      <c r="AA1159" s="20"/>
      <c r="AB1159" s="19"/>
      <c r="AC1159" s="38" t="s">
        <v>112</v>
      </c>
    </row>
    <row r="1160" spans="1:29" x14ac:dyDescent="0.25">
      <c r="A1160" s="13" t="str">
        <f t="shared" si="38"/>
        <v>1341844358</v>
      </c>
      <c r="B1160" s="35">
        <v>1155</v>
      </c>
      <c r="C1160" s="36" t="s">
        <v>10647</v>
      </c>
      <c r="D1160" s="13" t="str">
        <f t="shared" si="39"/>
        <v>1341844358</v>
      </c>
      <c r="E1160" s="36"/>
      <c r="F1160" s="35" t="s">
        <v>10648</v>
      </c>
      <c r="G1160" s="37">
        <v>44104.071875000001</v>
      </c>
      <c r="H1160" s="35" t="s">
        <v>157</v>
      </c>
      <c r="I1160" s="35" t="s">
        <v>10649</v>
      </c>
      <c r="J1160" s="35" t="s">
        <v>10649</v>
      </c>
      <c r="K1160" s="35" t="s">
        <v>10650</v>
      </c>
      <c r="L1160" s="35" t="s">
        <v>10651</v>
      </c>
      <c r="M1160" s="35" t="s">
        <v>10652</v>
      </c>
      <c r="N1160" s="35" t="s">
        <v>1088</v>
      </c>
      <c r="O1160" s="35" t="s">
        <v>293</v>
      </c>
      <c r="P1160" s="38">
        <v>620000</v>
      </c>
      <c r="Q1160" s="38">
        <v>6650</v>
      </c>
      <c r="R1160" s="38">
        <v>0</v>
      </c>
      <c r="S1160" s="38">
        <v>0</v>
      </c>
      <c r="T1160" s="38">
        <v>0</v>
      </c>
      <c r="U1160" s="19"/>
      <c r="V1160" s="38">
        <v>0</v>
      </c>
      <c r="W1160" s="19"/>
      <c r="X1160" s="38">
        <v>0</v>
      </c>
      <c r="Y1160" s="38">
        <v>626650</v>
      </c>
      <c r="Z1160" s="38">
        <v>626650</v>
      </c>
      <c r="AA1160" s="20"/>
      <c r="AB1160" s="19"/>
      <c r="AC1160" s="38" t="s">
        <v>112</v>
      </c>
    </row>
    <row r="1161" spans="1:29" x14ac:dyDescent="0.25">
      <c r="A1161" s="13" t="str">
        <f t="shared" si="38"/>
        <v>1380844738</v>
      </c>
      <c r="B1161" s="35">
        <v>1156</v>
      </c>
      <c r="C1161" s="36" t="s">
        <v>10653</v>
      </c>
      <c r="D1161" s="13" t="str">
        <f t="shared" si="39"/>
        <v>1380844738</v>
      </c>
      <c r="E1161" s="36"/>
      <c r="F1161" s="35" t="s">
        <v>10654</v>
      </c>
      <c r="G1161" s="37">
        <v>44104.071898148148</v>
      </c>
      <c r="H1161" s="35" t="s">
        <v>157</v>
      </c>
      <c r="I1161" s="35" t="s">
        <v>10655</v>
      </c>
      <c r="J1161" s="35" t="s">
        <v>10655</v>
      </c>
      <c r="K1161" s="35" t="s">
        <v>10656</v>
      </c>
      <c r="L1161" s="35" t="s">
        <v>10657</v>
      </c>
      <c r="M1161" s="35" t="s">
        <v>10658</v>
      </c>
      <c r="N1161" s="35" t="s">
        <v>766</v>
      </c>
      <c r="O1161" s="35" t="s">
        <v>767</v>
      </c>
      <c r="P1161" s="38">
        <v>2518000</v>
      </c>
      <c r="Q1161" s="38">
        <v>6650</v>
      </c>
      <c r="R1161" s="38">
        <v>10000</v>
      </c>
      <c r="S1161" s="38">
        <v>0</v>
      </c>
      <c r="T1161" s="38">
        <v>0</v>
      </c>
      <c r="U1161" s="19"/>
      <c r="V1161" s="38">
        <v>0</v>
      </c>
      <c r="W1161" s="19"/>
      <c r="X1161" s="38">
        <v>0</v>
      </c>
      <c r="Y1161" s="38">
        <v>2534650</v>
      </c>
      <c r="Z1161" s="38">
        <v>2534650</v>
      </c>
      <c r="AA1161" s="39" t="s">
        <v>10659</v>
      </c>
      <c r="AB1161" s="38" t="s">
        <v>162</v>
      </c>
      <c r="AC1161" s="38" t="s">
        <v>112</v>
      </c>
    </row>
    <row r="1162" spans="1:29" x14ac:dyDescent="0.25">
      <c r="A1162" s="13" t="str">
        <f t="shared" si="38"/>
        <v>1387844783</v>
      </c>
      <c r="B1162" s="35">
        <v>1157</v>
      </c>
      <c r="C1162" s="36" t="s">
        <v>10660</v>
      </c>
      <c r="D1162" s="13" t="str">
        <f t="shared" si="39"/>
        <v>1387844783</v>
      </c>
      <c r="E1162" s="36"/>
      <c r="F1162" s="35" t="s">
        <v>10661</v>
      </c>
      <c r="G1162" s="37">
        <v>44104.079247685186</v>
      </c>
      <c r="H1162" s="35" t="s">
        <v>157</v>
      </c>
      <c r="I1162" s="35" t="s">
        <v>10662</v>
      </c>
      <c r="J1162" s="35" t="s">
        <v>10662</v>
      </c>
      <c r="K1162" s="35" t="s">
        <v>10663</v>
      </c>
      <c r="L1162" s="35" t="s">
        <v>10664</v>
      </c>
      <c r="M1162" s="35" t="s">
        <v>10665</v>
      </c>
      <c r="N1162" s="35" t="s">
        <v>10666</v>
      </c>
      <c r="O1162" s="35" t="s">
        <v>10667</v>
      </c>
      <c r="P1162" s="38">
        <v>50000</v>
      </c>
      <c r="Q1162" s="38">
        <v>6650</v>
      </c>
      <c r="R1162" s="38">
        <v>11000</v>
      </c>
      <c r="S1162" s="38">
        <v>0</v>
      </c>
      <c r="T1162" s="38">
        <v>0</v>
      </c>
      <c r="U1162" s="19"/>
      <c r="V1162" s="38">
        <v>0</v>
      </c>
      <c r="W1162" s="19"/>
      <c r="X1162" s="38">
        <v>0</v>
      </c>
      <c r="Y1162" s="38">
        <v>67650</v>
      </c>
      <c r="Z1162" s="38">
        <v>67650</v>
      </c>
      <c r="AA1162" s="39" t="s">
        <v>10668</v>
      </c>
      <c r="AB1162" s="38" t="s">
        <v>151</v>
      </c>
      <c r="AC1162" s="38" t="s">
        <v>112</v>
      </c>
    </row>
    <row r="1163" spans="1:29" x14ac:dyDescent="0.25">
      <c r="A1163" s="13" t="str">
        <f t="shared" si="38"/>
        <v>1557844553</v>
      </c>
      <c r="B1163" s="35">
        <v>1158</v>
      </c>
      <c r="C1163" s="36" t="s">
        <v>10669</v>
      </c>
      <c r="D1163" s="13" t="str">
        <f t="shared" si="39"/>
        <v>1557844553</v>
      </c>
      <c r="E1163" s="36"/>
      <c r="F1163" s="35" t="s">
        <v>10670</v>
      </c>
      <c r="G1163" s="37">
        <v>44104.079976851855</v>
      </c>
      <c r="H1163" s="35" t="s">
        <v>157</v>
      </c>
      <c r="I1163" s="35" t="s">
        <v>10671</v>
      </c>
      <c r="J1163" s="35" t="s">
        <v>10671</v>
      </c>
      <c r="K1163" s="35" t="s">
        <v>10672</v>
      </c>
      <c r="L1163" s="35" t="s">
        <v>10673</v>
      </c>
      <c r="M1163" s="35" t="s">
        <v>10674</v>
      </c>
      <c r="N1163" s="35" t="s">
        <v>10675</v>
      </c>
      <c r="O1163" s="35" t="s">
        <v>10676</v>
      </c>
      <c r="P1163" s="38">
        <v>420000</v>
      </c>
      <c r="Q1163" s="38">
        <v>6650</v>
      </c>
      <c r="R1163" s="38">
        <v>0</v>
      </c>
      <c r="S1163" s="38">
        <v>0</v>
      </c>
      <c r="T1163" s="38">
        <v>0</v>
      </c>
      <c r="U1163" s="19"/>
      <c r="V1163" s="38">
        <v>0</v>
      </c>
      <c r="W1163" s="19"/>
      <c r="X1163" s="38">
        <v>0</v>
      </c>
      <c r="Y1163" s="38">
        <v>426650</v>
      </c>
      <c r="Z1163" s="38">
        <v>426650</v>
      </c>
      <c r="AA1163" s="20"/>
      <c r="AB1163" s="19"/>
      <c r="AC1163" s="38" t="s">
        <v>112</v>
      </c>
    </row>
    <row r="1164" spans="1:29" x14ac:dyDescent="0.25">
      <c r="A1164" s="13" t="str">
        <f t="shared" si="38"/>
        <v>1782944180</v>
      </c>
      <c r="B1164" s="35">
        <v>1159</v>
      </c>
      <c r="C1164" s="36" t="s">
        <v>10677</v>
      </c>
      <c r="D1164" s="13" t="str">
        <f t="shared" si="39"/>
        <v>1782944180</v>
      </c>
      <c r="E1164" s="36"/>
      <c r="F1164" s="35" t="s">
        <v>10678</v>
      </c>
      <c r="G1164" s="37">
        <v>44104.085335648146</v>
      </c>
      <c r="H1164" s="35" t="s">
        <v>157</v>
      </c>
      <c r="I1164" s="35" t="s">
        <v>10679</v>
      </c>
      <c r="J1164" s="35" t="s">
        <v>10679</v>
      </c>
      <c r="K1164" s="35" t="s">
        <v>10680</v>
      </c>
      <c r="L1164" s="35" t="s">
        <v>10681</v>
      </c>
      <c r="M1164" s="35" t="s">
        <v>10682</v>
      </c>
      <c r="N1164" s="35" t="s">
        <v>10683</v>
      </c>
      <c r="O1164" s="35" t="s">
        <v>10684</v>
      </c>
      <c r="P1164" s="38">
        <v>50000</v>
      </c>
      <c r="Q1164" s="38">
        <v>6650</v>
      </c>
      <c r="R1164" s="38">
        <v>10000</v>
      </c>
      <c r="S1164" s="38">
        <v>0</v>
      </c>
      <c r="T1164" s="38">
        <v>0</v>
      </c>
      <c r="U1164" s="19"/>
      <c r="V1164" s="38">
        <v>0</v>
      </c>
      <c r="W1164" s="19"/>
      <c r="X1164" s="38">
        <v>0</v>
      </c>
      <c r="Y1164" s="38">
        <v>66650</v>
      </c>
      <c r="Z1164" s="38">
        <v>66650</v>
      </c>
      <c r="AA1164" s="39" t="s">
        <v>10685</v>
      </c>
      <c r="AB1164" s="38" t="s">
        <v>162</v>
      </c>
      <c r="AC1164" s="38" t="s">
        <v>112</v>
      </c>
    </row>
    <row r="1165" spans="1:29" x14ac:dyDescent="0.25">
      <c r="A1165" s="13" t="str">
        <f t="shared" si="38"/>
        <v>1450054518</v>
      </c>
      <c r="B1165" s="35">
        <v>1160</v>
      </c>
      <c r="C1165" s="36" t="s">
        <v>10686</v>
      </c>
      <c r="D1165" s="13" t="str">
        <f t="shared" si="39"/>
        <v>1450054518</v>
      </c>
      <c r="E1165" s="36"/>
      <c r="F1165" s="35" t="s">
        <v>10687</v>
      </c>
      <c r="G1165" s="37">
        <v>44104.09474537037</v>
      </c>
      <c r="H1165" s="35" t="s">
        <v>157</v>
      </c>
      <c r="I1165" s="35" t="s">
        <v>10688</v>
      </c>
      <c r="J1165" s="35" t="s">
        <v>10688</v>
      </c>
      <c r="K1165" s="35" t="s">
        <v>10689</v>
      </c>
      <c r="L1165" s="35" t="s">
        <v>10690</v>
      </c>
      <c r="M1165" s="35" t="s">
        <v>10691</v>
      </c>
      <c r="N1165" s="35" t="s">
        <v>10692</v>
      </c>
      <c r="O1165" s="35" t="s">
        <v>10693</v>
      </c>
      <c r="P1165" s="38">
        <v>420000</v>
      </c>
      <c r="Q1165" s="38">
        <v>6650</v>
      </c>
      <c r="R1165" s="38">
        <v>0</v>
      </c>
      <c r="S1165" s="38">
        <v>0</v>
      </c>
      <c r="T1165" s="38">
        <v>0</v>
      </c>
      <c r="U1165" s="19"/>
      <c r="V1165" s="38">
        <v>0</v>
      </c>
      <c r="W1165" s="19"/>
      <c r="X1165" s="38">
        <v>0</v>
      </c>
      <c r="Y1165" s="38">
        <v>426650</v>
      </c>
      <c r="Z1165" s="38">
        <v>426650</v>
      </c>
      <c r="AA1165" s="20"/>
      <c r="AB1165" s="19"/>
      <c r="AC1165" s="38" t="s">
        <v>112</v>
      </c>
    </row>
    <row r="1166" spans="1:29" x14ac:dyDescent="0.25">
      <c r="A1166" s="13" t="str">
        <f t="shared" si="38"/>
        <v>1294054026</v>
      </c>
      <c r="B1166" s="35">
        <v>1161</v>
      </c>
      <c r="C1166" s="36" t="s">
        <v>10694</v>
      </c>
      <c r="D1166" s="13" t="str">
        <f t="shared" si="39"/>
        <v>1294054026</v>
      </c>
      <c r="E1166" s="36"/>
      <c r="F1166" s="35" t="s">
        <v>10695</v>
      </c>
      <c r="G1166" s="37">
        <v>44104.099131944444</v>
      </c>
      <c r="H1166" s="35" t="s">
        <v>157</v>
      </c>
      <c r="I1166" s="35" t="s">
        <v>10696</v>
      </c>
      <c r="J1166" s="35" t="s">
        <v>10696</v>
      </c>
      <c r="K1166" s="35" t="s">
        <v>10697</v>
      </c>
      <c r="L1166" s="35" t="s">
        <v>10698</v>
      </c>
      <c r="M1166" s="35" t="s">
        <v>10699</v>
      </c>
      <c r="N1166" s="35" t="s">
        <v>10604</v>
      </c>
      <c r="O1166" s="35" t="s">
        <v>10605</v>
      </c>
      <c r="P1166" s="38">
        <v>770000</v>
      </c>
      <c r="Q1166" s="38">
        <v>6650</v>
      </c>
      <c r="R1166" s="38">
        <v>20000</v>
      </c>
      <c r="S1166" s="38">
        <v>0</v>
      </c>
      <c r="T1166" s="38">
        <v>0</v>
      </c>
      <c r="U1166" s="19"/>
      <c r="V1166" s="38">
        <v>0</v>
      </c>
      <c r="W1166" s="19"/>
      <c r="X1166" s="38">
        <v>0</v>
      </c>
      <c r="Y1166" s="38">
        <v>796650</v>
      </c>
      <c r="Z1166" s="38">
        <v>796650</v>
      </c>
      <c r="AA1166" s="39" t="s">
        <v>10700</v>
      </c>
      <c r="AB1166" s="38" t="s">
        <v>151</v>
      </c>
      <c r="AC1166" s="38" t="s">
        <v>112</v>
      </c>
    </row>
    <row r="1167" spans="1:29" x14ac:dyDescent="0.25">
      <c r="A1167" s="13" t="str">
        <f t="shared" si="38"/>
        <v>1705054417</v>
      </c>
      <c r="B1167" s="35">
        <v>1162</v>
      </c>
      <c r="C1167" s="36" t="s">
        <v>10701</v>
      </c>
      <c r="D1167" s="13" t="str">
        <f t="shared" si="39"/>
        <v>1705054417</v>
      </c>
      <c r="E1167" s="36"/>
      <c r="F1167" s="35" t="s">
        <v>10702</v>
      </c>
      <c r="G1167" s="37">
        <v>44104.099861111114</v>
      </c>
      <c r="H1167" s="35" t="s">
        <v>157</v>
      </c>
      <c r="I1167" s="35" t="s">
        <v>10703</v>
      </c>
      <c r="J1167" s="35" t="s">
        <v>10703</v>
      </c>
      <c r="K1167" s="35" t="s">
        <v>10704</v>
      </c>
      <c r="L1167" s="35" t="s">
        <v>10705</v>
      </c>
      <c r="M1167" s="35" t="s">
        <v>10706</v>
      </c>
      <c r="N1167" s="35" t="s">
        <v>10675</v>
      </c>
      <c r="O1167" s="35" t="s">
        <v>10676</v>
      </c>
      <c r="P1167" s="38">
        <v>420000</v>
      </c>
      <c r="Q1167" s="38">
        <v>6650</v>
      </c>
      <c r="R1167" s="38">
        <v>0</v>
      </c>
      <c r="S1167" s="38">
        <v>0</v>
      </c>
      <c r="T1167" s="38">
        <v>0</v>
      </c>
      <c r="U1167" s="19"/>
      <c r="V1167" s="38">
        <v>0</v>
      </c>
      <c r="W1167" s="19"/>
      <c r="X1167" s="38">
        <v>0</v>
      </c>
      <c r="Y1167" s="38">
        <v>426650</v>
      </c>
      <c r="Z1167" s="38">
        <v>426650</v>
      </c>
      <c r="AA1167" s="20"/>
      <c r="AB1167" s="19"/>
      <c r="AC1167" s="38" t="s">
        <v>112</v>
      </c>
    </row>
    <row r="1168" spans="1:29" x14ac:dyDescent="0.25">
      <c r="A1168" s="13" t="str">
        <f t="shared" si="38"/>
        <v>1984054264</v>
      </c>
      <c r="B1168" s="35">
        <v>1163</v>
      </c>
      <c r="C1168" s="36" t="s">
        <v>10707</v>
      </c>
      <c r="D1168" s="13" t="str">
        <f t="shared" si="39"/>
        <v>1984054264</v>
      </c>
      <c r="E1168" s="36"/>
      <c r="F1168" s="35" t="s">
        <v>10708</v>
      </c>
      <c r="G1168" s="37">
        <v>44104.099895833337</v>
      </c>
      <c r="H1168" s="35" t="s">
        <v>157</v>
      </c>
      <c r="I1168" s="35" t="s">
        <v>10709</v>
      </c>
      <c r="J1168" s="35" t="s">
        <v>10709</v>
      </c>
      <c r="K1168" s="35" t="s">
        <v>10710</v>
      </c>
      <c r="L1168" s="35" t="s">
        <v>10711</v>
      </c>
      <c r="M1168" s="35" t="s">
        <v>10712</v>
      </c>
      <c r="N1168" s="35" t="s">
        <v>10713</v>
      </c>
      <c r="O1168" s="35" t="s">
        <v>10714</v>
      </c>
      <c r="P1168" s="38">
        <v>420000</v>
      </c>
      <c r="Q1168" s="38">
        <v>6650</v>
      </c>
      <c r="R1168" s="38">
        <v>8000</v>
      </c>
      <c r="S1168" s="38">
        <v>0</v>
      </c>
      <c r="T1168" s="38">
        <v>0</v>
      </c>
      <c r="U1168" s="19"/>
      <c r="V1168" s="38">
        <v>0</v>
      </c>
      <c r="W1168" s="19"/>
      <c r="X1168" s="38">
        <v>0</v>
      </c>
      <c r="Y1168" s="38">
        <v>434650</v>
      </c>
      <c r="Z1168" s="38">
        <v>434650</v>
      </c>
      <c r="AA1168" s="39" t="s">
        <v>10715</v>
      </c>
      <c r="AB1168" s="38" t="s">
        <v>138</v>
      </c>
      <c r="AC1168" s="38" t="s">
        <v>112</v>
      </c>
    </row>
    <row r="1169" spans="1:29" x14ac:dyDescent="0.25">
      <c r="A1169" s="13" t="str">
        <f t="shared" si="38"/>
        <v>1601154980</v>
      </c>
      <c r="B1169" s="35">
        <v>1164</v>
      </c>
      <c r="C1169" s="36" t="s">
        <v>10716</v>
      </c>
      <c r="D1169" s="13" t="str">
        <f t="shared" si="39"/>
        <v>1601154980</v>
      </c>
      <c r="E1169" s="36"/>
      <c r="F1169" s="35" t="s">
        <v>10717</v>
      </c>
      <c r="G1169" s="37">
        <v>44104.109768518516</v>
      </c>
      <c r="H1169" s="35" t="s">
        <v>157</v>
      </c>
      <c r="I1169" s="35" t="s">
        <v>10718</v>
      </c>
      <c r="J1169" s="35" t="s">
        <v>10718</v>
      </c>
      <c r="K1169" s="35" t="s">
        <v>10719</v>
      </c>
      <c r="L1169" s="35" t="s">
        <v>10720</v>
      </c>
      <c r="M1169" s="35" t="s">
        <v>10721</v>
      </c>
      <c r="N1169" s="35" t="s">
        <v>6483</v>
      </c>
      <c r="O1169" s="35" t="s">
        <v>261</v>
      </c>
      <c r="P1169" s="38">
        <v>420000</v>
      </c>
      <c r="Q1169" s="38">
        <v>6650</v>
      </c>
      <c r="R1169" s="38">
        <v>16000</v>
      </c>
      <c r="S1169" s="38">
        <v>0</v>
      </c>
      <c r="T1169" s="38">
        <v>0</v>
      </c>
      <c r="U1169" s="19"/>
      <c r="V1169" s="38">
        <v>0</v>
      </c>
      <c r="W1169" s="19"/>
      <c r="X1169" s="38">
        <v>0</v>
      </c>
      <c r="Y1169" s="38">
        <v>442650</v>
      </c>
      <c r="Z1169" s="38">
        <v>442650</v>
      </c>
      <c r="AA1169" s="39" t="s">
        <v>10722</v>
      </c>
      <c r="AB1169" s="38" t="s">
        <v>151</v>
      </c>
      <c r="AC1169" s="38" t="s">
        <v>112</v>
      </c>
    </row>
    <row r="1170" spans="1:29" x14ac:dyDescent="0.25">
      <c r="A1170" s="13" t="str">
        <f t="shared" si="38"/>
        <v>1426154438</v>
      </c>
      <c r="B1170" s="35">
        <v>1165</v>
      </c>
      <c r="C1170" s="36" t="s">
        <v>10723</v>
      </c>
      <c r="D1170" s="13" t="str">
        <f t="shared" si="39"/>
        <v>1426154438</v>
      </c>
      <c r="E1170" s="36"/>
      <c r="F1170" s="35" t="s">
        <v>10724</v>
      </c>
      <c r="G1170" s="37">
        <v>44104.112314814818</v>
      </c>
      <c r="H1170" s="35" t="s">
        <v>157</v>
      </c>
      <c r="I1170" s="35" t="s">
        <v>10725</v>
      </c>
      <c r="J1170" s="35" t="s">
        <v>10725</v>
      </c>
      <c r="K1170" s="35" t="s">
        <v>10726</v>
      </c>
      <c r="L1170" s="35" t="s">
        <v>10727</v>
      </c>
      <c r="M1170" s="35" t="s">
        <v>10728</v>
      </c>
      <c r="N1170" s="35" t="s">
        <v>388</v>
      </c>
      <c r="O1170" s="35" t="s">
        <v>389</v>
      </c>
      <c r="P1170" s="38">
        <v>1783000</v>
      </c>
      <c r="Q1170" s="38">
        <v>6650</v>
      </c>
      <c r="R1170" s="38">
        <v>10000</v>
      </c>
      <c r="S1170" s="38">
        <v>0</v>
      </c>
      <c r="T1170" s="38">
        <v>0</v>
      </c>
      <c r="U1170" s="19"/>
      <c r="V1170" s="38">
        <v>0</v>
      </c>
      <c r="W1170" s="19"/>
      <c r="X1170" s="38">
        <v>0</v>
      </c>
      <c r="Y1170" s="38">
        <v>1799650</v>
      </c>
      <c r="Z1170" s="38">
        <v>1799650</v>
      </c>
      <c r="AA1170" s="39" t="s">
        <v>10729</v>
      </c>
      <c r="AB1170" s="38" t="s">
        <v>162</v>
      </c>
      <c r="AC1170" s="38" t="s">
        <v>112</v>
      </c>
    </row>
    <row r="1171" spans="1:29" x14ac:dyDescent="0.25">
      <c r="A1171" s="13" t="str">
        <f t="shared" si="38"/>
        <v>1225254341</v>
      </c>
      <c r="B1171" s="35">
        <v>1166</v>
      </c>
      <c r="C1171" s="36" t="s">
        <v>10730</v>
      </c>
      <c r="D1171" s="13" t="str">
        <f t="shared" si="39"/>
        <v>1225254341</v>
      </c>
      <c r="E1171" s="36"/>
      <c r="F1171" s="35" t="s">
        <v>10731</v>
      </c>
      <c r="G1171" s="37">
        <v>44104.122928240744</v>
      </c>
      <c r="H1171" s="35" t="s">
        <v>157</v>
      </c>
      <c r="I1171" s="35" t="s">
        <v>10732</v>
      </c>
      <c r="J1171" s="35" t="s">
        <v>10732</v>
      </c>
      <c r="K1171" s="35" t="s">
        <v>10733</v>
      </c>
      <c r="L1171" s="35" t="s">
        <v>10734</v>
      </c>
      <c r="M1171" s="35" t="s">
        <v>10735</v>
      </c>
      <c r="N1171" s="35" t="s">
        <v>10675</v>
      </c>
      <c r="O1171" s="35" t="s">
        <v>10676</v>
      </c>
      <c r="P1171" s="38">
        <v>420000</v>
      </c>
      <c r="Q1171" s="38">
        <v>6650</v>
      </c>
      <c r="R1171" s="38">
        <v>0</v>
      </c>
      <c r="S1171" s="38">
        <v>0</v>
      </c>
      <c r="T1171" s="38">
        <v>0</v>
      </c>
      <c r="U1171" s="19"/>
      <c r="V1171" s="38">
        <v>0</v>
      </c>
      <c r="W1171" s="19"/>
      <c r="X1171" s="38">
        <v>0</v>
      </c>
      <c r="Y1171" s="38">
        <v>426650</v>
      </c>
      <c r="Z1171" s="38">
        <v>426650</v>
      </c>
      <c r="AA1171" s="20"/>
      <c r="AB1171" s="19"/>
      <c r="AC1171" s="38" t="s">
        <v>112</v>
      </c>
    </row>
    <row r="1172" spans="1:29" x14ac:dyDescent="0.25">
      <c r="A1172" s="13" t="str">
        <f t="shared" si="38"/>
        <v>1997154394</v>
      </c>
      <c r="B1172" s="35">
        <v>1167</v>
      </c>
      <c r="C1172" s="36" t="s">
        <v>10736</v>
      </c>
      <c r="D1172" s="13" t="str">
        <f t="shared" si="39"/>
        <v>1997154394</v>
      </c>
      <c r="E1172" s="36"/>
      <c r="F1172" s="35" t="s">
        <v>10737</v>
      </c>
      <c r="G1172" s="37">
        <v>44104.123078703706</v>
      </c>
      <c r="H1172" s="35" t="s">
        <v>157</v>
      </c>
      <c r="I1172" s="35" t="s">
        <v>10738</v>
      </c>
      <c r="J1172" s="35" t="s">
        <v>10738</v>
      </c>
      <c r="K1172" s="35" t="s">
        <v>10739</v>
      </c>
      <c r="L1172" s="35" t="s">
        <v>10740</v>
      </c>
      <c r="M1172" s="35" t="s">
        <v>10741</v>
      </c>
      <c r="N1172" s="35" t="s">
        <v>1432</v>
      </c>
      <c r="O1172" s="35" t="s">
        <v>1433</v>
      </c>
      <c r="P1172" s="38">
        <v>420000</v>
      </c>
      <c r="Q1172" s="38">
        <v>6650</v>
      </c>
      <c r="R1172" s="38">
        <v>0</v>
      </c>
      <c r="S1172" s="38">
        <v>0</v>
      </c>
      <c r="T1172" s="38">
        <v>0</v>
      </c>
      <c r="U1172" s="19"/>
      <c r="V1172" s="38">
        <v>0</v>
      </c>
      <c r="W1172" s="19"/>
      <c r="X1172" s="38">
        <v>0</v>
      </c>
      <c r="Y1172" s="38">
        <v>426650</v>
      </c>
      <c r="Z1172" s="38">
        <v>426650</v>
      </c>
      <c r="AA1172" s="20"/>
      <c r="AB1172" s="19"/>
      <c r="AC1172" s="38" t="s">
        <v>112</v>
      </c>
    </row>
    <row r="1173" spans="1:29" x14ac:dyDescent="0.25">
      <c r="A1173" s="13" t="str">
        <f t="shared" si="38"/>
        <v>1560354801</v>
      </c>
      <c r="B1173" s="35">
        <v>1168</v>
      </c>
      <c r="C1173" s="36" t="s">
        <v>10742</v>
      </c>
      <c r="D1173" s="13" t="str">
        <f t="shared" si="39"/>
        <v>1560354801</v>
      </c>
      <c r="E1173" s="36"/>
      <c r="F1173" s="35" t="s">
        <v>10743</v>
      </c>
      <c r="G1173" s="37">
        <v>44104.128923611112</v>
      </c>
      <c r="H1173" s="35" t="s">
        <v>157</v>
      </c>
      <c r="I1173" s="35" t="s">
        <v>10744</v>
      </c>
      <c r="J1173" s="35" t="s">
        <v>10744</v>
      </c>
      <c r="K1173" s="35" t="s">
        <v>10745</v>
      </c>
      <c r="L1173" s="35" t="s">
        <v>10746</v>
      </c>
      <c r="M1173" s="35" t="s">
        <v>10747</v>
      </c>
      <c r="N1173" s="35" t="s">
        <v>10748</v>
      </c>
      <c r="O1173" s="35" t="s">
        <v>10749</v>
      </c>
      <c r="P1173" s="38">
        <v>420000</v>
      </c>
      <c r="Q1173" s="38">
        <v>6650</v>
      </c>
      <c r="R1173" s="38">
        <v>0</v>
      </c>
      <c r="S1173" s="38">
        <v>0</v>
      </c>
      <c r="T1173" s="38">
        <v>0</v>
      </c>
      <c r="U1173" s="19"/>
      <c r="V1173" s="38">
        <v>0</v>
      </c>
      <c r="W1173" s="19"/>
      <c r="X1173" s="38">
        <v>0</v>
      </c>
      <c r="Y1173" s="38">
        <v>426650</v>
      </c>
      <c r="Z1173" s="38">
        <v>426650</v>
      </c>
      <c r="AA1173" s="20"/>
      <c r="AB1173" s="19"/>
      <c r="AC1173" s="38" t="s">
        <v>112</v>
      </c>
    </row>
    <row r="1174" spans="1:29" x14ac:dyDescent="0.25">
      <c r="A1174" s="13" t="str">
        <f t="shared" si="38"/>
        <v>1836354551</v>
      </c>
      <c r="B1174" s="35">
        <v>1169</v>
      </c>
      <c r="C1174" s="36" t="s">
        <v>10750</v>
      </c>
      <c r="D1174" s="13" t="str">
        <f t="shared" si="39"/>
        <v>1836354551</v>
      </c>
      <c r="E1174" s="36"/>
      <c r="F1174" s="35" t="s">
        <v>10751</v>
      </c>
      <c r="G1174" s="37">
        <v>44104.135833333334</v>
      </c>
      <c r="H1174" s="35" t="s">
        <v>157</v>
      </c>
      <c r="I1174" s="35" t="s">
        <v>10752</v>
      </c>
      <c r="J1174" s="35" t="s">
        <v>10752</v>
      </c>
      <c r="K1174" s="35" t="s">
        <v>10753</v>
      </c>
      <c r="L1174" s="35" t="s">
        <v>10754</v>
      </c>
      <c r="M1174" s="35" t="s">
        <v>10755</v>
      </c>
      <c r="N1174" s="35" t="s">
        <v>10748</v>
      </c>
      <c r="O1174" s="35" t="s">
        <v>10749</v>
      </c>
      <c r="P1174" s="38">
        <v>670000</v>
      </c>
      <c r="Q1174" s="38">
        <v>6650</v>
      </c>
      <c r="R1174" s="38">
        <v>0</v>
      </c>
      <c r="S1174" s="38">
        <v>0</v>
      </c>
      <c r="T1174" s="38">
        <v>0</v>
      </c>
      <c r="U1174" s="19"/>
      <c r="V1174" s="38">
        <v>0</v>
      </c>
      <c r="W1174" s="19"/>
      <c r="X1174" s="38">
        <v>0</v>
      </c>
      <c r="Y1174" s="38">
        <v>676650</v>
      </c>
      <c r="Z1174" s="38">
        <v>676650</v>
      </c>
      <c r="AA1174" s="20"/>
      <c r="AB1174" s="19"/>
      <c r="AC1174" s="38" t="s">
        <v>112</v>
      </c>
    </row>
    <row r="1175" spans="1:29" x14ac:dyDescent="0.25">
      <c r="A1175" s="13" t="str">
        <f t="shared" si="38"/>
        <v>1665554082</v>
      </c>
      <c r="B1175" s="35">
        <v>1170</v>
      </c>
      <c r="C1175" s="36" t="s">
        <v>10756</v>
      </c>
      <c r="D1175" s="13" t="str">
        <f t="shared" si="39"/>
        <v>1665554082</v>
      </c>
      <c r="E1175" s="36"/>
      <c r="F1175" s="35" t="s">
        <v>10757</v>
      </c>
      <c r="G1175" s="37">
        <v>44104.159629629627</v>
      </c>
      <c r="H1175" s="35" t="s">
        <v>157</v>
      </c>
      <c r="I1175" s="35" t="s">
        <v>10758</v>
      </c>
      <c r="J1175" s="35" t="s">
        <v>10758</v>
      </c>
      <c r="K1175" s="35" t="s">
        <v>10759</v>
      </c>
      <c r="L1175" s="35" t="s">
        <v>10760</v>
      </c>
      <c r="M1175" s="35" t="s">
        <v>10761</v>
      </c>
      <c r="N1175" s="35" t="s">
        <v>10762</v>
      </c>
      <c r="O1175" s="35" t="s">
        <v>213</v>
      </c>
      <c r="P1175" s="38">
        <v>270000</v>
      </c>
      <c r="Q1175" s="38">
        <v>6650</v>
      </c>
      <c r="R1175" s="38">
        <v>0</v>
      </c>
      <c r="S1175" s="38">
        <v>0</v>
      </c>
      <c r="T1175" s="38">
        <v>0</v>
      </c>
      <c r="U1175" s="19"/>
      <c r="V1175" s="38">
        <v>0</v>
      </c>
      <c r="W1175" s="19"/>
      <c r="X1175" s="38">
        <v>0</v>
      </c>
      <c r="Y1175" s="38">
        <v>276650</v>
      </c>
      <c r="Z1175" s="38">
        <v>276650</v>
      </c>
      <c r="AA1175" s="20"/>
      <c r="AB1175" s="19"/>
      <c r="AC1175" s="38" t="s">
        <v>112</v>
      </c>
    </row>
    <row r="1176" spans="1:29" x14ac:dyDescent="0.25">
      <c r="A1176" s="13" t="str">
        <f t="shared" si="38"/>
        <v>1084054442</v>
      </c>
      <c r="B1176" s="35">
        <v>1171</v>
      </c>
      <c r="C1176" s="36" t="s">
        <v>10763</v>
      </c>
      <c r="D1176" s="13" t="str">
        <f t="shared" si="39"/>
        <v>1084054442</v>
      </c>
      <c r="E1176" s="36"/>
      <c r="F1176" s="35" t="s">
        <v>10764</v>
      </c>
      <c r="G1176" s="37">
        <v>44104.168715277781</v>
      </c>
      <c r="H1176" s="35" t="s">
        <v>157</v>
      </c>
      <c r="I1176" s="35" t="s">
        <v>10765</v>
      </c>
      <c r="J1176" s="35" t="s">
        <v>10765</v>
      </c>
      <c r="K1176" s="35" t="s">
        <v>10766</v>
      </c>
      <c r="L1176" s="35" t="s">
        <v>10767</v>
      </c>
      <c r="M1176" s="35" t="s">
        <v>10768</v>
      </c>
      <c r="N1176" s="35" t="s">
        <v>10769</v>
      </c>
      <c r="O1176" s="35" t="s">
        <v>824</v>
      </c>
      <c r="P1176" s="38">
        <v>50000</v>
      </c>
      <c r="Q1176" s="38">
        <v>6650</v>
      </c>
      <c r="R1176" s="38">
        <v>10000</v>
      </c>
      <c r="S1176" s="38">
        <v>0</v>
      </c>
      <c r="T1176" s="38">
        <v>0</v>
      </c>
      <c r="U1176" s="19"/>
      <c r="V1176" s="38">
        <v>0</v>
      </c>
      <c r="W1176" s="19"/>
      <c r="X1176" s="38">
        <v>0</v>
      </c>
      <c r="Y1176" s="38">
        <v>66650</v>
      </c>
      <c r="Z1176" s="38">
        <v>66650</v>
      </c>
      <c r="AA1176" s="39" t="s">
        <v>10770</v>
      </c>
      <c r="AB1176" s="38" t="s">
        <v>162</v>
      </c>
      <c r="AC1176" s="38" t="s">
        <v>112</v>
      </c>
    </row>
    <row r="1177" spans="1:29" x14ac:dyDescent="0.25">
      <c r="A1177" s="13" t="str">
        <f t="shared" si="38"/>
        <v>1489354291</v>
      </c>
      <c r="B1177" s="35">
        <v>1172</v>
      </c>
      <c r="C1177" s="36" t="s">
        <v>10771</v>
      </c>
      <c r="D1177" s="13" t="str">
        <f t="shared" si="39"/>
        <v>1489354291</v>
      </c>
      <c r="E1177" s="36"/>
      <c r="F1177" s="35" t="s">
        <v>10772</v>
      </c>
      <c r="G1177" s="37">
        <v>44104.169803240744</v>
      </c>
      <c r="H1177" s="35" t="s">
        <v>157</v>
      </c>
      <c r="I1177" s="35" t="s">
        <v>10773</v>
      </c>
      <c r="J1177" s="35" t="s">
        <v>10773</v>
      </c>
      <c r="K1177" s="35" t="s">
        <v>10774</v>
      </c>
      <c r="L1177" s="35" t="s">
        <v>10775</v>
      </c>
      <c r="M1177" s="35" t="s">
        <v>10776</v>
      </c>
      <c r="N1177" s="35" t="s">
        <v>10777</v>
      </c>
      <c r="O1177" s="35" t="s">
        <v>10778</v>
      </c>
      <c r="P1177" s="38">
        <v>273000</v>
      </c>
      <c r="Q1177" s="38">
        <v>6650</v>
      </c>
      <c r="R1177" s="38">
        <v>10000</v>
      </c>
      <c r="S1177" s="38">
        <v>0</v>
      </c>
      <c r="T1177" s="38">
        <v>0</v>
      </c>
      <c r="U1177" s="19"/>
      <c r="V1177" s="38">
        <v>0</v>
      </c>
      <c r="W1177" s="19"/>
      <c r="X1177" s="38">
        <v>0</v>
      </c>
      <c r="Y1177" s="38">
        <v>289650</v>
      </c>
      <c r="Z1177" s="38">
        <v>289650</v>
      </c>
      <c r="AA1177" s="39" t="s">
        <v>10779</v>
      </c>
      <c r="AB1177" s="38" t="s">
        <v>151</v>
      </c>
      <c r="AC1177" s="38" t="s">
        <v>112</v>
      </c>
    </row>
    <row r="1178" spans="1:29" x14ac:dyDescent="0.25">
      <c r="A1178" s="13" t="str">
        <f t="shared" si="38"/>
        <v>1137654857</v>
      </c>
      <c r="B1178" s="35">
        <v>1173</v>
      </c>
      <c r="C1178" s="36" t="s">
        <v>10780</v>
      </c>
      <c r="D1178" s="13" t="str">
        <f t="shared" si="39"/>
        <v>1137654857</v>
      </c>
      <c r="E1178" s="36"/>
      <c r="F1178" s="35" t="s">
        <v>10781</v>
      </c>
      <c r="G1178" s="37">
        <v>44104.172118055554</v>
      </c>
      <c r="H1178" s="35" t="s">
        <v>157</v>
      </c>
      <c r="I1178" s="35" t="s">
        <v>10782</v>
      </c>
      <c r="J1178" s="35" t="s">
        <v>10782</v>
      </c>
      <c r="K1178" s="35" t="s">
        <v>10783</v>
      </c>
      <c r="L1178" s="35" t="s">
        <v>10784</v>
      </c>
      <c r="M1178" s="35" t="s">
        <v>10785</v>
      </c>
      <c r="N1178" s="35" t="s">
        <v>10786</v>
      </c>
      <c r="O1178" s="35" t="s">
        <v>10787</v>
      </c>
      <c r="P1178" s="38">
        <v>50000</v>
      </c>
      <c r="Q1178" s="38">
        <v>6650</v>
      </c>
      <c r="R1178" s="38">
        <v>12000</v>
      </c>
      <c r="S1178" s="38">
        <v>0</v>
      </c>
      <c r="T1178" s="38">
        <v>0</v>
      </c>
      <c r="U1178" s="19"/>
      <c r="V1178" s="38">
        <v>0</v>
      </c>
      <c r="W1178" s="19"/>
      <c r="X1178" s="38">
        <v>0</v>
      </c>
      <c r="Y1178" s="38">
        <v>68650</v>
      </c>
      <c r="Z1178" s="38">
        <v>68650</v>
      </c>
      <c r="AA1178" s="39" t="s">
        <v>10788</v>
      </c>
      <c r="AB1178" s="38" t="s">
        <v>151</v>
      </c>
      <c r="AC1178" s="38" t="s">
        <v>112</v>
      </c>
    </row>
    <row r="1179" spans="1:29" x14ac:dyDescent="0.25">
      <c r="A1179" s="13" t="str">
        <f t="shared" si="38"/>
        <v>1456754509</v>
      </c>
      <c r="B1179" s="35">
        <v>1174</v>
      </c>
      <c r="C1179" s="36" t="s">
        <v>10789</v>
      </c>
      <c r="D1179" s="13" t="str">
        <f t="shared" si="39"/>
        <v>1456754509</v>
      </c>
      <c r="E1179" s="36"/>
      <c r="F1179" s="35" t="s">
        <v>10790</v>
      </c>
      <c r="G1179" s="37">
        <v>44104.181770833333</v>
      </c>
      <c r="H1179" s="35" t="s">
        <v>157</v>
      </c>
      <c r="I1179" s="35" t="s">
        <v>10791</v>
      </c>
      <c r="J1179" s="35" t="s">
        <v>10791</v>
      </c>
      <c r="K1179" s="35" t="s">
        <v>10792</v>
      </c>
      <c r="L1179" s="35" t="s">
        <v>10793</v>
      </c>
      <c r="M1179" s="35" t="s">
        <v>10794</v>
      </c>
      <c r="N1179" s="35" t="s">
        <v>704</v>
      </c>
      <c r="O1179" s="35" t="s">
        <v>705</v>
      </c>
      <c r="P1179" s="38">
        <v>950000</v>
      </c>
      <c r="Q1179" s="38">
        <v>6650</v>
      </c>
      <c r="R1179" s="38">
        <v>24000</v>
      </c>
      <c r="S1179" s="38">
        <v>0</v>
      </c>
      <c r="T1179" s="38">
        <v>0</v>
      </c>
      <c r="U1179" s="19"/>
      <c r="V1179" s="38">
        <v>0</v>
      </c>
      <c r="W1179" s="19"/>
      <c r="X1179" s="38">
        <v>0</v>
      </c>
      <c r="Y1179" s="38">
        <v>980650</v>
      </c>
      <c r="Z1179" s="38">
        <v>980650</v>
      </c>
      <c r="AA1179" s="39" t="s">
        <v>10795</v>
      </c>
      <c r="AB1179" s="38" t="s">
        <v>162</v>
      </c>
      <c r="AC1179" s="38" t="s">
        <v>112</v>
      </c>
    </row>
    <row r="1180" spans="1:29" x14ac:dyDescent="0.25">
      <c r="A1180" s="13" t="str">
        <f t="shared" si="38"/>
        <v>1197854610</v>
      </c>
      <c r="B1180" s="35">
        <v>1175</v>
      </c>
      <c r="C1180" s="36" t="s">
        <v>10796</v>
      </c>
      <c r="D1180" s="13" t="str">
        <f t="shared" si="39"/>
        <v>1197854610</v>
      </c>
      <c r="E1180" s="36"/>
      <c r="F1180" s="35" t="s">
        <v>10797</v>
      </c>
      <c r="G1180" s="37">
        <v>44104.195173611108</v>
      </c>
      <c r="H1180" s="35" t="s">
        <v>157</v>
      </c>
      <c r="I1180" s="35" t="s">
        <v>10798</v>
      </c>
      <c r="J1180" s="35" t="s">
        <v>10798</v>
      </c>
      <c r="K1180" s="35" t="s">
        <v>10799</v>
      </c>
      <c r="L1180" s="35" t="s">
        <v>10800</v>
      </c>
      <c r="M1180" s="35" t="s">
        <v>10801</v>
      </c>
      <c r="N1180" s="35" t="s">
        <v>1007</v>
      </c>
      <c r="O1180" s="35" t="s">
        <v>1008</v>
      </c>
      <c r="P1180" s="38">
        <v>1620000</v>
      </c>
      <c r="Q1180" s="38">
        <v>6650</v>
      </c>
      <c r="R1180" s="38">
        <v>0</v>
      </c>
      <c r="S1180" s="38">
        <v>0</v>
      </c>
      <c r="T1180" s="38">
        <v>0</v>
      </c>
      <c r="U1180" s="19"/>
      <c r="V1180" s="38">
        <v>0</v>
      </c>
      <c r="W1180" s="19"/>
      <c r="X1180" s="38">
        <v>0</v>
      </c>
      <c r="Y1180" s="38">
        <v>1626650</v>
      </c>
      <c r="Z1180" s="38">
        <v>1626650</v>
      </c>
      <c r="AA1180" s="20"/>
      <c r="AB1180" s="19"/>
      <c r="AC1180" s="38" t="s">
        <v>112</v>
      </c>
    </row>
    <row r="1181" spans="1:29" x14ac:dyDescent="0.25">
      <c r="A1181" s="13" t="str">
        <f t="shared" si="38"/>
        <v>1328854539</v>
      </c>
      <c r="B1181" s="35">
        <v>1176</v>
      </c>
      <c r="C1181" s="36" t="s">
        <v>10802</v>
      </c>
      <c r="D1181" s="13" t="str">
        <f t="shared" si="39"/>
        <v>1328854539</v>
      </c>
      <c r="E1181" s="36"/>
      <c r="F1181" s="35" t="s">
        <v>10803</v>
      </c>
      <c r="G1181" s="37">
        <v>44104.197245370371</v>
      </c>
      <c r="H1181" s="35" t="s">
        <v>157</v>
      </c>
      <c r="I1181" s="35" t="s">
        <v>10804</v>
      </c>
      <c r="J1181" s="35" t="s">
        <v>10804</v>
      </c>
      <c r="K1181" s="35" t="s">
        <v>10805</v>
      </c>
      <c r="L1181" s="35" t="s">
        <v>10806</v>
      </c>
      <c r="M1181" s="35" t="s">
        <v>10807</v>
      </c>
      <c r="N1181" s="35" t="s">
        <v>442</v>
      </c>
      <c r="O1181" s="35" t="s">
        <v>443</v>
      </c>
      <c r="P1181" s="38">
        <v>500000</v>
      </c>
      <c r="Q1181" s="38">
        <v>6650</v>
      </c>
      <c r="R1181" s="38">
        <v>8000</v>
      </c>
      <c r="S1181" s="38">
        <v>0</v>
      </c>
      <c r="T1181" s="38">
        <v>0</v>
      </c>
      <c r="U1181" s="19"/>
      <c r="V1181" s="38">
        <v>0</v>
      </c>
      <c r="W1181" s="19"/>
      <c r="X1181" s="38">
        <v>0</v>
      </c>
      <c r="Y1181" s="38">
        <v>514650</v>
      </c>
      <c r="Z1181" s="38">
        <v>514650</v>
      </c>
      <c r="AA1181" s="39" t="s">
        <v>10808</v>
      </c>
      <c r="AB1181" s="38" t="s">
        <v>158</v>
      </c>
      <c r="AC1181" s="38" t="s">
        <v>112</v>
      </c>
    </row>
    <row r="1182" spans="1:29" x14ac:dyDescent="0.25">
      <c r="A1182" s="13" t="str">
        <f t="shared" si="38"/>
        <v>1320954972</v>
      </c>
      <c r="B1182" s="35">
        <v>1177</v>
      </c>
      <c r="C1182" s="36" t="s">
        <v>10809</v>
      </c>
      <c r="D1182" s="13" t="str">
        <f t="shared" si="39"/>
        <v>1320954972</v>
      </c>
      <c r="E1182" s="36"/>
      <c r="F1182" s="35" t="s">
        <v>10810</v>
      </c>
      <c r="G1182" s="37">
        <v>44104.197685185187</v>
      </c>
      <c r="H1182" s="35" t="s">
        <v>157</v>
      </c>
      <c r="I1182" s="35" t="s">
        <v>10811</v>
      </c>
      <c r="J1182" s="35" t="s">
        <v>10811</v>
      </c>
      <c r="K1182" s="35" t="s">
        <v>10812</v>
      </c>
      <c r="L1182" s="35" t="s">
        <v>10813</v>
      </c>
      <c r="M1182" s="35" t="s">
        <v>10814</v>
      </c>
      <c r="N1182" s="35" t="s">
        <v>10815</v>
      </c>
      <c r="O1182" s="35" t="s">
        <v>10816</v>
      </c>
      <c r="P1182" s="38">
        <v>620000</v>
      </c>
      <c r="Q1182" s="38">
        <v>6650</v>
      </c>
      <c r="R1182" s="38">
        <v>0</v>
      </c>
      <c r="S1182" s="38">
        <v>0</v>
      </c>
      <c r="T1182" s="38">
        <v>0</v>
      </c>
      <c r="U1182" s="19"/>
      <c r="V1182" s="38">
        <v>0</v>
      </c>
      <c r="W1182" s="19"/>
      <c r="X1182" s="38">
        <v>0</v>
      </c>
      <c r="Y1182" s="38">
        <v>626650</v>
      </c>
      <c r="Z1182" s="38">
        <v>626650</v>
      </c>
      <c r="AA1182" s="20"/>
      <c r="AB1182" s="19"/>
      <c r="AC1182" s="38" t="s">
        <v>112</v>
      </c>
    </row>
    <row r="1183" spans="1:29" x14ac:dyDescent="0.25">
      <c r="A1183" s="13" t="str">
        <f t="shared" si="38"/>
        <v>1393054716</v>
      </c>
      <c r="B1183" s="35">
        <v>1178</v>
      </c>
      <c r="C1183" s="36" t="s">
        <v>10817</v>
      </c>
      <c r="D1183" s="13" t="str">
        <f t="shared" si="39"/>
        <v>1393054716</v>
      </c>
      <c r="E1183" s="36"/>
      <c r="F1183" s="35" t="s">
        <v>10818</v>
      </c>
      <c r="G1183" s="37">
        <v>44104.203252314815</v>
      </c>
      <c r="H1183" s="35" t="s">
        <v>157</v>
      </c>
      <c r="I1183" s="35" t="s">
        <v>10819</v>
      </c>
      <c r="J1183" s="35" t="s">
        <v>10819</v>
      </c>
      <c r="K1183" s="35" t="s">
        <v>10820</v>
      </c>
      <c r="L1183" s="35" t="s">
        <v>10821</v>
      </c>
      <c r="M1183" s="35" t="s">
        <v>10822</v>
      </c>
      <c r="N1183" s="35" t="s">
        <v>4867</v>
      </c>
      <c r="O1183" s="35" t="s">
        <v>4868</v>
      </c>
      <c r="P1183" s="38">
        <v>474000</v>
      </c>
      <c r="Q1183" s="38">
        <v>6650</v>
      </c>
      <c r="R1183" s="38">
        <v>10000</v>
      </c>
      <c r="S1183" s="38">
        <v>0</v>
      </c>
      <c r="T1183" s="38">
        <v>0</v>
      </c>
      <c r="U1183" s="19"/>
      <c r="V1183" s="38">
        <v>0</v>
      </c>
      <c r="W1183" s="19"/>
      <c r="X1183" s="38">
        <v>0</v>
      </c>
      <c r="Y1183" s="38">
        <v>490650</v>
      </c>
      <c r="Z1183" s="38">
        <v>490650</v>
      </c>
      <c r="AA1183" s="39" t="s">
        <v>10823</v>
      </c>
      <c r="AB1183" s="38" t="s">
        <v>162</v>
      </c>
      <c r="AC1183" s="38" t="s">
        <v>112</v>
      </c>
    </row>
    <row r="1184" spans="1:29" x14ac:dyDescent="0.25">
      <c r="A1184" s="13" t="str">
        <f t="shared" si="38"/>
        <v>1378954586</v>
      </c>
      <c r="B1184" s="35">
        <v>1179</v>
      </c>
      <c r="C1184" s="36" t="s">
        <v>10824</v>
      </c>
      <c r="D1184" s="13" t="str">
        <f t="shared" si="39"/>
        <v>1378954586</v>
      </c>
      <c r="E1184" s="36"/>
      <c r="F1184" s="35" t="s">
        <v>10825</v>
      </c>
      <c r="G1184" s="37">
        <v>44104.208101851851</v>
      </c>
      <c r="H1184" s="35" t="s">
        <v>157</v>
      </c>
      <c r="I1184" s="35" t="s">
        <v>10826</v>
      </c>
      <c r="J1184" s="35" t="s">
        <v>10826</v>
      </c>
      <c r="K1184" s="35" t="s">
        <v>10827</v>
      </c>
      <c r="L1184" s="35" t="s">
        <v>10828</v>
      </c>
      <c r="M1184" s="35" t="s">
        <v>10829</v>
      </c>
      <c r="N1184" s="35" t="s">
        <v>10830</v>
      </c>
      <c r="O1184" s="35" t="s">
        <v>10831</v>
      </c>
      <c r="P1184" s="38">
        <v>50000</v>
      </c>
      <c r="Q1184" s="38">
        <v>6650</v>
      </c>
      <c r="R1184" s="38">
        <v>0</v>
      </c>
      <c r="S1184" s="38">
        <v>0</v>
      </c>
      <c r="T1184" s="38">
        <v>0</v>
      </c>
      <c r="U1184" s="19"/>
      <c r="V1184" s="38">
        <v>0</v>
      </c>
      <c r="W1184" s="19"/>
      <c r="X1184" s="38">
        <v>0</v>
      </c>
      <c r="Y1184" s="38">
        <v>56650</v>
      </c>
      <c r="Z1184" s="38">
        <v>56650</v>
      </c>
      <c r="AA1184" s="20"/>
      <c r="AB1184" s="19"/>
      <c r="AC1184" s="38" t="s">
        <v>112</v>
      </c>
    </row>
    <row r="1185" spans="1:29" x14ac:dyDescent="0.25">
      <c r="A1185" s="13" t="str">
        <f t="shared" si="38"/>
        <v>1456064740</v>
      </c>
      <c r="B1185" s="35">
        <v>1180</v>
      </c>
      <c r="C1185" s="36" t="s">
        <v>10832</v>
      </c>
      <c r="D1185" s="13" t="str">
        <f t="shared" si="39"/>
        <v>1456064740</v>
      </c>
      <c r="E1185" s="36"/>
      <c r="F1185" s="35" t="s">
        <v>10833</v>
      </c>
      <c r="G1185" s="37">
        <v>44104.216747685183</v>
      </c>
      <c r="H1185" s="35" t="s">
        <v>157</v>
      </c>
      <c r="I1185" s="35" t="s">
        <v>10834</v>
      </c>
      <c r="J1185" s="35" t="s">
        <v>10834</v>
      </c>
      <c r="K1185" s="35" t="s">
        <v>10835</v>
      </c>
      <c r="L1185" s="35" t="s">
        <v>10836</v>
      </c>
      <c r="M1185" s="35" t="s">
        <v>10837</v>
      </c>
      <c r="N1185" s="35" t="s">
        <v>10838</v>
      </c>
      <c r="O1185" s="35" t="s">
        <v>10839</v>
      </c>
      <c r="P1185" s="38">
        <v>50000</v>
      </c>
      <c r="Q1185" s="38">
        <v>6650</v>
      </c>
      <c r="R1185" s="38">
        <v>8000</v>
      </c>
      <c r="S1185" s="38">
        <v>0</v>
      </c>
      <c r="T1185" s="38">
        <v>0</v>
      </c>
      <c r="U1185" s="19"/>
      <c r="V1185" s="38">
        <v>0</v>
      </c>
      <c r="W1185" s="19"/>
      <c r="X1185" s="38">
        <v>0</v>
      </c>
      <c r="Y1185" s="38">
        <v>64650</v>
      </c>
      <c r="Z1185" s="38">
        <v>64650</v>
      </c>
      <c r="AA1185" s="39" t="s">
        <v>10840</v>
      </c>
      <c r="AB1185" s="38" t="s">
        <v>138</v>
      </c>
      <c r="AC1185" s="38" t="s">
        <v>112</v>
      </c>
    </row>
    <row r="1186" spans="1:29" x14ac:dyDescent="0.25">
      <c r="A1186" s="13" t="str">
        <f t="shared" si="38"/>
        <v>1800164393</v>
      </c>
      <c r="B1186" s="35">
        <v>1181</v>
      </c>
      <c r="C1186" s="36" t="s">
        <v>10841</v>
      </c>
      <c r="D1186" s="13" t="str">
        <f t="shared" si="39"/>
        <v>1800164393</v>
      </c>
      <c r="E1186" s="36"/>
      <c r="F1186" s="35" t="s">
        <v>10842</v>
      </c>
      <c r="G1186" s="37">
        <v>44104.22115740741</v>
      </c>
      <c r="H1186" s="35" t="s">
        <v>157</v>
      </c>
      <c r="I1186" s="35" t="s">
        <v>10843</v>
      </c>
      <c r="J1186" s="35" t="s">
        <v>10843</v>
      </c>
      <c r="K1186" s="35" t="s">
        <v>10844</v>
      </c>
      <c r="L1186" s="35" t="s">
        <v>10845</v>
      </c>
      <c r="M1186" s="35" t="s">
        <v>10846</v>
      </c>
      <c r="N1186" s="35" t="s">
        <v>10847</v>
      </c>
      <c r="O1186" s="35" t="s">
        <v>10848</v>
      </c>
      <c r="P1186" s="38">
        <v>950000</v>
      </c>
      <c r="Q1186" s="38">
        <v>6650</v>
      </c>
      <c r="R1186" s="38">
        <v>0</v>
      </c>
      <c r="S1186" s="38">
        <v>0</v>
      </c>
      <c r="T1186" s="38">
        <v>0</v>
      </c>
      <c r="U1186" s="19"/>
      <c r="V1186" s="38">
        <v>0</v>
      </c>
      <c r="W1186" s="19"/>
      <c r="X1186" s="38">
        <v>0</v>
      </c>
      <c r="Y1186" s="38">
        <v>956650</v>
      </c>
      <c r="Z1186" s="38">
        <v>956650</v>
      </c>
      <c r="AA1186" s="20"/>
      <c r="AB1186" s="19"/>
      <c r="AC1186" s="38" t="s">
        <v>112</v>
      </c>
    </row>
    <row r="1187" spans="1:29" x14ac:dyDescent="0.25">
      <c r="A1187" s="13" t="str">
        <f t="shared" si="38"/>
        <v>1484164758</v>
      </c>
      <c r="B1187" s="35">
        <v>1182</v>
      </c>
      <c r="C1187" s="36" t="s">
        <v>10849</v>
      </c>
      <c r="D1187" s="13" t="str">
        <f t="shared" si="39"/>
        <v>1484164758</v>
      </c>
      <c r="E1187" s="36"/>
      <c r="F1187" s="35" t="s">
        <v>10850</v>
      </c>
      <c r="G1187" s="37">
        <v>44104.231458333335</v>
      </c>
      <c r="H1187" s="35" t="s">
        <v>157</v>
      </c>
      <c r="I1187" s="35" t="s">
        <v>10851</v>
      </c>
      <c r="J1187" s="35" t="s">
        <v>10851</v>
      </c>
      <c r="K1187" s="35" t="s">
        <v>10852</v>
      </c>
      <c r="L1187" s="35" t="s">
        <v>10853</v>
      </c>
      <c r="M1187" s="35" t="s">
        <v>10854</v>
      </c>
      <c r="N1187" s="35" t="s">
        <v>4421</v>
      </c>
      <c r="O1187" s="35" t="s">
        <v>4422</v>
      </c>
      <c r="P1187" s="38">
        <v>240000</v>
      </c>
      <c r="Q1187" s="38">
        <v>6650</v>
      </c>
      <c r="R1187" s="38">
        <v>10000</v>
      </c>
      <c r="S1187" s="38">
        <v>0</v>
      </c>
      <c r="T1187" s="38">
        <v>0</v>
      </c>
      <c r="U1187" s="19"/>
      <c r="V1187" s="38">
        <v>0</v>
      </c>
      <c r="W1187" s="19"/>
      <c r="X1187" s="38">
        <v>0</v>
      </c>
      <c r="Y1187" s="38">
        <v>256650</v>
      </c>
      <c r="Z1187" s="38">
        <v>256650</v>
      </c>
      <c r="AA1187" s="39" t="s">
        <v>10855</v>
      </c>
      <c r="AB1187" s="38" t="s">
        <v>162</v>
      </c>
      <c r="AC1187" s="38" t="s">
        <v>112</v>
      </c>
    </row>
    <row r="1188" spans="1:29" x14ac:dyDescent="0.25">
      <c r="A1188" s="13" t="str">
        <f t="shared" si="38"/>
        <v>1451164341</v>
      </c>
      <c r="B1188" s="35">
        <v>1183</v>
      </c>
      <c r="C1188" s="36" t="s">
        <v>10856</v>
      </c>
      <c r="D1188" s="13" t="str">
        <f t="shared" si="39"/>
        <v>1451164341</v>
      </c>
      <c r="E1188" s="36"/>
      <c r="F1188" s="35" t="s">
        <v>10857</v>
      </c>
      <c r="G1188" s="37">
        <v>44104.235046296293</v>
      </c>
      <c r="H1188" s="35" t="s">
        <v>157</v>
      </c>
      <c r="I1188" s="35" t="s">
        <v>10858</v>
      </c>
      <c r="J1188" s="35" t="s">
        <v>10858</v>
      </c>
      <c r="K1188" s="35" t="s">
        <v>10859</v>
      </c>
      <c r="L1188" s="35" t="s">
        <v>10860</v>
      </c>
      <c r="M1188" s="35" t="s">
        <v>10861</v>
      </c>
      <c r="N1188" s="35" t="s">
        <v>10862</v>
      </c>
      <c r="O1188" s="35" t="s">
        <v>10863</v>
      </c>
      <c r="P1188" s="38">
        <v>50000</v>
      </c>
      <c r="Q1188" s="38">
        <v>6650</v>
      </c>
      <c r="R1188" s="38">
        <v>26000</v>
      </c>
      <c r="S1188" s="38">
        <v>0</v>
      </c>
      <c r="T1188" s="38">
        <v>0</v>
      </c>
      <c r="U1188" s="19"/>
      <c r="V1188" s="38">
        <v>0</v>
      </c>
      <c r="W1188" s="19"/>
      <c r="X1188" s="38">
        <v>0</v>
      </c>
      <c r="Y1188" s="38">
        <v>82650</v>
      </c>
      <c r="Z1188" s="38">
        <v>82650</v>
      </c>
      <c r="AA1188" s="39" t="s">
        <v>10864</v>
      </c>
      <c r="AB1188" s="38" t="s">
        <v>138</v>
      </c>
      <c r="AC1188" s="38" t="s">
        <v>112</v>
      </c>
    </row>
    <row r="1189" spans="1:29" x14ac:dyDescent="0.25">
      <c r="A1189" s="13" t="str">
        <f t="shared" si="38"/>
        <v>1754264236</v>
      </c>
      <c r="B1189" s="35">
        <v>1184</v>
      </c>
      <c r="C1189" s="36" t="s">
        <v>10865</v>
      </c>
      <c r="D1189" s="13" t="str">
        <f t="shared" si="39"/>
        <v>1754264236</v>
      </c>
      <c r="E1189" s="36"/>
      <c r="F1189" s="35" t="s">
        <v>10866</v>
      </c>
      <c r="G1189" s="37">
        <v>44104.238159722219</v>
      </c>
      <c r="H1189" s="35" t="s">
        <v>157</v>
      </c>
      <c r="I1189" s="35" t="s">
        <v>10867</v>
      </c>
      <c r="J1189" s="35" t="s">
        <v>10867</v>
      </c>
      <c r="K1189" s="35" t="s">
        <v>10868</v>
      </c>
      <c r="L1189" s="35" t="s">
        <v>10869</v>
      </c>
      <c r="M1189" s="35" t="s">
        <v>10870</v>
      </c>
      <c r="N1189" s="35" t="s">
        <v>10871</v>
      </c>
      <c r="O1189" s="35" t="s">
        <v>6003</v>
      </c>
      <c r="P1189" s="38">
        <v>50000</v>
      </c>
      <c r="Q1189" s="38">
        <v>6650</v>
      </c>
      <c r="R1189" s="38">
        <v>10000</v>
      </c>
      <c r="S1189" s="38">
        <v>0</v>
      </c>
      <c r="T1189" s="38">
        <v>0</v>
      </c>
      <c r="U1189" s="19"/>
      <c r="V1189" s="38">
        <v>0</v>
      </c>
      <c r="W1189" s="19"/>
      <c r="X1189" s="38">
        <v>0</v>
      </c>
      <c r="Y1189" s="38">
        <v>66650</v>
      </c>
      <c r="Z1189" s="38">
        <v>66650</v>
      </c>
      <c r="AA1189" s="39" t="s">
        <v>10872</v>
      </c>
      <c r="AB1189" s="38" t="s">
        <v>162</v>
      </c>
      <c r="AC1189" s="38" t="s">
        <v>112</v>
      </c>
    </row>
    <row r="1190" spans="1:29" x14ac:dyDescent="0.25">
      <c r="A1190" s="13" t="str">
        <f t="shared" si="38"/>
        <v>1437364448</v>
      </c>
      <c r="B1190" s="35">
        <v>1185</v>
      </c>
      <c r="C1190" s="36" t="s">
        <v>10873</v>
      </c>
      <c r="D1190" s="13" t="str">
        <f t="shared" si="39"/>
        <v>1437364448</v>
      </c>
      <c r="E1190" s="36"/>
      <c r="F1190" s="35" t="s">
        <v>10874</v>
      </c>
      <c r="G1190" s="37">
        <v>44104.252175925925</v>
      </c>
      <c r="H1190" s="35" t="s">
        <v>157</v>
      </c>
      <c r="I1190" s="35" t="s">
        <v>10875</v>
      </c>
      <c r="J1190" s="35" t="s">
        <v>10875</v>
      </c>
      <c r="K1190" s="35" t="s">
        <v>10876</v>
      </c>
      <c r="L1190" s="35" t="s">
        <v>10877</v>
      </c>
      <c r="M1190" s="35" t="s">
        <v>10878</v>
      </c>
      <c r="N1190" s="35" t="s">
        <v>10879</v>
      </c>
      <c r="O1190" s="35" t="s">
        <v>10880</v>
      </c>
      <c r="P1190" s="38">
        <v>50000</v>
      </c>
      <c r="Q1190" s="38">
        <v>6650</v>
      </c>
      <c r="R1190" s="38">
        <v>26000</v>
      </c>
      <c r="S1190" s="38">
        <v>0</v>
      </c>
      <c r="T1190" s="38">
        <v>0</v>
      </c>
      <c r="U1190" s="19"/>
      <c r="V1190" s="38">
        <v>0</v>
      </c>
      <c r="W1190" s="19"/>
      <c r="X1190" s="38">
        <v>0</v>
      </c>
      <c r="Y1190" s="38">
        <v>82650</v>
      </c>
      <c r="Z1190" s="38">
        <v>82650</v>
      </c>
      <c r="AA1190" s="39" t="s">
        <v>10881</v>
      </c>
      <c r="AB1190" s="38" t="s">
        <v>138</v>
      </c>
      <c r="AC1190" s="38" t="s">
        <v>112</v>
      </c>
    </row>
    <row r="1191" spans="1:29" x14ac:dyDescent="0.25">
      <c r="A1191" s="13" t="str">
        <f t="shared" si="38"/>
        <v>1524464243</v>
      </c>
      <c r="B1191" s="35">
        <v>1186</v>
      </c>
      <c r="C1191" s="36" t="s">
        <v>10882</v>
      </c>
      <c r="D1191" s="13" t="str">
        <f t="shared" si="39"/>
        <v>1524464243</v>
      </c>
      <c r="E1191" s="36"/>
      <c r="F1191" s="35" t="s">
        <v>10883</v>
      </c>
      <c r="G1191" s="37">
        <v>44104.262604166666</v>
      </c>
      <c r="H1191" s="35" t="s">
        <v>157</v>
      </c>
      <c r="I1191" s="35" t="s">
        <v>10884</v>
      </c>
      <c r="J1191" s="35" t="s">
        <v>10884</v>
      </c>
      <c r="K1191" s="35" t="s">
        <v>10885</v>
      </c>
      <c r="L1191" s="35" t="s">
        <v>10886</v>
      </c>
      <c r="M1191" s="35" t="s">
        <v>10887</v>
      </c>
      <c r="N1191" s="35" t="s">
        <v>10888</v>
      </c>
      <c r="O1191" s="35" t="s">
        <v>10889</v>
      </c>
      <c r="P1191" s="38">
        <v>50000</v>
      </c>
      <c r="Q1191" s="38">
        <v>6650</v>
      </c>
      <c r="R1191" s="38">
        <v>0</v>
      </c>
      <c r="S1191" s="38">
        <v>0</v>
      </c>
      <c r="T1191" s="38">
        <v>0</v>
      </c>
      <c r="U1191" s="19"/>
      <c r="V1191" s="38">
        <v>0</v>
      </c>
      <c r="W1191" s="19"/>
      <c r="X1191" s="38">
        <v>0</v>
      </c>
      <c r="Y1191" s="38">
        <v>56650</v>
      </c>
      <c r="Z1191" s="38">
        <v>56650</v>
      </c>
      <c r="AA1191" s="20"/>
      <c r="AB1191" s="19"/>
      <c r="AC1191" s="38" t="s">
        <v>112</v>
      </c>
    </row>
    <row r="1192" spans="1:29" x14ac:dyDescent="0.25">
      <c r="A1192" s="13" t="str">
        <f t="shared" si="38"/>
        <v>1055124250</v>
      </c>
      <c r="B1192" s="35">
        <v>1187</v>
      </c>
      <c r="C1192" s="36" t="s">
        <v>10890</v>
      </c>
      <c r="D1192" s="13" t="str">
        <f t="shared" si="39"/>
        <v>1055124250</v>
      </c>
      <c r="E1192" s="36"/>
      <c r="F1192" s="35" t="s">
        <v>10891</v>
      </c>
      <c r="G1192" s="37">
        <v>44104.264965277776</v>
      </c>
      <c r="H1192" s="35" t="s">
        <v>157</v>
      </c>
      <c r="I1192" s="35" t="s">
        <v>10892</v>
      </c>
      <c r="J1192" s="35" t="s">
        <v>10892</v>
      </c>
      <c r="K1192" s="35" t="s">
        <v>10893</v>
      </c>
      <c r="L1192" s="35" t="s">
        <v>10894</v>
      </c>
      <c r="M1192" s="35" t="s">
        <v>10895</v>
      </c>
      <c r="N1192" s="35" t="s">
        <v>10896</v>
      </c>
      <c r="O1192" s="35" t="s">
        <v>10897</v>
      </c>
      <c r="P1192" s="38">
        <v>50000</v>
      </c>
      <c r="Q1192" s="38">
        <v>6650</v>
      </c>
      <c r="R1192" s="38">
        <v>21000</v>
      </c>
      <c r="S1192" s="38">
        <v>0</v>
      </c>
      <c r="T1192" s="38">
        <v>0</v>
      </c>
      <c r="U1192" s="19"/>
      <c r="V1192" s="38">
        <v>0</v>
      </c>
      <c r="W1192" s="19"/>
      <c r="X1192" s="38">
        <v>0</v>
      </c>
      <c r="Y1192" s="38">
        <v>77650</v>
      </c>
      <c r="Z1192" s="38">
        <v>77650</v>
      </c>
      <c r="AA1192" s="39" t="s">
        <v>10898</v>
      </c>
      <c r="AB1192" s="38" t="s">
        <v>138</v>
      </c>
      <c r="AC1192" s="38" t="s">
        <v>112</v>
      </c>
    </row>
    <row r="1193" spans="1:29" x14ac:dyDescent="0.25">
      <c r="A1193" s="13" t="str">
        <f t="shared" si="38"/>
        <v>1561564036</v>
      </c>
      <c r="B1193" s="35">
        <v>1188</v>
      </c>
      <c r="C1193" s="36" t="s">
        <v>10899</v>
      </c>
      <c r="D1193" s="13" t="str">
        <f t="shared" si="39"/>
        <v>1561564036</v>
      </c>
      <c r="E1193" s="36"/>
      <c r="F1193" s="35" t="s">
        <v>10900</v>
      </c>
      <c r="G1193" s="37">
        <v>44104.26934027778</v>
      </c>
      <c r="H1193" s="35" t="s">
        <v>157</v>
      </c>
      <c r="I1193" s="35" t="s">
        <v>10901</v>
      </c>
      <c r="J1193" s="35" t="s">
        <v>10901</v>
      </c>
      <c r="K1193" s="35" t="s">
        <v>10902</v>
      </c>
      <c r="L1193" s="35" t="s">
        <v>10903</v>
      </c>
      <c r="M1193" s="35" t="s">
        <v>10904</v>
      </c>
      <c r="N1193" s="35" t="s">
        <v>238</v>
      </c>
      <c r="O1193" s="35" t="s">
        <v>239</v>
      </c>
      <c r="P1193" s="38">
        <v>300000</v>
      </c>
      <c r="Q1193" s="38">
        <v>6650</v>
      </c>
      <c r="R1193" s="38">
        <v>10000</v>
      </c>
      <c r="S1193" s="38">
        <v>0</v>
      </c>
      <c r="T1193" s="38">
        <v>0</v>
      </c>
      <c r="U1193" s="19"/>
      <c r="V1193" s="38">
        <v>0</v>
      </c>
      <c r="W1193" s="19"/>
      <c r="X1193" s="38">
        <v>0</v>
      </c>
      <c r="Y1193" s="38">
        <v>316650</v>
      </c>
      <c r="Z1193" s="38">
        <v>316650</v>
      </c>
      <c r="AA1193" s="39" t="s">
        <v>10905</v>
      </c>
      <c r="AB1193" s="38" t="s">
        <v>162</v>
      </c>
      <c r="AC1193" s="38" t="s">
        <v>112</v>
      </c>
    </row>
    <row r="1194" spans="1:29" x14ac:dyDescent="0.25">
      <c r="A1194" s="13" t="str">
        <f t="shared" si="38"/>
        <v>1886564812</v>
      </c>
      <c r="B1194" s="35">
        <v>1189</v>
      </c>
      <c r="C1194" s="36" t="s">
        <v>10906</v>
      </c>
      <c r="D1194" s="13" t="str">
        <f t="shared" si="39"/>
        <v>1886564812</v>
      </c>
      <c r="E1194" s="36"/>
      <c r="F1194" s="35" t="s">
        <v>10907</v>
      </c>
      <c r="G1194" s="37">
        <v>44104.275185185186</v>
      </c>
      <c r="H1194" s="35" t="s">
        <v>157</v>
      </c>
      <c r="I1194" s="35" t="s">
        <v>10908</v>
      </c>
      <c r="J1194" s="35" t="s">
        <v>10908</v>
      </c>
      <c r="K1194" s="35" t="s">
        <v>10909</v>
      </c>
      <c r="L1194" s="35" t="s">
        <v>10910</v>
      </c>
      <c r="M1194" s="35" t="s">
        <v>10911</v>
      </c>
      <c r="N1194" s="35" t="s">
        <v>540</v>
      </c>
      <c r="O1194" s="35" t="s">
        <v>541</v>
      </c>
      <c r="P1194" s="38">
        <v>520000</v>
      </c>
      <c r="Q1194" s="38">
        <v>6650</v>
      </c>
      <c r="R1194" s="38">
        <v>0</v>
      </c>
      <c r="S1194" s="38">
        <v>0</v>
      </c>
      <c r="T1194" s="38">
        <v>0</v>
      </c>
      <c r="U1194" s="19"/>
      <c r="V1194" s="38">
        <v>0</v>
      </c>
      <c r="W1194" s="19"/>
      <c r="X1194" s="38">
        <v>0</v>
      </c>
      <c r="Y1194" s="38">
        <v>526650</v>
      </c>
      <c r="Z1194" s="38">
        <v>526650</v>
      </c>
      <c r="AA1194" s="20"/>
      <c r="AB1194" s="19"/>
      <c r="AC1194" s="38" t="s">
        <v>112</v>
      </c>
    </row>
    <row r="1195" spans="1:29" x14ac:dyDescent="0.25">
      <c r="A1195" s="13" t="str">
        <f t="shared" si="38"/>
        <v>1857664759</v>
      </c>
      <c r="B1195" s="35">
        <v>1190</v>
      </c>
      <c r="C1195" s="36" t="s">
        <v>10912</v>
      </c>
      <c r="D1195" s="13" t="str">
        <f t="shared" si="39"/>
        <v>1857664759</v>
      </c>
      <c r="E1195" s="36"/>
      <c r="F1195" s="35" t="s">
        <v>10913</v>
      </c>
      <c r="G1195" s="37">
        <v>44104.287546296298</v>
      </c>
      <c r="H1195" s="35" t="s">
        <v>157</v>
      </c>
      <c r="I1195" s="35" t="s">
        <v>10914</v>
      </c>
      <c r="J1195" s="35" t="s">
        <v>10914</v>
      </c>
      <c r="K1195" s="35" t="s">
        <v>10915</v>
      </c>
      <c r="L1195" s="35" t="s">
        <v>10916</v>
      </c>
      <c r="M1195" s="35" t="s">
        <v>10917</v>
      </c>
      <c r="N1195" s="35" t="s">
        <v>10918</v>
      </c>
      <c r="O1195" s="35" t="s">
        <v>10919</v>
      </c>
      <c r="P1195" s="38">
        <v>50000</v>
      </c>
      <c r="Q1195" s="38">
        <v>6650</v>
      </c>
      <c r="R1195" s="38">
        <v>0</v>
      </c>
      <c r="S1195" s="38">
        <v>0</v>
      </c>
      <c r="T1195" s="38">
        <v>0</v>
      </c>
      <c r="U1195" s="19"/>
      <c r="V1195" s="38">
        <v>0</v>
      </c>
      <c r="W1195" s="19"/>
      <c r="X1195" s="38">
        <v>0</v>
      </c>
      <c r="Y1195" s="38">
        <v>56650</v>
      </c>
      <c r="Z1195" s="38">
        <v>56650</v>
      </c>
      <c r="AA1195" s="20"/>
      <c r="AB1195" s="19"/>
      <c r="AC1195" s="38" t="s">
        <v>112</v>
      </c>
    </row>
    <row r="1196" spans="1:29" x14ac:dyDescent="0.25">
      <c r="A1196" s="13" t="str">
        <f t="shared" si="38"/>
        <v>1287664145</v>
      </c>
      <c r="B1196" s="35">
        <v>1191</v>
      </c>
      <c r="C1196" s="36" t="s">
        <v>10920</v>
      </c>
      <c r="D1196" s="13" t="str">
        <f t="shared" si="39"/>
        <v>1287664145</v>
      </c>
      <c r="E1196" s="36"/>
      <c r="F1196" s="35" t="s">
        <v>10921</v>
      </c>
      <c r="G1196" s="37">
        <v>44104.287881944445</v>
      </c>
      <c r="H1196" s="35" t="s">
        <v>157</v>
      </c>
      <c r="I1196" s="35" t="s">
        <v>10922</v>
      </c>
      <c r="J1196" s="35" t="s">
        <v>10922</v>
      </c>
      <c r="K1196" s="35" t="s">
        <v>10923</v>
      </c>
      <c r="L1196" s="35" t="s">
        <v>10924</v>
      </c>
      <c r="M1196" s="35" t="s">
        <v>10925</v>
      </c>
      <c r="N1196" s="35" t="s">
        <v>10926</v>
      </c>
      <c r="O1196" s="35" t="s">
        <v>10927</v>
      </c>
      <c r="P1196" s="38">
        <v>50000</v>
      </c>
      <c r="Q1196" s="38">
        <v>6650</v>
      </c>
      <c r="R1196" s="38">
        <v>8000</v>
      </c>
      <c r="S1196" s="38">
        <v>0</v>
      </c>
      <c r="T1196" s="38">
        <v>0</v>
      </c>
      <c r="U1196" s="19"/>
      <c r="V1196" s="38">
        <v>0</v>
      </c>
      <c r="W1196" s="19"/>
      <c r="X1196" s="38">
        <v>0</v>
      </c>
      <c r="Y1196" s="38">
        <v>64650</v>
      </c>
      <c r="Z1196" s="38">
        <v>64650</v>
      </c>
      <c r="AA1196" s="39" t="s">
        <v>10928</v>
      </c>
      <c r="AB1196" s="38" t="s">
        <v>162</v>
      </c>
      <c r="AC1196" s="38" t="s">
        <v>112</v>
      </c>
    </row>
    <row r="1197" spans="1:29" x14ac:dyDescent="0.25">
      <c r="A1197" s="13" t="str">
        <f t="shared" si="38"/>
        <v>1130764837</v>
      </c>
      <c r="B1197" s="35">
        <v>1192</v>
      </c>
      <c r="C1197" s="36" t="s">
        <v>10929</v>
      </c>
      <c r="D1197" s="13" t="str">
        <f t="shared" si="39"/>
        <v>1130764837</v>
      </c>
      <c r="E1197" s="36"/>
      <c r="F1197" s="35" t="s">
        <v>10930</v>
      </c>
      <c r="G1197" s="37">
        <v>44104.294861111113</v>
      </c>
      <c r="H1197" s="35" t="s">
        <v>157</v>
      </c>
      <c r="I1197" s="35" t="s">
        <v>10931</v>
      </c>
      <c r="J1197" s="35" t="s">
        <v>10931</v>
      </c>
      <c r="K1197" s="35" t="s">
        <v>10932</v>
      </c>
      <c r="L1197" s="35" t="s">
        <v>10933</v>
      </c>
      <c r="M1197" s="35" t="s">
        <v>10934</v>
      </c>
      <c r="N1197" s="35" t="s">
        <v>1000</v>
      </c>
      <c r="O1197" s="35" t="s">
        <v>325</v>
      </c>
      <c r="P1197" s="38">
        <v>811000</v>
      </c>
      <c r="Q1197" s="38">
        <v>6650</v>
      </c>
      <c r="R1197" s="38">
        <v>10000</v>
      </c>
      <c r="S1197" s="38">
        <v>0</v>
      </c>
      <c r="T1197" s="38">
        <v>0</v>
      </c>
      <c r="U1197" s="19"/>
      <c r="V1197" s="38">
        <v>0</v>
      </c>
      <c r="W1197" s="19"/>
      <c r="X1197" s="38">
        <v>0</v>
      </c>
      <c r="Y1197" s="38">
        <v>827650</v>
      </c>
      <c r="Z1197" s="38">
        <v>827650</v>
      </c>
      <c r="AA1197" s="39" t="s">
        <v>10935</v>
      </c>
      <c r="AB1197" s="38" t="s">
        <v>162</v>
      </c>
      <c r="AC1197" s="38" t="s">
        <v>112</v>
      </c>
    </row>
    <row r="1198" spans="1:29" x14ac:dyDescent="0.25">
      <c r="A1198" s="13" t="str">
        <f t="shared" si="38"/>
        <v>1429764636</v>
      </c>
      <c r="B1198" s="35">
        <v>1193</v>
      </c>
      <c r="C1198" s="36" t="s">
        <v>10936</v>
      </c>
      <c r="D1198" s="13" t="str">
        <f t="shared" si="39"/>
        <v>1429764636</v>
      </c>
      <c r="E1198" s="36"/>
      <c r="F1198" s="35" t="s">
        <v>10937</v>
      </c>
      <c r="G1198" s="37">
        <v>44104.300810185188</v>
      </c>
      <c r="H1198" s="35" t="s">
        <v>157</v>
      </c>
      <c r="I1198" s="35" t="s">
        <v>10938</v>
      </c>
      <c r="J1198" s="35" t="s">
        <v>10938</v>
      </c>
      <c r="K1198" s="35" t="s">
        <v>10939</v>
      </c>
      <c r="L1198" s="35" t="s">
        <v>10940</v>
      </c>
      <c r="M1198" s="35" t="s">
        <v>10941</v>
      </c>
      <c r="N1198" s="35" t="s">
        <v>10942</v>
      </c>
      <c r="O1198" s="35" t="s">
        <v>10943</v>
      </c>
      <c r="P1198" s="38">
        <v>50000</v>
      </c>
      <c r="Q1198" s="38">
        <v>6650</v>
      </c>
      <c r="R1198" s="38">
        <v>8000</v>
      </c>
      <c r="S1198" s="38">
        <v>0</v>
      </c>
      <c r="T1198" s="38">
        <v>0</v>
      </c>
      <c r="U1198" s="19"/>
      <c r="V1198" s="38">
        <v>0</v>
      </c>
      <c r="W1198" s="19"/>
      <c r="X1198" s="38">
        <v>0</v>
      </c>
      <c r="Y1198" s="38">
        <v>64650</v>
      </c>
      <c r="Z1198" s="38">
        <v>64650</v>
      </c>
      <c r="AA1198" s="39" t="s">
        <v>10944</v>
      </c>
      <c r="AB1198" s="38" t="s">
        <v>162</v>
      </c>
      <c r="AC1198" s="38" t="s">
        <v>112</v>
      </c>
    </row>
    <row r="1199" spans="1:29" x14ac:dyDescent="0.25">
      <c r="A1199" s="13" t="str">
        <f t="shared" si="38"/>
        <v>1741864291</v>
      </c>
      <c r="B1199" s="35">
        <v>1194</v>
      </c>
      <c r="C1199" s="36" t="s">
        <v>10945</v>
      </c>
      <c r="D1199" s="13" t="str">
        <f t="shared" si="39"/>
        <v>1741864291</v>
      </c>
      <c r="E1199" s="36"/>
      <c r="F1199" s="35" t="s">
        <v>10946</v>
      </c>
      <c r="G1199" s="37">
        <v>44104.304270833331</v>
      </c>
      <c r="H1199" s="35" t="s">
        <v>157</v>
      </c>
      <c r="I1199" s="35" t="s">
        <v>10947</v>
      </c>
      <c r="J1199" s="35" t="s">
        <v>10947</v>
      </c>
      <c r="K1199" s="35" t="s">
        <v>10948</v>
      </c>
      <c r="L1199" s="35" t="s">
        <v>10949</v>
      </c>
      <c r="M1199" s="35" t="s">
        <v>10950</v>
      </c>
      <c r="N1199" s="35" t="s">
        <v>10951</v>
      </c>
      <c r="O1199" s="35" t="s">
        <v>10952</v>
      </c>
      <c r="P1199" s="38">
        <v>860000</v>
      </c>
      <c r="Q1199" s="38">
        <v>6650</v>
      </c>
      <c r="R1199" s="38">
        <v>20000</v>
      </c>
      <c r="S1199" s="38">
        <v>0</v>
      </c>
      <c r="T1199" s="38">
        <v>0</v>
      </c>
      <c r="U1199" s="19"/>
      <c r="V1199" s="38">
        <v>0</v>
      </c>
      <c r="W1199" s="19"/>
      <c r="X1199" s="38">
        <v>0</v>
      </c>
      <c r="Y1199" s="38">
        <v>886650</v>
      </c>
      <c r="Z1199" s="38">
        <v>886650</v>
      </c>
      <c r="AA1199" s="39" t="s">
        <v>10953</v>
      </c>
      <c r="AB1199" s="38" t="s">
        <v>162</v>
      </c>
      <c r="AC1199" s="38" t="s">
        <v>112</v>
      </c>
    </row>
    <row r="1200" spans="1:29" x14ac:dyDescent="0.25">
      <c r="A1200" s="13" t="str">
        <f t="shared" si="38"/>
        <v>1133764717</v>
      </c>
      <c r="B1200" s="35">
        <v>1195</v>
      </c>
      <c r="C1200" s="36" t="s">
        <v>10954</v>
      </c>
      <c r="D1200" s="13" t="str">
        <f t="shared" si="39"/>
        <v>1133764717</v>
      </c>
      <c r="E1200" s="36"/>
      <c r="F1200" s="35" t="s">
        <v>10955</v>
      </c>
      <c r="G1200" s="37">
        <v>44104.312418981484</v>
      </c>
      <c r="H1200" s="35" t="s">
        <v>157</v>
      </c>
      <c r="I1200" s="35" t="s">
        <v>10956</v>
      </c>
      <c r="J1200" s="35" t="s">
        <v>10956</v>
      </c>
      <c r="K1200" s="35" t="s">
        <v>10957</v>
      </c>
      <c r="L1200" s="35" t="s">
        <v>10958</v>
      </c>
      <c r="M1200" s="35" t="s">
        <v>10959</v>
      </c>
      <c r="N1200" s="35" t="s">
        <v>10960</v>
      </c>
      <c r="O1200" s="35" t="s">
        <v>10961</v>
      </c>
      <c r="P1200" s="38">
        <v>50000</v>
      </c>
      <c r="Q1200" s="38">
        <v>6650</v>
      </c>
      <c r="R1200" s="38">
        <v>8000</v>
      </c>
      <c r="S1200" s="38">
        <v>0</v>
      </c>
      <c r="T1200" s="38">
        <v>0</v>
      </c>
      <c r="U1200" s="19"/>
      <c r="V1200" s="38">
        <v>0</v>
      </c>
      <c r="W1200" s="19"/>
      <c r="X1200" s="38">
        <v>0</v>
      </c>
      <c r="Y1200" s="38">
        <v>64650</v>
      </c>
      <c r="Z1200" s="38">
        <v>64650</v>
      </c>
      <c r="AA1200" s="39" t="s">
        <v>10962</v>
      </c>
      <c r="AB1200" s="38" t="s">
        <v>138</v>
      </c>
      <c r="AC1200" s="38" t="s">
        <v>112</v>
      </c>
    </row>
    <row r="1201" spans="1:29" x14ac:dyDescent="0.25">
      <c r="A1201" s="13" t="str">
        <f t="shared" si="38"/>
        <v>1425928K52Q</v>
      </c>
      <c r="B1201" s="35">
        <v>1196</v>
      </c>
      <c r="C1201" s="36" t="s">
        <v>10963</v>
      </c>
      <c r="D1201" s="13" t="str">
        <f t="shared" si="39"/>
        <v>1425928K52Q</v>
      </c>
      <c r="E1201" s="36"/>
      <c r="F1201" s="35" t="s">
        <v>10963</v>
      </c>
      <c r="G1201" s="37">
        <v>44104.313958333332</v>
      </c>
      <c r="H1201" s="35" t="s">
        <v>180</v>
      </c>
      <c r="I1201" s="35" t="s">
        <v>10964</v>
      </c>
      <c r="J1201" s="35" t="s">
        <v>10964</v>
      </c>
      <c r="K1201" s="35" t="s">
        <v>10965</v>
      </c>
      <c r="L1201" s="35" t="s">
        <v>10966</v>
      </c>
      <c r="M1201" s="35" t="s">
        <v>10967</v>
      </c>
      <c r="N1201" s="35" t="s">
        <v>1500</v>
      </c>
      <c r="O1201" s="35" t="s">
        <v>282</v>
      </c>
      <c r="P1201" s="38">
        <v>91000</v>
      </c>
      <c r="Q1201" s="38">
        <v>5200</v>
      </c>
      <c r="R1201" s="38">
        <v>10000</v>
      </c>
      <c r="S1201" s="38">
        <v>0</v>
      </c>
      <c r="T1201" s="38">
        <v>0</v>
      </c>
      <c r="U1201" s="19"/>
      <c r="V1201" s="38">
        <v>0</v>
      </c>
      <c r="W1201" s="19"/>
      <c r="X1201" s="38">
        <v>0</v>
      </c>
      <c r="Y1201" s="38">
        <v>106200</v>
      </c>
      <c r="Z1201" s="38">
        <v>106200</v>
      </c>
      <c r="AA1201" s="39" t="s">
        <v>10968</v>
      </c>
      <c r="AB1201" s="38" t="s">
        <v>168</v>
      </c>
      <c r="AC1201" s="38" t="s">
        <v>112</v>
      </c>
    </row>
    <row r="1202" spans="1:29" x14ac:dyDescent="0.25">
      <c r="A1202" s="13" t="str">
        <f t="shared" si="38"/>
        <v>1695964014</v>
      </c>
      <c r="B1202" s="35">
        <v>1197</v>
      </c>
      <c r="C1202" s="36" t="s">
        <v>10969</v>
      </c>
      <c r="D1202" s="13" t="str">
        <f t="shared" si="39"/>
        <v>1695964014</v>
      </c>
      <c r="E1202" s="36"/>
      <c r="F1202" s="35" t="s">
        <v>10970</v>
      </c>
      <c r="G1202" s="37">
        <v>44104.320196759261</v>
      </c>
      <c r="H1202" s="35" t="s">
        <v>157</v>
      </c>
      <c r="I1202" s="35" t="s">
        <v>10971</v>
      </c>
      <c r="J1202" s="35" t="s">
        <v>10971</v>
      </c>
      <c r="K1202" s="35" t="s">
        <v>10972</v>
      </c>
      <c r="L1202" s="35" t="s">
        <v>10973</v>
      </c>
      <c r="M1202" s="35" t="s">
        <v>10974</v>
      </c>
      <c r="N1202" s="35" t="s">
        <v>10942</v>
      </c>
      <c r="O1202" s="35" t="s">
        <v>10943</v>
      </c>
      <c r="P1202" s="38">
        <v>474000</v>
      </c>
      <c r="Q1202" s="38">
        <v>6650</v>
      </c>
      <c r="R1202" s="38">
        <v>8000</v>
      </c>
      <c r="S1202" s="38">
        <v>0</v>
      </c>
      <c r="T1202" s="38">
        <v>0</v>
      </c>
      <c r="U1202" s="19"/>
      <c r="V1202" s="38">
        <v>0</v>
      </c>
      <c r="W1202" s="19"/>
      <c r="X1202" s="38">
        <v>0</v>
      </c>
      <c r="Y1202" s="38">
        <v>488650</v>
      </c>
      <c r="Z1202" s="38">
        <v>488650</v>
      </c>
      <c r="AA1202" s="39" t="s">
        <v>10975</v>
      </c>
      <c r="AB1202" s="38" t="s">
        <v>162</v>
      </c>
      <c r="AC1202" s="38" t="s">
        <v>112</v>
      </c>
    </row>
    <row r="1203" spans="1:29" x14ac:dyDescent="0.25">
      <c r="A1203" s="13" t="str">
        <f t="shared" si="38"/>
        <v>1186724754</v>
      </c>
      <c r="B1203" s="35">
        <v>1198</v>
      </c>
      <c r="C1203" s="36" t="s">
        <v>10976</v>
      </c>
      <c r="D1203" s="13" t="str">
        <f t="shared" si="39"/>
        <v>1186724754</v>
      </c>
      <c r="E1203" s="36"/>
      <c r="F1203" s="35" t="s">
        <v>10977</v>
      </c>
      <c r="G1203" s="37">
        <v>44104.335069444445</v>
      </c>
      <c r="H1203" s="35" t="s">
        <v>157</v>
      </c>
      <c r="I1203" s="35" t="s">
        <v>10978</v>
      </c>
      <c r="J1203" s="35" t="s">
        <v>10978</v>
      </c>
      <c r="K1203" s="35" t="s">
        <v>10979</v>
      </c>
      <c r="L1203" s="35" t="s">
        <v>10980</v>
      </c>
      <c r="M1203" s="35" t="s">
        <v>10981</v>
      </c>
      <c r="N1203" s="35" t="s">
        <v>400</v>
      </c>
      <c r="O1203" s="35" t="s">
        <v>401</v>
      </c>
      <c r="P1203" s="38">
        <v>620000</v>
      </c>
      <c r="Q1203" s="38">
        <v>6650</v>
      </c>
      <c r="R1203" s="38">
        <v>10000</v>
      </c>
      <c r="S1203" s="38">
        <v>0</v>
      </c>
      <c r="T1203" s="38">
        <v>0</v>
      </c>
      <c r="U1203" s="19"/>
      <c r="V1203" s="38">
        <v>0</v>
      </c>
      <c r="W1203" s="19"/>
      <c r="X1203" s="38">
        <v>0</v>
      </c>
      <c r="Y1203" s="38">
        <v>636650</v>
      </c>
      <c r="Z1203" s="38">
        <v>636650</v>
      </c>
      <c r="AA1203" s="39" t="s">
        <v>10982</v>
      </c>
      <c r="AB1203" s="38" t="s">
        <v>162</v>
      </c>
      <c r="AC1203" s="38" t="s">
        <v>112</v>
      </c>
    </row>
    <row r="1204" spans="1:29" x14ac:dyDescent="0.25">
      <c r="A1204" s="13" t="str">
        <f t="shared" si="38"/>
        <v>1373274224</v>
      </c>
      <c r="B1204" s="35">
        <v>1199</v>
      </c>
      <c r="C1204" s="36" t="s">
        <v>10983</v>
      </c>
      <c r="D1204" s="13" t="str">
        <f t="shared" si="39"/>
        <v>1373274224</v>
      </c>
      <c r="E1204" s="36"/>
      <c r="F1204" s="35" t="s">
        <v>10984</v>
      </c>
      <c r="G1204" s="37">
        <v>44104.352326388886</v>
      </c>
      <c r="H1204" s="35" t="s">
        <v>157</v>
      </c>
      <c r="I1204" s="35" t="s">
        <v>10985</v>
      </c>
      <c r="J1204" s="35" t="s">
        <v>10985</v>
      </c>
      <c r="K1204" s="35" t="s">
        <v>10986</v>
      </c>
      <c r="L1204" s="35" t="s">
        <v>10987</v>
      </c>
      <c r="M1204" s="35" t="s">
        <v>10988</v>
      </c>
      <c r="N1204" s="35" t="s">
        <v>400</v>
      </c>
      <c r="O1204" s="35" t="s">
        <v>401</v>
      </c>
      <c r="P1204" s="38">
        <v>620000</v>
      </c>
      <c r="Q1204" s="38">
        <v>6650</v>
      </c>
      <c r="R1204" s="38">
        <v>10000</v>
      </c>
      <c r="S1204" s="38">
        <v>0</v>
      </c>
      <c r="T1204" s="38">
        <v>0</v>
      </c>
      <c r="U1204" s="19"/>
      <c r="V1204" s="38">
        <v>0</v>
      </c>
      <c r="W1204" s="19"/>
      <c r="X1204" s="38">
        <v>0</v>
      </c>
      <c r="Y1204" s="38">
        <v>636650</v>
      </c>
      <c r="Z1204" s="38">
        <v>636650</v>
      </c>
      <c r="AA1204" s="39" t="s">
        <v>10989</v>
      </c>
      <c r="AB1204" s="38" t="s">
        <v>162</v>
      </c>
      <c r="AC1204" s="38" t="s">
        <v>112</v>
      </c>
    </row>
    <row r="1205" spans="1:29" x14ac:dyDescent="0.25">
      <c r="A1205" s="13" t="str">
        <f t="shared" si="38"/>
        <v>1536274201</v>
      </c>
      <c r="B1205" s="35">
        <v>1200</v>
      </c>
      <c r="C1205" s="36" t="s">
        <v>10990</v>
      </c>
      <c r="D1205" s="13" t="str">
        <f t="shared" si="39"/>
        <v>1536274201</v>
      </c>
      <c r="E1205" s="36"/>
      <c r="F1205" s="35" t="s">
        <v>10991</v>
      </c>
      <c r="G1205" s="37">
        <v>44104.355208333334</v>
      </c>
      <c r="H1205" s="35" t="s">
        <v>157</v>
      </c>
      <c r="I1205" s="35" t="s">
        <v>10992</v>
      </c>
      <c r="J1205" s="35" t="s">
        <v>10992</v>
      </c>
      <c r="K1205" s="35" t="s">
        <v>10993</v>
      </c>
      <c r="L1205" s="35" t="s">
        <v>10994</v>
      </c>
      <c r="M1205" s="35" t="s">
        <v>10995</v>
      </c>
      <c r="N1205" s="35" t="s">
        <v>10996</v>
      </c>
      <c r="O1205" s="35" t="s">
        <v>390</v>
      </c>
      <c r="P1205" s="38">
        <v>950000</v>
      </c>
      <c r="Q1205" s="38">
        <v>6650</v>
      </c>
      <c r="R1205" s="38">
        <v>10000</v>
      </c>
      <c r="S1205" s="38">
        <v>0</v>
      </c>
      <c r="T1205" s="38">
        <v>0</v>
      </c>
      <c r="U1205" s="19"/>
      <c r="V1205" s="38">
        <v>0</v>
      </c>
      <c r="W1205" s="19"/>
      <c r="X1205" s="38">
        <v>0</v>
      </c>
      <c r="Y1205" s="38">
        <v>966650</v>
      </c>
      <c r="Z1205" s="38">
        <v>966650</v>
      </c>
      <c r="AA1205" s="39" t="s">
        <v>10997</v>
      </c>
      <c r="AB1205" s="38" t="s">
        <v>162</v>
      </c>
      <c r="AC1205" s="38" t="s">
        <v>112</v>
      </c>
    </row>
    <row r="1206" spans="1:29" x14ac:dyDescent="0.25">
      <c r="A1206" s="13" t="str">
        <f t="shared" si="38"/>
        <v>1039924756</v>
      </c>
      <c r="B1206" s="35">
        <v>1201</v>
      </c>
      <c r="C1206" s="36" t="s">
        <v>10998</v>
      </c>
      <c r="D1206" s="13" t="str">
        <f t="shared" si="39"/>
        <v>1039924756</v>
      </c>
      <c r="E1206" s="36"/>
      <c r="F1206" s="35" t="s">
        <v>10999</v>
      </c>
      <c r="G1206" s="37">
        <v>44104.361446759256</v>
      </c>
      <c r="H1206" s="35" t="s">
        <v>157</v>
      </c>
      <c r="I1206" s="35" t="s">
        <v>11000</v>
      </c>
      <c r="J1206" s="35" t="s">
        <v>11000</v>
      </c>
      <c r="K1206" s="35" t="s">
        <v>11001</v>
      </c>
      <c r="L1206" s="35" t="s">
        <v>11002</v>
      </c>
      <c r="M1206" s="35" t="s">
        <v>11003</v>
      </c>
      <c r="N1206" s="35" t="s">
        <v>10288</v>
      </c>
      <c r="O1206" s="35" t="s">
        <v>10289</v>
      </c>
      <c r="P1206" s="38">
        <v>475000</v>
      </c>
      <c r="Q1206" s="38">
        <v>6650</v>
      </c>
      <c r="R1206" s="38">
        <v>10000</v>
      </c>
      <c r="S1206" s="38">
        <v>0</v>
      </c>
      <c r="T1206" s="38">
        <v>0</v>
      </c>
      <c r="U1206" s="19"/>
      <c r="V1206" s="38">
        <v>0</v>
      </c>
      <c r="W1206" s="19"/>
      <c r="X1206" s="38">
        <v>0</v>
      </c>
      <c r="Y1206" s="38">
        <v>491650</v>
      </c>
      <c r="Z1206" s="38">
        <v>491650</v>
      </c>
      <c r="AA1206" s="39" t="s">
        <v>11004</v>
      </c>
      <c r="AB1206" s="38" t="s">
        <v>162</v>
      </c>
      <c r="AC1206" s="38" t="s">
        <v>112</v>
      </c>
    </row>
    <row r="1207" spans="1:29" x14ac:dyDescent="0.25">
      <c r="A1207" s="13" t="str">
        <f t="shared" si="38"/>
        <v>1904374118</v>
      </c>
      <c r="B1207" s="35">
        <v>1202</v>
      </c>
      <c r="C1207" s="36" t="s">
        <v>11005</v>
      </c>
      <c r="D1207" s="13" t="str">
        <f t="shared" si="39"/>
        <v>1904374118</v>
      </c>
      <c r="E1207" s="36"/>
      <c r="F1207" s="35" t="s">
        <v>11006</v>
      </c>
      <c r="G1207" s="37">
        <v>44104.364282407405</v>
      </c>
      <c r="H1207" s="35" t="s">
        <v>157</v>
      </c>
      <c r="I1207" s="35" t="s">
        <v>11007</v>
      </c>
      <c r="J1207" s="35" t="s">
        <v>11007</v>
      </c>
      <c r="K1207" s="35" t="s">
        <v>11008</v>
      </c>
      <c r="L1207" s="35" t="s">
        <v>11009</v>
      </c>
      <c r="M1207" s="35" t="s">
        <v>11010</v>
      </c>
      <c r="N1207" s="35" t="s">
        <v>11011</v>
      </c>
      <c r="O1207" s="35" t="s">
        <v>11012</v>
      </c>
      <c r="P1207" s="38">
        <v>50000</v>
      </c>
      <c r="Q1207" s="38">
        <v>6650</v>
      </c>
      <c r="R1207" s="38">
        <v>20000</v>
      </c>
      <c r="S1207" s="38">
        <v>0</v>
      </c>
      <c r="T1207" s="38">
        <v>0</v>
      </c>
      <c r="U1207" s="19"/>
      <c r="V1207" s="38">
        <v>0</v>
      </c>
      <c r="W1207" s="19"/>
      <c r="X1207" s="38">
        <v>0</v>
      </c>
      <c r="Y1207" s="38">
        <v>76650</v>
      </c>
      <c r="Z1207" s="38">
        <v>76650</v>
      </c>
      <c r="AA1207" s="39" t="s">
        <v>11013</v>
      </c>
      <c r="AB1207" s="38" t="s">
        <v>162</v>
      </c>
      <c r="AC1207" s="38" t="s">
        <v>112</v>
      </c>
    </row>
    <row r="1208" spans="1:29" x14ac:dyDescent="0.25">
      <c r="A1208" s="13" t="str">
        <f t="shared" si="38"/>
        <v>1903374882</v>
      </c>
      <c r="B1208" s="35">
        <v>1203</v>
      </c>
      <c r="C1208" s="36" t="s">
        <v>11014</v>
      </c>
      <c r="D1208" s="13" t="str">
        <f t="shared" si="39"/>
        <v>1903374882</v>
      </c>
      <c r="E1208" s="36"/>
      <c r="F1208" s="35" t="s">
        <v>11015</v>
      </c>
      <c r="G1208" s="37">
        <v>44104.36582175926</v>
      </c>
      <c r="H1208" s="35" t="s">
        <v>157</v>
      </c>
      <c r="I1208" s="35" t="s">
        <v>11016</v>
      </c>
      <c r="J1208" s="35" t="s">
        <v>11016</v>
      </c>
      <c r="K1208" s="35" t="s">
        <v>11017</v>
      </c>
      <c r="L1208" s="35" t="s">
        <v>11018</v>
      </c>
      <c r="M1208" s="35" t="s">
        <v>11019</v>
      </c>
      <c r="N1208" s="35" t="s">
        <v>749</v>
      </c>
      <c r="O1208" s="35" t="s">
        <v>750</v>
      </c>
      <c r="P1208" s="38">
        <v>620000</v>
      </c>
      <c r="Q1208" s="38">
        <v>6650</v>
      </c>
      <c r="R1208" s="38">
        <v>10000</v>
      </c>
      <c r="S1208" s="38">
        <v>0</v>
      </c>
      <c r="T1208" s="38">
        <v>0</v>
      </c>
      <c r="U1208" s="19"/>
      <c r="V1208" s="38">
        <v>0</v>
      </c>
      <c r="W1208" s="19"/>
      <c r="X1208" s="38">
        <v>0</v>
      </c>
      <c r="Y1208" s="38">
        <v>636650</v>
      </c>
      <c r="Z1208" s="38">
        <v>636650</v>
      </c>
      <c r="AA1208" s="39" t="s">
        <v>11020</v>
      </c>
      <c r="AB1208" s="38" t="s">
        <v>162</v>
      </c>
      <c r="AC1208" s="38" t="s">
        <v>112</v>
      </c>
    </row>
    <row r="1209" spans="1:29" x14ac:dyDescent="0.25">
      <c r="A1209" s="13" t="str">
        <f t="shared" si="38"/>
        <v>1846374649</v>
      </c>
      <c r="B1209" s="35">
        <v>1204</v>
      </c>
      <c r="C1209" s="36" t="s">
        <v>11021</v>
      </c>
      <c r="D1209" s="13" t="str">
        <f t="shared" si="39"/>
        <v>1846374649</v>
      </c>
      <c r="E1209" s="36"/>
      <c r="F1209" s="35" t="s">
        <v>11022</v>
      </c>
      <c r="G1209" s="37">
        <v>44104.366990740738</v>
      </c>
      <c r="H1209" s="35" t="s">
        <v>157</v>
      </c>
      <c r="I1209" s="35" t="s">
        <v>11023</v>
      </c>
      <c r="J1209" s="35" t="s">
        <v>11023</v>
      </c>
      <c r="K1209" s="35" t="s">
        <v>11024</v>
      </c>
      <c r="L1209" s="35" t="s">
        <v>11025</v>
      </c>
      <c r="M1209" s="35" t="s">
        <v>11026</v>
      </c>
      <c r="N1209" s="35" t="s">
        <v>2271</v>
      </c>
      <c r="O1209" s="35" t="s">
        <v>2272</v>
      </c>
      <c r="P1209" s="38">
        <v>500000</v>
      </c>
      <c r="Q1209" s="38">
        <v>6650</v>
      </c>
      <c r="R1209" s="38">
        <v>10000</v>
      </c>
      <c r="S1209" s="38">
        <v>0</v>
      </c>
      <c r="T1209" s="38">
        <v>0</v>
      </c>
      <c r="U1209" s="19"/>
      <c r="V1209" s="38">
        <v>0</v>
      </c>
      <c r="W1209" s="19"/>
      <c r="X1209" s="38">
        <v>0</v>
      </c>
      <c r="Y1209" s="38">
        <v>516650</v>
      </c>
      <c r="Z1209" s="38">
        <v>516650</v>
      </c>
      <c r="AA1209" s="39" t="s">
        <v>11027</v>
      </c>
      <c r="AB1209" s="38" t="s">
        <v>162</v>
      </c>
      <c r="AC1209" s="38" t="s">
        <v>112</v>
      </c>
    </row>
    <row r="1210" spans="1:29" x14ac:dyDescent="0.25">
      <c r="A1210" s="13" t="str">
        <f t="shared" si="38"/>
        <v>1889034643</v>
      </c>
      <c r="B1210" s="35">
        <v>1205</v>
      </c>
      <c r="C1210" s="36" t="s">
        <v>11028</v>
      </c>
      <c r="D1210" s="13" t="str">
        <f t="shared" si="39"/>
        <v>1889034643</v>
      </c>
      <c r="E1210" s="36"/>
      <c r="F1210" s="35" t="s">
        <v>11029</v>
      </c>
      <c r="G1210" s="37">
        <v>44104.373969907407</v>
      </c>
      <c r="H1210" s="35" t="s">
        <v>157</v>
      </c>
      <c r="I1210" s="35" t="s">
        <v>11030</v>
      </c>
      <c r="J1210" s="35" t="s">
        <v>11030</v>
      </c>
      <c r="K1210" s="35" t="s">
        <v>11031</v>
      </c>
      <c r="L1210" s="35" t="s">
        <v>11032</v>
      </c>
      <c r="M1210" s="35" t="s">
        <v>11033</v>
      </c>
      <c r="N1210" s="35" t="s">
        <v>11034</v>
      </c>
      <c r="O1210" s="35" t="s">
        <v>11035</v>
      </c>
      <c r="P1210" s="38">
        <v>3600000</v>
      </c>
      <c r="Q1210" s="38">
        <v>6650</v>
      </c>
      <c r="R1210" s="38">
        <v>0</v>
      </c>
      <c r="S1210" s="38">
        <v>0</v>
      </c>
      <c r="T1210" s="38">
        <v>0</v>
      </c>
      <c r="U1210" s="19"/>
      <c r="V1210" s="38">
        <v>0</v>
      </c>
      <c r="W1210" s="19"/>
      <c r="X1210" s="38">
        <v>0</v>
      </c>
      <c r="Y1210" s="38">
        <v>3606650</v>
      </c>
      <c r="Z1210" s="38">
        <v>3606650</v>
      </c>
      <c r="AA1210" s="20"/>
      <c r="AB1210" s="19"/>
      <c r="AC1210" s="38" t="s">
        <v>112</v>
      </c>
    </row>
    <row r="1211" spans="1:29" x14ac:dyDescent="0.25">
      <c r="A1211" s="13" t="str">
        <f t="shared" si="38"/>
        <v>1882474817</v>
      </c>
      <c r="B1211" s="35">
        <v>1206</v>
      </c>
      <c r="C1211" s="36" t="s">
        <v>11036</v>
      </c>
      <c r="D1211" s="13" t="str">
        <f t="shared" si="39"/>
        <v>1882474817</v>
      </c>
      <c r="E1211" s="36"/>
      <c r="F1211" s="35" t="s">
        <v>11037</v>
      </c>
      <c r="G1211" s="37">
        <v>44104.374675925923</v>
      </c>
      <c r="H1211" s="35" t="s">
        <v>157</v>
      </c>
      <c r="I1211" s="35" t="s">
        <v>11038</v>
      </c>
      <c r="J1211" s="35" t="s">
        <v>11038</v>
      </c>
      <c r="K1211" s="35" t="s">
        <v>11039</v>
      </c>
      <c r="L1211" s="35" t="s">
        <v>11040</v>
      </c>
      <c r="M1211" s="35" t="s">
        <v>11041</v>
      </c>
      <c r="N1211" s="35" t="s">
        <v>11042</v>
      </c>
      <c r="O1211" s="35" t="s">
        <v>11043</v>
      </c>
      <c r="P1211" s="38">
        <v>950000</v>
      </c>
      <c r="Q1211" s="38">
        <v>6650</v>
      </c>
      <c r="R1211" s="38">
        <v>12000</v>
      </c>
      <c r="S1211" s="38">
        <v>0</v>
      </c>
      <c r="T1211" s="38">
        <v>0</v>
      </c>
      <c r="U1211" s="19"/>
      <c r="V1211" s="38">
        <v>0</v>
      </c>
      <c r="W1211" s="19"/>
      <c r="X1211" s="38">
        <v>0</v>
      </c>
      <c r="Y1211" s="38">
        <v>968650</v>
      </c>
      <c r="Z1211" s="38">
        <v>968650</v>
      </c>
      <c r="AA1211" s="39" t="s">
        <v>11044</v>
      </c>
      <c r="AB1211" s="38" t="s">
        <v>168</v>
      </c>
      <c r="AC1211" s="38" t="s">
        <v>112</v>
      </c>
    </row>
    <row r="1212" spans="1:29" x14ac:dyDescent="0.25">
      <c r="A1212" s="13" t="str">
        <f t="shared" si="38"/>
        <v>1242234692</v>
      </c>
      <c r="B1212" s="35">
        <v>1207</v>
      </c>
      <c r="C1212" s="36" t="s">
        <v>11045</v>
      </c>
      <c r="D1212" s="13" t="str">
        <f t="shared" si="39"/>
        <v>1242234692</v>
      </c>
      <c r="E1212" s="36"/>
      <c r="F1212" s="35" t="s">
        <v>11046</v>
      </c>
      <c r="G1212" s="37">
        <v>44104.388067129628</v>
      </c>
      <c r="H1212" s="35" t="s">
        <v>157</v>
      </c>
      <c r="I1212" s="35" t="s">
        <v>11047</v>
      </c>
      <c r="J1212" s="35" t="s">
        <v>11047</v>
      </c>
      <c r="K1212" s="35" t="s">
        <v>11048</v>
      </c>
      <c r="L1212" s="35" t="s">
        <v>11049</v>
      </c>
      <c r="M1212" s="35" t="s">
        <v>11050</v>
      </c>
      <c r="N1212" s="35" t="s">
        <v>11051</v>
      </c>
      <c r="O1212" s="35" t="s">
        <v>11052</v>
      </c>
      <c r="P1212" s="38">
        <v>50000</v>
      </c>
      <c r="Q1212" s="38">
        <v>6650</v>
      </c>
      <c r="R1212" s="38">
        <v>0</v>
      </c>
      <c r="S1212" s="38">
        <v>0</v>
      </c>
      <c r="T1212" s="38">
        <v>0</v>
      </c>
      <c r="U1212" s="19"/>
      <c r="V1212" s="38">
        <v>0</v>
      </c>
      <c r="W1212" s="19"/>
      <c r="X1212" s="38">
        <v>0</v>
      </c>
      <c r="Y1212" s="38">
        <v>56650</v>
      </c>
      <c r="Z1212" s="38">
        <v>56650</v>
      </c>
      <c r="AA1212" s="20"/>
      <c r="AB1212" s="19"/>
      <c r="AC1212" s="38" t="s">
        <v>112</v>
      </c>
    </row>
    <row r="1213" spans="1:29" x14ac:dyDescent="0.25">
      <c r="A1213" s="13" t="str">
        <f t="shared" si="38"/>
        <v>1033234674</v>
      </c>
      <c r="B1213" s="35">
        <v>1208</v>
      </c>
      <c r="C1213" s="36" t="s">
        <v>11053</v>
      </c>
      <c r="D1213" s="13" t="str">
        <f t="shared" si="39"/>
        <v>1033234674</v>
      </c>
      <c r="E1213" s="36"/>
      <c r="F1213" s="35" t="s">
        <v>11054</v>
      </c>
      <c r="G1213" s="37">
        <v>44104.388807870368</v>
      </c>
      <c r="H1213" s="35" t="s">
        <v>157</v>
      </c>
      <c r="I1213" s="35" t="s">
        <v>11055</v>
      </c>
      <c r="J1213" s="35" t="s">
        <v>11055</v>
      </c>
      <c r="K1213" s="35" t="s">
        <v>11056</v>
      </c>
      <c r="L1213" s="35" t="s">
        <v>11057</v>
      </c>
      <c r="M1213" s="35" t="s">
        <v>11058</v>
      </c>
      <c r="N1213" s="35" t="s">
        <v>10288</v>
      </c>
      <c r="O1213" s="35" t="s">
        <v>10289</v>
      </c>
      <c r="P1213" s="38">
        <v>114000</v>
      </c>
      <c r="Q1213" s="38">
        <v>6650</v>
      </c>
      <c r="R1213" s="38">
        <v>10000</v>
      </c>
      <c r="S1213" s="38">
        <v>0</v>
      </c>
      <c r="T1213" s="38">
        <v>0</v>
      </c>
      <c r="U1213" s="19"/>
      <c r="V1213" s="38">
        <v>0</v>
      </c>
      <c r="W1213" s="19"/>
      <c r="X1213" s="38">
        <v>0</v>
      </c>
      <c r="Y1213" s="38">
        <v>130650</v>
      </c>
      <c r="Z1213" s="38">
        <v>130650</v>
      </c>
      <c r="AA1213" s="39" t="s">
        <v>11059</v>
      </c>
      <c r="AB1213" s="38" t="s">
        <v>162</v>
      </c>
      <c r="AC1213" s="38" t="s">
        <v>112</v>
      </c>
    </row>
    <row r="1214" spans="1:29" x14ac:dyDescent="0.25">
      <c r="A1214" s="13" t="str">
        <f t="shared" si="38"/>
        <v>1208574612</v>
      </c>
      <c r="B1214" s="35">
        <v>1209</v>
      </c>
      <c r="C1214" s="36" t="s">
        <v>11060</v>
      </c>
      <c r="D1214" s="13" t="str">
        <f t="shared" si="39"/>
        <v>1208574612</v>
      </c>
      <c r="E1214" s="36"/>
      <c r="F1214" s="35" t="s">
        <v>11061</v>
      </c>
      <c r="G1214" s="37">
        <v>44104.39203703704</v>
      </c>
      <c r="H1214" s="35" t="s">
        <v>157</v>
      </c>
      <c r="I1214" s="35" t="s">
        <v>11062</v>
      </c>
      <c r="J1214" s="35" t="s">
        <v>11062</v>
      </c>
      <c r="K1214" s="35" t="s">
        <v>11063</v>
      </c>
      <c r="L1214" s="35" t="s">
        <v>11064</v>
      </c>
      <c r="M1214" s="35" t="s">
        <v>11065</v>
      </c>
      <c r="N1214" s="35" t="s">
        <v>8099</v>
      </c>
      <c r="O1214" s="35" t="s">
        <v>8100</v>
      </c>
      <c r="P1214" s="38">
        <v>1860000</v>
      </c>
      <c r="Q1214" s="38">
        <v>6650</v>
      </c>
      <c r="R1214" s="38">
        <v>0</v>
      </c>
      <c r="S1214" s="38">
        <v>0</v>
      </c>
      <c r="T1214" s="38">
        <v>0</v>
      </c>
      <c r="U1214" s="19"/>
      <c r="V1214" s="38">
        <v>0</v>
      </c>
      <c r="W1214" s="19"/>
      <c r="X1214" s="38">
        <v>0</v>
      </c>
      <c r="Y1214" s="38">
        <v>1866650</v>
      </c>
      <c r="Z1214" s="38">
        <v>1866650</v>
      </c>
      <c r="AA1214" s="20"/>
      <c r="AB1214" s="19"/>
      <c r="AC1214" s="38" t="s">
        <v>112</v>
      </c>
    </row>
    <row r="1215" spans="1:29" x14ac:dyDescent="0.25">
      <c r="A1215" s="13" t="str">
        <f t="shared" si="38"/>
        <v>1061674383</v>
      </c>
      <c r="B1215" s="35">
        <v>1210</v>
      </c>
      <c r="C1215" s="36" t="s">
        <v>11066</v>
      </c>
      <c r="D1215" s="13" t="str">
        <f t="shared" si="39"/>
        <v>1061674383</v>
      </c>
      <c r="E1215" s="36"/>
      <c r="F1215" s="35" t="s">
        <v>11067</v>
      </c>
      <c r="G1215" s="37">
        <v>44104.396099537036</v>
      </c>
      <c r="H1215" s="35" t="s">
        <v>157</v>
      </c>
      <c r="I1215" s="35" t="s">
        <v>11068</v>
      </c>
      <c r="J1215" s="35" t="s">
        <v>11068</v>
      </c>
      <c r="K1215" s="35" t="s">
        <v>11069</v>
      </c>
      <c r="L1215" s="35" t="s">
        <v>11070</v>
      </c>
      <c r="M1215" s="35" t="s">
        <v>11071</v>
      </c>
      <c r="N1215" s="35" t="s">
        <v>2271</v>
      </c>
      <c r="O1215" s="35" t="s">
        <v>2272</v>
      </c>
      <c r="P1215" s="38">
        <v>950000</v>
      </c>
      <c r="Q1215" s="38">
        <v>6650</v>
      </c>
      <c r="R1215" s="38">
        <v>22000</v>
      </c>
      <c r="S1215" s="38">
        <v>0</v>
      </c>
      <c r="T1215" s="38">
        <v>0</v>
      </c>
      <c r="U1215" s="19"/>
      <c r="V1215" s="38">
        <v>0</v>
      </c>
      <c r="W1215" s="19"/>
      <c r="X1215" s="38">
        <v>0</v>
      </c>
      <c r="Y1215" s="38">
        <v>978650</v>
      </c>
      <c r="Z1215" s="38">
        <v>978650</v>
      </c>
      <c r="AA1215" s="39" t="s">
        <v>11072</v>
      </c>
      <c r="AB1215" s="38" t="s">
        <v>162</v>
      </c>
      <c r="AC1215" s="38" t="s">
        <v>112</v>
      </c>
    </row>
    <row r="1216" spans="1:29" x14ac:dyDescent="0.25">
      <c r="A1216" s="13" t="str">
        <f t="shared" si="38"/>
        <v>1674334444</v>
      </c>
      <c r="B1216" s="35">
        <v>1211</v>
      </c>
      <c r="C1216" s="36" t="s">
        <v>11073</v>
      </c>
      <c r="D1216" s="13" t="str">
        <f t="shared" si="39"/>
        <v>1674334444</v>
      </c>
      <c r="E1216" s="36"/>
      <c r="F1216" s="35" t="s">
        <v>11074</v>
      </c>
      <c r="G1216" s="37">
        <v>44104.409004629626</v>
      </c>
      <c r="H1216" s="35" t="s">
        <v>157</v>
      </c>
      <c r="I1216" s="35" t="s">
        <v>11075</v>
      </c>
      <c r="J1216" s="35" t="s">
        <v>11075</v>
      </c>
      <c r="K1216" s="35" t="s">
        <v>11076</v>
      </c>
      <c r="L1216" s="35" t="s">
        <v>11077</v>
      </c>
      <c r="M1216" s="35" t="s">
        <v>11078</v>
      </c>
      <c r="N1216" s="35" t="s">
        <v>829</v>
      </c>
      <c r="O1216" s="35" t="s">
        <v>830</v>
      </c>
      <c r="P1216" s="38">
        <v>430000</v>
      </c>
      <c r="Q1216" s="38">
        <v>6650</v>
      </c>
      <c r="R1216" s="38">
        <v>0</v>
      </c>
      <c r="S1216" s="38">
        <v>0</v>
      </c>
      <c r="T1216" s="38">
        <v>0</v>
      </c>
      <c r="U1216" s="19"/>
      <c r="V1216" s="38">
        <v>0</v>
      </c>
      <c r="W1216" s="19"/>
      <c r="X1216" s="38">
        <v>0</v>
      </c>
      <c r="Y1216" s="38">
        <v>436650</v>
      </c>
      <c r="Z1216" s="38">
        <v>436650</v>
      </c>
      <c r="AA1216" s="20"/>
      <c r="AB1216" s="19"/>
      <c r="AC1216" s="38" t="s">
        <v>112</v>
      </c>
    </row>
    <row r="1217" spans="1:29" x14ac:dyDescent="0.25">
      <c r="A1217" s="13" t="str">
        <f t="shared" si="38"/>
        <v>1523774982</v>
      </c>
      <c r="B1217" s="35">
        <v>1212</v>
      </c>
      <c r="C1217" s="36" t="s">
        <v>11079</v>
      </c>
      <c r="D1217" s="13" t="str">
        <f t="shared" si="39"/>
        <v>1523774982</v>
      </c>
      <c r="E1217" s="36"/>
      <c r="F1217" s="35" t="s">
        <v>11080</v>
      </c>
      <c r="G1217" s="37">
        <v>44104.40965277778</v>
      </c>
      <c r="H1217" s="35" t="s">
        <v>157</v>
      </c>
      <c r="I1217" s="35" t="s">
        <v>11081</v>
      </c>
      <c r="J1217" s="35" t="s">
        <v>11081</v>
      </c>
      <c r="K1217" s="35" t="s">
        <v>11082</v>
      </c>
      <c r="L1217" s="35" t="s">
        <v>11083</v>
      </c>
      <c r="M1217" s="35" t="s">
        <v>11084</v>
      </c>
      <c r="N1217" s="35" t="s">
        <v>11085</v>
      </c>
      <c r="O1217" s="35" t="s">
        <v>11086</v>
      </c>
      <c r="P1217" s="38">
        <v>1800000</v>
      </c>
      <c r="Q1217" s="38">
        <v>6650</v>
      </c>
      <c r="R1217" s="38">
        <v>0</v>
      </c>
      <c r="S1217" s="38">
        <v>0</v>
      </c>
      <c r="T1217" s="38">
        <v>0</v>
      </c>
      <c r="U1217" s="19"/>
      <c r="V1217" s="38">
        <v>0</v>
      </c>
      <c r="W1217" s="19"/>
      <c r="X1217" s="38">
        <v>0</v>
      </c>
      <c r="Y1217" s="38">
        <v>1806650</v>
      </c>
      <c r="Z1217" s="38">
        <v>1806650</v>
      </c>
      <c r="AA1217" s="20"/>
      <c r="AB1217" s="19"/>
      <c r="AC1217" s="38" t="s">
        <v>112</v>
      </c>
    </row>
    <row r="1218" spans="1:29" x14ac:dyDescent="0.25">
      <c r="A1218" s="13" t="str">
        <f t="shared" si="38"/>
        <v>1477874423</v>
      </c>
      <c r="B1218" s="35">
        <v>1213</v>
      </c>
      <c r="C1218" s="36" t="s">
        <v>11087</v>
      </c>
      <c r="D1218" s="13" t="str">
        <f t="shared" si="39"/>
        <v>1477874423</v>
      </c>
      <c r="E1218" s="36"/>
      <c r="F1218" s="35" t="s">
        <v>11088</v>
      </c>
      <c r="G1218" s="37">
        <v>44104.426145833335</v>
      </c>
      <c r="H1218" s="35" t="s">
        <v>157</v>
      </c>
      <c r="I1218" s="35" t="s">
        <v>11089</v>
      </c>
      <c r="J1218" s="35" t="s">
        <v>11089</v>
      </c>
      <c r="K1218" s="35" t="s">
        <v>11090</v>
      </c>
      <c r="L1218" s="35" t="s">
        <v>11091</v>
      </c>
      <c r="M1218" s="35" t="s">
        <v>11092</v>
      </c>
      <c r="N1218" s="35" t="s">
        <v>394</v>
      </c>
      <c r="O1218" s="35" t="s">
        <v>395</v>
      </c>
      <c r="P1218" s="38">
        <v>620000</v>
      </c>
      <c r="Q1218" s="38">
        <v>6650</v>
      </c>
      <c r="R1218" s="38">
        <v>10000</v>
      </c>
      <c r="S1218" s="38">
        <v>0</v>
      </c>
      <c r="T1218" s="38">
        <v>0</v>
      </c>
      <c r="U1218" s="19"/>
      <c r="V1218" s="38">
        <v>0</v>
      </c>
      <c r="W1218" s="19"/>
      <c r="X1218" s="38">
        <v>0</v>
      </c>
      <c r="Y1218" s="38">
        <v>636650</v>
      </c>
      <c r="Z1218" s="38">
        <v>636650</v>
      </c>
      <c r="AA1218" s="39" t="s">
        <v>11093</v>
      </c>
      <c r="AB1218" s="38" t="s">
        <v>162</v>
      </c>
      <c r="AC1218" s="38" t="s">
        <v>112</v>
      </c>
    </row>
    <row r="1219" spans="1:29" x14ac:dyDescent="0.25">
      <c r="A1219" s="13" t="str">
        <f t="shared" si="38"/>
        <v>1159874177</v>
      </c>
      <c r="B1219" s="35">
        <v>1214</v>
      </c>
      <c r="C1219" s="36" t="s">
        <v>11094</v>
      </c>
      <c r="D1219" s="13" t="str">
        <f t="shared" si="39"/>
        <v>1159874177</v>
      </c>
      <c r="E1219" s="36"/>
      <c r="F1219" s="35" t="s">
        <v>11095</v>
      </c>
      <c r="G1219" s="37">
        <v>44104.429583333331</v>
      </c>
      <c r="H1219" s="35" t="s">
        <v>157</v>
      </c>
      <c r="I1219" s="35" t="s">
        <v>11096</v>
      </c>
      <c r="J1219" s="35" t="s">
        <v>11096</v>
      </c>
      <c r="K1219" s="35" t="s">
        <v>11097</v>
      </c>
      <c r="L1219" s="35" t="s">
        <v>11098</v>
      </c>
      <c r="M1219" s="35" t="s">
        <v>11099</v>
      </c>
      <c r="N1219" s="35" t="s">
        <v>11100</v>
      </c>
      <c r="O1219" s="35" t="s">
        <v>11101</v>
      </c>
      <c r="P1219" s="38">
        <v>50000</v>
      </c>
      <c r="Q1219" s="38">
        <v>6650</v>
      </c>
      <c r="R1219" s="38">
        <v>10000</v>
      </c>
      <c r="S1219" s="38">
        <v>0</v>
      </c>
      <c r="T1219" s="38">
        <v>0</v>
      </c>
      <c r="U1219" s="19"/>
      <c r="V1219" s="38">
        <v>0</v>
      </c>
      <c r="W1219" s="19"/>
      <c r="X1219" s="38">
        <v>0</v>
      </c>
      <c r="Y1219" s="38">
        <v>66650</v>
      </c>
      <c r="Z1219" s="38">
        <v>66650</v>
      </c>
      <c r="AA1219" s="39" t="s">
        <v>11102</v>
      </c>
      <c r="AB1219" s="38" t="s">
        <v>162</v>
      </c>
      <c r="AC1219" s="38" t="s">
        <v>112</v>
      </c>
    </row>
    <row r="1220" spans="1:29" x14ac:dyDescent="0.25">
      <c r="A1220" s="13" t="str">
        <f t="shared" si="38"/>
        <v>1872434527</v>
      </c>
      <c r="B1220" s="35">
        <v>1215</v>
      </c>
      <c r="C1220" s="36" t="s">
        <v>11103</v>
      </c>
      <c r="D1220" s="13" t="str">
        <f t="shared" si="39"/>
        <v>1872434527</v>
      </c>
      <c r="E1220" s="36"/>
      <c r="F1220" s="35" t="s">
        <v>11104</v>
      </c>
      <c r="G1220" s="37">
        <v>44104.430393518516</v>
      </c>
      <c r="H1220" s="35" t="s">
        <v>157</v>
      </c>
      <c r="I1220" s="35" t="s">
        <v>11105</v>
      </c>
      <c r="J1220" s="35" t="s">
        <v>11105</v>
      </c>
      <c r="K1220" s="35" t="s">
        <v>11106</v>
      </c>
      <c r="L1220" s="35" t="s">
        <v>11107</v>
      </c>
      <c r="M1220" s="35" t="s">
        <v>11108</v>
      </c>
      <c r="N1220" s="35" t="s">
        <v>1047</v>
      </c>
      <c r="O1220" s="35" t="s">
        <v>1048</v>
      </c>
      <c r="P1220" s="38">
        <v>500000</v>
      </c>
      <c r="Q1220" s="38">
        <v>6650</v>
      </c>
      <c r="R1220" s="38">
        <v>28000</v>
      </c>
      <c r="S1220" s="38">
        <v>0</v>
      </c>
      <c r="T1220" s="38">
        <v>0</v>
      </c>
      <c r="U1220" s="19"/>
      <c r="V1220" s="38">
        <v>0</v>
      </c>
      <c r="W1220" s="19"/>
      <c r="X1220" s="38">
        <v>0</v>
      </c>
      <c r="Y1220" s="38">
        <v>534650</v>
      </c>
      <c r="Z1220" s="38">
        <v>534650</v>
      </c>
      <c r="AA1220" s="20"/>
      <c r="AB1220" s="38" t="s">
        <v>179</v>
      </c>
      <c r="AC1220" s="38" t="s">
        <v>112</v>
      </c>
    </row>
    <row r="1221" spans="1:29" x14ac:dyDescent="0.25">
      <c r="A1221" s="13" t="str">
        <f t="shared" si="38"/>
        <v>1999534833</v>
      </c>
      <c r="B1221" s="35">
        <v>1216</v>
      </c>
      <c r="C1221" s="36" t="s">
        <v>11109</v>
      </c>
      <c r="D1221" s="13" t="str">
        <f t="shared" si="39"/>
        <v>1999534833</v>
      </c>
      <c r="E1221" s="36"/>
      <c r="F1221" s="35" t="s">
        <v>11110</v>
      </c>
      <c r="G1221" s="37">
        <v>44104.431226851855</v>
      </c>
      <c r="H1221" s="35" t="s">
        <v>157</v>
      </c>
      <c r="I1221" s="35" t="s">
        <v>11111</v>
      </c>
      <c r="J1221" s="35" t="s">
        <v>11111</v>
      </c>
      <c r="K1221" s="35" t="s">
        <v>11112</v>
      </c>
      <c r="L1221" s="35" t="s">
        <v>11113</v>
      </c>
      <c r="M1221" s="35" t="s">
        <v>11114</v>
      </c>
      <c r="N1221" s="35" t="s">
        <v>400</v>
      </c>
      <c r="O1221" s="35" t="s">
        <v>401</v>
      </c>
      <c r="P1221" s="38">
        <v>475000</v>
      </c>
      <c r="Q1221" s="38">
        <v>6650</v>
      </c>
      <c r="R1221" s="38">
        <v>8000</v>
      </c>
      <c r="S1221" s="38">
        <v>0</v>
      </c>
      <c r="T1221" s="38">
        <v>0</v>
      </c>
      <c r="U1221" s="19"/>
      <c r="V1221" s="38">
        <v>0</v>
      </c>
      <c r="W1221" s="19"/>
      <c r="X1221" s="38">
        <v>0</v>
      </c>
      <c r="Y1221" s="38">
        <v>489650</v>
      </c>
      <c r="Z1221" s="38">
        <v>489650</v>
      </c>
      <c r="AA1221" s="39" t="s">
        <v>11115</v>
      </c>
      <c r="AB1221" s="38" t="s">
        <v>158</v>
      </c>
      <c r="AC1221" s="38" t="s">
        <v>112</v>
      </c>
    </row>
    <row r="1222" spans="1:29" x14ac:dyDescent="0.25">
      <c r="A1222" s="13" t="str">
        <f t="shared" ref="A1222:A1285" si="40">D1222</f>
        <v>1516974075</v>
      </c>
      <c r="B1222" s="35">
        <v>1217</v>
      </c>
      <c r="C1222" s="36" t="s">
        <v>11116</v>
      </c>
      <c r="D1222" s="13" t="str">
        <f t="shared" ref="D1222:D1285" si="41">RIGHT(C1222,LEN(C1222)-6)</f>
        <v>1516974075</v>
      </c>
      <c r="E1222" s="36"/>
      <c r="F1222" s="35" t="s">
        <v>11117</v>
      </c>
      <c r="G1222" s="37">
        <v>44104.436550925922</v>
      </c>
      <c r="H1222" s="35" t="s">
        <v>157</v>
      </c>
      <c r="I1222" s="35" t="s">
        <v>11118</v>
      </c>
      <c r="J1222" s="35" t="s">
        <v>11118</v>
      </c>
      <c r="K1222" s="35" t="s">
        <v>11119</v>
      </c>
      <c r="L1222" s="35" t="s">
        <v>11120</v>
      </c>
      <c r="M1222" s="35" t="s">
        <v>11121</v>
      </c>
      <c r="N1222" s="35" t="s">
        <v>485</v>
      </c>
      <c r="O1222" s="35" t="s">
        <v>486</v>
      </c>
      <c r="P1222" s="38">
        <v>240000</v>
      </c>
      <c r="Q1222" s="38">
        <v>6650</v>
      </c>
      <c r="R1222" s="38">
        <v>16000</v>
      </c>
      <c r="S1222" s="38">
        <v>0</v>
      </c>
      <c r="T1222" s="38">
        <v>0</v>
      </c>
      <c r="U1222" s="19"/>
      <c r="V1222" s="38">
        <v>0</v>
      </c>
      <c r="W1222" s="19"/>
      <c r="X1222" s="38">
        <v>0</v>
      </c>
      <c r="Y1222" s="38">
        <v>262650</v>
      </c>
      <c r="Z1222" s="38">
        <v>262650</v>
      </c>
      <c r="AA1222" s="39" t="s">
        <v>11122</v>
      </c>
      <c r="AB1222" s="38" t="s">
        <v>158</v>
      </c>
      <c r="AC1222" s="38" t="s">
        <v>112</v>
      </c>
    </row>
    <row r="1223" spans="1:29" x14ac:dyDescent="0.25">
      <c r="A1223" s="13" t="str">
        <f t="shared" si="40"/>
        <v>1672634813</v>
      </c>
      <c r="B1223" s="35">
        <v>1218</v>
      </c>
      <c r="C1223" s="36" t="s">
        <v>11123</v>
      </c>
      <c r="D1223" s="13" t="str">
        <f t="shared" si="41"/>
        <v>1672634813</v>
      </c>
      <c r="E1223" s="36"/>
      <c r="F1223" s="35" t="s">
        <v>11124</v>
      </c>
      <c r="G1223" s="37">
        <v>44104.440081018518</v>
      </c>
      <c r="H1223" s="35" t="s">
        <v>157</v>
      </c>
      <c r="I1223" s="35" t="s">
        <v>11125</v>
      </c>
      <c r="J1223" s="35" t="s">
        <v>11125</v>
      </c>
      <c r="K1223" s="35" t="s">
        <v>11126</v>
      </c>
      <c r="L1223" s="35" t="s">
        <v>11127</v>
      </c>
      <c r="M1223" s="35" t="s">
        <v>11128</v>
      </c>
      <c r="N1223" s="35" t="s">
        <v>382</v>
      </c>
      <c r="O1223" s="35" t="s">
        <v>383</v>
      </c>
      <c r="P1223" s="38">
        <v>474000</v>
      </c>
      <c r="Q1223" s="38">
        <v>6650</v>
      </c>
      <c r="R1223" s="38">
        <v>10000</v>
      </c>
      <c r="S1223" s="38">
        <v>0</v>
      </c>
      <c r="T1223" s="38">
        <v>0</v>
      </c>
      <c r="U1223" s="19"/>
      <c r="V1223" s="38">
        <v>0</v>
      </c>
      <c r="W1223" s="19"/>
      <c r="X1223" s="38">
        <v>0</v>
      </c>
      <c r="Y1223" s="38">
        <v>490650</v>
      </c>
      <c r="Z1223" s="38">
        <v>490650</v>
      </c>
      <c r="AA1223" s="39" t="s">
        <v>11129</v>
      </c>
      <c r="AB1223" s="38" t="s">
        <v>151</v>
      </c>
      <c r="AC1223" s="38" t="s">
        <v>112</v>
      </c>
    </row>
    <row r="1224" spans="1:29" x14ac:dyDescent="0.25">
      <c r="A1224" s="13" t="str">
        <f t="shared" si="40"/>
        <v>1862184664</v>
      </c>
      <c r="B1224" s="35">
        <v>1219</v>
      </c>
      <c r="C1224" s="36" t="s">
        <v>11130</v>
      </c>
      <c r="D1224" s="13" t="str">
        <f t="shared" si="41"/>
        <v>1862184664</v>
      </c>
      <c r="E1224" s="36"/>
      <c r="F1224" s="35" t="s">
        <v>11131</v>
      </c>
      <c r="G1224" s="37">
        <v>44104.454918981479</v>
      </c>
      <c r="H1224" s="35" t="s">
        <v>157</v>
      </c>
      <c r="I1224" s="35" t="s">
        <v>11132</v>
      </c>
      <c r="J1224" s="35" t="s">
        <v>11132</v>
      </c>
      <c r="K1224" s="35" t="s">
        <v>11133</v>
      </c>
      <c r="L1224" s="35" t="s">
        <v>11134</v>
      </c>
      <c r="M1224" s="35" t="s">
        <v>11135</v>
      </c>
      <c r="N1224" s="35" t="s">
        <v>608</v>
      </c>
      <c r="O1224" s="35" t="s">
        <v>609</v>
      </c>
      <c r="P1224" s="38">
        <v>620000</v>
      </c>
      <c r="Q1224" s="38">
        <v>6650</v>
      </c>
      <c r="R1224" s="38">
        <v>15000</v>
      </c>
      <c r="S1224" s="38">
        <v>0</v>
      </c>
      <c r="T1224" s="38">
        <v>0</v>
      </c>
      <c r="U1224" s="19"/>
      <c r="V1224" s="38">
        <v>0</v>
      </c>
      <c r="W1224" s="19"/>
      <c r="X1224" s="38">
        <v>0</v>
      </c>
      <c r="Y1224" s="38">
        <v>641650</v>
      </c>
      <c r="Z1224" s="38">
        <v>641650</v>
      </c>
      <c r="AA1224" s="39" t="s">
        <v>11136</v>
      </c>
      <c r="AB1224" s="38" t="s">
        <v>151</v>
      </c>
      <c r="AC1224" s="38" t="s">
        <v>112</v>
      </c>
    </row>
    <row r="1225" spans="1:29" x14ac:dyDescent="0.25">
      <c r="A1225" s="13" t="str">
        <f t="shared" si="40"/>
        <v>1992874902</v>
      </c>
      <c r="B1225" s="35">
        <v>1220</v>
      </c>
      <c r="C1225" s="36" t="s">
        <v>11137</v>
      </c>
      <c r="D1225" s="13" t="str">
        <f t="shared" si="41"/>
        <v>1992874902</v>
      </c>
      <c r="E1225" s="36"/>
      <c r="F1225" s="35" t="s">
        <v>11138</v>
      </c>
      <c r="G1225" s="37">
        <v>44104.455185185187</v>
      </c>
      <c r="H1225" s="35" t="s">
        <v>157</v>
      </c>
      <c r="I1225" s="35" t="s">
        <v>11139</v>
      </c>
      <c r="J1225" s="35" t="s">
        <v>11139</v>
      </c>
      <c r="K1225" s="35" t="s">
        <v>11140</v>
      </c>
      <c r="L1225" s="35" t="s">
        <v>11141</v>
      </c>
      <c r="M1225" s="35" t="s">
        <v>11142</v>
      </c>
      <c r="N1225" s="35" t="s">
        <v>11143</v>
      </c>
      <c r="O1225" s="35" t="s">
        <v>11144</v>
      </c>
      <c r="P1225" s="38">
        <v>240000</v>
      </c>
      <c r="Q1225" s="38">
        <v>6650</v>
      </c>
      <c r="R1225" s="38">
        <v>8000</v>
      </c>
      <c r="S1225" s="38">
        <v>0</v>
      </c>
      <c r="T1225" s="38">
        <v>0</v>
      </c>
      <c r="U1225" s="19"/>
      <c r="V1225" s="38">
        <v>0</v>
      </c>
      <c r="W1225" s="19"/>
      <c r="X1225" s="38">
        <v>0</v>
      </c>
      <c r="Y1225" s="38">
        <v>254650</v>
      </c>
      <c r="Z1225" s="38">
        <v>254650</v>
      </c>
      <c r="AA1225" s="39" t="s">
        <v>11145</v>
      </c>
      <c r="AB1225" s="38" t="s">
        <v>138</v>
      </c>
      <c r="AC1225" s="38" t="s">
        <v>112</v>
      </c>
    </row>
    <row r="1226" spans="1:29" x14ac:dyDescent="0.25">
      <c r="A1226" s="13" t="str">
        <f t="shared" si="40"/>
        <v>1846874243</v>
      </c>
      <c r="B1226" s="35">
        <v>1221</v>
      </c>
      <c r="C1226" s="36" t="s">
        <v>11146</v>
      </c>
      <c r="D1226" s="13" t="str">
        <f t="shared" si="41"/>
        <v>1846874243</v>
      </c>
      <c r="E1226" s="36"/>
      <c r="F1226" s="35" t="s">
        <v>11147</v>
      </c>
      <c r="G1226" s="37">
        <v>44104.455810185187</v>
      </c>
      <c r="H1226" s="35" t="s">
        <v>157</v>
      </c>
      <c r="I1226" s="35" t="s">
        <v>11148</v>
      </c>
      <c r="J1226" s="35" t="s">
        <v>11148</v>
      </c>
      <c r="K1226" s="35" t="s">
        <v>11149</v>
      </c>
      <c r="L1226" s="35" t="s">
        <v>11150</v>
      </c>
      <c r="M1226" s="35" t="s">
        <v>11151</v>
      </c>
      <c r="N1226" s="35" t="s">
        <v>1232</v>
      </c>
      <c r="O1226" s="35" t="s">
        <v>1233</v>
      </c>
      <c r="P1226" s="38">
        <v>950000</v>
      </c>
      <c r="Q1226" s="38">
        <v>6650</v>
      </c>
      <c r="R1226" s="38">
        <v>38000</v>
      </c>
      <c r="S1226" s="38">
        <v>0</v>
      </c>
      <c r="T1226" s="38">
        <v>0</v>
      </c>
      <c r="U1226" s="19"/>
      <c r="V1226" s="38">
        <v>0</v>
      </c>
      <c r="W1226" s="19"/>
      <c r="X1226" s="38">
        <v>0</v>
      </c>
      <c r="Y1226" s="38">
        <v>994650</v>
      </c>
      <c r="Z1226" s="38">
        <v>994650</v>
      </c>
      <c r="AA1226" s="39" t="s">
        <v>11152</v>
      </c>
      <c r="AB1226" s="38" t="s">
        <v>162</v>
      </c>
      <c r="AC1226" s="38" t="s">
        <v>112</v>
      </c>
    </row>
    <row r="1227" spans="1:29" x14ac:dyDescent="0.25">
      <c r="A1227" s="13" t="str">
        <f t="shared" si="40"/>
        <v>1001834103</v>
      </c>
      <c r="B1227" s="35">
        <v>1222</v>
      </c>
      <c r="C1227" s="36" t="s">
        <v>11153</v>
      </c>
      <c r="D1227" s="13" t="str">
        <f t="shared" si="41"/>
        <v>1001834103</v>
      </c>
      <c r="E1227" s="36"/>
      <c r="F1227" s="35" t="s">
        <v>11154</v>
      </c>
      <c r="G1227" s="37">
        <v>44104.456087962964</v>
      </c>
      <c r="H1227" s="35" t="s">
        <v>157</v>
      </c>
      <c r="I1227" s="35" t="s">
        <v>11155</v>
      </c>
      <c r="J1227" s="35" t="s">
        <v>11155</v>
      </c>
      <c r="K1227" s="35" t="s">
        <v>11156</v>
      </c>
      <c r="L1227" s="35" t="s">
        <v>11157</v>
      </c>
      <c r="M1227" s="35" t="s">
        <v>11158</v>
      </c>
      <c r="N1227" s="35" t="s">
        <v>230</v>
      </c>
      <c r="O1227" s="35" t="s">
        <v>231</v>
      </c>
      <c r="P1227" s="38">
        <v>375000</v>
      </c>
      <c r="Q1227" s="38">
        <v>6650</v>
      </c>
      <c r="R1227" s="38">
        <v>16000</v>
      </c>
      <c r="S1227" s="38">
        <v>0</v>
      </c>
      <c r="T1227" s="38">
        <v>0</v>
      </c>
      <c r="U1227" s="19"/>
      <c r="V1227" s="38">
        <v>0</v>
      </c>
      <c r="W1227" s="19"/>
      <c r="X1227" s="38">
        <v>0</v>
      </c>
      <c r="Y1227" s="38">
        <v>397650</v>
      </c>
      <c r="Z1227" s="38">
        <v>397650</v>
      </c>
      <c r="AA1227" s="39" t="s">
        <v>11159</v>
      </c>
      <c r="AB1227" s="38" t="s">
        <v>138</v>
      </c>
      <c r="AC1227" s="38" t="s">
        <v>112</v>
      </c>
    </row>
    <row r="1228" spans="1:29" x14ac:dyDescent="0.25">
      <c r="A1228" s="13" t="str">
        <f t="shared" si="40"/>
        <v>1586834509</v>
      </c>
      <c r="B1228" s="35">
        <v>1223</v>
      </c>
      <c r="C1228" s="36" t="s">
        <v>11160</v>
      </c>
      <c r="D1228" s="13" t="str">
        <f t="shared" si="41"/>
        <v>1586834509</v>
      </c>
      <c r="E1228" s="36"/>
      <c r="F1228" s="35" t="s">
        <v>11161</v>
      </c>
      <c r="G1228" s="37">
        <v>44104.462129629632</v>
      </c>
      <c r="H1228" s="35" t="s">
        <v>157</v>
      </c>
      <c r="I1228" s="35" t="s">
        <v>11162</v>
      </c>
      <c r="J1228" s="35" t="s">
        <v>11162</v>
      </c>
      <c r="K1228" s="35" t="s">
        <v>11163</v>
      </c>
      <c r="L1228" s="35" t="s">
        <v>11164</v>
      </c>
      <c r="M1228" s="35" t="s">
        <v>11165</v>
      </c>
      <c r="N1228" s="35" t="s">
        <v>902</v>
      </c>
      <c r="O1228" s="35" t="s">
        <v>903</v>
      </c>
      <c r="P1228" s="38">
        <v>270000</v>
      </c>
      <c r="Q1228" s="38">
        <v>6650</v>
      </c>
      <c r="R1228" s="38">
        <v>0</v>
      </c>
      <c r="S1228" s="38">
        <v>0</v>
      </c>
      <c r="T1228" s="38">
        <v>0</v>
      </c>
      <c r="U1228" s="19"/>
      <c r="V1228" s="38">
        <v>0</v>
      </c>
      <c r="W1228" s="19"/>
      <c r="X1228" s="38">
        <v>0</v>
      </c>
      <c r="Y1228" s="38">
        <v>276650</v>
      </c>
      <c r="Z1228" s="38">
        <v>276650</v>
      </c>
      <c r="AA1228" s="20"/>
      <c r="AB1228" s="19"/>
      <c r="AC1228" s="38" t="s">
        <v>112</v>
      </c>
    </row>
    <row r="1229" spans="1:29" x14ac:dyDescent="0.25">
      <c r="A1229" s="13" t="str">
        <f t="shared" si="40"/>
        <v>1419934995</v>
      </c>
      <c r="B1229" s="35">
        <v>1224</v>
      </c>
      <c r="C1229" s="36" t="s">
        <v>11166</v>
      </c>
      <c r="D1229" s="13" t="str">
        <f t="shared" si="41"/>
        <v>1419934995</v>
      </c>
      <c r="E1229" s="36"/>
      <c r="F1229" s="35" t="s">
        <v>11167</v>
      </c>
      <c r="G1229" s="37">
        <v>44104.4765625</v>
      </c>
      <c r="H1229" s="35" t="s">
        <v>157</v>
      </c>
      <c r="I1229" s="35" t="s">
        <v>11168</v>
      </c>
      <c r="J1229" s="35" t="s">
        <v>11168</v>
      </c>
      <c r="K1229" s="35" t="s">
        <v>11169</v>
      </c>
      <c r="L1229" s="35" t="s">
        <v>11170</v>
      </c>
      <c r="M1229" s="35" t="s">
        <v>11171</v>
      </c>
      <c r="N1229" s="35" t="s">
        <v>540</v>
      </c>
      <c r="O1229" s="35" t="s">
        <v>541</v>
      </c>
      <c r="P1229" s="38">
        <v>1570000</v>
      </c>
      <c r="Q1229" s="38">
        <v>6650</v>
      </c>
      <c r="R1229" s="38">
        <v>0</v>
      </c>
      <c r="S1229" s="38">
        <v>0</v>
      </c>
      <c r="T1229" s="38">
        <v>0</v>
      </c>
      <c r="U1229" s="19"/>
      <c r="V1229" s="38">
        <v>0</v>
      </c>
      <c r="W1229" s="19"/>
      <c r="X1229" s="38">
        <v>0</v>
      </c>
      <c r="Y1229" s="38">
        <v>1576650</v>
      </c>
      <c r="Z1229" s="38">
        <v>1576650</v>
      </c>
      <c r="AA1229" s="20"/>
      <c r="AB1229" s="19"/>
      <c r="AC1229" s="38" t="s">
        <v>112</v>
      </c>
    </row>
    <row r="1230" spans="1:29" x14ac:dyDescent="0.25">
      <c r="A1230" s="13" t="str">
        <f t="shared" si="40"/>
        <v>1231384271</v>
      </c>
      <c r="B1230" s="35">
        <v>1225</v>
      </c>
      <c r="C1230" s="36" t="s">
        <v>11172</v>
      </c>
      <c r="D1230" s="13" t="str">
        <f t="shared" si="41"/>
        <v>1231384271</v>
      </c>
      <c r="E1230" s="36"/>
      <c r="F1230" s="35" t="s">
        <v>11173</v>
      </c>
      <c r="G1230" s="37">
        <v>44104.477268518516</v>
      </c>
      <c r="H1230" s="35" t="s">
        <v>157</v>
      </c>
      <c r="I1230" s="35" t="s">
        <v>11174</v>
      </c>
      <c r="J1230" s="35" t="s">
        <v>11174</v>
      </c>
      <c r="K1230" s="35" t="s">
        <v>11175</v>
      </c>
      <c r="L1230" s="35" t="s">
        <v>11176</v>
      </c>
      <c r="M1230" s="35" t="s">
        <v>11177</v>
      </c>
      <c r="N1230" s="35" t="s">
        <v>11178</v>
      </c>
      <c r="O1230" s="35" t="s">
        <v>11179</v>
      </c>
      <c r="P1230" s="38">
        <v>50000</v>
      </c>
      <c r="Q1230" s="38">
        <v>6650</v>
      </c>
      <c r="R1230" s="38">
        <v>0</v>
      </c>
      <c r="S1230" s="38">
        <v>0</v>
      </c>
      <c r="T1230" s="38">
        <v>0</v>
      </c>
      <c r="U1230" s="19"/>
      <c r="V1230" s="38">
        <v>0</v>
      </c>
      <c r="W1230" s="19"/>
      <c r="X1230" s="38">
        <v>0</v>
      </c>
      <c r="Y1230" s="38">
        <v>56650</v>
      </c>
      <c r="Z1230" s="38">
        <v>56650</v>
      </c>
      <c r="AA1230" s="20"/>
      <c r="AB1230" s="19"/>
      <c r="AC1230" s="38" t="s">
        <v>112</v>
      </c>
    </row>
    <row r="1231" spans="1:29" x14ac:dyDescent="0.25">
      <c r="A1231" s="13" t="str">
        <f t="shared" si="40"/>
        <v>1676284939</v>
      </c>
      <c r="B1231" s="35">
        <v>1226</v>
      </c>
      <c r="C1231" s="36" t="s">
        <v>11180</v>
      </c>
      <c r="D1231" s="13" t="str">
        <f t="shared" si="41"/>
        <v>1676284939</v>
      </c>
      <c r="E1231" s="36"/>
      <c r="F1231" s="35" t="s">
        <v>11181</v>
      </c>
      <c r="G1231" s="37">
        <v>44104.477812500001</v>
      </c>
      <c r="H1231" s="35" t="s">
        <v>157</v>
      </c>
      <c r="I1231" s="35" t="s">
        <v>11182</v>
      </c>
      <c r="J1231" s="35" t="s">
        <v>11182</v>
      </c>
      <c r="K1231" s="35" t="s">
        <v>11183</v>
      </c>
      <c r="L1231" s="35" t="s">
        <v>11184</v>
      </c>
      <c r="M1231" s="35" t="s">
        <v>11185</v>
      </c>
      <c r="N1231" s="35" t="s">
        <v>11186</v>
      </c>
      <c r="O1231" s="35" t="s">
        <v>11187</v>
      </c>
      <c r="P1231" s="38">
        <v>50000</v>
      </c>
      <c r="Q1231" s="38">
        <v>6650</v>
      </c>
      <c r="R1231" s="38">
        <v>0</v>
      </c>
      <c r="S1231" s="38">
        <v>0</v>
      </c>
      <c r="T1231" s="38">
        <v>0</v>
      </c>
      <c r="U1231" s="19"/>
      <c r="V1231" s="38">
        <v>0</v>
      </c>
      <c r="W1231" s="19"/>
      <c r="X1231" s="38">
        <v>0</v>
      </c>
      <c r="Y1231" s="38">
        <v>56650</v>
      </c>
      <c r="Z1231" s="38">
        <v>56650</v>
      </c>
      <c r="AA1231" s="20"/>
      <c r="AB1231" s="19"/>
      <c r="AC1231" s="38" t="s">
        <v>112</v>
      </c>
    </row>
    <row r="1232" spans="1:29" x14ac:dyDescent="0.25">
      <c r="A1232" s="13" t="str">
        <f t="shared" si="40"/>
        <v>1570044387</v>
      </c>
      <c r="B1232" s="35">
        <v>1227</v>
      </c>
      <c r="C1232" s="36" t="s">
        <v>11188</v>
      </c>
      <c r="D1232" s="13" t="str">
        <f t="shared" si="41"/>
        <v>1570044387</v>
      </c>
      <c r="E1232" s="36"/>
      <c r="F1232" s="35" t="s">
        <v>11189</v>
      </c>
      <c r="G1232" s="37">
        <v>44104.479710648149</v>
      </c>
      <c r="H1232" s="35" t="s">
        <v>157</v>
      </c>
      <c r="I1232" s="35" t="s">
        <v>11190</v>
      </c>
      <c r="J1232" s="35" t="s">
        <v>11190</v>
      </c>
      <c r="K1232" s="35" t="s">
        <v>11191</v>
      </c>
      <c r="L1232" s="35" t="s">
        <v>11192</v>
      </c>
      <c r="M1232" s="35" t="s">
        <v>11193</v>
      </c>
      <c r="N1232" s="35" t="s">
        <v>3438</v>
      </c>
      <c r="O1232" s="35" t="s">
        <v>3439</v>
      </c>
      <c r="P1232" s="38">
        <v>950000</v>
      </c>
      <c r="Q1232" s="38">
        <v>6650</v>
      </c>
      <c r="R1232" s="38">
        <v>8000</v>
      </c>
      <c r="S1232" s="38">
        <v>0</v>
      </c>
      <c r="T1232" s="38">
        <v>0</v>
      </c>
      <c r="U1232" s="19"/>
      <c r="V1232" s="38">
        <v>0</v>
      </c>
      <c r="W1232" s="19"/>
      <c r="X1232" s="38">
        <v>0</v>
      </c>
      <c r="Y1232" s="38">
        <v>964650</v>
      </c>
      <c r="Z1232" s="38">
        <v>964650</v>
      </c>
      <c r="AA1232" s="39" t="s">
        <v>11194</v>
      </c>
      <c r="AB1232" s="38" t="s">
        <v>162</v>
      </c>
      <c r="AC1232" s="38" t="s">
        <v>112</v>
      </c>
    </row>
    <row r="1233" spans="1:29" x14ac:dyDescent="0.25">
      <c r="A1233" s="13" t="str">
        <f t="shared" si="40"/>
        <v>1394044454</v>
      </c>
      <c r="B1233" s="35">
        <v>1228</v>
      </c>
      <c r="C1233" s="36" t="s">
        <v>11195</v>
      </c>
      <c r="D1233" s="13" t="str">
        <f t="shared" si="41"/>
        <v>1394044454</v>
      </c>
      <c r="E1233" s="36"/>
      <c r="F1233" s="35" t="s">
        <v>11196</v>
      </c>
      <c r="G1233" s="37">
        <v>44104.483518518522</v>
      </c>
      <c r="H1233" s="35" t="s">
        <v>157</v>
      </c>
      <c r="I1233" s="35" t="s">
        <v>11197</v>
      </c>
      <c r="J1233" s="35" t="s">
        <v>11197</v>
      </c>
      <c r="K1233" s="35" t="s">
        <v>11198</v>
      </c>
      <c r="L1233" s="35" t="s">
        <v>11199</v>
      </c>
      <c r="M1233" s="35" t="s">
        <v>11200</v>
      </c>
      <c r="N1233" s="35" t="s">
        <v>11201</v>
      </c>
      <c r="O1233" s="35" t="s">
        <v>11202</v>
      </c>
      <c r="P1233" s="38">
        <v>50000</v>
      </c>
      <c r="Q1233" s="38">
        <v>6650</v>
      </c>
      <c r="R1233" s="38">
        <v>0</v>
      </c>
      <c r="S1233" s="38">
        <v>0</v>
      </c>
      <c r="T1233" s="38">
        <v>0</v>
      </c>
      <c r="U1233" s="19"/>
      <c r="V1233" s="38">
        <v>0</v>
      </c>
      <c r="W1233" s="19"/>
      <c r="X1233" s="38">
        <v>0</v>
      </c>
      <c r="Y1233" s="38">
        <v>56650</v>
      </c>
      <c r="Z1233" s="38">
        <v>56650</v>
      </c>
      <c r="AA1233" s="20"/>
      <c r="AB1233" s="19"/>
      <c r="AC1233" s="38" t="s">
        <v>112</v>
      </c>
    </row>
    <row r="1234" spans="1:29" x14ac:dyDescent="0.25">
      <c r="A1234" s="13" t="str">
        <f t="shared" si="40"/>
        <v>1399044815</v>
      </c>
      <c r="B1234" s="35">
        <v>1229</v>
      </c>
      <c r="C1234" s="36" t="s">
        <v>11203</v>
      </c>
      <c r="D1234" s="13" t="str">
        <f t="shared" si="41"/>
        <v>1399044815</v>
      </c>
      <c r="E1234" s="36"/>
      <c r="F1234" s="35" t="s">
        <v>11204</v>
      </c>
      <c r="G1234" s="37">
        <v>44104.489212962966</v>
      </c>
      <c r="H1234" s="35" t="s">
        <v>157</v>
      </c>
      <c r="I1234" s="35" t="s">
        <v>11205</v>
      </c>
      <c r="J1234" s="35" t="s">
        <v>11205</v>
      </c>
      <c r="K1234" s="35" t="s">
        <v>11206</v>
      </c>
      <c r="L1234" s="35" t="s">
        <v>11207</v>
      </c>
      <c r="M1234" s="35" t="s">
        <v>11208</v>
      </c>
      <c r="N1234" s="35" t="s">
        <v>9935</v>
      </c>
      <c r="O1234" s="35" t="s">
        <v>9936</v>
      </c>
      <c r="P1234" s="38">
        <v>950000</v>
      </c>
      <c r="Q1234" s="38">
        <v>6650</v>
      </c>
      <c r="R1234" s="38">
        <v>8000</v>
      </c>
      <c r="S1234" s="38">
        <v>0</v>
      </c>
      <c r="T1234" s="38">
        <v>0</v>
      </c>
      <c r="U1234" s="19"/>
      <c r="V1234" s="38">
        <v>0</v>
      </c>
      <c r="W1234" s="19"/>
      <c r="X1234" s="38">
        <v>0</v>
      </c>
      <c r="Y1234" s="38">
        <v>964650</v>
      </c>
      <c r="Z1234" s="38">
        <v>964650</v>
      </c>
      <c r="AA1234" s="39" t="s">
        <v>11209</v>
      </c>
      <c r="AB1234" s="38" t="s">
        <v>138</v>
      </c>
      <c r="AC1234" s="38" t="s">
        <v>112</v>
      </c>
    </row>
    <row r="1235" spans="1:29" x14ac:dyDescent="0.25">
      <c r="A1235" s="13" t="str">
        <f t="shared" si="40"/>
        <v>1683244436</v>
      </c>
      <c r="B1235" s="35">
        <v>1230</v>
      </c>
      <c r="C1235" s="36" t="s">
        <v>11210</v>
      </c>
      <c r="D1235" s="13" t="str">
        <f t="shared" si="41"/>
        <v>1683244436</v>
      </c>
      <c r="E1235" s="36"/>
      <c r="F1235" s="35" t="s">
        <v>11211</v>
      </c>
      <c r="G1235" s="37">
        <v>44104.504988425928</v>
      </c>
      <c r="H1235" s="35" t="s">
        <v>157</v>
      </c>
      <c r="I1235" s="35" t="s">
        <v>11212</v>
      </c>
      <c r="J1235" s="35" t="s">
        <v>11212</v>
      </c>
      <c r="K1235" s="35" t="s">
        <v>11213</v>
      </c>
      <c r="L1235" s="35" t="s">
        <v>11214</v>
      </c>
      <c r="M1235" s="35" t="s">
        <v>11215</v>
      </c>
      <c r="N1235" s="35" t="s">
        <v>1484</v>
      </c>
      <c r="O1235" s="35" t="s">
        <v>1485</v>
      </c>
      <c r="P1235" s="38">
        <v>345000</v>
      </c>
      <c r="Q1235" s="38">
        <v>6650</v>
      </c>
      <c r="R1235" s="38">
        <v>18000</v>
      </c>
      <c r="S1235" s="38">
        <v>0</v>
      </c>
      <c r="T1235" s="38">
        <v>0</v>
      </c>
      <c r="U1235" s="19"/>
      <c r="V1235" s="38">
        <v>0</v>
      </c>
      <c r="W1235" s="19"/>
      <c r="X1235" s="38">
        <v>0</v>
      </c>
      <c r="Y1235" s="38">
        <v>369650</v>
      </c>
      <c r="Z1235" s="38">
        <v>369650</v>
      </c>
      <c r="AA1235" s="39" t="s">
        <v>11216</v>
      </c>
      <c r="AB1235" s="38" t="s">
        <v>162</v>
      </c>
      <c r="AC1235" s="38" t="s">
        <v>112</v>
      </c>
    </row>
    <row r="1236" spans="1:29" x14ac:dyDescent="0.25">
      <c r="A1236" s="13" t="str">
        <f t="shared" si="40"/>
        <v>1316244154</v>
      </c>
      <c r="B1236" s="35">
        <v>1231</v>
      </c>
      <c r="C1236" s="36" t="s">
        <v>11217</v>
      </c>
      <c r="D1236" s="13" t="str">
        <f t="shared" si="41"/>
        <v>1316244154</v>
      </c>
      <c r="E1236" s="36"/>
      <c r="F1236" s="35" t="s">
        <v>11218</v>
      </c>
      <c r="G1236" s="37">
        <v>44104.507708333331</v>
      </c>
      <c r="H1236" s="35" t="s">
        <v>157</v>
      </c>
      <c r="I1236" s="35" t="s">
        <v>11219</v>
      </c>
      <c r="J1236" s="35" t="s">
        <v>11219</v>
      </c>
      <c r="K1236" s="35" t="s">
        <v>11220</v>
      </c>
      <c r="L1236" s="35" t="s">
        <v>11221</v>
      </c>
      <c r="M1236" s="35" t="s">
        <v>11222</v>
      </c>
      <c r="N1236" s="35" t="s">
        <v>1234</v>
      </c>
      <c r="O1236" s="35" t="s">
        <v>1235</v>
      </c>
      <c r="P1236" s="38">
        <v>620000</v>
      </c>
      <c r="Q1236" s="38">
        <v>6650</v>
      </c>
      <c r="R1236" s="38">
        <v>10000</v>
      </c>
      <c r="S1236" s="38">
        <v>0</v>
      </c>
      <c r="T1236" s="38">
        <v>0</v>
      </c>
      <c r="U1236" s="19"/>
      <c r="V1236" s="38">
        <v>0</v>
      </c>
      <c r="W1236" s="19"/>
      <c r="X1236" s="38">
        <v>0</v>
      </c>
      <c r="Y1236" s="38">
        <v>636650</v>
      </c>
      <c r="Z1236" s="38">
        <v>636650</v>
      </c>
      <c r="AA1236" s="39" t="s">
        <v>11223</v>
      </c>
      <c r="AB1236" s="38" t="s">
        <v>151</v>
      </c>
      <c r="AC1236" s="38" t="s">
        <v>112</v>
      </c>
    </row>
    <row r="1237" spans="1:29" x14ac:dyDescent="0.25">
      <c r="A1237" s="13" t="str">
        <f t="shared" si="40"/>
        <v>1107244160</v>
      </c>
      <c r="B1237" s="35">
        <v>1232</v>
      </c>
      <c r="C1237" s="36" t="s">
        <v>11224</v>
      </c>
      <c r="D1237" s="13" t="str">
        <f t="shared" si="41"/>
        <v>1107244160</v>
      </c>
      <c r="E1237" s="36"/>
      <c r="F1237" s="35" t="s">
        <v>11225</v>
      </c>
      <c r="G1237" s="37">
        <v>44104.509710648148</v>
      </c>
      <c r="H1237" s="35" t="s">
        <v>157</v>
      </c>
      <c r="I1237" s="35" t="s">
        <v>11226</v>
      </c>
      <c r="J1237" s="35" t="s">
        <v>11226</v>
      </c>
      <c r="K1237" s="35" t="s">
        <v>11227</v>
      </c>
      <c r="L1237" s="35" t="s">
        <v>11228</v>
      </c>
      <c r="M1237" s="35" t="s">
        <v>11229</v>
      </c>
      <c r="N1237" s="35" t="s">
        <v>165</v>
      </c>
      <c r="O1237" s="35" t="s">
        <v>166</v>
      </c>
      <c r="P1237" s="38">
        <v>1315000</v>
      </c>
      <c r="Q1237" s="38">
        <v>6650</v>
      </c>
      <c r="R1237" s="38">
        <v>10000</v>
      </c>
      <c r="S1237" s="38">
        <v>0</v>
      </c>
      <c r="T1237" s="38">
        <v>0</v>
      </c>
      <c r="U1237" s="19"/>
      <c r="V1237" s="38">
        <v>0</v>
      </c>
      <c r="W1237" s="19"/>
      <c r="X1237" s="38">
        <v>0</v>
      </c>
      <c r="Y1237" s="38">
        <v>1331650</v>
      </c>
      <c r="Z1237" s="38">
        <v>1331650</v>
      </c>
      <c r="AA1237" s="39" t="s">
        <v>11230</v>
      </c>
      <c r="AB1237" s="38" t="s">
        <v>162</v>
      </c>
      <c r="AC1237" s="38" t="s">
        <v>112</v>
      </c>
    </row>
    <row r="1238" spans="1:29" x14ac:dyDescent="0.25">
      <c r="A1238" s="13" t="str">
        <f t="shared" si="40"/>
        <v>1470444799</v>
      </c>
      <c r="B1238" s="35">
        <v>1233</v>
      </c>
      <c r="C1238" s="36" t="s">
        <v>11231</v>
      </c>
      <c r="D1238" s="13" t="str">
        <f t="shared" si="41"/>
        <v>1470444799</v>
      </c>
      <c r="E1238" s="36"/>
      <c r="F1238" s="35" t="s">
        <v>11232</v>
      </c>
      <c r="G1238" s="37">
        <v>44104.525127314817</v>
      </c>
      <c r="H1238" s="35" t="s">
        <v>157</v>
      </c>
      <c r="I1238" s="35" t="s">
        <v>11233</v>
      </c>
      <c r="J1238" s="35" t="s">
        <v>11233</v>
      </c>
      <c r="K1238" s="35" t="s">
        <v>11234</v>
      </c>
      <c r="L1238" s="35" t="s">
        <v>11235</v>
      </c>
      <c r="M1238" s="35" t="s">
        <v>11236</v>
      </c>
      <c r="N1238" s="35" t="s">
        <v>657</v>
      </c>
      <c r="O1238" s="35" t="s">
        <v>658</v>
      </c>
      <c r="P1238" s="38">
        <v>160000</v>
      </c>
      <c r="Q1238" s="38">
        <v>6650</v>
      </c>
      <c r="R1238" s="38">
        <v>8000</v>
      </c>
      <c r="S1238" s="38">
        <v>0</v>
      </c>
      <c r="T1238" s="38">
        <v>0</v>
      </c>
      <c r="U1238" s="19"/>
      <c r="V1238" s="38">
        <v>0</v>
      </c>
      <c r="W1238" s="19"/>
      <c r="X1238" s="38">
        <v>0</v>
      </c>
      <c r="Y1238" s="38">
        <v>174650</v>
      </c>
      <c r="Z1238" s="38">
        <v>174650</v>
      </c>
      <c r="AA1238" s="39" t="s">
        <v>11237</v>
      </c>
      <c r="AB1238" s="38" t="s">
        <v>158</v>
      </c>
      <c r="AC1238" s="38" t="s">
        <v>112</v>
      </c>
    </row>
    <row r="1239" spans="1:29" x14ac:dyDescent="0.25">
      <c r="A1239" s="13" t="str">
        <f t="shared" si="40"/>
        <v>1791444500</v>
      </c>
      <c r="B1239" s="35">
        <v>1234</v>
      </c>
      <c r="C1239" s="36" t="s">
        <v>11238</v>
      </c>
      <c r="D1239" s="13" t="str">
        <f t="shared" si="41"/>
        <v>1791444500</v>
      </c>
      <c r="E1239" s="36"/>
      <c r="F1239" s="35" t="s">
        <v>11239</v>
      </c>
      <c r="G1239" s="37">
        <v>44104.529548611114</v>
      </c>
      <c r="H1239" s="35" t="s">
        <v>157</v>
      </c>
      <c r="I1239" s="35" t="s">
        <v>11240</v>
      </c>
      <c r="J1239" s="35" t="s">
        <v>11240</v>
      </c>
      <c r="K1239" s="35" t="s">
        <v>11241</v>
      </c>
      <c r="L1239" s="35" t="s">
        <v>11242</v>
      </c>
      <c r="M1239" s="35" t="s">
        <v>11243</v>
      </c>
      <c r="N1239" s="35" t="s">
        <v>1478</v>
      </c>
      <c r="O1239" s="35" t="s">
        <v>869</v>
      </c>
      <c r="P1239" s="38">
        <v>950000</v>
      </c>
      <c r="Q1239" s="38">
        <v>6650</v>
      </c>
      <c r="R1239" s="38">
        <v>8000</v>
      </c>
      <c r="S1239" s="38">
        <v>0</v>
      </c>
      <c r="T1239" s="38">
        <v>0</v>
      </c>
      <c r="U1239" s="19"/>
      <c r="V1239" s="38">
        <v>0</v>
      </c>
      <c r="W1239" s="19"/>
      <c r="X1239" s="38">
        <v>0</v>
      </c>
      <c r="Y1239" s="38">
        <v>964650</v>
      </c>
      <c r="Z1239" s="38">
        <v>964650</v>
      </c>
      <c r="AA1239" s="39" t="s">
        <v>11244</v>
      </c>
      <c r="AB1239" s="38" t="s">
        <v>162</v>
      </c>
      <c r="AC1239" s="38" t="s">
        <v>112</v>
      </c>
    </row>
    <row r="1240" spans="1:29" x14ac:dyDescent="0.25">
      <c r="A1240" s="13" t="str">
        <f t="shared" si="40"/>
        <v>1989135657</v>
      </c>
      <c r="B1240" s="35">
        <v>1235</v>
      </c>
      <c r="C1240" s="36" t="s">
        <v>11245</v>
      </c>
      <c r="D1240" s="13" t="str">
        <f t="shared" si="41"/>
        <v>1989135657</v>
      </c>
      <c r="E1240" s="36"/>
      <c r="F1240" s="35" t="s">
        <v>11246</v>
      </c>
      <c r="G1240" s="37">
        <v>44105.042627314811</v>
      </c>
      <c r="H1240" s="35" t="s">
        <v>157</v>
      </c>
      <c r="I1240" s="35" t="s">
        <v>11247</v>
      </c>
      <c r="J1240" s="35" t="s">
        <v>11247</v>
      </c>
      <c r="K1240" s="35" t="s">
        <v>11248</v>
      </c>
      <c r="L1240" s="35" t="s">
        <v>11249</v>
      </c>
      <c r="M1240" s="35" t="s">
        <v>11250</v>
      </c>
      <c r="N1240" s="35" t="s">
        <v>8863</v>
      </c>
      <c r="O1240" s="35" t="s">
        <v>8864</v>
      </c>
      <c r="P1240" s="38">
        <v>320000</v>
      </c>
      <c r="Q1240" s="38">
        <v>6650</v>
      </c>
      <c r="R1240" s="38">
        <v>10000</v>
      </c>
      <c r="S1240" s="38">
        <v>0</v>
      </c>
      <c r="T1240" s="38">
        <v>0</v>
      </c>
      <c r="U1240" s="19"/>
      <c r="V1240" s="38">
        <v>0</v>
      </c>
      <c r="W1240" s="19"/>
      <c r="X1240" s="38">
        <v>0</v>
      </c>
      <c r="Y1240" s="38">
        <v>336650</v>
      </c>
      <c r="Z1240" s="38">
        <v>336650</v>
      </c>
      <c r="AA1240" s="39" t="s">
        <v>11251</v>
      </c>
      <c r="AB1240" s="38" t="s">
        <v>151</v>
      </c>
      <c r="AC1240" s="38" t="s">
        <v>112</v>
      </c>
    </row>
    <row r="1241" spans="1:29" x14ac:dyDescent="0.25">
      <c r="A1241" s="13" t="str">
        <f t="shared" si="40"/>
        <v>1610335951</v>
      </c>
      <c r="B1241" s="35">
        <v>1236</v>
      </c>
      <c r="C1241" s="36" t="s">
        <v>11252</v>
      </c>
      <c r="D1241" s="13" t="str">
        <f t="shared" si="41"/>
        <v>1610335951</v>
      </c>
      <c r="E1241" s="36"/>
      <c r="F1241" s="35" t="s">
        <v>11253</v>
      </c>
      <c r="G1241" s="37">
        <v>44105.054664351854</v>
      </c>
      <c r="H1241" s="35" t="s">
        <v>157</v>
      </c>
      <c r="I1241" s="35" t="s">
        <v>11254</v>
      </c>
      <c r="J1241" s="35" t="s">
        <v>11254</v>
      </c>
      <c r="K1241" s="35" t="s">
        <v>11255</v>
      </c>
      <c r="L1241" s="35" t="s">
        <v>11256</v>
      </c>
      <c r="M1241" s="35" t="s">
        <v>11257</v>
      </c>
      <c r="N1241" s="35" t="s">
        <v>296</v>
      </c>
      <c r="O1241" s="35" t="s">
        <v>297</v>
      </c>
      <c r="P1241" s="38">
        <v>950000</v>
      </c>
      <c r="Q1241" s="38">
        <v>6650</v>
      </c>
      <c r="R1241" s="38">
        <v>10000</v>
      </c>
      <c r="S1241" s="38">
        <v>0</v>
      </c>
      <c r="T1241" s="38">
        <v>0</v>
      </c>
      <c r="U1241" s="19"/>
      <c r="V1241" s="38">
        <v>0</v>
      </c>
      <c r="W1241" s="19"/>
      <c r="X1241" s="38">
        <v>0</v>
      </c>
      <c r="Y1241" s="38">
        <v>966650</v>
      </c>
      <c r="Z1241" s="38">
        <v>966650</v>
      </c>
      <c r="AA1241" s="39" t="s">
        <v>11258</v>
      </c>
      <c r="AB1241" s="38" t="s">
        <v>162</v>
      </c>
      <c r="AC1241" s="38" t="s">
        <v>112</v>
      </c>
    </row>
    <row r="1242" spans="1:29" x14ac:dyDescent="0.25">
      <c r="A1242" s="13" t="str">
        <f t="shared" si="40"/>
        <v>1984335862</v>
      </c>
      <c r="B1242" s="35">
        <v>1237</v>
      </c>
      <c r="C1242" s="36" t="s">
        <v>11259</v>
      </c>
      <c r="D1242" s="13" t="str">
        <f t="shared" si="41"/>
        <v>1984335862</v>
      </c>
      <c r="E1242" s="36"/>
      <c r="F1242" s="35" t="s">
        <v>11260</v>
      </c>
      <c r="G1242" s="37">
        <v>44105.059872685182</v>
      </c>
      <c r="H1242" s="35" t="s">
        <v>157</v>
      </c>
      <c r="I1242" s="35" t="s">
        <v>11261</v>
      </c>
      <c r="J1242" s="35" t="s">
        <v>11261</v>
      </c>
      <c r="K1242" s="35" t="s">
        <v>11262</v>
      </c>
      <c r="L1242" s="35" t="s">
        <v>11263</v>
      </c>
      <c r="M1242" s="35" t="s">
        <v>11264</v>
      </c>
      <c r="N1242" s="35" t="s">
        <v>266</v>
      </c>
      <c r="O1242" s="35" t="s">
        <v>267</v>
      </c>
      <c r="P1242" s="38">
        <v>2520000</v>
      </c>
      <c r="Q1242" s="38">
        <v>6650</v>
      </c>
      <c r="R1242" s="38">
        <v>8000</v>
      </c>
      <c r="S1242" s="38">
        <v>0</v>
      </c>
      <c r="T1242" s="38">
        <v>0</v>
      </c>
      <c r="U1242" s="19"/>
      <c r="V1242" s="38">
        <v>0</v>
      </c>
      <c r="W1242" s="19"/>
      <c r="X1242" s="38">
        <v>0</v>
      </c>
      <c r="Y1242" s="38">
        <v>2534650</v>
      </c>
      <c r="Z1242" s="38">
        <v>2534650</v>
      </c>
      <c r="AA1242" s="39" t="s">
        <v>11265</v>
      </c>
      <c r="AB1242" s="38" t="s">
        <v>138</v>
      </c>
      <c r="AC1242" s="38" t="s">
        <v>112</v>
      </c>
    </row>
    <row r="1243" spans="1:29" x14ac:dyDescent="0.25">
      <c r="A1243" s="13" t="str">
        <f t="shared" si="40"/>
        <v>1699335763</v>
      </c>
      <c r="B1243" s="35">
        <v>1238</v>
      </c>
      <c r="C1243" s="36" t="s">
        <v>11266</v>
      </c>
      <c r="D1243" s="13" t="str">
        <f t="shared" si="41"/>
        <v>1699335763</v>
      </c>
      <c r="E1243" s="36"/>
      <c r="F1243" s="35" t="s">
        <v>11267</v>
      </c>
      <c r="G1243" s="37">
        <v>44105.072442129633</v>
      </c>
      <c r="H1243" s="35" t="s">
        <v>157</v>
      </c>
      <c r="I1243" s="35" t="s">
        <v>11268</v>
      </c>
      <c r="J1243" s="35" t="s">
        <v>11268</v>
      </c>
      <c r="K1243" s="35" t="s">
        <v>11269</v>
      </c>
      <c r="L1243" s="35" t="s">
        <v>11270</v>
      </c>
      <c r="M1243" s="35" t="s">
        <v>11271</v>
      </c>
      <c r="N1243" s="35" t="s">
        <v>11272</v>
      </c>
      <c r="O1243" s="35" t="s">
        <v>10590</v>
      </c>
      <c r="P1243" s="38">
        <v>120000</v>
      </c>
      <c r="Q1243" s="38">
        <v>6650</v>
      </c>
      <c r="R1243" s="38">
        <v>11000</v>
      </c>
      <c r="S1243" s="38">
        <v>0</v>
      </c>
      <c r="T1243" s="38">
        <v>0</v>
      </c>
      <c r="U1243" s="19"/>
      <c r="V1243" s="38">
        <v>0</v>
      </c>
      <c r="W1243" s="19"/>
      <c r="X1243" s="38">
        <v>0</v>
      </c>
      <c r="Y1243" s="38">
        <v>137650</v>
      </c>
      <c r="Z1243" s="38">
        <v>137650</v>
      </c>
      <c r="AA1243" s="39" t="s">
        <v>11273</v>
      </c>
      <c r="AB1243" s="38" t="s">
        <v>151</v>
      </c>
      <c r="AC1243" s="38" t="s">
        <v>112</v>
      </c>
    </row>
    <row r="1244" spans="1:29" x14ac:dyDescent="0.25">
      <c r="A1244" s="13" t="str">
        <f t="shared" si="40"/>
        <v>1107435124</v>
      </c>
      <c r="B1244" s="35">
        <v>1239</v>
      </c>
      <c r="C1244" s="36" t="s">
        <v>11274</v>
      </c>
      <c r="D1244" s="13" t="str">
        <f t="shared" si="41"/>
        <v>1107435124</v>
      </c>
      <c r="E1244" s="36"/>
      <c r="F1244" s="35" t="s">
        <v>11275</v>
      </c>
      <c r="G1244" s="37">
        <v>44105.073761574073</v>
      </c>
      <c r="H1244" s="35" t="s">
        <v>157</v>
      </c>
      <c r="I1244" s="35" t="s">
        <v>11276</v>
      </c>
      <c r="J1244" s="35" t="s">
        <v>11276</v>
      </c>
      <c r="K1244" s="35" t="s">
        <v>11277</v>
      </c>
      <c r="L1244" s="35" t="s">
        <v>11278</v>
      </c>
      <c r="M1244" s="35" t="s">
        <v>11279</v>
      </c>
      <c r="N1244" s="35" t="s">
        <v>11280</v>
      </c>
      <c r="O1244" s="35" t="s">
        <v>11281</v>
      </c>
      <c r="P1244" s="38">
        <v>601000</v>
      </c>
      <c r="Q1244" s="38">
        <v>6650</v>
      </c>
      <c r="R1244" s="38">
        <v>30000</v>
      </c>
      <c r="S1244" s="38">
        <v>0</v>
      </c>
      <c r="T1244" s="38">
        <v>0</v>
      </c>
      <c r="U1244" s="19"/>
      <c r="V1244" s="38">
        <v>0</v>
      </c>
      <c r="W1244" s="19"/>
      <c r="X1244" s="38">
        <v>0</v>
      </c>
      <c r="Y1244" s="38">
        <v>637650</v>
      </c>
      <c r="Z1244" s="38">
        <v>637650</v>
      </c>
      <c r="AA1244" s="39" t="s">
        <v>11282</v>
      </c>
      <c r="AB1244" s="38" t="s">
        <v>168</v>
      </c>
      <c r="AC1244" s="38" t="s">
        <v>112</v>
      </c>
    </row>
    <row r="1245" spans="1:29" x14ac:dyDescent="0.25">
      <c r="A1245" s="13" t="str">
        <f t="shared" si="40"/>
        <v>1085435728</v>
      </c>
      <c r="B1245" s="35">
        <v>1240</v>
      </c>
      <c r="C1245" s="36" t="s">
        <v>11283</v>
      </c>
      <c r="D1245" s="13" t="str">
        <f t="shared" si="41"/>
        <v>1085435728</v>
      </c>
      <c r="E1245" s="36"/>
      <c r="F1245" s="35" t="s">
        <v>11284</v>
      </c>
      <c r="G1245" s="37">
        <v>44105.074178240742</v>
      </c>
      <c r="H1245" s="35" t="s">
        <v>157</v>
      </c>
      <c r="I1245" s="35" t="s">
        <v>11285</v>
      </c>
      <c r="J1245" s="35" t="s">
        <v>11285</v>
      </c>
      <c r="K1245" s="35" t="s">
        <v>11286</v>
      </c>
      <c r="L1245" s="35" t="s">
        <v>11287</v>
      </c>
      <c r="M1245" s="35" t="s">
        <v>11288</v>
      </c>
      <c r="N1245" s="35" t="s">
        <v>908</v>
      </c>
      <c r="O1245" s="35" t="s">
        <v>909</v>
      </c>
      <c r="P1245" s="38">
        <v>620000</v>
      </c>
      <c r="Q1245" s="38">
        <v>6650</v>
      </c>
      <c r="R1245" s="38">
        <v>0</v>
      </c>
      <c r="S1245" s="38">
        <v>0</v>
      </c>
      <c r="T1245" s="38">
        <v>0</v>
      </c>
      <c r="U1245" s="19"/>
      <c r="V1245" s="38">
        <v>0</v>
      </c>
      <c r="W1245" s="19"/>
      <c r="X1245" s="38">
        <v>0</v>
      </c>
      <c r="Y1245" s="38">
        <v>626650</v>
      </c>
      <c r="Z1245" s="38">
        <v>626650</v>
      </c>
      <c r="AA1245" s="20"/>
      <c r="AB1245" s="19"/>
      <c r="AC1245" s="38" t="s">
        <v>112</v>
      </c>
    </row>
    <row r="1246" spans="1:29" x14ac:dyDescent="0.25">
      <c r="A1246" s="13" t="str">
        <f t="shared" si="40"/>
        <v>1293435417</v>
      </c>
      <c r="B1246" s="35">
        <v>1241</v>
      </c>
      <c r="C1246" s="36" t="s">
        <v>11289</v>
      </c>
      <c r="D1246" s="13" t="str">
        <f t="shared" si="41"/>
        <v>1293435417</v>
      </c>
      <c r="E1246" s="36"/>
      <c r="F1246" s="35" t="s">
        <v>11290</v>
      </c>
      <c r="G1246" s="37">
        <v>44105.074664351851</v>
      </c>
      <c r="H1246" s="35" t="s">
        <v>157</v>
      </c>
      <c r="I1246" s="35" t="s">
        <v>11291</v>
      </c>
      <c r="J1246" s="35" t="s">
        <v>11291</v>
      </c>
      <c r="K1246" s="35" t="s">
        <v>11292</v>
      </c>
      <c r="L1246" s="35" t="s">
        <v>11293</v>
      </c>
      <c r="M1246" s="35" t="s">
        <v>11294</v>
      </c>
      <c r="N1246" s="35" t="s">
        <v>11295</v>
      </c>
      <c r="O1246" s="35" t="s">
        <v>11296</v>
      </c>
      <c r="P1246" s="38">
        <v>510000</v>
      </c>
      <c r="Q1246" s="38">
        <v>6650</v>
      </c>
      <c r="R1246" s="38">
        <v>0</v>
      </c>
      <c r="S1246" s="38">
        <v>0</v>
      </c>
      <c r="T1246" s="38">
        <v>0</v>
      </c>
      <c r="U1246" s="19"/>
      <c r="V1246" s="38">
        <v>0</v>
      </c>
      <c r="W1246" s="19"/>
      <c r="X1246" s="38">
        <v>0</v>
      </c>
      <c r="Y1246" s="38">
        <v>516650</v>
      </c>
      <c r="Z1246" s="38">
        <v>516650</v>
      </c>
      <c r="AA1246" s="20"/>
      <c r="AB1246" s="19"/>
      <c r="AC1246" s="38" t="s">
        <v>112</v>
      </c>
    </row>
    <row r="1247" spans="1:29" x14ac:dyDescent="0.25">
      <c r="A1247" s="13" t="str">
        <f t="shared" si="40"/>
        <v>1218435401</v>
      </c>
      <c r="B1247" s="35">
        <v>1242</v>
      </c>
      <c r="C1247" s="36" t="s">
        <v>11297</v>
      </c>
      <c r="D1247" s="13" t="str">
        <f t="shared" si="41"/>
        <v>1218435401</v>
      </c>
      <c r="E1247" s="36"/>
      <c r="F1247" s="35" t="s">
        <v>11298</v>
      </c>
      <c r="G1247" s="37">
        <v>44105.075891203705</v>
      </c>
      <c r="H1247" s="35" t="s">
        <v>157</v>
      </c>
      <c r="I1247" s="35" t="s">
        <v>11299</v>
      </c>
      <c r="J1247" s="35" t="s">
        <v>11299</v>
      </c>
      <c r="K1247" s="35" t="s">
        <v>11300</v>
      </c>
      <c r="L1247" s="35" t="s">
        <v>11301</v>
      </c>
      <c r="M1247" s="35" t="s">
        <v>11302</v>
      </c>
      <c r="N1247" s="35" t="s">
        <v>11303</v>
      </c>
      <c r="O1247" s="35" t="s">
        <v>11304</v>
      </c>
      <c r="P1247" s="38">
        <v>610000</v>
      </c>
      <c r="Q1247" s="38">
        <v>6650</v>
      </c>
      <c r="R1247" s="38">
        <v>52000</v>
      </c>
      <c r="S1247" s="38">
        <v>0</v>
      </c>
      <c r="T1247" s="38">
        <v>0</v>
      </c>
      <c r="U1247" s="19"/>
      <c r="V1247" s="38">
        <v>0</v>
      </c>
      <c r="W1247" s="19"/>
      <c r="X1247" s="38">
        <v>0</v>
      </c>
      <c r="Y1247" s="38">
        <v>668650</v>
      </c>
      <c r="Z1247" s="38">
        <v>668650</v>
      </c>
      <c r="AA1247" s="39" t="s">
        <v>11305</v>
      </c>
      <c r="AB1247" s="38" t="s">
        <v>162</v>
      </c>
      <c r="AC1247" s="38" t="s">
        <v>112</v>
      </c>
    </row>
    <row r="1248" spans="1:29" x14ac:dyDescent="0.25">
      <c r="A1248" s="13" t="str">
        <f t="shared" si="40"/>
        <v>1120925770</v>
      </c>
      <c r="B1248" s="35">
        <v>1243</v>
      </c>
      <c r="C1248" s="36" t="s">
        <v>11306</v>
      </c>
      <c r="D1248" s="13" t="str">
        <f t="shared" si="41"/>
        <v>1120925770</v>
      </c>
      <c r="E1248" s="36"/>
      <c r="F1248" s="35" t="s">
        <v>11307</v>
      </c>
      <c r="G1248" s="37">
        <v>44105.076377314814</v>
      </c>
      <c r="H1248" s="35" t="s">
        <v>157</v>
      </c>
      <c r="I1248" s="35" t="s">
        <v>11308</v>
      </c>
      <c r="J1248" s="35" t="s">
        <v>11308</v>
      </c>
      <c r="K1248" s="35" t="s">
        <v>11309</v>
      </c>
      <c r="L1248" s="35" t="s">
        <v>11310</v>
      </c>
      <c r="M1248" s="35" t="s">
        <v>11311</v>
      </c>
      <c r="N1248" s="35" t="s">
        <v>11312</v>
      </c>
      <c r="O1248" s="35" t="s">
        <v>11313</v>
      </c>
      <c r="P1248" s="38">
        <v>122000</v>
      </c>
      <c r="Q1248" s="38">
        <v>6650</v>
      </c>
      <c r="R1248" s="38">
        <v>11000</v>
      </c>
      <c r="S1248" s="38">
        <v>0</v>
      </c>
      <c r="T1248" s="38">
        <v>0</v>
      </c>
      <c r="U1248" s="19"/>
      <c r="V1248" s="38">
        <v>0</v>
      </c>
      <c r="W1248" s="19"/>
      <c r="X1248" s="38">
        <v>0</v>
      </c>
      <c r="Y1248" s="38">
        <v>139650</v>
      </c>
      <c r="Z1248" s="38">
        <v>139650</v>
      </c>
      <c r="AA1248" s="39" t="s">
        <v>11314</v>
      </c>
      <c r="AB1248" s="38" t="s">
        <v>163</v>
      </c>
      <c r="AC1248" s="38" t="s">
        <v>112</v>
      </c>
    </row>
    <row r="1249" spans="1:29" x14ac:dyDescent="0.25">
      <c r="A1249" s="13" t="str">
        <f t="shared" si="40"/>
        <v>1681535524</v>
      </c>
      <c r="B1249" s="35">
        <v>1244</v>
      </c>
      <c r="C1249" s="36" t="s">
        <v>11315</v>
      </c>
      <c r="D1249" s="13" t="str">
        <f t="shared" si="41"/>
        <v>1681535524</v>
      </c>
      <c r="E1249" s="36"/>
      <c r="F1249" s="35" t="s">
        <v>11316</v>
      </c>
      <c r="G1249" s="37">
        <v>44105.079259259262</v>
      </c>
      <c r="H1249" s="35" t="s">
        <v>157</v>
      </c>
      <c r="I1249" s="35" t="s">
        <v>11317</v>
      </c>
      <c r="J1249" s="35" t="s">
        <v>11317</v>
      </c>
      <c r="K1249" s="35" t="s">
        <v>11318</v>
      </c>
      <c r="L1249" s="35" t="s">
        <v>11319</v>
      </c>
      <c r="M1249" s="35" t="s">
        <v>11320</v>
      </c>
      <c r="N1249" s="35" t="s">
        <v>753</v>
      </c>
      <c r="O1249" s="35" t="s">
        <v>754</v>
      </c>
      <c r="P1249" s="38">
        <v>620000</v>
      </c>
      <c r="Q1249" s="38">
        <v>6650</v>
      </c>
      <c r="R1249" s="38">
        <v>27000</v>
      </c>
      <c r="S1249" s="38">
        <v>0</v>
      </c>
      <c r="T1249" s="38">
        <v>0</v>
      </c>
      <c r="U1249" s="19"/>
      <c r="V1249" s="38">
        <v>0</v>
      </c>
      <c r="W1249" s="19"/>
      <c r="X1249" s="38">
        <v>0</v>
      </c>
      <c r="Y1249" s="38">
        <v>653650</v>
      </c>
      <c r="Z1249" s="38">
        <v>653650</v>
      </c>
      <c r="AA1249" s="39" t="s">
        <v>11321</v>
      </c>
      <c r="AB1249" s="38" t="s">
        <v>162</v>
      </c>
      <c r="AC1249" s="38" t="s">
        <v>112</v>
      </c>
    </row>
    <row r="1250" spans="1:29" x14ac:dyDescent="0.25">
      <c r="A1250" s="13" t="str">
        <f t="shared" si="40"/>
        <v>1252225013</v>
      </c>
      <c r="B1250" s="35">
        <v>1245</v>
      </c>
      <c r="C1250" s="36" t="s">
        <v>11322</v>
      </c>
      <c r="D1250" s="13" t="str">
        <f t="shared" si="41"/>
        <v>1252225013</v>
      </c>
      <c r="E1250" s="36"/>
      <c r="F1250" s="35" t="s">
        <v>11323</v>
      </c>
      <c r="G1250" s="37">
        <v>44105.083587962959</v>
      </c>
      <c r="H1250" s="35" t="s">
        <v>157</v>
      </c>
      <c r="I1250" s="35" t="s">
        <v>11324</v>
      </c>
      <c r="J1250" s="35" t="s">
        <v>11324</v>
      </c>
      <c r="K1250" s="35" t="s">
        <v>11325</v>
      </c>
      <c r="L1250" s="35" t="s">
        <v>11326</v>
      </c>
      <c r="M1250" s="35" t="s">
        <v>11327</v>
      </c>
      <c r="N1250" s="35" t="s">
        <v>11328</v>
      </c>
      <c r="O1250" s="35" t="s">
        <v>11329</v>
      </c>
      <c r="P1250" s="38">
        <v>475000</v>
      </c>
      <c r="Q1250" s="38">
        <v>6650</v>
      </c>
      <c r="R1250" s="38">
        <v>23000</v>
      </c>
      <c r="S1250" s="38">
        <v>0</v>
      </c>
      <c r="T1250" s="38">
        <v>0</v>
      </c>
      <c r="U1250" s="19"/>
      <c r="V1250" s="38">
        <v>0</v>
      </c>
      <c r="W1250" s="19"/>
      <c r="X1250" s="38">
        <v>0</v>
      </c>
      <c r="Y1250" s="38">
        <v>504650</v>
      </c>
      <c r="Z1250" s="38">
        <v>504650</v>
      </c>
      <c r="AA1250" s="39" t="s">
        <v>11330</v>
      </c>
      <c r="AB1250" s="38" t="s">
        <v>151</v>
      </c>
      <c r="AC1250" s="38" t="s">
        <v>112</v>
      </c>
    </row>
    <row r="1251" spans="1:29" x14ac:dyDescent="0.25">
      <c r="A1251" s="13" t="str">
        <f t="shared" si="40"/>
        <v>1250525971</v>
      </c>
      <c r="B1251" s="35">
        <v>1246</v>
      </c>
      <c r="C1251" s="36" t="s">
        <v>11331</v>
      </c>
      <c r="D1251" s="13" t="str">
        <f t="shared" si="41"/>
        <v>1250525971</v>
      </c>
      <c r="E1251" s="36"/>
      <c r="F1251" s="35" t="s">
        <v>11332</v>
      </c>
      <c r="G1251" s="37">
        <v>44105.09716435185</v>
      </c>
      <c r="H1251" s="35" t="s">
        <v>157</v>
      </c>
      <c r="I1251" s="35" t="s">
        <v>11333</v>
      </c>
      <c r="J1251" s="35" t="s">
        <v>11333</v>
      </c>
      <c r="K1251" s="35" t="s">
        <v>11334</v>
      </c>
      <c r="L1251" s="35" t="s">
        <v>11335</v>
      </c>
      <c r="M1251" s="35" t="s">
        <v>11336</v>
      </c>
      <c r="N1251" s="35" t="s">
        <v>11337</v>
      </c>
      <c r="O1251" s="35" t="s">
        <v>11338</v>
      </c>
      <c r="P1251" s="38">
        <v>50000</v>
      </c>
      <c r="Q1251" s="38">
        <v>6650</v>
      </c>
      <c r="R1251" s="38">
        <v>0</v>
      </c>
      <c r="S1251" s="38">
        <v>0</v>
      </c>
      <c r="T1251" s="38">
        <v>0</v>
      </c>
      <c r="U1251" s="19"/>
      <c r="V1251" s="38">
        <v>0</v>
      </c>
      <c r="W1251" s="19"/>
      <c r="X1251" s="38">
        <v>0</v>
      </c>
      <c r="Y1251" s="38">
        <v>56650</v>
      </c>
      <c r="Z1251" s="38">
        <v>56650</v>
      </c>
      <c r="AA1251" s="20"/>
      <c r="AB1251" s="19"/>
      <c r="AC1251" s="38" t="s">
        <v>112</v>
      </c>
    </row>
    <row r="1252" spans="1:29" x14ac:dyDescent="0.25">
      <c r="A1252" s="13" t="str">
        <f t="shared" si="40"/>
        <v>1473425832</v>
      </c>
      <c r="B1252" s="35">
        <v>1247</v>
      </c>
      <c r="C1252" s="36" t="s">
        <v>11339</v>
      </c>
      <c r="D1252" s="13" t="str">
        <f t="shared" si="41"/>
        <v>1473425832</v>
      </c>
      <c r="E1252" s="36"/>
      <c r="F1252" s="35" t="s">
        <v>11340</v>
      </c>
      <c r="G1252" s="37">
        <v>44105.098414351851</v>
      </c>
      <c r="H1252" s="35" t="s">
        <v>157</v>
      </c>
      <c r="I1252" s="35" t="s">
        <v>11341</v>
      </c>
      <c r="J1252" s="35" t="s">
        <v>11341</v>
      </c>
      <c r="K1252" s="35" t="s">
        <v>11342</v>
      </c>
      <c r="L1252" s="35" t="s">
        <v>11343</v>
      </c>
      <c r="M1252" s="35" t="s">
        <v>11344</v>
      </c>
      <c r="N1252" s="35" t="s">
        <v>11345</v>
      </c>
      <c r="O1252" s="35" t="s">
        <v>11346</v>
      </c>
      <c r="P1252" s="38">
        <v>50000</v>
      </c>
      <c r="Q1252" s="38">
        <v>6650</v>
      </c>
      <c r="R1252" s="38">
        <v>0</v>
      </c>
      <c r="S1252" s="38">
        <v>0</v>
      </c>
      <c r="T1252" s="38">
        <v>0</v>
      </c>
      <c r="U1252" s="19"/>
      <c r="V1252" s="38">
        <v>0</v>
      </c>
      <c r="W1252" s="19"/>
      <c r="X1252" s="38">
        <v>0</v>
      </c>
      <c r="Y1252" s="38">
        <v>56650</v>
      </c>
      <c r="Z1252" s="38">
        <v>56650</v>
      </c>
      <c r="AA1252" s="20"/>
      <c r="AB1252" s="19"/>
      <c r="AC1252" s="38" t="s">
        <v>112</v>
      </c>
    </row>
    <row r="1253" spans="1:29" x14ac:dyDescent="0.25">
      <c r="A1253" s="13" t="str">
        <f t="shared" si="40"/>
        <v>1024325900</v>
      </c>
      <c r="B1253" s="35">
        <v>1248</v>
      </c>
      <c r="C1253" s="36" t="s">
        <v>11347</v>
      </c>
      <c r="D1253" s="13" t="str">
        <f t="shared" si="41"/>
        <v>1024325900</v>
      </c>
      <c r="E1253" s="36"/>
      <c r="F1253" s="35" t="s">
        <v>11348</v>
      </c>
      <c r="G1253" s="37">
        <v>44105.099039351851</v>
      </c>
      <c r="H1253" s="35" t="s">
        <v>157</v>
      </c>
      <c r="I1253" s="35" t="s">
        <v>11349</v>
      </c>
      <c r="J1253" s="35" t="s">
        <v>11349</v>
      </c>
      <c r="K1253" s="35" t="s">
        <v>11350</v>
      </c>
      <c r="L1253" s="35" t="s">
        <v>11351</v>
      </c>
      <c r="M1253" s="35" t="s">
        <v>11352</v>
      </c>
      <c r="N1253" s="35" t="s">
        <v>11353</v>
      </c>
      <c r="O1253" s="35" t="s">
        <v>11354</v>
      </c>
      <c r="P1253" s="38">
        <v>50000</v>
      </c>
      <c r="Q1253" s="38">
        <v>6650</v>
      </c>
      <c r="R1253" s="38">
        <v>0</v>
      </c>
      <c r="S1253" s="38">
        <v>0</v>
      </c>
      <c r="T1253" s="38">
        <v>0</v>
      </c>
      <c r="U1253" s="19"/>
      <c r="V1253" s="38">
        <v>0</v>
      </c>
      <c r="W1253" s="19"/>
      <c r="X1253" s="38">
        <v>0</v>
      </c>
      <c r="Y1253" s="38">
        <v>56650</v>
      </c>
      <c r="Z1253" s="38">
        <v>56650</v>
      </c>
      <c r="AA1253" s="20"/>
      <c r="AB1253" s="19"/>
      <c r="AC1253" s="38" t="s">
        <v>112</v>
      </c>
    </row>
    <row r="1254" spans="1:29" x14ac:dyDescent="0.25">
      <c r="A1254" s="13" t="str">
        <f t="shared" si="40"/>
        <v>1520735469</v>
      </c>
      <c r="B1254" s="35">
        <v>1249</v>
      </c>
      <c r="C1254" s="36" t="s">
        <v>11355</v>
      </c>
      <c r="D1254" s="13" t="str">
        <f t="shared" si="41"/>
        <v>1520735469</v>
      </c>
      <c r="E1254" s="36"/>
      <c r="F1254" s="35" t="s">
        <v>11356</v>
      </c>
      <c r="G1254" s="37">
        <v>44105.102662037039</v>
      </c>
      <c r="H1254" s="35" t="s">
        <v>157</v>
      </c>
      <c r="I1254" s="35" t="s">
        <v>11357</v>
      </c>
      <c r="J1254" s="35" t="s">
        <v>11357</v>
      </c>
      <c r="K1254" s="35" t="s">
        <v>11358</v>
      </c>
      <c r="L1254" s="35" t="s">
        <v>11359</v>
      </c>
      <c r="M1254" s="35" t="s">
        <v>11360</v>
      </c>
      <c r="N1254" s="35" t="s">
        <v>308</v>
      </c>
      <c r="O1254" s="35" t="s">
        <v>309</v>
      </c>
      <c r="P1254" s="38">
        <v>1095000</v>
      </c>
      <c r="Q1254" s="38">
        <v>6650</v>
      </c>
      <c r="R1254" s="38">
        <v>124000</v>
      </c>
      <c r="S1254" s="38">
        <v>0</v>
      </c>
      <c r="T1254" s="38">
        <v>0</v>
      </c>
      <c r="U1254" s="19"/>
      <c r="V1254" s="38">
        <v>0</v>
      </c>
      <c r="W1254" s="19"/>
      <c r="X1254" s="38">
        <v>0</v>
      </c>
      <c r="Y1254" s="38">
        <v>1225650</v>
      </c>
      <c r="Z1254" s="38">
        <v>1225650</v>
      </c>
      <c r="AA1254" s="39" t="s">
        <v>11361</v>
      </c>
      <c r="AB1254" s="38" t="s">
        <v>162</v>
      </c>
      <c r="AC1254" s="38" t="s">
        <v>112</v>
      </c>
    </row>
    <row r="1255" spans="1:29" x14ac:dyDescent="0.25">
      <c r="A1255" s="13" t="str">
        <f t="shared" si="40"/>
        <v>1327735637</v>
      </c>
      <c r="B1255" s="35">
        <v>1250</v>
      </c>
      <c r="C1255" s="36" t="s">
        <v>11362</v>
      </c>
      <c r="D1255" s="13" t="str">
        <f t="shared" si="41"/>
        <v>1327735637</v>
      </c>
      <c r="E1255" s="36"/>
      <c r="F1255" s="35" t="s">
        <v>11363</v>
      </c>
      <c r="G1255" s="37">
        <v>44105.108541666668</v>
      </c>
      <c r="H1255" s="35" t="s">
        <v>157</v>
      </c>
      <c r="I1255" s="35" t="s">
        <v>11364</v>
      </c>
      <c r="J1255" s="35" t="s">
        <v>11364</v>
      </c>
      <c r="K1255" s="35" t="s">
        <v>11365</v>
      </c>
      <c r="L1255" s="35" t="s">
        <v>11366</v>
      </c>
      <c r="M1255" s="35" t="s">
        <v>11367</v>
      </c>
      <c r="N1255" s="35" t="s">
        <v>165</v>
      </c>
      <c r="O1255" s="35" t="s">
        <v>166</v>
      </c>
      <c r="P1255" s="38">
        <v>1050000</v>
      </c>
      <c r="Q1255" s="38">
        <v>6650</v>
      </c>
      <c r="R1255" s="38">
        <v>18000</v>
      </c>
      <c r="S1255" s="38">
        <v>0</v>
      </c>
      <c r="T1255" s="38">
        <v>0</v>
      </c>
      <c r="U1255" s="19"/>
      <c r="V1255" s="38">
        <v>0</v>
      </c>
      <c r="W1255" s="19"/>
      <c r="X1255" s="38">
        <v>0</v>
      </c>
      <c r="Y1255" s="38">
        <v>1074650</v>
      </c>
      <c r="Z1255" s="38">
        <v>1074650</v>
      </c>
      <c r="AA1255" s="39" t="s">
        <v>11368</v>
      </c>
      <c r="AB1255" s="38" t="s">
        <v>162</v>
      </c>
      <c r="AC1255" s="38" t="s">
        <v>112</v>
      </c>
    </row>
    <row r="1256" spans="1:29" x14ac:dyDescent="0.25">
      <c r="A1256" s="13" t="str">
        <f t="shared" si="40"/>
        <v>1362835417</v>
      </c>
      <c r="B1256" s="35">
        <v>1251</v>
      </c>
      <c r="C1256" s="36" t="s">
        <v>11369</v>
      </c>
      <c r="D1256" s="13" t="str">
        <f t="shared" si="41"/>
        <v>1362835417</v>
      </c>
      <c r="E1256" s="36"/>
      <c r="F1256" s="35" t="s">
        <v>11370</v>
      </c>
      <c r="G1256" s="37">
        <v>44105.115706018521</v>
      </c>
      <c r="H1256" s="35" t="s">
        <v>157</v>
      </c>
      <c r="I1256" s="35" t="s">
        <v>11371</v>
      </c>
      <c r="J1256" s="35" t="s">
        <v>11371</v>
      </c>
      <c r="K1256" s="35" t="s">
        <v>11372</v>
      </c>
      <c r="L1256" s="35" t="s">
        <v>11373</v>
      </c>
      <c r="M1256" s="35" t="s">
        <v>11374</v>
      </c>
      <c r="N1256" s="35" t="s">
        <v>11375</v>
      </c>
      <c r="O1256" s="35" t="s">
        <v>11376</v>
      </c>
      <c r="P1256" s="38">
        <v>620000</v>
      </c>
      <c r="Q1256" s="38">
        <v>6650</v>
      </c>
      <c r="R1256" s="38">
        <v>9000</v>
      </c>
      <c r="S1256" s="38">
        <v>0</v>
      </c>
      <c r="T1256" s="38">
        <v>0</v>
      </c>
      <c r="U1256" s="19"/>
      <c r="V1256" s="38">
        <v>0</v>
      </c>
      <c r="W1256" s="19"/>
      <c r="X1256" s="38">
        <v>0</v>
      </c>
      <c r="Y1256" s="38">
        <v>635650</v>
      </c>
      <c r="Z1256" s="38">
        <v>635650</v>
      </c>
      <c r="AA1256" s="39" t="s">
        <v>11377</v>
      </c>
      <c r="AB1256" s="38" t="s">
        <v>168</v>
      </c>
      <c r="AC1256" s="38" t="s">
        <v>112</v>
      </c>
    </row>
    <row r="1257" spans="1:29" x14ac:dyDescent="0.25">
      <c r="A1257" s="13" t="str">
        <f t="shared" si="40"/>
        <v>1952045148</v>
      </c>
      <c r="B1257" s="35">
        <v>1252</v>
      </c>
      <c r="C1257" s="36" t="s">
        <v>11378</v>
      </c>
      <c r="D1257" s="13" t="str">
        <f t="shared" si="41"/>
        <v>1952045148</v>
      </c>
      <c r="E1257" s="36"/>
      <c r="F1257" s="35" t="s">
        <v>11379</v>
      </c>
      <c r="G1257" s="37">
        <v>44105.140729166669</v>
      </c>
      <c r="H1257" s="35" t="s">
        <v>157</v>
      </c>
      <c r="I1257" s="35" t="s">
        <v>11380</v>
      </c>
      <c r="J1257" s="35" t="s">
        <v>11380</v>
      </c>
      <c r="K1257" s="35" t="s">
        <v>11381</v>
      </c>
      <c r="L1257" s="35" t="s">
        <v>11382</v>
      </c>
      <c r="M1257" s="35" t="s">
        <v>11383</v>
      </c>
      <c r="N1257" s="35" t="s">
        <v>1391</v>
      </c>
      <c r="O1257" s="35" t="s">
        <v>1303</v>
      </c>
      <c r="P1257" s="38">
        <v>474000</v>
      </c>
      <c r="Q1257" s="38">
        <v>6650</v>
      </c>
      <c r="R1257" s="38">
        <v>8000</v>
      </c>
      <c r="S1257" s="38">
        <v>0</v>
      </c>
      <c r="T1257" s="38">
        <v>0</v>
      </c>
      <c r="U1257" s="19"/>
      <c r="V1257" s="38">
        <v>0</v>
      </c>
      <c r="W1257" s="19"/>
      <c r="X1257" s="38">
        <v>0</v>
      </c>
      <c r="Y1257" s="38">
        <v>488650</v>
      </c>
      <c r="Z1257" s="38">
        <v>488650</v>
      </c>
      <c r="AA1257" s="39" t="s">
        <v>11384</v>
      </c>
      <c r="AB1257" s="38" t="s">
        <v>138</v>
      </c>
      <c r="AC1257" s="38" t="s">
        <v>112</v>
      </c>
    </row>
    <row r="1258" spans="1:29" x14ac:dyDescent="0.25">
      <c r="A1258" s="13" t="str">
        <f t="shared" si="40"/>
        <v>1992145664</v>
      </c>
      <c r="B1258" s="35">
        <v>1253</v>
      </c>
      <c r="C1258" s="36" t="s">
        <v>11385</v>
      </c>
      <c r="D1258" s="13" t="str">
        <f t="shared" si="41"/>
        <v>1992145664</v>
      </c>
      <c r="E1258" s="36"/>
      <c r="F1258" s="35" t="s">
        <v>11386</v>
      </c>
      <c r="G1258" s="37">
        <v>44105.149942129632</v>
      </c>
      <c r="H1258" s="35" t="s">
        <v>157</v>
      </c>
      <c r="I1258" s="35" t="s">
        <v>11387</v>
      </c>
      <c r="J1258" s="35" t="s">
        <v>11387</v>
      </c>
      <c r="K1258" s="35" t="s">
        <v>11388</v>
      </c>
      <c r="L1258" s="35" t="s">
        <v>11389</v>
      </c>
      <c r="M1258" s="35" t="s">
        <v>11390</v>
      </c>
      <c r="N1258" s="35" t="s">
        <v>11011</v>
      </c>
      <c r="O1258" s="35" t="s">
        <v>11012</v>
      </c>
      <c r="P1258" s="38">
        <v>620000</v>
      </c>
      <c r="Q1258" s="38">
        <v>6650</v>
      </c>
      <c r="R1258" s="38">
        <v>20000</v>
      </c>
      <c r="S1258" s="38">
        <v>0</v>
      </c>
      <c r="T1258" s="38">
        <v>0</v>
      </c>
      <c r="U1258" s="19"/>
      <c r="V1258" s="38">
        <v>0</v>
      </c>
      <c r="W1258" s="19"/>
      <c r="X1258" s="38">
        <v>0</v>
      </c>
      <c r="Y1258" s="38">
        <v>646650</v>
      </c>
      <c r="Z1258" s="38">
        <v>646650</v>
      </c>
      <c r="AA1258" s="39" t="s">
        <v>11391</v>
      </c>
      <c r="AB1258" s="38" t="s">
        <v>162</v>
      </c>
      <c r="AC1258" s="38" t="s">
        <v>112</v>
      </c>
    </row>
    <row r="1259" spans="1:29" x14ac:dyDescent="0.25">
      <c r="A1259" s="13" t="str">
        <f t="shared" si="40"/>
        <v>1514245700</v>
      </c>
      <c r="B1259" s="35">
        <v>1254</v>
      </c>
      <c r="C1259" s="36" t="s">
        <v>11392</v>
      </c>
      <c r="D1259" s="13" t="str">
        <f t="shared" si="41"/>
        <v>1514245700</v>
      </c>
      <c r="E1259" s="36"/>
      <c r="F1259" s="35" t="s">
        <v>11393</v>
      </c>
      <c r="G1259" s="37">
        <v>44105.163217592592</v>
      </c>
      <c r="H1259" s="35" t="s">
        <v>157</v>
      </c>
      <c r="I1259" s="35" t="s">
        <v>11394</v>
      </c>
      <c r="J1259" s="35" t="s">
        <v>11394</v>
      </c>
      <c r="K1259" s="35" t="s">
        <v>11395</v>
      </c>
      <c r="L1259" s="35" t="s">
        <v>11396</v>
      </c>
      <c r="M1259" s="35" t="s">
        <v>11397</v>
      </c>
      <c r="N1259" s="35" t="s">
        <v>11398</v>
      </c>
      <c r="O1259" s="35" t="s">
        <v>11399</v>
      </c>
      <c r="P1259" s="38">
        <v>50000</v>
      </c>
      <c r="Q1259" s="38">
        <v>6650</v>
      </c>
      <c r="R1259" s="38">
        <v>0</v>
      </c>
      <c r="S1259" s="38">
        <v>0</v>
      </c>
      <c r="T1259" s="38">
        <v>0</v>
      </c>
      <c r="U1259" s="19"/>
      <c r="V1259" s="38">
        <v>0</v>
      </c>
      <c r="W1259" s="19"/>
      <c r="X1259" s="38">
        <v>0</v>
      </c>
      <c r="Y1259" s="38">
        <v>56650</v>
      </c>
      <c r="Z1259" s="38">
        <v>56650</v>
      </c>
      <c r="AA1259" s="20"/>
      <c r="AB1259" s="19"/>
      <c r="AC1259" s="38" t="s">
        <v>112</v>
      </c>
    </row>
    <row r="1260" spans="1:29" x14ac:dyDescent="0.25">
      <c r="A1260" s="13" t="str">
        <f t="shared" si="40"/>
        <v>1707245833</v>
      </c>
      <c r="B1260" s="35">
        <v>1255</v>
      </c>
      <c r="C1260" s="36" t="s">
        <v>11400</v>
      </c>
      <c r="D1260" s="13" t="str">
        <f t="shared" si="41"/>
        <v>1707245833</v>
      </c>
      <c r="E1260" s="36"/>
      <c r="F1260" s="35" t="s">
        <v>11401</v>
      </c>
      <c r="G1260" s="37">
        <v>44105.166192129633</v>
      </c>
      <c r="H1260" s="35" t="s">
        <v>157</v>
      </c>
      <c r="I1260" s="35" t="s">
        <v>11402</v>
      </c>
      <c r="J1260" s="35" t="s">
        <v>11402</v>
      </c>
      <c r="K1260" s="35" t="s">
        <v>11403</v>
      </c>
      <c r="L1260" s="35" t="s">
        <v>11404</v>
      </c>
      <c r="M1260" s="35" t="s">
        <v>11405</v>
      </c>
      <c r="N1260" s="35" t="s">
        <v>11406</v>
      </c>
      <c r="O1260" s="35" t="s">
        <v>11407</v>
      </c>
      <c r="P1260" s="38">
        <v>50000</v>
      </c>
      <c r="Q1260" s="38">
        <v>6650</v>
      </c>
      <c r="R1260" s="38">
        <v>8000</v>
      </c>
      <c r="S1260" s="38">
        <v>0</v>
      </c>
      <c r="T1260" s="38">
        <v>0</v>
      </c>
      <c r="U1260" s="19"/>
      <c r="V1260" s="38">
        <v>0</v>
      </c>
      <c r="W1260" s="19"/>
      <c r="X1260" s="38">
        <v>0</v>
      </c>
      <c r="Y1260" s="38">
        <v>64650</v>
      </c>
      <c r="Z1260" s="38">
        <v>64650</v>
      </c>
      <c r="AA1260" s="39" t="s">
        <v>11408</v>
      </c>
      <c r="AB1260" s="38" t="s">
        <v>138</v>
      </c>
      <c r="AC1260" s="38" t="s">
        <v>112</v>
      </c>
    </row>
    <row r="1261" spans="1:29" x14ac:dyDescent="0.25">
      <c r="A1261" s="13" t="str">
        <f t="shared" si="40"/>
        <v>1663445890</v>
      </c>
      <c r="B1261" s="35">
        <v>1256</v>
      </c>
      <c r="C1261" s="36" t="s">
        <v>11409</v>
      </c>
      <c r="D1261" s="13" t="str">
        <f t="shared" si="41"/>
        <v>1663445890</v>
      </c>
      <c r="E1261" s="36"/>
      <c r="F1261" s="35" t="s">
        <v>11410</v>
      </c>
      <c r="G1261" s="37">
        <v>44105.185891203706</v>
      </c>
      <c r="H1261" s="35" t="s">
        <v>157</v>
      </c>
      <c r="I1261" s="35" t="s">
        <v>11411</v>
      </c>
      <c r="J1261" s="35" t="s">
        <v>11411</v>
      </c>
      <c r="K1261" s="35" t="s">
        <v>11412</v>
      </c>
      <c r="L1261" s="35" t="s">
        <v>11413</v>
      </c>
      <c r="M1261" s="35" t="s">
        <v>11414</v>
      </c>
      <c r="N1261" s="35" t="s">
        <v>11415</v>
      </c>
      <c r="O1261" s="35" t="s">
        <v>404</v>
      </c>
      <c r="P1261" s="38">
        <v>50000</v>
      </c>
      <c r="Q1261" s="38">
        <v>6650</v>
      </c>
      <c r="R1261" s="38">
        <v>10000</v>
      </c>
      <c r="S1261" s="38">
        <v>0</v>
      </c>
      <c r="T1261" s="38">
        <v>0</v>
      </c>
      <c r="U1261" s="19"/>
      <c r="V1261" s="38">
        <v>0</v>
      </c>
      <c r="W1261" s="19"/>
      <c r="X1261" s="38">
        <v>0</v>
      </c>
      <c r="Y1261" s="38">
        <v>66650</v>
      </c>
      <c r="Z1261" s="38">
        <v>66650</v>
      </c>
      <c r="AA1261" s="39" t="s">
        <v>11416</v>
      </c>
      <c r="AB1261" s="38" t="s">
        <v>162</v>
      </c>
      <c r="AC1261" s="38" t="s">
        <v>112</v>
      </c>
    </row>
    <row r="1262" spans="1:29" x14ac:dyDescent="0.25">
      <c r="A1262" s="13" t="str">
        <f t="shared" si="40"/>
        <v>1556445970</v>
      </c>
      <c r="B1262" s="35">
        <v>1257</v>
      </c>
      <c r="C1262" s="36" t="s">
        <v>11417</v>
      </c>
      <c r="D1262" s="13" t="str">
        <f t="shared" si="41"/>
        <v>1556445970</v>
      </c>
      <c r="E1262" s="36"/>
      <c r="F1262" s="35" t="s">
        <v>11418</v>
      </c>
      <c r="G1262" s="37">
        <v>44105.189398148148</v>
      </c>
      <c r="H1262" s="35" t="s">
        <v>157</v>
      </c>
      <c r="I1262" s="35" t="s">
        <v>11419</v>
      </c>
      <c r="J1262" s="35" t="s">
        <v>11419</v>
      </c>
      <c r="K1262" s="35" t="s">
        <v>11420</v>
      </c>
      <c r="L1262" s="35" t="s">
        <v>11421</v>
      </c>
      <c r="M1262" s="35" t="s">
        <v>11422</v>
      </c>
      <c r="N1262" s="35" t="s">
        <v>11423</v>
      </c>
      <c r="O1262" s="35" t="s">
        <v>11424</v>
      </c>
      <c r="P1262" s="38">
        <v>50000</v>
      </c>
      <c r="Q1262" s="38">
        <v>6650</v>
      </c>
      <c r="R1262" s="38">
        <v>8000</v>
      </c>
      <c r="S1262" s="38">
        <v>0</v>
      </c>
      <c r="T1262" s="38">
        <v>0</v>
      </c>
      <c r="U1262" s="19"/>
      <c r="V1262" s="38">
        <v>0</v>
      </c>
      <c r="W1262" s="19"/>
      <c r="X1262" s="38">
        <v>0</v>
      </c>
      <c r="Y1262" s="38">
        <v>64650</v>
      </c>
      <c r="Z1262" s="38">
        <v>64650</v>
      </c>
      <c r="AA1262" s="39" t="s">
        <v>11425</v>
      </c>
      <c r="AB1262" s="38" t="s">
        <v>138</v>
      </c>
      <c r="AC1262" s="38" t="s">
        <v>112</v>
      </c>
    </row>
    <row r="1263" spans="1:29" x14ac:dyDescent="0.25">
      <c r="A1263" s="13" t="str">
        <f t="shared" si="40"/>
        <v>1106645436</v>
      </c>
      <c r="B1263" s="35">
        <v>1258</v>
      </c>
      <c r="C1263" s="36" t="s">
        <v>11426</v>
      </c>
      <c r="D1263" s="13" t="str">
        <f t="shared" si="41"/>
        <v>1106645436</v>
      </c>
      <c r="E1263" s="36"/>
      <c r="F1263" s="35" t="s">
        <v>11427</v>
      </c>
      <c r="G1263" s="37">
        <v>44105.211226851854</v>
      </c>
      <c r="H1263" s="35" t="s">
        <v>157</v>
      </c>
      <c r="I1263" s="35" t="s">
        <v>11428</v>
      </c>
      <c r="J1263" s="35" t="s">
        <v>11428</v>
      </c>
      <c r="K1263" s="35" t="s">
        <v>11429</v>
      </c>
      <c r="L1263" s="35" t="s">
        <v>11430</v>
      </c>
      <c r="M1263" s="35" t="s">
        <v>11431</v>
      </c>
      <c r="N1263" s="35" t="s">
        <v>827</v>
      </c>
      <c r="O1263" s="35" t="s">
        <v>828</v>
      </c>
      <c r="P1263" s="38">
        <v>378000</v>
      </c>
      <c r="Q1263" s="38">
        <v>6650</v>
      </c>
      <c r="R1263" s="38">
        <v>10000</v>
      </c>
      <c r="S1263" s="38">
        <v>0</v>
      </c>
      <c r="T1263" s="38">
        <v>0</v>
      </c>
      <c r="U1263" s="19"/>
      <c r="V1263" s="38">
        <v>0</v>
      </c>
      <c r="W1263" s="19"/>
      <c r="X1263" s="38">
        <v>0</v>
      </c>
      <c r="Y1263" s="38">
        <v>394650</v>
      </c>
      <c r="Z1263" s="38">
        <v>394650</v>
      </c>
      <c r="AA1263" s="39" t="s">
        <v>11432</v>
      </c>
      <c r="AB1263" s="38" t="s">
        <v>162</v>
      </c>
      <c r="AC1263" s="38" t="s">
        <v>112</v>
      </c>
    </row>
    <row r="1264" spans="1:29" x14ac:dyDescent="0.25">
      <c r="A1264" s="13" t="str">
        <f t="shared" si="40"/>
        <v>1054745951</v>
      </c>
      <c r="B1264" s="35">
        <v>1259</v>
      </c>
      <c r="C1264" s="36" t="s">
        <v>11433</v>
      </c>
      <c r="D1264" s="13" t="str">
        <f t="shared" si="41"/>
        <v>1054745951</v>
      </c>
      <c r="E1264" s="36"/>
      <c r="F1264" s="35" t="s">
        <v>11434</v>
      </c>
      <c r="G1264" s="37">
        <v>44105.221412037034</v>
      </c>
      <c r="H1264" s="35" t="s">
        <v>157</v>
      </c>
      <c r="I1264" s="35" t="s">
        <v>11435</v>
      </c>
      <c r="J1264" s="35" t="s">
        <v>11435</v>
      </c>
      <c r="K1264" s="35" t="s">
        <v>11436</v>
      </c>
      <c r="L1264" s="35" t="s">
        <v>11437</v>
      </c>
      <c r="M1264" s="35" t="s">
        <v>11438</v>
      </c>
      <c r="N1264" s="35" t="s">
        <v>437</v>
      </c>
      <c r="O1264" s="35" t="s">
        <v>438</v>
      </c>
      <c r="P1264" s="38">
        <v>950000</v>
      </c>
      <c r="Q1264" s="38">
        <v>6650</v>
      </c>
      <c r="R1264" s="38">
        <v>10000</v>
      </c>
      <c r="S1264" s="38">
        <v>0</v>
      </c>
      <c r="T1264" s="38">
        <v>0</v>
      </c>
      <c r="U1264" s="19"/>
      <c r="V1264" s="38">
        <v>0</v>
      </c>
      <c r="W1264" s="19"/>
      <c r="X1264" s="38">
        <v>0</v>
      </c>
      <c r="Y1264" s="38">
        <v>966650</v>
      </c>
      <c r="Z1264" s="38">
        <v>966650</v>
      </c>
      <c r="AA1264" s="39" t="s">
        <v>11439</v>
      </c>
      <c r="AB1264" s="38" t="s">
        <v>162</v>
      </c>
      <c r="AC1264" s="38" t="s">
        <v>112</v>
      </c>
    </row>
    <row r="1265" spans="1:29" x14ac:dyDescent="0.25">
      <c r="A1265" s="13" t="str">
        <f t="shared" si="40"/>
        <v>1167845504</v>
      </c>
      <c r="B1265" s="35">
        <v>1260</v>
      </c>
      <c r="C1265" s="36" t="s">
        <v>11440</v>
      </c>
      <c r="D1265" s="13" t="str">
        <f t="shared" si="41"/>
        <v>1167845504</v>
      </c>
      <c r="E1265" s="36"/>
      <c r="F1265" s="35" t="s">
        <v>11441</v>
      </c>
      <c r="G1265" s="37">
        <v>44105.23646990741</v>
      </c>
      <c r="H1265" s="35" t="s">
        <v>157</v>
      </c>
      <c r="I1265" s="35" t="s">
        <v>11442</v>
      </c>
      <c r="J1265" s="35" t="s">
        <v>11442</v>
      </c>
      <c r="K1265" s="35" t="s">
        <v>11443</v>
      </c>
      <c r="L1265" s="35" t="s">
        <v>11444</v>
      </c>
      <c r="M1265" s="35" t="s">
        <v>11445</v>
      </c>
      <c r="N1265" s="35" t="s">
        <v>11446</v>
      </c>
      <c r="O1265" s="35" t="s">
        <v>11447</v>
      </c>
      <c r="P1265" s="38">
        <v>50000</v>
      </c>
      <c r="Q1265" s="38">
        <v>6650</v>
      </c>
      <c r="R1265" s="38">
        <v>0</v>
      </c>
      <c r="S1265" s="38">
        <v>0</v>
      </c>
      <c r="T1265" s="38">
        <v>0</v>
      </c>
      <c r="U1265" s="19"/>
      <c r="V1265" s="38">
        <v>0</v>
      </c>
      <c r="W1265" s="19"/>
      <c r="X1265" s="38">
        <v>0</v>
      </c>
      <c r="Y1265" s="38">
        <v>56650</v>
      </c>
      <c r="Z1265" s="38">
        <v>56650</v>
      </c>
      <c r="AA1265" s="20"/>
      <c r="AB1265" s="19"/>
      <c r="AC1265" s="38" t="s">
        <v>112</v>
      </c>
    </row>
    <row r="1266" spans="1:29" x14ac:dyDescent="0.25">
      <c r="A1266" s="13" t="str">
        <f t="shared" si="40"/>
        <v>1039605971</v>
      </c>
      <c r="B1266" s="35">
        <v>1261</v>
      </c>
      <c r="C1266" s="36" t="s">
        <v>11448</v>
      </c>
      <c r="D1266" s="13" t="str">
        <f t="shared" si="41"/>
        <v>1039605971</v>
      </c>
      <c r="E1266" s="36"/>
      <c r="F1266" s="35" t="s">
        <v>11449</v>
      </c>
      <c r="G1266" s="37">
        <v>44105.253877314812</v>
      </c>
      <c r="H1266" s="35" t="s">
        <v>157</v>
      </c>
      <c r="I1266" s="35" t="s">
        <v>11450</v>
      </c>
      <c r="J1266" s="35" t="s">
        <v>11450</v>
      </c>
      <c r="K1266" s="35" t="s">
        <v>11451</v>
      </c>
      <c r="L1266" s="35" t="s">
        <v>11452</v>
      </c>
      <c r="M1266" s="35" t="s">
        <v>11453</v>
      </c>
      <c r="N1266" s="35" t="s">
        <v>11454</v>
      </c>
      <c r="O1266" s="35" t="s">
        <v>11455</v>
      </c>
      <c r="P1266" s="38">
        <v>620000</v>
      </c>
      <c r="Q1266" s="38">
        <v>6650</v>
      </c>
      <c r="R1266" s="38">
        <v>24000</v>
      </c>
      <c r="S1266" s="38">
        <v>0</v>
      </c>
      <c r="T1266" s="38">
        <v>0</v>
      </c>
      <c r="U1266" s="19"/>
      <c r="V1266" s="38">
        <v>0</v>
      </c>
      <c r="W1266" s="19"/>
      <c r="X1266" s="38">
        <v>0</v>
      </c>
      <c r="Y1266" s="38">
        <v>650650</v>
      </c>
      <c r="Z1266" s="38">
        <v>650650</v>
      </c>
      <c r="AA1266" s="39" t="s">
        <v>11456</v>
      </c>
      <c r="AB1266" s="38" t="s">
        <v>162</v>
      </c>
      <c r="AC1266" s="38" t="s">
        <v>112</v>
      </c>
    </row>
    <row r="1267" spans="1:29" x14ac:dyDescent="0.25">
      <c r="A1267" s="13" t="str">
        <f t="shared" si="40"/>
        <v>1024055331</v>
      </c>
      <c r="B1267" s="35">
        <v>1262</v>
      </c>
      <c r="C1267" s="36" t="s">
        <v>11457</v>
      </c>
      <c r="D1267" s="13" t="str">
        <f t="shared" si="41"/>
        <v>1024055331</v>
      </c>
      <c r="E1267" s="36"/>
      <c r="F1267" s="35" t="s">
        <v>11458</v>
      </c>
      <c r="G1267" s="37">
        <v>44105.256296296298</v>
      </c>
      <c r="H1267" s="35" t="s">
        <v>157</v>
      </c>
      <c r="I1267" s="35" t="s">
        <v>11459</v>
      </c>
      <c r="J1267" s="35" t="s">
        <v>11459</v>
      </c>
      <c r="K1267" s="35" t="s">
        <v>11460</v>
      </c>
      <c r="L1267" s="35" t="s">
        <v>11461</v>
      </c>
      <c r="M1267" s="35" t="s">
        <v>11462</v>
      </c>
      <c r="N1267" s="35" t="s">
        <v>11463</v>
      </c>
      <c r="O1267" s="35" t="s">
        <v>11464</v>
      </c>
      <c r="P1267" s="38">
        <v>50000</v>
      </c>
      <c r="Q1267" s="38">
        <v>6650</v>
      </c>
      <c r="R1267" s="38">
        <v>17000</v>
      </c>
      <c r="S1267" s="38">
        <v>0</v>
      </c>
      <c r="T1267" s="38">
        <v>0</v>
      </c>
      <c r="U1267" s="19"/>
      <c r="V1267" s="38">
        <v>0</v>
      </c>
      <c r="W1267" s="19"/>
      <c r="X1267" s="38">
        <v>0</v>
      </c>
      <c r="Y1267" s="38">
        <v>73650</v>
      </c>
      <c r="Z1267" s="38">
        <v>73650</v>
      </c>
      <c r="AA1267" s="39" t="s">
        <v>11465</v>
      </c>
      <c r="AB1267" s="38" t="s">
        <v>158</v>
      </c>
      <c r="AC1267" s="38" t="s">
        <v>112</v>
      </c>
    </row>
    <row r="1268" spans="1:29" x14ac:dyDescent="0.25">
      <c r="A1268" s="13" t="str">
        <f t="shared" si="40"/>
        <v>1465255289</v>
      </c>
      <c r="B1268" s="35">
        <v>1263</v>
      </c>
      <c r="C1268" s="36" t="s">
        <v>11466</v>
      </c>
      <c r="D1268" s="13" t="str">
        <f t="shared" si="41"/>
        <v>1465255289</v>
      </c>
      <c r="E1268" s="36"/>
      <c r="F1268" s="35" t="s">
        <v>11467</v>
      </c>
      <c r="G1268" s="37">
        <v>44105.280347222222</v>
      </c>
      <c r="H1268" s="35" t="s">
        <v>157</v>
      </c>
      <c r="I1268" s="35" t="s">
        <v>11468</v>
      </c>
      <c r="J1268" s="35" t="s">
        <v>11468</v>
      </c>
      <c r="K1268" s="35" t="s">
        <v>11469</v>
      </c>
      <c r="L1268" s="35" t="s">
        <v>11470</v>
      </c>
      <c r="M1268" s="35" t="s">
        <v>11471</v>
      </c>
      <c r="N1268" s="35" t="s">
        <v>631</v>
      </c>
      <c r="O1268" s="35" t="s">
        <v>632</v>
      </c>
      <c r="P1268" s="38">
        <v>950000</v>
      </c>
      <c r="Q1268" s="38">
        <v>6650</v>
      </c>
      <c r="R1268" s="38">
        <v>10000</v>
      </c>
      <c r="S1268" s="38">
        <v>0</v>
      </c>
      <c r="T1268" s="38">
        <v>0</v>
      </c>
      <c r="U1268" s="19"/>
      <c r="V1268" s="38">
        <v>0</v>
      </c>
      <c r="W1268" s="19"/>
      <c r="X1268" s="38">
        <v>0</v>
      </c>
      <c r="Y1268" s="38">
        <v>966650</v>
      </c>
      <c r="Z1268" s="38">
        <v>966650</v>
      </c>
      <c r="AA1268" s="39" t="s">
        <v>11472</v>
      </c>
      <c r="AB1268" s="38" t="s">
        <v>168</v>
      </c>
      <c r="AC1268" s="38" t="s">
        <v>112</v>
      </c>
    </row>
    <row r="1269" spans="1:29" x14ac:dyDescent="0.25">
      <c r="A1269" s="13" t="str">
        <f t="shared" si="40"/>
        <v>1786905855</v>
      </c>
      <c r="B1269" s="35">
        <v>1264</v>
      </c>
      <c r="C1269" s="36" t="s">
        <v>11473</v>
      </c>
      <c r="D1269" s="13" t="str">
        <f t="shared" si="41"/>
        <v>1786905855</v>
      </c>
      <c r="E1269" s="36"/>
      <c r="F1269" s="35" t="s">
        <v>11474</v>
      </c>
      <c r="G1269" s="37">
        <v>44105.286030092589</v>
      </c>
      <c r="H1269" s="35" t="s">
        <v>157</v>
      </c>
      <c r="I1269" s="35" t="s">
        <v>11475</v>
      </c>
      <c r="J1269" s="35" t="s">
        <v>11475</v>
      </c>
      <c r="K1269" s="35" t="s">
        <v>11476</v>
      </c>
      <c r="L1269" s="35" t="s">
        <v>11477</v>
      </c>
      <c r="M1269" s="35" t="s">
        <v>11478</v>
      </c>
      <c r="N1269" s="35" t="s">
        <v>476</v>
      </c>
      <c r="O1269" s="35" t="s">
        <v>477</v>
      </c>
      <c r="P1269" s="38">
        <v>150000</v>
      </c>
      <c r="Q1269" s="38">
        <v>6650</v>
      </c>
      <c r="R1269" s="38">
        <v>8000</v>
      </c>
      <c r="S1269" s="38">
        <v>0</v>
      </c>
      <c r="T1269" s="38">
        <v>0</v>
      </c>
      <c r="U1269" s="19"/>
      <c r="V1269" s="38">
        <v>0</v>
      </c>
      <c r="W1269" s="19"/>
      <c r="X1269" s="38">
        <v>0</v>
      </c>
      <c r="Y1269" s="38">
        <v>164650</v>
      </c>
      <c r="Z1269" s="38">
        <v>164650</v>
      </c>
      <c r="AA1269" s="39" t="s">
        <v>11479</v>
      </c>
      <c r="AB1269" s="38" t="s">
        <v>138</v>
      </c>
      <c r="AC1269" s="38" t="s">
        <v>112</v>
      </c>
    </row>
    <row r="1270" spans="1:29" x14ac:dyDescent="0.25">
      <c r="A1270" s="13" t="str">
        <f t="shared" si="40"/>
        <v>1233355045</v>
      </c>
      <c r="B1270" s="35">
        <v>1265</v>
      </c>
      <c r="C1270" s="36" t="s">
        <v>11480</v>
      </c>
      <c r="D1270" s="13" t="str">
        <f t="shared" si="41"/>
        <v>1233355045</v>
      </c>
      <c r="E1270" s="36"/>
      <c r="F1270" s="35" t="s">
        <v>11481</v>
      </c>
      <c r="G1270" s="37">
        <v>44105.291504629633</v>
      </c>
      <c r="H1270" s="35" t="s">
        <v>157</v>
      </c>
      <c r="I1270" s="35" t="s">
        <v>11482</v>
      </c>
      <c r="J1270" s="35" t="s">
        <v>11482</v>
      </c>
      <c r="K1270" s="35" t="s">
        <v>11483</v>
      </c>
      <c r="L1270" s="35" t="s">
        <v>11484</v>
      </c>
      <c r="M1270" s="35" t="s">
        <v>11485</v>
      </c>
      <c r="N1270" s="35" t="s">
        <v>11486</v>
      </c>
      <c r="O1270" s="35" t="s">
        <v>623</v>
      </c>
      <c r="P1270" s="38">
        <v>950000</v>
      </c>
      <c r="Q1270" s="38">
        <v>6650</v>
      </c>
      <c r="R1270" s="38">
        <v>10000</v>
      </c>
      <c r="S1270" s="38">
        <v>0</v>
      </c>
      <c r="T1270" s="38">
        <v>0</v>
      </c>
      <c r="U1270" s="19"/>
      <c r="V1270" s="38">
        <v>0</v>
      </c>
      <c r="W1270" s="19"/>
      <c r="X1270" s="38">
        <v>0</v>
      </c>
      <c r="Y1270" s="38">
        <v>966650</v>
      </c>
      <c r="Z1270" s="38">
        <v>966650</v>
      </c>
      <c r="AA1270" s="39" t="s">
        <v>11487</v>
      </c>
      <c r="AB1270" s="38" t="s">
        <v>162</v>
      </c>
      <c r="AC1270" s="38" t="s">
        <v>112</v>
      </c>
    </row>
    <row r="1271" spans="1:29" x14ac:dyDescent="0.25">
      <c r="A1271" s="13" t="str">
        <f t="shared" si="40"/>
        <v>1825355360</v>
      </c>
      <c r="B1271" s="35">
        <v>1266</v>
      </c>
      <c r="C1271" s="36" t="s">
        <v>11488</v>
      </c>
      <c r="D1271" s="13" t="str">
        <f t="shared" si="41"/>
        <v>1825355360</v>
      </c>
      <c r="E1271" s="36"/>
      <c r="F1271" s="35" t="s">
        <v>11489</v>
      </c>
      <c r="G1271" s="37">
        <v>44105.292592592596</v>
      </c>
      <c r="H1271" s="35" t="s">
        <v>157</v>
      </c>
      <c r="I1271" s="35" t="s">
        <v>11490</v>
      </c>
      <c r="J1271" s="35" t="s">
        <v>11490</v>
      </c>
      <c r="K1271" s="35" t="s">
        <v>11491</v>
      </c>
      <c r="L1271" s="35" t="s">
        <v>11492</v>
      </c>
      <c r="M1271" s="35" t="s">
        <v>11493</v>
      </c>
      <c r="N1271" s="35" t="s">
        <v>1027</v>
      </c>
      <c r="O1271" s="35" t="s">
        <v>1028</v>
      </c>
      <c r="P1271" s="38">
        <v>2810000</v>
      </c>
      <c r="Q1271" s="38">
        <v>6650</v>
      </c>
      <c r="R1271" s="38">
        <v>10000</v>
      </c>
      <c r="S1271" s="38">
        <v>0</v>
      </c>
      <c r="T1271" s="38">
        <v>0</v>
      </c>
      <c r="U1271" s="19"/>
      <c r="V1271" s="38">
        <v>0</v>
      </c>
      <c r="W1271" s="19"/>
      <c r="X1271" s="38">
        <v>0</v>
      </c>
      <c r="Y1271" s="38">
        <v>2826650</v>
      </c>
      <c r="Z1271" s="38">
        <v>2826650</v>
      </c>
      <c r="AA1271" s="39" t="s">
        <v>11494</v>
      </c>
      <c r="AB1271" s="38" t="s">
        <v>162</v>
      </c>
      <c r="AC1271" s="38" t="s">
        <v>112</v>
      </c>
    </row>
    <row r="1272" spans="1:29" x14ac:dyDescent="0.25">
      <c r="A1272" s="13" t="str">
        <f t="shared" si="40"/>
        <v>1547015530</v>
      </c>
      <c r="B1272" s="35">
        <v>1267</v>
      </c>
      <c r="C1272" s="36" t="s">
        <v>11495</v>
      </c>
      <c r="D1272" s="13" t="str">
        <f t="shared" si="41"/>
        <v>1547015530</v>
      </c>
      <c r="E1272" s="36"/>
      <c r="F1272" s="35" t="s">
        <v>11496</v>
      </c>
      <c r="G1272" s="37">
        <v>44105.296226851853</v>
      </c>
      <c r="H1272" s="35" t="s">
        <v>157</v>
      </c>
      <c r="I1272" s="35" t="s">
        <v>11497</v>
      </c>
      <c r="J1272" s="35" t="s">
        <v>11497</v>
      </c>
      <c r="K1272" s="35" t="s">
        <v>11498</v>
      </c>
      <c r="L1272" s="35" t="s">
        <v>11499</v>
      </c>
      <c r="M1272" s="35" t="s">
        <v>11500</v>
      </c>
      <c r="N1272" s="35" t="s">
        <v>11501</v>
      </c>
      <c r="O1272" s="35" t="s">
        <v>11502</v>
      </c>
      <c r="P1272" s="38">
        <v>950000</v>
      </c>
      <c r="Q1272" s="38">
        <v>6650</v>
      </c>
      <c r="R1272" s="38">
        <v>11000</v>
      </c>
      <c r="S1272" s="38">
        <v>0</v>
      </c>
      <c r="T1272" s="38">
        <v>0</v>
      </c>
      <c r="U1272" s="19"/>
      <c r="V1272" s="38">
        <v>0</v>
      </c>
      <c r="W1272" s="19"/>
      <c r="X1272" s="38">
        <v>0</v>
      </c>
      <c r="Y1272" s="38">
        <v>967650</v>
      </c>
      <c r="Z1272" s="38">
        <v>967650</v>
      </c>
      <c r="AA1272" s="39" t="s">
        <v>11503</v>
      </c>
      <c r="AB1272" s="38" t="s">
        <v>162</v>
      </c>
      <c r="AC1272" s="38" t="s">
        <v>112</v>
      </c>
    </row>
    <row r="1273" spans="1:29" x14ac:dyDescent="0.25">
      <c r="A1273" s="13" t="str">
        <f t="shared" si="40"/>
        <v>1486015505</v>
      </c>
      <c r="B1273" s="35">
        <v>1268</v>
      </c>
      <c r="C1273" s="36" t="s">
        <v>11504</v>
      </c>
      <c r="D1273" s="13" t="str">
        <f t="shared" si="41"/>
        <v>1486015505</v>
      </c>
      <c r="E1273" s="36"/>
      <c r="F1273" s="35" t="s">
        <v>11505</v>
      </c>
      <c r="G1273" s="37">
        <v>44105.29965277778</v>
      </c>
      <c r="H1273" s="35" t="s">
        <v>157</v>
      </c>
      <c r="I1273" s="35" t="s">
        <v>11506</v>
      </c>
      <c r="J1273" s="35" t="s">
        <v>11506</v>
      </c>
      <c r="K1273" s="35" t="s">
        <v>11507</v>
      </c>
      <c r="L1273" s="35" t="s">
        <v>11508</v>
      </c>
      <c r="M1273" s="35" t="s">
        <v>11509</v>
      </c>
      <c r="N1273" s="35" t="s">
        <v>11510</v>
      </c>
      <c r="O1273" s="35" t="s">
        <v>11511</v>
      </c>
      <c r="P1273" s="38">
        <v>1041000</v>
      </c>
      <c r="Q1273" s="38">
        <v>6650</v>
      </c>
      <c r="R1273" s="38">
        <v>10000</v>
      </c>
      <c r="S1273" s="38">
        <v>0</v>
      </c>
      <c r="T1273" s="38">
        <v>0</v>
      </c>
      <c r="U1273" s="19"/>
      <c r="V1273" s="38">
        <v>0</v>
      </c>
      <c r="W1273" s="19"/>
      <c r="X1273" s="38">
        <v>0</v>
      </c>
      <c r="Y1273" s="38">
        <v>1057650</v>
      </c>
      <c r="Z1273" s="38">
        <v>1057650</v>
      </c>
      <c r="AA1273" s="39" t="s">
        <v>11512</v>
      </c>
      <c r="AB1273" s="38" t="s">
        <v>151</v>
      </c>
      <c r="AC1273" s="38" t="s">
        <v>112</v>
      </c>
    </row>
    <row r="1274" spans="1:29" x14ac:dyDescent="0.25">
      <c r="A1274" s="13" t="str">
        <f t="shared" si="40"/>
        <v>1240115435</v>
      </c>
      <c r="B1274" s="35">
        <v>1269</v>
      </c>
      <c r="C1274" s="36" t="s">
        <v>11513</v>
      </c>
      <c r="D1274" s="13" t="str">
        <f t="shared" si="41"/>
        <v>1240115435</v>
      </c>
      <c r="E1274" s="36"/>
      <c r="F1274" s="35" t="s">
        <v>11514</v>
      </c>
      <c r="G1274" s="37">
        <v>44105.299675925926</v>
      </c>
      <c r="H1274" s="35" t="s">
        <v>157</v>
      </c>
      <c r="I1274" s="35" t="s">
        <v>11515</v>
      </c>
      <c r="J1274" s="35" t="s">
        <v>11515</v>
      </c>
      <c r="K1274" s="35" t="s">
        <v>11516</v>
      </c>
      <c r="L1274" s="35" t="s">
        <v>11517</v>
      </c>
      <c r="M1274" s="35" t="s">
        <v>11518</v>
      </c>
      <c r="N1274" s="35" t="s">
        <v>587</v>
      </c>
      <c r="O1274" s="35" t="s">
        <v>588</v>
      </c>
      <c r="P1274" s="38">
        <v>620000</v>
      </c>
      <c r="Q1274" s="38">
        <v>6650</v>
      </c>
      <c r="R1274" s="38">
        <v>12000</v>
      </c>
      <c r="S1274" s="38">
        <v>0</v>
      </c>
      <c r="T1274" s="38">
        <v>0</v>
      </c>
      <c r="U1274" s="19"/>
      <c r="V1274" s="38">
        <v>0</v>
      </c>
      <c r="W1274" s="19"/>
      <c r="X1274" s="38">
        <v>0</v>
      </c>
      <c r="Y1274" s="38">
        <v>638650</v>
      </c>
      <c r="Z1274" s="38">
        <v>638650</v>
      </c>
      <c r="AA1274" s="39" t="s">
        <v>11519</v>
      </c>
      <c r="AB1274" s="38" t="s">
        <v>168</v>
      </c>
      <c r="AC1274" s="38" t="s">
        <v>112</v>
      </c>
    </row>
    <row r="1275" spans="1:29" x14ac:dyDescent="0.25">
      <c r="A1275" s="13" t="str">
        <f t="shared" si="40"/>
        <v>1687455439</v>
      </c>
      <c r="B1275" s="35">
        <v>1270</v>
      </c>
      <c r="C1275" s="36" t="s">
        <v>11520</v>
      </c>
      <c r="D1275" s="13" t="str">
        <f t="shared" si="41"/>
        <v>1687455439</v>
      </c>
      <c r="E1275" s="36"/>
      <c r="F1275" s="35" t="s">
        <v>11521</v>
      </c>
      <c r="G1275" s="37">
        <v>44105.307500000003</v>
      </c>
      <c r="H1275" s="35" t="s">
        <v>157</v>
      </c>
      <c r="I1275" s="35" t="s">
        <v>11522</v>
      </c>
      <c r="J1275" s="35" t="s">
        <v>11522</v>
      </c>
      <c r="K1275" s="35" t="s">
        <v>11523</v>
      </c>
      <c r="L1275" s="35" t="s">
        <v>11524</v>
      </c>
      <c r="M1275" s="35" t="s">
        <v>11525</v>
      </c>
      <c r="N1275" s="35" t="s">
        <v>11526</v>
      </c>
      <c r="O1275" s="35" t="s">
        <v>11527</v>
      </c>
      <c r="P1275" s="38">
        <v>50000</v>
      </c>
      <c r="Q1275" s="38">
        <v>6650</v>
      </c>
      <c r="R1275" s="38">
        <v>0</v>
      </c>
      <c r="S1275" s="38">
        <v>0</v>
      </c>
      <c r="T1275" s="38">
        <v>0</v>
      </c>
      <c r="U1275" s="19"/>
      <c r="V1275" s="38">
        <v>0</v>
      </c>
      <c r="W1275" s="19"/>
      <c r="X1275" s="38">
        <v>0</v>
      </c>
      <c r="Y1275" s="38">
        <v>56650</v>
      </c>
      <c r="Z1275" s="38">
        <v>56650</v>
      </c>
      <c r="AA1275" s="20"/>
      <c r="AB1275" s="19"/>
      <c r="AC1275" s="38" t="s">
        <v>112</v>
      </c>
    </row>
    <row r="1276" spans="1:29" x14ac:dyDescent="0.25">
      <c r="A1276" s="13" t="str">
        <f t="shared" si="40"/>
        <v>1308555715</v>
      </c>
      <c r="B1276" s="35">
        <v>1271</v>
      </c>
      <c r="C1276" s="36" t="s">
        <v>11528</v>
      </c>
      <c r="D1276" s="13" t="str">
        <f t="shared" si="41"/>
        <v>1308555715</v>
      </c>
      <c r="E1276" s="36"/>
      <c r="F1276" s="35" t="s">
        <v>11529</v>
      </c>
      <c r="G1276" s="37">
        <v>44105.318055555559</v>
      </c>
      <c r="H1276" s="35" t="s">
        <v>157</v>
      </c>
      <c r="I1276" s="35" t="s">
        <v>11530</v>
      </c>
      <c r="J1276" s="35" t="s">
        <v>11530</v>
      </c>
      <c r="K1276" s="35" t="s">
        <v>11531</v>
      </c>
      <c r="L1276" s="35" t="s">
        <v>11532</v>
      </c>
      <c r="M1276" s="35" t="s">
        <v>11533</v>
      </c>
      <c r="N1276" s="35" t="s">
        <v>11534</v>
      </c>
      <c r="O1276" s="35" t="s">
        <v>11535</v>
      </c>
      <c r="P1276" s="38">
        <v>50000</v>
      </c>
      <c r="Q1276" s="38">
        <v>6650</v>
      </c>
      <c r="R1276" s="38">
        <v>0</v>
      </c>
      <c r="S1276" s="38">
        <v>0</v>
      </c>
      <c r="T1276" s="38">
        <v>0</v>
      </c>
      <c r="U1276" s="19"/>
      <c r="V1276" s="38">
        <v>0</v>
      </c>
      <c r="W1276" s="19"/>
      <c r="X1276" s="38">
        <v>0</v>
      </c>
      <c r="Y1276" s="38">
        <v>56650</v>
      </c>
      <c r="Z1276" s="38">
        <v>56650</v>
      </c>
      <c r="AA1276" s="20"/>
      <c r="AB1276" s="19"/>
      <c r="AC1276" s="38" t="s">
        <v>112</v>
      </c>
    </row>
    <row r="1277" spans="1:29" x14ac:dyDescent="0.25">
      <c r="A1277" s="13" t="str">
        <f t="shared" si="40"/>
        <v>1703655758</v>
      </c>
      <c r="B1277" s="35">
        <v>1272</v>
      </c>
      <c r="C1277" s="36" t="s">
        <v>11536</v>
      </c>
      <c r="D1277" s="13" t="str">
        <f t="shared" si="41"/>
        <v>1703655758</v>
      </c>
      <c r="E1277" s="36"/>
      <c r="F1277" s="35" t="s">
        <v>11537</v>
      </c>
      <c r="G1277" s="37">
        <v>44105.324016203704</v>
      </c>
      <c r="H1277" s="35" t="s">
        <v>157</v>
      </c>
      <c r="I1277" s="35" t="s">
        <v>11538</v>
      </c>
      <c r="J1277" s="35" t="s">
        <v>11538</v>
      </c>
      <c r="K1277" s="35" t="s">
        <v>11539</v>
      </c>
      <c r="L1277" s="35" t="s">
        <v>11540</v>
      </c>
      <c r="M1277" s="35" t="s">
        <v>11541</v>
      </c>
      <c r="N1277" s="35" t="s">
        <v>11542</v>
      </c>
      <c r="O1277" s="35" t="s">
        <v>11543</v>
      </c>
      <c r="P1277" s="38">
        <v>50000</v>
      </c>
      <c r="Q1277" s="38">
        <v>6650</v>
      </c>
      <c r="R1277" s="38">
        <v>0</v>
      </c>
      <c r="S1277" s="38">
        <v>0</v>
      </c>
      <c r="T1277" s="38">
        <v>0</v>
      </c>
      <c r="U1277" s="19"/>
      <c r="V1277" s="38">
        <v>0</v>
      </c>
      <c r="W1277" s="19"/>
      <c r="X1277" s="38">
        <v>0</v>
      </c>
      <c r="Y1277" s="38">
        <v>56650</v>
      </c>
      <c r="Z1277" s="38">
        <v>56650</v>
      </c>
      <c r="AA1277" s="20"/>
      <c r="AB1277" s="19"/>
      <c r="AC1277" s="38" t="s">
        <v>112</v>
      </c>
    </row>
    <row r="1278" spans="1:29" x14ac:dyDescent="0.25">
      <c r="A1278" s="13" t="str">
        <f t="shared" si="40"/>
        <v>1583655877</v>
      </c>
      <c r="B1278" s="35">
        <v>1273</v>
      </c>
      <c r="C1278" s="36" t="s">
        <v>11544</v>
      </c>
      <c r="D1278" s="13" t="str">
        <f t="shared" si="41"/>
        <v>1583655877</v>
      </c>
      <c r="E1278" s="36"/>
      <c r="F1278" s="35" t="s">
        <v>11545</v>
      </c>
      <c r="G1278" s="37">
        <v>44105.324861111112</v>
      </c>
      <c r="H1278" s="35" t="s">
        <v>157</v>
      </c>
      <c r="I1278" s="35" t="s">
        <v>11546</v>
      </c>
      <c r="J1278" s="35" t="s">
        <v>11546</v>
      </c>
      <c r="K1278" s="35" t="s">
        <v>11547</v>
      </c>
      <c r="L1278" s="35" t="s">
        <v>11548</v>
      </c>
      <c r="M1278" s="35" t="s">
        <v>11549</v>
      </c>
      <c r="N1278" s="35" t="s">
        <v>465</v>
      </c>
      <c r="O1278" s="35" t="s">
        <v>466</v>
      </c>
      <c r="P1278" s="38">
        <v>474000</v>
      </c>
      <c r="Q1278" s="38">
        <v>6650</v>
      </c>
      <c r="R1278" s="38">
        <v>8000</v>
      </c>
      <c r="S1278" s="38">
        <v>0</v>
      </c>
      <c r="T1278" s="38">
        <v>0</v>
      </c>
      <c r="U1278" s="19"/>
      <c r="V1278" s="38">
        <v>0</v>
      </c>
      <c r="W1278" s="19"/>
      <c r="X1278" s="38">
        <v>0</v>
      </c>
      <c r="Y1278" s="38">
        <v>488650</v>
      </c>
      <c r="Z1278" s="38">
        <v>488650</v>
      </c>
      <c r="AA1278" s="39" t="s">
        <v>11550</v>
      </c>
      <c r="AB1278" s="38" t="s">
        <v>158</v>
      </c>
      <c r="AC1278" s="38" t="s">
        <v>112</v>
      </c>
    </row>
    <row r="1279" spans="1:29" x14ac:dyDescent="0.25">
      <c r="A1279" s="13" t="str">
        <f t="shared" si="40"/>
        <v>1346655118</v>
      </c>
      <c r="B1279" s="35">
        <v>1274</v>
      </c>
      <c r="C1279" s="36" t="s">
        <v>11551</v>
      </c>
      <c r="D1279" s="13" t="str">
        <f t="shared" si="41"/>
        <v>1346655118</v>
      </c>
      <c r="E1279" s="36"/>
      <c r="F1279" s="35" t="s">
        <v>11552</v>
      </c>
      <c r="G1279" s="37">
        <v>44105.327615740738</v>
      </c>
      <c r="H1279" s="35" t="s">
        <v>157</v>
      </c>
      <c r="I1279" s="35" t="s">
        <v>11553</v>
      </c>
      <c r="J1279" s="35" t="s">
        <v>11553</v>
      </c>
      <c r="K1279" s="35" t="s">
        <v>11554</v>
      </c>
      <c r="L1279" s="35" t="s">
        <v>11555</v>
      </c>
      <c r="M1279" s="35" t="s">
        <v>11556</v>
      </c>
      <c r="N1279" s="35" t="s">
        <v>11557</v>
      </c>
      <c r="O1279" s="35" t="s">
        <v>11558</v>
      </c>
      <c r="P1279" s="38">
        <v>50000</v>
      </c>
      <c r="Q1279" s="38">
        <v>6650</v>
      </c>
      <c r="R1279" s="38">
        <v>0</v>
      </c>
      <c r="S1279" s="38">
        <v>0</v>
      </c>
      <c r="T1279" s="38">
        <v>0</v>
      </c>
      <c r="U1279" s="19"/>
      <c r="V1279" s="38">
        <v>0</v>
      </c>
      <c r="W1279" s="19"/>
      <c r="X1279" s="38">
        <v>0</v>
      </c>
      <c r="Y1279" s="38">
        <v>56650</v>
      </c>
      <c r="Z1279" s="38">
        <v>56650</v>
      </c>
      <c r="AA1279" s="20"/>
      <c r="AB1279" s="19"/>
      <c r="AC1279" s="38" t="s">
        <v>112</v>
      </c>
    </row>
    <row r="1280" spans="1:29" x14ac:dyDescent="0.25">
      <c r="A1280" s="13" t="str">
        <f t="shared" si="40"/>
        <v>1717755060</v>
      </c>
      <c r="B1280" s="35">
        <v>1275</v>
      </c>
      <c r="C1280" s="36" t="s">
        <v>11559</v>
      </c>
      <c r="D1280" s="13" t="str">
        <f t="shared" si="41"/>
        <v>1717755060</v>
      </c>
      <c r="E1280" s="36"/>
      <c r="F1280" s="35" t="s">
        <v>11560</v>
      </c>
      <c r="G1280" s="37">
        <v>44105.340370370373</v>
      </c>
      <c r="H1280" s="35" t="s">
        <v>157</v>
      </c>
      <c r="I1280" s="35" t="s">
        <v>11561</v>
      </c>
      <c r="J1280" s="35" t="s">
        <v>11561</v>
      </c>
      <c r="K1280" s="35" t="s">
        <v>11562</v>
      </c>
      <c r="L1280" s="35" t="s">
        <v>11563</v>
      </c>
      <c r="M1280" s="35" t="s">
        <v>11564</v>
      </c>
      <c r="N1280" s="35" t="s">
        <v>11565</v>
      </c>
      <c r="O1280" s="35" t="s">
        <v>11566</v>
      </c>
      <c r="P1280" s="38">
        <v>315000</v>
      </c>
      <c r="Q1280" s="38">
        <v>6650</v>
      </c>
      <c r="R1280" s="38">
        <v>8000</v>
      </c>
      <c r="S1280" s="38">
        <v>0</v>
      </c>
      <c r="T1280" s="38">
        <v>0</v>
      </c>
      <c r="U1280" s="19"/>
      <c r="V1280" s="38">
        <v>0</v>
      </c>
      <c r="W1280" s="19"/>
      <c r="X1280" s="38">
        <v>0</v>
      </c>
      <c r="Y1280" s="38">
        <v>329650</v>
      </c>
      <c r="Z1280" s="38">
        <v>329650</v>
      </c>
      <c r="AA1280" s="39" t="s">
        <v>11567</v>
      </c>
      <c r="AB1280" s="38" t="s">
        <v>168</v>
      </c>
      <c r="AC1280" s="38" t="s">
        <v>112</v>
      </c>
    </row>
    <row r="1281" spans="1:29" x14ac:dyDescent="0.25">
      <c r="A1281" s="13" t="str">
        <f t="shared" si="40"/>
        <v>1260515219</v>
      </c>
      <c r="B1281" s="35">
        <v>1276</v>
      </c>
      <c r="C1281" s="36" t="s">
        <v>11568</v>
      </c>
      <c r="D1281" s="13" t="str">
        <f t="shared" si="41"/>
        <v>1260515219</v>
      </c>
      <c r="E1281" s="36"/>
      <c r="F1281" s="35" t="s">
        <v>11569</v>
      </c>
      <c r="G1281" s="37">
        <v>44105.346608796295</v>
      </c>
      <c r="H1281" s="35" t="s">
        <v>157</v>
      </c>
      <c r="I1281" s="35" t="s">
        <v>11570</v>
      </c>
      <c r="J1281" s="35" t="s">
        <v>11570</v>
      </c>
      <c r="K1281" s="35" t="s">
        <v>11571</v>
      </c>
      <c r="L1281" s="35" t="s">
        <v>11572</v>
      </c>
      <c r="M1281" s="35" t="s">
        <v>11573</v>
      </c>
      <c r="N1281" s="35" t="s">
        <v>11574</v>
      </c>
      <c r="O1281" s="35" t="s">
        <v>11575</v>
      </c>
      <c r="P1281" s="38">
        <v>140000</v>
      </c>
      <c r="Q1281" s="38">
        <v>6650</v>
      </c>
      <c r="R1281" s="38">
        <v>0</v>
      </c>
      <c r="S1281" s="38">
        <v>0</v>
      </c>
      <c r="T1281" s="38">
        <v>0</v>
      </c>
      <c r="U1281" s="19"/>
      <c r="V1281" s="38">
        <v>0</v>
      </c>
      <c r="W1281" s="19"/>
      <c r="X1281" s="38">
        <v>0</v>
      </c>
      <c r="Y1281" s="38">
        <v>146650</v>
      </c>
      <c r="Z1281" s="38">
        <v>146650</v>
      </c>
      <c r="AA1281" s="20"/>
      <c r="AB1281" s="19"/>
      <c r="AC1281" s="38" t="s">
        <v>112</v>
      </c>
    </row>
    <row r="1282" spans="1:29" x14ac:dyDescent="0.25">
      <c r="A1282" s="13" t="str">
        <f t="shared" si="40"/>
        <v>1338315214</v>
      </c>
      <c r="B1282" s="35">
        <v>1277</v>
      </c>
      <c r="C1282" s="36" t="s">
        <v>11576</v>
      </c>
      <c r="D1282" s="13" t="str">
        <f t="shared" si="41"/>
        <v>1338315214</v>
      </c>
      <c r="E1282" s="36"/>
      <c r="F1282" s="35" t="s">
        <v>11577</v>
      </c>
      <c r="G1282" s="37">
        <v>44105.353576388887</v>
      </c>
      <c r="H1282" s="35" t="s">
        <v>157</v>
      </c>
      <c r="I1282" s="35" t="s">
        <v>11578</v>
      </c>
      <c r="J1282" s="35" t="s">
        <v>11578</v>
      </c>
      <c r="K1282" s="35" t="s">
        <v>11579</v>
      </c>
      <c r="L1282" s="35" t="s">
        <v>11580</v>
      </c>
      <c r="M1282" s="35" t="s">
        <v>11581</v>
      </c>
      <c r="N1282" s="35" t="s">
        <v>372</v>
      </c>
      <c r="O1282" s="35" t="s">
        <v>331</v>
      </c>
      <c r="P1282" s="38">
        <v>400000</v>
      </c>
      <c r="Q1282" s="38">
        <v>6650</v>
      </c>
      <c r="R1282" s="38">
        <v>24000</v>
      </c>
      <c r="S1282" s="38">
        <v>0</v>
      </c>
      <c r="T1282" s="38">
        <v>0</v>
      </c>
      <c r="U1282" s="19"/>
      <c r="V1282" s="38">
        <v>0</v>
      </c>
      <c r="W1282" s="19"/>
      <c r="X1282" s="38">
        <v>0</v>
      </c>
      <c r="Y1282" s="38">
        <v>430650</v>
      </c>
      <c r="Z1282" s="38">
        <v>430650</v>
      </c>
      <c r="AA1282" s="39" t="s">
        <v>11582</v>
      </c>
      <c r="AB1282" s="38" t="s">
        <v>151</v>
      </c>
      <c r="AC1282" s="38" t="s">
        <v>112</v>
      </c>
    </row>
    <row r="1283" spans="1:29" x14ac:dyDescent="0.25">
      <c r="A1283" s="13" t="str">
        <f t="shared" si="40"/>
        <v>1633855047</v>
      </c>
      <c r="B1283" s="35">
        <v>1278</v>
      </c>
      <c r="C1283" s="36" t="s">
        <v>11583</v>
      </c>
      <c r="D1283" s="13" t="str">
        <f t="shared" si="41"/>
        <v>1633855047</v>
      </c>
      <c r="E1283" s="36"/>
      <c r="F1283" s="35" t="s">
        <v>11584</v>
      </c>
      <c r="G1283" s="37">
        <v>44105.354131944441</v>
      </c>
      <c r="H1283" s="35" t="s">
        <v>157</v>
      </c>
      <c r="I1283" s="35" t="s">
        <v>11585</v>
      </c>
      <c r="J1283" s="35" t="s">
        <v>11585</v>
      </c>
      <c r="K1283" s="35" t="s">
        <v>11586</v>
      </c>
      <c r="L1283" s="35" t="s">
        <v>11587</v>
      </c>
      <c r="M1283" s="35" t="s">
        <v>11588</v>
      </c>
      <c r="N1283" s="35" t="s">
        <v>11589</v>
      </c>
      <c r="O1283" s="35" t="s">
        <v>11590</v>
      </c>
      <c r="P1283" s="38">
        <v>2105000</v>
      </c>
      <c r="Q1283" s="38">
        <v>6650</v>
      </c>
      <c r="R1283" s="38">
        <v>12000</v>
      </c>
      <c r="S1283" s="38">
        <v>0</v>
      </c>
      <c r="T1283" s="38">
        <v>0</v>
      </c>
      <c r="U1283" s="19"/>
      <c r="V1283" s="38">
        <v>0</v>
      </c>
      <c r="W1283" s="19"/>
      <c r="X1283" s="38">
        <v>0</v>
      </c>
      <c r="Y1283" s="38">
        <v>2123650</v>
      </c>
      <c r="Z1283" s="38">
        <v>2123650</v>
      </c>
      <c r="AA1283" s="39" t="s">
        <v>11591</v>
      </c>
      <c r="AB1283" s="38" t="s">
        <v>162</v>
      </c>
      <c r="AC1283" s="38" t="s">
        <v>112</v>
      </c>
    </row>
    <row r="1284" spans="1:29" x14ac:dyDescent="0.25">
      <c r="A1284" s="13" t="str">
        <f t="shared" si="40"/>
        <v>1769515120</v>
      </c>
      <c r="B1284" s="35">
        <v>1279</v>
      </c>
      <c r="C1284" s="36" t="s">
        <v>11592</v>
      </c>
      <c r="D1284" s="13" t="str">
        <f t="shared" si="41"/>
        <v>1769515120</v>
      </c>
      <c r="E1284" s="36"/>
      <c r="F1284" s="35" t="s">
        <v>11593</v>
      </c>
      <c r="G1284" s="37">
        <v>44105.357141203705</v>
      </c>
      <c r="H1284" s="35" t="s">
        <v>157</v>
      </c>
      <c r="I1284" s="35" t="s">
        <v>11594</v>
      </c>
      <c r="J1284" s="35" t="s">
        <v>11594</v>
      </c>
      <c r="K1284" s="35" t="s">
        <v>11595</v>
      </c>
      <c r="L1284" s="35" t="s">
        <v>11596</v>
      </c>
      <c r="M1284" s="35" t="s">
        <v>11597</v>
      </c>
      <c r="N1284" s="35" t="s">
        <v>429</v>
      </c>
      <c r="O1284" s="35" t="s">
        <v>430</v>
      </c>
      <c r="P1284" s="38">
        <v>474000</v>
      </c>
      <c r="Q1284" s="38">
        <v>6650</v>
      </c>
      <c r="R1284" s="38">
        <v>11000</v>
      </c>
      <c r="S1284" s="38">
        <v>0</v>
      </c>
      <c r="T1284" s="38">
        <v>0</v>
      </c>
      <c r="U1284" s="19"/>
      <c r="V1284" s="38">
        <v>0</v>
      </c>
      <c r="W1284" s="19"/>
      <c r="X1284" s="38">
        <v>0</v>
      </c>
      <c r="Y1284" s="38">
        <v>491650</v>
      </c>
      <c r="Z1284" s="38">
        <v>491650</v>
      </c>
      <c r="AA1284" s="39" t="s">
        <v>11598</v>
      </c>
      <c r="AB1284" s="38" t="s">
        <v>162</v>
      </c>
      <c r="AC1284" s="38" t="s">
        <v>112</v>
      </c>
    </row>
    <row r="1285" spans="1:29" x14ac:dyDescent="0.25">
      <c r="A1285" s="13" t="str">
        <f t="shared" si="40"/>
        <v>1651615152</v>
      </c>
      <c r="B1285" s="35">
        <v>1280</v>
      </c>
      <c r="C1285" s="36" t="s">
        <v>11599</v>
      </c>
      <c r="D1285" s="13" t="str">
        <f t="shared" si="41"/>
        <v>1651615152</v>
      </c>
      <c r="E1285" s="36"/>
      <c r="F1285" s="35" t="s">
        <v>11600</v>
      </c>
      <c r="G1285" s="37">
        <v>44105.359189814815</v>
      </c>
      <c r="H1285" s="35" t="s">
        <v>157</v>
      </c>
      <c r="I1285" s="35" t="s">
        <v>11601</v>
      </c>
      <c r="J1285" s="35" t="s">
        <v>11601</v>
      </c>
      <c r="K1285" s="35" t="s">
        <v>11602</v>
      </c>
      <c r="L1285" s="35" t="s">
        <v>11603</v>
      </c>
      <c r="M1285" s="35" t="s">
        <v>11604</v>
      </c>
      <c r="N1285" s="35" t="s">
        <v>825</v>
      </c>
      <c r="O1285" s="35" t="s">
        <v>826</v>
      </c>
      <c r="P1285" s="38">
        <v>950000</v>
      </c>
      <c r="Q1285" s="38">
        <v>6650</v>
      </c>
      <c r="R1285" s="38">
        <v>20000</v>
      </c>
      <c r="S1285" s="38">
        <v>0</v>
      </c>
      <c r="T1285" s="38">
        <v>0</v>
      </c>
      <c r="U1285" s="19"/>
      <c r="V1285" s="38">
        <v>0</v>
      </c>
      <c r="W1285" s="19"/>
      <c r="X1285" s="38">
        <v>0</v>
      </c>
      <c r="Y1285" s="38">
        <v>976650</v>
      </c>
      <c r="Z1285" s="38">
        <v>976650</v>
      </c>
      <c r="AA1285" s="39" t="s">
        <v>11605</v>
      </c>
      <c r="AB1285" s="38" t="s">
        <v>151</v>
      </c>
      <c r="AC1285" s="38" t="s">
        <v>112</v>
      </c>
    </row>
    <row r="1286" spans="1:29" x14ac:dyDescent="0.25">
      <c r="A1286" s="13" t="str">
        <f t="shared" ref="A1286:A1349" si="42">D1286</f>
        <v>1844715904</v>
      </c>
      <c r="B1286" s="35">
        <v>1281</v>
      </c>
      <c r="C1286" s="36" t="s">
        <v>11606</v>
      </c>
      <c r="D1286" s="13" t="str">
        <f t="shared" ref="D1286:D1349" si="43">RIGHT(C1286,LEN(C1286)-6)</f>
        <v>1844715904</v>
      </c>
      <c r="E1286" s="36"/>
      <c r="F1286" s="35" t="s">
        <v>11607</v>
      </c>
      <c r="G1286" s="37">
        <v>44105.374884259261</v>
      </c>
      <c r="H1286" s="35" t="s">
        <v>157</v>
      </c>
      <c r="I1286" s="35" t="s">
        <v>11608</v>
      </c>
      <c r="J1286" s="35" t="s">
        <v>11608</v>
      </c>
      <c r="K1286" s="35" t="s">
        <v>11609</v>
      </c>
      <c r="L1286" s="35" t="s">
        <v>11610</v>
      </c>
      <c r="M1286" s="35" t="s">
        <v>11611</v>
      </c>
      <c r="N1286" s="35" t="s">
        <v>11612</v>
      </c>
      <c r="O1286" s="35" t="s">
        <v>11613</v>
      </c>
      <c r="P1286" s="38">
        <v>50000</v>
      </c>
      <c r="Q1286" s="38">
        <v>6650</v>
      </c>
      <c r="R1286" s="38">
        <v>10000</v>
      </c>
      <c r="S1286" s="38">
        <v>0</v>
      </c>
      <c r="T1286" s="38">
        <v>0</v>
      </c>
      <c r="U1286" s="19"/>
      <c r="V1286" s="38">
        <v>0</v>
      </c>
      <c r="W1286" s="19"/>
      <c r="X1286" s="38">
        <v>0</v>
      </c>
      <c r="Y1286" s="38">
        <v>66650</v>
      </c>
      <c r="Z1286" s="38">
        <v>66650</v>
      </c>
      <c r="AA1286" s="39" t="s">
        <v>11614</v>
      </c>
      <c r="AB1286" s="38" t="s">
        <v>162</v>
      </c>
      <c r="AC1286" s="38" t="s">
        <v>112</v>
      </c>
    </row>
    <row r="1287" spans="1:29" x14ac:dyDescent="0.25">
      <c r="A1287" s="13" t="str">
        <f t="shared" si="42"/>
        <v>1125355471</v>
      </c>
      <c r="B1287" s="35">
        <v>1282</v>
      </c>
      <c r="C1287" s="36" t="s">
        <v>11615</v>
      </c>
      <c r="D1287" s="13" t="str">
        <f t="shared" si="43"/>
        <v>1125355471</v>
      </c>
      <c r="E1287" s="36"/>
      <c r="F1287" s="35" t="s">
        <v>11616</v>
      </c>
      <c r="G1287" s="37">
        <v>44105.376562500001</v>
      </c>
      <c r="H1287" s="35" t="s">
        <v>157</v>
      </c>
      <c r="I1287" s="35" t="s">
        <v>11617</v>
      </c>
      <c r="J1287" s="35" t="s">
        <v>11617</v>
      </c>
      <c r="K1287" s="35" t="s">
        <v>11618</v>
      </c>
      <c r="L1287" s="35" t="s">
        <v>11619</v>
      </c>
      <c r="M1287" s="35" t="s">
        <v>11620</v>
      </c>
      <c r="N1287" s="35" t="s">
        <v>8855</v>
      </c>
      <c r="O1287" s="35" t="s">
        <v>159</v>
      </c>
      <c r="P1287" s="38">
        <v>620000</v>
      </c>
      <c r="Q1287" s="38">
        <v>6650</v>
      </c>
      <c r="R1287" s="38">
        <v>10000</v>
      </c>
      <c r="S1287" s="38">
        <v>0</v>
      </c>
      <c r="T1287" s="38">
        <v>0</v>
      </c>
      <c r="U1287" s="19"/>
      <c r="V1287" s="38">
        <v>0</v>
      </c>
      <c r="W1287" s="19"/>
      <c r="X1287" s="38">
        <v>0</v>
      </c>
      <c r="Y1287" s="38">
        <v>636650</v>
      </c>
      <c r="Z1287" s="38">
        <v>636650</v>
      </c>
      <c r="AA1287" s="39" t="s">
        <v>11621</v>
      </c>
      <c r="AB1287" s="38" t="s">
        <v>162</v>
      </c>
      <c r="AC1287" s="38" t="s">
        <v>112</v>
      </c>
    </row>
    <row r="1288" spans="1:29" x14ac:dyDescent="0.25">
      <c r="A1288" s="13" t="str">
        <f t="shared" si="42"/>
        <v>1605165409</v>
      </c>
      <c r="B1288" s="35">
        <v>1283</v>
      </c>
      <c r="C1288" s="36" t="s">
        <v>11622</v>
      </c>
      <c r="D1288" s="13" t="str">
        <f t="shared" si="43"/>
        <v>1605165409</v>
      </c>
      <c r="E1288" s="36"/>
      <c r="F1288" s="35" t="s">
        <v>11623</v>
      </c>
      <c r="G1288" s="37">
        <v>44105.384618055556</v>
      </c>
      <c r="H1288" s="35" t="s">
        <v>157</v>
      </c>
      <c r="I1288" s="35" t="s">
        <v>11624</v>
      </c>
      <c r="J1288" s="35" t="s">
        <v>11624</v>
      </c>
      <c r="K1288" s="35" t="s">
        <v>11625</v>
      </c>
      <c r="L1288" s="35" t="s">
        <v>11626</v>
      </c>
      <c r="M1288" s="35" t="s">
        <v>11627</v>
      </c>
      <c r="N1288" s="35" t="s">
        <v>181</v>
      </c>
      <c r="O1288" s="35" t="s">
        <v>182</v>
      </c>
      <c r="P1288" s="38">
        <v>620000</v>
      </c>
      <c r="Q1288" s="38">
        <v>6650</v>
      </c>
      <c r="R1288" s="38">
        <v>15000</v>
      </c>
      <c r="S1288" s="38">
        <v>0</v>
      </c>
      <c r="T1288" s="38">
        <v>0</v>
      </c>
      <c r="U1288" s="19"/>
      <c r="V1288" s="38">
        <v>0</v>
      </c>
      <c r="W1288" s="19"/>
      <c r="X1288" s="38">
        <v>0</v>
      </c>
      <c r="Y1288" s="38">
        <v>641650</v>
      </c>
      <c r="Z1288" s="38">
        <v>641650</v>
      </c>
      <c r="AA1288" s="39" t="s">
        <v>11628</v>
      </c>
      <c r="AB1288" s="38" t="s">
        <v>162</v>
      </c>
      <c r="AC1288" s="38" t="s">
        <v>112</v>
      </c>
    </row>
    <row r="1289" spans="1:29" x14ac:dyDescent="0.25">
      <c r="A1289" s="13" t="str">
        <f t="shared" si="42"/>
        <v>1893815241</v>
      </c>
      <c r="B1289" s="35">
        <v>1284</v>
      </c>
      <c r="C1289" s="36" t="s">
        <v>11629</v>
      </c>
      <c r="D1289" s="13" t="str">
        <f t="shared" si="43"/>
        <v>1893815241</v>
      </c>
      <c r="E1289" s="36"/>
      <c r="F1289" s="35" t="s">
        <v>11630</v>
      </c>
      <c r="G1289" s="37">
        <v>44105.385798611111</v>
      </c>
      <c r="H1289" s="35" t="s">
        <v>157</v>
      </c>
      <c r="I1289" s="35" t="s">
        <v>11631</v>
      </c>
      <c r="J1289" s="35" t="s">
        <v>11631</v>
      </c>
      <c r="K1289" s="35" t="s">
        <v>11632</v>
      </c>
      <c r="L1289" s="35" t="s">
        <v>11633</v>
      </c>
      <c r="M1289" s="35" t="s">
        <v>11634</v>
      </c>
      <c r="N1289" s="35" t="s">
        <v>904</v>
      </c>
      <c r="O1289" s="35" t="s">
        <v>905</v>
      </c>
      <c r="P1289" s="38">
        <v>474000</v>
      </c>
      <c r="Q1289" s="38">
        <v>6650</v>
      </c>
      <c r="R1289" s="38">
        <v>26000</v>
      </c>
      <c r="S1289" s="38">
        <v>0</v>
      </c>
      <c r="T1289" s="38">
        <v>0</v>
      </c>
      <c r="U1289" s="19"/>
      <c r="V1289" s="38">
        <v>0</v>
      </c>
      <c r="W1289" s="19"/>
      <c r="X1289" s="38">
        <v>0</v>
      </c>
      <c r="Y1289" s="38">
        <v>506650</v>
      </c>
      <c r="Z1289" s="38">
        <v>506650</v>
      </c>
      <c r="AA1289" s="39" t="s">
        <v>11635</v>
      </c>
      <c r="AB1289" s="38" t="s">
        <v>162</v>
      </c>
      <c r="AC1289" s="38" t="s">
        <v>112</v>
      </c>
    </row>
    <row r="1290" spans="1:29" x14ac:dyDescent="0.25">
      <c r="A1290" s="13" t="str">
        <f t="shared" si="42"/>
        <v>1696815120</v>
      </c>
      <c r="B1290" s="35">
        <v>1285</v>
      </c>
      <c r="C1290" s="36" t="s">
        <v>11636</v>
      </c>
      <c r="D1290" s="13" t="str">
        <f t="shared" si="43"/>
        <v>1696815120</v>
      </c>
      <c r="E1290" s="36"/>
      <c r="F1290" s="35" t="s">
        <v>11637</v>
      </c>
      <c r="G1290" s="37">
        <v>44105.38863425926</v>
      </c>
      <c r="H1290" s="35" t="s">
        <v>157</v>
      </c>
      <c r="I1290" s="35" t="s">
        <v>11638</v>
      </c>
      <c r="J1290" s="35" t="s">
        <v>11638</v>
      </c>
      <c r="K1290" s="35" t="s">
        <v>11639</v>
      </c>
      <c r="L1290" s="35" t="s">
        <v>11640</v>
      </c>
      <c r="M1290" s="35" t="s">
        <v>11641</v>
      </c>
      <c r="N1290" s="35" t="s">
        <v>11642</v>
      </c>
      <c r="O1290" s="35" t="s">
        <v>11643</v>
      </c>
      <c r="P1290" s="38">
        <v>50000</v>
      </c>
      <c r="Q1290" s="38">
        <v>6650</v>
      </c>
      <c r="R1290" s="38">
        <v>10000</v>
      </c>
      <c r="S1290" s="38">
        <v>0</v>
      </c>
      <c r="T1290" s="38">
        <v>0</v>
      </c>
      <c r="U1290" s="19"/>
      <c r="V1290" s="38">
        <v>0</v>
      </c>
      <c r="W1290" s="19"/>
      <c r="X1290" s="38">
        <v>0</v>
      </c>
      <c r="Y1290" s="38">
        <v>66650</v>
      </c>
      <c r="Z1290" s="38">
        <v>66650</v>
      </c>
      <c r="AA1290" s="39" t="s">
        <v>11644</v>
      </c>
      <c r="AB1290" s="38" t="s">
        <v>162</v>
      </c>
      <c r="AC1290" s="38" t="s">
        <v>112</v>
      </c>
    </row>
    <row r="1291" spans="1:29" x14ac:dyDescent="0.25">
      <c r="A1291" s="13" t="str">
        <f t="shared" si="42"/>
        <v>1630265477</v>
      </c>
      <c r="B1291" s="35">
        <v>1286</v>
      </c>
      <c r="C1291" s="36" t="s">
        <v>11645</v>
      </c>
      <c r="D1291" s="13" t="str">
        <f t="shared" si="43"/>
        <v>1630265477</v>
      </c>
      <c r="E1291" s="36"/>
      <c r="F1291" s="35" t="s">
        <v>11646</v>
      </c>
      <c r="G1291" s="37">
        <v>44105.390428240738</v>
      </c>
      <c r="H1291" s="35" t="s">
        <v>157</v>
      </c>
      <c r="I1291" s="35" t="s">
        <v>11647</v>
      </c>
      <c r="J1291" s="35" t="s">
        <v>11647</v>
      </c>
      <c r="K1291" s="35" t="s">
        <v>11648</v>
      </c>
      <c r="L1291" s="35" t="s">
        <v>11649</v>
      </c>
      <c r="M1291" s="35" t="s">
        <v>11650</v>
      </c>
      <c r="N1291" s="35" t="s">
        <v>11651</v>
      </c>
      <c r="O1291" s="35" t="s">
        <v>11652</v>
      </c>
      <c r="P1291" s="38">
        <v>950000</v>
      </c>
      <c r="Q1291" s="38">
        <v>6650</v>
      </c>
      <c r="R1291" s="38">
        <v>8000</v>
      </c>
      <c r="S1291" s="38">
        <v>0</v>
      </c>
      <c r="T1291" s="38">
        <v>0</v>
      </c>
      <c r="U1291" s="19"/>
      <c r="V1291" s="38">
        <v>0</v>
      </c>
      <c r="W1291" s="19"/>
      <c r="X1291" s="38">
        <v>0</v>
      </c>
      <c r="Y1291" s="38">
        <v>964650</v>
      </c>
      <c r="Z1291" s="38">
        <v>964650</v>
      </c>
      <c r="AA1291" s="39" t="s">
        <v>11653</v>
      </c>
      <c r="AB1291" s="38" t="s">
        <v>162</v>
      </c>
      <c r="AC1291" s="38" t="s">
        <v>112</v>
      </c>
    </row>
    <row r="1292" spans="1:29" x14ac:dyDescent="0.25">
      <c r="A1292" s="13" t="str">
        <f t="shared" si="42"/>
        <v>1153265431</v>
      </c>
      <c r="B1292" s="35">
        <v>1287</v>
      </c>
      <c r="C1292" s="36" t="s">
        <v>11654</v>
      </c>
      <c r="D1292" s="13" t="str">
        <f t="shared" si="43"/>
        <v>1153265431</v>
      </c>
      <c r="E1292" s="36"/>
      <c r="F1292" s="35" t="s">
        <v>11655</v>
      </c>
      <c r="G1292" s="37">
        <v>44105.394421296296</v>
      </c>
      <c r="H1292" s="35" t="s">
        <v>157</v>
      </c>
      <c r="I1292" s="35" t="s">
        <v>11656</v>
      </c>
      <c r="J1292" s="35" t="s">
        <v>11656</v>
      </c>
      <c r="K1292" s="35" t="s">
        <v>11657</v>
      </c>
      <c r="L1292" s="35" t="s">
        <v>11658</v>
      </c>
      <c r="M1292" s="35" t="s">
        <v>11659</v>
      </c>
      <c r="N1292" s="35" t="s">
        <v>1037</v>
      </c>
      <c r="O1292" s="35" t="s">
        <v>1038</v>
      </c>
      <c r="P1292" s="38">
        <v>474000</v>
      </c>
      <c r="Q1292" s="38">
        <v>6650</v>
      </c>
      <c r="R1292" s="38">
        <v>7000</v>
      </c>
      <c r="S1292" s="38">
        <v>0</v>
      </c>
      <c r="T1292" s="38">
        <v>0</v>
      </c>
      <c r="U1292" s="19"/>
      <c r="V1292" s="38">
        <v>0</v>
      </c>
      <c r="W1292" s="19"/>
      <c r="X1292" s="38">
        <v>0</v>
      </c>
      <c r="Y1292" s="38">
        <v>487650</v>
      </c>
      <c r="Z1292" s="38">
        <v>487650</v>
      </c>
      <c r="AA1292" s="39" t="s">
        <v>11660</v>
      </c>
      <c r="AB1292" s="38" t="s">
        <v>162</v>
      </c>
      <c r="AC1292" s="38" t="s">
        <v>112</v>
      </c>
    </row>
    <row r="1293" spans="1:29" x14ac:dyDescent="0.25">
      <c r="A1293" s="13" t="str">
        <f t="shared" si="42"/>
        <v>1401365348</v>
      </c>
      <c r="B1293" s="35">
        <v>1288</v>
      </c>
      <c r="C1293" s="36" t="s">
        <v>11661</v>
      </c>
      <c r="D1293" s="13" t="str">
        <f t="shared" si="43"/>
        <v>1401365348</v>
      </c>
      <c r="E1293" s="36"/>
      <c r="F1293" s="35" t="s">
        <v>11662</v>
      </c>
      <c r="G1293" s="37">
        <v>44105.402442129627</v>
      </c>
      <c r="H1293" s="35" t="s">
        <v>157</v>
      </c>
      <c r="I1293" s="35" t="s">
        <v>11663</v>
      </c>
      <c r="J1293" s="35" t="s">
        <v>11663</v>
      </c>
      <c r="K1293" s="35" t="s">
        <v>11664</v>
      </c>
      <c r="L1293" s="35" t="s">
        <v>11665</v>
      </c>
      <c r="M1293" s="35" t="s">
        <v>11666</v>
      </c>
      <c r="N1293" s="35" t="s">
        <v>696</v>
      </c>
      <c r="O1293" s="35" t="s">
        <v>697</v>
      </c>
      <c r="P1293" s="38">
        <v>120000</v>
      </c>
      <c r="Q1293" s="38">
        <v>6650</v>
      </c>
      <c r="R1293" s="38">
        <v>9000</v>
      </c>
      <c r="S1293" s="38">
        <v>0</v>
      </c>
      <c r="T1293" s="38">
        <v>0</v>
      </c>
      <c r="U1293" s="19"/>
      <c r="V1293" s="38">
        <v>0</v>
      </c>
      <c r="W1293" s="19"/>
      <c r="X1293" s="38">
        <v>0</v>
      </c>
      <c r="Y1293" s="38">
        <v>135650</v>
      </c>
      <c r="Z1293" s="38">
        <v>135650</v>
      </c>
      <c r="AA1293" s="39" t="s">
        <v>11667</v>
      </c>
      <c r="AB1293" s="38" t="s">
        <v>168</v>
      </c>
      <c r="AC1293" s="38" t="s">
        <v>112</v>
      </c>
    </row>
    <row r="1294" spans="1:29" x14ac:dyDescent="0.25">
      <c r="A1294" s="13" t="str">
        <f t="shared" si="42"/>
        <v>1227365958</v>
      </c>
      <c r="B1294" s="35">
        <v>1289</v>
      </c>
      <c r="C1294" s="36" t="s">
        <v>11668</v>
      </c>
      <c r="D1294" s="13" t="str">
        <f t="shared" si="43"/>
        <v>1227365958</v>
      </c>
      <c r="E1294" s="36"/>
      <c r="F1294" s="35" t="s">
        <v>11669</v>
      </c>
      <c r="G1294" s="37">
        <v>44105.410104166665</v>
      </c>
      <c r="H1294" s="35" t="s">
        <v>157</v>
      </c>
      <c r="I1294" s="35" t="s">
        <v>11670</v>
      </c>
      <c r="J1294" s="35" t="s">
        <v>11670</v>
      </c>
      <c r="K1294" s="35" t="s">
        <v>11671</v>
      </c>
      <c r="L1294" s="35" t="s">
        <v>11672</v>
      </c>
      <c r="M1294" s="35" t="s">
        <v>11673</v>
      </c>
      <c r="N1294" s="35" t="s">
        <v>1401</v>
      </c>
      <c r="O1294" s="35" t="s">
        <v>1402</v>
      </c>
      <c r="P1294" s="38">
        <v>76000</v>
      </c>
      <c r="Q1294" s="38">
        <v>6650</v>
      </c>
      <c r="R1294" s="38">
        <v>28000</v>
      </c>
      <c r="S1294" s="38">
        <v>0</v>
      </c>
      <c r="T1294" s="38">
        <v>0</v>
      </c>
      <c r="U1294" s="19"/>
      <c r="V1294" s="38">
        <v>0</v>
      </c>
      <c r="W1294" s="19"/>
      <c r="X1294" s="38">
        <v>0</v>
      </c>
      <c r="Y1294" s="38">
        <v>110650</v>
      </c>
      <c r="Z1294" s="38">
        <v>110650</v>
      </c>
      <c r="AA1294" s="39" t="s">
        <v>11674</v>
      </c>
      <c r="AB1294" s="38" t="s">
        <v>162</v>
      </c>
      <c r="AC1294" s="38" t="s">
        <v>112</v>
      </c>
    </row>
    <row r="1295" spans="1:29" x14ac:dyDescent="0.25">
      <c r="A1295" s="13" t="str">
        <f t="shared" si="42"/>
        <v>1280465441</v>
      </c>
      <c r="B1295" s="35">
        <v>1290</v>
      </c>
      <c r="C1295" s="36" t="s">
        <v>11675</v>
      </c>
      <c r="D1295" s="13" t="str">
        <f t="shared" si="43"/>
        <v>1280465441</v>
      </c>
      <c r="E1295" s="36"/>
      <c r="F1295" s="35" t="s">
        <v>11676</v>
      </c>
      <c r="G1295" s="37">
        <v>44105.4140162037</v>
      </c>
      <c r="H1295" s="35" t="s">
        <v>157</v>
      </c>
      <c r="I1295" s="35" t="s">
        <v>11677</v>
      </c>
      <c r="J1295" s="35" t="s">
        <v>11677</v>
      </c>
      <c r="K1295" s="35" t="s">
        <v>11678</v>
      </c>
      <c r="L1295" s="35" t="s">
        <v>11679</v>
      </c>
      <c r="M1295" s="35" t="s">
        <v>11680</v>
      </c>
      <c r="N1295" s="35" t="s">
        <v>11681</v>
      </c>
      <c r="O1295" s="35" t="s">
        <v>419</v>
      </c>
      <c r="P1295" s="38">
        <v>50000</v>
      </c>
      <c r="Q1295" s="38">
        <v>6650</v>
      </c>
      <c r="R1295" s="38">
        <v>10000</v>
      </c>
      <c r="S1295" s="38">
        <v>0</v>
      </c>
      <c r="T1295" s="38">
        <v>0</v>
      </c>
      <c r="U1295" s="19"/>
      <c r="V1295" s="38">
        <v>0</v>
      </c>
      <c r="W1295" s="19"/>
      <c r="X1295" s="38">
        <v>0</v>
      </c>
      <c r="Y1295" s="38">
        <v>66650</v>
      </c>
      <c r="Z1295" s="38">
        <v>66650</v>
      </c>
      <c r="AA1295" s="39" t="s">
        <v>11682</v>
      </c>
      <c r="AB1295" s="38" t="s">
        <v>168</v>
      </c>
      <c r="AC1295" s="38" t="s">
        <v>112</v>
      </c>
    </row>
    <row r="1296" spans="1:29" x14ac:dyDescent="0.25">
      <c r="A1296" s="13" t="str">
        <f t="shared" si="42"/>
        <v>1600125351</v>
      </c>
      <c r="B1296" s="35">
        <v>1291</v>
      </c>
      <c r="C1296" s="36" t="s">
        <v>11683</v>
      </c>
      <c r="D1296" s="13" t="str">
        <f t="shared" si="43"/>
        <v>1600125351</v>
      </c>
      <c r="E1296" s="36"/>
      <c r="F1296" s="35" t="s">
        <v>11684</v>
      </c>
      <c r="G1296" s="37">
        <v>44105.415717592594</v>
      </c>
      <c r="H1296" s="35" t="s">
        <v>157</v>
      </c>
      <c r="I1296" s="35" t="s">
        <v>11685</v>
      </c>
      <c r="J1296" s="35" t="s">
        <v>11685</v>
      </c>
      <c r="K1296" s="35" t="s">
        <v>11686</v>
      </c>
      <c r="L1296" s="35" t="s">
        <v>11687</v>
      </c>
      <c r="M1296" s="35" t="s">
        <v>11688</v>
      </c>
      <c r="N1296" s="35" t="s">
        <v>11689</v>
      </c>
      <c r="O1296" s="35" t="s">
        <v>100</v>
      </c>
      <c r="P1296" s="38">
        <v>948000</v>
      </c>
      <c r="Q1296" s="38">
        <v>6650</v>
      </c>
      <c r="R1296" s="38">
        <v>10000</v>
      </c>
      <c r="S1296" s="38">
        <v>0</v>
      </c>
      <c r="T1296" s="38">
        <v>0</v>
      </c>
      <c r="U1296" s="19"/>
      <c r="V1296" s="38">
        <v>0</v>
      </c>
      <c r="W1296" s="19"/>
      <c r="X1296" s="38">
        <v>0</v>
      </c>
      <c r="Y1296" s="38">
        <v>964650</v>
      </c>
      <c r="Z1296" s="38">
        <v>964650</v>
      </c>
      <c r="AA1296" s="39" t="s">
        <v>11690</v>
      </c>
      <c r="AB1296" s="38" t="s">
        <v>162</v>
      </c>
      <c r="AC1296" s="38" t="s">
        <v>112</v>
      </c>
    </row>
    <row r="1297" spans="1:29" x14ac:dyDescent="0.25">
      <c r="A1297" s="13" t="str">
        <f t="shared" si="42"/>
        <v>1210125771</v>
      </c>
      <c r="B1297" s="35">
        <v>1292</v>
      </c>
      <c r="C1297" s="36" t="s">
        <v>11691</v>
      </c>
      <c r="D1297" s="13" t="str">
        <f t="shared" si="43"/>
        <v>1210125771</v>
      </c>
      <c r="E1297" s="36"/>
      <c r="F1297" s="35" t="s">
        <v>11692</v>
      </c>
      <c r="G1297" s="37">
        <v>44105.418298611112</v>
      </c>
      <c r="H1297" s="35" t="s">
        <v>157</v>
      </c>
      <c r="I1297" s="35" t="s">
        <v>11693</v>
      </c>
      <c r="J1297" s="35" t="s">
        <v>11693</v>
      </c>
      <c r="K1297" s="35" t="s">
        <v>11694</v>
      </c>
      <c r="L1297" s="35" t="s">
        <v>11695</v>
      </c>
      <c r="M1297" s="35" t="s">
        <v>11696</v>
      </c>
      <c r="N1297" s="35" t="s">
        <v>11697</v>
      </c>
      <c r="O1297" s="35" t="s">
        <v>11698</v>
      </c>
      <c r="P1297" s="38">
        <v>440000</v>
      </c>
      <c r="Q1297" s="38">
        <v>6650</v>
      </c>
      <c r="R1297" s="38">
        <v>0</v>
      </c>
      <c r="S1297" s="38">
        <v>0</v>
      </c>
      <c r="T1297" s="38">
        <v>0</v>
      </c>
      <c r="U1297" s="19"/>
      <c r="V1297" s="38">
        <v>0</v>
      </c>
      <c r="W1297" s="19"/>
      <c r="X1297" s="38">
        <v>0</v>
      </c>
      <c r="Y1297" s="38">
        <v>446650</v>
      </c>
      <c r="Z1297" s="38">
        <v>446650</v>
      </c>
      <c r="AA1297" s="20"/>
      <c r="AB1297" s="19"/>
      <c r="AC1297" s="38" t="s">
        <v>112</v>
      </c>
    </row>
    <row r="1298" spans="1:29" x14ac:dyDescent="0.25">
      <c r="A1298" s="13" t="str">
        <f t="shared" si="42"/>
        <v>1405125094</v>
      </c>
      <c r="B1298" s="35">
        <v>1293</v>
      </c>
      <c r="C1298" s="36" t="s">
        <v>11699</v>
      </c>
      <c r="D1298" s="13" t="str">
        <f t="shared" si="43"/>
        <v>1405125094</v>
      </c>
      <c r="E1298" s="36"/>
      <c r="F1298" s="35" t="s">
        <v>11700</v>
      </c>
      <c r="G1298" s="37">
        <v>44105.421840277777</v>
      </c>
      <c r="H1298" s="35" t="s">
        <v>157</v>
      </c>
      <c r="I1298" s="35" t="s">
        <v>11701</v>
      </c>
      <c r="J1298" s="35" t="s">
        <v>11701</v>
      </c>
      <c r="K1298" s="35" t="s">
        <v>11702</v>
      </c>
      <c r="L1298" s="35" t="s">
        <v>11703</v>
      </c>
      <c r="M1298" s="35" t="s">
        <v>11704</v>
      </c>
      <c r="N1298" s="35" t="s">
        <v>11705</v>
      </c>
      <c r="O1298" s="35" t="s">
        <v>11706</v>
      </c>
      <c r="P1298" s="38">
        <v>950000</v>
      </c>
      <c r="Q1298" s="38">
        <v>6650</v>
      </c>
      <c r="R1298" s="38">
        <v>10000</v>
      </c>
      <c r="S1298" s="38">
        <v>0</v>
      </c>
      <c r="T1298" s="38">
        <v>0</v>
      </c>
      <c r="U1298" s="19"/>
      <c r="V1298" s="38">
        <v>0</v>
      </c>
      <c r="W1298" s="19"/>
      <c r="X1298" s="38">
        <v>0</v>
      </c>
      <c r="Y1298" s="38">
        <v>966650</v>
      </c>
      <c r="Z1298" s="38">
        <v>966650</v>
      </c>
      <c r="AA1298" s="39" t="s">
        <v>11707</v>
      </c>
      <c r="AB1298" s="38" t="s">
        <v>168</v>
      </c>
      <c r="AC1298" s="38" t="s">
        <v>112</v>
      </c>
    </row>
    <row r="1299" spans="1:29" x14ac:dyDescent="0.25">
      <c r="A1299" s="13" t="str">
        <f t="shared" si="42"/>
        <v>1468125411</v>
      </c>
      <c r="B1299" s="35">
        <v>1294</v>
      </c>
      <c r="C1299" s="36" t="s">
        <v>11708</v>
      </c>
      <c r="D1299" s="13" t="str">
        <f t="shared" si="43"/>
        <v>1468125411</v>
      </c>
      <c r="E1299" s="36"/>
      <c r="F1299" s="35" t="s">
        <v>11709</v>
      </c>
      <c r="G1299" s="37">
        <v>44105.425486111111</v>
      </c>
      <c r="H1299" s="35" t="s">
        <v>157</v>
      </c>
      <c r="I1299" s="35" t="s">
        <v>11710</v>
      </c>
      <c r="J1299" s="35" t="s">
        <v>11710</v>
      </c>
      <c r="K1299" s="35" t="s">
        <v>11711</v>
      </c>
      <c r="L1299" s="35" t="s">
        <v>11712</v>
      </c>
      <c r="M1299" s="35" t="s">
        <v>11713</v>
      </c>
      <c r="N1299" s="35" t="s">
        <v>8218</v>
      </c>
      <c r="O1299" s="35" t="s">
        <v>8219</v>
      </c>
      <c r="P1299" s="38">
        <v>1424000</v>
      </c>
      <c r="Q1299" s="38">
        <v>6650</v>
      </c>
      <c r="R1299" s="38">
        <v>18000</v>
      </c>
      <c r="S1299" s="38">
        <v>0</v>
      </c>
      <c r="T1299" s="38">
        <v>0</v>
      </c>
      <c r="U1299" s="19"/>
      <c r="V1299" s="38">
        <v>0</v>
      </c>
      <c r="W1299" s="19"/>
      <c r="X1299" s="38">
        <v>0</v>
      </c>
      <c r="Y1299" s="38">
        <v>1448650</v>
      </c>
      <c r="Z1299" s="38">
        <v>1448650</v>
      </c>
      <c r="AA1299" s="20"/>
      <c r="AB1299" s="38" t="s">
        <v>179</v>
      </c>
      <c r="AC1299" s="38" t="s">
        <v>112</v>
      </c>
    </row>
    <row r="1300" spans="1:29" x14ac:dyDescent="0.25">
      <c r="A1300" s="13" t="str">
        <f t="shared" si="42"/>
        <v>1260225623</v>
      </c>
      <c r="B1300" s="35">
        <v>1295</v>
      </c>
      <c r="C1300" s="36" t="s">
        <v>11714</v>
      </c>
      <c r="D1300" s="13" t="str">
        <f t="shared" si="43"/>
        <v>1260225623</v>
      </c>
      <c r="E1300" s="36"/>
      <c r="F1300" s="35" t="s">
        <v>11715</v>
      </c>
      <c r="G1300" s="37">
        <v>44105.427210648151</v>
      </c>
      <c r="H1300" s="35" t="s">
        <v>157</v>
      </c>
      <c r="I1300" s="35" t="s">
        <v>11716</v>
      </c>
      <c r="J1300" s="35" t="s">
        <v>11716</v>
      </c>
      <c r="K1300" s="35" t="s">
        <v>11717</v>
      </c>
      <c r="L1300" s="35" t="s">
        <v>11718</v>
      </c>
      <c r="M1300" s="35" t="s">
        <v>11719</v>
      </c>
      <c r="N1300" s="35" t="s">
        <v>682</v>
      </c>
      <c r="O1300" s="35" t="s">
        <v>683</v>
      </c>
      <c r="P1300" s="38">
        <v>950000</v>
      </c>
      <c r="Q1300" s="38">
        <v>6650</v>
      </c>
      <c r="R1300" s="38">
        <v>18000</v>
      </c>
      <c r="S1300" s="38">
        <v>0</v>
      </c>
      <c r="T1300" s="38">
        <v>0</v>
      </c>
      <c r="U1300" s="19"/>
      <c r="V1300" s="38">
        <v>0</v>
      </c>
      <c r="W1300" s="19"/>
      <c r="X1300" s="38">
        <v>0</v>
      </c>
      <c r="Y1300" s="38">
        <v>974650</v>
      </c>
      <c r="Z1300" s="38">
        <v>974650</v>
      </c>
      <c r="AA1300" s="39" t="s">
        <v>11720</v>
      </c>
      <c r="AB1300" s="38" t="s">
        <v>162</v>
      </c>
      <c r="AC1300" s="38" t="s">
        <v>112</v>
      </c>
    </row>
    <row r="1301" spans="1:29" x14ac:dyDescent="0.25">
      <c r="A1301" s="13" t="str">
        <f t="shared" si="42"/>
        <v>1269125987</v>
      </c>
      <c r="B1301" s="35">
        <v>1296</v>
      </c>
      <c r="C1301" s="36" t="s">
        <v>11721</v>
      </c>
      <c r="D1301" s="13" t="str">
        <f t="shared" si="43"/>
        <v>1269125987</v>
      </c>
      <c r="E1301" s="36"/>
      <c r="F1301" s="35" t="s">
        <v>11722</v>
      </c>
      <c r="G1301" s="37">
        <v>44105.428541666668</v>
      </c>
      <c r="H1301" s="35" t="s">
        <v>157</v>
      </c>
      <c r="I1301" s="35" t="s">
        <v>11723</v>
      </c>
      <c r="J1301" s="35" t="s">
        <v>11723</v>
      </c>
      <c r="K1301" s="35" t="s">
        <v>11724</v>
      </c>
      <c r="L1301" s="35" t="s">
        <v>11725</v>
      </c>
      <c r="M1301" s="35" t="s">
        <v>11726</v>
      </c>
      <c r="N1301" s="35" t="s">
        <v>11727</v>
      </c>
      <c r="O1301" s="35" t="s">
        <v>11728</v>
      </c>
      <c r="P1301" s="38">
        <v>50000</v>
      </c>
      <c r="Q1301" s="38">
        <v>6650</v>
      </c>
      <c r="R1301" s="38">
        <v>8000</v>
      </c>
      <c r="S1301" s="38">
        <v>0</v>
      </c>
      <c r="T1301" s="38">
        <v>0</v>
      </c>
      <c r="U1301" s="19"/>
      <c r="V1301" s="38">
        <v>0</v>
      </c>
      <c r="W1301" s="19"/>
      <c r="X1301" s="38">
        <v>0</v>
      </c>
      <c r="Y1301" s="38">
        <v>64650</v>
      </c>
      <c r="Z1301" s="38">
        <v>64650</v>
      </c>
      <c r="AA1301" s="39" t="s">
        <v>11729</v>
      </c>
      <c r="AB1301" s="38" t="s">
        <v>138</v>
      </c>
      <c r="AC1301" s="38" t="s">
        <v>112</v>
      </c>
    </row>
    <row r="1302" spans="1:29" x14ac:dyDescent="0.25">
      <c r="A1302" s="13" t="str">
        <f t="shared" si="42"/>
        <v>1522863P794</v>
      </c>
      <c r="B1302" s="35">
        <v>1297</v>
      </c>
      <c r="C1302" s="36" t="s">
        <v>11730</v>
      </c>
      <c r="D1302" s="13" t="str">
        <f t="shared" si="43"/>
        <v>1522863P794</v>
      </c>
      <c r="E1302" s="36"/>
      <c r="F1302" s="35" t="s">
        <v>11730</v>
      </c>
      <c r="G1302" s="37">
        <v>44105.435891203706</v>
      </c>
      <c r="H1302" s="35" t="s">
        <v>180</v>
      </c>
      <c r="I1302" s="35" t="s">
        <v>11731</v>
      </c>
      <c r="J1302" s="35" t="s">
        <v>11731</v>
      </c>
      <c r="K1302" s="35" t="s">
        <v>11732</v>
      </c>
      <c r="L1302" s="35" t="s">
        <v>11733</v>
      </c>
      <c r="M1302" s="35" t="s">
        <v>11734</v>
      </c>
      <c r="N1302" s="35" t="s">
        <v>11735</v>
      </c>
      <c r="O1302" s="35" t="s">
        <v>11736</v>
      </c>
      <c r="P1302" s="38">
        <v>50000</v>
      </c>
      <c r="Q1302" s="38">
        <v>5200</v>
      </c>
      <c r="R1302" s="38">
        <v>0</v>
      </c>
      <c r="S1302" s="38">
        <v>0</v>
      </c>
      <c r="T1302" s="38">
        <v>0</v>
      </c>
      <c r="U1302" s="19"/>
      <c r="V1302" s="38">
        <v>0</v>
      </c>
      <c r="W1302" s="19"/>
      <c r="X1302" s="38">
        <v>0</v>
      </c>
      <c r="Y1302" s="38">
        <v>55200</v>
      </c>
      <c r="Z1302" s="38">
        <v>55200</v>
      </c>
      <c r="AA1302" s="20"/>
      <c r="AB1302" s="19"/>
      <c r="AC1302" s="38" t="s">
        <v>112</v>
      </c>
    </row>
    <row r="1303" spans="1:29" x14ac:dyDescent="0.25">
      <c r="A1303" s="13" t="str">
        <f t="shared" si="42"/>
        <v>1778225121</v>
      </c>
      <c r="B1303" s="35">
        <v>1298</v>
      </c>
      <c r="C1303" s="36" t="s">
        <v>11737</v>
      </c>
      <c r="D1303" s="13" t="str">
        <f t="shared" si="43"/>
        <v>1778225121</v>
      </c>
      <c r="E1303" s="36"/>
      <c r="F1303" s="35" t="s">
        <v>11738</v>
      </c>
      <c r="G1303" s="37">
        <v>44105.436932870369</v>
      </c>
      <c r="H1303" s="35" t="s">
        <v>157</v>
      </c>
      <c r="I1303" s="35" t="s">
        <v>11739</v>
      </c>
      <c r="J1303" s="35" t="s">
        <v>11739</v>
      </c>
      <c r="K1303" s="35" t="s">
        <v>11740</v>
      </c>
      <c r="L1303" s="35" t="s">
        <v>11741</v>
      </c>
      <c r="M1303" s="35" t="s">
        <v>11742</v>
      </c>
      <c r="N1303" s="35" t="s">
        <v>11743</v>
      </c>
      <c r="O1303" s="35" t="s">
        <v>11744</v>
      </c>
      <c r="P1303" s="38">
        <v>50000</v>
      </c>
      <c r="Q1303" s="38">
        <v>6650</v>
      </c>
      <c r="R1303" s="38">
        <v>10000</v>
      </c>
      <c r="S1303" s="38">
        <v>0</v>
      </c>
      <c r="T1303" s="38">
        <v>0</v>
      </c>
      <c r="U1303" s="19"/>
      <c r="V1303" s="38">
        <v>0</v>
      </c>
      <c r="W1303" s="19"/>
      <c r="X1303" s="38">
        <v>0</v>
      </c>
      <c r="Y1303" s="38">
        <v>66650</v>
      </c>
      <c r="Z1303" s="38">
        <v>66650</v>
      </c>
      <c r="AA1303" s="39" t="s">
        <v>11745</v>
      </c>
      <c r="AB1303" s="38" t="s">
        <v>168</v>
      </c>
      <c r="AC1303" s="38" t="s">
        <v>112</v>
      </c>
    </row>
    <row r="1304" spans="1:29" x14ac:dyDescent="0.25">
      <c r="A1304" s="13" t="str">
        <f t="shared" si="42"/>
        <v>1955325237</v>
      </c>
      <c r="B1304" s="35">
        <v>1299</v>
      </c>
      <c r="C1304" s="36" t="s">
        <v>11746</v>
      </c>
      <c r="D1304" s="13" t="str">
        <f t="shared" si="43"/>
        <v>1955325237</v>
      </c>
      <c r="E1304" s="36"/>
      <c r="F1304" s="35" t="s">
        <v>11747</v>
      </c>
      <c r="G1304" s="37">
        <v>44105.444895833331</v>
      </c>
      <c r="H1304" s="35" t="s">
        <v>157</v>
      </c>
      <c r="I1304" s="35" t="s">
        <v>11748</v>
      </c>
      <c r="J1304" s="35" t="s">
        <v>11748</v>
      </c>
      <c r="K1304" s="35" t="s">
        <v>11749</v>
      </c>
      <c r="L1304" s="35" t="s">
        <v>11750</v>
      </c>
      <c r="M1304" s="35" t="s">
        <v>11751</v>
      </c>
      <c r="N1304" s="35" t="s">
        <v>11752</v>
      </c>
      <c r="O1304" s="35" t="s">
        <v>8666</v>
      </c>
      <c r="P1304" s="38">
        <v>620000</v>
      </c>
      <c r="Q1304" s="38">
        <v>6650</v>
      </c>
      <c r="R1304" s="38">
        <v>12000</v>
      </c>
      <c r="S1304" s="38">
        <v>0</v>
      </c>
      <c r="T1304" s="38">
        <v>0</v>
      </c>
      <c r="U1304" s="19"/>
      <c r="V1304" s="38">
        <v>0</v>
      </c>
      <c r="W1304" s="19"/>
      <c r="X1304" s="38">
        <v>0</v>
      </c>
      <c r="Y1304" s="38">
        <v>638650</v>
      </c>
      <c r="Z1304" s="38">
        <v>638650</v>
      </c>
      <c r="AA1304" s="39" t="s">
        <v>11753</v>
      </c>
      <c r="AB1304" s="38" t="s">
        <v>162</v>
      </c>
      <c r="AC1304" s="38" t="s">
        <v>112</v>
      </c>
    </row>
    <row r="1305" spans="1:29" x14ac:dyDescent="0.25">
      <c r="A1305" s="13" t="str">
        <f t="shared" si="42"/>
        <v>1414425187</v>
      </c>
      <c r="B1305" s="35">
        <v>1300</v>
      </c>
      <c r="C1305" s="36" t="s">
        <v>11754</v>
      </c>
      <c r="D1305" s="13" t="str">
        <f t="shared" si="43"/>
        <v>1414425187</v>
      </c>
      <c r="E1305" s="36"/>
      <c r="F1305" s="35" t="s">
        <v>11755</v>
      </c>
      <c r="G1305" s="37">
        <v>44105.45516203704</v>
      </c>
      <c r="H1305" s="35" t="s">
        <v>157</v>
      </c>
      <c r="I1305" s="35" t="s">
        <v>11756</v>
      </c>
      <c r="J1305" s="35" t="s">
        <v>11756</v>
      </c>
      <c r="K1305" s="35" t="s">
        <v>11757</v>
      </c>
      <c r="L1305" s="35" t="s">
        <v>11758</v>
      </c>
      <c r="M1305" s="35" t="s">
        <v>11759</v>
      </c>
      <c r="N1305" s="35" t="s">
        <v>1351</v>
      </c>
      <c r="O1305" s="35" t="s">
        <v>1352</v>
      </c>
      <c r="P1305" s="38">
        <v>950000</v>
      </c>
      <c r="Q1305" s="38">
        <v>6650</v>
      </c>
      <c r="R1305" s="38">
        <v>10000</v>
      </c>
      <c r="S1305" s="38">
        <v>0</v>
      </c>
      <c r="T1305" s="38">
        <v>0</v>
      </c>
      <c r="U1305" s="19"/>
      <c r="V1305" s="38">
        <v>0</v>
      </c>
      <c r="W1305" s="19"/>
      <c r="X1305" s="38">
        <v>0</v>
      </c>
      <c r="Y1305" s="38">
        <v>966650</v>
      </c>
      <c r="Z1305" s="38">
        <v>966650</v>
      </c>
      <c r="AA1305" s="39" t="s">
        <v>11760</v>
      </c>
      <c r="AB1305" s="38" t="s">
        <v>162</v>
      </c>
      <c r="AC1305" s="38" t="s">
        <v>112</v>
      </c>
    </row>
    <row r="1306" spans="1:29" x14ac:dyDescent="0.25">
      <c r="A1306" s="13" t="str">
        <f t="shared" si="42"/>
        <v>1956425818</v>
      </c>
      <c r="B1306" s="35">
        <v>1301</v>
      </c>
      <c r="C1306" s="36" t="s">
        <v>11761</v>
      </c>
      <c r="D1306" s="13" t="str">
        <f t="shared" si="43"/>
        <v>1956425818</v>
      </c>
      <c r="E1306" s="36"/>
      <c r="F1306" s="35" t="s">
        <v>11762</v>
      </c>
      <c r="G1306" s="37">
        <v>44105.457407407404</v>
      </c>
      <c r="H1306" s="35" t="s">
        <v>157</v>
      </c>
      <c r="I1306" s="35" t="s">
        <v>11763</v>
      </c>
      <c r="J1306" s="35" t="s">
        <v>11763</v>
      </c>
      <c r="K1306" s="35" t="s">
        <v>11764</v>
      </c>
      <c r="L1306" s="35" t="s">
        <v>11765</v>
      </c>
      <c r="M1306" s="35" t="s">
        <v>11766</v>
      </c>
      <c r="N1306" s="35" t="s">
        <v>11752</v>
      </c>
      <c r="O1306" s="35" t="s">
        <v>8666</v>
      </c>
      <c r="P1306" s="38">
        <v>960000</v>
      </c>
      <c r="Q1306" s="38">
        <v>6650</v>
      </c>
      <c r="R1306" s="38">
        <v>10000</v>
      </c>
      <c r="S1306" s="38">
        <v>0</v>
      </c>
      <c r="T1306" s="38">
        <v>0</v>
      </c>
      <c r="U1306" s="19"/>
      <c r="V1306" s="38">
        <v>0</v>
      </c>
      <c r="W1306" s="19"/>
      <c r="X1306" s="38">
        <v>0</v>
      </c>
      <c r="Y1306" s="38">
        <v>976650</v>
      </c>
      <c r="Z1306" s="38">
        <v>976650</v>
      </c>
      <c r="AA1306" s="39" t="s">
        <v>11767</v>
      </c>
      <c r="AB1306" s="38" t="s">
        <v>162</v>
      </c>
      <c r="AC1306" s="38" t="s">
        <v>112</v>
      </c>
    </row>
    <row r="1307" spans="1:29" x14ac:dyDescent="0.25">
      <c r="A1307" s="13" t="str">
        <f t="shared" si="42"/>
        <v>1443425832</v>
      </c>
      <c r="B1307" s="35">
        <v>1302</v>
      </c>
      <c r="C1307" s="36" t="s">
        <v>11768</v>
      </c>
      <c r="D1307" s="13" t="str">
        <f t="shared" si="43"/>
        <v>1443425832</v>
      </c>
      <c r="E1307" s="36"/>
      <c r="F1307" s="35" t="s">
        <v>11769</v>
      </c>
      <c r="G1307" s="37">
        <v>44105.457604166666</v>
      </c>
      <c r="H1307" s="35" t="s">
        <v>157</v>
      </c>
      <c r="I1307" s="35" t="s">
        <v>11770</v>
      </c>
      <c r="J1307" s="35" t="s">
        <v>11770</v>
      </c>
      <c r="K1307" s="35" t="s">
        <v>11771</v>
      </c>
      <c r="L1307" s="35" t="s">
        <v>11772</v>
      </c>
      <c r="M1307" s="35" t="s">
        <v>11773</v>
      </c>
      <c r="N1307" s="35" t="s">
        <v>264</v>
      </c>
      <c r="O1307" s="35" t="s">
        <v>265</v>
      </c>
      <c r="P1307" s="38">
        <v>420000</v>
      </c>
      <c r="Q1307" s="38">
        <v>6650</v>
      </c>
      <c r="R1307" s="38">
        <v>8000</v>
      </c>
      <c r="S1307" s="38">
        <v>0</v>
      </c>
      <c r="T1307" s="38">
        <v>0</v>
      </c>
      <c r="U1307" s="19"/>
      <c r="V1307" s="38">
        <v>0</v>
      </c>
      <c r="W1307" s="19"/>
      <c r="X1307" s="38">
        <v>0</v>
      </c>
      <c r="Y1307" s="38">
        <v>434650</v>
      </c>
      <c r="Z1307" s="38">
        <v>434650</v>
      </c>
      <c r="AA1307" s="39" t="s">
        <v>11774</v>
      </c>
      <c r="AB1307" s="38" t="s">
        <v>138</v>
      </c>
      <c r="AC1307" s="38" t="s">
        <v>112</v>
      </c>
    </row>
    <row r="1308" spans="1:29" x14ac:dyDescent="0.25">
      <c r="A1308" s="13" t="str">
        <f t="shared" si="42"/>
        <v>1925425668</v>
      </c>
      <c r="B1308" s="35">
        <v>1303</v>
      </c>
      <c r="C1308" s="36" t="s">
        <v>11775</v>
      </c>
      <c r="D1308" s="13" t="str">
        <f t="shared" si="43"/>
        <v>1925425668</v>
      </c>
      <c r="E1308" s="36"/>
      <c r="F1308" s="35" t="s">
        <v>11776</v>
      </c>
      <c r="G1308" s="37">
        <v>44105.458032407405</v>
      </c>
      <c r="H1308" s="35" t="s">
        <v>157</v>
      </c>
      <c r="I1308" s="35" t="s">
        <v>11777</v>
      </c>
      <c r="J1308" s="35" t="s">
        <v>11777</v>
      </c>
      <c r="K1308" s="35" t="s">
        <v>11778</v>
      </c>
      <c r="L1308" s="35" t="s">
        <v>11779</v>
      </c>
      <c r="M1308" s="35" t="s">
        <v>11780</v>
      </c>
      <c r="N1308" s="35" t="s">
        <v>11781</v>
      </c>
      <c r="O1308" s="35" t="s">
        <v>11782</v>
      </c>
      <c r="P1308" s="38">
        <v>950000</v>
      </c>
      <c r="Q1308" s="38">
        <v>6650</v>
      </c>
      <c r="R1308" s="38">
        <v>14000</v>
      </c>
      <c r="S1308" s="38">
        <v>0</v>
      </c>
      <c r="T1308" s="38">
        <v>0</v>
      </c>
      <c r="U1308" s="19"/>
      <c r="V1308" s="38">
        <v>0</v>
      </c>
      <c r="W1308" s="19"/>
      <c r="X1308" s="38">
        <v>0</v>
      </c>
      <c r="Y1308" s="38">
        <v>970650</v>
      </c>
      <c r="Z1308" s="38">
        <v>970650</v>
      </c>
      <c r="AA1308" s="39" t="s">
        <v>11783</v>
      </c>
      <c r="AB1308" s="38" t="s">
        <v>162</v>
      </c>
      <c r="AC1308" s="38" t="s">
        <v>112</v>
      </c>
    </row>
    <row r="1309" spans="1:29" x14ac:dyDescent="0.25">
      <c r="A1309" s="13" t="str">
        <f t="shared" si="42"/>
        <v>1774525054</v>
      </c>
      <c r="B1309" s="35">
        <v>1304</v>
      </c>
      <c r="C1309" s="36" t="s">
        <v>11784</v>
      </c>
      <c r="D1309" s="13" t="str">
        <f t="shared" si="43"/>
        <v>1774525054</v>
      </c>
      <c r="E1309" s="36"/>
      <c r="F1309" s="35" t="s">
        <v>11785</v>
      </c>
      <c r="G1309" s="37">
        <v>44105.466944444444</v>
      </c>
      <c r="H1309" s="35" t="s">
        <v>157</v>
      </c>
      <c r="I1309" s="35" t="s">
        <v>11786</v>
      </c>
      <c r="J1309" s="35" t="s">
        <v>11786</v>
      </c>
      <c r="K1309" s="35" t="s">
        <v>11787</v>
      </c>
      <c r="L1309" s="35" t="s">
        <v>11788</v>
      </c>
      <c r="M1309" s="35" t="s">
        <v>11789</v>
      </c>
      <c r="N1309" s="35" t="s">
        <v>11790</v>
      </c>
      <c r="O1309" s="35" t="s">
        <v>11791</v>
      </c>
      <c r="P1309" s="38">
        <v>50000</v>
      </c>
      <c r="Q1309" s="38">
        <v>6650</v>
      </c>
      <c r="R1309" s="38">
        <v>0</v>
      </c>
      <c r="S1309" s="38">
        <v>0</v>
      </c>
      <c r="T1309" s="38">
        <v>0</v>
      </c>
      <c r="U1309" s="19"/>
      <c r="V1309" s="38">
        <v>0</v>
      </c>
      <c r="W1309" s="19"/>
      <c r="X1309" s="38">
        <v>0</v>
      </c>
      <c r="Y1309" s="38">
        <v>56650</v>
      </c>
      <c r="Z1309" s="38">
        <v>56650</v>
      </c>
      <c r="AA1309" s="20"/>
      <c r="AB1309" s="19"/>
      <c r="AC1309" s="38" t="s">
        <v>112</v>
      </c>
    </row>
    <row r="1310" spans="1:29" x14ac:dyDescent="0.25">
      <c r="A1310" s="13" t="str">
        <f t="shared" si="42"/>
        <v>1665525487</v>
      </c>
      <c r="B1310" s="35">
        <v>1305</v>
      </c>
      <c r="C1310" s="36" t="s">
        <v>11792</v>
      </c>
      <c r="D1310" s="13" t="str">
        <f t="shared" si="43"/>
        <v>1665525487</v>
      </c>
      <c r="E1310" s="36"/>
      <c r="F1310" s="35" t="s">
        <v>11793</v>
      </c>
      <c r="G1310" s="37">
        <v>44105.470277777778</v>
      </c>
      <c r="H1310" s="35" t="s">
        <v>157</v>
      </c>
      <c r="I1310" s="35" t="s">
        <v>11794</v>
      </c>
      <c r="J1310" s="35" t="s">
        <v>11794</v>
      </c>
      <c r="K1310" s="35" t="s">
        <v>11795</v>
      </c>
      <c r="L1310" s="35" t="s">
        <v>11796</v>
      </c>
      <c r="M1310" s="35" t="s">
        <v>11797</v>
      </c>
      <c r="N1310" s="35" t="s">
        <v>11798</v>
      </c>
      <c r="O1310" s="35" t="s">
        <v>11799</v>
      </c>
      <c r="P1310" s="38">
        <v>3715000</v>
      </c>
      <c r="Q1310" s="38">
        <v>6650</v>
      </c>
      <c r="R1310" s="38">
        <v>24000</v>
      </c>
      <c r="S1310" s="38">
        <v>0</v>
      </c>
      <c r="T1310" s="38">
        <v>0</v>
      </c>
      <c r="U1310" s="19"/>
      <c r="V1310" s="38">
        <v>0</v>
      </c>
      <c r="W1310" s="19"/>
      <c r="X1310" s="38">
        <v>0</v>
      </c>
      <c r="Y1310" s="38">
        <v>3745650</v>
      </c>
      <c r="Z1310" s="38">
        <v>3745650</v>
      </c>
      <c r="AA1310" s="20"/>
      <c r="AB1310" s="38" t="s">
        <v>179</v>
      </c>
      <c r="AC1310" s="38" t="s">
        <v>112</v>
      </c>
    </row>
    <row r="1311" spans="1:29" x14ac:dyDescent="0.25">
      <c r="A1311" s="13" t="str">
        <f t="shared" si="42"/>
        <v>1531625553</v>
      </c>
      <c r="B1311" s="35">
        <v>1306</v>
      </c>
      <c r="C1311" s="36" t="s">
        <v>11800</v>
      </c>
      <c r="D1311" s="13" t="str">
        <f t="shared" si="43"/>
        <v>1531625553</v>
      </c>
      <c r="E1311" s="36"/>
      <c r="F1311" s="35" t="s">
        <v>11801</v>
      </c>
      <c r="G1311" s="37">
        <v>44105.474791666667</v>
      </c>
      <c r="H1311" s="35" t="s">
        <v>157</v>
      </c>
      <c r="I1311" s="35" t="s">
        <v>11802</v>
      </c>
      <c r="J1311" s="35" t="s">
        <v>11802</v>
      </c>
      <c r="K1311" s="35" t="s">
        <v>11803</v>
      </c>
      <c r="L1311" s="35" t="s">
        <v>11804</v>
      </c>
      <c r="M1311" s="35" t="s">
        <v>11805</v>
      </c>
      <c r="N1311" s="35" t="s">
        <v>661</v>
      </c>
      <c r="O1311" s="35" t="s">
        <v>662</v>
      </c>
      <c r="P1311" s="38">
        <v>208000</v>
      </c>
      <c r="Q1311" s="38">
        <v>6650</v>
      </c>
      <c r="R1311" s="38">
        <v>10000</v>
      </c>
      <c r="S1311" s="38">
        <v>0</v>
      </c>
      <c r="T1311" s="38">
        <v>0</v>
      </c>
      <c r="U1311" s="19"/>
      <c r="V1311" s="38">
        <v>0</v>
      </c>
      <c r="W1311" s="19"/>
      <c r="X1311" s="38">
        <v>0</v>
      </c>
      <c r="Y1311" s="38">
        <v>224650</v>
      </c>
      <c r="Z1311" s="38">
        <v>224650</v>
      </c>
      <c r="AA1311" s="39" t="s">
        <v>11806</v>
      </c>
      <c r="AB1311" s="38" t="s">
        <v>162</v>
      </c>
      <c r="AC1311" s="38" t="s">
        <v>112</v>
      </c>
    </row>
    <row r="1312" spans="1:29" x14ac:dyDescent="0.25">
      <c r="A1312" s="13" t="str">
        <f t="shared" si="42"/>
        <v>1313625786</v>
      </c>
      <c r="B1312" s="35">
        <v>1307</v>
      </c>
      <c r="C1312" s="36" t="s">
        <v>11807</v>
      </c>
      <c r="D1312" s="13" t="str">
        <f t="shared" si="43"/>
        <v>1313625786</v>
      </c>
      <c r="E1312" s="36"/>
      <c r="F1312" s="35" t="s">
        <v>11808</v>
      </c>
      <c r="G1312" s="37">
        <v>44105.480613425927</v>
      </c>
      <c r="H1312" s="35" t="s">
        <v>157</v>
      </c>
      <c r="I1312" s="35" t="s">
        <v>11809</v>
      </c>
      <c r="J1312" s="35" t="s">
        <v>11809</v>
      </c>
      <c r="K1312" s="35" t="s">
        <v>11810</v>
      </c>
      <c r="L1312" s="35" t="s">
        <v>11811</v>
      </c>
      <c r="M1312" s="35" t="s">
        <v>11812</v>
      </c>
      <c r="N1312" s="35" t="s">
        <v>11813</v>
      </c>
      <c r="O1312" s="35" t="s">
        <v>11814</v>
      </c>
      <c r="P1312" s="38">
        <v>2465000</v>
      </c>
      <c r="Q1312" s="38">
        <v>6650</v>
      </c>
      <c r="R1312" s="38">
        <v>36000</v>
      </c>
      <c r="S1312" s="38">
        <v>0</v>
      </c>
      <c r="T1312" s="38">
        <v>0</v>
      </c>
      <c r="U1312" s="19"/>
      <c r="V1312" s="38">
        <v>0</v>
      </c>
      <c r="W1312" s="19"/>
      <c r="X1312" s="38">
        <v>0</v>
      </c>
      <c r="Y1312" s="38">
        <v>2507650</v>
      </c>
      <c r="Z1312" s="38">
        <v>2507650</v>
      </c>
      <c r="AA1312" s="20"/>
      <c r="AB1312" s="38" t="s">
        <v>179</v>
      </c>
      <c r="AC1312" s="38" t="s">
        <v>112</v>
      </c>
    </row>
    <row r="1313" spans="1:29" x14ac:dyDescent="0.25">
      <c r="A1313" s="13" t="str">
        <f t="shared" si="42"/>
        <v>1772625172</v>
      </c>
      <c r="B1313" s="35">
        <v>1308</v>
      </c>
      <c r="C1313" s="36" t="s">
        <v>11815</v>
      </c>
      <c r="D1313" s="13" t="str">
        <f t="shared" si="43"/>
        <v>1772625172</v>
      </c>
      <c r="E1313" s="36"/>
      <c r="F1313" s="35" t="s">
        <v>11816</v>
      </c>
      <c r="G1313" s="37">
        <v>44105.482222222221</v>
      </c>
      <c r="H1313" s="35" t="s">
        <v>157</v>
      </c>
      <c r="I1313" s="35" t="s">
        <v>11817</v>
      </c>
      <c r="J1313" s="35" t="s">
        <v>11817</v>
      </c>
      <c r="K1313" s="35" t="s">
        <v>11818</v>
      </c>
      <c r="L1313" s="35" t="s">
        <v>11819</v>
      </c>
      <c r="M1313" s="35" t="s">
        <v>11820</v>
      </c>
      <c r="N1313" s="35" t="s">
        <v>542</v>
      </c>
      <c r="O1313" s="35" t="s">
        <v>504</v>
      </c>
      <c r="P1313" s="38">
        <v>475000</v>
      </c>
      <c r="Q1313" s="38">
        <v>6650</v>
      </c>
      <c r="R1313" s="38">
        <v>10000</v>
      </c>
      <c r="S1313" s="38">
        <v>0</v>
      </c>
      <c r="T1313" s="38">
        <v>0</v>
      </c>
      <c r="U1313" s="19"/>
      <c r="V1313" s="38">
        <v>0</v>
      </c>
      <c r="W1313" s="19"/>
      <c r="X1313" s="38">
        <v>0</v>
      </c>
      <c r="Y1313" s="38">
        <v>491650</v>
      </c>
      <c r="Z1313" s="38">
        <v>491650</v>
      </c>
      <c r="AA1313" s="39" t="s">
        <v>11821</v>
      </c>
      <c r="AB1313" s="38" t="s">
        <v>151</v>
      </c>
      <c r="AC1313" s="38" t="s">
        <v>112</v>
      </c>
    </row>
    <row r="1314" spans="1:29" x14ac:dyDescent="0.25">
      <c r="A1314" s="13" t="str">
        <f t="shared" si="42"/>
        <v>1394625755</v>
      </c>
      <c r="B1314" s="35">
        <v>1309</v>
      </c>
      <c r="C1314" s="36" t="s">
        <v>11822</v>
      </c>
      <c r="D1314" s="13" t="str">
        <f t="shared" si="43"/>
        <v>1394625755</v>
      </c>
      <c r="E1314" s="36"/>
      <c r="F1314" s="35" t="s">
        <v>11823</v>
      </c>
      <c r="G1314" s="37">
        <v>44105.496550925927</v>
      </c>
      <c r="H1314" s="35" t="s">
        <v>157</v>
      </c>
      <c r="I1314" s="35" t="s">
        <v>11824</v>
      </c>
      <c r="J1314" s="35" t="s">
        <v>11824</v>
      </c>
      <c r="K1314" s="35" t="s">
        <v>11825</v>
      </c>
      <c r="L1314" s="35" t="s">
        <v>11826</v>
      </c>
      <c r="M1314" s="35" t="s">
        <v>11827</v>
      </c>
      <c r="N1314" s="35" t="s">
        <v>1074</v>
      </c>
      <c r="O1314" s="35" t="s">
        <v>1075</v>
      </c>
      <c r="P1314" s="38">
        <v>188000</v>
      </c>
      <c r="Q1314" s="38">
        <v>6650</v>
      </c>
      <c r="R1314" s="38">
        <v>16000</v>
      </c>
      <c r="S1314" s="38">
        <v>0</v>
      </c>
      <c r="T1314" s="38">
        <v>0</v>
      </c>
      <c r="U1314" s="19"/>
      <c r="V1314" s="38">
        <v>0</v>
      </c>
      <c r="W1314" s="19"/>
      <c r="X1314" s="38">
        <v>0</v>
      </c>
      <c r="Y1314" s="38">
        <v>210650</v>
      </c>
      <c r="Z1314" s="38">
        <v>210650</v>
      </c>
      <c r="AA1314" s="39" t="s">
        <v>11828</v>
      </c>
      <c r="AB1314" s="38" t="s">
        <v>162</v>
      </c>
      <c r="AC1314" s="38" t="s">
        <v>112</v>
      </c>
    </row>
    <row r="1315" spans="1:29" x14ac:dyDescent="0.25">
      <c r="A1315" s="13" t="str">
        <f t="shared" si="42"/>
        <v>1404175181</v>
      </c>
      <c r="B1315" s="35">
        <v>1310</v>
      </c>
      <c r="C1315" s="36" t="s">
        <v>11829</v>
      </c>
      <c r="D1315" s="13" t="str">
        <f t="shared" si="43"/>
        <v>1404175181</v>
      </c>
      <c r="E1315" s="36"/>
      <c r="F1315" s="35" t="s">
        <v>11830</v>
      </c>
      <c r="G1315" s="37">
        <v>44105.498414351852</v>
      </c>
      <c r="H1315" s="35" t="s">
        <v>157</v>
      </c>
      <c r="I1315" s="35" t="s">
        <v>11831</v>
      </c>
      <c r="J1315" s="35" t="s">
        <v>11831</v>
      </c>
      <c r="K1315" s="35" t="s">
        <v>11832</v>
      </c>
      <c r="L1315" s="35" t="s">
        <v>11833</v>
      </c>
      <c r="M1315" s="35" t="s">
        <v>11834</v>
      </c>
      <c r="N1315" s="35" t="s">
        <v>708</v>
      </c>
      <c r="O1315" s="35" t="s">
        <v>709</v>
      </c>
      <c r="P1315" s="38">
        <v>122000</v>
      </c>
      <c r="Q1315" s="38">
        <v>6650</v>
      </c>
      <c r="R1315" s="38">
        <v>10000</v>
      </c>
      <c r="S1315" s="38">
        <v>0</v>
      </c>
      <c r="T1315" s="38">
        <v>0</v>
      </c>
      <c r="U1315" s="19"/>
      <c r="V1315" s="38">
        <v>0</v>
      </c>
      <c r="W1315" s="19"/>
      <c r="X1315" s="38">
        <v>0</v>
      </c>
      <c r="Y1315" s="38">
        <v>138650</v>
      </c>
      <c r="Z1315" s="38">
        <v>138650</v>
      </c>
      <c r="AA1315" s="39" t="s">
        <v>11835</v>
      </c>
      <c r="AB1315" s="38" t="s">
        <v>162</v>
      </c>
      <c r="AC1315" s="38" t="s">
        <v>112</v>
      </c>
    </row>
    <row r="1316" spans="1:29" x14ac:dyDescent="0.25">
      <c r="A1316" s="13" t="str">
        <f t="shared" si="42"/>
        <v>1293725018</v>
      </c>
      <c r="B1316" s="35">
        <v>1311</v>
      </c>
      <c r="C1316" s="36" t="s">
        <v>11836</v>
      </c>
      <c r="D1316" s="13" t="str">
        <f t="shared" si="43"/>
        <v>1293725018</v>
      </c>
      <c r="E1316" s="36"/>
      <c r="F1316" s="35" t="s">
        <v>11837</v>
      </c>
      <c r="G1316" s="37">
        <v>44105.500057870369</v>
      </c>
      <c r="H1316" s="35" t="s">
        <v>157</v>
      </c>
      <c r="I1316" s="35" t="s">
        <v>11838</v>
      </c>
      <c r="J1316" s="35" t="s">
        <v>11838</v>
      </c>
      <c r="K1316" s="35" t="s">
        <v>11839</v>
      </c>
      <c r="L1316" s="35" t="s">
        <v>11840</v>
      </c>
      <c r="M1316" s="35" t="s">
        <v>11841</v>
      </c>
      <c r="N1316" s="35" t="s">
        <v>11842</v>
      </c>
      <c r="O1316" s="35" t="s">
        <v>11843</v>
      </c>
      <c r="P1316" s="38">
        <v>1434000</v>
      </c>
      <c r="Q1316" s="38">
        <v>6650</v>
      </c>
      <c r="R1316" s="38">
        <v>7000</v>
      </c>
      <c r="S1316" s="38">
        <v>0</v>
      </c>
      <c r="T1316" s="38">
        <v>0</v>
      </c>
      <c r="U1316" s="19"/>
      <c r="V1316" s="38">
        <v>0</v>
      </c>
      <c r="W1316" s="19"/>
      <c r="X1316" s="38">
        <v>0</v>
      </c>
      <c r="Y1316" s="38">
        <v>1447650</v>
      </c>
      <c r="Z1316" s="38">
        <v>1447650</v>
      </c>
      <c r="AA1316" s="39" t="s">
        <v>11844</v>
      </c>
      <c r="AB1316" s="38" t="s">
        <v>162</v>
      </c>
      <c r="AC1316" s="38" t="s">
        <v>112</v>
      </c>
    </row>
    <row r="1317" spans="1:29" x14ac:dyDescent="0.25">
      <c r="A1317" s="13" t="str">
        <f t="shared" si="42"/>
        <v>1156825356</v>
      </c>
      <c r="B1317" s="35">
        <v>1312</v>
      </c>
      <c r="C1317" s="36" t="s">
        <v>11845</v>
      </c>
      <c r="D1317" s="13" t="str">
        <f t="shared" si="43"/>
        <v>1156825356</v>
      </c>
      <c r="E1317" s="36"/>
      <c r="F1317" s="35" t="s">
        <v>11846</v>
      </c>
      <c r="G1317" s="37">
        <v>44105.504027777781</v>
      </c>
      <c r="H1317" s="35" t="s">
        <v>157</v>
      </c>
      <c r="I1317" s="35" t="s">
        <v>11847</v>
      </c>
      <c r="J1317" s="35" t="s">
        <v>11847</v>
      </c>
      <c r="K1317" s="35" t="s">
        <v>11848</v>
      </c>
      <c r="L1317" s="35" t="s">
        <v>11849</v>
      </c>
      <c r="M1317" s="35" t="s">
        <v>11850</v>
      </c>
      <c r="N1317" s="35" t="s">
        <v>11851</v>
      </c>
      <c r="O1317" s="35" t="s">
        <v>11852</v>
      </c>
      <c r="P1317" s="38">
        <v>474000</v>
      </c>
      <c r="Q1317" s="38">
        <v>6650</v>
      </c>
      <c r="R1317" s="38">
        <v>10000</v>
      </c>
      <c r="S1317" s="38">
        <v>0</v>
      </c>
      <c r="T1317" s="38">
        <v>0</v>
      </c>
      <c r="U1317" s="19"/>
      <c r="V1317" s="38">
        <v>0</v>
      </c>
      <c r="W1317" s="19"/>
      <c r="X1317" s="38">
        <v>0</v>
      </c>
      <c r="Y1317" s="38">
        <v>490650</v>
      </c>
      <c r="Z1317" s="38">
        <v>490650</v>
      </c>
      <c r="AA1317" s="39" t="s">
        <v>11853</v>
      </c>
      <c r="AB1317" s="38" t="s">
        <v>151</v>
      </c>
      <c r="AC1317" s="38" t="s">
        <v>112</v>
      </c>
    </row>
    <row r="1318" spans="1:29" x14ac:dyDescent="0.25">
      <c r="A1318" s="13" t="str">
        <f t="shared" si="42"/>
        <v>1419825541</v>
      </c>
      <c r="B1318" s="35">
        <v>1313</v>
      </c>
      <c r="C1318" s="36" t="s">
        <v>11854</v>
      </c>
      <c r="D1318" s="13" t="str">
        <f t="shared" si="43"/>
        <v>1419825541</v>
      </c>
      <c r="E1318" s="36"/>
      <c r="F1318" s="35" t="s">
        <v>11855</v>
      </c>
      <c r="G1318" s="37">
        <v>44105.507268518515</v>
      </c>
      <c r="H1318" s="35" t="s">
        <v>157</v>
      </c>
      <c r="I1318" s="35" t="s">
        <v>11856</v>
      </c>
      <c r="J1318" s="35" t="s">
        <v>11856</v>
      </c>
      <c r="K1318" s="35" t="s">
        <v>11857</v>
      </c>
      <c r="L1318" s="35" t="s">
        <v>11858</v>
      </c>
      <c r="M1318" s="35" t="s">
        <v>11859</v>
      </c>
      <c r="N1318" s="35" t="s">
        <v>1501</v>
      </c>
      <c r="O1318" s="35" t="s">
        <v>1502</v>
      </c>
      <c r="P1318" s="38">
        <v>270000</v>
      </c>
      <c r="Q1318" s="38">
        <v>6650</v>
      </c>
      <c r="R1318" s="38">
        <v>15000</v>
      </c>
      <c r="S1318" s="38">
        <v>0</v>
      </c>
      <c r="T1318" s="38">
        <v>0</v>
      </c>
      <c r="U1318" s="19"/>
      <c r="V1318" s="38">
        <v>0</v>
      </c>
      <c r="W1318" s="19"/>
      <c r="X1318" s="38">
        <v>0</v>
      </c>
      <c r="Y1318" s="38">
        <v>291650</v>
      </c>
      <c r="Z1318" s="38">
        <v>291650</v>
      </c>
      <c r="AA1318" s="39" t="s">
        <v>11860</v>
      </c>
      <c r="AB1318" s="38" t="s">
        <v>162</v>
      </c>
      <c r="AC1318" s="38" t="s">
        <v>112</v>
      </c>
    </row>
    <row r="1319" spans="1:29" x14ac:dyDescent="0.25">
      <c r="A1319" s="13" t="str">
        <f t="shared" si="42"/>
        <v>1211925526</v>
      </c>
      <c r="B1319" s="35">
        <v>1314</v>
      </c>
      <c r="C1319" s="36" t="s">
        <v>11861</v>
      </c>
      <c r="D1319" s="13" t="str">
        <f t="shared" si="43"/>
        <v>1211925526</v>
      </c>
      <c r="E1319" s="36"/>
      <c r="F1319" s="35" t="s">
        <v>11862</v>
      </c>
      <c r="G1319" s="37">
        <v>44105.510601851849</v>
      </c>
      <c r="H1319" s="35" t="s">
        <v>157</v>
      </c>
      <c r="I1319" s="35" t="s">
        <v>11863</v>
      </c>
      <c r="J1319" s="35" t="s">
        <v>11863</v>
      </c>
      <c r="K1319" s="35" t="s">
        <v>11864</v>
      </c>
      <c r="L1319" s="35" t="s">
        <v>11865</v>
      </c>
      <c r="M1319" s="35" t="s">
        <v>11866</v>
      </c>
      <c r="N1319" s="35" t="s">
        <v>446</v>
      </c>
      <c r="O1319" s="35" t="s">
        <v>447</v>
      </c>
      <c r="P1319" s="38">
        <v>278000</v>
      </c>
      <c r="Q1319" s="38">
        <v>6650</v>
      </c>
      <c r="R1319" s="38">
        <v>10000</v>
      </c>
      <c r="S1319" s="38">
        <v>0</v>
      </c>
      <c r="T1319" s="38">
        <v>0</v>
      </c>
      <c r="U1319" s="19"/>
      <c r="V1319" s="38">
        <v>0</v>
      </c>
      <c r="W1319" s="19"/>
      <c r="X1319" s="38">
        <v>0</v>
      </c>
      <c r="Y1319" s="38">
        <v>294650</v>
      </c>
      <c r="Z1319" s="38">
        <v>294650</v>
      </c>
      <c r="AA1319" s="39" t="s">
        <v>11867</v>
      </c>
      <c r="AB1319" s="38" t="s">
        <v>151</v>
      </c>
      <c r="AC1319" s="38" t="s">
        <v>112</v>
      </c>
    </row>
    <row r="1320" spans="1:29" x14ac:dyDescent="0.25">
      <c r="A1320" s="13" t="str">
        <f t="shared" si="42"/>
        <v>1152925125</v>
      </c>
      <c r="B1320" s="35">
        <v>1315</v>
      </c>
      <c r="C1320" s="36" t="s">
        <v>11868</v>
      </c>
      <c r="D1320" s="13" t="str">
        <f t="shared" si="43"/>
        <v>1152925125</v>
      </c>
      <c r="E1320" s="36"/>
      <c r="F1320" s="35" t="s">
        <v>11869</v>
      </c>
      <c r="G1320" s="37">
        <v>44105.510706018518</v>
      </c>
      <c r="H1320" s="35" t="s">
        <v>157</v>
      </c>
      <c r="I1320" s="35" t="s">
        <v>11870</v>
      </c>
      <c r="J1320" s="35" t="s">
        <v>11870</v>
      </c>
      <c r="K1320" s="35" t="s">
        <v>11871</v>
      </c>
      <c r="L1320" s="35" t="s">
        <v>11872</v>
      </c>
      <c r="M1320" s="35" t="s">
        <v>11873</v>
      </c>
      <c r="N1320" s="35" t="s">
        <v>784</v>
      </c>
      <c r="O1320" s="35" t="s">
        <v>785</v>
      </c>
      <c r="P1320" s="38">
        <v>513000</v>
      </c>
      <c r="Q1320" s="38">
        <v>6650</v>
      </c>
      <c r="R1320" s="38">
        <v>10000</v>
      </c>
      <c r="S1320" s="38">
        <v>0</v>
      </c>
      <c r="T1320" s="38">
        <v>0</v>
      </c>
      <c r="U1320" s="19"/>
      <c r="V1320" s="38">
        <v>0</v>
      </c>
      <c r="W1320" s="19"/>
      <c r="X1320" s="38">
        <v>0</v>
      </c>
      <c r="Y1320" s="38">
        <v>529650</v>
      </c>
      <c r="Z1320" s="38">
        <v>529650</v>
      </c>
      <c r="AA1320" s="39" t="s">
        <v>11874</v>
      </c>
      <c r="AB1320" s="38" t="s">
        <v>151</v>
      </c>
      <c r="AC1320" s="38" t="s">
        <v>112</v>
      </c>
    </row>
    <row r="1321" spans="1:29" x14ac:dyDescent="0.25">
      <c r="A1321" s="13" t="str">
        <f t="shared" si="42"/>
        <v>1065925295</v>
      </c>
      <c r="B1321" s="35">
        <v>1316</v>
      </c>
      <c r="C1321" s="36" t="s">
        <v>11875</v>
      </c>
      <c r="D1321" s="13" t="str">
        <f t="shared" si="43"/>
        <v>1065925295</v>
      </c>
      <c r="E1321" s="36"/>
      <c r="F1321" s="35" t="s">
        <v>11876</v>
      </c>
      <c r="G1321" s="37">
        <v>44105.513923611114</v>
      </c>
      <c r="H1321" s="35" t="s">
        <v>157</v>
      </c>
      <c r="I1321" s="35" t="s">
        <v>11877</v>
      </c>
      <c r="J1321" s="35" t="s">
        <v>11877</v>
      </c>
      <c r="K1321" s="35" t="s">
        <v>11878</v>
      </c>
      <c r="L1321" s="35" t="s">
        <v>11879</v>
      </c>
      <c r="M1321" s="35" t="s">
        <v>11880</v>
      </c>
      <c r="N1321" s="35" t="s">
        <v>6895</v>
      </c>
      <c r="O1321" s="35" t="s">
        <v>6896</v>
      </c>
      <c r="P1321" s="38">
        <v>620000</v>
      </c>
      <c r="Q1321" s="38">
        <v>6650</v>
      </c>
      <c r="R1321" s="38">
        <v>10000</v>
      </c>
      <c r="S1321" s="38">
        <v>0</v>
      </c>
      <c r="T1321" s="38">
        <v>0</v>
      </c>
      <c r="U1321" s="19"/>
      <c r="V1321" s="38">
        <v>0</v>
      </c>
      <c r="W1321" s="19"/>
      <c r="X1321" s="38">
        <v>0</v>
      </c>
      <c r="Y1321" s="38">
        <v>636650</v>
      </c>
      <c r="Z1321" s="38">
        <v>636650</v>
      </c>
      <c r="AA1321" s="39" t="s">
        <v>11881</v>
      </c>
      <c r="AB1321" s="38" t="s">
        <v>162</v>
      </c>
      <c r="AC1321" s="38" t="s">
        <v>112</v>
      </c>
    </row>
    <row r="1322" spans="1:29" x14ac:dyDescent="0.25">
      <c r="A1322" s="13" t="str">
        <f t="shared" si="42"/>
        <v>1688925515</v>
      </c>
      <c r="B1322" s="35">
        <v>1317</v>
      </c>
      <c r="C1322" s="36" t="s">
        <v>11882</v>
      </c>
      <c r="D1322" s="13" t="str">
        <f t="shared" si="43"/>
        <v>1688925515</v>
      </c>
      <c r="E1322" s="36"/>
      <c r="F1322" s="35" t="s">
        <v>11883</v>
      </c>
      <c r="G1322" s="37">
        <v>44105.518240740741</v>
      </c>
      <c r="H1322" s="35" t="s">
        <v>157</v>
      </c>
      <c r="I1322" s="35" t="s">
        <v>11884</v>
      </c>
      <c r="J1322" s="35" t="s">
        <v>11884</v>
      </c>
      <c r="K1322" s="35" t="s">
        <v>11885</v>
      </c>
      <c r="L1322" s="35" t="s">
        <v>11886</v>
      </c>
      <c r="M1322" s="35" t="s">
        <v>11887</v>
      </c>
      <c r="N1322" s="35" t="s">
        <v>315</v>
      </c>
      <c r="O1322" s="35" t="s">
        <v>316</v>
      </c>
      <c r="P1322" s="38">
        <v>1820000</v>
      </c>
      <c r="Q1322" s="38">
        <v>6650</v>
      </c>
      <c r="R1322" s="38">
        <v>35000</v>
      </c>
      <c r="S1322" s="38">
        <v>0</v>
      </c>
      <c r="T1322" s="38">
        <v>0</v>
      </c>
      <c r="U1322" s="19"/>
      <c r="V1322" s="38">
        <v>0</v>
      </c>
      <c r="W1322" s="19"/>
      <c r="X1322" s="38">
        <v>0</v>
      </c>
      <c r="Y1322" s="38">
        <v>1861650</v>
      </c>
      <c r="Z1322" s="38">
        <v>1861650</v>
      </c>
      <c r="AA1322" s="20"/>
      <c r="AB1322" s="38" t="s">
        <v>179</v>
      </c>
      <c r="AC1322" s="38" t="s">
        <v>112</v>
      </c>
    </row>
    <row r="1323" spans="1:29" x14ac:dyDescent="0.25">
      <c r="A1323" s="13" t="str">
        <f t="shared" si="42"/>
        <v>1334035714</v>
      </c>
      <c r="B1323" s="35">
        <v>1318</v>
      </c>
      <c r="C1323" s="36" t="s">
        <v>11888</v>
      </c>
      <c r="D1323" s="13" t="str">
        <f t="shared" si="43"/>
        <v>1334035714</v>
      </c>
      <c r="E1323" s="36"/>
      <c r="F1323" s="35" t="s">
        <v>11889</v>
      </c>
      <c r="G1323" s="37">
        <v>44105.524814814817</v>
      </c>
      <c r="H1323" s="35" t="s">
        <v>157</v>
      </c>
      <c r="I1323" s="35" t="s">
        <v>11890</v>
      </c>
      <c r="J1323" s="35" t="s">
        <v>11890</v>
      </c>
      <c r="K1323" s="35" t="s">
        <v>11891</v>
      </c>
      <c r="L1323" s="35" t="s">
        <v>11892</v>
      </c>
      <c r="M1323" s="35" t="s">
        <v>11893</v>
      </c>
      <c r="N1323" s="35" t="s">
        <v>525</v>
      </c>
      <c r="O1323" s="35" t="s">
        <v>526</v>
      </c>
      <c r="P1323" s="38">
        <v>2390000</v>
      </c>
      <c r="Q1323" s="38">
        <v>6650</v>
      </c>
      <c r="R1323" s="38">
        <v>0</v>
      </c>
      <c r="S1323" s="38">
        <v>0</v>
      </c>
      <c r="T1323" s="38">
        <v>0</v>
      </c>
      <c r="U1323" s="19"/>
      <c r="V1323" s="38">
        <v>0</v>
      </c>
      <c r="W1323" s="19"/>
      <c r="X1323" s="38">
        <v>0</v>
      </c>
      <c r="Y1323" s="38">
        <v>2396650</v>
      </c>
      <c r="Z1323" s="38">
        <v>2396650</v>
      </c>
      <c r="AA1323" s="20"/>
      <c r="AB1323" s="19"/>
      <c r="AC1323" s="38" t="s">
        <v>112</v>
      </c>
    </row>
    <row r="1324" spans="1:29" x14ac:dyDescent="0.25">
      <c r="A1324" s="13" t="str">
        <f t="shared" si="42"/>
        <v>1691035924</v>
      </c>
      <c r="B1324" s="35">
        <v>1319</v>
      </c>
      <c r="C1324" s="36" t="s">
        <v>11894</v>
      </c>
      <c r="D1324" s="13" t="str">
        <f t="shared" si="43"/>
        <v>1691035924</v>
      </c>
      <c r="E1324" s="36"/>
      <c r="F1324" s="35" t="s">
        <v>11895</v>
      </c>
      <c r="G1324" s="37">
        <v>44105.526597222219</v>
      </c>
      <c r="H1324" s="35" t="s">
        <v>157</v>
      </c>
      <c r="I1324" s="35" t="s">
        <v>11896</v>
      </c>
      <c r="J1324" s="35" t="s">
        <v>11896</v>
      </c>
      <c r="K1324" s="35" t="s">
        <v>11897</v>
      </c>
      <c r="L1324" s="35" t="s">
        <v>11898</v>
      </c>
      <c r="M1324" s="35" t="s">
        <v>11899</v>
      </c>
      <c r="N1324" s="35" t="s">
        <v>11900</v>
      </c>
      <c r="O1324" s="35" t="s">
        <v>11901</v>
      </c>
      <c r="P1324" s="38">
        <v>50000</v>
      </c>
      <c r="Q1324" s="38">
        <v>6650</v>
      </c>
      <c r="R1324" s="38">
        <v>0</v>
      </c>
      <c r="S1324" s="38">
        <v>0</v>
      </c>
      <c r="T1324" s="38">
        <v>0</v>
      </c>
      <c r="U1324" s="19"/>
      <c r="V1324" s="38">
        <v>0</v>
      </c>
      <c r="W1324" s="19"/>
      <c r="X1324" s="38">
        <v>0</v>
      </c>
      <c r="Y1324" s="38">
        <v>56650</v>
      </c>
      <c r="Z1324" s="38">
        <v>56650</v>
      </c>
      <c r="AA1324" s="20"/>
      <c r="AB1324" s="19"/>
      <c r="AC1324" s="38" t="s">
        <v>112</v>
      </c>
    </row>
    <row r="1325" spans="1:29" x14ac:dyDescent="0.25">
      <c r="A1325" s="13" t="str">
        <f t="shared" si="42"/>
        <v>1454784935</v>
      </c>
      <c r="B1325" s="35">
        <v>1320</v>
      </c>
      <c r="C1325" s="36" t="s">
        <v>11902</v>
      </c>
      <c r="D1325" s="13" t="str">
        <f t="shared" si="43"/>
        <v>1454784935</v>
      </c>
      <c r="E1325" s="36"/>
      <c r="F1325" s="35" t="s">
        <v>11903</v>
      </c>
      <c r="G1325" s="37">
        <v>44105.527615740742</v>
      </c>
      <c r="H1325" s="35" t="s">
        <v>157</v>
      </c>
      <c r="I1325" s="35" t="s">
        <v>11904</v>
      </c>
      <c r="J1325" s="35" t="s">
        <v>11904</v>
      </c>
      <c r="K1325" s="35" t="s">
        <v>11905</v>
      </c>
      <c r="L1325" s="35" t="s">
        <v>11906</v>
      </c>
      <c r="M1325" s="35" t="s">
        <v>11907</v>
      </c>
      <c r="N1325" s="35" t="s">
        <v>11908</v>
      </c>
      <c r="O1325" s="35" t="s">
        <v>11909</v>
      </c>
      <c r="P1325" s="38">
        <v>50000</v>
      </c>
      <c r="Q1325" s="38">
        <v>6650</v>
      </c>
      <c r="R1325" s="38">
        <v>8000</v>
      </c>
      <c r="S1325" s="38">
        <v>0</v>
      </c>
      <c r="T1325" s="38">
        <v>0</v>
      </c>
      <c r="U1325" s="19"/>
      <c r="V1325" s="38">
        <v>0</v>
      </c>
      <c r="W1325" s="19"/>
      <c r="X1325" s="38">
        <v>0</v>
      </c>
      <c r="Y1325" s="38">
        <v>64650</v>
      </c>
      <c r="Z1325" s="38">
        <v>64650</v>
      </c>
      <c r="AA1325" s="39" t="s">
        <v>11910</v>
      </c>
      <c r="AB1325" s="38" t="s">
        <v>138</v>
      </c>
      <c r="AC1325" s="38" t="s">
        <v>112</v>
      </c>
    </row>
    <row r="1326" spans="1:29" x14ac:dyDescent="0.25">
      <c r="A1326" s="13" t="str">
        <f t="shared" si="42"/>
        <v>1120135083</v>
      </c>
      <c r="B1326" s="35">
        <v>1321</v>
      </c>
      <c r="C1326" s="36" t="s">
        <v>11911</v>
      </c>
      <c r="D1326" s="13" t="str">
        <f t="shared" si="43"/>
        <v>1120135083</v>
      </c>
      <c r="E1326" s="36"/>
      <c r="F1326" s="35" t="s">
        <v>11912</v>
      </c>
      <c r="G1326" s="37">
        <v>44105.531006944446</v>
      </c>
      <c r="H1326" s="35" t="s">
        <v>157</v>
      </c>
      <c r="I1326" s="35" t="s">
        <v>11913</v>
      </c>
      <c r="J1326" s="35" t="s">
        <v>11913</v>
      </c>
      <c r="K1326" s="35" t="s">
        <v>11914</v>
      </c>
      <c r="L1326" s="35" t="s">
        <v>11915</v>
      </c>
      <c r="M1326" s="35" t="s">
        <v>11916</v>
      </c>
      <c r="N1326" s="35" t="s">
        <v>11917</v>
      </c>
      <c r="O1326" s="35" t="s">
        <v>11918</v>
      </c>
      <c r="P1326" s="38">
        <v>500000</v>
      </c>
      <c r="Q1326" s="38">
        <v>6650</v>
      </c>
      <c r="R1326" s="38">
        <v>8000</v>
      </c>
      <c r="S1326" s="38">
        <v>0</v>
      </c>
      <c r="T1326" s="38">
        <v>0</v>
      </c>
      <c r="U1326" s="19"/>
      <c r="V1326" s="38">
        <v>0</v>
      </c>
      <c r="W1326" s="19"/>
      <c r="X1326" s="38">
        <v>0</v>
      </c>
      <c r="Y1326" s="38">
        <v>514650</v>
      </c>
      <c r="Z1326" s="38">
        <v>514650</v>
      </c>
      <c r="AA1326" s="39" t="s">
        <v>11919</v>
      </c>
      <c r="AB1326" s="38" t="s">
        <v>138</v>
      </c>
      <c r="AC1326" s="38" t="s">
        <v>112</v>
      </c>
    </row>
    <row r="1327" spans="1:29" x14ac:dyDescent="0.25">
      <c r="A1327" s="13" t="str">
        <f t="shared" si="42"/>
        <v>1829035096</v>
      </c>
      <c r="B1327" s="35">
        <v>1322</v>
      </c>
      <c r="C1327" s="36" t="s">
        <v>11920</v>
      </c>
      <c r="D1327" s="13" t="str">
        <f t="shared" si="43"/>
        <v>1829035096</v>
      </c>
      <c r="E1327" s="36"/>
      <c r="F1327" s="35" t="s">
        <v>11921</v>
      </c>
      <c r="G1327" s="37">
        <v>44105.531597222223</v>
      </c>
      <c r="H1327" s="35" t="s">
        <v>157</v>
      </c>
      <c r="I1327" s="35" t="s">
        <v>11922</v>
      </c>
      <c r="J1327" s="35" t="s">
        <v>11922</v>
      </c>
      <c r="K1327" s="35" t="s">
        <v>11923</v>
      </c>
      <c r="L1327" s="35" t="s">
        <v>11924</v>
      </c>
      <c r="M1327" s="35" t="s">
        <v>11925</v>
      </c>
      <c r="N1327" s="35" t="s">
        <v>523</v>
      </c>
      <c r="O1327" s="35" t="s">
        <v>524</v>
      </c>
      <c r="P1327" s="38">
        <v>950000</v>
      </c>
      <c r="Q1327" s="38">
        <v>6650</v>
      </c>
      <c r="R1327" s="38">
        <v>20000</v>
      </c>
      <c r="S1327" s="38">
        <v>0</v>
      </c>
      <c r="T1327" s="38">
        <v>0</v>
      </c>
      <c r="U1327" s="19"/>
      <c r="V1327" s="38">
        <v>0</v>
      </c>
      <c r="W1327" s="19"/>
      <c r="X1327" s="38">
        <v>0</v>
      </c>
      <c r="Y1327" s="38">
        <v>976650</v>
      </c>
      <c r="Z1327" s="38">
        <v>976650</v>
      </c>
      <c r="AA1327" s="39" t="s">
        <v>11926</v>
      </c>
      <c r="AB1327" s="38" t="s">
        <v>162</v>
      </c>
      <c r="AC1327" s="38" t="s">
        <v>112</v>
      </c>
    </row>
    <row r="1328" spans="1:29" x14ac:dyDescent="0.25">
      <c r="A1328" s="13" t="str">
        <f t="shared" si="42"/>
        <v>1967135509</v>
      </c>
      <c r="B1328" s="35">
        <v>1323</v>
      </c>
      <c r="C1328" s="36" t="s">
        <v>11927</v>
      </c>
      <c r="D1328" s="13" t="str">
        <f t="shared" si="43"/>
        <v>1967135509</v>
      </c>
      <c r="E1328" s="36"/>
      <c r="F1328" s="35" t="s">
        <v>11928</v>
      </c>
      <c r="G1328" s="37">
        <v>44105.541608796295</v>
      </c>
      <c r="H1328" s="35" t="s">
        <v>157</v>
      </c>
      <c r="I1328" s="35" t="s">
        <v>11929</v>
      </c>
      <c r="J1328" s="35" t="s">
        <v>11929</v>
      </c>
      <c r="K1328" s="35" t="s">
        <v>11930</v>
      </c>
      <c r="L1328" s="35" t="s">
        <v>11931</v>
      </c>
      <c r="M1328" s="35" t="s">
        <v>11932</v>
      </c>
      <c r="N1328" s="35" t="s">
        <v>318</v>
      </c>
      <c r="O1328" s="35" t="s">
        <v>319</v>
      </c>
      <c r="P1328" s="38">
        <v>950000</v>
      </c>
      <c r="Q1328" s="38">
        <v>6650</v>
      </c>
      <c r="R1328" s="38">
        <v>57000</v>
      </c>
      <c r="S1328" s="38">
        <v>0</v>
      </c>
      <c r="T1328" s="38">
        <v>0</v>
      </c>
      <c r="U1328" s="19"/>
      <c r="V1328" s="38">
        <v>0</v>
      </c>
      <c r="W1328" s="19"/>
      <c r="X1328" s="38">
        <v>0</v>
      </c>
      <c r="Y1328" s="38">
        <v>1013650</v>
      </c>
      <c r="Z1328" s="38">
        <v>1013650</v>
      </c>
      <c r="AA1328" s="39" t="s">
        <v>11933</v>
      </c>
      <c r="AB1328" s="38" t="s">
        <v>162</v>
      </c>
      <c r="AC1328" s="38" t="s">
        <v>112</v>
      </c>
    </row>
    <row r="1329" spans="1:29" x14ac:dyDescent="0.25">
      <c r="A1329" s="13" t="str">
        <f t="shared" si="42"/>
        <v>1073816052</v>
      </c>
      <c r="B1329" s="35">
        <v>1324</v>
      </c>
      <c r="C1329" s="36" t="s">
        <v>11934</v>
      </c>
      <c r="D1329" s="13" t="str">
        <f t="shared" si="43"/>
        <v>1073816052</v>
      </c>
      <c r="E1329" s="36"/>
      <c r="F1329" s="35" t="s">
        <v>11935</v>
      </c>
      <c r="G1329" s="37">
        <v>44106.04247685185</v>
      </c>
      <c r="H1329" s="35" t="s">
        <v>157</v>
      </c>
      <c r="I1329" s="35" t="s">
        <v>11936</v>
      </c>
      <c r="J1329" s="35" t="s">
        <v>11936</v>
      </c>
      <c r="K1329" s="35" t="s">
        <v>11937</v>
      </c>
      <c r="L1329" s="35" t="s">
        <v>11938</v>
      </c>
      <c r="M1329" s="35" t="s">
        <v>11939</v>
      </c>
      <c r="N1329" s="35" t="s">
        <v>11940</v>
      </c>
      <c r="O1329" s="35" t="s">
        <v>11941</v>
      </c>
      <c r="P1329" s="38">
        <v>948000</v>
      </c>
      <c r="Q1329" s="38">
        <v>6650</v>
      </c>
      <c r="R1329" s="38">
        <v>23000</v>
      </c>
      <c r="S1329" s="38">
        <v>0</v>
      </c>
      <c r="T1329" s="38">
        <v>0</v>
      </c>
      <c r="U1329" s="19"/>
      <c r="V1329" s="38">
        <v>0</v>
      </c>
      <c r="W1329" s="19"/>
      <c r="X1329" s="38">
        <v>0</v>
      </c>
      <c r="Y1329" s="38">
        <v>977650</v>
      </c>
      <c r="Z1329" s="38">
        <v>977650</v>
      </c>
      <c r="AA1329" s="39" t="s">
        <v>11942</v>
      </c>
      <c r="AB1329" s="38" t="s">
        <v>162</v>
      </c>
      <c r="AC1329" s="38" t="s">
        <v>112</v>
      </c>
    </row>
    <row r="1330" spans="1:29" x14ac:dyDescent="0.25">
      <c r="A1330" s="13" t="str">
        <f t="shared" si="42"/>
        <v>1074816440</v>
      </c>
      <c r="B1330" s="35">
        <v>1325</v>
      </c>
      <c r="C1330" s="36" t="s">
        <v>11943</v>
      </c>
      <c r="D1330" s="13" t="str">
        <f t="shared" si="43"/>
        <v>1074816440</v>
      </c>
      <c r="E1330" s="36"/>
      <c r="F1330" s="35" t="s">
        <v>11944</v>
      </c>
      <c r="G1330" s="37">
        <v>44106.043958333335</v>
      </c>
      <c r="H1330" s="35" t="s">
        <v>157</v>
      </c>
      <c r="I1330" s="35" t="s">
        <v>11945</v>
      </c>
      <c r="J1330" s="35" t="s">
        <v>11945</v>
      </c>
      <c r="K1330" s="35" t="s">
        <v>11946</v>
      </c>
      <c r="L1330" s="35" t="s">
        <v>11947</v>
      </c>
      <c r="M1330" s="35" t="s">
        <v>11948</v>
      </c>
      <c r="N1330" s="35" t="s">
        <v>11486</v>
      </c>
      <c r="O1330" s="35" t="s">
        <v>623</v>
      </c>
      <c r="P1330" s="38">
        <v>950000</v>
      </c>
      <c r="Q1330" s="38">
        <v>6650</v>
      </c>
      <c r="R1330" s="38">
        <v>10000</v>
      </c>
      <c r="S1330" s="38">
        <v>0</v>
      </c>
      <c r="T1330" s="38">
        <v>0</v>
      </c>
      <c r="U1330" s="19"/>
      <c r="V1330" s="38">
        <v>0</v>
      </c>
      <c r="W1330" s="19"/>
      <c r="X1330" s="38">
        <v>0</v>
      </c>
      <c r="Y1330" s="38">
        <v>966650</v>
      </c>
      <c r="Z1330" s="38">
        <v>966650</v>
      </c>
      <c r="AA1330" s="39" t="s">
        <v>11949</v>
      </c>
      <c r="AB1330" s="38" t="s">
        <v>162</v>
      </c>
      <c r="AC1330" s="38" t="s">
        <v>112</v>
      </c>
    </row>
    <row r="1331" spans="1:29" x14ac:dyDescent="0.25">
      <c r="A1331" s="13" t="str">
        <f t="shared" si="42"/>
        <v>1561416369</v>
      </c>
      <c r="B1331" s="35">
        <v>1326</v>
      </c>
      <c r="C1331" s="36" t="s">
        <v>11950</v>
      </c>
      <c r="D1331" s="13" t="str">
        <f t="shared" si="43"/>
        <v>1561416369</v>
      </c>
      <c r="E1331" s="36"/>
      <c r="F1331" s="35" t="s">
        <v>11951</v>
      </c>
      <c r="G1331" s="37">
        <v>44106.050393518519</v>
      </c>
      <c r="H1331" s="35" t="s">
        <v>157</v>
      </c>
      <c r="I1331" s="35" t="s">
        <v>11952</v>
      </c>
      <c r="J1331" s="35" t="s">
        <v>11952</v>
      </c>
      <c r="K1331" s="35" t="s">
        <v>11953</v>
      </c>
      <c r="L1331" s="35" t="s">
        <v>11954</v>
      </c>
      <c r="M1331" s="35" t="s">
        <v>11955</v>
      </c>
      <c r="N1331" s="35" t="s">
        <v>9363</v>
      </c>
      <c r="O1331" s="35" t="s">
        <v>9364</v>
      </c>
      <c r="P1331" s="38">
        <v>1424000</v>
      </c>
      <c r="Q1331" s="38">
        <v>6650</v>
      </c>
      <c r="R1331" s="38">
        <v>10000</v>
      </c>
      <c r="S1331" s="38">
        <v>0</v>
      </c>
      <c r="T1331" s="38">
        <v>0</v>
      </c>
      <c r="U1331" s="19"/>
      <c r="V1331" s="38">
        <v>0</v>
      </c>
      <c r="W1331" s="19"/>
      <c r="X1331" s="38">
        <v>0</v>
      </c>
      <c r="Y1331" s="38">
        <v>1440650</v>
      </c>
      <c r="Z1331" s="38">
        <v>1440650</v>
      </c>
      <c r="AA1331" s="39" t="s">
        <v>11956</v>
      </c>
      <c r="AB1331" s="38" t="s">
        <v>162</v>
      </c>
      <c r="AC1331" s="38" t="s">
        <v>112</v>
      </c>
    </row>
    <row r="1332" spans="1:29" x14ac:dyDescent="0.25">
      <c r="A1332" s="13" t="str">
        <f t="shared" si="42"/>
        <v>1554916636</v>
      </c>
      <c r="B1332" s="35">
        <v>1327</v>
      </c>
      <c r="C1332" s="36" t="s">
        <v>11957</v>
      </c>
      <c r="D1332" s="13" t="str">
        <f t="shared" si="43"/>
        <v>1554916636</v>
      </c>
      <c r="E1332" s="36"/>
      <c r="F1332" s="35" t="s">
        <v>11958</v>
      </c>
      <c r="G1332" s="37">
        <v>44106.055439814816</v>
      </c>
      <c r="H1332" s="35" t="s">
        <v>157</v>
      </c>
      <c r="I1332" s="35" t="s">
        <v>11959</v>
      </c>
      <c r="J1332" s="35" t="s">
        <v>11959</v>
      </c>
      <c r="K1332" s="35" t="s">
        <v>11960</v>
      </c>
      <c r="L1332" s="35" t="s">
        <v>11961</v>
      </c>
      <c r="M1332" s="35" t="s">
        <v>11962</v>
      </c>
      <c r="N1332" s="35" t="s">
        <v>440</v>
      </c>
      <c r="O1332" s="35" t="s">
        <v>441</v>
      </c>
      <c r="P1332" s="38">
        <v>1980000</v>
      </c>
      <c r="Q1332" s="38">
        <v>6650</v>
      </c>
      <c r="R1332" s="38">
        <v>0</v>
      </c>
      <c r="S1332" s="38">
        <v>0</v>
      </c>
      <c r="T1332" s="38">
        <v>0</v>
      </c>
      <c r="U1332" s="19"/>
      <c r="V1332" s="38">
        <v>0</v>
      </c>
      <c r="W1332" s="19"/>
      <c r="X1332" s="38">
        <v>0</v>
      </c>
      <c r="Y1332" s="38">
        <v>1986650</v>
      </c>
      <c r="Z1332" s="38">
        <v>1986650</v>
      </c>
      <c r="AA1332" s="20"/>
      <c r="AB1332" s="19"/>
      <c r="AC1332" s="38" t="s">
        <v>112</v>
      </c>
    </row>
    <row r="1333" spans="1:29" x14ac:dyDescent="0.25">
      <c r="A1333" s="13" t="str">
        <f t="shared" si="42"/>
        <v>1225675592</v>
      </c>
      <c r="B1333" s="35">
        <v>1328</v>
      </c>
      <c r="C1333" s="36" t="s">
        <v>11963</v>
      </c>
      <c r="D1333" s="13" t="str">
        <f t="shared" si="43"/>
        <v>1225675592</v>
      </c>
      <c r="E1333" s="36"/>
      <c r="F1333" s="35" t="s">
        <v>11964</v>
      </c>
      <c r="G1333" s="37">
        <v>44106.061585648145</v>
      </c>
      <c r="H1333" s="35" t="s">
        <v>157</v>
      </c>
      <c r="I1333" s="35" t="s">
        <v>11965</v>
      </c>
      <c r="J1333" s="35" t="s">
        <v>11965</v>
      </c>
      <c r="K1333" s="35" t="s">
        <v>11966</v>
      </c>
      <c r="L1333" s="35" t="s">
        <v>11967</v>
      </c>
      <c r="M1333" s="35" t="s">
        <v>11968</v>
      </c>
      <c r="N1333" s="35" t="s">
        <v>11969</v>
      </c>
      <c r="O1333" s="35" t="s">
        <v>11970</v>
      </c>
      <c r="P1333" s="38">
        <v>50000</v>
      </c>
      <c r="Q1333" s="38">
        <v>6650</v>
      </c>
      <c r="R1333" s="38">
        <v>0</v>
      </c>
      <c r="S1333" s="38">
        <v>0</v>
      </c>
      <c r="T1333" s="38">
        <v>0</v>
      </c>
      <c r="U1333" s="19"/>
      <c r="V1333" s="38">
        <v>0</v>
      </c>
      <c r="W1333" s="19"/>
      <c r="X1333" s="38">
        <v>0</v>
      </c>
      <c r="Y1333" s="38">
        <v>56650</v>
      </c>
      <c r="Z1333" s="38">
        <v>56650</v>
      </c>
      <c r="AA1333" s="20"/>
      <c r="AB1333" s="19"/>
      <c r="AC1333" s="38" t="s">
        <v>112</v>
      </c>
    </row>
    <row r="1334" spans="1:29" x14ac:dyDescent="0.25">
      <c r="A1334" s="13" t="str">
        <f t="shared" si="42"/>
        <v>1582716994</v>
      </c>
      <c r="B1334" s="35">
        <v>1329</v>
      </c>
      <c r="C1334" s="36" t="s">
        <v>11971</v>
      </c>
      <c r="D1334" s="13" t="str">
        <f t="shared" si="43"/>
        <v>1582716994</v>
      </c>
      <c r="E1334" s="36"/>
      <c r="F1334" s="35" t="s">
        <v>11972</v>
      </c>
      <c r="G1334" s="37">
        <v>44106.062349537038</v>
      </c>
      <c r="H1334" s="35" t="s">
        <v>157</v>
      </c>
      <c r="I1334" s="35" t="s">
        <v>11973</v>
      </c>
      <c r="J1334" s="35" t="s">
        <v>11973</v>
      </c>
      <c r="K1334" s="35" t="s">
        <v>11974</v>
      </c>
      <c r="L1334" s="35" t="s">
        <v>11975</v>
      </c>
      <c r="M1334" s="35" t="s">
        <v>11976</v>
      </c>
      <c r="N1334" s="35" t="s">
        <v>993</v>
      </c>
      <c r="O1334" s="35" t="s">
        <v>994</v>
      </c>
      <c r="P1334" s="38">
        <v>91000</v>
      </c>
      <c r="Q1334" s="38">
        <v>6650</v>
      </c>
      <c r="R1334" s="38">
        <v>11000</v>
      </c>
      <c r="S1334" s="38">
        <v>0</v>
      </c>
      <c r="T1334" s="38">
        <v>0</v>
      </c>
      <c r="U1334" s="19"/>
      <c r="V1334" s="38">
        <v>0</v>
      </c>
      <c r="W1334" s="19"/>
      <c r="X1334" s="38">
        <v>0</v>
      </c>
      <c r="Y1334" s="38">
        <v>108650</v>
      </c>
      <c r="Z1334" s="38">
        <v>108650</v>
      </c>
      <c r="AA1334" s="39" t="s">
        <v>11977</v>
      </c>
      <c r="AB1334" s="38" t="s">
        <v>151</v>
      </c>
      <c r="AC1334" s="38" t="s">
        <v>112</v>
      </c>
    </row>
    <row r="1335" spans="1:29" x14ac:dyDescent="0.25">
      <c r="A1335" s="13" t="str">
        <f t="shared" si="42"/>
        <v>1963026473</v>
      </c>
      <c r="B1335" s="35">
        <v>1330</v>
      </c>
      <c r="C1335" s="36" t="s">
        <v>11978</v>
      </c>
      <c r="D1335" s="13" t="str">
        <f t="shared" si="43"/>
        <v>1963026473</v>
      </c>
      <c r="E1335" s="36"/>
      <c r="F1335" s="35" t="s">
        <v>11979</v>
      </c>
      <c r="G1335" s="37">
        <v>44106.06554398148</v>
      </c>
      <c r="H1335" s="35" t="s">
        <v>157</v>
      </c>
      <c r="I1335" s="35" t="s">
        <v>11980</v>
      </c>
      <c r="J1335" s="35" t="s">
        <v>11980</v>
      </c>
      <c r="K1335" s="35" t="s">
        <v>11981</v>
      </c>
      <c r="L1335" s="35" t="s">
        <v>11982</v>
      </c>
      <c r="M1335" s="35" t="s">
        <v>11983</v>
      </c>
      <c r="N1335" s="35" t="s">
        <v>11984</v>
      </c>
      <c r="O1335" s="35" t="s">
        <v>11985</v>
      </c>
      <c r="P1335" s="38">
        <v>50000</v>
      </c>
      <c r="Q1335" s="38">
        <v>6650</v>
      </c>
      <c r="R1335" s="38">
        <v>0</v>
      </c>
      <c r="S1335" s="38">
        <v>0</v>
      </c>
      <c r="T1335" s="38">
        <v>0</v>
      </c>
      <c r="U1335" s="19"/>
      <c r="V1335" s="38">
        <v>0</v>
      </c>
      <c r="W1335" s="19"/>
      <c r="X1335" s="38">
        <v>0</v>
      </c>
      <c r="Y1335" s="38">
        <v>56650</v>
      </c>
      <c r="Z1335" s="38">
        <v>56650</v>
      </c>
      <c r="AA1335" s="20"/>
      <c r="AB1335" s="19"/>
      <c r="AC1335" s="38" t="s">
        <v>112</v>
      </c>
    </row>
    <row r="1336" spans="1:29" x14ac:dyDescent="0.25">
      <c r="A1336" s="13" t="str">
        <f t="shared" si="42"/>
        <v>1667026086</v>
      </c>
      <c r="B1336" s="35">
        <v>1331</v>
      </c>
      <c r="C1336" s="36" t="s">
        <v>11986</v>
      </c>
      <c r="D1336" s="13" t="str">
        <f t="shared" si="43"/>
        <v>1667026086</v>
      </c>
      <c r="E1336" s="36"/>
      <c r="F1336" s="35" t="s">
        <v>11987</v>
      </c>
      <c r="G1336" s="37">
        <v>44106.069768518515</v>
      </c>
      <c r="H1336" s="35" t="s">
        <v>157</v>
      </c>
      <c r="I1336" s="35" t="s">
        <v>11988</v>
      </c>
      <c r="J1336" s="35" t="s">
        <v>11988</v>
      </c>
      <c r="K1336" s="35" t="s">
        <v>11989</v>
      </c>
      <c r="L1336" s="35" t="s">
        <v>11990</v>
      </c>
      <c r="M1336" s="35" t="s">
        <v>11991</v>
      </c>
      <c r="N1336" s="35" t="s">
        <v>11992</v>
      </c>
      <c r="O1336" s="35" t="s">
        <v>11993</v>
      </c>
      <c r="P1336" s="38">
        <v>50000</v>
      </c>
      <c r="Q1336" s="38">
        <v>6650</v>
      </c>
      <c r="R1336" s="38">
        <v>0</v>
      </c>
      <c r="S1336" s="38">
        <v>0</v>
      </c>
      <c r="T1336" s="38">
        <v>0</v>
      </c>
      <c r="U1336" s="19"/>
      <c r="V1336" s="38">
        <v>0</v>
      </c>
      <c r="W1336" s="19"/>
      <c r="X1336" s="38">
        <v>0</v>
      </c>
      <c r="Y1336" s="38">
        <v>56650</v>
      </c>
      <c r="Z1336" s="38">
        <v>56650</v>
      </c>
      <c r="AA1336" s="20"/>
      <c r="AB1336" s="19"/>
      <c r="AC1336" s="38" t="s">
        <v>112</v>
      </c>
    </row>
    <row r="1337" spans="1:29" x14ac:dyDescent="0.25">
      <c r="A1337" s="13" t="str">
        <f t="shared" si="42"/>
        <v>1913026642</v>
      </c>
      <c r="B1337" s="35">
        <v>1332</v>
      </c>
      <c r="C1337" s="36" t="s">
        <v>11994</v>
      </c>
      <c r="D1337" s="13" t="str">
        <f t="shared" si="43"/>
        <v>1913026642</v>
      </c>
      <c r="E1337" s="36"/>
      <c r="F1337" s="35" t="s">
        <v>11995</v>
      </c>
      <c r="G1337" s="37">
        <v>44106.069884259261</v>
      </c>
      <c r="H1337" s="35" t="s">
        <v>157</v>
      </c>
      <c r="I1337" s="35" t="s">
        <v>11996</v>
      </c>
      <c r="J1337" s="35" t="s">
        <v>11996</v>
      </c>
      <c r="K1337" s="35" t="s">
        <v>11997</v>
      </c>
      <c r="L1337" s="35" t="s">
        <v>11998</v>
      </c>
      <c r="M1337" s="35" t="s">
        <v>11999</v>
      </c>
      <c r="N1337" s="35" t="s">
        <v>12000</v>
      </c>
      <c r="O1337" s="35" t="s">
        <v>12001</v>
      </c>
      <c r="P1337" s="38">
        <v>300000</v>
      </c>
      <c r="Q1337" s="38">
        <v>6650</v>
      </c>
      <c r="R1337" s="38">
        <v>20000</v>
      </c>
      <c r="S1337" s="38">
        <v>0</v>
      </c>
      <c r="T1337" s="38">
        <v>0</v>
      </c>
      <c r="U1337" s="19"/>
      <c r="V1337" s="38">
        <v>0</v>
      </c>
      <c r="W1337" s="19"/>
      <c r="X1337" s="38">
        <v>0</v>
      </c>
      <c r="Y1337" s="38">
        <v>326650</v>
      </c>
      <c r="Z1337" s="38">
        <v>326650</v>
      </c>
      <c r="AA1337" s="39" t="s">
        <v>12002</v>
      </c>
      <c r="AB1337" s="38" t="s">
        <v>162</v>
      </c>
      <c r="AC1337" s="38" t="s">
        <v>112</v>
      </c>
    </row>
    <row r="1338" spans="1:29" x14ac:dyDescent="0.25">
      <c r="A1338" s="13" t="str">
        <f t="shared" si="42"/>
        <v>1734126255</v>
      </c>
      <c r="B1338" s="35">
        <v>1333</v>
      </c>
      <c r="C1338" s="36" t="s">
        <v>12003</v>
      </c>
      <c r="D1338" s="13" t="str">
        <f t="shared" si="43"/>
        <v>1734126255</v>
      </c>
      <c r="E1338" s="36"/>
      <c r="F1338" s="35" t="s">
        <v>12004</v>
      </c>
      <c r="G1338" s="37">
        <v>44106.077650462961</v>
      </c>
      <c r="H1338" s="35" t="s">
        <v>157</v>
      </c>
      <c r="I1338" s="35" t="s">
        <v>12005</v>
      </c>
      <c r="J1338" s="35" t="s">
        <v>12005</v>
      </c>
      <c r="K1338" s="35" t="s">
        <v>12006</v>
      </c>
      <c r="L1338" s="35" t="s">
        <v>12007</v>
      </c>
      <c r="M1338" s="35" t="s">
        <v>12008</v>
      </c>
      <c r="N1338" s="35" t="s">
        <v>12009</v>
      </c>
      <c r="O1338" s="35" t="s">
        <v>12010</v>
      </c>
      <c r="P1338" s="38">
        <v>50000</v>
      </c>
      <c r="Q1338" s="38">
        <v>6650</v>
      </c>
      <c r="R1338" s="38">
        <v>9000</v>
      </c>
      <c r="S1338" s="38">
        <v>0</v>
      </c>
      <c r="T1338" s="38">
        <v>0</v>
      </c>
      <c r="U1338" s="19"/>
      <c r="V1338" s="38">
        <v>0</v>
      </c>
      <c r="W1338" s="19"/>
      <c r="X1338" s="38">
        <v>0</v>
      </c>
      <c r="Y1338" s="38">
        <v>65650</v>
      </c>
      <c r="Z1338" s="38">
        <v>65650</v>
      </c>
      <c r="AA1338" s="39" t="s">
        <v>12011</v>
      </c>
      <c r="AB1338" s="38" t="s">
        <v>138</v>
      </c>
      <c r="AC1338" s="38" t="s">
        <v>112</v>
      </c>
    </row>
    <row r="1339" spans="1:29" x14ac:dyDescent="0.25">
      <c r="A1339" s="13" t="str">
        <f t="shared" si="42"/>
        <v>1137226075</v>
      </c>
      <c r="B1339" s="35">
        <v>1334</v>
      </c>
      <c r="C1339" s="36" t="s">
        <v>12012</v>
      </c>
      <c r="D1339" s="13" t="str">
        <f t="shared" si="43"/>
        <v>1137226075</v>
      </c>
      <c r="E1339" s="36"/>
      <c r="F1339" s="35" t="s">
        <v>12013</v>
      </c>
      <c r="G1339" s="37">
        <v>44106.092280092591</v>
      </c>
      <c r="H1339" s="35" t="s">
        <v>157</v>
      </c>
      <c r="I1339" s="35" t="s">
        <v>12014</v>
      </c>
      <c r="J1339" s="35" t="s">
        <v>12014</v>
      </c>
      <c r="K1339" s="35" t="s">
        <v>12015</v>
      </c>
      <c r="L1339" s="35" t="s">
        <v>12016</v>
      </c>
      <c r="M1339" s="35" t="s">
        <v>12017</v>
      </c>
      <c r="N1339" s="35" t="s">
        <v>202</v>
      </c>
      <c r="O1339" s="35" t="s">
        <v>203</v>
      </c>
      <c r="P1339" s="38">
        <v>620000</v>
      </c>
      <c r="Q1339" s="38">
        <v>6650</v>
      </c>
      <c r="R1339" s="38">
        <v>15000</v>
      </c>
      <c r="S1339" s="38">
        <v>0</v>
      </c>
      <c r="T1339" s="38">
        <v>0</v>
      </c>
      <c r="U1339" s="19"/>
      <c r="V1339" s="38">
        <v>0</v>
      </c>
      <c r="W1339" s="19"/>
      <c r="X1339" s="38">
        <v>0</v>
      </c>
      <c r="Y1339" s="38">
        <v>641650</v>
      </c>
      <c r="Z1339" s="38">
        <v>641650</v>
      </c>
      <c r="AA1339" s="39" t="s">
        <v>12018</v>
      </c>
      <c r="AB1339" s="38" t="s">
        <v>151</v>
      </c>
      <c r="AC1339" s="38" t="s">
        <v>112</v>
      </c>
    </row>
    <row r="1340" spans="1:29" x14ac:dyDescent="0.25">
      <c r="A1340" s="13" t="str">
        <f t="shared" si="42"/>
        <v>1866226953</v>
      </c>
      <c r="B1340" s="35">
        <v>1335</v>
      </c>
      <c r="C1340" s="36" t="s">
        <v>12019</v>
      </c>
      <c r="D1340" s="13" t="str">
        <f t="shared" si="43"/>
        <v>1866226953</v>
      </c>
      <c r="E1340" s="36"/>
      <c r="F1340" s="35" t="s">
        <v>12020</v>
      </c>
      <c r="G1340" s="37">
        <v>44106.09233796296</v>
      </c>
      <c r="H1340" s="35" t="s">
        <v>157</v>
      </c>
      <c r="I1340" s="35" t="s">
        <v>12021</v>
      </c>
      <c r="J1340" s="35" t="s">
        <v>12021</v>
      </c>
      <c r="K1340" s="35" t="s">
        <v>12022</v>
      </c>
      <c r="L1340" s="35" t="s">
        <v>12023</v>
      </c>
      <c r="M1340" s="35" t="s">
        <v>12024</v>
      </c>
      <c r="N1340" s="35" t="s">
        <v>12025</v>
      </c>
      <c r="O1340" s="35" t="s">
        <v>12026</v>
      </c>
      <c r="P1340" s="38">
        <v>50000</v>
      </c>
      <c r="Q1340" s="38">
        <v>6650</v>
      </c>
      <c r="R1340" s="38">
        <v>0</v>
      </c>
      <c r="S1340" s="38">
        <v>0</v>
      </c>
      <c r="T1340" s="38">
        <v>0</v>
      </c>
      <c r="U1340" s="19"/>
      <c r="V1340" s="38">
        <v>0</v>
      </c>
      <c r="W1340" s="19"/>
      <c r="X1340" s="38">
        <v>0</v>
      </c>
      <c r="Y1340" s="38">
        <v>56650</v>
      </c>
      <c r="Z1340" s="38">
        <v>56650</v>
      </c>
      <c r="AA1340" s="20"/>
      <c r="AB1340" s="19"/>
      <c r="AC1340" s="38" t="s">
        <v>112</v>
      </c>
    </row>
    <row r="1341" spans="1:29" x14ac:dyDescent="0.25">
      <c r="A1341" s="13" t="str">
        <f t="shared" si="42"/>
        <v>1847226507</v>
      </c>
      <c r="B1341" s="35">
        <v>1336</v>
      </c>
      <c r="C1341" s="36" t="s">
        <v>12027</v>
      </c>
      <c r="D1341" s="13" t="str">
        <f t="shared" si="43"/>
        <v>1847226507</v>
      </c>
      <c r="E1341" s="36"/>
      <c r="F1341" s="35" t="s">
        <v>12028</v>
      </c>
      <c r="G1341" s="37">
        <v>44106.096273148149</v>
      </c>
      <c r="H1341" s="35" t="s">
        <v>157</v>
      </c>
      <c r="I1341" s="35" t="s">
        <v>12029</v>
      </c>
      <c r="J1341" s="35" t="s">
        <v>12029</v>
      </c>
      <c r="K1341" s="35" t="s">
        <v>12030</v>
      </c>
      <c r="L1341" s="35" t="s">
        <v>12031</v>
      </c>
      <c r="M1341" s="35" t="s">
        <v>12032</v>
      </c>
      <c r="N1341" s="35" t="s">
        <v>9834</v>
      </c>
      <c r="O1341" s="35" t="s">
        <v>9835</v>
      </c>
      <c r="P1341" s="38">
        <v>1200000</v>
      </c>
      <c r="Q1341" s="38">
        <v>6650</v>
      </c>
      <c r="R1341" s="38">
        <v>12000</v>
      </c>
      <c r="S1341" s="38">
        <v>0</v>
      </c>
      <c r="T1341" s="38">
        <v>0</v>
      </c>
      <c r="U1341" s="19"/>
      <c r="V1341" s="38">
        <v>0</v>
      </c>
      <c r="W1341" s="19"/>
      <c r="X1341" s="38">
        <v>0</v>
      </c>
      <c r="Y1341" s="38">
        <v>1218650</v>
      </c>
      <c r="Z1341" s="38">
        <v>1218650</v>
      </c>
      <c r="AA1341" s="39" t="s">
        <v>12033</v>
      </c>
      <c r="AB1341" s="38" t="s">
        <v>162</v>
      </c>
      <c r="AC1341" s="38" t="s">
        <v>112</v>
      </c>
    </row>
    <row r="1342" spans="1:29" x14ac:dyDescent="0.25">
      <c r="A1342" s="13" t="str">
        <f t="shared" si="42"/>
        <v>1032426307</v>
      </c>
      <c r="B1342" s="35">
        <v>1337</v>
      </c>
      <c r="C1342" s="36" t="s">
        <v>12034</v>
      </c>
      <c r="D1342" s="13" t="str">
        <f t="shared" si="43"/>
        <v>1032426307</v>
      </c>
      <c r="E1342" s="36"/>
      <c r="F1342" s="35" t="s">
        <v>12035</v>
      </c>
      <c r="G1342" s="37">
        <v>44106.1096412037</v>
      </c>
      <c r="H1342" s="35" t="s">
        <v>157</v>
      </c>
      <c r="I1342" s="35" t="s">
        <v>12036</v>
      </c>
      <c r="J1342" s="35" t="s">
        <v>12036</v>
      </c>
      <c r="K1342" s="35" t="s">
        <v>12037</v>
      </c>
      <c r="L1342" s="35" t="s">
        <v>12038</v>
      </c>
      <c r="M1342" s="35" t="s">
        <v>12039</v>
      </c>
      <c r="N1342" s="35" t="s">
        <v>1084</v>
      </c>
      <c r="O1342" s="35" t="s">
        <v>1085</v>
      </c>
      <c r="P1342" s="38">
        <v>620000</v>
      </c>
      <c r="Q1342" s="38">
        <v>6650</v>
      </c>
      <c r="R1342" s="38">
        <v>38000</v>
      </c>
      <c r="S1342" s="38">
        <v>0</v>
      </c>
      <c r="T1342" s="38">
        <v>0</v>
      </c>
      <c r="U1342" s="19"/>
      <c r="V1342" s="38">
        <v>0</v>
      </c>
      <c r="W1342" s="19"/>
      <c r="X1342" s="38">
        <v>0</v>
      </c>
      <c r="Y1342" s="38">
        <v>664650</v>
      </c>
      <c r="Z1342" s="38">
        <v>664650</v>
      </c>
      <c r="AA1342" s="39" t="s">
        <v>12040</v>
      </c>
      <c r="AB1342" s="38" t="s">
        <v>151</v>
      </c>
      <c r="AC1342" s="38" t="s">
        <v>112</v>
      </c>
    </row>
    <row r="1343" spans="1:29" x14ac:dyDescent="0.25">
      <c r="A1343" s="13" t="str">
        <f t="shared" si="42"/>
        <v>1467426304</v>
      </c>
      <c r="B1343" s="35">
        <v>1338</v>
      </c>
      <c r="C1343" s="36" t="s">
        <v>12041</v>
      </c>
      <c r="D1343" s="13" t="str">
        <f t="shared" si="43"/>
        <v>1467426304</v>
      </c>
      <c r="E1343" s="36"/>
      <c r="F1343" s="35" t="s">
        <v>12042</v>
      </c>
      <c r="G1343" s="37">
        <v>44106.116979166669</v>
      </c>
      <c r="H1343" s="35" t="s">
        <v>157</v>
      </c>
      <c r="I1343" s="35" t="s">
        <v>12043</v>
      </c>
      <c r="J1343" s="35" t="s">
        <v>12043</v>
      </c>
      <c r="K1343" s="35" t="s">
        <v>12044</v>
      </c>
      <c r="L1343" s="35" t="s">
        <v>12045</v>
      </c>
      <c r="M1343" s="35" t="s">
        <v>12046</v>
      </c>
      <c r="N1343" s="35" t="s">
        <v>12047</v>
      </c>
      <c r="O1343" s="35" t="s">
        <v>12048</v>
      </c>
      <c r="P1343" s="38">
        <v>150000</v>
      </c>
      <c r="Q1343" s="38">
        <v>6650</v>
      </c>
      <c r="R1343" s="38">
        <v>10000</v>
      </c>
      <c r="S1343" s="38">
        <v>0</v>
      </c>
      <c r="T1343" s="38">
        <v>0</v>
      </c>
      <c r="U1343" s="19"/>
      <c r="V1343" s="38">
        <v>0</v>
      </c>
      <c r="W1343" s="19"/>
      <c r="X1343" s="38">
        <v>0</v>
      </c>
      <c r="Y1343" s="38">
        <v>166650</v>
      </c>
      <c r="Z1343" s="38">
        <v>166650</v>
      </c>
      <c r="AA1343" s="39" t="s">
        <v>12049</v>
      </c>
      <c r="AB1343" s="38" t="s">
        <v>151</v>
      </c>
      <c r="AC1343" s="38" t="s">
        <v>112</v>
      </c>
    </row>
    <row r="1344" spans="1:29" x14ac:dyDescent="0.25">
      <c r="A1344" s="13" t="str">
        <f t="shared" si="42"/>
        <v>1710526317</v>
      </c>
      <c r="B1344" s="35">
        <v>1339</v>
      </c>
      <c r="C1344" s="36" t="s">
        <v>12050</v>
      </c>
      <c r="D1344" s="13" t="str">
        <f t="shared" si="43"/>
        <v>1710526317</v>
      </c>
      <c r="E1344" s="36"/>
      <c r="F1344" s="35" t="s">
        <v>12051</v>
      </c>
      <c r="G1344" s="37">
        <v>44106.118981481479</v>
      </c>
      <c r="H1344" s="35" t="s">
        <v>157</v>
      </c>
      <c r="I1344" s="35" t="s">
        <v>12052</v>
      </c>
      <c r="J1344" s="35" t="s">
        <v>12052</v>
      </c>
      <c r="K1344" s="35" t="s">
        <v>12053</v>
      </c>
      <c r="L1344" s="35" t="s">
        <v>12054</v>
      </c>
      <c r="M1344" s="35" t="s">
        <v>12055</v>
      </c>
      <c r="N1344" s="35" t="s">
        <v>1767</v>
      </c>
      <c r="O1344" s="35" t="s">
        <v>1453</v>
      </c>
      <c r="P1344" s="38">
        <v>500000</v>
      </c>
      <c r="Q1344" s="38">
        <v>6650</v>
      </c>
      <c r="R1344" s="38">
        <v>0</v>
      </c>
      <c r="S1344" s="38">
        <v>0</v>
      </c>
      <c r="T1344" s="38">
        <v>0</v>
      </c>
      <c r="U1344" s="19"/>
      <c r="V1344" s="38">
        <v>0</v>
      </c>
      <c r="W1344" s="19"/>
      <c r="X1344" s="38">
        <v>0</v>
      </c>
      <c r="Y1344" s="38">
        <v>506650</v>
      </c>
      <c r="Z1344" s="38">
        <v>506650</v>
      </c>
      <c r="AA1344" s="20"/>
      <c r="AB1344" s="19"/>
      <c r="AC1344" s="38" t="s">
        <v>112</v>
      </c>
    </row>
    <row r="1345" spans="1:29" x14ac:dyDescent="0.25">
      <c r="A1345" s="13" t="str">
        <f t="shared" si="42"/>
        <v>1740526592</v>
      </c>
      <c r="B1345" s="35">
        <v>1340</v>
      </c>
      <c r="C1345" s="36" t="s">
        <v>12056</v>
      </c>
      <c r="D1345" s="13" t="str">
        <f t="shared" si="43"/>
        <v>1740526592</v>
      </c>
      <c r="E1345" s="36"/>
      <c r="F1345" s="35" t="s">
        <v>12057</v>
      </c>
      <c r="G1345" s="37">
        <v>44106.119027777779</v>
      </c>
      <c r="H1345" s="35" t="s">
        <v>157</v>
      </c>
      <c r="I1345" s="35" t="s">
        <v>12058</v>
      </c>
      <c r="J1345" s="35" t="s">
        <v>12058</v>
      </c>
      <c r="K1345" s="35" t="s">
        <v>12059</v>
      </c>
      <c r="L1345" s="35" t="s">
        <v>12060</v>
      </c>
      <c r="M1345" s="35" t="s">
        <v>12061</v>
      </c>
      <c r="N1345" s="35" t="s">
        <v>172</v>
      </c>
      <c r="O1345" s="35" t="s">
        <v>173</v>
      </c>
      <c r="P1345" s="38">
        <v>474000</v>
      </c>
      <c r="Q1345" s="38">
        <v>6650</v>
      </c>
      <c r="R1345" s="38">
        <v>10000</v>
      </c>
      <c r="S1345" s="38">
        <v>0</v>
      </c>
      <c r="T1345" s="38">
        <v>0</v>
      </c>
      <c r="U1345" s="19"/>
      <c r="V1345" s="38">
        <v>0</v>
      </c>
      <c r="W1345" s="19"/>
      <c r="X1345" s="38">
        <v>0</v>
      </c>
      <c r="Y1345" s="38">
        <v>490650</v>
      </c>
      <c r="Z1345" s="38">
        <v>490650</v>
      </c>
      <c r="AA1345" s="39" t="s">
        <v>12062</v>
      </c>
      <c r="AB1345" s="38" t="s">
        <v>162</v>
      </c>
      <c r="AC1345" s="38" t="s">
        <v>112</v>
      </c>
    </row>
    <row r="1346" spans="1:29" x14ac:dyDescent="0.25">
      <c r="A1346" s="13" t="str">
        <f t="shared" si="42"/>
        <v>1010526026</v>
      </c>
      <c r="B1346" s="35">
        <v>1341</v>
      </c>
      <c r="C1346" s="36" t="s">
        <v>12063</v>
      </c>
      <c r="D1346" s="13" t="str">
        <f t="shared" si="43"/>
        <v>1010526026</v>
      </c>
      <c r="E1346" s="36"/>
      <c r="F1346" s="35" t="s">
        <v>12064</v>
      </c>
      <c r="G1346" s="37">
        <v>44106.120057870372</v>
      </c>
      <c r="H1346" s="35" t="s">
        <v>157</v>
      </c>
      <c r="I1346" s="35" t="s">
        <v>12065</v>
      </c>
      <c r="J1346" s="35" t="s">
        <v>12065</v>
      </c>
      <c r="K1346" s="35" t="s">
        <v>12066</v>
      </c>
      <c r="L1346" s="35" t="s">
        <v>12067</v>
      </c>
      <c r="M1346" s="35" t="s">
        <v>12068</v>
      </c>
      <c r="N1346" s="35" t="s">
        <v>523</v>
      </c>
      <c r="O1346" s="35" t="s">
        <v>524</v>
      </c>
      <c r="P1346" s="38">
        <v>500000</v>
      </c>
      <c r="Q1346" s="38">
        <v>6650</v>
      </c>
      <c r="R1346" s="38">
        <v>10000</v>
      </c>
      <c r="S1346" s="38">
        <v>0</v>
      </c>
      <c r="T1346" s="38">
        <v>0</v>
      </c>
      <c r="U1346" s="19"/>
      <c r="V1346" s="38">
        <v>0</v>
      </c>
      <c r="W1346" s="19"/>
      <c r="X1346" s="38">
        <v>0</v>
      </c>
      <c r="Y1346" s="38">
        <v>516650</v>
      </c>
      <c r="Z1346" s="38">
        <v>516650</v>
      </c>
      <c r="AA1346" s="39" t="s">
        <v>12069</v>
      </c>
      <c r="AB1346" s="38" t="s">
        <v>168</v>
      </c>
      <c r="AC1346" s="38" t="s">
        <v>112</v>
      </c>
    </row>
    <row r="1347" spans="1:29" x14ac:dyDescent="0.25">
      <c r="A1347" s="13" t="str">
        <f t="shared" si="42"/>
        <v>1981626160</v>
      </c>
      <c r="B1347" s="35">
        <v>1342</v>
      </c>
      <c r="C1347" s="36" t="s">
        <v>12070</v>
      </c>
      <c r="D1347" s="13" t="str">
        <f t="shared" si="43"/>
        <v>1981626160</v>
      </c>
      <c r="E1347" s="36"/>
      <c r="F1347" s="35" t="s">
        <v>12071</v>
      </c>
      <c r="G1347" s="37">
        <v>44106.136793981481</v>
      </c>
      <c r="H1347" s="35" t="s">
        <v>157</v>
      </c>
      <c r="I1347" s="35" t="s">
        <v>12072</v>
      </c>
      <c r="J1347" s="35" t="s">
        <v>12072</v>
      </c>
      <c r="K1347" s="35" t="s">
        <v>12073</v>
      </c>
      <c r="L1347" s="35" t="s">
        <v>12074</v>
      </c>
      <c r="M1347" s="35" t="s">
        <v>12075</v>
      </c>
      <c r="N1347" s="35" t="s">
        <v>573</v>
      </c>
      <c r="O1347" s="35" t="s">
        <v>574</v>
      </c>
      <c r="P1347" s="38">
        <v>380000</v>
      </c>
      <c r="Q1347" s="38">
        <v>6650</v>
      </c>
      <c r="R1347" s="38">
        <v>0</v>
      </c>
      <c r="S1347" s="38">
        <v>0</v>
      </c>
      <c r="T1347" s="38">
        <v>0</v>
      </c>
      <c r="U1347" s="19"/>
      <c r="V1347" s="38">
        <v>0</v>
      </c>
      <c r="W1347" s="19"/>
      <c r="X1347" s="38">
        <v>0</v>
      </c>
      <c r="Y1347" s="38">
        <v>386650</v>
      </c>
      <c r="Z1347" s="38">
        <v>386650</v>
      </c>
      <c r="AA1347" s="20"/>
      <c r="AB1347" s="19"/>
      <c r="AC1347" s="38" t="s">
        <v>112</v>
      </c>
    </row>
    <row r="1348" spans="1:29" x14ac:dyDescent="0.25">
      <c r="A1348" s="13" t="str">
        <f t="shared" si="42"/>
        <v>1368626438</v>
      </c>
      <c r="B1348" s="35">
        <v>1343</v>
      </c>
      <c r="C1348" s="36" t="s">
        <v>12076</v>
      </c>
      <c r="D1348" s="13" t="str">
        <f t="shared" si="43"/>
        <v>1368626438</v>
      </c>
      <c r="E1348" s="36"/>
      <c r="F1348" s="35" t="s">
        <v>12077</v>
      </c>
      <c r="G1348" s="37">
        <v>44106.14099537037</v>
      </c>
      <c r="H1348" s="35" t="s">
        <v>157</v>
      </c>
      <c r="I1348" s="35" t="s">
        <v>12078</v>
      </c>
      <c r="J1348" s="35" t="s">
        <v>12078</v>
      </c>
      <c r="K1348" s="35" t="s">
        <v>12079</v>
      </c>
      <c r="L1348" s="35" t="s">
        <v>12080</v>
      </c>
      <c r="M1348" s="35" t="s">
        <v>12081</v>
      </c>
      <c r="N1348" s="35" t="s">
        <v>6552</v>
      </c>
      <c r="O1348" s="35" t="s">
        <v>6553</v>
      </c>
      <c r="P1348" s="38">
        <v>210000</v>
      </c>
      <c r="Q1348" s="38">
        <v>6650</v>
      </c>
      <c r="R1348" s="38">
        <v>10000</v>
      </c>
      <c r="S1348" s="38">
        <v>0</v>
      </c>
      <c r="T1348" s="38">
        <v>0</v>
      </c>
      <c r="U1348" s="19"/>
      <c r="V1348" s="38">
        <v>0</v>
      </c>
      <c r="W1348" s="19"/>
      <c r="X1348" s="38">
        <v>0</v>
      </c>
      <c r="Y1348" s="38">
        <v>226650</v>
      </c>
      <c r="Z1348" s="38">
        <v>226650</v>
      </c>
      <c r="AA1348" s="39" t="s">
        <v>12082</v>
      </c>
      <c r="AB1348" s="38" t="s">
        <v>162</v>
      </c>
      <c r="AC1348" s="38" t="s">
        <v>112</v>
      </c>
    </row>
    <row r="1349" spans="1:29" x14ac:dyDescent="0.25">
      <c r="A1349" s="13" t="str">
        <f t="shared" si="42"/>
        <v>1060726344</v>
      </c>
      <c r="B1349" s="35">
        <v>1344</v>
      </c>
      <c r="C1349" s="36" t="s">
        <v>12083</v>
      </c>
      <c r="D1349" s="13" t="str">
        <f t="shared" si="43"/>
        <v>1060726344</v>
      </c>
      <c r="E1349" s="36"/>
      <c r="F1349" s="35" t="s">
        <v>12084</v>
      </c>
      <c r="G1349" s="37">
        <v>44106.142523148148</v>
      </c>
      <c r="H1349" s="35" t="s">
        <v>157</v>
      </c>
      <c r="I1349" s="35" t="s">
        <v>12085</v>
      </c>
      <c r="J1349" s="35" t="s">
        <v>12085</v>
      </c>
      <c r="K1349" s="35" t="s">
        <v>12086</v>
      </c>
      <c r="L1349" s="35" t="s">
        <v>12087</v>
      </c>
      <c r="M1349" s="35" t="s">
        <v>12088</v>
      </c>
      <c r="N1349" s="35" t="s">
        <v>714</v>
      </c>
      <c r="O1349" s="35" t="s">
        <v>715</v>
      </c>
      <c r="P1349" s="38">
        <v>294000</v>
      </c>
      <c r="Q1349" s="38">
        <v>6650</v>
      </c>
      <c r="R1349" s="38">
        <v>10000</v>
      </c>
      <c r="S1349" s="38">
        <v>0</v>
      </c>
      <c r="T1349" s="38">
        <v>0</v>
      </c>
      <c r="U1349" s="19"/>
      <c r="V1349" s="38">
        <v>0</v>
      </c>
      <c r="W1349" s="19"/>
      <c r="X1349" s="38">
        <v>0</v>
      </c>
      <c r="Y1349" s="38">
        <v>310650</v>
      </c>
      <c r="Z1349" s="38">
        <v>310650</v>
      </c>
      <c r="AA1349" s="39" t="s">
        <v>12089</v>
      </c>
      <c r="AB1349" s="38" t="s">
        <v>151</v>
      </c>
      <c r="AC1349" s="38" t="s">
        <v>112</v>
      </c>
    </row>
    <row r="1350" spans="1:29" x14ac:dyDescent="0.25">
      <c r="A1350" s="13" t="str">
        <f t="shared" ref="A1350:A1413" si="44">D1350</f>
        <v>1345726224</v>
      </c>
      <c r="B1350" s="35">
        <v>1345</v>
      </c>
      <c r="C1350" s="36" t="s">
        <v>12090</v>
      </c>
      <c r="D1350" s="13" t="str">
        <f t="shared" ref="D1350:D1413" si="45">RIGHT(C1350,LEN(C1350)-6)</f>
        <v>1345726224</v>
      </c>
      <c r="E1350" s="36"/>
      <c r="F1350" s="35" t="s">
        <v>12091</v>
      </c>
      <c r="G1350" s="37">
        <v>44106.150011574071</v>
      </c>
      <c r="H1350" s="35" t="s">
        <v>157</v>
      </c>
      <c r="I1350" s="35" t="s">
        <v>12092</v>
      </c>
      <c r="J1350" s="35" t="s">
        <v>12092</v>
      </c>
      <c r="K1350" s="35" t="s">
        <v>12093</v>
      </c>
      <c r="L1350" s="35" t="s">
        <v>12094</v>
      </c>
      <c r="M1350" s="35" t="s">
        <v>12095</v>
      </c>
      <c r="N1350" s="35" t="s">
        <v>12096</v>
      </c>
      <c r="O1350" s="35" t="s">
        <v>12097</v>
      </c>
      <c r="P1350" s="38">
        <v>50000</v>
      </c>
      <c r="Q1350" s="38">
        <v>6650</v>
      </c>
      <c r="R1350" s="38">
        <v>0</v>
      </c>
      <c r="S1350" s="38">
        <v>0</v>
      </c>
      <c r="T1350" s="38">
        <v>0</v>
      </c>
      <c r="U1350" s="19"/>
      <c r="V1350" s="38">
        <v>0</v>
      </c>
      <c r="W1350" s="19"/>
      <c r="X1350" s="38">
        <v>0</v>
      </c>
      <c r="Y1350" s="38">
        <v>56650</v>
      </c>
      <c r="Z1350" s="38">
        <v>56650</v>
      </c>
      <c r="AA1350" s="20"/>
      <c r="AB1350" s="19"/>
      <c r="AC1350" s="38" t="s">
        <v>112</v>
      </c>
    </row>
    <row r="1351" spans="1:29" x14ac:dyDescent="0.25">
      <c r="A1351" s="13" t="str">
        <f t="shared" si="44"/>
        <v>1037726285</v>
      </c>
      <c r="B1351" s="35">
        <v>1346</v>
      </c>
      <c r="C1351" s="36" t="s">
        <v>12098</v>
      </c>
      <c r="D1351" s="13" t="str">
        <f t="shared" si="45"/>
        <v>1037726285</v>
      </c>
      <c r="E1351" s="36"/>
      <c r="F1351" s="35" t="s">
        <v>12099</v>
      </c>
      <c r="G1351" s="37">
        <v>44106.15042824074</v>
      </c>
      <c r="H1351" s="35" t="s">
        <v>157</v>
      </c>
      <c r="I1351" s="35" t="s">
        <v>12100</v>
      </c>
      <c r="J1351" s="35" t="s">
        <v>12100</v>
      </c>
      <c r="K1351" s="35" t="s">
        <v>12101</v>
      </c>
      <c r="L1351" s="35" t="s">
        <v>12102</v>
      </c>
      <c r="M1351" s="35" t="s">
        <v>12103</v>
      </c>
      <c r="N1351" s="35" t="s">
        <v>426</v>
      </c>
      <c r="O1351" s="35" t="s">
        <v>427</v>
      </c>
      <c r="P1351" s="38">
        <v>122000</v>
      </c>
      <c r="Q1351" s="38">
        <v>6650</v>
      </c>
      <c r="R1351" s="38">
        <v>22000</v>
      </c>
      <c r="S1351" s="38">
        <v>0</v>
      </c>
      <c r="T1351" s="38">
        <v>0</v>
      </c>
      <c r="U1351" s="19"/>
      <c r="V1351" s="38">
        <v>0</v>
      </c>
      <c r="W1351" s="19"/>
      <c r="X1351" s="38">
        <v>0</v>
      </c>
      <c r="Y1351" s="38">
        <v>150650</v>
      </c>
      <c r="Z1351" s="38">
        <v>150650</v>
      </c>
      <c r="AA1351" s="39" t="s">
        <v>12104</v>
      </c>
      <c r="AB1351" s="38" t="s">
        <v>162</v>
      </c>
      <c r="AC1351" s="38" t="s">
        <v>112</v>
      </c>
    </row>
    <row r="1352" spans="1:29" x14ac:dyDescent="0.25">
      <c r="A1352" s="13" t="str">
        <f t="shared" si="44"/>
        <v>1269726739</v>
      </c>
      <c r="B1352" s="35">
        <v>1347</v>
      </c>
      <c r="C1352" s="36" t="s">
        <v>12105</v>
      </c>
      <c r="D1352" s="13" t="str">
        <f t="shared" si="45"/>
        <v>1269726739</v>
      </c>
      <c r="E1352" s="36"/>
      <c r="F1352" s="35" t="s">
        <v>12106</v>
      </c>
      <c r="G1352" s="37">
        <v>44106.152939814812</v>
      </c>
      <c r="H1352" s="35" t="s">
        <v>157</v>
      </c>
      <c r="I1352" s="35" t="s">
        <v>12107</v>
      </c>
      <c r="J1352" s="35" t="s">
        <v>12107</v>
      </c>
      <c r="K1352" s="35" t="s">
        <v>12108</v>
      </c>
      <c r="L1352" s="35" t="s">
        <v>12109</v>
      </c>
      <c r="M1352" s="35" t="s">
        <v>12110</v>
      </c>
      <c r="N1352" s="35" t="s">
        <v>12111</v>
      </c>
      <c r="O1352" s="35" t="s">
        <v>818</v>
      </c>
      <c r="P1352" s="38">
        <v>50000</v>
      </c>
      <c r="Q1352" s="38">
        <v>6650</v>
      </c>
      <c r="R1352" s="38">
        <v>0</v>
      </c>
      <c r="S1352" s="38">
        <v>0</v>
      </c>
      <c r="T1352" s="38">
        <v>0</v>
      </c>
      <c r="U1352" s="19"/>
      <c r="V1352" s="38">
        <v>0</v>
      </c>
      <c r="W1352" s="19"/>
      <c r="X1352" s="38">
        <v>0</v>
      </c>
      <c r="Y1352" s="38">
        <v>56650</v>
      </c>
      <c r="Z1352" s="38">
        <v>56650</v>
      </c>
      <c r="AA1352" s="20"/>
      <c r="AB1352" s="19"/>
      <c r="AC1352" s="38" t="s">
        <v>112</v>
      </c>
    </row>
    <row r="1353" spans="1:29" x14ac:dyDescent="0.25">
      <c r="A1353" s="13" t="str">
        <f t="shared" si="44"/>
        <v>1922826790</v>
      </c>
      <c r="B1353" s="35">
        <v>1348</v>
      </c>
      <c r="C1353" s="36" t="s">
        <v>12112</v>
      </c>
      <c r="D1353" s="13" t="str">
        <f t="shared" si="45"/>
        <v>1922826790</v>
      </c>
      <c r="E1353" s="36"/>
      <c r="F1353" s="35" t="s">
        <v>12113</v>
      </c>
      <c r="G1353" s="37">
        <v>44106.156006944446</v>
      </c>
      <c r="H1353" s="35" t="s">
        <v>157</v>
      </c>
      <c r="I1353" s="35" t="s">
        <v>12114</v>
      </c>
      <c r="J1353" s="35" t="s">
        <v>12114</v>
      </c>
      <c r="K1353" s="35" t="s">
        <v>12115</v>
      </c>
      <c r="L1353" s="35" t="s">
        <v>12116</v>
      </c>
      <c r="M1353" s="35" t="s">
        <v>12117</v>
      </c>
      <c r="N1353" s="35" t="s">
        <v>5813</v>
      </c>
      <c r="O1353" s="35" t="s">
        <v>918</v>
      </c>
      <c r="P1353" s="38">
        <v>182000</v>
      </c>
      <c r="Q1353" s="38">
        <v>6650</v>
      </c>
      <c r="R1353" s="38">
        <v>37000</v>
      </c>
      <c r="S1353" s="38">
        <v>0</v>
      </c>
      <c r="T1353" s="38">
        <v>0</v>
      </c>
      <c r="U1353" s="19"/>
      <c r="V1353" s="38">
        <v>0</v>
      </c>
      <c r="W1353" s="19"/>
      <c r="X1353" s="38">
        <v>0</v>
      </c>
      <c r="Y1353" s="38">
        <v>225650</v>
      </c>
      <c r="Z1353" s="38">
        <v>225650</v>
      </c>
      <c r="AA1353" s="39" t="s">
        <v>12118</v>
      </c>
      <c r="AB1353" s="38" t="s">
        <v>138</v>
      </c>
      <c r="AC1353" s="38" t="s">
        <v>112</v>
      </c>
    </row>
    <row r="1354" spans="1:29" x14ac:dyDescent="0.25">
      <c r="A1354" s="13" t="str">
        <f t="shared" si="44"/>
        <v>1614826691</v>
      </c>
      <c r="B1354" s="35">
        <v>1349</v>
      </c>
      <c r="C1354" s="36" t="s">
        <v>12119</v>
      </c>
      <c r="D1354" s="13" t="str">
        <f t="shared" si="45"/>
        <v>1614826691</v>
      </c>
      <c r="E1354" s="36"/>
      <c r="F1354" s="35" t="s">
        <v>12120</v>
      </c>
      <c r="G1354" s="37">
        <v>44106.160219907404</v>
      </c>
      <c r="H1354" s="35" t="s">
        <v>157</v>
      </c>
      <c r="I1354" s="35" t="s">
        <v>12121</v>
      </c>
      <c r="J1354" s="35" t="s">
        <v>12121</v>
      </c>
      <c r="K1354" s="35" t="s">
        <v>12122</v>
      </c>
      <c r="L1354" s="35" t="s">
        <v>12123</v>
      </c>
      <c r="M1354" s="35" t="s">
        <v>12124</v>
      </c>
      <c r="N1354" s="35" t="s">
        <v>9621</v>
      </c>
      <c r="O1354" s="35" t="s">
        <v>9622</v>
      </c>
      <c r="P1354" s="38">
        <v>950000</v>
      </c>
      <c r="Q1354" s="38">
        <v>6650</v>
      </c>
      <c r="R1354" s="38">
        <v>21000</v>
      </c>
      <c r="S1354" s="38">
        <v>0</v>
      </c>
      <c r="T1354" s="38">
        <v>0</v>
      </c>
      <c r="U1354" s="19"/>
      <c r="V1354" s="38">
        <v>0</v>
      </c>
      <c r="W1354" s="19"/>
      <c r="X1354" s="38">
        <v>0</v>
      </c>
      <c r="Y1354" s="38">
        <v>977650</v>
      </c>
      <c r="Z1354" s="38">
        <v>977650</v>
      </c>
      <c r="AA1354" s="39" t="s">
        <v>12125</v>
      </c>
      <c r="AB1354" s="38" t="s">
        <v>168</v>
      </c>
      <c r="AC1354" s="38" t="s">
        <v>112</v>
      </c>
    </row>
    <row r="1355" spans="1:29" x14ac:dyDescent="0.25">
      <c r="A1355" s="13" t="str">
        <f t="shared" si="44"/>
        <v>1640926156</v>
      </c>
      <c r="B1355" s="35">
        <v>1350</v>
      </c>
      <c r="C1355" s="36" t="s">
        <v>12126</v>
      </c>
      <c r="D1355" s="13" t="str">
        <f t="shared" si="45"/>
        <v>1640926156</v>
      </c>
      <c r="E1355" s="36"/>
      <c r="F1355" s="35" t="s">
        <v>12127</v>
      </c>
      <c r="G1355" s="37">
        <v>44106.165937500002</v>
      </c>
      <c r="H1355" s="35" t="s">
        <v>157</v>
      </c>
      <c r="I1355" s="35" t="s">
        <v>12128</v>
      </c>
      <c r="J1355" s="35" t="s">
        <v>12128</v>
      </c>
      <c r="K1355" s="35" t="s">
        <v>12129</v>
      </c>
      <c r="L1355" s="35" t="s">
        <v>12130</v>
      </c>
      <c r="M1355" s="35" t="s">
        <v>12131</v>
      </c>
      <c r="N1355" s="35" t="s">
        <v>12132</v>
      </c>
      <c r="O1355" s="35" t="s">
        <v>12133</v>
      </c>
      <c r="P1355" s="38">
        <v>50000</v>
      </c>
      <c r="Q1355" s="38">
        <v>6650</v>
      </c>
      <c r="R1355" s="38">
        <v>0</v>
      </c>
      <c r="S1355" s="38">
        <v>0</v>
      </c>
      <c r="T1355" s="38">
        <v>0</v>
      </c>
      <c r="U1355" s="19"/>
      <c r="V1355" s="38">
        <v>0</v>
      </c>
      <c r="W1355" s="19"/>
      <c r="X1355" s="38">
        <v>0</v>
      </c>
      <c r="Y1355" s="38">
        <v>56650</v>
      </c>
      <c r="Z1355" s="38">
        <v>56650</v>
      </c>
      <c r="AA1355" s="20"/>
      <c r="AB1355" s="19"/>
      <c r="AC1355" s="38" t="s">
        <v>112</v>
      </c>
    </row>
    <row r="1356" spans="1:29" x14ac:dyDescent="0.25">
      <c r="A1356" s="13" t="str">
        <f t="shared" si="44"/>
        <v>1765926503</v>
      </c>
      <c r="B1356" s="35">
        <v>1351</v>
      </c>
      <c r="C1356" s="36" t="s">
        <v>12134</v>
      </c>
      <c r="D1356" s="13" t="str">
        <f t="shared" si="45"/>
        <v>1765926503</v>
      </c>
      <c r="E1356" s="36"/>
      <c r="F1356" s="35" t="s">
        <v>12135</v>
      </c>
      <c r="G1356" s="37">
        <v>44106.171527777777</v>
      </c>
      <c r="H1356" s="35" t="s">
        <v>157</v>
      </c>
      <c r="I1356" s="35" t="s">
        <v>12136</v>
      </c>
      <c r="J1356" s="35" t="s">
        <v>12136</v>
      </c>
      <c r="K1356" s="35" t="s">
        <v>12137</v>
      </c>
      <c r="L1356" s="35" t="s">
        <v>12138</v>
      </c>
      <c r="M1356" s="35" t="s">
        <v>12139</v>
      </c>
      <c r="N1356" s="35" t="s">
        <v>12140</v>
      </c>
      <c r="O1356" s="35" t="s">
        <v>12141</v>
      </c>
      <c r="P1356" s="38">
        <v>50000</v>
      </c>
      <c r="Q1356" s="38">
        <v>6650</v>
      </c>
      <c r="R1356" s="38">
        <v>0</v>
      </c>
      <c r="S1356" s="38">
        <v>0</v>
      </c>
      <c r="T1356" s="38">
        <v>0</v>
      </c>
      <c r="U1356" s="19"/>
      <c r="V1356" s="38">
        <v>0</v>
      </c>
      <c r="W1356" s="19"/>
      <c r="X1356" s="38">
        <v>0</v>
      </c>
      <c r="Y1356" s="38">
        <v>56650</v>
      </c>
      <c r="Z1356" s="38">
        <v>56650</v>
      </c>
      <c r="AA1356" s="20"/>
      <c r="AB1356" s="19"/>
      <c r="AC1356" s="38" t="s">
        <v>112</v>
      </c>
    </row>
    <row r="1357" spans="1:29" x14ac:dyDescent="0.25">
      <c r="A1357" s="13" t="str">
        <f t="shared" si="44"/>
        <v>1933036174</v>
      </c>
      <c r="B1357" s="35">
        <v>1352</v>
      </c>
      <c r="C1357" s="36" t="s">
        <v>12142</v>
      </c>
      <c r="D1357" s="13" t="str">
        <f t="shared" si="45"/>
        <v>1933036174</v>
      </c>
      <c r="E1357" s="36"/>
      <c r="F1357" s="35" t="s">
        <v>12143</v>
      </c>
      <c r="G1357" s="37">
        <v>44106.180393518516</v>
      </c>
      <c r="H1357" s="35" t="s">
        <v>157</v>
      </c>
      <c r="I1357" s="35" t="s">
        <v>12144</v>
      </c>
      <c r="J1357" s="35" t="s">
        <v>12144</v>
      </c>
      <c r="K1357" s="35" t="s">
        <v>12145</v>
      </c>
      <c r="L1357" s="35" t="s">
        <v>12146</v>
      </c>
      <c r="M1357" s="35" t="s">
        <v>12147</v>
      </c>
      <c r="N1357" s="35" t="s">
        <v>12148</v>
      </c>
      <c r="O1357" s="35" t="s">
        <v>12149</v>
      </c>
      <c r="P1357" s="38">
        <v>50000</v>
      </c>
      <c r="Q1357" s="38">
        <v>6650</v>
      </c>
      <c r="R1357" s="38">
        <v>0</v>
      </c>
      <c r="S1357" s="38">
        <v>0</v>
      </c>
      <c r="T1357" s="38">
        <v>0</v>
      </c>
      <c r="U1357" s="19"/>
      <c r="V1357" s="38">
        <v>0</v>
      </c>
      <c r="W1357" s="19"/>
      <c r="X1357" s="38">
        <v>0</v>
      </c>
      <c r="Y1357" s="38">
        <v>56650</v>
      </c>
      <c r="Z1357" s="38">
        <v>56650</v>
      </c>
      <c r="AA1357" s="20"/>
      <c r="AB1357" s="19"/>
      <c r="AC1357" s="38" t="s">
        <v>112</v>
      </c>
    </row>
    <row r="1358" spans="1:29" x14ac:dyDescent="0.25">
      <c r="A1358" s="13" t="str">
        <f t="shared" si="44"/>
        <v>1401136583</v>
      </c>
      <c r="B1358" s="35">
        <v>1353</v>
      </c>
      <c r="C1358" s="36" t="s">
        <v>12150</v>
      </c>
      <c r="D1358" s="13" t="str">
        <f t="shared" si="45"/>
        <v>1401136583</v>
      </c>
      <c r="E1358" s="36"/>
      <c r="F1358" s="35" t="s">
        <v>12151</v>
      </c>
      <c r="G1358" s="37">
        <v>44106.190046296295</v>
      </c>
      <c r="H1358" s="35" t="s">
        <v>157</v>
      </c>
      <c r="I1358" s="35" t="s">
        <v>12152</v>
      </c>
      <c r="J1358" s="35" t="s">
        <v>12152</v>
      </c>
      <c r="K1358" s="35" t="s">
        <v>12153</v>
      </c>
      <c r="L1358" s="35" t="s">
        <v>12154</v>
      </c>
      <c r="M1358" s="35" t="s">
        <v>12155</v>
      </c>
      <c r="N1358" s="35" t="s">
        <v>12156</v>
      </c>
      <c r="O1358" s="35" t="s">
        <v>12157</v>
      </c>
      <c r="P1358" s="38">
        <v>1422000</v>
      </c>
      <c r="Q1358" s="38">
        <v>6650</v>
      </c>
      <c r="R1358" s="38">
        <v>9000</v>
      </c>
      <c r="S1358" s="38">
        <v>0</v>
      </c>
      <c r="T1358" s="38">
        <v>0</v>
      </c>
      <c r="U1358" s="19"/>
      <c r="V1358" s="38">
        <v>0</v>
      </c>
      <c r="W1358" s="19"/>
      <c r="X1358" s="38">
        <v>0</v>
      </c>
      <c r="Y1358" s="38">
        <v>1437650</v>
      </c>
      <c r="Z1358" s="38">
        <v>1437650</v>
      </c>
      <c r="AA1358" s="39" t="s">
        <v>12158</v>
      </c>
      <c r="AB1358" s="38" t="s">
        <v>168</v>
      </c>
      <c r="AC1358" s="38" t="s">
        <v>112</v>
      </c>
    </row>
    <row r="1359" spans="1:29" x14ac:dyDescent="0.25">
      <c r="A1359" s="13" t="str">
        <f t="shared" si="44"/>
        <v>1844095470</v>
      </c>
      <c r="B1359" s="35">
        <v>1354</v>
      </c>
      <c r="C1359" s="36" t="s">
        <v>12159</v>
      </c>
      <c r="D1359" s="13" t="str">
        <f t="shared" si="45"/>
        <v>1844095470</v>
      </c>
      <c r="E1359" s="36"/>
      <c r="F1359" s="35" t="s">
        <v>12160</v>
      </c>
      <c r="G1359" s="37">
        <v>44106.221400462964</v>
      </c>
      <c r="H1359" s="35" t="s">
        <v>157</v>
      </c>
      <c r="I1359" s="35" t="s">
        <v>12161</v>
      </c>
      <c r="J1359" s="35" t="s">
        <v>12161</v>
      </c>
      <c r="K1359" s="35" t="s">
        <v>12162</v>
      </c>
      <c r="L1359" s="35" t="s">
        <v>12163</v>
      </c>
      <c r="M1359" s="35" t="s">
        <v>12164</v>
      </c>
      <c r="N1359" s="35" t="s">
        <v>12165</v>
      </c>
      <c r="O1359" s="35" t="s">
        <v>12166</v>
      </c>
      <c r="P1359" s="38">
        <v>459000</v>
      </c>
      <c r="Q1359" s="38">
        <v>6650</v>
      </c>
      <c r="R1359" s="38">
        <v>7000</v>
      </c>
      <c r="S1359" s="38">
        <v>0</v>
      </c>
      <c r="T1359" s="38">
        <v>0</v>
      </c>
      <c r="U1359" s="19"/>
      <c r="V1359" s="38">
        <v>0</v>
      </c>
      <c r="W1359" s="19"/>
      <c r="X1359" s="38">
        <v>0</v>
      </c>
      <c r="Y1359" s="38">
        <v>472650</v>
      </c>
      <c r="Z1359" s="38">
        <v>472650</v>
      </c>
      <c r="AA1359" s="39" t="s">
        <v>12167</v>
      </c>
      <c r="AB1359" s="38" t="s">
        <v>162</v>
      </c>
      <c r="AC1359" s="38" t="s">
        <v>112</v>
      </c>
    </row>
    <row r="1360" spans="1:29" x14ac:dyDescent="0.25">
      <c r="A1360" s="13" t="str">
        <f t="shared" si="44"/>
        <v>1924195225</v>
      </c>
      <c r="B1360" s="35">
        <v>1355</v>
      </c>
      <c r="C1360" s="36" t="s">
        <v>12168</v>
      </c>
      <c r="D1360" s="13" t="str">
        <f t="shared" si="45"/>
        <v>1924195225</v>
      </c>
      <c r="E1360" s="36"/>
      <c r="F1360" s="35" t="s">
        <v>12169</v>
      </c>
      <c r="G1360" s="37">
        <v>44106.230196759258</v>
      </c>
      <c r="H1360" s="35" t="s">
        <v>157</v>
      </c>
      <c r="I1360" s="35" t="s">
        <v>12170</v>
      </c>
      <c r="J1360" s="35" t="s">
        <v>12170</v>
      </c>
      <c r="K1360" s="35" t="s">
        <v>12171</v>
      </c>
      <c r="L1360" s="35" t="s">
        <v>12172</v>
      </c>
      <c r="M1360" s="35" t="s">
        <v>12173</v>
      </c>
      <c r="N1360" s="35" t="s">
        <v>12174</v>
      </c>
      <c r="O1360" s="35" t="s">
        <v>12175</v>
      </c>
      <c r="P1360" s="38">
        <v>1200000</v>
      </c>
      <c r="Q1360" s="38">
        <v>6650</v>
      </c>
      <c r="R1360" s="38">
        <v>8000</v>
      </c>
      <c r="S1360" s="38">
        <v>0</v>
      </c>
      <c r="T1360" s="38">
        <v>0</v>
      </c>
      <c r="U1360" s="19"/>
      <c r="V1360" s="38">
        <v>0</v>
      </c>
      <c r="W1360" s="19"/>
      <c r="X1360" s="38">
        <v>0</v>
      </c>
      <c r="Y1360" s="38">
        <v>1214650</v>
      </c>
      <c r="Z1360" s="38">
        <v>1214650</v>
      </c>
      <c r="AA1360" s="39" t="s">
        <v>12176</v>
      </c>
      <c r="AB1360" s="38" t="s">
        <v>138</v>
      </c>
      <c r="AC1360" s="38" t="s">
        <v>112</v>
      </c>
    </row>
    <row r="1361" spans="1:29" x14ac:dyDescent="0.25">
      <c r="A1361" s="13" t="str">
        <f t="shared" si="44"/>
        <v>1069436829</v>
      </c>
      <c r="B1361" s="35">
        <v>1356</v>
      </c>
      <c r="C1361" s="36" t="s">
        <v>12177</v>
      </c>
      <c r="D1361" s="13" t="str">
        <f t="shared" si="45"/>
        <v>1069436829</v>
      </c>
      <c r="E1361" s="36"/>
      <c r="F1361" s="35" t="s">
        <v>12178</v>
      </c>
      <c r="G1361" s="37">
        <v>44106.234502314815</v>
      </c>
      <c r="H1361" s="35" t="s">
        <v>157</v>
      </c>
      <c r="I1361" s="35" t="s">
        <v>12179</v>
      </c>
      <c r="J1361" s="35" t="s">
        <v>12179</v>
      </c>
      <c r="K1361" s="35" t="s">
        <v>12180</v>
      </c>
      <c r="L1361" s="35" t="s">
        <v>12181</v>
      </c>
      <c r="M1361" s="35" t="s">
        <v>12182</v>
      </c>
      <c r="N1361" s="35" t="s">
        <v>12183</v>
      </c>
      <c r="O1361" s="35" t="s">
        <v>12184</v>
      </c>
      <c r="P1361" s="38">
        <v>950000</v>
      </c>
      <c r="Q1361" s="38">
        <v>6650</v>
      </c>
      <c r="R1361" s="38">
        <v>15000</v>
      </c>
      <c r="S1361" s="38">
        <v>0</v>
      </c>
      <c r="T1361" s="38">
        <v>0</v>
      </c>
      <c r="U1361" s="19"/>
      <c r="V1361" s="38">
        <v>0</v>
      </c>
      <c r="W1361" s="19"/>
      <c r="X1361" s="38">
        <v>0</v>
      </c>
      <c r="Y1361" s="38">
        <v>971650</v>
      </c>
      <c r="Z1361" s="38">
        <v>971650</v>
      </c>
      <c r="AA1361" s="39" t="s">
        <v>12185</v>
      </c>
      <c r="AB1361" s="38" t="s">
        <v>151</v>
      </c>
      <c r="AC1361" s="38" t="s">
        <v>112</v>
      </c>
    </row>
    <row r="1362" spans="1:29" x14ac:dyDescent="0.25">
      <c r="A1362" s="13" t="str">
        <f t="shared" si="44"/>
        <v>1606626036</v>
      </c>
      <c r="B1362" s="35">
        <v>1357</v>
      </c>
      <c r="C1362" s="36" t="s">
        <v>12186</v>
      </c>
      <c r="D1362" s="13" t="str">
        <f t="shared" si="45"/>
        <v>1606626036</v>
      </c>
      <c r="E1362" s="36"/>
      <c r="F1362" s="35" t="s">
        <v>12187</v>
      </c>
      <c r="G1362" s="37">
        <v>44106.236296296294</v>
      </c>
      <c r="H1362" s="35" t="s">
        <v>157</v>
      </c>
      <c r="I1362" s="35" t="s">
        <v>12188</v>
      </c>
      <c r="J1362" s="35" t="s">
        <v>12188</v>
      </c>
      <c r="K1362" s="35" t="s">
        <v>12189</v>
      </c>
      <c r="L1362" s="35" t="s">
        <v>12190</v>
      </c>
      <c r="M1362" s="35" t="s">
        <v>12191</v>
      </c>
      <c r="N1362" s="35" t="s">
        <v>12192</v>
      </c>
      <c r="O1362" s="35" t="s">
        <v>12193</v>
      </c>
      <c r="P1362" s="38">
        <v>50000</v>
      </c>
      <c r="Q1362" s="38">
        <v>6650</v>
      </c>
      <c r="R1362" s="38">
        <v>10000</v>
      </c>
      <c r="S1362" s="38">
        <v>0</v>
      </c>
      <c r="T1362" s="38">
        <v>0</v>
      </c>
      <c r="U1362" s="19"/>
      <c r="V1362" s="38">
        <v>0</v>
      </c>
      <c r="W1362" s="19"/>
      <c r="X1362" s="38">
        <v>0</v>
      </c>
      <c r="Y1362" s="38">
        <v>66650</v>
      </c>
      <c r="Z1362" s="38">
        <v>66650</v>
      </c>
      <c r="AA1362" s="39" t="s">
        <v>12194</v>
      </c>
      <c r="AB1362" s="38" t="s">
        <v>162</v>
      </c>
      <c r="AC1362" s="38" t="s">
        <v>112</v>
      </c>
    </row>
    <row r="1363" spans="1:29" x14ac:dyDescent="0.25">
      <c r="A1363" s="13" t="str">
        <f t="shared" si="44"/>
        <v>1074726086</v>
      </c>
      <c r="B1363" s="35">
        <v>1358</v>
      </c>
      <c r="C1363" s="36" t="s">
        <v>12195</v>
      </c>
      <c r="D1363" s="13" t="str">
        <f t="shared" si="45"/>
        <v>1074726086</v>
      </c>
      <c r="E1363" s="36"/>
      <c r="F1363" s="35" t="s">
        <v>12196</v>
      </c>
      <c r="G1363" s="37">
        <v>44106.25204861111</v>
      </c>
      <c r="H1363" s="35" t="s">
        <v>157</v>
      </c>
      <c r="I1363" s="35" t="s">
        <v>12197</v>
      </c>
      <c r="J1363" s="35" t="s">
        <v>12197</v>
      </c>
      <c r="K1363" s="35" t="s">
        <v>12198</v>
      </c>
      <c r="L1363" s="35" t="s">
        <v>12199</v>
      </c>
      <c r="M1363" s="35" t="s">
        <v>12200</v>
      </c>
      <c r="N1363" s="35" t="s">
        <v>12201</v>
      </c>
      <c r="O1363" s="35" t="s">
        <v>12202</v>
      </c>
      <c r="P1363" s="38">
        <v>50000</v>
      </c>
      <c r="Q1363" s="38">
        <v>6650</v>
      </c>
      <c r="R1363" s="38">
        <v>41000</v>
      </c>
      <c r="S1363" s="38">
        <v>0</v>
      </c>
      <c r="T1363" s="38">
        <v>0</v>
      </c>
      <c r="U1363" s="19"/>
      <c r="V1363" s="38">
        <v>0</v>
      </c>
      <c r="W1363" s="19"/>
      <c r="X1363" s="38">
        <v>0</v>
      </c>
      <c r="Y1363" s="38">
        <v>97650</v>
      </c>
      <c r="Z1363" s="38">
        <v>97650</v>
      </c>
      <c r="AA1363" s="39" t="s">
        <v>12203</v>
      </c>
      <c r="AB1363" s="38" t="s">
        <v>168</v>
      </c>
      <c r="AC1363" s="38" t="s">
        <v>112</v>
      </c>
    </row>
    <row r="1364" spans="1:29" x14ac:dyDescent="0.25">
      <c r="A1364" s="13" t="str">
        <f t="shared" si="44"/>
        <v>1983395911</v>
      </c>
      <c r="B1364" s="35">
        <v>1359</v>
      </c>
      <c r="C1364" s="36" t="s">
        <v>12204</v>
      </c>
      <c r="D1364" s="13" t="str">
        <f t="shared" si="45"/>
        <v>1983395911</v>
      </c>
      <c r="E1364" s="36"/>
      <c r="F1364" s="35" t="s">
        <v>12205</v>
      </c>
      <c r="G1364" s="37">
        <v>44106.253553240742</v>
      </c>
      <c r="H1364" s="35" t="s">
        <v>157</v>
      </c>
      <c r="I1364" s="35" t="s">
        <v>12206</v>
      </c>
      <c r="J1364" s="35" t="s">
        <v>12206</v>
      </c>
      <c r="K1364" s="35" t="s">
        <v>12207</v>
      </c>
      <c r="L1364" s="35" t="s">
        <v>12208</v>
      </c>
      <c r="M1364" s="35" t="s">
        <v>12209</v>
      </c>
      <c r="N1364" s="35" t="s">
        <v>12210</v>
      </c>
      <c r="O1364" s="35" t="s">
        <v>12211</v>
      </c>
      <c r="P1364" s="38">
        <v>950000</v>
      </c>
      <c r="Q1364" s="38">
        <v>6650</v>
      </c>
      <c r="R1364" s="38">
        <v>22000</v>
      </c>
      <c r="S1364" s="38">
        <v>0</v>
      </c>
      <c r="T1364" s="38">
        <v>0</v>
      </c>
      <c r="U1364" s="19"/>
      <c r="V1364" s="38">
        <v>0</v>
      </c>
      <c r="W1364" s="19"/>
      <c r="X1364" s="38">
        <v>0</v>
      </c>
      <c r="Y1364" s="38">
        <v>978650</v>
      </c>
      <c r="Z1364" s="38">
        <v>978650</v>
      </c>
      <c r="AA1364" s="39" t="s">
        <v>12212</v>
      </c>
      <c r="AB1364" s="38" t="s">
        <v>168</v>
      </c>
      <c r="AC1364" s="38" t="s">
        <v>112</v>
      </c>
    </row>
    <row r="1365" spans="1:29" x14ac:dyDescent="0.25">
      <c r="A1365" s="13" t="str">
        <f t="shared" si="44"/>
        <v>1810736461</v>
      </c>
      <c r="B1365" s="35">
        <v>1360</v>
      </c>
      <c r="C1365" s="36" t="s">
        <v>12213</v>
      </c>
      <c r="D1365" s="13" t="str">
        <f t="shared" si="45"/>
        <v>1810736461</v>
      </c>
      <c r="E1365" s="36"/>
      <c r="F1365" s="35" t="s">
        <v>12214</v>
      </c>
      <c r="G1365" s="37">
        <v>44106.257893518516</v>
      </c>
      <c r="H1365" s="35" t="s">
        <v>157</v>
      </c>
      <c r="I1365" s="35" t="s">
        <v>12215</v>
      </c>
      <c r="J1365" s="35" t="s">
        <v>12215</v>
      </c>
      <c r="K1365" s="35" t="s">
        <v>12216</v>
      </c>
      <c r="L1365" s="35" t="s">
        <v>12217</v>
      </c>
      <c r="M1365" s="35" t="s">
        <v>12218</v>
      </c>
      <c r="N1365" s="35" t="s">
        <v>1332</v>
      </c>
      <c r="O1365" s="35" t="s">
        <v>1333</v>
      </c>
      <c r="P1365" s="38">
        <v>658000</v>
      </c>
      <c r="Q1365" s="38">
        <v>6650</v>
      </c>
      <c r="R1365" s="38">
        <v>23000</v>
      </c>
      <c r="S1365" s="38">
        <v>0</v>
      </c>
      <c r="T1365" s="38">
        <v>0</v>
      </c>
      <c r="U1365" s="19"/>
      <c r="V1365" s="38">
        <v>0</v>
      </c>
      <c r="W1365" s="19"/>
      <c r="X1365" s="38">
        <v>0</v>
      </c>
      <c r="Y1365" s="38">
        <v>687650</v>
      </c>
      <c r="Z1365" s="38">
        <v>687650</v>
      </c>
      <c r="AA1365" s="39" t="s">
        <v>12219</v>
      </c>
      <c r="AB1365" s="38" t="s">
        <v>162</v>
      </c>
      <c r="AC1365" s="38" t="s">
        <v>112</v>
      </c>
    </row>
    <row r="1366" spans="1:29" x14ac:dyDescent="0.25">
      <c r="A1366" s="13" t="str">
        <f t="shared" si="44"/>
        <v>1146536548</v>
      </c>
      <c r="B1366" s="35">
        <v>1361</v>
      </c>
      <c r="C1366" s="36" t="s">
        <v>12220</v>
      </c>
      <c r="D1366" s="13" t="str">
        <f t="shared" si="45"/>
        <v>1146536548</v>
      </c>
      <c r="E1366" s="36"/>
      <c r="F1366" s="35" t="s">
        <v>12221</v>
      </c>
      <c r="G1366" s="37">
        <v>44106.259583333333</v>
      </c>
      <c r="H1366" s="35" t="s">
        <v>157</v>
      </c>
      <c r="I1366" s="35" t="s">
        <v>12222</v>
      </c>
      <c r="J1366" s="35" t="s">
        <v>12222</v>
      </c>
      <c r="K1366" s="35" t="s">
        <v>12223</v>
      </c>
      <c r="L1366" s="35" t="s">
        <v>12224</v>
      </c>
      <c r="M1366" s="35" t="s">
        <v>12225</v>
      </c>
      <c r="N1366" s="35" t="s">
        <v>10762</v>
      </c>
      <c r="O1366" s="35" t="s">
        <v>213</v>
      </c>
      <c r="P1366" s="38">
        <v>270000</v>
      </c>
      <c r="Q1366" s="38">
        <v>6650</v>
      </c>
      <c r="R1366" s="38">
        <v>0</v>
      </c>
      <c r="S1366" s="38">
        <v>0</v>
      </c>
      <c r="T1366" s="38">
        <v>0</v>
      </c>
      <c r="U1366" s="19"/>
      <c r="V1366" s="38">
        <v>0</v>
      </c>
      <c r="W1366" s="19"/>
      <c r="X1366" s="38">
        <v>0</v>
      </c>
      <c r="Y1366" s="38">
        <v>276650</v>
      </c>
      <c r="Z1366" s="38">
        <v>276650</v>
      </c>
      <c r="AA1366" s="20"/>
      <c r="AB1366" s="19"/>
      <c r="AC1366" s="38" t="s">
        <v>112</v>
      </c>
    </row>
    <row r="1367" spans="1:29" x14ac:dyDescent="0.25">
      <c r="A1367" s="13" t="str">
        <f t="shared" si="44"/>
        <v>1941595743</v>
      </c>
      <c r="B1367" s="35">
        <v>1362</v>
      </c>
      <c r="C1367" s="36" t="s">
        <v>12226</v>
      </c>
      <c r="D1367" s="13" t="str">
        <f t="shared" si="45"/>
        <v>1941595743</v>
      </c>
      <c r="E1367" s="36"/>
      <c r="F1367" s="35" t="s">
        <v>12227</v>
      </c>
      <c r="G1367" s="37">
        <v>44106.273379629631</v>
      </c>
      <c r="H1367" s="35" t="s">
        <v>157</v>
      </c>
      <c r="I1367" s="35" t="s">
        <v>12228</v>
      </c>
      <c r="J1367" s="35" t="s">
        <v>12228</v>
      </c>
      <c r="K1367" s="35" t="s">
        <v>12229</v>
      </c>
      <c r="L1367" s="35" t="s">
        <v>12230</v>
      </c>
      <c r="M1367" s="35" t="s">
        <v>12231</v>
      </c>
      <c r="N1367" s="35" t="s">
        <v>342</v>
      </c>
      <c r="O1367" s="35" t="s">
        <v>343</v>
      </c>
      <c r="P1367" s="38">
        <v>474000</v>
      </c>
      <c r="Q1367" s="38">
        <v>6650</v>
      </c>
      <c r="R1367" s="38">
        <v>10000</v>
      </c>
      <c r="S1367" s="38">
        <v>0</v>
      </c>
      <c r="T1367" s="38">
        <v>0</v>
      </c>
      <c r="U1367" s="19"/>
      <c r="V1367" s="38">
        <v>0</v>
      </c>
      <c r="W1367" s="19"/>
      <c r="X1367" s="38">
        <v>0</v>
      </c>
      <c r="Y1367" s="38">
        <v>490650</v>
      </c>
      <c r="Z1367" s="38">
        <v>490650</v>
      </c>
      <c r="AA1367" s="39" t="s">
        <v>12232</v>
      </c>
      <c r="AB1367" s="38" t="s">
        <v>168</v>
      </c>
      <c r="AC1367" s="38" t="s">
        <v>112</v>
      </c>
    </row>
    <row r="1368" spans="1:29" x14ac:dyDescent="0.25">
      <c r="A1368" s="13" t="str">
        <f t="shared" si="44"/>
        <v>1595655SFQ0</v>
      </c>
      <c r="B1368" s="35">
        <v>1363</v>
      </c>
      <c r="C1368" s="36" t="s">
        <v>12233</v>
      </c>
      <c r="D1368" s="13" t="str">
        <f t="shared" si="45"/>
        <v>1595655SFQ0</v>
      </c>
      <c r="E1368" s="36"/>
      <c r="F1368" s="35" t="s">
        <v>12233</v>
      </c>
      <c r="G1368" s="37">
        <v>44106.278391203705</v>
      </c>
      <c r="H1368" s="35" t="s">
        <v>180</v>
      </c>
      <c r="I1368" s="35" t="s">
        <v>12234</v>
      </c>
      <c r="J1368" s="35" t="s">
        <v>12234</v>
      </c>
      <c r="K1368" s="35" t="s">
        <v>12235</v>
      </c>
      <c r="L1368" s="35" t="s">
        <v>12236</v>
      </c>
      <c r="M1368" s="35" t="s">
        <v>12237</v>
      </c>
      <c r="N1368" s="35" t="s">
        <v>1500</v>
      </c>
      <c r="O1368" s="35" t="s">
        <v>282</v>
      </c>
      <c r="P1368" s="38">
        <v>380000</v>
      </c>
      <c r="Q1368" s="38">
        <v>5200</v>
      </c>
      <c r="R1368" s="38">
        <v>10000</v>
      </c>
      <c r="S1368" s="38">
        <v>0</v>
      </c>
      <c r="T1368" s="38">
        <v>0</v>
      </c>
      <c r="U1368" s="19"/>
      <c r="V1368" s="38">
        <v>0</v>
      </c>
      <c r="W1368" s="19"/>
      <c r="X1368" s="38">
        <v>0</v>
      </c>
      <c r="Y1368" s="38">
        <v>395200</v>
      </c>
      <c r="Z1368" s="38">
        <v>395200</v>
      </c>
      <c r="AA1368" s="39" t="s">
        <v>12238</v>
      </c>
      <c r="AB1368" s="38" t="s">
        <v>168</v>
      </c>
      <c r="AC1368" s="38" t="s">
        <v>112</v>
      </c>
    </row>
    <row r="1369" spans="1:29" x14ac:dyDescent="0.25">
      <c r="A1369" s="13" t="str">
        <f t="shared" si="44"/>
        <v>1648736636</v>
      </c>
      <c r="B1369" s="35">
        <v>1364</v>
      </c>
      <c r="C1369" s="36" t="s">
        <v>12239</v>
      </c>
      <c r="D1369" s="13" t="str">
        <f t="shared" si="45"/>
        <v>1648736636</v>
      </c>
      <c r="E1369" s="36"/>
      <c r="F1369" s="35" t="s">
        <v>12240</v>
      </c>
      <c r="G1369" s="37">
        <v>44106.292118055557</v>
      </c>
      <c r="H1369" s="35" t="s">
        <v>157</v>
      </c>
      <c r="I1369" s="35" t="s">
        <v>12241</v>
      </c>
      <c r="J1369" s="35" t="s">
        <v>12241</v>
      </c>
      <c r="K1369" s="35" t="s">
        <v>12242</v>
      </c>
      <c r="L1369" s="35" t="s">
        <v>12243</v>
      </c>
      <c r="M1369" s="35" t="s">
        <v>12244</v>
      </c>
      <c r="N1369" s="35" t="s">
        <v>843</v>
      </c>
      <c r="O1369" s="35" t="s">
        <v>844</v>
      </c>
      <c r="P1369" s="38">
        <v>620000</v>
      </c>
      <c r="Q1369" s="38">
        <v>6650</v>
      </c>
      <c r="R1369" s="38">
        <v>8000</v>
      </c>
      <c r="S1369" s="38">
        <v>0</v>
      </c>
      <c r="T1369" s="38">
        <v>0</v>
      </c>
      <c r="U1369" s="19"/>
      <c r="V1369" s="38">
        <v>0</v>
      </c>
      <c r="W1369" s="19"/>
      <c r="X1369" s="38">
        <v>0</v>
      </c>
      <c r="Y1369" s="38">
        <v>634650</v>
      </c>
      <c r="Z1369" s="38">
        <v>634650</v>
      </c>
      <c r="AA1369" s="39" t="s">
        <v>12245</v>
      </c>
      <c r="AB1369" s="38" t="s">
        <v>138</v>
      </c>
      <c r="AC1369" s="38" t="s">
        <v>112</v>
      </c>
    </row>
    <row r="1370" spans="1:29" x14ac:dyDescent="0.25">
      <c r="A1370" s="13" t="str">
        <f t="shared" si="44"/>
        <v>1562046564</v>
      </c>
      <c r="B1370" s="35">
        <v>1365</v>
      </c>
      <c r="C1370" s="36" t="s">
        <v>12246</v>
      </c>
      <c r="D1370" s="13" t="str">
        <f t="shared" si="45"/>
        <v>1562046564</v>
      </c>
      <c r="E1370" s="36"/>
      <c r="F1370" s="35" t="s">
        <v>12247</v>
      </c>
      <c r="G1370" s="37">
        <v>44106.295902777776</v>
      </c>
      <c r="H1370" s="35" t="s">
        <v>157</v>
      </c>
      <c r="I1370" s="35" t="s">
        <v>12248</v>
      </c>
      <c r="J1370" s="35" t="s">
        <v>12248</v>
      </c>
      <c r="K1370" s="35" t="s">
        <v>12249</v>
      </c>
      <c r="L1370" s="35" t="s">
        <v>12250</v>
      </c>
      <c r="M1370" s="35" t="s">
        <v>12251</v>
      </c>
      <c r="N1370" s="35" t="s">
        <v>301</v>
      </c>
      <c r="O1370" s="35" t="s">
        <v>302</v>
      </c>
      <c r="P1370" s="38">
        <v>620000</v>
      </c>
      <c r="Q1370" s="38">
        <v>6650</v>
      </c>
      <c r="R1370" s="38">
        <v>18000</v>
      </c>
      <c r="S1370" s="38">
        <v>0</v>
      </c>
      <c r="T1370" s="38">
        <v>0</v>
      </c>
      <c r="U1370" s="19"/>
      <c r="V1370" s="38">
        <v>0</v>
      </c>
      <c r="W1370" s="19"/>
      <c r="X1370" s="38">
        <v>0</v>
      </c>
      <c r="Y1370" s="38">
        <v>644650</v>
      </c>
      <c r="Z1370" s="38">
        <v>644650</v>
      </c>
      <c r="AA1370" s="39" t="s">
        <v>12252</v>
      </c>
      <c r="AB1370" s="38" t="s">
        <v>162</v>
      </c>
      <c r="AC1370" s="38" t="s">
        <v>112</v>
      </c>
    </row>
    <row r="1371" spans="1:29" x14ac:dyDescent="0.25">
      <c r="A1371" s="13" t="str">
        <f t="shared" si="44"/>
        <v>1948046124</v>
      </c>
      <c r="B1371" s="35">
        <v>1366</v>
      </c>
      <c r="C1371" s="36" t="s">
        <v>12253</v>
      </c>
      <c r="D1371" s="13" t="str">
        <f t="shared" si="45"/>
        <v>1948046124</v>
      </c>
      <c r="E1371" s="36"/>
      <c r="F1371" s="35" t="s">
        <v>12254</v>
      </c>
      <c r="G1371" s="37">
        <v>44106.304247685184</v>
      </c>
      <c r="H1371" s="35" t="s">
        <v>157</v>
      </c>
      <c r="I1371" s="35" t="s">
        <v>12255</v>
      </c>
      <c r="J1371" s="35" t="s">
        <v>12255</v>
      </c>
      <c r="K1371" s="35" t="s">
        <v>12256</v>
      </c>
      <c r="L1371" s="35" t="s">
        <v>12257</v>
      </c>
      <c r="M1371" s="35" t="s">
        <v>12258</v>
      </c>
      <c r="N1371" s="35" t="s">
        <v>12259</v>
      </c>
      <c r="O1371" s="35" t="s">
        <v>12260</v>
      </c>
      <c r="P1371" s="38">
        <v>50000</v>
      </c>
      <c r="Q1371" s="38">
        <v>6650</v>
      </c>
      <c r="R1371" s="38">
        <v>0</v>
      </c>
      <c r="S1371" s="38">
        <v>0</v>
      </c>
      <c r="T1371" s="38">
        <v>0</v>
      </c>
      <c r="U1371" s="19"/>
      <c r="V1371" s="38">
        <v>0</v>
      </c>
      <c r="W1371" s="19"/>
      <c r="X1371" s="38">
        <v>0</v>
      </c>
      <c r="Y1371" s="38">
        <v>56650</v>
      </c>
      <c r="Z1371" s="38">
        <v>56650</v>
      </c>
      <c r="AA1371" s="20"/>
      <c r="AB1371" s="19"/>
      <c r="AC1371" s="38" t="s">
        <v>112</v>
      </c>
    </row>
    <row r="1372" spans="1:29" x14ac:dyDescent="0.25">
      <c r="A1372" s="13" t="str">
        <f t="shared" si="44"/>
        <v>1620246749</v>
      </c>
      <c r="B1372" s="35">
        <v>1367</v>
      </c>
      <c r="C1372" s="36" t="s">
        <v>12261</v>
      </c>
      <c r="D1372" s="13" t="str">
        <f t="shared" si="45"/>
        <v>1620246749</v>
      </c>
      <c r="E1372" s="36"/>
      <c r="F1372" s="35" t="s">
        <v>12262</v>
      </c>
      <c r="G1372" s="37">
        <v>44106.315752314818</v>
      </c>
      <c r="H1372" s="35" t="s">
        <v>157</v>
      </c>
      <c r="I1372" s="35" t="s">
        <v>12263</v>
      </c>
      <c r="J1372" s="35" t="s">
        <v>12263</v>
      </c>
      <c r="K1372" s="35" t="s">
        <v>12264</v>
      </c>
      <c r="L1372" s="35" t="s">
        <v>12265</v>
      </c>
      <c r="M1372" s="35" t="s">
        <v>12266</v>
      </c>
      <c r="N1372" s="35" t="s">
        <v>12267</v>
      </c>
      <c r="O1372" s="35" t="s">
        <v>12268</v>
      </c>
      <c r="P1372" s="38">
        <v>50000</v>
      </c>
      <c r="Q1372" s="38">
        <v>6650</v>
      </c>
      <c r="R1372" s="38">
        <v>0</v>
      </c>
      <c r="S1372" s="38">
        <v>0</v>
      </c>
      <c r="T1372" s="38">
        <v>0</v>
      </c>
      <c r="U1372" s="19"/>
      <c r="V1372" s="38">
        <v>0</v>
      </c>
      <c r="W1372" s="19"/>
      <c r="X1372" s="38">
        <v>0</v>
      </c>
      <c r="Y1372" s="38">
        <v>56650</v>
      </c>
      <c r="Z1372" s="38">
        <v>56650</v>
      </c>
      <c r="AA1372" s="20"/>
      <c r="AB1372" s="19"/>
      <c r="AC1372" s="38" t="s">
        <v>112</v>
      </c>
    </row>
    <row r="1373" spans="1:29" x14ac:dyDescent="0.25">
      <c r="A1373" s="13" t="str">
        <f t="shared" si="44"/>
        <v>1934995997</v>
      </c>
      <c r="B1373" s="35">
        <v>1368</v>
      </c>
      <c r="C1373" s="36" t="s">
        <v>12269</v>
      </c>
      <c r="D1373" s="13" t="str">
        <f t="shared" si="45"/>
        <v>1934995997</v>
      </c>
      <c r="E1373" s="36"/>
      <c r="F1373" s="35" t="s">
        <v>12270</v>
      </c>
      <c r="G1373" s="37">
        <v>44106.322789351849</v>
      </c>
      <c r="H1373" s="35" t="s">
        <v>157</v>
      </c>
      <c r="I1373" s="35" t="s">
        <v>12271</v>
      </c>
      <c r="J1373" s="35" t="s">
        <v>12271</v>
      </c>
      <c r="K1373" s="35" t="s">
        <v>12272</v>
      </c>
      <c r="L1373" s="35" t="s">
        <v>12273</v>
      </c>
      <c r="M1373" s="35" t="s">
        <v>12274</v>
      </c>
      <c r="N1373" s="35" t="s">
        <v>165</v>
      </c>
      <c r="O1373" s="35" t="s">
        <v>166</v>
      </c>
      <c r="P1373" s="38">
        <v>1165000</v>
      </c>
      <c r="Q1373" s="38">
        <v>6650</v>
      </c>
      <c r="R1373" s="38">
        <v>25000</v>
      </c>
      <c r="S1373" s="38">
        <v>0</v>
      </c>
      <c r="T1373" s="38">
        <v>0</v>
      </c>
      <c r="U1373" s="19"/>
      <c r="V1373" s="38">
        <v>0</v>
      </c>
      <c r="W1373" s="19"/>
      <c r="X1373" s="38">
        <v>0</v>
      </c>
      <c r="Y1373" s="38">
        <v>1196650</v>
      </c>
      <c r="Z1373" s="38">
        <v>1196650</v>
      </c>
      <c r="AA1373" s="39" t="s">
        <v>12275</v>
      </c>
      <c r="AB1373" s="38" t="s">
        <v>162</v>
      </c>
      <c r="AC1373" s="38" t="s">
        <v>112</v>
      </c>
    </row>
    <row r="1374" spans="1:29" x14ac:dyDescent="0.25">
      <c r="A1374" s="13" t="str">
        <f t="shared" si="44"/>
        <v>1568995253</v>
      </c>
      <c r="B1374" s="35">
        <v>1369</v>
      </c>
      <c r="C1374" s="36" t="s">
        <v>12276</v>
      </c>
      <c r="D1374" s="13" t="str">
        <f t="shared" si="45"/>
        <v>1568995253</v>
      </c>
      <c r="E1374" s="36"/>
      <c r="F1374" s="35" t="s">
        <v>12277</v>
      </c>
      <c r="G1374" s="37">
        <v>44106.327951388892</v>
      </c>
      <c r="H1374" s="35" t="s">
        <v>157</v>
      </c>
      <c r="I1374" s="35" t="s">
        <v>12278</v>
      </c>
      <c r="J1374" s="35" t="s">
        <v>12278</v>
      </c>
      <c r="K1374" s="35" t="s">
        <v>12279</v>
      </c>
      <c r="L1374" s="35" t="s">
        <v>12280</v>
      </c>
      <c r="M1374" s="35" t="s">
        <v>12281</v>
      </c>
      <c r="N1374" s="35" t="s">
        <v>12282</v>
      </c>
      <c r="O1374" s="35" t="s">
        <v>12283</v>
      </c>
      <c r="P1374" s="38">
        <v>50000</v>
      </c>
      <c r="Q1374" s="38">
        <v>6650</v>
      </c>
      <c r="R1374" s="38">
        <v>9000</v>
      </c>
      <c r="S1374" s="38">
        <v>0</v>
      </c>
      <c r="T1374" s="38">
        <v>0</v>
      </c>
      <c r="U1374" s="19"/>
      <c r="V1374" s="38">
        <v>0</v>
      </c>
      <c r="W1374" s="19"/>
      <c r="X1374" s="38">
        <v>0</v>
      </c>
      <c r="Y1374" s="38">
        <v>65650</v>
      </c>
      <c r="Z1374" s="38">
        <v>65650</v>
      </c>
      <c r="AA1374" s="39" t="s">
        <v>12284</v>
      </c>
      <c r="AB1374" s="38" t="s">
        <v>163</v>
      </c>
      <c r="AC1374" s="38" t="s">
        <v>112</v>
      </c>
    </row>
    <row r="1375" spans="1:29" x14ac:dyDescent="0.25">
      <c r="A1375" s="13" t="str">
        <f t="shared" si="44"/>
        <v>1839246009</v>
      </c>
      <c r="B1375" s="35">
        <v>1370</v>
      </c>
      <c r="C1375" s="36" t="s">
        <v>12285</v>
      </c>
      <c r="D1375" s="13" t="str">
        <f t="shared" si="45"/>
        <v>1839246009</v>
      </c>
      <c r="E1375" s="36"/>
      <c r="F1375" s="35" t="s">
        <v>12286</v>
      </c>
      <c r="G1375" s="37">
        <v>44106.336701388886</v>
      </c>
      <c r="H1375" s="35" t="s">
        <v>157</v>
      </c>
      <c r="I1375" s="35" t="s">
        <v>12287</v>
      </c>
      <c r="J1375" s="35" t="s">
        <v>12287</v>
      </c>
      <c r="K1375" s="35" t="s">
        <v>12288</v>
      </c>
      <c r="L1375" s="35" t="s">
        <v>12289</v>
      </c>
      <c r="M1375" s="35" t="s">
        <v>12290</v>
      </c>
      <c r="N1375" s="35" t="s">
        <v>1405</v>
      </c>
      <c r="O1375" s="35" t="s">
        <v>1406</v>
      </c>
      <c r="P1375" s="38">
        <v>150000</v>
      </c>
      <c r="Q1375" s="38">
        <v>6650</v>
      </c>
      <c r="R1375" s="38">
        <v>8000</v>
      </c>
      <c r="S1375" s="38">
        <v>0</v>
      </c>
      <c r="T1375" s="38">
        <v>0</v>
      </c>
      <c r="U1375" s="19"/>
      <c r="V1375" s="38">
        <v>0</v>
      </c>
      <c r="W1375" s="19"/>
      <c r="X1375" s="38">
        <v>0</v>
      </c>
      <c r="Y1375" s="38">
        <v>164650</v>
      </c>
      <c r="Z1375" s="38">
        <v>164650</v>
      </c>
      <c r="AA1375" s="39" t="s">
        <v>12291</v>
      </c>
      <c r="AB1375" s="38" t="s">
        <v>138</v>
      </c>
      <c r="AC1375" s="38" t="s">
        <v>112</v>
      </c>
    </row>
    <row r="1376" spans="1:29" x14ac:dyDescent="0.25">
      <c r="A1376" s="13" t="str">
        <f t="shared" si="44"/>
        <v>1655106301</v>
      </c>
      <c r="B1376" s="35">
        <v>1371</v>
      </c>
      <c r="C1376" s="36" t="s">
        <v>12292</v>
      </c>
      <c r="D1376" s="13" t="str">
        <f t="shared" si="45"/>
        <v>1655106301</v>
      </c>
      <c r="E1376" s="36"/>
      <c r="F1376" s="35" t="s">
        <v>12293</v>
      </c>
      <c r="G1376" s="37">
        <v>44106.347349537034</v>
      </c>
      <c r="H1376" s="35" t="s">
        <v>157</v>
      </c>
      <c r="I1376" s="35" t="s">
        <v>12294</v>
      </c>
      <c r="J1376" s="35" t="s">
        <v>12294</v>
      </c>
      <c r="K1376" s="35" t="s">
        <v>12295</v>
      </c>
      <c r="L1376" s="35" t="s">
        <v>12296</v>
      </c>
      <c r="M1376" s="35" t="s">
        <v>12297</v>
      </c>
      <c r="N1376" s="35" t="s">
        <v>12298</v>
      </c>
      <c r="O1376" s="35" t="s">
        <v>12299</v>
      </c>
      <c r="P1376" s="38">
        <v>430000</v>
      </c>
      <c r="Q1376" s="38">
        <v>6650</v>
      </c>
      <c r="R1376" s="38">
        <v>18000</v>
      </c>
      <c r="S1376" s="38">
        <v>0</v>
      </c>
      <c r="T1376" s="38">
        <v>0</v>
      </c>
      <c r="U1376" s="19"/>
      <c r="V1376" s="38">
        <v>0</v>
      </c>
      <c r="W1376" s="19"/>
      <c r="X1376" s="38">
        <v>0</v>
      </c>
      <c r="Y1376" s="38">
        <v>454650</v>
      </c>
      <c r="Z1376" s="38">
        <v>454650</v>
      </c>
      <c r="AA1376" s="39" t="s">
        <v>12300</v>
      </c>
      <c r="AB1376" s="38" t="s">
        <v>162</v>
      </c>
      <c r="AC1376" s="38" t="s">
        <v>112</v>
      </c>
    </row>
    <row r="1377" spans="1:29" x14ac:dyDescent="0.25">
      <c r="A1377" s="13" t="str">
        <f t="shared" si="44"/>
        <v>1553546684</v>
      </c>
      <c r="B1377" s="35">
        <v>1372</v>
      </c>
      <c r="C1377" s="36" t="s">
        <v>12301</v>
      </c>
      <c r="D1377" s="13" t="str">
        <f t="shared" si="45"/>
        <v>1553546684</v>
      </c>
      <c r="E1377" s="36"/>
      <c r="F1377" s="35" t="s">
        <v>12302</v>
      </c>
      <c r="G1377" s="37">
        <v>44106.355879629627</v>
      </c>
      <c r="H1377" s="35" t="s">
        <v>157</v>
      </c>
      <c r="I1377" s="35" t="s">
        <v>12303</v>
      </c>
      <c r="J1377" s="35" t="s">
        <v>12303</v>
      </c>
      <c r="K1377" s="35" t="s">
        <v>12304</v>
      </c>
      <c r="L1377" s="35" t="s">
        <v>12305</v>
      </c>
      <c r="M1377" s="35" t="s">
        <v>12306</v>
      </c>
      <c r="N1377" s="35" t="s">
        <v>12307</v>
      </c>
      <c r="O1377" s="35" t="s">
        <v>12308</v>
      </c>
      <c r="P1377" s="38">
        <v>137000</v>
      </c>
      <c r="Q1377" s="38">
        <v>6650</v>
      </c>
      <c r="R1377" s="38">
        <v>10000</v>
      </c>
      <c r="S1377" s="38">
        <v>0</v>
      </c>
      <c r="T1377" s="38">
        <v>0</v>
      </c>
      <c r="U1377" s="19"/>
      <c r="V1377" s="38">
        <v>0</v>
      </c>
      <c r="W1377" s="19"/>
      <c r="X1377" s="38">
        <v>0</v>
      </c>
      <c r="Y1377" s="38">
        <v>153650</v>
      </c>
      <c r="Z1377" s="38">
        <v>153650</v>
      </c>
      <c r="AA1377" s="39" t="s">
        <v>12309</v>
      </c>
      <c r="AB1377" s="38" t="s">
        <v>162</v>
      </c>
      <c r="AC1377" s="38" t="s">
        <v>112</v>
      </c>
    </row>
    <row r="1378" spans="1:29" x14ac:dyDescent="0.25">
      <c r="A1378" s="13" t="str">
        <f t="shared" si="44"/>
        <v>1339206064</v>
      </c>
      <c r="B1378" s="35">
        <v>1373</v>
      </c>
      <c r="C1378" s="36" t="s">
        <v>12310</v>
      </c>
      <c r="D1378" s="13" t="str">
        <f t="shared" si="45"/>
        <v>1339206064</v>
      </c>
      <c r="E1378" s="36"/>
      <c r="F1378" s="35" t="s">
        <v>12311</v>
      </c>
      <c r="G1378" s="37">
        <v>44106.364074074074</v>
      </c>
      <c r="H1378" s="35" t="s">
        <v>157</v>
      </c>
      <c r="I1378" s="35" t="s">
        <v>12312</v>
      </c>
      <c r="J1378" s="35" t="s">
        <v>12312</v>
      </c>
      <c r="K1378" s="35" t="s">
        <v>12313</v>
      </c>
      <c r="L1378" s="35" t="s">
        <v>12314</v>
      </c>
      <c r="M1378" s="35" t="s">
        <v>12315</v>
      </c>
      <c r="N1378" s="35" t="s">
        <v>342</v>
      </c>
      <c r="O1378" s="35" t="s">
        <v>343</v>
      </c>
      <c r="P1378" s="38">
        <v>474000</v>
      </c>
      <c r="Q1378" s="38">
        <v>6650</v>
      </c>
      <c r="R1378" s="38">
        <v>10000</v>
      </c>
      <c r="S1378" s="38">
        <v>0</v>
      </c>
      <c r="T1378" s="38">
        <v>0</v>
      </c>
      <c r="U1378" s="19"/>
      <c r="V1378" s="38">
        <v>0</v>
      </c>
      <c r="W1378" s="19"/>
      <c r="X1378" s="38">
        <v>0</v>
      </c>
      <c r="Y1378" s="38">
        <v>490650</v>
      </c>
      <c r="Z1378" s="38">
        <v>490650</v>
      </c>
      <c r="AA1378" s="39" t="s">
        <v>12316</v>
      </c>
      <c r="AB1378" s="38" t="s">
        <v>168</v>
      </c>
      <c r="AC1378" s="38" t="s">
        <v>112</v>
      </c>
    </row>
    <row r="1379" spans="1:29" x14ac:dyDescent="0.25">
      <c r="A1379" s="13" t="str">
        <f t="shared" si="44"/>
        <v>1206546189</v>
      </c>
      <c r="B1379" s="35">
        <v>1374</v>
      </c>
      <c r="C1379" s="36" t="s">
        <v>12317</v>
      </c>
      <c r="D1379" s="13" t="str">
        <f t="shared" si="45"/>
        <v>1206546189</v>
      </c>
      <c r="E1379" s="36"/>
      <c r="F1379" s="35" t="s">
        <v>12318</v>
      </c>
      <c r="G1379" s="37">
        <v>44106.367199074077</v>
      </c>
      <c r="H1379" s="35" t="s">
        <v>157</v>
      </c>
      <c r="I1379" s="35" t="s">
        <v>12319</v>
      </c>
      <c r="J1379" s="35" t="s">
        <v>12319</v>
      </c>
      <c r="K1379" s="35" t="s">
        <v>12320</v>
      </c>
      <c r="L1379" s="35" t="s">
        <v>12321</v>
      </c>
      <c r="M1379" s="35" t="s">
        <v>12322</v>
      </c>
      <c r="N1379" s="35" t="s">
        <v>1009</v>
      </c>
      <c r="O1379" s="35" t="s">
        <v>1010</v>
      </c>
      <c r="P1379" s="38">
        <v>950000</v>
      </c>
      <c r="Q1379" s="38">
        <v>6650</v>
      </c>
      <c r="R1379" s="38">
        <v>8000</v>
      </c>
      <c r="S1379" s="38">
        <v>0</v>
      </c>
      <c r="T1379" s="38">
        <v>0</v>
      </c>
      <c r="U1379" s="19"/>
      <c r="V1379" s="38">
        <v>0</v>
      </c>
      <c r="W1379" s="19"/>
      <c r="X1379" s="38">
        <v>0</v>
      </c>
      <c r="Y1379" s="38">
        <v>964650</v>
      </c>
      <c r="Z1379" s="38">
        <v>964650</v>
      </c>
      <c r="AA1379" s="39" t="s">
        <v>12323</v>
      </c>
      <c r="AB1379" s="38" t="s">
        <v>162</v>
      </c>
      <c r="AC1379" s="38" t="s">
        <v>112</v>
      </c>
    </row>
    <row r="1380" spans="1:29" x14ac:dyDescent="0.25">
      <c r="A1380" s="13" t="str">
        <f t="shared" si="44"/>
        <v>1418306397</v>
      </c>
      <c r="B1380" s="35">
        <v>1375</v>
      </c>
      <c r="C1380" s="36" t="s">
        <v>12324</v>
      </c>
      <c r="D1380" s="13" t="str">
        <f t="shared" si="45"/>
        <v>1418306397</v>
      </c>
      <c r="E1380" s="36"/>
      <c r="F1380" s="35" t="s">
        <v>12325</v>
      </c>
      <c r="G1380" s="37">
        <v>44106.374583333331</v>
      </c>
      <c r="H1380" s="35" t="s">
        <v>157</v>
      </c>
      <c r="I1380" s="35" t="s">
        <v>12326</v>
      </c>
      <c r="J1380" s="35" t="s">
        <v>12326</v>
      </c>
      <c r="K1380" s="35" t="s">
        <v>12327</v>
      </c>
      <c r="L1380" s="35" t="s">
        <v>12328</v>
      </c>
      <c r="M1380" s="35" t="s">
        <v>12329</v>
      </c>
      <c r="N1380" s="35" t="s">
        <v>12330</v>
      </c>
      <c r="O1380" s="35" t="s">
        <v>12331</v>
      </c>
      <c r="P1380" s="38">
        <v>50000</v>
      </c>
      <c r="Q1380" s="38">
        <v>6650</v>
      </c>
      <c r="R1380" s="38">
        <v>0</v>
      </c>
      <c r="S1380" s="38">
        <v>0</v>
      </c>
      <c r="T1380" s="38">
        <v>0</v>
      </c>
      <c r="U1380" s="19"/>
      <c r="V1380" s="38">
        <v>0</v>
      </c>
      <c r="W1380" s="19"/>
      <c r="X1380" s="38">
        <v>0</v>
      </c>
      <c r="Y1380" s="38">
        <v>56650</v>
      </c>
      <c r="Z1380" s="38">
        <v>56650</v>
      </c>
      <c r="AA1380" s="20"/>
      <c r="AB1380" s="19"/>
      <c r="AC1380" s="38" t="s">
        <v>112</v>
      </c>
    </row>
    <row r="1381" spans="1:29" x14ac:dyDescent="0.25">
      <c r="A1381" s="13" t="str">
        <f t="shared" si="44"/>
        <v>1422436012</v>
      </c>
      <c r="B1381" s="35">
        <v>1376</v>
      </c>
      <c r="C1381" s="36" t="s">
        <v>12332</v>
      </c>
      <c r="D1381" s="13" t="str">
        <f t="shared" si="45"/>
        <v>1422436012</v>
      </c>
      <c r="E1381" s="36"/>
      <c r="F1381" s="35" t="s">
        <v>12333</v>
      </c>
      <c r="G1381" s="37">
        <v>44106.375138888892</v>
      </c>
      <c r="H1381" s="35" t="s">
        <v>157</v>
      </c>
      <c r="I1381" s="35" t="s">
        <v>12334</v>
      </c>
      <c r="J1381" s="35" t="s">
        <v>12334</v>
      </c>
      <c r="K1381" s="35" t="s">
        <v>12335</v>
      </c>
      <c r="L1381" s="35" t="s">
        <v>12336</v>
      </c>
      <c r="M1381" s="35" t="s">
        <v>12337</v>
      </c>
      <c r="N1381" s="35" t="s">
        <v>8523</v>
      </c>
      <c r="O1381" s="35" t="s">
        <v>8524</v>
      </c>
      <c r="P1381" s="38">
        <v>1900000</v>
      </c>
      <c r="Q1381" s="38">
        <v>6650</v>
      </c>
      <c r="R1381" s="38">
        <v>8000</v>
      </c>
      <c r="S1381" s="38">
        <v>0</v>
      </c>
      <c r="T1381" s="38">
        <v>0</v>
      </c>
      <c r="U1381" s="19"/>
      <c r="V1381" s="38">
        <v>0</v>
      </c>
      <c r="W1381" s="19"/>
      <c r="X1381" s="38">
        <v>0</v>
      </c>
      <c r="Y1381" s="38">
        <v>1914650</v>
      </c>
      <c r="Z1381" s="38">
        <v>1914650</v>
      </c>
      <c r="AA1381" s="39" t="s">
        <v>12338</v>
      </c>
      <c r="AB1381" s="38" t="s">
        <v>138</v>
      </c>
      <c r="AC1381" s="38" t="s">
        <v>112</v>
      </c>
    </row>
    <row r="1382" spans="1:29" x14ac:dyDescent="0.25">
      <c r="A1382" s="13" t="str">
        <f t="shared" si="44"/>
        <v>1216406706</v>
      </c>
      <c r="B1382" s="35">
        <v>1377</v>
      </c>
      <c r="C1382" s="36" t="s">
        <v>12339</v>
      </c>
      <c r="D1382" s="13" t="str">
        <f t="shared" si="45"/>
        <v>1216406706</v>
      </c>
      <c r="E1382" s="36"/>
      <c r="F1382" s="35" t="s">
        <v>12340</v>
      </c>
      <c r="G1382" s="37">
        <v>44106.3825</v>
      </c>
      <c r="H1382" s="35" t="s">
        <v>157</v>
      </c>
      <c r="I1382" s="35" t="s">
        <v>12341</v>
      </c>
      <c r="J1382" s="35" t="s">
        <v>12341</v>
      </c>
      <c r="K1382" s="35" t="s">
        <v>12342</v>
      </c>
      <c r="L1382" s="35" t="s">
        <v>12343</v>
      </c>
      <c r="M1382" s="35" t="s">
        <v>12344</v>
      </c>
      <c r="N1382" s="35" t="s">
        <v>585</v>
      </c>
      <c r="O1382" s="35" t="s">
        <v>586</v>
      </c>
      <c r="P1382" s="38">
        <v>475000</v>
      </c>
      <c r="Q1382" s="38">
        <v>6650</v>
      </c>
      <c r="R1382" s="38">
        <v>10000</v>
      </c>
      <c r="S1382" s="38">
        <v>0</v>
      </c>
      <c r="T1382" s="38">
        <v>0</v>
      </c>
      <c r="U1382" s="19"/>
      <c r="V1382" s="38">
        <v>0</v>
      </c>
      <c r="W1382" s="19"/>
      <c r="X1382" s="38">
        <v>0</v>
      </c>
      <c r="Y1382" s="38">
        <v>491650</v>
      </c>
      <c r="Z1382" s="38">
        <v>491650</v>
      </c>
      <c r="AA1382" s="39" t="s">
        <v>12345</v>
      </c>
      <c r="AB1382" s="38" t="s">
        <v>163</v>
      </c>
      <c r="AC1382" s="38" t="s">
        <v>112</v>
      </c>
    </row>
    <row r="1383" spans="1:29" x14ac:dyDescent="0.25">
      <c r="A1383" s="13" t="str">
        <f t="shared" si="44"/>
        <v>1720506664</v>
      </c>
      <c r="B1383" s="35">
        <v>1378</v>
      </c>
      <c r="C1383" s="36" t="s">
        <v>12346</v>
      </c>
      <c r="D1383" s="13" t="str">
        <f t="shared" si="45"/>
        <v>1720506664</v>
      </c>
      <c r="E1383" s="36"/>
      <c r="F1383" s="35" t="s">
        <v>12347</v>
      </c>
      <c r="G1383" s="37">
        <v>44106.387418981481</v>
      </c>
      <c r="H1383" s="35" t="s">
        <v>157</v>
      </c>
      <c r="I1383" s="35" t="s">
        <v>12348</v>
      </c>
      <c r="J1383" s="35" t="s">
        <v>12348</v>
      </c>
      <c r="K1383" s="35" t="s">
        <v>12349</v>
      </c>
      <c r="L1383" s="35" t="s">
        <v>12350</v>
      </c>
      <c r="M1383" s="35" t="s">
        <v>12351</v>
      </c>
      <c r="N1383" s="35" t="s">
        <v>12352</v>
      </c>
      <c r="O1383" s="35" t="s">
        <v>12353</v>
      </c>
      <c r="P1383" s="38">
        <v>563000</v>
      </c>
      <c r="Q1383" s="38">
        <v>6650</v>
      </c>
      <c r="R1383" s="38">
        <v>10000</v>
      </c>
      <c r="S1383" s="38">
        <v>0</v>
      </c>
      <c r="T1383" s="38">
        <v>0</v>
      </c>
      <c r="U1383" s="19"/>
      <c r="V1383" s="38">
        <v>0</v>
      </c>
      <c r="W1383" s="19"/>
      <c r="X1383" s="38">
        <v>0</v>
      </c>
      <c r="Y1383" s="38">
        <v>579650</v>
      </c>
      <c r="Z1383" s="38">
        <v>579650</v>
      </c>
      <c r="AA1383" s="39" t="s">
        <v>12354</v>
      </c>
      <c r="AB1383" s="38" t="s">
        <v>168</v>
      </c>
      <c r="AC1383" s="38" t="s">
        <v>112</v>
      </c>
    </row>
    <row r="1384" spans="1:29" x14ac:dyDescent="0.25">
      <c r="A1384" s="13" t="str">
        <f t="shared" si="44"/>
        <v>1476846805</v>
      </c>
      <c r="B1384" s="35">
        <v>1379</v>
      </c>
      <c r="C1384" s="36" t="s">
        <v>12355</v>
      </c>
      <c r="D1384" s="13" t="str">
        <f t="shared" si="45"/>
        <v>1476846805</v>
      </c>
      <c r="E1384" s="36"/>
      <c r="F1384" s="35" t="s">
        <v>12356</v>
      </c>
      <c r="G1384" s="37">
        <v>44106.393634259257</v>
      </c>
      <c r="H1384" s="35" t="s">
        <v>157</v>
      </c>
      <c r="I1384" s="35" t="s">
        <v>12357</v>
      </c>
      <c r="J1384" s="35" t="s">
        <v>12357</v>
      </c>
      <c r="K1384" s="35" t="s">
        <v>12358</v>
      </c>
      <c r="L1384" s="35" t="s">
        <v>12359</v>
      </c>
      <c r="M1384" s="35" t="s">
        <v>12360</v>
      </c>
      <c r="N1384" s="35" t="s">
        <v>1226</v>
      </c>
      <c r="O1384" s="35" t="s">
        <v>1227</v>
      </c>
      <c r="P1384" s="38">
        <v>540000</v>
      </c>
      <c r="Q1384" s="38">
        <v>6650</v>
      </c>
      <c r="R1384" s="38">
        <v>30000</v>
      </c>
      <c r="S1384" s="38">
        <v>0</v>
      </c>
      <c r="T1384" s="38">
        <v>0</v>
      </c>
      <c r="U1384" s="19"/>
      <c r="V1384" s="38">
        <v>0</v>
      </c>
      <c r="W1384" s="19"/>
      <c r="X1384" s="38">
        <v>0</v>
      </c>
      <c r="Y1384" s="38">
        <v>576650</v>
      </c>
      <c r="Z1384" s="38">
        <v>576650</v>
      </c>
      <c r="AA1384" s="39" t="s">
        <v>12361</v>
      </c>
      <c r="AB1384" s="38" t="s">
        <v>158</v>
      </c>
      <c r="AC1384" s="38" t="s">
        <v>112</v>
      </c>
    </row>
    <row r="1385" spans="1:29" x14ac:dyDescent="0.25">
      <c r="A1385" s="13" t="str">
        <f t="shared" si="44"/>
        <v>1509646031</v>
      </c>
      <c r="B1385" s="35">
        <v>1380</v>
      </c>
      <c r="C1385" s="36" t="s">
        <v>12362</v>
      </c>
      <c r="D1385" s="13" t="str">
        <f t="shared" si="45"/>
        <v>1509646031</v>
      </c>
      <c r="E1385" s="36"/>
      <c r="F1385" s="35" t="s">
        <v>12363</v>
      </c>
      <c r="G1385" s="37">
        <v>44106.394884259258</v>
      </c>
      <c r="H1385" s="35" t="s">
        <v>157</v>
      </c>
      <c r="I1385" s="35" t="s">
        <v>12364</v>
      </c>
      <c r="J1385" s="35" t="s">
        <v>12364</v>
      </c>
      <c r="K1385" s="35" t="s">
        <v>12365</v>
      </c>
      <c r="L1385" s="35" t="s">
        <v>12366</v>
      </c>
      <c r="M1385" s="35" t="s">
        <v>12367</v>
      </c>
      <c r="N1385" s="35" t="s">
        <v>10398</v>
      </c>
      <c r="O1385" s="35" t="s">
        <v>10399</v>
      </c>
      <c r="P1385" s="38">
        <v>240000</v>
      </c>
      <c r="Q1385" s="38">
        <v>6650</v>
      </c>
      <c r="R1385" s="38">
        <v>16000</v>
      </c>
      <c r="S1385" s="38">
        <v>0</v>
      </c>
      <c r="T1385" s="38">
        <v>0</v>
      </c>
      <c r="U1385" s="19"/>
      <c r="V1385" s="38">
        <v>0</v>
      </c>
      <c r="W1385" s="19"/>
      <c r="X1385" s="38">
        <v>0</v>
      </c>
      <c r="Y1385" s="38">
        <v>262650</v>
      </c>
      <c r="Z1385" s="38">
        <v>262650</v>
      </c>
      <c r="AA1385" s="39" t="s">
        <v>12368</v>
      </c>
      <c r="AB1385" s="38" t="s">
        <v>162</v>
      </c>
      <c r="AC1385" s="38" t="s">
        <v>112</v>
      </c>
    </row>
    <row r="1386" spans="1:29" x14ac:dyDescent="0.25">
      <c r="A1386" s="13" t="str">
        <f t="shared" si="44"/>
        <v>1386506201</v>
      </c>
      <c r="B1386" s="35">
        <v>1381</v>
      </c>
      <c r="C1386" s="36" t="s">
        <v>12369</v>
      </c>
      <c r="D1386" s="13" t="str">
        <f t="shared" si="45"/>
        <v>1386506201</v>
      </c>
      <c r="E1386" s="36"/>
      <c r="F1386" s="35" t="s">
        <v>12370</v>
      </c>
      <c r="G1386" s="37">
        <v>44106.395150462966</v>
      </c>
      <c r="H1386" s="35" t="s">
        <v>157</v>
      </c>
      <c r="I1386" s="35" t="s">
        <v>12371</v>
      </c>
      <c r="J1386" s="35" t="s">
        <v>12371</v>
      </c>
      <c r="K1386" s="35" t="s">
        <v>12372</v>
      </c>
      <c r="L1386" s="35" t="s">
        <v>12373</v>
      </c>
      <c r="M1386" s="35" t="s">
        <v>12374</v>
      </c>
      <c r="N1386" s="35" t="s">
        <v>12375</v>
      </c>
      <c r="O1386" s="35" t="s">
        <v>12376</v>
      </c>
      <c r="P1386" s="38">
        <v>1424000</v>
      </c>
      <c r="Q1386" s="38">
        <v>6650</v>
      </c>
      <c r="R1386" s="38">
        <v>10000</v>
      </c>
      <c r="S1386" s="38">
        <v>0</v>
      </c>
      <c r="T1386" s="38">
        <v>0</v>
      </c>
      <c r="U1386" s="19"/>
      <c r="V1386" s="38">
        <v>0</v>
      </c>
      <c r="W1386" s="19"/>
      <c r="X1386" s="38">
        <v>0</v>
      </c>
      <c r="Y1386" s="38">
        <v>1440650</v>
      </c>
      <c r="Z1386" s="38">
        <v>1440650</v>
      </c>
      <c r="AA1386" s="39" t="s">
        <v>12377</v>
      </c>
      <c r="AB1386" s="38" t="s">
        <v>162</v>
      </c>
      <c r="AC1386" s="38" t="s">
        <v>112</v>
      </c>
    </row>
    <row r="1387" spans="1:29" x14ac:dyDescent="0.25">
      <c r="A1387" s="13" t="str">
        <f t="shared" si="44"/>
        <v>1241606131</v>
      </c>
      <c r="B1387" s="35">
        <v>1382</v>
      </c>
      <c r="C1387" s="36" t="s">
        <v>12378</v>
      </c>
      <c r="D1387" s="13" t="str">
        <f t="shared" si="45"/>
        <v>1241606131</v>
      </c>
      <c r="E1387" s="36"/>
      <c r="F1387" s="35" t="s">
        <v>12379</v>
      </c>
      <c r="G1387" s="37">
        <v>44106.400717592594</v>
      </c>
      <c r="H1387" s="35" t="s">
        <v>157</v>
      </c>
      <c r="I1387" s="35" t="s">
        <v>12380</v>
      </c>
      <c r="J1387" s="35" t="s">
        <v>12380</v>
      </c>
      <c r="K1387" s="35" t="s">
        <v>12381</v>
      </c>
      <c r="L1387" s="35" t="s">
        <v>12382</v>
      </c>
      <c r="M1387" s="35" t="s">
        <v>12383</v>
      </c>
      <c r="N1387" s="35" t="s">
        <v>12384</v>
      </c>
      <c r="O1387" s="35" t="s">
        <v>12385</v>
      </c>
      <c r="P1387" s="38">
        <v>950000</v>
      </c>
      <c r="Q1387" s="38">
        <v>6650</v>
      </c>
      <c r="R1387" s="38">
        <v>11000</v>
      </c>
      <c r="S1387" s="38">
        <v>0</v>
      </c>
      <c r="T1387" s="38">
        <v>0</v>
      </c>
      <c r="U1387" s="19"/>
      <c r="V1387" s="38">
        <v>0</v>
      </c>
      <c r="W1387" s="19"/>
      <c r="X1387" s="38">
        <v>0</v>
      </c>
      <c r="Y1387" s="38">
        <v>967650</v>
      </c>
      <c r="Z1387" s="38">
        <v>967650</v>
      </c>
      <c r="AA1387" s="39" t="s">
        <v>12386</v>
      </c>
      <c r="AB1387" s="38" t="s">
        <v>163</v>
      </c>
      <c r="AC1387" s="38" t="s">
        <v>112</v>
      </c>
    </row>
    <row r="1388" spans="1:29" x14ac:dyDescent="0.25">
      <c r="A1388" s="13" t="str">
        <f t="shared" si="44"/>
        <v>1851506392</v>
      </c>
      <c r="B1388" s="35">
        <v>1383</v>
      </c>
      <c r="C1388" s="36" t="s">
        <v>12387</v>
      </c>
      <c r="D1388" s="13" t="str">
        <f t="shared" si="45"/>
        <v>1851506392</v>
      </c>
      <c r="E1388" s="36"/>
      <c r="F1388" s="35" t="s">
        <v>12388</v>
      </c>
      <c r="G1388" s="37">
        <v>44106.404537037037</v>
      </c>
      <c r="H1388" s="35" t="s">
        <v>157</v>
      </c>
      <c r="I1388" s="35" t="s">
        <v>12389</v>
      </c>
      <c r="J1388" s="35" t="s">
        <v>12389</v>
      </c>
      <c r="K1388" s="35" t="s">
        <v>12390</v>
      </c>
      <c r="L1388" s="35" t="s">
        <v>12391</v>
      </c>
      <c r="M1388" s="35" t="s">
        <v>12392</v>
      </c>
      <c r="N1388" s="35" t="s">
        <v>321</v>
      </c>
      <c r="O1388" s="35" t="s">
        <v>322</v>
      </c>
      <c r="P1388" s="38">
        <v>475000</v>
      </c>
      <c r="Q1388" s="38">
        <v>6650</v>
      </c>
      <c r="R1388" s="38">
        <v>20000</v>
      </c>
      <c r="S1388" s="38">
        <v>0</v>
      </c>
      <c r="T1388" s="38">
        <v>0</v>
      </c>
      <c r="U1388" s="19"/>
      <c r="V1388" s="38">
        <v>0</v>
      </c>
      <c r="W1388" s="19"/>
      <c r="X1388" s="38">
        <v>0</v>
      </c>
      <c r="Y1388" s="38">
        <v>501650</v>
      </c>
      <c r="Z1388" s="38">
        <v>501650</v>
      </c>
      <c r="AA1388" s="39" t="s">
        <v>12393</v>
      </c>
      <c r="AB1388" s="38" t="s">
        <v>138</v>
      </c>
      <c r="AC1388" s="38" t="s">
        <v>112</v>
      </c>
    </row>
    <row r="1389" spans="1:29" x14ac:dyDescent="0.25">
      <c r="A1389" s="13" t="str">
        <f t="shared" si="44"/>
        <v>1739946710</v>
      </c>
      <c r="B1389" s="35">
        <v>1384</v>
      </c>
      <c r="C1389" s="36" t="s">
        <v>12394</v>
      </c>
      <c r="D1389" s="13" t="str">
        <f t="shared" si="45"/>
        <v>1739946710</v>
      </c>
      <c r="E1389" s="36"/>
      <c r="F1389" s="35" t="s">
        <v>12395</v>
      </c>
      <c r="G1389" s="37">
        <v>44106.407337962963</v>
      </c>
      <c r="H1389" s="35" t="s">
        <v>157</v>
      </c>
      <c r="I1389" s="35" t="s">
        <v>12396</v>
      </c>
      <c r="J1389" s="35" t="s">
        <v>12396</v>
      </c>
      <c r="K1389" s="35" t="s">
        <v>12397</v>
      </c>
      <c r="L1389" s="35" t="s">
        <v>12398</v>
      </c>
      <c r="M1389" s="35" t="s">
        <v>12399</v>
      </c>
      <c r="N1389" s="35" t="s">
        <v>400</v>
      </c>
      <c r="O1389" s="35" t="s">
        <v>401</v>
      </c>
      <c r="P1389" s="38">
        <v>500000</v>
      </c>
      <c r="Q1389" s="38">
        <v>6650</v>
      </c>
      <c r="R1389" s="38">
        <v>10000</v>
      </c>
      <c r="S1389" s="38">
        <v>0</v>
      </c>
      <c r="T1389" s="38">
        <v>0</v>
      </c>
      <c r="U1389" s="19"/>
      <c r="V1389" s="38">
        <v>0</v>
      </c>
      <c r="W1389" s="19"/>
      <c r="X1389" s="38">
        <v>0</v>
      </c>
      <c r="Y1389" s="38">
        <v>516650</v>
      </c>
      <c r="Z1389" s="38">
        <v>516650</v>
      </c>
      <c r="AA1389" s="39" t="s">
        <v>12400</v>
      </c>
      <c r="AB1389" s="38" t="s">
        <v>162</v>
      </c>
      <c r="AC1389" s="38" t="s">
        <v>112</v>
      </c>
    </row>
    <row r="1390" spans="1:29" x14ac:dyDescent="0.25">
      <c r="A1390" s="13" t="str">
        <f t="shared" si="44"/>
        <v>1899606686</v>
      </c>
      <c r="B1390" s="35">
        <v>1385</v>
      </c>
      <c r="C1390" s="36" t="s">
        <v>12401</v>
      </c>
      <c r="D1390" s="13" t="str">
        <f t="shared" si="45"/>
        <v>1899606686</v>
      </c>
      <c r="E1390" s="36"/>
      <c r="F1390" s="35" t="s">
        <v>12402</v>
      </c>
      <c r="G1390" s="37">
        <v>44106.410810185182</v>
      </c>
      <c r="H1390" s="35" t="s">
        <v>157</v>
      </c>
      <c r="I1390" s="35" t="s">
        <v>12403</v>
      </c>
      <c r="J1390" s="35" t="s">
        <v>12403</v>
      </c>
      <c r="K1390" s="35" t="s">
        <v>12404</v>
      </c>
      <c r="L1390" s="35" t="s">
        <v>12405</v>
      </c>
      <c r="M1390" s="35" t="s">
        <v>12406</v>
      </c>
      <c r="N1390" s="35" t="s">
        <v>333</v>
      </c>
      <c r="O1390" s="35" t="s">
        <v>334</v>
      </c>
      <c r="P1390" s="38">
        <v>356000</v>
      </c>
      <c r="Q1390" s="38">
        <v>6650</v>
      </c>
      <c r="R1390" s="38">
        <v>0</v>
      </c>
      <c r="S1390" s="38">
        <v>0</v>
      </c>
      <c r="T1390" s="38">
        <v>0</v>
      </c>
      <c r="U1390" s="19"/>
      <c r="V1390" s="38">
        <v>0</v>
      </c>
      <c r="W1390" s="19"/>
      <c r="X1390" s="38">
        <v>0</v>
      </c>
      <c r="Y1390" s="38">
        <v>362650</v>
      </c>
      <c r="Z1390" s="38">
        <v>362650</v>
      </c>
      <c r="AA1390" s="20"/>
      <c r="AB1390" s="19"/>
      <c r="AC1390" s="38" t="s">
        <v>112</v>
      </c>
    </row>
    <row r="1391" spans="1:29" x14ac:dyDescent="0.25">
      <c r="A1391" s="13" t="str">
        <f t="shared" si="44"/>
        <v>1630706826</v>
      </c>
      <c r="B1391" s="35">
        <v>1386</v>
      </c>
      <c r="C1391" s="36" t="s">
        <v>12407</v>
      </c>
      <c r="D1391" s="13" t="str">
        <f t="shared" si="45"/>
        <v>1630706826</v>
      </c>
      <c r="E1391" s="36"/>
      <c r="F1391" s="35" t="s">
        <v>12408</v>
      </c>
      <c r="G1391" s="37">
        <v>44106.411087962966</v>
      </c>
      <c r="H1391" s="35" t="s">
        <v>157</v>
      </c>
      <c r="I1391" s="35" t="s">
        <v>12409</v>
      </c>
      <c r="J1391" s="35" t="s">
        <v>12409</v>
      </c>
      <c r="K1391" s="35" t="s">
        <v>12410</v>
      </c>
      <c r="L1391" s="35" t="s">
        <v>12411</v>
      </c>
      <c r="M1391" s="35" t="s">
        <v>12412</v>
      </c>
      <c r="N1391" s="35" t="s">
        <v>12413</v>
      </c>
      <c r="O1391" s="35" t="s">
        <v>12414</v>
      </c>
      <c r="P1391" s="38">
        <v>240000</v>
      </c>
      <c r="Q1391" s="38">
        <v>6650</v>
      </c>
      <c r="R1391" s="38">
        <v>0</v>
      </c>
      <c r="S1391" s="38">
        <v>0</v>
      </c>
      <c r="T1391" s="38">
        <v>0</v>
      </c>
      <c r="U1391" s="19"/>
      <c r="V1391" s="38">
        <v>0</v>
      </c>
      <c r="W1391" s="19"/>
      <c r="X1391" s="38">
        <v>0</v>
      </c>
      <c r="Y1391" s="38">
        <v>246650</v>
      </c>
      <c r="Z1391" s="38">
        <v>246650</v>
      </c>
      <c r="AA1391" s="20"/>
      <c r="AB1391" s="19"/>
      <c r="AC1391" s="38" t="s">
        <v>112</v>
      </c>
    </row>
    <row r="1392" spans="1:29" x14ac:dyDescent="0.25">
      <c r="A1392" s="13" t="str">
        <f t="shared" si="44"/>
        <v>1899606222</v>
      </c>
      <c r="B1392" s="35">
        <v>1387</v>
      </c>
      <c r="C1392" s="36" t="s">
        <v>12415</v>
      </c>
      <c r="D1392" s="13" t="str">
        <f t="shared" si="45"/>
        <v>1899606222</v>
      </c>
      <c r="E1392" s="36"/>
      <c r="F1392" s="35" t="s">
        <v>12416</v>
      </c>
      <c r="G1392" s="37">
        <v>44106.411180555559</v>
      </c>
      <c r="H1392" s="35" t="s">
        <v>157</v>
      </c>
      <c r="I1392" s="35" t="s">
        <v>12417</v>
      </c>
      <c r="J1392" s="35" t="s">
        <v>12417</v>
      </c>
      <c r="K1392" s="35" t="s">
        <v>12418</v>
      </c>
      <c r="L1392" s="35" t="s">
        <v>12419</v>
      </c>
      <c r="M1392" s="35" t="s">
        <v>12420</v>
      </c>
      <c r="N1392" s="35" t="s">
        <v>1044</v>
      </c>
      <c r="O1392" s="35" t="s">
        <v>649</v>
      </c>
      <c r="P1392" s="38">
        <v>750000</v>
      </c>
      <c r="Q1392" s="38">
        <v>6650</v>
      </c>
      <c r="R1392" s="38">
        <v>18000</v>
      </c>
      <c r="S1392" s="38">
        <v>0</v>
      </c>
      <c r="T1392" s="38">
        <v>0</v>
      </c>
      <c r="U1392" s="19"/>
      <c r="V1392" s="38">
        <v>0</v>
      </c>
      <c r="W1392" s="19"/>
      <c r="X1392" s="38">
        <v>0</v>
      </c>
      <c r="Y1392" s="38">
        <v>774650</v>
      </c>
      <c r="Z1392" s="38">
        <v>774650</v>
      </c>
      <c r="AA1392" s="39" t="s">
        <v>12421</v>
      </c>
      <c r="AB1392" s="38" t="s">
        <v>151</v>
      </c>
      <c r="AC1392" s="38" t="s">
        <v>112</v>
      </c>
    </row>
    <row r="1393" spans="1:29" x14ac:dyDescent="0.25">
      <c r="A1393" s="13" t="str">
        <f t="shared" si="44"/>
        <v>1724056864</v>
      </c>
      <c r="B1393" s="35">
        <v>1388</v>
      </c>
      <c r="C1393" s="36" t="s">
        <v>12422</v>
      </c>
      <c r="D1393" s="13" t="str">
        <f t="shared" si="45"/>
        <v>1724056864</v>
      </c>
      <c r="E1393" s="36"/>
      <c r="F1393" s="35" t="s">
        <v>12423</v>
      </c>
      <c r="G1393" s="37">
        <v>44106.41300925926</v>
      </c>
      <c r="H1393" s="35" t="s">
        <v>157</v>
      </c>
      <c r="I1393" s="35" t="s">
        <v>12424</v>
      </c>
      <c r="J1393" s="35" t="s">
        <v>12424</v>
      </c>
      <c r="K1393" s="35" t="s">
        <v>12425</v>
      </c>
      <c r="L1393" s="35" t="s">
        <v>12426</v>
      </c>
      <c r="M1393" s="35" t="s">
        <v>12427</v>
      </c>
      <c r="N1393" s="35" t="s">
        <v>198</v>
      </c>
      <c r="O1393" s="35" t="s">
        <v>199</v>
      </c>
      <c r="P1393" s="38">
        <v>658000</v>
      </c>
      <c r="Q1393" s="38">
        <v>6650</v>
      </c>
      <c r="R1393" s="38">
        <v>10000</v>
      </c>
      <c r="S1393" s="38">
        <v>0</v>
      </c>
      <c r="T1393" s="38">
        <v>0</v>
      </c>
      <c r="U1393" s="19"/>
      <c r="V1393" s="38">
        <v>0</v>
      </c>
      <c r="W1393" s="19"/>
      <c r="X1393" s="38">
        <v>0</v>
      </c>
      <c r="Y1393" s="38">
        <v>674650</v>
      </c>
      <c r="Z1393" s="38">
        <v>674650</v>
      </c>
      <c r="AA1393" s="39" t="s">
        <v>12428</v>
      </c>
      <c r="AB1393" s="38" t="s">
        <v>162</v>
      </c>
      <c r="AC1393" s="38" t="s">
        <v>112</v>
      </c>
    </row>
    <row r="1394" spans="1:29" x14ac:dyDescent="0.25">
      <c r="A1394" s="13" t="str">
        <f t="shared" si="44"/>
        <v>1640156626</v>
      </c>
      <c r="B1394" s="35">
        <v>1389</v>
      </c>
      <c r="C1394" s="36" t="s">
        <v>12429</v>
      </c>
      <c r="D1394" s="13" t="str">
        <f t="shared" si="45"/>
        <v>1640156626</v>
      </c>
      <c r="E1394" s="36"/>
      <c r="F1394" s="35" t="s">
        <v>12430</v>
      </c>
      <c r="G1394" s="37">
        <v>44106.420960648145</v>
      </c>
      <c r="H1394" s="35" t="s">
        <v>157</v>
      </c>
      <c r="I1394" s="35" t="s">
        <v>12431</v>
      </c>
      <c r="J1394" s="35" t="s">
        <v>12431</v>
      </c>
      <c r="K1394" s="35" t="s">
        <v>12432</v>
      </c>
      <c r="L1394" s="35" t="s">
        <v>12433</v>
      </c>
      <c r="M1394" s="35" t="s">
        <v>12434</v>
      </c>
      <c r="N1394" s="35" t="s">
        <v>12435</v>
      </c>
      <c r="O1394" s="35" t="s">
        <v>12436</v>
      </c>
      <c r="P1394" s="38">
        <v>50000</v>
      </c>
      <c r="Q1394" s="38">
        <v>6650</v>
      </c>
      <c r="R1394" s="38">
        <v>0</v>
      </c>
      <c r="S1394" s="38">
        <v>0</v>
      </c>
      <c r="T1394" s="38">
        <v>0</v>
      </c>
      <c r="U1394" s="19"/>
      <c r="V1394" s="38">
        <v>0</v>
      </c>
      <c r="W1394" s="19"/>
      <c r="X1394" s="38">
        <v>0</v>
      </c>
      <c r="Y1394" s="38">
        <v>56650</v>
      </c>
      <c r="Z1394" s="38">
        <v>56650</v>
      </c>
      <c r="AA1394" s="20"/>
      <c r="AB1394" s="19"/>
      <c r="AC1394" s="38" t="s">
        <v>112</v>
      </c>
    </row>
    <row r="1395" spans="1:29" x14ac:dyDescent="0.25">
      <c r="A1395" s="13" t="str">
        <f t="shared" si="44"/>
        <v>1659606192</v>
      </c>
      <c r="B1395" s="35">
        <v>1390</v>
      </c>
      <c r="C1395" s="36" t="s">
        <v>12437</v>
      </c>
      <c r="D1395" s="13" t="str">
        <f t="shared" si="45"/>
        <v>1659606192</v>
      </c>
      <c r="E1395" s="36"/>
      <c r="F1395" s="35" t="s">
        <v>12438</v>
      </c>
      <c r="G1395" s="37">
        <v>44106.433495370373</v>
      </c>
      <c r="H1395" s="35" t="s">
        <v>157</v>
      </c>
      <c r="I1395" s="35" t="s">
        <v>12439</v>
      </c>
      <c r="J1395" s="35" t="s">
        <v>12439</v>
      </c>
      <c r="K1395" s="35" t="s">
        <v>12440</v>
      </c>
      <c r="L1395" s="35" t="s">
        <v>12441</v>
      </c>
      <c r="M1395" s="35" t="s">
        <v>12442</v>
      </c>
      <c r="N1395" s="35" t="s">
        <v>1035</v>
      </c>
      <c r="O1395" s="35" t="s">
        <v>1036</v>
      </c>
      <c r="P1395" s="38">
        <v>854000</v>
      </c>
      <c r="Q1395" s="38">
        <v>6650</v>
      </c>
      <c r="R1395" s="38">
        <v>0</v>
      </c>
      <c r="S1395" s="38">
        <v>0</v>
      </c>
      <c r="T1395" s="38">
        <v>0</v>
      </c>
      <c r="U1395" s="19"/>
      <c r="V1395" s="38">
        <v>0</v>
      </c>
      <c r="W1395" s="19"/>
      <c r="X1395" s="38">
        <v>0</v>
      </c>
      <c r="Y1395" s="38">
        <v>860650</v>
      </c>
      <c r="Z1395" s="38">
        <v>860650</v>
      </c>
      <c r="AA1395" s="20"/>
      <c r="AB1395" s="19"/>
      <c r="AC1395" s="38" t="s">
        <v>112</v>
      </c>
    </row>
    <row r="1396" spans="1:29" x14ac:dyDescent="0.25">
      <c r="A1396" s="13" t="str">
        <f t="shared" si="44"/>
        <v>1949906651</v>
      </c>
      <c r="B1396" s="35">
        <v>1391</v>
      </c>
      <c r="C1396" s="36" t="s">
        <v>12443</v>
      </c>
      <c r="D1396" s="13" t="str">
        <f t="shared" si="45"/>
        <v>1949906651</v>
      </c>
      <c r="E1396" s="36"/>
      <c r="F1396" s="35" t="s">
        <v>12444</v>
      </c>
      <c r="G1396" s="37">
        <v>44106.444699074076</v>
      </c>
      <c r="H1396" s="35" t="s">
        <v>157</v>
      </c>
      <c r="I1396" s="35" t="s">
        <v>12445</v>
      </c>
      <c r="J1396" s="35" t="s">
        <v>12445</v>
      </c>
      <c r="K1396" s="35" t="s">
        <v>12446</v>
      </c>
      <c r="L1396" s="35" t="s">
        <v>12447</v>
      </c>
      <c r="M1396" s="35" t="s">
        <v>12448</v>
      </c>
      <c r="N1396" s="35" t="s">
        <v>12449</v>
      </c>
      <c r="O1396" s="35" t="s">
        <v>12450</v>
      </c>
      <c r="P1396" s="38">
        <v>50000</v>
      </c>
      <c r="Q1396" s="38">
        <v>6650</v>
      </c>
      <c r="R1396" s="38">
        <v>0</v>
      </c>
      <c r="S1396" s="38">
        <v>0</v>
      </c>
      <c r="T1396" s="38">
        <v>0</v>
      </c>
      <c r="U1396" s="19"/>
      <c r="V1396" s="38">
        <v>0</v>
      </c>
      <c r="W1396" s="19"/>
      <c r="X1396" s="38">
        <v>0</v>
      </c>
      <c r="Y1396" s="38">
        <v>56650</v>
      </c>
      <c r="Z1396" s="38">
        <v>56650</v>
      </c>
      <c r="AA1396" s="20"/>
      <c r="AB1396" s="19"/>
      <c r="AC1396" s="38" t="s">
        <v>112</v>
      </c>
    </row>
    <row r="1397" spans="1:29" x14ac:dyDescent="0.25">
      <c r="A1397" s="13" t="str">
        <f t="shared" si="44"/>
        <v>1815906981</v>
      </c>
      <c r="B1397" s="35">
        <v>1392</v>
      </c>
      <c r="C1397" s="36" t="s">
        <v>12451</v>
      </c>
      <c r="D1397" s="13" t="str">
        <f t="shared" si="45"/>
        <v>1815906981</v>
      </c>
      <c r="E1397" s="36"/>
      <c r="F1397" s="35" t="s">
        <v>12452</v>
      </c>
      <c r="G1397" s="37">
        <v>44106.447164351855</v>
      </c>
      <c r="H1397" s="35" t="s">
        <v>157</v>
      </c>
      <c r="I1397" s="35" t="s">
        <v>12453</v>
      </c>
      <c r="J1397" s="35" t="s">
        <v>12453</v>
      </c>
      <c r="K1397" s="35" t="s">
        <v>12454</v>
      </c>
      <c r="L1397" s="35" t="s">
        <v>12455</v>
      </c>
      <c r="M1397" s="35" t="s">
        <v>12456</v>
      </c>
      <c r="N1397" s="35" t="s">
        <v>12457</v>
      </c>
      <c r="O1397" s="35" t="s">
        <v>12458</v>
      </c>
      <c r="P1397" s="38">
        <v>70000</v>
      </c>
      <c r="Q1397" s="38">
        <v>6650</v>
      </c>
      <c r="R1397" s="38">
        <v>0</v>
      </c>
      <c r="S1397" s="38">
        <v>0</v>
      </c>
      <c r="T1397" s="38">
        <v>0</v>
      </c>
      <c r="U1397" s="19"/>
      <c r="V1397" s="38">
        <v>0</v>
      </c>
      <c r="W1397" s="19"/>
      <c r="X1397" s="38">
        <v>0</v>
      </c>
      <c r="Y1397" s="38">
        <v>76650</v>
      </c>
      <c r="Z1397" s="38">
        <v>76650</v>
      </c>
      <c r="AA1397" s="20"/>
      <c r="AB1397" s="19"/>
      <c r="AC1397" s="38" t="s">
        <v>112</v>
      </c>
    </row>
    <row r="1398" spans="1:29" x14ac:dyDescent="0.25">
      <c r="A1398" s="13" t="str">
        <f t="shared" si="44"/>
        <v>1086356480</v>
      </c>
      <c r="B1398" s="35">
        <v>1393</v>
      </c>
      <c r="C1398" s="36" t="s">
        <v>12459</v>
      </c>
      <c r="D1398" s="13" t="str">
        <f t="shared" si="45"/>
        <v>1086356480</v>
      </c>
      <c r="E1398" s="36"/>
      <c r="F1398" s="35" t="s">
        <v>12460</v>
      </c>
      <c r="G1398" s="37">
        <v>44106.450682870367</v>
      </c>
      <c r="H1398" s="35" t="s">
        <v>157</v>
      </c>
      <c r="I1398" s="35" t="s">
        <v>12461</v>
      </c>
      <c r="J1398" s="35" t="s">
        <v>12461</v>
      </c>
      <c r="K1398" s="35" t="s">
        <v>12462</v>
      </c>
      <c r="L1398" s="35" t="s">
        <v>12463</v>
      </c>
      <c r="M1398" s="35" t="s">
        <v>12464</v>
      </c>
      <c r="N1398" s="35" t="s">
        <v>653</v>
      </c>
      <c r="O1398" s="35" t="s">
        <v>654</v>
      </c>
      <c r="P1398" s="38">
        <v>512000</v>
      </c>
      <c r="Q1398" s="38">
        <v>6650</v>
      </c>
      <c r="R1398" s="38">
        <v>10000</v>
      </c>
      <c r="S1398" s="38">
        <v>0</v>
      </c>
      <c r="T1398" s="38">
        <v>0</v>
      </c>
      <c r="U1398" s="19"/>
      <c r="V1398" s="38">
        <v>0</v>
      </c>
      <c r="W1398" s="19"/>
      <c r="X1398" s="38">
        <v>0</v>
      </c>
      <c r="Y1398" s="38">
        <v>528650</v>
      </c>
      <c r="Z1398" s="38">
        <v>528650</v>
      </c>
      <c r="AA1398" s="39" t="s">
        <v>12465</v>
      </c>
      <c r="AB1398" s="38" t="s">
        <v>151</v>
      </c>
      <c r="AC1398" s="38" t="s">
        <v>112</v>
      </c>
    </row>
    <row r="1399" spans="1:29" x14ac:dyDescent="0.25">
      <c r="A1399" s="13" t="str">
        <f t="shared" si="44"/>
        <v>1609016684</v>
      </c>
      <c r="B1399" s="35">
        <v>1394</v>
      </c>
      <c r="C1399" s="36" t="s">
        <v>12466</v>
      </c>
      <c r="D1399" s="13" t="str">
        <f t="shared" si="45"/>
        <v>1609016684</v>
      </c>
      <c r="E1399" s="36"/>
      <c r="F1399" s="35" t="s">
        <v>12467</v>
      </c>
      <c r="G1399" s="37">
        <v>44106.458599537036</v>
      </c>
      <c r="H1399" s="35" t="s">
        <v>157</v>
      </c>
      <c r="I1399" s="35" t="s">
        <v>12468</v>
      </c>
      <c r="J1399" s="35" t="s">
        <v>12468</v>
      </c>
      <c r="K1399" s="35" t="s">
        <v>12469</v>
      </c>
      <c r="L1399" s="35" t="s">
        <v>12470</v>
      </c>
      <c r="M1399" s="35" t="s">
        <v>12471</v>
      </c>
      <c r="N1399" s="35" t="s">
        <v>12472</v>
      </c>
      <c r="O1399" s="35" t="s">
        <v>12473</v>
      </c>
      <c r="P1399" s="38">
        <v>50000</v>
      </c>
      <c r="Q1399" s="38">
        <v>6650</v>
      </c>
      <c r="R1399" s="38">
        <v>23000</v>
      </c>
      <c r="S1399" s="38">
        <v>0</v>
      </c>
      <c r="T1399" s="38">
        <v>0</v>
      </c>
      <c r="U1399" s="19"/>
      <c r="V1399" s="38">
        <v>0</v>
      </c>
      <c r="W1399" s="19"/>
      <c r="X1399" s="38">
        <v>0</v>
      </c>
      <c r="Y1399" s="38">
        <v>79650</v>
      </c>
      <c r="Z1399" s="38">
        <v>79650</v>
      </c>
      <c r="AA1399" s="39" t="s">
        <v>12474</v>
      </c>
      <c r="AB1399" s="38" t="s">
        <v>151</v>
      </c>
      <c r="AC1399" s="38" t="s">
        <v>112</v>
      </c>
    </row>
    <row r="1400" spans="1:29" x14ac:dyDescent="0.25">
      <c r="A1400" s="13" t="str">
        <f t="shared" si="44"/>
        <v>1975116579</v>
      </c>
      <c r="B1400" s="35">
        <v>1395</v>
      </c>
      <c r="C1400" s="36" t="s">
        <v>12475</v>
      </c>
      <c r="D1400" s="13" t="str">
        <f t="shared" si="45"/>
        <v>1975116579</v>
      </c>
      <c r="E1400" s="36"/>
      <c r="F1400" s="35" t="s">
        <v>12476</v>
      </c>
      <c r="G1400" s="37">
        <v>44106.46329861111</v>
      </c>
      <c r="H1400" s="35" t="s">
        <v>157</v>
      </c>
      <c r="I1400" s="35" t="s">
        <v>12477</v>
      </c>
      <c r="J1400" s="35" t="s">
        <v>12477</v>
      </c>
      <c r="K1400" s="35" t="s">
        <v>12478</v>
      </c>
      <c r="L1400" s="35" t="s">
        <v>12479</v>
      </c>
      <c r="M1400" s="35" t="s">
        <v>12480</v>
      </c>
      <c r="N1400" s="35" t="s">
        <v>659</v>
      </c>
      <c r="O1400" s="35" t="s">
        <v>660</v>
      </c>
      <c r="P1400" s="38">
        <v>988000</v>
      </c>
      <c r="Q1400" s="38">
        <v>6650</v>
      </c>
      <c r="R1400" s="38">
        <v>11000</v>
      </c>
      <c r="S1400" s="38">
        <v>0</v>
      </c>
      <c r="T1400" s="38">
        <v>0</v>
      </c>
      <c r="U1400" s="19"/>
      <c r="V1400" s="38">
        <v>0</v>
      </c>
      <c r="W1400" s="19"/>
      <c r="X1400" s="38">
        <v>0</v>
      </c>
      <c r="Y1400" s="38">
        <v>1005650</v>
      </c>
      <c r="Z1400" s="38">
        <v>1005650</v>
      </c>
      <c r="AA1400" s="39" t="s">
        <v>12481</v>
      </c>
      <c r="AB1400" s="38" t="s">
        <v>151</v>
      </c>
      <c r="AC1400" s="38" t="s">
        <v>112</v>
      </c>
    </row>
    <row r="1401" spans="1:29" x14ac:dyDescent="0.25">
      <c r="A1401" s="13" t="str">
        <f t="shared" si="44"/>
        <v>1825116788</v>
      </c>
      <c r="B1401" s="35">
        <v>1396</v>
      </c>
      <c r="C1401" s="36" t="s">
        <v>12482</v>
      </c>
      <c r="D1401" s="13" t="str">
        <f t="shared" si="45"/>
        <v>1825116788</v>
      </c>
      <c r="E1401" s="36"/>
      <c r="F1401" s="35" t="s">
        <v>12483</v>
      </c>
      <c r="G1401" s="37">
        <v>44106.463495370372</v>
      </c>
      <c r="H1401" s="35" t="s">
        <v>157</v>
      </c>
      <c r="I1401" s="35" t="s">
        <v>12484</v>
      </c>
      <c r="J1401" s="35" t="s">
        <v>12484</v>
      </c>
      <c r="K1401" s="35" t="s">
        <v>12485</v>
      </c>
      <c r="L1401" s="35" t="s">
        <v>12486</v>
      </c>
      <c r="M1401" s="35" t="s">
        <v>12487</v>
      </c>
      <c r="N1401" s="35" t="s">
        <v>6002</v>
      </c>
      <c r="O1401" s="35" t="s">
        <v>6003</v>
      </c>
      <c r="P1401" s="38">
        <v>620000</v>
      </c>
      <c r="Q1401" s="38">
        <v>6650</v>
      </c>
      <c r="R1401" s="38">
        <v>8000</v>
      </c>
      <c r="S1401" s="38">
        <v>0</v>
      </c>
      <c r="T1401" s="38">
        <v>0</v>
      </c>
      <c r="U1401" s="19"/>
      <c r="V1401" s="38">
        <v>0</v>
      </c>
      <c r="W1401" s="19"/>
      <c r="X1401" s="38">
        <v>0</v>
      </c>
      <c r="Y1401" s="38">
        <v>634650</v>
      </c>
      <c r="Z1401" s="38">
        <v>634650</v>
      </c>
      <c r="AA1401" s="39" t="s">
        <v>12488</v>
      </c>
      <c r="AB1401" s="38" t="s">
        <v>138</v>
      </c>
      <c r="AC1401" s="38" t="s">
        <v>112</v>
      </c>
    </row>
    <row r="1402" spans="1:29" x14ac:dyDescent="0.25">
      <c r="A1402" s="13" t="str">
        <f t="shared" si="44"/>
        <v>1070116418</v>
      </c>
      <c r="B1402" s="35">
        <v>1397</v>
      </c>
      <c r="C1402" s="36" t="s">
        <v>12489</v>
      </c>
      <c r="D1402" s="13" t="str">
        <f t="shared" si="45"/>
        <v>1070116418</v>
      </c>
      <c r="E1402" s="36"/>
      <c r="F1402" s="35" t="s">
        <v>12490</v>
      </c>
      <c r="G1402" s="37">
        <v>44106.464722222219</v>
      </c>
      <c r="H1402" s="35" t="s">
        <v>157</v>
      </c>
      <c r="I1402" s="35" t="s">
        <v>12491</v>
      </c>
      <c r="J1402" s="35" t="s">
        <v>12491</v>
      </c>
      <c r="K1402" s="35" t="s">
        <v>12492</v>
      </c>
      <c r="L1402" s="35" t="s">
        <v>12493</v>
      </c>
      <c r="M1402" s="35" t="s">
        <v>12494</v>
      </c>
      <c r="N1402" s="35" t="s">
        <v>12495</v>
      </c>
      <c r="O1402" s="35" t="s">
        <v>12496</v>
      </c>
      <c r="P1402" s="38">
        <v>50000</v>
      </c>
      <c r="Q1402" s="38">
        <v>6650</v>
      </c>
      <c r="R1402" s="38">
        <v>0</v>
      </c>
      <c r="S1402" s="38">
        <v>0</v>
      </c>
      <c r="T1402" s="38">
        <v>0</v>
      </c>
      <c r="U1402" s="19"/>
      <c r="V1402" s="38">
        <v>0</v>
      </c>
      <c r="W1402" s="19"/>
      <c r="X1402" s="38">
        <v>0</v>
      </c>
      <c r="Y1402" s="38">
        <v>56650</v>
      </c>
      <c r="Z1402" s="38">
        <v>56650</v>
      </c>
      <c r="AA1402" s="20"/>
      <c r="AB1402" s="19"/>
      <c r="AC1402" s="38" t="s">
        <v>112</v>
      </c>
    </row>
    <row r="1403" spans="1:29" x14ac:dyDescent="0.25">
      <c r="A1403" s="13" t="str">
        <f t="shared" si="44"/>
        <v>1370216718</v>
      </c>
      <c r="B1403" s="35">
        <v>1398</v>
      </c>
      <c r="C1403" s="36" t="s">
        <v>12497</v>
      </c>
      <c r="D1403" s="13" t="str">
        <f t="shared" si="45"/>
        <v>1370216718</v>
      </c>
      <c r="E1403" s="36"/>
      <c r="F1403" s="35" t="s">
        <v>12498</v>
      </c>
      <c r="G1403" s="37">
        <v>44106.468819444446</v>
      </c>
      <c r="H1403" s="35" t="s">
        <v>157</v>
      </c>
      <c r="I1403" s="35" t="s">
        <v>12499</v>
      </c>
      <c r="J1403" s="35" t="s">
        <v>12499</v>
      </c>
      <c r="K1403" s="35" t="s">
        <v>12500</v>
      </c>
      <c r="L1403" s="35" t="s">
        <v>12501</v>
      </c>
      <c r="M1403" s="35" t="s">
        <v>12502</v>
      </c>
      <c r="N1403" s="35" t="s">
        <v>11280</v>
      </c>
      <c r="O1403" s="35" t="s">
        <v>11281</v>
      </c>
      <c r="P1403" s="38">
        <v>620000</v>
      </c>
      <c r="Q1403" s="38">
        <v>6650</v>
      </c>
      <c r="R1403" s="38">
        <v>10000</v>
      </c>
      <c r="S1403" s="38">
        <v>0</v>
      </c>
      <c r="T1403" s="38">
        <v>0</v>
      </c>
      <c r="U1403" s="19"/>
      <c r="V1403" s="38">
        <v>0</v>
      </c>
      <c r="W1403" s="19"/>
      <c r="X1403" s="38">
        <v>0</v>
      </c>
      <c r="Y1403" s="38">
        <v>636650</v>
      </c>
      <c r="Z1403" s="38">
        <v>636650</v>
      </c>
      <c r="AA1403" s="39" t="s">
        <v>12503</v>
      </c>
      <c r="AB1403" s="38" t="s">
        <v>162</v>
      </c>
      <c r="AC1403" s="38" t="s">
        <v>112</v>
      </c>
    </row>
    <row r="1404" spans="1:29" x14ac:dyDescent="0.25">
      <c r="A1404" s="13" t="str">
        <f t="shared" si="44"/>
        <v>1371216932</v>
      </c>
      <c r="B1404" s="35">
        <v>1399</v>
      </c>
      <c r="C1404" s="36" t="s">
        <v>12504</v>
      </c>
      <c r="D1404" s="13" t="str">
        <f t="shared" si="45"/>
        <v>1371216932</v>
      </c>
      <c r="E1404" s="36"/>
      <c r="F1404" s="35" t="s">
        <v>12505</v>
      </c>
      <c r="G1404" s="37">
        <v>44106.470706018517</v>
      </c>
      <c r="H1404" s="35" t="s">
        <v>157</v>
      </c>
      <c r="I1404" s="35" t="s">
        <v>12506</v>
      </c>
      <c r="J1404" s="35" t="s">
        <v>12506</v>
      </c>
      <c r="K1404" s="35" t="s">
        <v>12507</v>
      </c>
      <c r="L1404" s="35" t="s">
        <v>12508</v>
      </c>
      <c r="M1404" s="35" t="s">
        <v>12509</v>
      </c>
      <c r="N1404" s="35" t="s">
        <v>988</v>
      </c>
      <c r="O1404" s="35" t="s">
        <v>989</v>
      </c>
      <c r="P1404" s="38">
        <v>880000</v>
      </c>
      <c r="Q1404" s="38">
        <v>6650</v>
      </c>
      <c r="R1404" s="38">
        <v>8000</v>
      </c>
      <c r="S1404" s="38">
        <v>0</v>
      </c>
      <c r="T1404" s="38">
        <v>0</v>
      </c>
      <c r="U1404" s="19"/>
      <c r="V1404" s="38">
        <v>0</v>
      </c>
      <c r="W1404" s="19"/>
      <c r="X1404" s="38">
        <v>0</v>
      </c>
      <c r="Y1404" s="38">
        <v>894650</v>
      </c>
      <c r="Z1404" s="38">
        <v>894650</v>
      </c>
      <c r="AA1404" s="39" t="s">
        <v>12510</v>
      </c>
      <c r="AB1404" s="38" t="s">
        <v>138</v>
      </c>
      <c r="AC1404" s="38" t="s">
        <v>112</v>
      </c>
    </row>
    <row r="1405" spans="1:29" x14ac:dyDescent="0.25">
      <c r="A1405" s="13" t="str">
        <f t="shared" si="44"/>
        <v>1858216330</v>
      </c>
      <c r="B1405" s="35">
        <v>1400</v>
      </c>
      <c r="C1405" s="36" t="s">
        <v>12511</v>
      </c>
      <c r="D1405" s="13" t="str">
        <f t="shared" si="45"/>
        <v>1858216330</v>
      </c>
      <c r="E1405" s="36"/>
      <c r="F1405" s="35" t="s">
        <v>12512</v>
      </c>
      <c r="G1405" s="37">
        <v>44106.47855324074</v>
      </c>
      <c r="H1405" s="35" t="s">
        <v>157</v>
      </c>
      <c r="I1405" s="35" t="s">
        <v>12513</v>
      </c>
      <c r="J1405" s="35" t="s">
        <v>12513</v>
      </c>
      <c r="K1405" s="35" t="s">
        <v>12514</v>
      </c>
      <c r="L1405" s="35" t="s">
        <v>12515</v>
      </c>
      <c r="M1405" s="35" t="s">
        <v>12516</v>
      </c>
      <c r="N1405" s="35" t="s">
        <v>10645</v>
      </c>
      <c r="O1405" s="35" t="s">
        <v>10646</v>
      </c>
      <c r="P1405" s="38">
        <v>800000</v>
      </c>
      <c r="Q1405" s="38">
        <v>6650</v>
      </c>
      <c r="R1405" s="38">
        <v>0</v>
      </c>
      <c r="S1405" s="38">
        <v>0</v>
      </c>
      <c r="T1405" s="38">
        <v>0</v>
      </c>
      <c r="U1405" s="19"/>
      <c r="V1405" s="38">
        <v>0</v>
      </c>
      <c r="W1405" s="19"/>
      <c r="X1405" s="38">
        <v>0</v>
      </c>
      <c r="Y1405" s="38">
        <v>806650</v>
      </c>
      <c r="Z1405" s="38">
        <v>806650</v>
      </c>
      <c r="AA1405" s="20"/>
      <c r="AB1405" s="19"/>
      <c r="AC1405" s="38" t="s">
        <v>112</v>
      </c>
    </row>
    <row r="1406" spans="1:29" x14ac:dyDescent="0.25">
      <c r="A1406" s="13" t="str">
        <f t="shared" si="44"/>
        <v>1581316934</v>
      </c>
      <c r="B1406" s="35">
        <v>1401</v>
      </c>
      <c r="C1406" s="36" t="s">
        <v>12517</v>
      </c>
      <c r="D1406" s="13" t="str">
        <f t="shared" si="45"/>
        <v>1581316934</v>
      </c>
      <c r="E1406" s="36"/>
      <c r="F1406" s="35" t="s">
        <v>12518</v>
      </c>
      <c r="G1406" s="37">
        <v>44106.482071759259</v>
      </c>
      <c r="H1406" s="35" t="s">
        <v>157</v>
      </c>
      <c r="I1406" s="35" t="s">
        <v>12519</v>
      </c>
      <c r="J1406" s="35" t="s">
        <v>12519</v>
      </c>
      <c r="K1406" s="35" t="s">
        <v>12520</v>
      </c>
      <c r="L1406" s="35" t="s">
        <v>12521</v>
      </c>
      <c r="M1406" s="35" t="s">
        <v>12522</v>
      </c>
      <c r="N1406" s="35" t="s">
        <v>12523</v>
      </c>
      <c r="O1406" s="35" t="s">
        <v>12524</v>
      </c>
      <c r="P1406" s="38">
        <v>1218000</v>
      </c>
      <c r="Q1406" s="38">
        <v>6650</v>
      </c>
      <c r="R1406" s="38">
        <v>0</v>
      </c>
      <c r="S1406" s="38">
        <v>0</v>
      </c>
      <c r="T1406" s="38">
        <v>0</v>
      </c>
      <c r="U1406" s="19"/>
      <c r="V1406" s="38">
        <v>0</v>
      </c>
      <c r="W1406" s="19"/>
      <c r="X1406" s="38">
        <v>0</v>
      </c>
      <c r="Y1406" s="38">
        <v>1224650</v>
      </c>
      <c r="Z1406" s="38">
        <v>1224650</v>
      </c>
      <c r="AA1406" s="20"/>
      <c r="AB1406" s="19"/>
      <c r="AC1406" s="38" t="s">
        <v>112</v>
      </c>
    </row>
    <row r="1407" spans="1:29" x14ac:dyDescent="0.25">
      <c r="A1407" s="13" t="str">
        <f t="shared" si="44"/>
        <v>1681316350</v>
      </c>
      <c r="B1407" s="35">
        <v>1402</v>
      </c>
      <c r="C1407" s="36" t="s">
        <v>12525</v>
      </c>
      <c r="D1407" s="13" t="str">
        <f t="shared" si="45"/>
        <v>1681316350</v>
      </c>
      <c r="E1407" s="36"/>
      <c r="F1407" s="35" t="s">
        <v>12526</v>
      </c>
      <c r="G1407" s="37">
        <v>44106.482361111113</v>
      </c>
      <c r="H1407" s="35" t="s">
        <v>157</v>
      </c>
      <c r="I1407" s="35" t="s">
        <v>12527</v>
      </c>
      <c r="J1407" s="35" t="s">
        <v>12527</v>
      </c>
      <c r="K1407" s="35" t="s">
        <v>12528</v>
      </c>
      <c r="L1407" s="35" t="s">
        <v>12529</v>
      </c>
      <c r="M1407" s="35" t="s">
        <v>12530</v>
      </c>
      <c r="N1407" s="35" t="s">
        <v>12531</v>
      </c>
      <c r="O1407" s="35" t="s">
        <v>12532</v>
      </c>
      <c r="P1407" s="38">
        <v>620000</v>
      </c>
      <c r="Q1407" s="38">
        <v>6650</v>
      </c>
      <c r="R1407" s="38">
        <v>8000</v>
      </c>
      <c r="S1407" s="38">
        <v>0</v>
      </c>
      <c r="T1407" s="38">
        <v>0</v>
      </c>
      <c r="U1407" s="19"/>
      <c r="V1407" s="38">
        <v>0</v>
      </c>
      <c r="W1407" s="19"/>
      <c r="X1407" s="38">
        <v>0</v>
      </c>
      <c r="Y1407" s="38">
        <v>634650</v>
      </c>
      <c r="Z1407" s="38">
        <v>634650</v>
      </c>
      <c r="AA1407" s="39" t="s">
        <v>12533</v>
      </c>
      <c r="AB1407" s="38" t="s">
        <v>168</v>
      </c>
      <c r="AC1407" s="38" t="s">
        <v>112</v>
      </c>
    </row>
    <row r="1408" spans="1:29" x14ac:dyDescent="0.25">
      <c r="A1408" s="13" t="str">
        <f t="shared" si="44"/>
        <v>1894116355</v>
      </c>
      <c r="B1408" s="35">
        <v>1403</v>
      </c>
      <c r="C1408" s="36" t="s">
        <v>12534</v>
      </c>
      <c r="D1408" s="13" t="str">
        <f t="shared" si="45"/>
        <v>1894116355</v>
      </c>
      <c r="E1408" s="36"/>
      <c r="F1408" s="35" t="s">
        <v>12535</v>
      </c>
      <c r="G1408" s="37">
        <v>44106.485000000001</v>
      </c>
      <c r="H1408" s="35" t="s">
        <v>157</v>
      </c>
      <c r="I1408" s="35" t="s">
        <v>12536</v>
      </c>
      <c r="J1408" s="35" t="s">
        <v>12536</v>
      </c>
      <c r="K1408" s="35" t="s">
        <v>12537</v>
      </c>
      <c r="L1408" s="35" t="s">
        <v>12538</v>
      </c>
      <c r="M1408" s="35" t="s">
        <v>12539</v>
      </c>
      <c r="N1408" s="35" t="s">
        <v>1307</v>
      </c>
      <c r="O1408" s="35" t="s">
        <v>1308</v>
      </c>
      <c r="P1408" s="38">
        <v>342000</v>
      </c>
      <c r="Q1408" s="38">
        <v>6650</v>
      </c>
      <c r="R1408" s="38">
        <v>10000</v>
      </c>
      <c r="S1408" s="38">
        <v>0</v>
      </c>
      <c r="T1408" s="38">
        <v>0</v>
      </c>
      <c r="U1408" s="19"/>
      <c r="V1408" s="38">
        <v>0</v>
      </c>
      <c r="W1408" s="19"/>
      <c r="X1408" s="38">
        <v>0</v>
      </c>
      <c r="Y1408" s="38">
        <v>358650</v>
      </c>
      <c r="Z1408" s="38">
        <v>358650</v>
      </c>
      <c r="AA1408" s="39" t="s">
        <v>12540</v>
      </c>
      <c r="AB1408" s="38" t="s">
        <v>162</v>
      </c>
      <c r="AC1408" s="38" t="s">
        <v>112</v>
      </c>
    </row>
    <row r="1409" spans="1:29" x14ac:dyDescent="0.25">
      <c r="A1409" s="13" t="str">
        <f t="shared" si="44"/>
        <v>1366316758</v>
      </c>
      <c r="B1409" s="35">
        <v>1404</v>
      </c>
      <c r="C1409" s="36" t="s">
        <v>12541</v>
      </c>
      <c r="D1409" s="13" t="str">
        <f t="shared" si="45"/>
        <v>1366316758</v>
      </c>
      <c r="E1409" s="36"/>
      <c r="F1409" s="35" t="s">
        <v>12542</v>
      </c>
      <c r="G1409" s="37">
        <v>44106.487442129626</v>
      </c>
      <c r="H1409" s="35" t="s">
        <v>157</v>
      </c>
      <c r="I1409" s="35" t="s">
        <v>12543</v>
      </c>
      <c r="J1409" s="35" t="s">
        <v>12543</v>
      </c>
      <c r="K1409" s="35" t="s">
        <v>12544</v>
      </c>
      <c r="L1409" s="35" t="s">
        <v>12545</v>
      </c>
      <c r="M1409" s="35" t="s">
        <v>12546</v>
      </c>
      <c r="N1409" s="35" t="s">
        <v>12547</v>
      </c>
      <c r="O1409" s="35" t="s">
        <v>12548</v>
      </c>
      <c r="P1409" s="38">
        <v>950000</v>
      </c>
      <c r="Q1409" s="38">
        <v>6650</v>
      </c>
      <c r="R1409" s="38">
        <v>20000</v>
      </c>
      <c r="S1409" s="38">
        <v>0</v>
      </c>
      <c r="T1409" s="38">
        <v>0</v>
      </c>
      <c r="U1409" s="19"/>
      <c r="V1409" s="38">
        <v>0</v>
      </c>
      <c r="W1409" s="19"/>
      <c r="X1409" s="38">
        <v>0</v>
      </c>
      <c r="Y1409" s="38">
        <v>976650</v>
      </c>
      <c r="Z1409" s="38">
        <v>976650</v>
      </c>
      <c r="AA1409" s="39" t="s">
        <v>12549</v>
      </c>
      <c r="AB1409" s="38" t="s">
        <v>162</v>
      </c>
      <c r="AC1409" s="38" t="s">
        <v>112</v>
      </c>
    </row>
    <row r="1410" spans="1:29" x14ac:dyDescent="0.25">
      <c r="A1410" s="13" t="str">
        <f t="shared" si="44"/>
        <v>1693116127</v>
      </c>
      <c r="B1410" s="35">
        <v>1405</v>
      </c>
      <c r="C1410" s="36" t="s">
        <v>12550</v>
      </c>
      <c r="D1410" s="13" t="str">
        <f t="shared" si="45"/>
        <v>1693116127</v>
      </c>
      <c r="E1410" s="36"/>
      <c r="F1410" s="35" t="s">
        <v>12551</v>
      </c>
      <c r="G1410" s="37">
        <v>44106.492314814815</v>
      </c>
      <c r="H1410" s="35" t="s">
        <v>157</v>
      </c>
      <c r="I1410" s="35" t="s">
        <v>12552</v>
      </c>
      <c r="J1410" s="35" t="s">
        <v>12552</v>
      </c>
      <c r="K1410" s="35" t="s">
        <v>12553</v>
      </c>
      <c r="L1410" s="35" t="s">
        <v>12554</v>
      </c>
      <c r="M1410" s="35" t="s">
        <v>12555</v>
      </c>
      <c r="N1410" s="35" t="s">
        <v>7360</v>
      </c>
      <c r="O1410" s="35" t="s">
        <v>7361</v>
      </c>
      <c r="P1410" s="38">
        <v>500000</v>
      </c>
      <c r="Q1410" s="38">
        <v>6650</v>
      </c>
      <c r="R1410" s="38">
        <v>10000</v>
      </c>
      <c r="S1410" s="38">
        <v>0</v>
      </c>
      <c r="T1410" s="38">
        <v>0</v>
      </c>
      <c r="U1410" s="19"/>
      <c r="V1410" s="38">
        <v>0</v>
      </c>
      <c r="W1410" s="19"/>
      <c r="X1410" s="38">
        <v>0</v>
      </c>
      <c r="Y1410" s="38">
        <v>516650</v>
      </c>
      <c r="Z1410" s="38">
        <v>516650</v>
      </c>
      <c r="AA1410" s="39" t="s">
        <v>12556</v>
      </c>
      <c r="AB1410" s="38" t="s">
        <v>162</v>
      </c>
      <c r="AC1410" s="38" t="s">
        <v>112</v>
      </c>
    </row>
    <row r="1411" spans="1:29" x14ac:dyDescent="0.25">
      <c r="A1411" s="13" t="str">
        <f t="shared" si="44"/>
        <v>1069316255</v>
      </c>
      <c r="B1411" s="35">
        <v>1406</v>
      </c>
      <c r="C1411" s="36" t="s">
        <v>12557</v>
      </c>
      <c r="D1411" s="13" t="str">
        <f t="shared" si="45"/>
        <v>1069316255</v>
      </c>
      <c r="E1411" s="36"/>
      <c r="F1411" s="35" t="s">
        <v>12558</v>
      </c>
      <c r="G1411" s="37">
        <v>44106.492337962962</v>
      </c>
      <c r="H1411" s="35" t="s">
        <v>157</v>
      </c>
      <c r="I1411" s="35" t="s">
        <v>12559</v>
      </c>
      <c r="J1411" s="35" t="s">
        <v>12559</v>
      </c>
      <c r="K1411" s="35" t="s">
        <v>12560</v>
      </c>
      <c r="L1411" s="35" t="s">
        <v>12561</v>
      </c>
      <c r="M1411" s="35" t="s">
        <v>12562</v>
      </c>
      <c r="N1411" s="35" t="s">
        <v>6401</v>
      </c>
      <c r="O1411" s="35" t="s">
        <v>6402</v>
      </c>
      <c r="P1411" s="38">
        <v>950000</v>
      </c>
      <c r="Q1411" s="38">
        <v>6650</v>
      </c>
      <c r="R1411" s="38">
        <v>10000</v>
      </c>
      <c r="S1411" s="38">
        <v>0</v>
      </c>
      <c r="T1411" s="38">
        <v>0</v>
      </c>
      <c r="U1411" s="19"/>
      <c r="V1411" s="38">
        <v>0</v>
      </c>
      <c r="W1411" s="19"/>
      <c r="X1411" s="38">
        <v>0</v>
      </c>
      <c r="Y1411" s="38">
        <v>966650</v>
      </c>
      <c r="Z1411" s="38">
        <v>966650</v>
      </c>
      <c r="AA1411" s="39" t="s">
        <v>12563</v>
      </c>
      <c r="AB1411" s="38" t="s">
        <v>162</v>
      </c>
      <c r="AC1411" s="38" t="s">
        <v>112</v>
      </c>
    </row>
    <row r="1412" spans="1:29" x14ac:dyDescent="0.25">
      <c r="A1412" s="13" t="str">
        <f t="shared" si="44"/>
        <v>1332416210</v>
      </c>
      <c r="B1412" s="35">
        <v>1407</v>
      </c>
      <c r="C1412" s="36" t="s">
        <v>12564</v>
      </c>
      <c r="D1412" s="13" t="str">
        <f t="shared" si="45"/>
        <v>1332416210</v>
      </c>
      <c r="E1412" s="36"/>
      <c r="F1412" s="35" t="s">
        <v>12565</v>
      </c>
      <c r="G1412" s="37">
        <v>44106.494050925925</v>
      </c>
      <c r="H1412" s="35" t="s">
        <v>157</v>
      </c>
      <c r="I1412" s="35" t="s">
        <v>12566</v>
      </c>
      <c r="J1412" s="35" t="s">
        <v>12566</v>
      </c>
      <c r="K1412" s="35" t="s">
        <v>12567</v>
      </c>
      <c r="L1412" s="35" t="s">
        <v>12568</v>
      </c>
      <c r="M1412" s="35" t="s">
        <v>12569</v>
      </c>
      <c r="N1412" s="35" t="s">
        <v>485</v>
      </c>
      <c r="O1412" s="35" t="s">
        <v>486</v>
      </c>
      <c r="P1412" s="38">
        <v>105000</v>
      </c>
      <c r="Q1412" s="38">
        <v>6650</v>
      </c>
      <c r="R1412" s="38">
        <v>10000</v>
      </c>
      <c r="S1412" s="38">
        <v>0</v>
      </c>
      <c r="T1412" s="38">
        <v>0</v>
      </c>
      <c r="U1412" s="19"/>
      <c r="V1412" s="38">
        <v>0</v>
      </c>
      <c r="W1412" s="19"/>
      <c r="X1412" s="38">
        <v>0</v>
      </c>
      <c r="Y1412" s="38">
        <v>121650</v>
      </c>
      <c r="Z1412" s="38">
        <v>121650</v>
      </c>
      <c r="AA1412" s="39" t="s">
        <v>12570</v>
      </c>
      <c r="AB1412" s="38" t="s">
        <v>151</v>
      </c>
      <c r="AC1412" s="38" t="s">
        <v>112</v>
      </c>
    </row>
    <row r="1413" spans="1:29" x14ac:dyDescent="0.25">
      <c r="A1413" s="13" t="str">
        <f t="shared" si="44"/>
        <v>1482416946</v>
      </c>
      <c r="B1413" s="35">
        <v>1408</v>
      </c>
      <c r="C1413" s="36" t="s">
        <v>12571</v>
      </c>
      <c r="D1413" s="13" t="str">
        <f t="shared" si="45"/>
        <v>1482416946</v>
      </c>
      <c r="E1413" s="36"/>
      <c r="F1413" s="35" t="s">
        <v>12572</v>
      </c>
      <c r="G1413" s="37">
        <v>44106.494768518518</v>
      </c>
      <c r="H1413" s="35" t="s">
        <v>157</v>
      </c>
      <c r="I1413" s="35" t="s">
        <v>12573</v>
      </c>
      <c r="J1413" s="35" t="s">
        <v>12573</v>
      </c>
      <c r="K1413" s="35" t="s">
        <v>12574</v>
      </c>
      <c r="L1413" s="35" t="s">
        <v>12575</v>
      </c>
      <c r="M1413" s="35" t="s">
        <v>12576</v>
      </c>
      <c r="N1413" s="35" t="s">
        <v>1207</v>
      </c>
      <c r="O1413" s="35" t="s">
        <v>1208</v>
      </c>
      <c r="P1413" s="38">
        <v>1424000</v>
      </c>
      <c r="Q1413" s="38">
        <v>6650</v>
      </c>
      <c r="R1413" s="38">
        <v>10000</v>
      </c>
      <c r="S1413" s="38">
        <v>0</v>
      </c>
      <c r="T1413" s="38">
        <v>0</v>
      </c>
      <c r="U1413" s="19"/>
      <c r="V1413" s="38">
        <v>0</v>
      </c>
      <c r="W1413" s="19"/>
      <c r="X1413" s="38">
        <v>0</v>
      </c>
      <c r="Y1413" s="38">
        <v>1440650</v>
      </c>
      <c r="Z1413" s="38">
        <v>1440650</v>
      </c>
      <c r="AA1413" s="39" t="s">
        <v>12577</v>
      </c>
      <c r="AB1413" s="38" t="s">
        <v>162</v>
      </c>
      <c r="AC1413" s="38" t="s">
        <v>112</v>
      </c>
    </row>
    <row r="1414" spans="1:29" x14ac:dyDescent="0.25">
      <c r="A1414" s="13" t="str">
        <f t="shared" ref="A1414:A1477" si="46">D1414</f>
        <v>1254416231</v>
      </c>
      <c r="B1414" s="35">
        <v>1409</v>
      </c>
      <c r="C1414" s="36" t="s">
        <v>12578</v>
      </c>
      <c r="D1414" s="13" t="str">
        <f t="shared" ref="D1414:D1477" si="47">RIGHT(C1414,LEN(C1414)-6)</f>
        <v>1254416231</v>
      </c>
      <c r="E1414" s="36"/>
      <c r="F1414" s="35" t="s">
        <v>12579</v>
      </c>
      <c r="G1414" s="37">
        <v>44106.498206018521</v>
      </c>
      <c r="H1414" s="35" t="s">
        <v>157</v>
      </c>
      <c r="I1414" s="35" t="s">
        <v>12580</v>
      </c>
      <c r="J1414" s="35" t="s">
        <v>12580</v>
      </c>
      <c r="K1414" s="35" t="s">
        <v>12581</v>
      </c>
      <c r="L1414" s="35" t="s">
        <v>12582</v>
      </c>
      <c r="M1414" s="35" t="s">
        <v>12583</v>
      </c>
      <c r="N1414" s="35" t="s">
        <v>465</v>
      </c>
      <c r="O1414" s="35" t="s">
        <v>466</v>
      </c>
      <c r="P1414" s="38">
        <v>474000</v>
      </c>
      <c r="Q1414" s="38">
        <v>6650</v>
      </c>
      <c r="R1414" s="38">
        <v>12000</v>
      </c>
      <c r="S1414" s="38">
        <v>0</v>
      </c>
      <c r="T1414" s="38">
        <v>0</v>
      </c>
      <c r="U1414" s="19"/>
      <c r="V1414" s="38">
        <v>0</v>
      </c>
      <c r="W1414" s="19"/>
      <c r="X1414" s="38">
        <v>0</v>
      </c>
      <c r="Y1414" s="38">
        <v>492650</v>
      </c>
      <c r="Z1414" s="38">
        <v>492650</v>
      </c>
      <c r="AA1414" s="39" t="s">
        <v>12584</v>
      </c>
      <c r="AB1414" s="38" t="s">
        <v>163</v>
      </c>
      <c r="AC1414" s="38" t="s">
        <v>112</v>
      </c>
    </row>
    <row r="1415" spans="1:29" x14ac:dyDescent="0.25">
      <c r="A1415" s="13" t="str">
        <f t="shared" si="46"/>
        <v>1207416128</v>
      </c>
      <c r="B1415" s="35">
        <v>1410</v>
      </c>
      <c r="C1415" s="36" t="s">
        <v>12585</v>
      </c>
      <c r="D1415" s="13" t="str">
        <f t="shared" si="47"/>
        <v>1207416128</v>
      </c>
      <c r="E1415" s="36"/>
      <c r="F1415" s="35" t="s">
        <v>12586</v>
      </c>
      <c r="G1415" s="37">
        <v>44106.514675925922</v>
      </c>
      <c r="H1415" s="35" t="s">
        <v>157</v>
      </c>
      <c r="I1415" s="35" t="s">
        <v>12587</v>
      </c>
      <c r="J1415" s="35" t="s">
        <v>12587</v>
      </c>
      <c r="K1415" s="35" t="s">
        <v>12588</v>
      </c>
      <c r="L1415" s="35" t="s">
        <v>12589</v>
      </c>
      <c r="M1415" s="35" t="s">
        <v>12590</v>
      </c>
      <c r="N1415" s="35" t="s">
        <v>357</v>
      </c>
      <c r="O1415" s="35" t="s">
        <v>358</v>
      </c>
      <c r="P1415" s="38">
        <v>1163000</v>
      </c>
      <c r="Q1415" s="38">
        <v>6650</v>
      </c>
      <c r="R1415" s="38">
        <v>31000</v>
      </c>
      <c r="S1415" s="38">
        <v>0</v>
      </c>
      <c r="T1415" s="38">
        <v>0</v>
      </c>
      <c r="U1415" s="19"/>
      <c r="V1415" s="38">
        <v>0</v>
      </c>
      <c r="W1415" s="19"/>
      <c r="X1415" s="38">
        <v>0</v>
      </c>
      <c r="Y1415" s="38">
        <v>1200650</v>
      </c>
      <c r="Z1415" s="38">
        <v>1200650</v>
      </c>
      <c r="AA1415" s="39" t="s">
        <v>12591</v>
      </c>
      <c r="AB1415" s="38" t="s">
        <v>151</v>
      </c>
      <c r="AC1415" s="38" t="s">
        <v>112</v>
      </c>
    </row>
    <row r="1416" spans="1:29" x14ac:dyDescent="0.25">
      <c r="A1416" s="13" t="str">
        <f t="shared" si="46"/>
        <v>1800616771</v>
      </c>
      <c r="B1416" s="35">
        <v>1411</v>
      </c>
      <c r="C1416" s="36" t="s">
        <v>12592</v>
      </c>
      <c r="D1416" s="13" t="str">
        <f t="shared" si="47"/>
        <v>1800616771</v>
      </c>
      <c r="E1416" s="36"/>
      <c r="F1416" s="35" t="s">
        <v>12593</v>
      </c>
      <c r="G1416" s="37">
        <v>44106.515567129631</v>
      </c>
      <c r="H1416" s="35" t="s">
        <v>157</v>
      </c>
      <c r="I1416" s="35" t="s">
        <v>12594</v>
      </c>
      <c r="J1416" s="35" t="s">
        <v>12594</v>
      </c>
      <c r="K1416" s="35" t="s">
        <v>12595</v>
      </c>
      <c r="L1416" s="35" t="s">
        <v>12596</v>
      </c>
      <c r="M1416" s="35" t="s">
        <v>12597</v>
      </c>
      <c r="N1416" s="35" t="s">
        <v>11705</v>
      </c>
      <c r="O1416" s="35" t="s">
        <v>11706</v>
      </c>
      <c r="P1416" s="38">
        <v>474000</v>
      </c>
      <c r="Q1416" s="38">
        <v>6650</v>
      </c>
      <c r="R1416" s="38">
        <v>10000</v>
      </c>
      <c r="S1416" s="38">
        <v>0</v>
      </c>
      <c r="T1416" s="38">
        <v>0</v>
      </c>
      <c r="U1416" s="19"/>
      <c r="V1416" s="38">
        <v>0</v>
      </c>
      <c r="W1416" s="19"/>
      <c r="X1416" s="38">
        <v>0</v>
      </c>
      <c r="Y1416" s="38">
        <v>490650</v>
      </c>
      <c r="Z1416" s="38">
        <v>490650</v>
      </c>
      <c r="AA1416" s="39" t="s">
        <v>12598</v>
      </c>
      <c r="AB1416" s="38" t="s">
        <v>168</v>
      </c>
      <c r="AC1416" s="38" t="s">
        <v>112</v>
      </c>
    </row>
    <row r="1417" spans="1:29" x14ac:dyDescent="0.25">
      <c r="A1417" s="13" t="str">
        <f t="shared" si="46"/>
        <v>1644616721</v>
      </c>
      <c r="B1417" s="35">
        <v>1412</v>
      </c>
      <c r="C1417" s="36" t="s">
        <v>12599</v>
      </c>
      <c r="D1417" s="13" t="str">
        <f t="shared" si="47"/>
        <v>1644616721</v>
      </c>
      <c r="E1417" s="36"/>
      <c r="F1417" s="35" t="s">
        <v>12600</v>
      </c>
      <c r="G1417" s="37">
        <v>44106.522106481483</v>
      </c>
      <c r="H1417" s="35" t="s">
        <v>157</v>
      </c>
      <c r="I1417" s="35" t="s">
        <v>12601</v>
      </c>
      <c r="J1417" s="35" t="s">
        <v>12601</v>
      </c>
      <c r="K1417" s="35" t="s">
        <v>12602</v>
      </c>
      <c r="L1417" s="35" t="s">
        <v>12603</v>
      </c>
      <c r="M1417" s="35" t="s">
        <v>12604</v>
      </c>
      <c r="N1417" s="35" t="s">
        <v>12605</v>
      </c>
      <c r="O1417" s="35" t="s">
        <v>12606</v>
      </c>
      <c r="P1417" s="38">
        <v>950000</v>
      </c>
      <c r="Q1417" s="38">
        <v>6650</v>
      </c>
      <c r="R1417" s="38">
        <v>10000</v>
      </c>
      <c r="S1417" s="38">
        <v>0</v>
      </c>
      <c r="T1417" s="38">
        <v>0</v>
      </c>
      <c r="U1417" s="19"/>
      <c r="V1417" s="38">
        <v>0</v>
      </c>
      <c r="W1417" s="19"/>
      <c r="X1417" s="38">
        <v>0</v>
      </c>
      <c r="Y1417" s="38">
        <v>966650</v>
      </c>
      <c r="Z1417" s="38">
        <v>966650</v>
      </c>
      <c r="AA1417" s="39" t="s">
        <v>12607</v>
      </c>
      <c r="AB1417" s="38" t="s">
        <v>162</v>
      </c>
      <c r="AC1417" s="38" t="s">
        <v>112</v>
      </c>
    </row>
    <row r="1418" spans="1:29" x14ac:dyDescent="0.25">
      <c r="A1418" s="13" t="str">
        <f t="shared" si="46"/>
        <v>1069616995</v>
      </c>
      <c r="B1418" s="35">
        <v>1413</v>
      </c>
      <c r="C1418" s="36" t="s">
        <v>12608</v>
      </c>
      <c r="D1418" s="13" t="str">
        <f t="shared" si="47"/>
        <v>1069616995</v>
      </c>
      <c r="E1418" s="36"/>
      <c r="F1418" s="35" t="s">
        <v>12609</v>
      </c>
      <c r="G1418" s="37">
        <v>44106.525729166664</v>
      </c>
      <c r="H1418" s="35" t="s">
        <v>157</v>
      </c>
      <c r="I1418" s="35" t="s">
        <v>12610</v>
      </c>
      <c r="J1418" s="35" t="s">
        <v>12610</v>
      </c>
      <c r="K1418" s="35" t="s">
        <v>12611</v>
      </c>
      <c r="L1418" s="35" t="s">
        <v>12612</v>
      </c>
      <c r="M1418" s="35" t="s">
        <v>12613</v>
      </c>
      <c r="N1418" s="35" t="s">
        <v>264</v>
      </c>
      <c r="O1418" s="35" t="s">
        <v>265</v>
      </c>
      <c r="P1418" s="38">
        <v>474000</v>
      </c>
      <c r="Q1418" s="38">
        <v>6650</v>
      </c>
      <c r="R1418" s="38">
        <v>10000</v>
      </c>
      <c r="S1418" s="38">
        <v>0</v>
      </c>
      <c r="T1418" s="38">
        <v>0</v>
      </c>
      <c r="U1418" s="19"/>
      <c r="V1418" s="38">
        <v>0</v>
      </c>
      <c r="W1418" s="19"/>
      <c r="X1418" s="38">
        <v>0</v>
      </c>
      <c r="Y1418" s="38">
        <v>490650</v>
      </c>
      <c r="Z1418" s="38">
        <v>490650</v>
      </c>
      <c r="AA1418" s="39" t="s">
        <v>12614</v>
      </c>
      <c r="AB1418" s="38" t="s">
        <v>162</v>
      </c>
      <c r="AC1418" s="38" t="s">
        <v>112</v>
      </c>
    </row>
    <row r="1419" spans="1:29" x14ac:dyDescent="0.25">
      <c r="A1419" s="13" t="str">
        <f t="shared" si="46"/>
        <v>1237375679</v>
      </c>
      <c r="B1419" s="35">
        <v>1414</v>
      </c>
      <c r="C1419" s="36" t="s">
        <v>12615</v>
      </c>
      <c r="D1419" s="13" t="str">
        <f t="shared" si="47"/>
        <v>1237375679</v>
      </c>
      <c r="E1419" s="36"/>
      <c r="F1419" s="35" t="s">
        <v>12616</v>
      </c>
      <c r="G1419" s="37">
        <v>44106.526099537034</v>
      </c>
      <c r="H1419" s="35" t="s">
        <v>157</v>
      </c>
      <c r="I1419" s="35" t="s">
        <v>12617</v>
      </c>
      <c r="J1419" s="35" t="s">
        <v>12617</v>
      </c>
      <c r="K1419" s="35" t="s">
        <v>12618</v>
      </c>
      <c r="L1419" s="35" t="s">
        <v>12619</v>
      </c>
      <c r="M1419" s="35" t="s">
        <v>12620</v>
      </c>
      <c r="N1419" s="35" t="s">
        <v>424</v>
      </c>
      <c r="O1419" s="35" t="s">
        <v>425</v>
      </c>
      <c r="P1419" s="38">
        <v>160000</v>
      </c>
      <c r="Q1419" s="38">
        <v>6650</v>
      </c>
      <c r="R1419" s="38">
        <v>8000</v>
      </c>
      <c r="S1419" s="38">
        <v>0</v>
      </c>
      <c r="T1419" s="38">
        <v>0</v>
      </c>
      <c r="U1419" s="19"/>
      <c r="V1419" s="38">
        <v>0</v>
      </c>
      <c r="W1419" s="19"/>
      <c r="X1419" s="38">
        <v>0</v>
      </c>
      <c r="Y1419" s="38">
        <v>174650</v>
      </c>
      <c r="Z1419" s="38">
        <v>174650</v>
      </c>
      <c r="AA1419" s="39" t="s">
        <v>12621</v>
      </c>
      <c r="AB1419" s="38" t="s">
        <v>138</v>
      </c>
      <c r="AC1419" s="38" t="s">
        <v>112</v>
      </c>
    </row>
    <row r="1420" spans="1:29" x14ac:dyDescent="0.25">
      <c r="A1420" s="13" t="str">
        <f t="shared" si="46"/>
        <v>1960716172</v>
      </c>
      <c r="B1420" s="35">
        <v>1415</v>
      </c>
      <c r="C1420" s="36" t="s">
        <v>12622</v>
      </c>
      <c r="D1420" s="13" t="str">
        <f t="shared" si="47"/>
        <v>1960716172</v>
      </c>
      <c r="E1420" s="36"/>
      <c r="F1420" s="35" t="s">
        <v>12623</v>
      </c>
      <c r="G1420" s="37">
        <v>44106.527349537035</v>
      </c>
      <c r="H1420" s="35" t="s">
        <v>157</v>
      </c>
      <c r="I1420" s="35" t="s">
        <v>12624</v>
      </c>
      <c r="J1420" s="35" t="s">
        <v>12624</v>
      </c>
      <c r="K1420" s="35" t="s">
        <v>12625</v>
      </c>
      <c r="L1420" s="35" t="s">
        <v>12626</v>
      </c>
      <c r="M1420" s="35" t="s">
        <v>12627</v>
      </c>
      <c r="N1420" s="35" t="s">
        <v>549</v>
      </c>
      <c r="O1420" s="35" t="s">
        <v>550</v>
      </c>
      <c r="P1420" s="38">
        <v>960000</v>
      </c>
      <c r="Q1420" s="38">
        <v>6650</v>
      </c>
      <c r="R1420" s="38">
        <v>8000</v>
      </c>
      <c r="S1420" s="38">
        <v>0</v>
      </c>
      <c r="T1420" s="38">
        <v>0</v>
      </c>
      <c r="U1420" s="19"/>
      <c r="V1420" s="38">
        <v>0</v>
      </c>
      <c r="W1420" s="19"/>
      <c r="X1420" s="38">
        <v>0</v>
      </c>
      <c r="Y1420" s="38">
        <v>974650</v>
      </c>
      <c r="Z1420" s="38">
        <v>974650</v>
      </c>
      <c r="AA1420" s="39" t="s">
        <v>12628</v>
      </c>
      <c r="AB1420" s="38" t="s">
        <v>138</v>
      </c>
      <c r="AC1420" s="38" t="s">
        <v>112</v>
      </c>
    </row>
    <row r="1421" spans="1:29" x14ac:dyDescent="0.25">
      <c r="A1421" s="13" t="str">
        <f t="shared" si="46"/>
        <v>1869616926</v>
      </c>
      <c r="B1421" s="35">
        <v>1416</v>
      </c>
      <c r="C1421" s="36" t="s">
        <v>12629</v>
      </c>
      <c r="D1421" s="13" t="str">
        <f t="shared" si="47"/>
        <v>1869616926</v>
      </c>
      <c r="E1421" s="36"/>
      <c r="F1421" s="35" t="s">
        <v>12630</v>
      </c>
      <c r="G1421" s="37">
        <v>44106.529062499998</v>
      </c>
      <c r="H1421" s="35" t="s">
        <v>157</v>
      </c>
      <c r="I1421" s="35" t="s">
        <v>12631</v>
      </c>
      <c r="J1421" s="35" t="s">
        <v>12631</v>
      </c>
      <c r="K1421" s="35" t="s">
        <v>12632</v>
      </c>
      <c r="L1421" s="35" t="s">
        <v>12633</v>
      </c>
      <c r="M1421" s="35" t="s">
        <v>12634</v>
      </c>
      <c r="N1421" s="35" t="s">
        <v>674</v>
      </c>
      <c r="O1421" s="35" t="s">
        <v>551</v>
      </c>
      <c r="P1421" s="38">
        <v>950000</v>
      </c>
      <c r="Q1421" s="38">
        <v>6650</v>
      </c>
      <c r="R1421" s="38">
        <v>0</v>
      </c>
      <c r="S1421" s="38">
        <v>0</v>
      </c>
      <c r="T1421" s="38">
        <v>0</v>
      </c>
      <c r="U1421" s="19"/>
      <c r="V1421" s="38">
        <v>0</v>
      </c>
      <c r="W1421" s="19"/>
      <c r="X1421" s="38">
        <v>0</v>
      </c>
      <c r="Y1421" s="38">
        <v>956650</v>
      </c>
      <c r="Z1421" s="38">
        <v>956650</v>
      </c>
      <c r="AA1421" s="20"/>
      <c r="AB1421" s="19"/>
      <c r="AC1421" s="38" t="s">
        <v>112</v>
      </c>
    </row>
    <row r="1422" spans="1:29" x14ac:dyDescent="0.25">
      <c r="A1422" s="13" t="str">
        <f t="shared" si="46"/>
        <v>1242716089</v>
      </c>
      <c r="B1422" s="35">
        <v>1417</v>
      </c>
      <c r="C1422" s="36" t="s">
        <v>12635</v>
      </c>
      <c r="D1422" s="13" t="str">
        <f t="shared" si="47"/>
        <v>1242716089</v>
      </c>
      <c r="E1422" s="36"/>
      <c r="F1422" s="35" t="s">
        <v>12636</v>
      </c>
      <c r="G1422" s="37">
        <v>44106.529675925929</v>
      </c>
      <c r="H1422" s="35" t="s">
        <v>157</v>
      </c>
      <c r="I1422" s="35" t="s">
        <v>12637</v>
      </c>
      <c r="J1422" s="35" t="s">
        <v>12637</v>
      </c>
      <c r="K1422" s="35" t="s">
        <v>12638</v>
      </c>
      <c r="L1422" s="35" t="s">
        <v>12639</v>
      </c>
      <c r="M1422" s="35" t="s">
        <v>12640</v>
      </c>
      <c r="N1422" s="35" t="s">
        <v>12641</v>
      </c>
      <c r="O1422" s="35" t="s">
        <v>638</v>
      </c>
      <c r="P1422" s="38">
        <v>50000</v>
      </c>
      <c r="Q1422" s="38">
        <v>6650</v>
      </c>
      <c r="R1422" s="38">
        <v>0</v>
      </c>
      <c r="S1422" s="38">
        <v>0</v>
      </c>
      <c r="T1422" s="38">
        <v>0</v>
      </c>
      <c r="U1422" s="19"/>
      <c r="V1422" s="38">
        <v>0</v>
      </c>
      <c r="W1422" s="19"/>
      <c r="X1422" s="38">
        <v>0</v>
      </c>
      <c r="Y1422" s="38">
        <v>56650</v>
      </c>
      <c r="Z1422" s="38">
        <v>56650</v>
      </c>
      <c r="AA1422" s="20"/>
      <c r="AB1422" s="19"/>
      <c r="AC1422" s="38" t="s">
        <v>112</v>
      </c>
    </row>
    <row r="1423" spans="1:29" x14ac:dyDescent="0.25">
      <c r="A1423" s="13" t="str">
        <f t="shared" si="46"/>
        <v>1960716473</v>
      </c>
      <c r="B1423" s="35">
        <v>1418</v>
      </c>
      <c r="C1423" s="36" t="s">
        <v>12642</v>
      </c>
      <c r="D1423" s="13" t="str">
        <f t="shared" si="47"/>
        <v>1960716473</v>
      </c>
      <c r="E1423" s="36"/>
      <c r="F1423" s="35" t="s">
        <v>12643</v>
      </c>
      <c r="G1423" s="37">
        <v>44106.534583333334</v>
      </c>
      <c r="H1423" s="35" t="s">
        <v>157</v>
      </c>
      <c r="I1423" s="35" t="s">
        <v>12644</v>
      </c>
      <c r="J1423" s="35" t="s">
        <v>12644</v>
      </c>
      <c r="K1423" s="35" t="s">
        <v>12645</v>
      </c>
      <c r="L1423" s="35" t="s">
        <v>12646</v>
      </c>
      <c r="M1423" s="35" t="s">
        <v>12647</v>
      </c>
      <c r="N1423" s="35" t="s">
        <v>2467</v>
      </c>
      <c r="O1423" s="35" t="s">
        <v>2468</v>
      </c>
      <c r="P1423" s="38">
        <v>160000</v>
      </c>
      <c r="Q1423" s="38">
        <v>6650</v>
      </c>
      <c r="R1423" s="38">
        <v>8000</v>
      </c>
      <c r="S1423" s="38">
        <v>0</v>
      </c>
      <c r="T1423" s="38">
        <v>0</v>
      </c>
      <c r="U1423" s="19"/>
      <c r="V1423" s="38">
        <v>0</v>
      </c>
      <c r="W1423" s="19"/>
      <c r="X1423" s="38">
        <v>0</v>
      </c>
      <c r="Y1423" s="38">
        <v>174650</v>
      </c>
      <c r="Z1423" s="38">
        <v>174650</v>
      </c>
      <c r="AA1423" s="39" t="s">
        <v>12648</v>
      </c>
      <c r="AB1423" s="38" t="s">
        <v>138</v>
      </c>
      <c r="AC1423" s="38" t="s">
        <v>112</v>
      </c>
    </row>
    <row r="1424" spans="1:29" x14ac:dyDescent="0.25">
      <c r="A1424" s="13" t="str">
        <f t="shared" si="46"/>
        <v>1376716453</v>
      </c>
      <c r="B1424" s="35">
        <v>1419</v>
      </c>
      <c r="C1424" s="36" t="s">
        <v>12649</v>
      </c>
      <c r="D1424" s="13" t="str">
        <f t="shared" si="47"/>
        <v>1376716453</v>
      </c>
      <c r="E1424" s="36"/>
      <c r="F1424" s="35" t="s">
        <v>12650</v>
      </c>
      <c r="G1424" s="37">
        <v>44106.540509259263</v>
      </c>
      <c r="H1424" s="35" t="s">
        <v>157</v>
      </c>
      <c r="I1424" s="35" t="s">
        <v>12651</v>
      </c>
      <c r="J1424" s="35" t="s">
        <v>12651</v>
      </c>
      <c r="K1424" s="35" t="s">
        <v>12652</v>
      </c>
      <c r="L1424" s="35" t="s">
        <v>12653</v>
      </c>
      <c r="M1424" s="35" t="s">
        <v>12654</v>
      </c>
      <c r="N1424" s="35" t="s">
        <v>12655</v>
      </c>
      <c r="O1424" s="35" t="s">
        <v>12656</v>
      </c>
      <c r="P1424" s="38">
        <v>150000</v>
      </c>
      <c r="Q1424" s="38">
        <v>6650</v>
      </c>
      <c r="R1424" s="38">
        <v>12000</v>
      </c>
      <c r="S1424" s="38">
        <v>0</v>
      </c>
      <c r="T1424" s="38">
        <v>0</v>
      </c>
      <c r="U1424" s="19"/>
      <c r="V1424" s="38">
        <v>0</v>
      </c>
      <c r="W1424" s="19"/>
      <c r="X1424" s="38">
        <v>0</v>
      </c>
      <c r="Y1424" s="38">
        <v>168650</v>
      </c>
      <c r="Z1424" s="38">
        <v>168650</v>
      </c>
      <c r="AA1424" s="39" t="s">
        <v>12657</v>
      </c>
      <c r="AB1424" s="38" t="s">
        <v>162</v>
      </c>
      <c r="AC1424" s="38" t="s">
        <v>112</v>
      </c>
    </row>
    <row r="1425" spans="1:29" x14ac:dyDescent="0.25">
      <c r="A1425" s="13" t="str">
        <f t="shared" si="46"/>
        <v>1557407147</v>
      </c>
      <c r="B1425" s="35">
        <v>1420</v>
      </c>
      <c r="C1425" s="36" t="s">
        <v>12658</v>
      </c>
      <c r="D1425" s="13" t="str">
        <f t="shared" si="47"/>
        <v>1557407147</v>
      </c>
      <c r="E1425" s="36"/>
      <c r="F1425" s="35" t="s">
        <v>12659</v>
      </c>
      <c r="G1425" s="37">
        <v>44107.04246527778</v>
      </c>
      <c r="H1425" s="35" t="s">
        <v>157</v>
      </c>
      <c r="I1425" s="35" t="s">
        <v>12660</v>
      </c>
      <c r="J1425" s="35" t="s">
        <v>12660</v>
      </c>
      <c r="K1425" s="35" t="s">
        <v>12661</v>
      </c>
      <c r="L1425" s="35" t="s">
        <v>12662</v>
      </c>
      <c r="M1425" s="35" t="s">
        <v>12663</v>
      </c>
      <c r="N1425" s="35" t="s">
        <v>479</v>
      </c>
      <c r="O1425" s="35" t="s">
        <v>480</v>
      </c>
      <c r="P1425" s="38">
        <v>1495000</v>
      </c>
      <c r="Q1425" s="38">
        <v>6650</v>
      </c>
      <c r="R1425" s="38">
        <v>54000</v>
      </c>
      <c r="S1425" s="38">
        <v>0</v>
      </c>
      <c r="T1425" s="38">
        <v>0</v>
      </c>
      <c r="U1425" s="19"/>
      <c r="V1425" s="38">
        <v>0</v>
      </c>
      <c r="W1425" s="19"/>
      <c r="X1425" s="38">
        <v>0</v>
      </c>
      <c r="Y1425" s="38">
        <v>1555650</v>
      </c>
      <c r="Z1425" s="38">
        <v>1555650</v>
      </c>
      <c r="AA1425" s="39" t="s">
        <v>12664</v>
      </c>
      <c r="AB1425" s="38" t="s">
        <v>162</v>
      </c>
      <c r="AC1425" s="38" t="s">
        <v>112</v>
      </c>
    </row>
    <row r="1426" spans="1:29" x14ac:dyDescent="0.25">
      <c r="A1426" s="13" t="str">
        <f t="shared" si="46"/>
        <v>1983507725</v>
      </c>
      <c r="B1426" s="35">
        <v>1421</v>
      </c>
      <c r="C1426" s="36" t="s">
        <v>12665</v>
      </c>
      <c r="D1426" s="13" t="str">
        <f t="shared" si="47"/>
        <v>1983507725</v>
      </c>
      <c r="E1426" s="36"/>
      <c r="F1426" s="35" t="s">
        <v>12666</v>
      </c>
      <c r="G1426" s="37">
        <v>44107.05</v>
      </c>
      <c r="H1426" s="35" t="s">
        <v>157</v>
      </c>
      <c r="I1426" s="35" t="s">
        <v>12667</v>
      </c>
      <c r="J1426" s="35" t="s">
        <v>12667</v>
      </c>
      <c r="K1426" s="35" t="s">
        <v>12668</v>
      </c>
      <c r="L1426" s="35" t="s">
        <v>12669</v>
      </c>
      <c r="M1426" s="35" t="s">
        <v>12670</v>
      </c>
      <c r="N1426" s="35" t="s">
        <v>802</v>
      </c>
      <c r="O1426" s="35" t="s">
        <v>803</v>
      </c>
      <c r="P1426" s="38">
        <v>950000</v>
      </c>
      <c r="Q1426" s="38">
        <v>6650</v>
      </c>
      <c r="R1426" s="38">
        <v>8000</v>
      </c>
      <c r="S1426" s="38">
        <v>0</v>
      </c>
      <c r="T1426" s="38">
        <v>0</v>
      </c>
      <c r="U1426" s="19"/>
      <c r="V1426" s="38">
        <v>0</v>
      </c>
      <c r="W1426" s="19"/>
      <c r="X1426" s="38">
        <v>0</v>
      </c>
      <c r="Y1426" s="38">
        <v>964650</v>
      </c>
      <c r="Z1426" s="38">
        <v>964650</v>
      </c>
      <c r="AA1426" s="39" t="s">
        <v>12671</v>
      </c>
      <c r="AB1426" s="38" t="s">
        <v>138</v>
      </c>
      <c r="AC1426" s="38" t="s">
        <v>112</v>
      </c>
    </row>
    <row r="1427" spans="1:29" x14ac:dyDescent="0.25">
      <c r="A1427" s="13" t="str">
        <f t="shared" si="46"/>
        <v>1697507291</v>
      </c>
      <c r="B1427" s="35">
        <v>1422</v>
      </c>
      <c r="C1427" s="36" t="s">
        <v>12672</v>
      </c>
      <c r="D1427" s="13" t="str">
        <f t="shared" si="47"/>
        <v>1697507291</v>
      </c>
      <c r="E1427" s="36"/>
      <c r="F1427" s="35" t="s">
        <v>12673</v>
      </c>
      <c r="G1427" s="37">
        <v>44107.054895833331</v>
      </c>
      <c r="H1427" s="35" t="s">
        <v>157</v>
      </c>
      <c r="I1427" s="35" t="s">
        <v>12674</v>
      </c>
      <c r="J1427" s="35" t="s">
        <v>12674</v>
      </c>
      <c r="K1427" s="35" t="s">
        <v>12675</v>
      </c>
      <c r="L1427" s="35" t="s">
        <v>12676</v>
      </c>
      <c r="M1427" s="35" t="s">
        <v>12677</v>
      </c>
      <c r="N1427" s="35" t="s">
        <v>518</v>
      </c>
      <c r="O1427" s="35" t="s">
        <v>519</v>
      </c>
      <c r="P1427" s="38">
        <v>474000</v>
      </c>
      <c r="Q1427" s="38">
        <v>6650</v>
      </c>
      <c r="R1427" s="38">
        <v>10000</v>
      </c>
      <c r="S1427" s="38">
        <v>0</v>
      </c>
      <c r="T1427" s="38">
        <v>0</v>
      </c>
      <c r="U1427" s="19"/>
      <c r="V1427" s="38">
        <v>0</v>
      </c>
      <c r="W1427" s="19"/>
      <c r="X1427" s="38">
        <v>0</v>
      </c>
      <c r="Y1427" s="38">
        <v>490650</v>
      </c>
      <c r="Z1427" s="38">
        <v>490650</v>
      </c>
      <c r="AA1427" s="39" t="s">
        <v>12678</v>
      </c>
      <c r="AB1427" s="38" t="s">
        <v>162</v>
      </c>
      <c r="AC1427" s="38" t="s">
        <v>112</v>
      </c>
    </row>
    <row r="1428" spans="1:29" x14ac:dyDescent="0.25">
      <c r="A1428" s="13" t="str">
        <f t="shared" si="46"/>
        <v>1482707755</v>
      </c>
      <c r="B1428" s="35">
        <v>1423</v>
      </c>
      <c r="C1428" s="36" t="s">
        <v>12679</v>
      </c>
      <c r="D1428" s="13" t="str">
        <f t="shared" si="47"/>
        <v>1482707755</v>
      </c>
      <c r="E1428" s="36"/>
      <c r="F1428" s="35" t="s">
        <v>12680</v>
      </c>
      <c r="G1428" s="37">
        <v>44107.075115740743</v>
      </c>
      <c r="H1428" s="35" t="s">
        <v>157</v>
      </c>
      <c r="I1428" s="35" t="s">
        <v>12681</v>
      </c>
      <c r="J1428" s="35" t="s">
        <v>12681</v>
      </c>
      <c r="K1428" s="35" t="s">
        <v>12682</v>
      </c>
      <c r="L1428" s="35" t="s">
        <v>12683</v>
      </c>
      <c r="M1428" s="35" t="s">
        <v>12684</v>
      </c>
      <c r="N1428" s="35" t="s">
        <v>12685</v>
      </c>
      <c r="O1428" s="35" t="s">
        <v>12686</v>
      </c>
      <c r="P1428" s="38">
        <v>50000</v>
      </c>
      <c r="Q1428" s="38">
        <v>6650</v>
      </c>
      <c r="R1428" s="38">
        <v>0</v>
      </c>
      <c r="S1428" s="38">
        <v>0</v>
      </c>
      <c r="T1428" s="38">
        <v>0</v>
      </c>
      <c r="U1428" s="19"/>
      <c r="V1428" s="38">
        <v>0</v>
      </c>
      <c r="W1428" s="19"/>
      <c r="X1428" s="38">
        <v>0</v>
      </c>
      <c r="Y1428" s="38">
        <v>56650</v>
      </c>
      <c r="Z1428" s="38">
        <v>56650</v>
      </c>
      <c r="AA1428" s="20"/>
      <c r="AB1428" s="19"/>
      <c r="AC1428" s="38" t="s">
        <v>112</v>
      </c>
    </row>
    <row r="1429" spans="1:29" x14ac:dyDescent="0.25">
      <c r="A1429" s="13" t="str">
        <f t="shared" si="46"/>
        <v>1510807911</v>
      </c>
      <c r="B1429" s="35">
        <v>1424</v>
      </c>
      <c r="C1429" s="36" t="s">
        <v>12687</v>
      </c>
      <c r="D1429" s="13" t="str">
        <f t="shared" si="47"/>
        <v>1510807911</v>
      </c>
      <c r="E1429" s="36"/>
      <c r="F1429" s="35" t="s">
        <v>12688</v>
      </c>
      <c r="G1429" s="37">
        <v>44107.079837962963</v>
      </c>
      <c r="H1429" s="35" t="s">
        <v>157</v>
      </c>
      <c r="I1429" s="35" t="s">
        <v>12689</v>
      </c>
      <c r="J1429" s="35" t="s">
        <v>12689</v>
      </c>
      <c r="K1429" s="35" t="s">
        <v>12690</v>
      </c>
      <c r="L1429" s="35" t="s">
        <v>12691</v>
      </c>
      <c r="M1429" s="35" t="s">
        <v>12692</v>
      </c>
      <c r="N1429" s="35" t="s">
        <v>321</v>
      </c>
      <c r="O1429" s="35" t="s">
        <v>322</v>
      </c>
      <c r="P1429" s="38">
        <v>475000</v>
      </c>
      <c r="Q1429" s="38">
        <v>6650</v>
      </c>
      <c r="R1429" s="38">
        <v>17000</v>
      </c>
      <c r="S1429" s="38">
        <v>0</v>
      </c>
      <c r="T1429" s="38">
        <v>0</v>
      </c>
      <c r="U1429" s="19"/>
      <c r="V1429" s="38">
        <v>0</v>
      </c>
      <c r="W1429" s="19"/>
      <c r="X1429" s="38">
        <v>0</v>
      </c>
      <c r="Y1429" s="38">
        <v>498650</v>
      </c>
      <c r="Z1429" s="38">
        <v>498650</v>
      </c>
      <c r="AA1429" s="39" t="s">
        <v>12693</v>
      </c>
      <c r="AB1429" s="38" t="s">
        <v>138</v>
      </c>
      <c r="AC1429" s="38" t="s">
        <v>112</v>
      </c>
    </row>
    <row r="1430" spans="1:29" x14ac:dyDescent="0.25">
      <c r="A1430" s="13" t="str">
        <f t="shared" si="46"/>
        <v>1851807043</v>
      </c>
      <c r="B1430" s="35">
        <v>1425</v>
      </c>
      <c r="C1430" s="36" t="s">
        <v>12694</v>
      </c>
      <c r="D1430" s="13" t="str">
        <f t="shared" si="47"/>
        <v>1851807043</v>
      </c>
      <c r="E1430" s="36"/>
      <c r="F1430" s="35" t="s">
        <v>12695</v>
      </c>
      <c r="G1430" s="37">
        <v>44107.083067129628</v>
      </c>
      <c r="H1430" s="35" t="s">
        <v>157</v>
      </c>
      <c r="I1430" s="35" t="s">
        <v>12696</v>
      </c>
      <c r="J1430" s="35" t="s">
        <v>12696</v>
      </c>
      <c r="K1430" s="35" t="s">
        <v>12697</v>
      </c>
      <c r="L1430" s="35" t="s">
        <v>12698</v>
      </c>
      <c r="M1430" s="35" t="s">
        <v>12699</v>
      </c>
      <c r="N1430" s="35" t="s">
        <v>12700</v>
      </c>
      <c r="O1430" s="35" t="s">
        <v>12701</v>
      </c>
      <c r="P1430" s="38">
        <v>950000</v>
      </c>
      <c r="Q1430" s="38">
        <v>6650</v>
      </c>
      <c r="R1430" s="38">
        <v>0</v>
      </c>
      <c r="S1430" s="38">
        <v>0</v>
      </c>
      <c r="T1430" s="38">
        <v>0</v>
      </c>
      <c r="U1430" s="19"/>
      <c r="V1430" s="38">
        <v>0</v>
      </c>
      <c r="W1430" s="19"/>
      <c r="X1430" s="38">
        <v>0</v>
      </c>
      <c r="Y1430" s="38">
        <v>956650</v>
      </c>
      <c r="Z1430" s="38">
        <v>956650</v>
      </c>
      <c r="AA1430" s="20"/>
      <c r="AB1430" s="19"/>
      <c r="AC1430" s="38" t="s">
        <v>112</v>
      </c>
    </row>
    <row r="1431" spans="1:29" x14ac:dyDescent="0.25">
      <c r="A1431" s="13" t="str">
        <f t="shared" si="46"/>
        <v>1578807717</v>
      </c>
      <c r="B1431" s="35">
        <v>1426</v>
      </c>
      <c r="C1431" s="36" t="s">
        <v>12702</v>
      </c>
      <c r="D1431" s="13" t="str">
        <f t="shared" si="47"/>
        <v>1578807717</v>
      </c>
      <c r="E1431" s="36"/>
      <c r="F1431" s="35" t="s">
        <v>12703</v>
      </c>
      <c r="G1431" s="37">
        <v>44107.089398148149</v>
      </c>
      <c r="H1431" s="35" t="s">
        <v>157</v>
      </c>
      <c r="I1431" s="35" t="s">
        <v>12704</v>
      </c>
      <c r="J1431" s="35" t="s">
        <v>12704</v>
      </c>
      <c r="K1431" s="35" t="s">
        <v>12705</v>
      </c>
      <c r="L1431" s="35" t="s">
        <v>12706</v>
      </c>
      <c r="M1431" s="35" t="s">
        <v>12707</v>
      </c>
      <c r="N1431" s="35" t="s">
        <v>1045</v>
      </c>
      <c r="O1431" s="35" t="s">
        <v>1046</v>
      </c>
      <c r="P1431" s="38">
        <v>475000</v>
      </c>
      <c r="Q1431" s="38">
        <v>6650</v>
      </c>
      <c r="R1431" s="38">
        <v>30000</v>
      </c>
      <c r="S1431" s="38">
        <v>0</v>
      </c>
      <c r="T1431" s="38">
        <v>0</v>
      </c>
      <c r="U1431" s="19"/>
      <c r="V1431" s="38">
        <v>0</v>
      </c>
      <c r="W1431" s="19"/>
      <c r="X1431" s="38">
        <v>0</v>
      </c>
      <c r="Y1431" s="38">
        <v>511650</v>
      </c>
      <c r="Z1431" s="38">
        <v>511650</v>
      </c>
      <c r="AA1431" s="39" t="s">
        <v>12708</v>
      </c>
      <c r="AB1431" s="38" t="s">
        <v>168</v>
      </c>
      <c r="AC1431" s="38" t="s">
        <v>112</v>
      </c>
    </row>
    <row r="1432" spans="1:29" x14ac:dyDescent="0.25">
      <c r="A1432" s="13" t="str">
        <f t="shared" si="46"/>
        <v>1267907961</v>
      </c>
      <c r="B1432" s="35">
        <v>1427</v>
      </c>
      <c r="C1432" s="36" t="s">
        <v>12709</v>
      </c>
      <c r="D1432" s="13" t="str">
        <f t="shared" si="47"/>
        <v>1267907961</v>
      </c>
      <c r="E1432" s="36"/>
      <c r="F1432" s="35" t="s">
        <v>12710</v>
      </c>
      <c r="G1432" s="37">
        <v>44107.100821759261</v>
      </c>
      <c r="H1432" s="35" t="s">
        <v>157</v>
      </c>
      <c r="I1432" s="35" t="s">
        <v>12711</v>
      </c>
      <c r="J1432" s="35" t="s">
        <v>12711</v>
      </c>
      <c r="K1432" s="35" t="s">
        <v>12712</v>
      </c>
      <c r="L1432" s="35" t="s">
        <v>12713</v>
      </c>
      <c r="M1432" s="35" t="s">
        <v>12714</v>
      </c>
      <c r="N1432" s="35" t="s">
        <v>12715</v>
      </c>
      <c r="O1432" s="35" t="s">
        <v>584</v>
      </c>
      <c r="P1432" s="38">
        <v>50000</v>
      </c>
      <c r="Q1432" s="38">
        <v>6650</v>
      </c>
      <c r="R1432" s="38">
        <v>0</v>
      </c>
      <c r="S1432" s="38">
        <v>0</v>
      </c>
      <c r="T1432" s="38">
        <v>0</v>
      </c>
      <c r="U1432" s="19"/>
      <c r="V1432" s="38">
        <v>0</v>
      </c>
      <c r="W1432" s="19"/>
      <c r="X1432" s="38">
        <v>0</v>
      </c>
      <c r="Y1432" s="38">
        <v>56650</v>
      </c>
      <c r="Z1432" s="38">
        <v>56650</v>
      </c>
      <c r="AA1432" s="20"/>
      <c r="AB1432" s="19"/>
      <c r="AC1432" s="38" t="s">
        <v>112</v>
      </c>
    </row>
    <row r="1433" spans="1:29" x14ac:dyDescent="0.25">
      <c r="A1433" s="13" t="str">
        <f t="shared" si="46"/>
        <v>1573017929</v>
      </c>
      <c r="B1433" s="35">
        <v>1428</v>
      </c>
      <c r="C1433" s="36" t="s">
        <v>12716</v>
      </c>
      <c r="D1433" s="13" t="str">
        <f t="shared" si="47"/>
        <v>1573017929</v>
      </c>
      <c r="E1433" s="36"/>
      <c r="F1433" s="35" t="s">
        <v>12717</v>
      </c>
      <c r="G1433" s="37">
        <v>44107.111817129633</v>
      </c>
      <c r="H1433" s="35" t="s">
        <v>157</v>
      </c>
      <c r="I1433" s="35" t="s">
        <v>12718</v>
      </c>
      <c r="J1433" s="35" t="s">
        <v>12718</v>
      </c>
      <c r="K1433" s="35" t="s">
        <v>12719</v>
      </c>
      <c r="L1433" s="35" t="s">
        <v>12720</v>
      </c>
      <c r="M1433" s="35" t="s">
        <v>12721</v>
      </c>
      <c r="N1433" s="35" t="s">
        <v>1086</v>
      </c>
      <c r="O1433" s="35" t="s">
        <v>1087</v>
      </c>
      <c r="P1433" s="38">
        <v>950000</v>
      </c>
      <c r="Q1433" s="38">
        <v>6650</v>
      </c>
      <c r="R1433" s="38">
        <v>8000</v>
      </c>
      <c r="S1433" s="38">
        <v>0</v>
      </c>
      <c r="T1433" s="38">
        <v>0</v>
      </c>
      <c r="U1433" s="19"/>
      <c r="V1433" s="38">
        <v>0</v>
      </c>
      <c r="W1433" s="19"/>
      <c r="X1433" s="38">
        <v>0</v>
      </c>
      <c r="Y1433" s="38">
        <v>964650</v>
      </c>
      <c r="Z1433" s="38">
        <v>964650</v>
      </c>
      <c r="AA1433" s="39" t="s">
        <v>12722</v>
      </c>
      <c r="AB1433" s="38" t="s">
        <v>138</v>
      </c>
      <c r="AC1433" s="38" t="s">
        <v>112</v>
      </c>
    </row>
    <row r="1434" spans="1:29" x14ac:dyDescent="0.25">
      <c r="A1434" s="13" t="str">
        <f t="shared" si="46"/>
        <v>1493117251</v>
      </c>
      <c r="B1434" s="35">
        <v>1429</v>
      </c>
      <c r="C1434" s="36" t="s">
        <v>12723</v>
      </c>
      <c r="D1434" s="13" t="str">
        <f t="shared" si="47"/>
        <v>1493117251</v>
      </c>
      <c r="E1434" s="36"/>
      <c r="F1434" s="35" t="s">
        <v>12724</v>
      </c>
      <c r="G1434" s="37">
        <v>44107.118969907409</v>
      </c>
      <c r="H1434" s="35" t="s">
        <v>157</v>
      </c>
      <c r="I1434" s="35" t="s">
        <v>12725</v>
      </c>
      <c r="J1434" s="35" t="s">
        <v>12725</v>
      </c>
      <c r="K1434" s="35" t="s">
        <v>12726</v>
      </c>
      <c r="L1434" s="35" t="s">
        <v>12727</v>
      </c>
      <c r="M1434" s="35" t="s">
        <v>12728</v>
      </c>
      <c r="N1434" s="35" t="s">
        <v>12729</v>
      </c>
      <c r="O1434" s="35" t="s">
        <v>12730</v>
      </c>
      <c r="P1434" s="38">
        <v>658000</v>
      </c>
      <c r="Q1434" s="38">
        <v>6650</v>
      </c>
      <c r="R1434" s="38">
        <v>0</v>
      </c>
      <c r="S1434" s="38">
        <v>0</v>
      </c>
      <c r="T1434" s="38">
        <v>0</v>
      </c>
      <c r="U1434" s="19"/>
      <c r="V1434" s="38">
        <v>0</v>
      </c>
      <c r="W1434" s="19"/>
      <c r="X1434" s="38">
        <v>0</v>
      </c>
      <c r="Y1434" s="38">
        <v>664650</v>
      </c>
      <c r="Z1434" s="38">
        <v>664650</v>
      </c>
      <c r="AA1434" s="20"/>
      <c r="AB1434" s="19"/>
      <c r="AC1434" s="38" t="s">
        <v>112</v>
      </c>
    </row>
    <row r="1435" spans="1:29" x14ac:dyDescent="0.25">
      <c r="A1435" s="13" t="str">
        <f t="shared" si="46"/>
        <v>1589117653</v>
      </c>
      <c r="B1435" s="35">
        <v>1430</v>
      </c>
      <c r="C1435" s="36" t="s">
        <v>12731</v>
      </c>
      <c r="D1435" s="13" t="str">
        <f t="shared" si="47"/>
        <v>1589117653</v>
      </c>
      <c r="E1435" s="36"/>
      <c r="F1435" s="35" t="s">
        <v>12732</v>
      </c>
      <c r="G1435" s="37">
        <v>44107.125555555554</v>
      </c>
      <c r="H1435" s="35" t="s">
        <v>157</v>
      </c>
      <c r="I1435" s="35" t="s">
        <v>12733</v>
      </c>
      <c r="J1435" s="35" t="s">
        <v>12733</v>
      </c>
      <c r="K1435" s="35" t="s">
        <v>12734</v>
      </c>
      <c r="L1435" s="35" t="s">
        <v>12735</v>
      </c>
      <c r="M1435" s="35" t="s">
        <v>12736</v>
      </c>
      <c r="N1435" s="35" t="s">
        <v>8461</v>
      </c>
      <c r="O1435" s="35" t="s">
        <v>8462</v>
      </c>
      <c r="P1435" s="38">
        <v>430000</v>
      </c>
      <c r="Q1435" s="38">
        <v>6650</v>
      </c>
      <c r="R1435" s="38">
        <v>0</v>
      </c>
      <c r="S1435" s="38">
        <v>0</v>
      </c>
      <c r="T1435" s="38">
        <v>0</v>
      </c>
      <c r="U1435" s="19"/>
      <c r="V1435" s="38">
        <v>0</v>
      </c>
      <c r="W1435" s="19"/>
      <c r="X1435" s="38">
        <v>0</v>
      </c>
      <c r="Y1435" s="38">
        <v>436650</v>
      </c>
      <c r="Z1435" s="38">
        <v>436650</v>
      </c>
      <c r="AA1435" s="20"/>
      <c r="AB1435" s="19"/>
      <c r="AC1435" s="38" t="s">
        <v>112</v>
      </c>
    </row>
    <row r="1436" spans="1:29" x14ac:dyDescent="0.25">
      <c r="A1436" s="13" t="str">
        <f t="shared" si="46"/>
        <v>17131950CQE</v>
      </c>
      <c r="B1436" s="35">
        <v>1431</v>
      </c>
      <c r="C1436" s="36" t="s">
        <v>12737</v>
      </c>
      <c r="D1436" s="13" t="str">
        <f t="shared" si="47"/>
        <v>17131950CQE</v>
      </c>
      <c r="E1436" s="36"/>
      <c r="F1436" s="35" t="s">
        <v>12737</v>
      </c>
      <c r="G1436" s="37">
        <v>44107.138807870368</v>
      </c>
      <c r="H1436" s="35" t="s">
        <v>180</v>
      </c>
      <c r="I1436" s="35" t="s">
        <v>12738</v>
      </c>
      <c r="J1436" s="35" t="s">
        <v>12738</v>
      </c>
      <c r="K1436" s="35" t="s">
        <v>12739</v>
      </c>
      <c r="L1436" s="35" t="s">
        <v>12740</v>
      </c>
      <c r="M1436" s="35" t="s">
        <v>12741</v>
      </c>
      <c r="N1436" s="35" t="s">
        <v>12742</v>
      </c>
      <c r="O1436" s="35" t="s">
        <v>12743</v>
      </c>
      <c r="P1436" s="38">
        <v>50000</v>
      </c>
      <c r="Q1436" s="38">
        <v>5200</v>
      </c>
      <c r="R1436" s="38">
        <v>0</v>
      </c>
      <c r="S1436" s="38">
        <v>0</v>
      </c>
      <c r="T1436" s="38">
        <v>0</v>
      </c>
      <c r="U1436" s="19"/>
      <c r="V1436" s="38">
        <v>0</v>
      </c>
      <c r="W1436" s="19"/>
      <c r="X1436" s="38">
        <v>0</v>
      </c>
      <c r="Y1436" s="38">
        <v>55200</v>
      </c>
      <c r="Z1436" s="38">
        <v>55200</v>
      </c>
      <c r="AA1436" s="20"/>
      <c r="AB1436" s="19"/>
      <c r="AC1436" s="38" t="s">
        <v>112</v>
      </c>
    </row>
    <row r="1437" spans="1:29" x14ac:dyDescent="0.25">
      <c r="A1437" s="13" t="str">
        <f t="shared" si="46"/>
        <v>1394417416</v>
      </c>
      <c r="B1437" s="35">
        <v>1432</v>
      </c>
      <c r="C1437" s="36" t="s">
        <v>12744</v>
      </c>
      <c r="D1437" s="13" t="str">
        <f t="shared" si="47"/>
        <v>1394417416</v>
      </c>
      <c r="E1437" s="36"/>
      <c r="F1437" s="35" t="s">
        <v>12745</v>
      </c>
      <c r="G1437" s="37">
        <v>44107.156493055554</v>
      </c>
      <c r="H1437" s="35" t="s">
        <v>157</v>
      </c>
      <c r="I1437" s="35" t="s">
        <v>12746</v>
      </c>
      <c r="J1437" s="35" t="s">
        <v>12746</v>
      </c>
      <c r="K1437" s="35" t="s">
        <v>12747</v>
      </c>
      <c r="L1437" s="35" t="s">
        <v>12748</v>
      </c>
      <c r="M1437" s="35" t="s">
        <v>12749</v>
      </c>
      <c r="N1437" s="35" t="s">
        <v>2676</v>
      </c>
      <c r="O1437" s="35" t="s">
        <v>2677</v>
      </c>
      <c r="P1437" s="38">
        <v>213000</v>
      </c>
      <c r="Q1437" s="38">
        <v>6650</v>
      </c>
      <c r="R1437" s="38">
        <v>16000</v>
      </c>
      <c r="S1437" s="38">
        <v>0</v>
      </c>
      <c r="T1437" s="38">
        <v>0</v>
      </c>
      <c r="U1437" s="19"/>
      <c r="V1437" s="38">
        <v>0</v>
      </c>
      <c r="W1437" s="19"/>
      <c r="X1437" s="38">
        <v>0</v>
      </c>
      <c r="Y1437" s="38">
        <v>235650</v>
      </c>
      <c r="Z1437" s="38">
        <v>235650</v>
      </c>
      <c r="AA1437" s="39" t="s">
        <v>12750</v>
      </c>
      <c r="AB1437" s="38" t="s">
        <v>158</v>
      </c>
      <c r="AC1437" s="38" t="s">
        <v>112</v>
      </c>
    </row>
    <row r="1438" spans="1:29" x14ac:dyDescent="0.25">
      <c r="A1438" s="13" t="str">
        <f t="shared" si="46"/>
        <v>1167617445</v>
      </c>
      <c r="B1438" s="35">
        <v>1433</v>
      </c>
      <c r="C1438" s="36" t="s">
        <v>12751</v>
      </c>
      <c r="D1438" s="13" t="str">
        <f t="shared" si="47"/>
        <v>1167617445</v>
      </c>
      <c r="E1438" s="36"/>
      <c r="F1438" s="35" t="s">
        <v>12752</v>
      </c>
      <c r="G1438" s="37">
        <v>44107.181377314817</v>
      </c>
      <c r="H1438" s="35" t="s">
        <v>157</v>
      </c>
      <c r="I1438" s="35" t="s">
        <v>12753</v>
      </c>
      <c r="J1438" s="35" t="s">
        <v>12753</v>
      </c>
      <c r="K1438" s="35" t="s">
        <v>12754</v>
      </c>
      <c r="L1438" s="35" t="s">
        <v>12755</v>
      </c>
      <c r="M1438" s="35" t="s">
        <v>12756</v>
      </c>
      <c r="N1438" s="35" t="s">
        <v>12757</v>
      </c>
      <c r="O1438" s="35" t="s">
        <v>12758</v>
      </c>
      <c r="P1438" s="38">
        <v>50000</v>
      </c>
      <c r="Q1438" s="38">
        <v>6650</v>
      </c>
      <c r="R1438" s="38">
        <v>0</v>
      </c>
      <c r="S1438" s="38">
        <v>0</v>
      </c>
      <c r="T1438" s="38">
        <v>0</v>
      </c>
      <c r="U1438" s="19"/>
      <c r="V1438" s="38">
        <v>0</v>
      </c>
      <c r="W1438" s="19"/>
      <c r="X1438" s="38">
        <v>0</v>
      </c>
      <c r="Y1438" s="38">
        <v>56650</v>
      </c>
      <c r="Z1438" s="38">
        <v>56650</v>
      </c>
      <c r="AA1438" s="20"/>
      <c r="AB1438" s="19"/>
      <c r="AC1438" s="38" t="s">
        <v>112</v>
      </c>
    </row>
    <row r="1439" spans="1:29" x14ac:dyDescent="0.25">
      <c r="A1439" s="13" t="str">
        <f t="shared" si="46"/>
        <v>1720717847</v>
      </c>
      <c r="B1439" s="35">
        <v>1434</v>
      </c>
      <c r="C1439" s="36" t="s">
        <v>12759</v>
      </c>
      <c r="D1439" s="13" t="str">
        <f t="shared" si="47"/>
        <v>1720717847</v>
      </c>
      <c r="E1439" s="36"/>
      <c r="F1439" s="35" t="s">
        <v>12760</v>
      </c>
      <c r="G1439" s="37">
        <v>44107.185960648145</v>
      </c>
      <c r="H1439" s="35" t="s">
        <v>157</v>
      </c>
      <c r="I1439" s="35" t="s">
        <v>12761</v>
      </c>
      <c r="J1439" s="35" t="s">
        <v>12761</v>
      </c>
      <c r="K1439" s="35" t="s">
        <v>12762</v>
      </c>
      <c r="L1439" s="35" t="s">
        <v>12763</v>
      </c>
      <c r="M1439" s="35" t="s">
        <v>12764</v>
      </c>
      <c r="N1439" s="35" t="s">
        <v>12765</v>
      </c>
      <c r="O1439" s="35" t="s">
        <v>12766</v>
      </c>
      <c r="P1439" s="38">
        <v>50000</v>
      </c>
      <c r="Q1439" s="38">
        <v>6650</v>
      </c>
      <c r="R1439" s="38">
        <v>0</v>
      </c>
      <c r="S1439" s="38">
        <v>0</v>
      </c>
      <c r="T1439" s="38">
        <v>0</v>
      </c>
      <c r="U1439" s="19"/>
      <c r="V1439" s="38">
        <v>0</v>
      </c>
      <c r="W1439" s="19"/>
      <c r="X1439" s="38">
        <v>0</v>
      </c>
      <c r="Y1439" s="38">
        <v>56650</v>
      </c>
      <c r="Z1439" s="38">
        <v>56650</v>
      </c>
      <c r="AA1439" s="20"/>
      <c r="AB1439" s="19"/>
      <c r="AC1439" s="38" t="s">
        <v>112</v>
      </c>
    </row>
    <row r="1440" spans="1:29" x14ac:dyDescent="0.25">
      <c r="A1440" s="13" t="str">
        <f t="shared" si="46"/>
        <v>1489617086</v>
      </c>
      <c r="B1440" s="35">
        <v>1435</v>
      </c>
      <c r="C1440" s="36" t="s">
        <v>12767</v>
      </c>
      <c r="D1440" s="13" t="str">
        <f t="shared" si="47"/>
        <v>1489617086</v>
      </c>
      <c r="E1440" s="36"/>
      <c r="F1440" s="35" t="s">
        <v>12768</v>
      </c>
      <c r="G1440" s="37">
        <v>44107.187997685185</v>
      </c>
      <c r="H1440" s="35" t="s">
        <v>157</v>
      </c>
      <c r="I1440" s="35" t="s">
        <v>12769</v>
      </c>
      <c r="J1440" s="35" t="s">
        <v>12769</v>
      </c>
      <c r="K1440" s="35" t="s">
        <v>12770</v>
      </c>
      <c r="L1440" s="35" t="s">
        <v>12771</v>
      </c>
      <c r="M1440" s="35" t="s">
        <v>12772</v>
      </c>
      <c r="N1440" s="35" t="s">
        <v>12773</v>
      </c>
      <c r="O1440" s="35" t="s">
        <v>12774</v>
      </c>
      <c r="P1440" s="38">
        <v>50000</v>
      </c>
      <c r="Q1440" s="38">
        <v>6650</v>
      </c>
      <c r="R1440" s="38">
        <v>0</v>
      </c>
      <c r="S1440" s="38">
        <v>0</v>
      </c>
      <c r="T1440" s="38">
        <v>0</v>
      </c>
      <c r="U1440" s="19"/>
      <c r="V1440" s="38">
        <v>0</v>
      </c>
      <c r="W1440" s="19"/>
      <c r="X1440" s="38">
        <v>0</v>
      </c>
      <c r="Y1440" s="38">
        <v>56650</v>
      </c>
      <c r="Z1440" s="38">
        <v>56650</v>
      </c>
      <c r="AA1440" s="20"/>
      <c r="AB1440" s="19"/>
      <c r="AC1440" s="38" t="s">
        <v>112</v>
      </c>
    </row>
    <row r="1441" spans="1:29" x14ac:dyDescent="0.25">
      <c r="A1441" s="13" t="str">
        <f t="shared" si="46"/>
        <v>1186717877</v>
      </c>
      <c r="B1441" s="35">
        <v>1436</v>
      </c>
      <c r="C1441" s="36" t="s">
        <v>12775</v>
      </c>
      <c r="D1441" s="13" t="str">
        <f t="shared" si="47"/>
        <v>1186717877</v>
      </c>
      <c r="E1441" s="36"/>
      <c r="F1441" s="35" t="s">
        <v>12776</v>
      </c>
      <c r="G1441" s="37">
        <v>44107.191319444442</v>
      </c>
      <c r="H1441" s="35" t="s">
        <v>157</v>
      </c>
      <c r="I1441" s="35" t="s">
        <v>12777</v>
      </c>
      <c r="J1441" s="35" t="s">
        <v>12777</v>
      </c>
      <c r="K1441" s="35" t="s">
        <v>12778</v>
      </c>
      <c r="L1441" s="35" t="s">
        <v>12779</v>
      </c>
      <c r="M1441" s="35" t="s">
        <v>12780</v>
      </c>
      <c r="N1441" s="35" t="s">
        <v>12781</v>
      </c>
      <c r="O1441" s="35" t="s">
        <v>404</v>
      </c>
      <c r="P1441" s="38">
        <v>50000</v>
      </c>
      <c r="Q1441" s="38">
        <v>6650</v>
      </c>
      <c r="R1441" s="38">
        <v>0</v>
      </c>
      <c r="S1441" s="38">
        <v>0</v>
      </c>
      <c r="T1441" s="38">
        <v>0</v>
      </c>
      <c r="U1441" s="19"/>
      <c r="V1441" s="38">
        <v>0</v>
      </c>
      <c r="W1441" s="19"/>
      <c r="X1441" s="38">
        <v>0</v>
      </c>
      <c r="Y1441" s="38">
        <v>56650</v>
      </c>
      <c r="Z1441" s="38">
        <v>56650</v>
      </c>
      <c r="AA1441" s="20"/>
      <c r="AB1441" s="19"/>
      <c r="AC1441" s="38" t="s">
        <v>112</v>
      </c>
    </row>
    <row r="1442" spans="1:29" x14ac:dyDescent="0.25">
      <c r="A1442" s="13" t="str">
        <f t="shared" si="46"/>
        <v>1988717836</v>
      </c>
      <c r="B1442" s="35">
        <v>1437</v>
      </c>
      <c r="C1442" s="36" t="s">
        <v>12782</v>
      </c>
      <c r="D1442" s="13" t="str">
        <f t="shared" si="47"/>
        <v>1988717836</v>
      </c>
      <c r="E1442" s="36"/>
      <c r="F1442" s="35" t="s">
        <v>12783</v>
      </c>
      <c r="G1442" s="37">
        <v>44107.19866898148</v>
      </c>
      <c r="H1442" s="35" t="s">
        <v>157</v>
      </c>
      <c r="I1442" s="35" t="s">
        <v>12784</v>
      </c>
      <c r="J1442" s="35" t="s">
        <v>12784</v>
      </c>
      <c r="K1442" s="35" t="s">
        <v>12785</v>
      </c>
      <c r="L1442" s="35" t="s">
        <v>12786</v>
      </c>
      <c r="M1442" s="35" t="s">
        <v>12787</v>
      </c>
      <c r="N1442" s="35" t="s">
        <v>12788</v>
      </c>
      <c r="O1442" s="35" t="s">
        <v>12789</v>
      </c>
      <c r="P1442" s="38">
        <v>50000</v>
      </c>
      <c r="Q1442" s="38">
        <v>6650</v>
      </c>
      <c r="R1442" s="38">
        <v>0</v>
      </c>
      <c r="S1442" s="38">
        <v>0</v>
      </c>
      <c r="T1442" s="38">
        <v>0</v>
      </c>
      <c r="U1442" s="19"/>
      <c r="V1442" s="38">
        <v>0</v>
      </c>
      <c r="W1442" s="19"/>
      <c r="X1442" s="38">
        <v>0</v>
      </c>
      <c r="Y1442" s="38">
        <v>56650</v>
      </c>
      <c r="Z1442" s="38">
        <v>56650</v>
      </c>
      <c r="AA1442" s="20"/>
      <c r="AB1442" s="19"/>
      <c r="AC1442" s="38" t="s">
        <v>112</v>
      </c>
    </row>
    <row r="1443" spans="1:29" x14ac:dyDescent="0.25">
      <c r="A1443" s="13" t="str">
        <f t="shared" si="46"/>
        <v>1758817840</v>
      </c>
      <c r="B1443" s="35">
        <v>1438</v>
      </c>
      <c r="C1443" s="36" t="s">
        <v>12790</v>
      </c>
      <c r="D1443" s="13" t="str">
        <f t="shared" si="47"/>
        <v>1758817840</v>
      </c>
      <c r="E1443" s="36"/>
      <c r="F1443" s="35" t="s">
        <v>12791</v>
      </c>
      <c r="G1443" s="37">
        <v>44107.205243055556</v>
      </c>
      <c r="H1443" s="35" t="s">
        <v>157</v>
      </c>
      <c r="I1443" s="35" t="s">
        <v>12792</v>
      </c>
      <c r="J1443" s="35" t="s">
        <v>12792</v>
      </c>
      <c r="K1443" s="35" t="s">
        <v>12793</v>
      </c>
      <c r="L1443" s="35" t="s">
        <v>12794</v>
      </c>
      <c r="M1443" s="35" t="s">
        <v>12795</v>
      </c>
      <c r="N1443" s="35" t="s">
        <v>12796</v>
      </c>
      <c r="O1443" s="35" t="s">
        <v>12797</v>
      </c>
      <c r="P1443" s="38">
        <v>50000</v>
      </c>
      <c r="Q1443" s="38">
        <v>6650</v>
      </c>
      <c r="R1443" s="38">
        <v>0</v>
      </c>
      <c r="S1443" s="38">
        <v>0</v>
      </c>
      <c r="T1443" s="38">
        <v>0</v>
      </c>
      <c r="U1443" s="19"/>
      <c r="V1443" s="38">
        <v>0</v>
      </c>
      <c r="W1443" s="19"/>
      <c r="X1443" s="38">
        <v>0</v>
      </c>
      <c r="Y1443" s="38">
        <v>56650</v>
      </c>
      <c r="Z1443" s="38">
        <v>56650</v>
      </c>
      <c r="AA1443" s="20"/>
      <c r="AB1443" s="19"/>
      <c r="AC1443" s="38" t="s">
        <v>112</v>
      </c>
    </row>
    <row r="1444" spans="1:29" x14ac:dyDescent="0.25">
      <c r="A1444" s="13" t="str">
        <f t="shared" si="46"/>
        <v>1040917884</v>
      </c>
      <c r="B1444" s="35">
        <v>1439</v>
      </c>
      <c r="C1444" s="36" t="s">
        <v>12798</v>
      </c>
      <c r="D1444" s="13" t="str">
        <f t="shared" si="47"/>
        <v>1040917884</v>
      </c>
      <c r="E1444" s="36"/>
      <c r="F1444" s="35" t="s">
        <v>12799</v>
      </c>
      <c r="G1444" s="37">
        <v>44107.206921296296</v>
      </c>
      <c r="H1444" s="35" t="s">
        <v>157</v>
      </c>
      <c r="I1444" s="35" t="s">
        <v>12800</v>
      </c>
      <c r="J1444" s="35" t="s">
        <v>12800</v>
      </c>
      <c r="K1444" s="35" t="s">
        <v>12801</v>
      </c>
      <c r="L1444" s="35" t="s">
        <v>12802</v>
      </c>
      <c r="M1444" s="35" t="s">
        <v>12803</v>
      </c>
      <c r="N1444" s="35" t="s">
        <v>12804</v>
      </c>
      <c r="O1444" s="35" t="s">
        <v>12805</v>
      </c>
      <c r="P1444" s="38">
        <v>50000</v>
      </c>
      <c r="Q1444" s="38">
        <v>6650</v>
      </c>
      <c r="R1444" s="38">
        <v>0</v>
      </c>
      <c r="S1444" s="38">
        <v>0</v>
      </c>
      <c r="T1444" s="38">
        <v>0</v>
      </c>
      <c r="U1444" s="19"/>
      <c r="V1444" s="38">
        <v>0</v>
      </c>
      <c r="W1444" s="19"/>
      <c r="X1444" s="38">
        <v>0</v>
      </c>
      <c r="Y1444" s="38">
        <v>56650</v>
      </c>
      <c r="Z1444" s="38">
        <v>56650</v>
      </c>
      <c r="AA1444" s="20"/>
      <c r="AB1444" s="19"/>
      <c r="AC1444" s="38" t="s">
        <v>112</v>
      </c>
    </row>
    <row r="1445" spans="1:29" x14ac:dyDescent="0.25">
      <c r="A1445" s="13" t="str">
        <f t="shared" si="46"/>
        <v>1355917356</v>
      </c>
      <c r="B1445" s="35">
        <v>1440</v>
      </c>
      <c r="C1445" s="36" t="s">
        <v>12806</v>
      </c>
      <c r="D1445" s="13" t="str">
        <f t="shared" si="47"/>
        <v>1355917356</v>
      </c>
      <c r="E1445" s="36"/>
      <c r="F1445" s="35" t="s">
        <v>12807</v>
      </c>
      <c r="G1445" s="37">
        <v>44107.213738425926</v>
      </c>
      <c r="H1445" s="35" t="s">
        <v>157</v>
      </c>
      <c r="I1445" s="35" t="s">
        <v>12808</v>
      </c>
      <c r="J1445" s="35" t="s">
        <v>12808</v>
      </c>
      <c r="K1445" s="35" t="s">
        <v>12809</v>
      </c>
      <c r="L1445" s="35" t="s">
        <v>12810</v>
      </c>
      <c r="M1445" s="35" t="s">
        <v>12811</v>
      </c>
      <c r="N1445" s="35" t="s">
        <v>12812</v>
      </c>
      <c r="O1445" s="35" t="s">
        <v>2594</v>
      </c>
      <c r="P1445" s="38">
        <v>50000</v>
      </c>
      <c r="Q1445" s="38">
        <v>6650</v>
      </c>
      <c r="R1445" s="38">
        <v>0</v>
      </c>
      <c r="S1445" s="38">
        <v>0</v>
      </c>
      <c r="T1445" s="38">
        <v>0</v>
      </c>
      <c r="U1445" s="19"/>
      <c r="V1445" s="38">
        <v>0</v>
      </c>
      <c r="W1445" s="19"/>
      <c r="X1445" s="38">
        <v>0</v>
      </c>
      <c r="Y1445" s="38">
        <v>56650</v>
      </c>
      <c r="Z1445" s="38">
        <v>56650</v>
      </c>
      <c r="AA1445" s="20"/>
      <c r="AB1445" s="19"/>
      <c r="AC1445" s="38" t="s">
        <v>112</v>
      </c>
    </row>
    <row r="1446" spans="1:29" x14ac:dyDescent="0.25">
      <c r="A1446" s="13" t="str">
        <f t="shared" si="46"/>
        <v>1497917427</v>
      </c>
      <c r="B1446" s="35">
        <v>1441</v>
      </c>
      <c r="C1446" s="36" t="s">
        <v>12813</v>
      </c>
      <c r="D1446" s="13" t="str">
        <f t="shared" si="47"/>
        <v>1497917427</v>
      </c>
      <c r="E1446" s="36"/>
      <c r="F1446" s="35" t="s">
        <v>12814</v>
      </c>
      <c r="G1446" s="37">
        <v>44107.215717592589</v>
      </c>
      <c r="H1446" s="35" t="s">
        <v>157</v>
      </c>
      <c r="I1446" s="35" t="s">
        <v>12815</v>
      </c>
      <c r="J1446" s="35" t="s">
        <v>12815</v>
      </c>
      <c r="K1446" s="35" t="s">
        <v>12816</v>
      </c>
      <c r="L1446" s="35" t="s">
        <v>12817</v>
      </c>
      <c r="M1446" s="35" t="s">
        <v>12818</v>
      </c>
      <c r="N1446" s="35" t="s">
        <v>12819</v>
      </c>
      <c r="O1446" s="35" t="s">
        <v>12805</v>
      </c>
      <c r="P1446" s="38">
        <v>50000</v>
      </c>
      <c r="Q1446" s="38">
        <v>6650</v>
      </c>
      <c r="R1446" s="38">
        <v>0</v>
      </c>
      <c r="S1446" s="38">
        <v>0</v>
      </c>
      <c r="T1446" s="38">
        <v>0</v>
      </c>
      <c r="U1446" s="19"/>
      <c r="V1446" s="38">
        <v>0</v>
      </c>
      <c r="W1446" s="19"/>
      <c r="X1446" s="38">
        <v>0</v>
      </c>
      <c r="Y1446" s="38">
        <v>56650</v>
      </c>
      <c r="Z1446" s="38">
        <v>56650</v>
      </c>
      <c r="AA1446" s="20"/>
      <c r="AB1446" s="19"/>
      <c r="AC1446" s="38" t="s">
        <v>112</v>
      </c>
    </row>
    <row r="1447" spans="1:29" x14ac:dyDescent="0.25">
      <c r="A1447" s="13" t="str">
        <f t="shared" si="46"/>
        <v>1636676346</v>
      </c>
      <c r="B1447" s="35">
        <v>1442</v>
      </c>
      <c r="C1447" s="36" t="s">
        <v>12820</v>
      </c>
      <c r="D1447" s="13" t="str">
        <f t="shared" si="47"/>
        <v>1636676346</v>
      </c>
      <c r="E1447" s="36"/>
      <c r="F1447" s="35" t="s">
        <v>12821</v>
      </c>
      <c r="G1447" s="37">
        <v>44107.216157407405</v>
      </c>
      <c r="H1447" s="35" t="s">
        <v>157</v>
      </c>
      <c r="I1447" s="35" t="s">
        <v>12822</v>
      </c>
      <c r="J1447" s="35" t="s">
        <v>12822</v>
      </c>
      <c r="K1447" s="35" t="s">
        <v>12823</v>
      </c>
      <c r="L1447" s="35" t="s">
        <v>12824</v>
      </c>
      <c r="M1447" s="35" t="s">
        <v>12825</v>
      </c>
      <c r="N1447" s="35" t="s">
        <v>12826</v>
      </c>
      <c r="O1447" s="35" t="s">
        <v>12827</v>
      </c>
      <c r="P1447" s="38">
        <v>1200000</v>
      </c>
      <c r="Q1447" s="38">
        <v>6650</v>
      </c>
      <c r="R1447" s="38">
        <v>8000</v>
      </c>
      <c r="S1447" s="38">
        <v>0</v>
      </c>
      <c r="T1447" s="38">
        <v>0</v>
      </c>
      <c r="U1447" s="19"/>
      <c r="V1447" s="38">
        <v>0</v>
      </c>
      <c r="W1447" s="19"/>
      <c r="X1447" s="38">
        <v>0</v>
      </c>
      <c r="Y1447" s="38">
        <v>1214650</v>
      </c>
      <c r="Z1447" s="38">
        <v>1214650</v>
      </c>
      <c r="AA1447" s="39" t="s">
        <v>12828</v>
      </c>
      <c r="AB1447" s="38" t="s">
        <v>138</v>
      </c>
      <c r="AC1447" s="38" t="s">
        <v>112</v>
      </c>
    </row>
    <row r="1448" spans="1:29" x14ac:dyDescent="0.25">
      <c r="A1448" s="13" t="str">
        <f t="shared" si="46"/>
        <v>1775917584</v>
      </c>
      <c r="B1448" s="35">
        <v>1443</v>
      </c>
      <c r="C1448" s="36" t="s">
        <v>12829</v>
      </c>
      <c r="D1448" s="13" t="str">
        <f t="shared" si="47"/>
        <v>1775917584</v>
      </c>
      <c r="E1448" s="36"/>
      <c r="F1448" s="35" t="s">
        <v>12830</v>
      </c>
      <c r="G1448" s="37">
        <v>44107.219629629632</v>
      </c>
      <c r="H1448" s="35" t="s">
        <v>157</v>
      </c>
      <c r="I1448" s="35" t="s">
        <v>12831</v>
      </c>
      <c r="J1448" s="35" t="s">
        <v>12831</v>
      </c>
      <c r="K1448" s="35" t="s">
        <v>12832</v>
      </c>
      <c r="L1448" s="35" t="s">
        <v>12833</v>
      </c>
      <c r="M1448" s="35" t="s">
        <v>12834</v>
      </c>
      <c r="N1448" s="35" t="s">
        <v>12835</v>
      </c>
      <c r="O1448" s="35" t="s">
        <v>12836</v>
      </c>
      <c r="P1448" s="38">
        <v>474000</v>
      </c>
      <c r="Q1448" s="38">
        <v>6650</v>
      </c>
      <c r="R1448" s="38">
        <v>15000</v>
      </c>
      <c r="S1448" s="38">
        <v>0</v>
      </c>
      <c r="T1448" s="38">
        <v>0</v>
      </c>
      <c r="U1448" s="19"/>
      <c r="V1448" s="38">
        <v>0</v>
      </c>
      <c r="W1448" s="19"/>
      <c r="X1448" s="38">
        <v>0</v>
      </c>
      <c r="Y1448" s="38">
        <v>495650</v>
      </c>
      <c r="Z1448" s="38">
        <v>495650</v>
      </c>
      <c r="AA1448" s="39" t="s">
        <v>12837</v>
      </c>
      <c r="AB1448" s="38" t="s">
        <v>151</v>
      </c>
      <c r="AC1448" s="38" t="s">
        <v>112</v>
      </c>
    </row>
    <row r="1449" spans="1:29" x14ac:dyDescent="0.25">
      <c r="A1449" s="13" t="str">
        <f t="shared" si="46"/>
        <v>1121027023</v>
      </c>
      <c r="B1449" s="35">
        <v>1444</v>
      </c>
      <c r="C1449" s="36" t="s">
        <v>12838</v>
      </c>
      <c r="D1449" s="13" t="str">
        <f t="shared" si="47"/>
        <v>1121027023</v>
      </c>
      <c r="E1449" s="36"/>
      <c r="F1449" s="35" t="s">
        <v>12839</v>
      </c>
      <c r="G1449" s="37">
        <v>44107.224710648145</v>
      </c>
      <c r="H1449" s="35" t="s">
        <v>157</v>
      </c>
      <c r="I1449" s="35" t="s">
        <v>12840</v>
      </c>
      <c r="J1449" s="35" t="s">
        <v>12840</v>
      </c>
      <c r="K1449" s="35" t="s">
        <v>12841</v>
      </c>
      <c r="L1449" s="35" t="s">
        <v>12842</v>
      </c>
      <c r="M1449" s="35" t="s">
        <v>12843</v>
      </c>
      <c r="N1449" s="35" t="s">
        <v>12844</v>
      </c>
      <c r="O1449" s="35" t="s">
        <v>12845</v>
      </c>
      <c r="P1449" s="38">
        <v>50000</v>
      </c>
      <c r="Q1449" s="38">
        <v>6650</v>
      </c>
      <c r="R1449" s="38">
        <v>11000</v>
      </c>
      <c r="S1449" s="38">
        <v>0</v>
      </c>
      <c r="T1449" s="38">
        <v>0</v>
      </c>
      <c r="U1449" s="19"/>
      <c r="V1449" s="38">
        <v>0</v>
      </c>
      <c r="W1449" s="19"/>
      <c r="X1449" s="38">
        <v>0</v>
      </c>
      <c r="Y1449" s="38">
        <v>67650</v>
      </c>
      <c r="Z1449" s="38">
        <v>67650</v>
      </c>
      <c r="AA1449" s="39" t="s">
        <v>12846</v>
      </c>
      <c r="AB1449" s="38" t="s">
        <v>151</v>
      </c>
      <c r="AC1449" s="38" t="s">
        <v>112</v>
      </c>
    </row>
    <row r="1450" spans="1:29" x14ac:dyDescent="0.25">
      <c r="A1450" s="13" t="str">
        <f t="shared" si="46"/>
        <v>1179027517</v>
      </c>
      <c r="B1450" s="35">
        <v>1445</v>
      </c>
      <c r="C1450" s="36" t="s">
        <v>12847</v>
      </c>
      <c r="D1450" s="13" t="str">
        <f t="shared" si="47"/>
        <v>1179027517</v>
      </c>
      <c r="E1450" s="36"/>
      <c r="F1450" s="35" t="s">
        <v>12848</v>
      </c>
      <c r="G1450" s="37">
        <v>44107.233483796299</v>
      </c>
      <c r="H1450" s="35" t="s">
        <v>157</v>
      </c>
      <c r="I1450" s="35" t="s">
        <v>12849</v>
      </c>
      <c r="J1450" s="35" t="s">
        <v>12849</v>
      </c>
      <c r="K1450" s="35" t="s">
        <v>12850</v>
      </c>
      <c r="L1450" s="35" t="s">
        <v>12851</v>
      </c>
      <c r="M1450" s="35" t="s">
        <v>12852</v>
      </c>
      <c r="N1450" s="35" t="s">
        <v>12853</v>
      </c>
      <c r="O1450" s="35" t="s">
        <v>12854</v>
      </c>
      <c r="P1450" s="38">
        <v>50000</v>
      </c>
      <c r="Q1450" s="38">
        <v>6650</v>
      </c>
      <c r="R1450" s="38">
        <v>0</v>
      </c>
      <c r="S1450" s="38">
        <v>0</v>
      </c>
      <c r="T1450" s="38">
        <v>0</v>
      </c>
      <c r="U1450" s="19"/>
      <c r="V1450" s="38">
        <v>0</v>
      </c>
      <c r="W1450" s="19"/>
      <c r="X1450" s="38">
        <v>0</v>
      </c>
      <c r="Y1450" s="38">
        <v>56650</v>
      </c>
      <c r="Z1450" s="38">
        <v>56650</v>
      </c>
      <c r="AA1450" s="20"/>
      <c r="AB1450" s="19"/>
      <c r="AC1450" s="38" t="s">
        <v>112</v>
      </c>
    </row>
    <row r="1451" spans="1:29" x14ac:dyDescent="0.25">
      <c r="A1451" s="13" t="str">
        <f t="shared" si="46"/>
        <v>1565127065</v>
      </c>
      <c r="B1451" s="35">
        <v>1446</v>
      </c>
      <c r="C1451" s="36" t="s">
        <v>12855</v>
      </c>
      <c r="D1451" s="13" t="str">
        <f t="shared" si="47"/>
        <v>1565127065</v>
      </c>
      <c r="E1451" s="36"/>
      <c r="F1451" s="35" t="s">
        <v>12856</v>
      </c>
      <c r="G1451" s="37">
        <v>44107.236631944441</v>
      </c>
      <c r="H1451" s="35" t="s">
        <v>157</v>
      </c>
      <c r="I1451" s="35" t="s">
        <v>12857</v>
      </c>
      <c r="J1451" s="35" t="s">
        <v>12857</v>
      </c>
      <c r="K1451" s="35" t="s">
        <v>12858</v>
      </c>
      <c r="L1451" s="35" t="s">
        <v>12859</v>
      </c>
      <c r="M1451" s="35" t="s">
        <v>12860</v>
      </c>
      <c r="N1451" s="35" t="s">
        <v>12861</v>
      </c>
      <c r="O1451" s="35" t="s">
        <v>2602</v>
      </c>
      <c r="P1451" s="38">
        <v>50000</v>
      </c>
      <c r="Q1451" s="38">
        <v>6650</v>
      </c>
      <c r="R1451" s="38">
        <v>0</v>
      </c>
      <c r="S1451" s="38">
        <v>0</v>
      </c>
      <c r="T1451" s="38">
        <v>0</v>
      </c>
      <c r="U1451" s="19"/>
      <c r="V1451" s="38">
        <v>0</v>
      </c>
      <c r="W1451" s="19"/>
      <c r="X1451" s="38">
        <v>0</v>
      </c>
      <c r="Y1451" s="38">
        <v>56650</v>
      </c>
      <c r="Z1451" s="38">
        <v>56650</v>
      </c>
      <c r="AA1451" s="20"/>
      <c r="AB1451" s="19"/>
      <c r="AC1451" s="38" t="s">
        <v>112</v>
      </c>
    </row>
    <row r="1452" spans="1:29" x14ac:dyDescent="0.25">
      <c r="A1452" s="13" t="str">
        <f t="shared" si="46"/>
        <v>1069127145</v>
      </c>
      <c r="B1452" s="35">
        <v>1447</v>
      </c>
      <c r="C1452" s="36" t="s">
        <v>12862</v>
      </c>
      <c r="D1452" s="13" t="str">
        <f t="shared" si="47"/>
        <v>1069127145</v>
      </c>
      <c r="E1452" s="36"/>
      <c r="F1452" s="35" t="s">
        <v>12863</v>
      </c>
      <c r="G1452" s="37">
        <v>44107.241122685184</v>
      </c>
      <c r="H1452" s="35" t="s">
        <v>157</v>
      </c>
      <c r="I1452" s="35" t="s">
        <v>12864</v>
      </c>
      <c r="J1452" s="35" t="s">
        <v>12864</v>
      </c>
      <c r="K1452" s="35" t="s">
        <v>12865</v>
      </c>
      <c r="L1452" s="35" t="s">
        <v>12866</v>
      </c>
      <c r="M1452" s="35" t="s">
        <v>12867</v>
      </c>
      <c r="N1452" s="35" t="s">
        <v>12868</v>
      </c>
      <c r="O1452" s="35" t="s">
        <v>2616</v>
      </c>
      <c r="P1452" s="38">
        <v>50000</v>
      </c>
      <c r="Q1452" s="38">
        <v>6650</v>
      </c>
      <c r="R1452" s="38">
        <v>0</v>
      </c>
      <c r="S1452" s="38">
        <v>0</v>
      </c>
      <c r="T1452" s="38">
        <v>0</v>
      </c>
      <c r="U1452" s="19"/>
      <c r="V1452" s="38">
        <v>0</v>
      </c>
      <c r="W1452" s="19"/>
      <c r="X1452" s="38">
        <v>0</v>
      </c>
      <c r="Y1452" s="38">
        <v>56650</v>
      </c>
      <c r="Z1452" s="38">
        <v>56650</v>
      </c>
      <c r="AA1452" s="20"/>
      <c r="AB1452" s="19"/>
      <c r="AC1452" s="38" t="s">
        <v>112</v>
      </c>
    </row>
    <row r="1453" spans="1:29" x14ac:dyDescent="0.25">
      <c r="A1453" s="13" t="str">
        <f t="shared" si="46"/>
        <v>1002227713</v>
      </c>
      <c r="B1453" s="35">
        <v>1448</v>
      </c>
      <c r="C1453" s="36" t="s">
        <v>12869</v>
      </c>
      <c r="D1453" s="13" t="str">
        <f t="shared" si="47"/>
        <v>1002227713</v>
      </c>
      <c r="E1453" s="36"/>
      <c r="F1453" s="35" t="s">
        <v>12870</v>
      </c>
      <c r="G1453" s="37">
        <v>44107.243356481478</v>
      </c>
      <c r="H1453" s="35" t="s">
        <v>157</v>
      </c>
      <c r="I1453" s="35" t="s">
        <v>12871</v>
      </c>
      <c r="J1453" s="35" t="s">
        <v>12871</v>
      </c>
      <c r="K1453" s="35" t="s">
        <v>12872</v>
      </c>
      <c r="L1453" s="35" t="s">
        <v>12873</v>
      </c>
      <c r="M1453" s="35" t="s">
        <v>12874</v>
      </c>
      <c r="N1453" s="35" t="s">
        <v>12875</v>
      </c>
      <c r="O1453" s="35" t="s">
        <v>12876</v>
      </c>
      <c r="P1453" s="38">
        <v>50000</v>
      </c>
      <c r="Q1453" s="38">
        <v>6650</v>
      </c>
      <c r="R1453" s="38">
        <v>0</v>
      </c>
      <c r="S1453" s="38">
        <v>0</v>
      </c>
      <c r="T1453" s="38">
        <v>0</v>
      </c>
      <c r="U1453" s="19"/>
      <c r="V1453" s="38">
        <v>0</v>
      </c>
      <c r="W1453" s="19"/>
      <c r="X1453" s="38">
        <v>0</v>
      </c>
      <c r="Y1453" s="38">
        <v>56650</v>
      </c>
      <c r="Z1453" s="38">
        <v>56650</v>
      </c>
      <c r="AA1453" s="20"/>
      <c r="AB1453" s="19"/>
      <c r="AC1453" s="38" t="s">
        <v>112</v>
      </c>
    </row>
    <row r="1454" spans="1:29" x14ac:dyDescent="0.25">
      <c r="A1454" s="13" t="str">
        <f t="shared" si="46"/>
        <v>1004227469</v>
      </c>
      <c r="B1454" s="35">
        <v>1449</v>
      </c>
      <c r="C1454" s="36" t="s">
        <v>12877</v>
      </c>
      <c r="D1454" s="13" t="str">
        <f t="shared" si="47"/>
        <v>1004227469</v>
      </c>
      <c r="E1454" s="36"/>
      <c r="F1454" s="35" t="s">
        <v>12878</v>
      </c>
      <c r="G1454" s="37">
        <v>44107.245613425926</v>
      </c>
      <c r="H1454" s="35" t="s">
        <v>157</v>
      </c>
      <c r="I1454" s="35" t="s">
        <v>12879</v>
      </c>
      <c r="J1454" s="35" t="s">
        <v>12879</v>
      </c>
      <c r="K1454" s="35" t="s">
        <v>12880</v>
      </c>
      <c r="L1454" s="35" t="s">
        <v>12881</v>
      </c>
      <c r="M1454" s="35" t="s">
        <v>12882</v>
      </c>
      <c r="N1454" s="35" t="s">
        <v>12883</v>
      </c>
      <c r="O1454" s="35" t="s">
        <v>2624</v>
      </c>
      <c r="P1454" s="38">
        <v>50000</v>
      </c>
      <c r="Q1454" s="38">
        <v>6650</v>
      </c>
      <c r="R1454" s="38">
        <v>0</v>
      </c>
      <c r="S1454" s="38">
        <v>0</v>
      </c>
      <c r="T1454" s="38">
        <v>0</v>
      </c>
      <c r="U1454" s="19"/>
      <c r="V1454" s="38">
        <v>0</v>
      </c>
      <c r="W1454" s="19"/>
      <c r="X1454" s="38">
        <v>0</v>
      </c>
      <c r="Y1454" s="38">
        <v>56650</v>
      </c>
      <c r="Z1454" s="38">
        <v>56650</v>
      </c>
      <c r="AA1454" s="20"/>
      <c r="AB1454" s="19"/>
      <c r="AC1454" s="38" t="s">
        <v>112</v>
      </c>
    </row>
    <row r="1455" spans="1:29" x14ac:dyDescent="0.25">
      <c r="A1455" s="13" t="str">
        <f t="shared" si="46"/>
        <v>1605227363</v>
      </c>
      <c r="B1455" s="35">
        <v>1450</v>
      </c>
      <c r="C1455" s="36" t="s">
        <v>12884</v>
      </c>
      <c r="D1455" s="13" t="str">
        <f t="shared" si="47"/>
        <v>1605227363</v>
      </c>
      <c r="E1455" s="36"/>
      <c r="F1455" s="35" t="s">
        <v>12885</v>
      </c>
      <c r="G1455" s="37">
        <v>44107.247025462966</v>
      </c>
      <c r="H1455" s="35" t="s">
        <v>157</v>
      </c>
      <c r="I1455" s="35" t="s">
        <v>12886</v>
      </c>
      <c r="J1455" s="35" t="s">
        <v>12886</v>
      </c>
      <c r="K1455" s="35" t="s">
        <v>12887</v>
      </c>
      <c r="L1455" s="35" t="s">
        <v>12888</v>
      </c>
      <c r="M1455" s="35" t="s">
        <v>12889</v>
      </c>
      <c r="N1455" s="35" t="s">
        <v>12890</v>
      </c>
      <c r="O1455" s="35" t="s">
        <v>12891</v>
      </c>
      <c r="P1455" s="38">
        <v>50000</v>
      </c>
      <c r="Q1455" s="38">
        <v>6650</v>
      </c>
      <c r="R1455" s="38">
        <v>0</v>
      </c>
      <c r="S1455" s="38">
        <v>0</v>
      </c>
      <c r="T1455" s="38">
        <v>0</v>
      </c>
      <c r="U1455" s="19"/>
      <c r="V1455" s="38">
        <v>0</v>
      </c>
      <c r="W1455" s="19"/>
      <c r="X1455" s="38">
        <v>0</v>
      </c>
      <c r="Y1455" s="38">
        <v>56650</v>
      </c>
      <c r="Z1455" s="38">
        <v>56650</v>
      </c>
      <c r="AA1455" s="20"/>
      <c r="AB1455" s="19"/>
      <c r="AC1455" s="38" t="s">
        <v>112</v>
      </c>
    </row>
    <row r="1456" spans="1:29" x14ac:dyDescent="0.25">
      <c r="A1456" s="13" t="str">
        <f t="shared" si="46"/>
        <v>1606227363</v>
      </c>
      <c r="B1456" s="35">
        <v>1451</v>
      </c>
      <c r="C1456" s="36" t="s">
        <v>12892</v>
      </c>
      <c r="D1456" s="13" t="str">
        <f t="shared" si="47"/>
        <v>1606227363</v>
      </c>
      <c r="E1456" s="36"/>
      <c r="F1456" s="35" t="s">
        <v>12893</v>
      </c>
      <c r="G1456" s="37">
        <v>44107.24895833333</v>
      </c>
      <c r="H1456" s="35" t="s">
        <v>157</v>
      </c>
      <c r="I1456" s="35" t="s">
        <v>12894</v>
      </c>
      <c r="J1456" s="35" t="s">
        <v>12894</v>
      </c>
      <c r="K1456" s="35" t="s">
        <v>12895</v>
      </c>
      <c r="L1456" s="35" t="s">
        <v>12896</v>
      </c>
      <c r="M1456" s="35" t="s">
        <v>12897</v>
      </c>
      <c r="N1456" s="35" t="s">
        <v>12898</v>
      </c>
      <c r="O1456" s="35" t="s">
        <v>12899</v>
      </c>
      <c r="P1456" s="38">
        <v>50000</v>
      </c>
      <c r="Q1456" s="38">
        <v>6650</v>
      </c>
      <c r="R1456" s="38">
        <v>0</v>
      </c>
      <c r="S1456" s="38">
        <v>0</v>
      </c>
      <c r="T1456" s="38">
        <v>0</v>
      </c>
      <c r="U1456" s="19"/>
      <c r="V1456" s="38">
        <v>0</v>
      </c>
      <c r="W1456" s="19"/>
      <c r="X1456" s="38">
        <v>0</v>
      </c>
      <c r="Y1456" s="38">
        <v>56650</v>
      </c>
      <c r="Z1456" s="38">
        <v>56650</v>
      </c>
      <c r="AA1456" s="20"/>
      <c r="AB1456" s="19"/>
      <c r="AC1456" s="38" t="s">
        <v>112</v>
      </c>
    </row>
    <row r="1457" spans="1:29" x14ac:dyDescent="0.25">
      <c r="A1457" s="13" t="str">
        <f t="shared" si="46"/>
        <v>1756517728</v>
      </c>
      <c r="B1457" s="35">
        <v>1452</v>
      </c>
      <c r="C1457" s="36" t="s">
        <v>12900</v>
      </c>
      <c r="D1457" s="13" t="str">
        <f t="shared" si="47"/>
        <v>1756517728</v>
      </c>
      <c r="E1457" s="36"/>
      <c r="F1457" s="35" t="s">
        <v>12901</v>
      </c>
      <c r="G1457" s="37">
        <v>44107.249571759261</v>
      </c>
      <c r="H1457" s="35" t="s">
        <v>157</v>
      </c>
      <c r="I1457" s="35" t="s">
        <v>12902</v>
      </c>
      <c r="J1457" s="35" t="s">
        <v>12902</v>
      </c>
      <c r="K1457" s="35" t="s">
        <v>12903</v>
      </c>
      <c r="L1457" s="35" t="s">
        <v>12904</v>
      </c>
      <c r="M1457" s="35" t="s">
        <v>12905</v>
      </c>
      <c r="N1457" s="35" t="s">
        <v>880</v>
      </c>
      <c r="O1457" s="35" t="s">
        <v>881</v>
      </c>
      <c r="P1457" s="38">
        <v>530000</v>
      </c>
      <c r="Q1457" s="38">
        <v>6650</v>
      </c>
      <c r="R1457" s="38">
        <v>11000</v>
      </c>
      <c r="S1457" s="38">
        <v>0</v>
      </c>
      <c r="T1457" s="38">
        <v>0</v>
      </c>
      <c r="U1457" s="19"/>
      <c r="V1457" s="38">
        <v>0</v>
      </c>
      <c r="W1457" s="19"/>
      <c r="X1457" s="38">
        <v>0</v>
      </c>
      <c r="Y1457" s="38">
        <v>547650</v>
      </c>
      <c r="Z1457" s="38">
        <v>547650</v>
      </c>
      <c r="AA1457" s="39" t="s">
        <v>12906</v>
      </c>
      <c r="AB1457" s="38" t="s">
        <v>168</v>
      </c>
      <c r="AC1457" s="38" t="s">
        <v>112</v>
      </c>
    </row>
    <row r="1458" spans="1:29" x14ac:dyDescent="0.25">
      <c r="A1458" s="13" t="str">
        <f t="shared" si="46"/>
        <v>1467227556</v>
      </c>
      <c r="B1458" s="35">
        <v>1453</v>
      </c>
      <c r="C1458" s="36" t="s">
        <v>12907</v>
      </c>
      <c r="D1458" s="13" t="str">
        <f t="shared" si="47"/>
        <v>1467227556</v>
      </c>
      <c r="E1458" s="36"/>
      <c r="F1458" s="35" t="s">
        <v>12908</v>
      </c>
      <c r="G1458" s="37">
        <v>44107.249965277777</v>
      </c>
      <c r="H1458" s="35" t="s">
        <v>157</v>
      </c>
      <c r="I1458" s="35" t="s">
        <v>12909</v>
      </c>
      <c r="J1458" s="35" t="s">
        <v>12909</v>
      </c>
      <c r="K1458" s="35" t="s">
        <v>12910</v>
      </c>
      <c r="L1458" s="35" t="s">
        <v>12911</v>
      </c>
      <c r="M1458" s="35" t="s">
        <v>12912</v>
      </c>
      <c r="N1458" s="35" t="s">
        <v>12913</v>
      </c>
      <c r="O1458" s="35" t="s">
        <v>1293</v>
      </c>
      <c r="P1458" s="38">
        <v>50000</v>
      </c>
      <c r="Q1458" s="38">
        <v>6650</v>
      </c>
      <c r="R1458" s="38">
        <v>0</v>
      </c>
      <c r="S1458" s="38">
        <v>0</v>
      </c>
      <c r="T1458" s="38">
        <v>0</v>
      </c>
      <c r="U1458" s="19"/>
      <c r="V1458" s="38">
        <v>0</v>
      </c>
      <c r="W1458" s="19"/>
      <c r="X1458" s="38">
        <v>0</v>
      </c>
      <c r="Y1458" s="38">
        <v>56650</v>
      </c>
      <c r="Z1458" s="38">
        <v>56650</v>
      </c>
      <c r="AA1458" s="20"/>
      <c r="AB1458" s="19"/>
      <c r="AC1458" s="38" t="s">
        <v>112</v>
      </c>
    </row>
    <row r="1459" spans="1:29" x14ac:dyDescent="0.25">
      <c r="A1459" s="13" t="str">
        <f t="shared" si="46"/>
        <v>1680327093</v>
      </c>
      <c r="B1459" s="35">
        <v>1454</v>
      </c>
      <c r="C1459" s="36" t="s">
        <v>12914</v>
      </c>
      <c r="D1459" s="13" t="str">
        <f t="shared" si="47"/>
        <v>1680327093</v>
      </c>
      <c r="E1459" s="36"/>
      <c r="F1459" s="35" t="s">
        <v>12915</v>
      </c>
      <c r="G1459" s="37">
        <v>44107.257106481484</v>
      </c>
      <c r="H1459" s="35" t="s">
        <v>157</v>
      </c>
      <c r="I1459" s="35" t="s">
        <v>12916</v>
      </c>
      <c r="J1459" s="35" t="s">
        <v>12916</v>
      </c>
      <c r="K1459" s="35" t="s">
        <v>12917</v>
      </c>
      <c r="L1459" s="35" t="s">
        <v>12918</v>
      </c>
      <c r="M1459" s="35" t="s">
        <v>12919</v>
      </c>
      <c r="N1459" s="35" t="s">
        <v>12920</v>
      </c>
      <c r="O1459" s="35" t="s">
        <v>12921</v>
      </c>
      <c r="P1459" s="38">
        <v>91000</v>
      </c>
      <c r="Q1459" s="38">
        <v>6650</v>
      </c>
      <c r="R1459" s="38">
        <v>10000</v>
      </c>
      <c r="S1459" s="38">
        <v>0</v>
      </c>
      <c r="T1459" s="38">
        <v>0</v>
      </c>
      <c r="U1459" s="19"/>
      <c r="V1459" s="38">
        <v>0</v>
      </c>
      <c r="W1459" s="19"/>
      <c r="X1459" s="38">
        <v>0</v>
      </c>
      <c r="Y1459" s="38">
        <v>107650</v>
      </c>
      <c r="Z1459" s="38">
        <v>107650</v>
      </c>
      <c r="AA1459" s="39" t="s">
        <v>12922</v>
      </c>
      <c r="AB1459" s="38" t="s">
        <v>151</v>
      </c>
      <c r="AC1459" s="38" t="s">
        <v>112</v>
      </c>
    </row>
    <row r="1460" spans="1:29" x14ac:dyDescent="0.25">
      <c r="A1460" s="13" t="str">
        <f t="shared" si="46"/>
        <v>1958327832</v>
      </c>
      <c r="B1460" s="35">
        <v>1455</v>
      </c>
      <c r="C1460" s="36" t="s">
        <v>12923</v>
      </c>
      <c r="D1460" s="13" t="str">
        <f t="shared" si="47"/>
        <v>1958327832</v>
      </c>
      <c r="E1460" s="36"/>
      <c r="F1460" s="35" t="s">
        <v>12924</v>
      </c>
      <c r="G1460" s="37">
        <v>44107.263032407405</v>
      </c>
      <c r="H1460" s="35" t="s">
        <v>157</v>
      </c>
      <c r="I1460" s="35" t="s">
        <v>12925</v>
      </c>
      <c r="J1460" s="35" t="s">
        <v>12925</v>
      </c>
      <c r="K1460" s="35" t="s">
        <v>12926</v>
      </c>
      <c r="L1460" s="35" t="s">
        <v>12927</v>
      </c>
      <c r="M1460" s="35" t="s">
        <v>12928</v>
      </c>
      <c r="N1460" s="35" t="s">
        <v>12929</v>
      </c>
      <c r="O1460" s="35" t="s">
        <v>2646</v>
      </c>
      <c r="P1460" s="38">
        <v>50000</v>
      </c>
      <c r="Q1460" s="38">
        <v>6650</v>
      </c>
      <c r="R1460" s="38">
        <v>0</v>
      </c>
      <c r="S1460" s="38">
        <v>0</v>
      </c>
      <c r="T1460" s="38">
        <v>0</v>
      </c>
      <c r="U1460" s="19"/>
      <c r="V1460" s="38">
        <v>0</v>
      </c>
      <c r="W1460" s="19"/>
      <c r="X1460" s="38">
        <v>0</v>
      </c>
      <c r="Y1460" s="38">
        <v>56650</v>
      </c>
      <c r="Z1460" s="38">
        <v>56650</v>
      </c>
      <c r="AA1460" s="20"/>
      <c r="AB1460" s="19"/>
      <c r="AC1460" s="38" t="s">
        <v>112</v>
      </c>
    </row>
    <row r="1461" spans="1:29" x14ac:dyDescent="0.25">
      <c r="A1461" s="13" t="str">
        <f t="shared" si="46"/>
        <v>1080427840</v>
      </c>
      <c r="B1461" s="35">
        <v>1456</v>
      </c>
      <c r="C1461" s="36" t="s">
        <v>12930</v>
      </c>
      <c r="D1461" s="13" t="str">
        <f t="shared" si="47"/>
        <v>1080427840</v>
      </c>
      <c r="E1461" s="36"/>
      <c r="F1461" s="35" t="s">
        <v>12931</v>
      </c>
      <c r="G1461" s="37">
        <v>44107.265208333331</v>
      </c>
      <c r="H1461" s="35" t="s">
        <v>157</v>
      </c>
      <c r="I1461" s="35" t="s">
        <v>12932</v>
      </c>
      <c r="J1461" s="35" t="s">
        <v>12932</v>
      </c>
      <c r="K1461" s="35" t="s">
        <v>12933</v>
      </c>
      <c r="L1461" s="35" t="s">
        <v>12934</v>
      </c>
      <c r="M1461" s="35" t="s">
        <v>12935</v>
      </c>
      <c r="N1461" s="35" t="s">
        <v>12936</v>
      </c>
      <c r="O1461" s="35" t="s">
        <v>12937</v>
      </c>
      <c r="P1461" s="38">
        <v>50000</v>
      </c>
      <c r="Q1461" s="38">
        <v>6650</v>
      </c>
      <c r="R1461" s="38">
        <v>0</v>
      </c>
      <c r="S1461" s="38">
        <v>0</v>
      </c>
      <c r="T1461" s="38">
        <v>0</v>
      </c>
      <c r="U1461" s="19"/>
      <c r="V1461" s="38">
        <v>0</v>
      </c>
      <c r="W1461" s="19"/>
      <c r="X1461" s="38">
        <v>0</v>
      </c>
      <c r="Y1461" s="38">
        <v>56650</v>
      </c>
      <c r="Z1461" s="38">
        <v>56650</v>
      </c>
      <c r="AA1461" s="20"/>
      <c r="AB1461" s="19"/>
      <c r="AC1461" s="38" t="s">
        <v>112</v>
      </c>
    </row>
    <row r="1462" spans="1:29" x14ac:dyDescent="0.25">
      <c r="A1462" s="13" t="str">
        <f t="shared" si="46"/>
        <v>1402427802</v>
      </c>
      <c r="B1462" s="35">
        <v>1457</v>
      </c>
      <c r="C1462" s="36" t="s">
        <v>12938</v>
      </c>
      <c r="D1462" s="13" t="str">
        <f t="shared" si="47"/>
        <v>1402427802</v>
      </c>
      <c r="E1462" s="36"/>
      <c r="F1462" s="35" t="s">
        <v>12939</v>
      </c>
      <c r="G1462" s="37">
        <v>44107.266631944447</v>
      </c>
      <c r="H1462" s="35" t="s">
        <v>157</v>
      </c>
      <c r="I1462" s="35" t="s">
        <v>12940</v>
      </c>
      <c r="J1462" s="35" t="s">
        <v>12940</v>
      </c>
      <c r="K1462" s="35" t="s">
        <v>12941</v>
      </c>
      <c r="L1462" s="35" t="s">
        <v>12942</v>
      </c>
      <c r="M1462" s="35" t="s">
        <v>12943</v>
      </c>
      <c r="N1462" s="35" t="s">
        <v>12944</v>
      </c>
      <c r="O1462" s="35" t="s">
        <v>12945</v>
      </c>
      <c r="P1462" s="38">
        <v>50000</v>
      </c>
      <c r="Q1462" s="38">
        <v>6650</v>
      </c>
      <c r="R1462" s="38">
        <v>0</v>
      </c>
      <c r="S1462" s="38">
        <v>0</v>
      </c>
      <c r="T1462" s="38">
        <v>0</v>
      </c>
      <c r="U1462" s="19"/>
      <c r="V1462" s="38">
        <v>0</v>
      </c>
      <c r="W1462" s="19"/>
      <c r="X1462" s="38">
        <v>0</v>
      </c>
      <c r="Y1462" s="38">
        <v>56650</v>
      </c>
      <c r="Z1462" s="38">
        <v>56650</v>
      </c>
      <c r="AA1462" s="20"/>
      <c r="AB1462" s="19"/>
      <c r="AC1462" s="38" t="s">
        <v>112</v>
      </c>
    </row>
    <row r="1463" spans="1:29" x14ac:dyDescent="0.25">
      <c r="A1463" s="13" t="str">
        <f t="shared" si="46"/>
        <v>1980427394</v>
      </c>
      <c r="B1463" s="35">
        <v>1458</v>
      </c>
      <c r="C1463" s="36" t="s">
        <v>12946</v>
      </c>
      <c r="D1463" s="13" t="str">
        <f t="shared" si="47"/>
        <v>1980427394</v>
      </c>
      <c r="E1463" s="36"/>
      <c r="F1463" s="35" t="s">
        <v>12947</v>
      </c>
      <c r="G1463" s="37">
        <v>44107.266828703701</v>
      </c>
      <c r="H1463" s="35" t="s">
        <v>157</v>
      </c>
      <c r="I1463" s="35" t="s">
        <v>12948</v>
      </c>
      <c r="J1463" s="35" t="s">
        <v>12948</v>
      </c>
      <c r="K1463" s="35" t="s">
        <v>12949</v>
      </c>
      <c r="L1463" s="35" t="s">
        <v>12950</v>
      </c>
      <c r="M1463" s="35" t="s">
        <v>12951</v>
      </c>
      <c r="N1463" s="35" t="s">
        <v>12920</v>
      </c>
      <c r="O1463" s="35" t="s">
        <v>12921</v>
      </c>
      <c r="P1463" s="38">
        <v>196000</v>
      </c>
      <c r="Q1463" s="38">
        <v>6650</v>
      </c>
      <c r="R1463" s="38">
        <v>9000</v>
      </c>
      <c r="S1463" s="38">
        <v>0</v>
      </c>
      <c r="T1463" s="38">
        <v>0</v>
      </c>
      <c r="U1463" s="19"/>
      <c r="V1463" s="38">
        <v>0</v>
      </c>
      <c r="W1463" s="19"/>
      <c r="X1463" s="38">
        <v>0</v>
      </c>
      <c r="Y1463" s="38">
        <v>211650</v>
      </c>
      <c r="Z1463" s="38">
        <v>211650</v>
      </c>
      <c r="AA1463" s="39" t="s">
        <v>12952</v>
      </c>
      <c r="AB1463" s="38" t="s">
        <v>168</v>
      </c>
      <c r="AC1463" s="38" t="s">
        <v>112</v>
      </c>
    </row>
    <row r="1464" spans="1:29" x14ac:dyDescent="0.25">
      <c r="A1464" s="13" t="str">
        <f t="shared" si="46"/>
        <v>1193427823</v>
      </c>
      <c r="B1464" s="35">
        <v>1459</v>
      </c>
      <c r="C1464" s="36" t="s">
        <v>12953</v>
      </c>
      <c r="D1464" s="13" t="str">
        <f t="shared" si="47"/>
        <v>1193427823</v>
      </c>
      <c r="E1464" s="36"/>
      <c r="F1464" s="35" t="s">
        <v>12954</v>
      </c>
      <c r="G1464" s="37">
        <v>44107.268796296295</v>
      </c>
      <c r="H1464" s="35" t="s">
        <v>157</v>
      </c>
      <c r="I1464" s="35" t="s">
        <v>12955</v>
      </c>
      <c r="J1464" s="35" t="s">
        <v>12955</v>
      </c>
      <c r="K1464" s="35" t="s">
        <v>12956</v>
      </c>
      <c r="L1464" s="35" t="s">
        <v>12957</v>
      </c>
      <c r="M1464" s="35" t="s">
        <v>12958</v>
      </c>
      <c r="N1464" s="35" t="s">
        <v>12959</v>
      </c>
      <c r="O1464" s="35" t="s">
        <v>2654</v>
      </c>
      <c r="P1464" s="38">
        <v>50000</v>
      </c>
      <c r="Q1464" s="38">
        <v>6650</v>
      </c>
      <c r="R1464" s="38">
        <v>0</v>
      </c>
      <c r="S1464" s="38">
        <v>0</v>
      </c>
      <c r="T1464" s="38">
        <v>0</v>
      </c>
      <c r="U1464" s="19"/>
      <c r="V1464" s="38">
        <v>0</v>
      </c>
      <c r="W1464" s="19"/>
      <c r="X1464" s="38">
        <v>0</v>
      </c>
      <c r="Y1464" s="38">
        <v>56650</v>
      </c>
      <c r="Z1464" s="38">
        <v>56650</v>
      </c>
      <c r="AA1464" s="20"/>
      <c r="AB1464" s="19"/>
      <c r="AC1464" s="38" t="s">
        <v>112</v>
      </c>
    </row>
    <row r="1465" spans="1:29" x14ac:dyDescent="0.25">
      <c r="A1465" s="13" t="str">
        <f t="shared" si="46"/>
        <v>1475427545</v>
      </c>
      <c r="B1465" s="35">
        <v>1460</v>
      </c>
      <c r="C1465" s="36" t="s">
        <v>12960</v>
      </c>
      <c r="D1465" s="13" t="str">
        <f t="shared" si="47"/>
        <v>1475427545</v>
      </c>
      <c r="E1465" s="36"/>
      <c r="F1465" s="35" t="s">
        <v>12961</v>
      </c>
      <c r="G1465" s="37">
        <v>44107.270844907405</v>
      </c>
      <c r="H1465" s="35" t="s">
        <v>157</v>
      </c>
      <c r="I1465" s="35" t="s">
        <v>12962</v>
      </c>
      <c r="J1465" s="35" t="s">
        <v>12962</v>
      </c>
      <c r="K1465" s="35" t="s">
        <v>12963</v>
      </c>
      <c r="L1465" s="35" t="s">
        <v>12964</v>
      </c>
      <c r="M1465" s="35" t="s">
        <v>12965</v>
      </c>
      <c r="N1465" s="35" t="s">
        <v>12966</v>
      </c>
      <c r="O1465" s="35" t="s">
        <v>1403</v>
      </c>
      <c r="P1465" s="38">
        <v>50000</v>
      </c>
      <c r="Q1465" s="38">
        <v>6650</v>
      </c>
      <c r="R1465" s="38">
        <v>0</v>
      </c>
      <c r="S1465" s="38">
        <v>0</v>
      </c>
      <c r="T1465" s="38">
        <v>0</v>
      </c>
      <c r="U1465" s="19"/>
      <c r="V1465" s="38">
        <v>0</v>
      </c>
      <c r="W1465" s="19"/>
      <c r="X1465" s="38">
        <v>0</v>
      </c>
      <c r="Y1465" s="38">
        <v>56650</v>
      </c>
      <c r="Z1465" s="38">
        <v>56650</v>
      </c>
      <c r="AA1465" s="20"/>
      <c r="AB1465" s="19"/>
      <c r="AC1465" s="38" t="s">
        <v>112</v>
      </c>
    </row>
    <row r="1466" spans="1:29" x14ac:dyDescent="0.25">
      <c r="A1466" s="13" t="str">
        <f t="shared" si="46"/>
        <v>1840527434</v>
      </c>
      <c r="B1466" s="35">
        <v>1461</v>
      </c>
      <c r="C1466" s="36" t="s">
        <v>12967</v>
      </c>
      <c r="D1466" s="13" t="str">
        <f t="shared" si="47"/>
        <v>1840527434</v>
      </c>
      <c r="E1466" s="36"/>
      <c r="F1466" s="35" t="s">
        <v>12968</v>
      </c>
      <c r="G1466" s="37">
        <v>44107.277129629627</v>
      </c>
      <c r="H1466" s="35" t="s">
        <v>157</v>
      </c>
      <c r="I1466" s="35" t="s">
        <v>12969</v>
      </c>
      <c r="J1466" s="35" t="s">
        <v>12969</v>
      </c>
      <c r="K1466" s="35" t="s">
        <v>12970</v>
      </c>
      <c r="L1466" s="35" t="s">
        <v>12971</v>
      </c>
      <c r="M1466" s="35" t="s">
        <v>12972</v>
      </c>
      <c r="N1466" s="35" t="s">
        <v>12973</v>
      </c>
      <c r="O1466" s="35" t="s">
        <v>2669</v>
      </c>
      <c r="P1466" s="38">
        <v>50000</v>
      </c>
      <c r="Q1466" s="38">
        <v>6650</v>
      </c>
      <c r="R1466" s="38">
        <v>0</v>
      </c>
      <c r="S1466" s="38">
        <v>0</v>
      </c>
      <c r="T1466" s="38">
        <v>0</v>
      </c>
      <c r="U1466" s="19"/>
      <c r="V1466" s="38">
        <v>0</v>
      </c>
      <c r="W1466" s="19"/>
      <c r="X1466" s="38">
        <v>0</v>
      </c>
      <c r="Y1466" s="38">
        <v>56650</v>
      </c>
      <c r="Z1466" s="38">
        <v>56650</v>
      </c>
      <c r="AA1466" s="20"/>
      <c r="AB1466" s="19"/>
      <c r="AC1466" s="38" t="s">
        <v>112</v>
      </c>
    </row>
    <row r="1467" spans="1:29" x14ac:dyDescent="0.25">
      <c r="A1467" s="13" t="str">
        <f t="shared" si="46"/>
        <v>1549186380</v>
      </c>
      <c r="B1467" s="35">
        <v>1462</v>
      </c>
      <c r="C1467" s="36" t="s">
        <v>12974</v>
      </c>
      <c r="D1467" s="13" t="str">
        <f t="shared" si="47"/>
        <v>1549186380</v>
      </c>
      <c r="E1467" s="36"/>
      <c r="F1467" s="35" t="s">
        <v>12975</v>
      </c>
      <c r="G1467" s="37">
        <v>44107.278379629628</v>
      </c>
      <c r="H1467" s="35" t="s">
        <v>157</v>
      </c>
      <c r="I1467" s="35" t="s">
        <v>12976</v>
      </c>
      <c r="J1467" s="35" t="s">
        <v>12976</v>
      </c>
      <c r="K1467" s="35" t="s">
        <v>12977</v>
      </c>
      <c r="L1467" s="35" t="s">
        <v>12978</v>
      </c>
      <c r="M1467" s="35" t="s">
        <v>12979</v>
      </c>
      <c r="N1467" s="35" t="s">
        <v>1210</v>
      </c>
      <c r="O1467" s="35" t="s">
        <v>1211</v>
      </c>
      <c r="P1467" s="38">
        <v>474000</v>
      </c>
      <c r="Q1467" s="38">
        <v>6650</v>
      </c>
      <c r="R1467" s="38">
        <v>10000</v>
      </c>
      <c r="S1467" s="38">
        <v>0</v>
      </c>
      <c r="T1467" s="38">
        <v>0</v>
      </c>
      <c r="U1467" s="19"/>
      <c r="V1467" s="38">
        <v>0</v>
      </c>
      <c r="W1467" s="19"/>
      <c r="X1467" s="38">
        <v>0</v>
      </c>
      <c r="Y1467" s="38">
        <v>490650</v>
      </c>
      <c r="Z1467" s="38">
        <v>490650</v>
      </c>
      <c r="AA1467" s="39" t="s">
        <v>12980</v>
      </c>
      <c r="AB1467" s="38" t="s">
        <v>162</v>
      </c>
      <c r="AC1467" s="38" t="s">
        <v>112</v>
      </c>
    </row>
    <row r="1468" spans="1:29" x14ac:dyDescent="0.25">
      <c r="A1468" s="13" t="str">
        <f t="shared" si="46"/>
        <v>1442527465</v>
      </c>
      <c r="B1468" s="35">
        <v>1463</v>
      </c>
      <c r="C1468" s="36" t="s">
        <v>12981</v>
      </c>
      <c r="D1468" s="13" t="str">
        <f t="shared" si="47"/>
        <v>1442527465</v>
      </c>
      <c r="E1468" s="36"/>
      <c r="F1468" s="35" t="s">
        <v>12982</v>
      </c>
      <c r="G1468" s="37">
        <v>44107.278668981482</v>
      </c>
      <c r="H1468" s="35" t="s">
        <v>157</v>
      </c>
      <c r="I1468" s="35" t="s">
        <v>12983</v>
      </c>
      <c r="J1468" s="35" t="s">
        <v>12983</v>
      </c>
      <c r="K1468" s="35" t="s">
        <v>12984</v>
      </c>
      <c r="L1468" s="35" t="s">
        <v>12985</v>
      </c>
      <c r="M1468" s="35" t="s">
        <v>12986</v>
      </c>
      <c r="N1468" s="35" t="s">
        <v>12987</v>
      </c>
      <c r="O1468" s="35" t="s">
        <v>12988</v>
      </c>
      <c r="P1468" s="38">
        <v>50000</v>
      </c>
      <c r="Q1468" s="38">
        <v>6650</v>
      </c>
      <c r="R1468" s="38">
        <v>0</v>
      </c>
      <c r="S1468" s="38">
        <v>0</v>
      </c>
      <c r="T1468" s="38">
        <v>0</v>
      </c>
      <c r="U1468" s="19"/>
      <c r="V1468" s="38">
        <v>0</v>
      </c>
      <c r="W1468" s="19"/>
      <c r="X1468" s="38">
        <v>0</v>
      </c>
      <c r="Y1468" s="38">
        <v>56650</v>
      </c>
      <c r="Z1468" s="38">
        <v>56650</v>
      </c>
      <c r="AA1468" s="20"/>
      <c r="AB1468" s="19"/>
      <c r="AC1468" s="38" t="s">
        <v>112</v>
      </c>
    </row>
    <row r="1469" spans="1:29" x14ac:dyDescent="0.25">
      <c r="A1469" s="13" t="str">
        <f t="shared" si="46"/>
        <v>1773527213</v>
      </c>
      <c r="B1469" s="35">
        <v>1464</v>
      </c>
      <c r="C1469" s="36" t="s">
        <v>12989</v>
      </c>
      <c r="D1469" s="13" t="str">
        <f t="shared" si="47"/>
        <v>1773527213</v>
      </c>
      <c r="E1469" s="36"/>
      <c r="F1469" s="35" t="s">
        <v>12990</v>
      </c>
      <c r="G1469" s="37">
        <v>44107.280416666668</v>
      </c>
      <c r="H1469" s="35" t="s">
        <v>157</v>
      </c>
      <c r="I1469" s="35" t="s">
        <v>12991</v>
      </c>
      <c r="J1469" s="35" t="s">
        <v>12991</v>
      </c>
      <c r="K1469" s="35" t="s">
        <v>12992</v>
      </c>
      <c r="L1469" s="35" t="s">
        <v>12993</v>
      </c>
      <c r="M1469" s="35" t="s">
        <v>12994</v>
      </c>
      <c r="N1469" s="35" t="s">
        <v>1169</v>
      </c>
      <c r="O1469" s="35" t="s">
        <v>1170</v>
      </c>
      <c r="P1469" s="38">
        <v>98000</v>
      </c>
      <c r="Q1469" s="38">
        <v>6650</v>
      </c>
      <c r="R1469" s="38">
        <v>31000</v>
      </c>
      <c r="S1469" s="38">
        <v>0</v>
      </c>
      <c r="T1469" s="38">
        <v>0</v>
      </c>
      <c r="U1469" s="19"/>
      <c r="V1469" s="38">
        <v>0</v>
      </c>
      <c r="W1469" s="19"/>
      <c r="X1469" s="38">
        <v>0</v>
      </c>
      <c r="Y1469" s="38">
        <v>135650</v>
      </c>
      <c r="Z1469" s="38">
        <v>135650</v>
      </c>
      <c r="AA1469" s="39" t="s">
        <v>12995</v>
      </c>
      <c r="AB1469" s="38" t="s">
        <v>162</v>
      </c>
      <c r="AC1469" s="38" t="s">
        <v>112</v>
      </c>
    </row>
    <row r="1470" spans="1:29" x14ac:dyDescent="0.25">
      <c r="A1470" s="13" t="str">
        <f t="shared" si="46"/>
        <v>1593186836</v>
      </c>
      <c r="B1470" s="35">
        <v>1465</v>
      </c>
      <c r="C1470" s="36" t="s">
        <v>12996</v>
      </c>
      <c r="D1470" s="13" t="str">
        <f t="shared" si="47"/>
        <v>1593186836</v>
      </c>
      <c r="E1470" s="36"/>
      <c r="F1470" s="35" t="s">
        <v>12997</v>
      </c>
      <c r="G1470" s="37">
        <v>44107.281435185185</v>
      </c>
      <c r="H1470" s="35" t="s">
        <v>157</v>
      </c>
      <c r="I1470" s="35" t="s">
        <v>12998</v>
      </c>
      <c r="J1470" s="35" t="s">
        <v>12998</v>
      </c>
      <c r="K1470" s="35" t="s">
        <v>12999</v>
      </c>
      <c r="L1470" s="35" t="s">
        <v>13000</v>
      </c>
      <c r="M1470" s="35" t="s">
        <v>13001</v>
      </c>
      <c r="N1470" s="35" t="s">
        <v>13002</v>
      </c>
      <c r="O1470" s="35" t="s">
        <v>13003</v>
      </c>
      <c r="P1470" s="38">
        <v>974000</v>
      </c>
      <c r="Q1470" s="38">
        <v>6650</v>
      </c>
      <c r="R1470" s="38">
        <v>14000</v>
      </c>
      <c r="S1470" s="38">
        <v>0</v>
      </c>
      <c r="T1470" s="38">
        <v>0</v>
      </c>
      <c r="U1470" s="19"/>
      <c r="V1470" s="38">
        <v>0</v>
      </c>
      <c r="W1470" s="19"/>
      <c r="X1470" s="38">
        <v>0</v>
      </c>
      <c r="Y1470" s="38">
        <v>994650</v>
      </c>
      <c r="Z1470" s="38">
        <v>994650</v>
      </c>
      <c r="AA1470" s="39" t="s">
        <v>13004</v>
      </c>
      <c r="AB1470" s="38" t="s">
        <v>162</v>
      </c>
      <c r="AC1470" s="38" t="s">
        <v>112</v>
      </c>
    </row>
    <row r="1471" spans="1:29" x14ac:dyDescent="0.25">
      <c r="A1471" s="13" t="str">
        <f t="shared" si="46"/>
        <v>1748527837</v>
      </c>
      <c r="B1471" s="35">
        <v>1466</v>
      </c>
      <c r="C1471" s="36" t="s">
        <v>13005</v>
      </c>
      <c r="D1471" s="13" t="str">
        <f t="shared" si="47"/>
        <v>1748527837</v>
      </c>
      <c r="E1471" s="36"/>
      <c r="F1471" s="35" t="s">
        <v>13006</v>
      </c>
      <c r="G1471" s="37">
        <v>44107.286273148151</v>
      </c>
      <c r="H1471" s="35" t="s">
        <v>157</v>
      </c>
      <c r="I1471" s="35" t="s">
        <v>13007</v>
      </c>
      <c r="J1471" s="35" t="s">
        <v>13007</v>
      </c>
      <c r="K1471" s="35" t="s">
        <v>13008</v>
      </c>
      <c r="L1471" s="35" t="s">
        <v>13009</v>
      </c>
      <c r="M1471" s="35" t="s">
        <v>13010</v>
      </c>
      <c r="N1471" s="35" t="s">
        <v>141</v>
      </c>
      <c r="O1471" s="35" t="s">
        <v>142</v>
      </c>
      <c r="P1471" s="38">
        <v>255000</v>
      </c>
      <c r="Q1471" s="38">
        <v>6650</v>
      </c>
      <c r="R1471" s="38">
        <v>42000</v>
      </c>
      <c r="S1471" s="38">
        <v>0</v>
      </c>
      <c r="T1471" s="38">
        <v>0</v>
      </c>
      <c r="U1471" s="19"/>
      <c r="V1471" s="38">
        <v>0</v>
      </c>
      <c r="W1471" s="19"/>
      <c r="X1471" s="38">
        <v>0</v>
      </c>
      <c r="Y1471" s="38">
        <v>303650</v>
      </c>
      <c r="Z1471" s="38">
        <v>303650</v>
      </c>
      <c r="AA1471" s="39" t="s">
        <v>13011</v>
      </c>
      <c r="AB1471" s="38" t="s">
        <v>138</v>
      </c>
      <c r="AC1471" s="38" t="s">
        <v>112</v>
      </c>
    </row>
    <row r="1472" spans="1:29" x14ac:dyDescent="0.25">
      <c r="A1472" s="13" t="str">
        <f t="shared" si="46"/>
        <v>1904086952</v>
      </c>
      <c r="B1472" s="35">
        <v>1467</v>
      </c>
      <c r="C1472" s="36" t="s">
        <v>13012</v>
      </c>
      <c r="D1472" s="13" t="str">
        <f t="shared" si="47"/>
        <v>1904086952</v>
      </c>
      <c r="E1472" s="36"/>
      <c r="F1472" s="35" t="s">
        <v>13013</v>
      </c>
      <c r="G1472" s="37">
        <v>44107.308356481481</v>
      </c>
      <c r="H1472" s="35" t="s">
        <v>157</v>
      </c>
      <c r="I1472" s="35" t="s">
        <v>13014</v>
      </c>
      <c r="J1472" s="35" t="s">
        <v>13014</v>
      </c>
      <c r="K1472" s="35" t="s">
        <v>13015</v>
      </c>
      <c r="L1472" s="35" t="s">
        <v>13016</v>
      </c>
      <c r="M1472" s="35" t="s">
        <v>13017</v>
      </c>
      <c r="N1472" s="35" t="s">
        <v>602</v>
      </c>
      <c r="O1472" s="35" t="s">
        <v>603</v>
      </c>
      <c r="P1472" s="38">
        <v>91000</v>
      </c>
      <c r="Q1472" s="38">
        <v>6650</v>
      </c>
      <c r="R1472" s="38">
        <v>10000</v>
      </c>
      <c r="S1472" s="38">
        <v>0</v>
      </c>
      <c r="T1472" s="38">
        <v>0</v>
      </c>
      <c r="U1472" s="19"/>
      <c r="V1472" s="38">
        <v>0</v>
      </c>
      <c r="W1472" s="19"/>
      <c r="X1472" s="38">
        <v>0</v>
      </c>
      <c r="Y1472" s="38">
        <v>107650</v>
      </c>
      <c r="Z1472" s="38">
        <v>107650</v>
      </c>
      <c r="AA1472" s="39" t="s">
        <v>13018</v>
      </c>
      <c r="AB1472" s="38" t="s">
        <v>151</v>
      </c>
      <c r="AC1472" s="38" t="s">
        <v>112</v>
      </c>
    </row>
    <row r="1473" spans="1:29" x14ac:dyDescent="0.25">
      <c r="A1473" s="13" t="str">
        <f t="shared" si="46"/>
        <v>1866486391</v>
      </c>
      <c r="B1473" s="35">
        <v>1468</v>
      </c>
      <c r="C1473" s="36" t="s">
        <v>13019</v>
      </c>
      <c r="D1473" s="13" t="str">
        <f t="shared" si="47"/>
        <v>1866486391</v>
      </c>
      <c r="E1473" s="36"/>
      <c r="F1473" s="35" t="s">
        <v>13020</v>
      </c>
      <c r="G1473" s="37">
        <v>44107.309502314813</v>
      </c>
      <c r="H1473" s="35" t="s">
        <v>157</v>
      </c>
      <c r="I1473" s="35" t="s">
        <v>13021</v>
      </c>
      <c r="J1473" s="35" t="s">
        <v>13021</v>
      </c>
      <c r="K1473" s="35" t="s">
        <v>13022</v>
      </c>
      <c r="L1473" s="35" t="s">
        <v>13023</v>
      </c>
      <c r="M1473" s="35" t="s">
        <v>13024</v>
      </c>
      <c r="N1473" s="35" t="s">
        <v>8293</v>
      </c>
      <c r="O1473" s="35" t="s">
        <v>8294</v>
      </c>
      <c r="P1473" s="38">
        <v>150000</v>
      </c>
      <c r="Q1473" s="38">
        <v>6650</v>
      </c>
      <c r="R1473" s="38">
        <v>10000</v>
      </c>
      <c r="S1473" s="38">
        <v>0</v>
      </c>
      <c r="T1473" s="38">
        <v>0</v>
      </c>
      <c r="U1473" s="19"/>
      <c r="V1473" s="38">
        <v>0</v>
      </c>
      <c r="W1473" s="19"/>
      <c r="X1473" s="38">
        <v>0</v>
      </c>
      <c r="Y1473" s="38">
        <v>166650</v>
      </c>
      <c r="Z1473" s="38">
        <v>166650</v>
      </c>
      <c r="AA1473" s="39" t="s">
        <v>13025</v>
      </c>
      <c r="AB1473" s="38" t="s">
        <v>168</v>
      </c>
      <c r="AC1473" s="38" t="s">
        <v>112</v>
      </c>
    </row>
    <row r="1474" spans="1:29" x14ac:dyDescent="0.25">
      <c r="A1474" s="13" t="str">
        <f t="shared" si="46"/>
        <v>1898727280</v>
      </c>
      <c r="B1474" s="35">
        <v>1469</v>
      </c>
      <c r="C1474" s="36" t="s">
        <v>13026</v>
      </c>
      <c r="D1474" s="13" t="str">
        <f t="shared" si="47"/>
        <v>1898727280</v>
      </c>
      <c r="E1474" s="36"/>
      <c r="F1474" s="35" t="s">
        <v>13027</v>
      </c>
      <c r="G1474" s="37">
        <v>44107.31322916667</v>
      </c>
      <c r="H1474" s="35" t="s">
        <v>157</v>
      </c>
      <c r="I1474" s="35" t="s">
        <v>13028</v>
      </c>
      <c r="J1474" s="35" t="s">
        <v>13028</v>
      </c>
      <c r="K1474" s="35" t="s">
        <v>13029</v>
      </c>
      <c r="L1474" s="35" t="s">
        <v>13030</v>
      </c>
      <c r="M1474" s="35" t="s">
        <v>13031</v>
      </c>
      <c r="N1474" s="35" t="s">
        <v>13032</v>
      </c>
      <c r="O1474" s="35" t="s">
        <v>13033</v>
      </c>
      <c r="P1474" s="38">
        <v>50000</v>
      </c>
      <c r="Q1474" s="38">
        <v>6650</v>
      </c>
      <c r="R1474" s="38">
        <v>10000</v>
      </c>
      <c r="S1474" s="38">
        <v>0</v>
      </c>
      <c r="T1474" s="38">
        <v>0</v>
      </c>
      <c r="U1474" s="19"/>
      <c r="V1474" s="38">
        <v>0</v>
      </c>
      <c r="W1474" s="19"/>
      <c r="X1474" s="38">
        <v>0</v>
      </c>
      <c r="Y1474" s="38">
        <v>66650</v>
      </c>
      <c r="Z1474" s="38">
        <v>66650</v>
      </c>
      <c r="AA1474" s="39" t="s">
        <v>13034</v>
      </c>
      <c r="AB1474" s="38" t="s">
        <v>151</v>
      </c>
      <c r="AC1474" s="38" t="s">
        <v>112</v>
      </c>
    </row>
    <row r="1475" spans="1:29" x14ac:dyDescent="0.25">
      <c r="A1475" s="13" t="str">
        <f t="shared" si="46"/>
        <v>1301386737</v>
      </c>
      <c r="B1475" s="35">
        <v>1470</v>
      </c>
      <c r="C1475" s="36" t="s">
        <v>13035</v>
      </c>
      <c r="D1475" s="13" t="str">
        <f t="shared" si="47"/>
        <v>1301386737</v>
      </c>
      <c r="E1475" s="36"/>
      <c r="F1475" s="35" t="s">
        <v>13036</v>
      </c>
      <c r="G1475" s="37">
        <v>44107.315879629627</v>
      </c>
      <c r="H1475" s="35" t="s">
        <v>157</v>
      </c>
      <c r="I1475" s="35" t="s">
        <v>13037</v>
      </c>
      <c r="J1475" s="35" t="s">
        <v>13037</v>
      </c>
      <c r="K1475" s="35" t="s">
        <v>13038</v>
      </c>
      <c r="L1475" s="35" t="s">
        <v>13039</v>
      </c>
      <c r="M1475" s="35" t="s">
        <v>13040</v>
      </c>
      <c r="N1475" s="35" t="s">
        <v>405</v>
      </c>
      <c r="O1475" s="35" t="s">
        <v>406</v>
      </c>
      <c r="P1475" s="38">
        <v>2164000</v>
      </c>
      <c r="Q1475" s="38">
        <v>6650</v>
      </c>
      <c r="R1475" s="38">
        <v>11000</v>
      </c>
      <c r="S1475" s="38">
        <v>0</v>
      </c>
      <c r="T1475" s="38">
        <v>0</v>
      </c>
      <c r="U1475" s="19"/>
      <c r="V1475" s="38">
        <v>0</v>
      </c>
      <c r="W1475" s="19"/>
      <c r="X1475" s="38">
        <v>0</v>
      </c>
      <c r="Y1475" s="38">
        <v>2181650</v>
      </c>
      <c r="Z1475" s="38">
        <v>2181650</v>
      </c>
      <c r="AA1475" s="39" t="s">
        <v>13041</v>
      </c>
      <c r="AB1475" s="38" t="s">
        <v>162</v>
      </c>
      <c r="AC1475" s="38" t="s">
        <v>112</v>
      </c>
    </row>
    <row r="1476" spans="1:29" x14ac:dyDescent="0.25">
      <c r="A1476" s="13" t="str">
        <f t="shared" si="46"/>
        <v>1395827403</v>
      </c>
      <c r="B1476" s="35">
        <v>1471</v>
      </c>
      <c r="C1476" s="36" t="s">
        <v>13042</v>
      </c>
      <c r="D1476" s="13" t="str">
        <f t="shared" si="47"/>
        <v>1395827403</v>
      </c>
      <c r="E1476" s="36"/>
      <c r="F1476" s="35" t="s">
        <v>13043</v>
      </c>
      <c r="G1476" s="37">
        <v>44107.31795138889</v>
      </c>
      <c r="H1476" s="35" t="s">
        <v>157</v>
      </c>
      <c r="I1476" s="35" t="s">
        <v>13044</v>
      </c>
      <c r="J1476" s="35" t="s">
        <v>13044</v>
      </c>
      <c r="K1476" s="35" t="s">
        <v>13045</v>
      </c>
      <c r="L1476" s="35" t="s">
        <v>13046</v>
      </c>
      <c r="M1476" s="35" t="s">
        <v>13047</v>
      </c>
      <c r="N1476" s="35" t="s">
        <v>13048</v>
      </c>
      <c r="O1476" s="35" t="s">
        <v>13049</v>
      </c>
      <c r="P1476" s="38">
        <v>50000</v>
      </c>
      <c r="Q1476" s="38">
        <v>6650</v>
      </c>
      <c r="R1476" s="38">
        <v>0</v>
      </c>
      <c r="S1476" s="38">
        <v>0</v>
      </c>
      <c r="T1476" s="38">
        <v>0</v>
      </c>
      <c r="U1476" s="19"/>
      <c r="V1476" s="38">
        <v>0</v>
      </c>
      <c r="W1476" s="19"/>
      <c r="X1476" s="38">
        <v>0</v>
      </c>
      <c r="Y1476" s="38">
        <v>56650</v>
      </c>
      <c r="Z1476" s="38">
        <v>56650</v>
      </c>
      <c r="AA1476" s="20"/>
      <c r="AB1476" s="19"/>
      <c r="AC1476" s="38" t="s">
        <v>112</v>
      </c>
    </row>
    <row r="1477" spans="1:29" x14ac:dyDescent="0.25">
      <c r="A1477" s="13" t="str">
        <f t="shared" si="46"/>
        <v>1874927084</v>
      </c>
      <c r="B1477" s="35">
        <v>1472</v>
      </c>
      <c r="C1477" s="36" t="s">
        <v>13050</v>
      </c>
      <c r="D1477" s="13" t="str">
        <f t="shared" si="47"/>
        <v>1874927084</v>
      </c>
      <c r="E1477" s="36"/>
      <c r="F1477" s="35" t="s">
        <v>13051</v>
      </c>
      <c r="G1477" s="37">
        <v>44107.354062500002</v>
      </c>
      <c r="H1477" s="35" t="s">
        <v>157</v>
      </c>
      <c r="I1477" s="35" t="s">
        <v>13052</v>
      </c>
      <c r="J1477" s="35" t="s">
        <v>13052</v>
      </c>
      <c r="K1477" s="35" t="s">
        <v>13053</v>
      </c>
      <c r="L1477" s="35" t="s">
        <v>13054</v>
      </c>
      <c r="M1477" s="35" t="s">
        <v>13055</v>
      </c>
      <c r="N1477" s="35" t="s">
        <v>11143</v>
      </c>
      <c r="O1477" s="35" t="s">
        <v>11144</v>
      </c>
      <c r="P1477" s="38">
        <v>188000</v>
      </c>
      <c r="Q1477" s="38">
        <v>6650</v>
      </c>
      <c r="R1477" s="38">
        <v>7000</v>
      </c>
      <c r="S1477" s="38">
        <v>0</v>
      </c>
      <c r="T1477" s="38">
        <v>0</v>
      </c>
      <c r="U1477" s="19"/>
      <c r="V1477" s="38">
        <v>0</v>
      </c>
      <c r="W1477" s="19"/>
      <c r="X1477" s="38">
        <v>0</v>
      </c>
      <c r="Y1477" s="38">
        <v>201650</v>
      </c>
      <c r="Z1477" s="38">
        <v>201650</v>
      </c>
      <c r="AA1477" s="39" t="s">
        <v>13056</v>
      </c>
      <c r="AB1477" s="38" t="s">
        <v>162</v>
      </c>
      <c r="AC1477" s="38" t="s">
        <v>112</v>
      </c>
    </row>
    <row r="1478" spans="1:29" x14ac:dyDescent="0.25">
      <c r="A1478" s="13" t="str">
        <f t="shared" ref="A1478:A1541" si="48">D1478</f>
        <v>1592986165</v>
      </c>
      <c r="B1478" s="35">
        <v>1473</v>
      </c>
      <c r="C1478" s="36" t="s">
        <v>13057</v>
      </c>
      <c r="D1478" s="13" t="str">
        <f t="shared" ref="D1478:D1541" si="49">RIGHT(C1478,LEN(C1478)-6)</f>
        <v>1592986165</v>
      </c>
      <c r="E1478" s="36"/>
      <c r="F1478" s="35" t="s">
        <v>13058</v>
      </c>
      <c r="G1478" s="37">
        <v>44107.363599537035</v>
      </c>
      <c r="H1478" s="35" t="s">
        <v>157</v>
      </c>
      <c r="I1478" s="35" t="s">
        <v>13059</v>
      </c>
      <c r="J1478" s="35" t="s">
        <v>13059</v>
      </c>
      <c r="K1478" s="35" t="s">
        <v>13060</v>
      </c>
      <c r="L1478" s="35" t="s">
        <v>13061</v>
      </c>
      <c r="M1478" s="35" t="s">
        <v>13062</v>
      </c>
      <c r="N1478" s="35" t="s">
        <v>13063</v>
      </c>
      <c r="O1478" s="35" t="s">
        <v>13064</v>
      </c>
      <c r="P1478" s="38">
        <v>50000</v>
      </c>
      <c r="Q1478" s="38">
        <v>6650</v>
      </c>
      <c r="R1478" s="38">
        <v>0</v>
      </c>
      <c r="S1478" s="38">
        <v>0</v>
      </c>
      <c r="T1478" s="38">
        <v>0</v>
      </c>
      <c r="U1478" s="19"/>
      <c r="V1478" s="38">
        <v>0</v>
      </c>
      <c r="W1478" s="19"/>
      <c r="X1478" s="38">
        <v>0</v>
      </c>
      <c r="Y1478" s="38">
        <v>56650</v>
      </c>
      <c r="Z1478" s="38">
        <v>56650</v>
      </c>
      <c r="AA1478" s="20"/>
      <c r="AB1478" s="19"/>
      <c r="AC1478" s="38" t="s">
        <v>112</v>
      </c>
    </row>
    <row r="1479" spans="1:29" x14ac:dyDescent="0.25">
      <c r="A1479" s="13" t="str">
        <f t="shared" si="48"/>
        <v>1415986575</v>
      </c>
      <c r="B1479" s="35">
        <v>1474</v>
      </c>
      <c r="C1479" s="36" t="s">
        <v>13065</v>
      </c>
      <c r="D1479" s="13" t="str">
        <f t="shared" si="49"/>
        <v>1415986575</v>
      </c>
      <c r="E1479" s="36"/>
      <c r="F1479" s="35" t="s">
        <v>13066</v>
      </c>
      <c r="G1479" s="37">
        <v>44107.365532407406</v>
      </c>
      <c r="H1479" s="35" t="s">
        <v>157</v>
      </c>
      <c r="I1479" s="35" t="s">
        <v>13067</v>
      </c>
      <c r="J1479" s="35" t="s">
        <v>13067</v>
      </c>
      <c r="K1479" s="35" t="s">
        <v>13068</v>
      </c>
      <c r="L1479" s="35" t="s">
        <v>13069</v>
      </c>
      <c r="M1479" s="35" t="s">
        <v>13070</v>
      </c>
      <c r="N1479" s="35" t="s">
        <v>299</v>
      </c>
      <c r="O1479" s="35" t="s">
        <v>300</v>
      </c>
      <c r="P1479" s="38">
        <v>122000</v>
      </c>
      <c r="Q1479" s="38">
        <v>6650</v>
      </c>
      <c r="R1479" s="38">
        <v>8000</v>
      </c>
      <c r="S1479" s="38">
        <v>0</v>
      </c>
      <c r="T1479" s="38">
        <v>0</v>
      </c>
      <c r="U1479" s="19"/>
      <c r="V1479" s="38">
        <v>0</v>
      </c>
      <c r="W1479" s="19"/>
      <c r="X1479" s="38">
        <v>0</v>
      </c>
      <c r="Y1479" s="38">
        <v>136650</v>
      </c>
      <c r="Z1479" s="38">
        <v>136650</v>
      </c>
      <c r="AA1479" s="39" t="s">
        <v>13071</v>
      </c>
      <c r="AB1479" s="38" t="s">
        <v>138</v>
      </c>
      <c r="AC1479" s="38" t="s">
        <v>112</v>
      </c>
    </row>
    <row r="1480" spans="1:29" x14ac:dyDescent="0.25">
      <c r="A1480" s="13" t="str">
        <f t="shared" si="48"/>
        <v>1697237267</v>
      </c>
      <c r="B1480" s="35">
        <v>1475</v>
      </c>
      <c r="C1480" s="36" t="s">
        <v>13072</v>
      </c>
      <c r="D1480" s="13" t="str">
        <f t="shared" si="49"/>
        <v>1697237267</v>
      </c>
      <c r="E1480" s="36"/>
      <c r="F1480" s="35" t="s">
        <v>13073</v>
      </c>
      <c r="G1480" s="37">
        <v>44107.366157407407</v>
      </c>
      <c r="H1480" s="35" t="s">
        <v>157</v>
      </c>
      <c r="I1480" s="35" t="s">
        <v>13074</v>
      </c>
      <c r="J1480" s="35" t="s">
        <v>13074</v>
      </c>
      <c r="K1480" s="35" t="s">
        <v>13075</v>
      </c>
      <c r="L1480" s="35" t="s">
        <v>13076</v>
      </c>
      <c r="M1480" s="35" t="s">
        <v>13077</v>
      </c>
      <c r="N1480" s="35" t="s">
        <v>149</v>
      </c>
      <c r="O1480" s="35" t="s">
        <v>150</v>
      </c>
      <c r="P1480" s="38">
        <v>474000</v>
      </c>
      <c r="Q1480" s="38">
        <v>6650</v>
      </c>
      <c r="R1480" s="38">
        <v>38000</v>
      </c>
      <c r="S1480" s="38">
        <v>0</v>
      </c>
      <c r="T1480" s="38">
        <v>0</v>
      </c>
      <c r="U1480" s="19"/>
      <c r="V1480" s="38">
        <v>0</v>
      </c>
      <c r="W1480" s="19"/>
      <c r="X1480" s="38">
        <v>0</v>
      </c>
      <c r="Y1480" s="38">
        <v>518650</v>
      </c>
      <c r="Z1480" s="38">
        <v>518650</v>
      </c>
      <c r="AA1480" s="39" t="s">
        <v>13078</v>
      </c>
      <c r="AB1480" s="38" t="s">
        <v>162</v>
      </c>
      <c r="AC1480" s="38" t="s">
        <v>112</v>
      </c>
    </row>
    <row r="1481" spans="1:29" x14ac:dyDescent="0.25">
      <c r="A1481" s="13" t="str">
        <f t="shared" si="48"/>
        <v>1772386339</v>
      </c>
      <c r="B1481" s="35">
        <v>1476</v>
      </c>
      <c r="C1481" s="36" t="s">
        <v>13079</v>
      </c>
      <c r="D1481" s="13" t="str">
        <f t="shared" si="49"/>
        <v>1772386339</v>
      </c>
      <c r="E1481" s="36"/>
      <c r="F1481" s="35" t="s">
        <v>13080</v>
      </c>
      <c r="G1481" s="37">
        <v>44107.367326388892</v>
      </c>
      <c r="H1481" s="35" t="s">
        <v>157</v>
      </c>
      <c r="I1481" s="35" t="s">
        <v>13081</v>
      </c>
      <c r="J1481" s="35" t="s">
        <v>13081</v>
      </c>
      <c r="K1481" s="35" t="s">
        <v>13082</v>
      </c>
      <c r="L1481" s="35" t="s">
        <v>13083</v>
      </c>
      <c r="M1481" s="35" t="s">
        <v>13084</v>
      </c>
      <c r="N1481" s="35" t="s">
        <v>363</v>
      </c>
      <c r="O1481" s="35" t="s">
        <v>364</v>
      </c>
      <c r="P1481" s="38">
        <v>475000</v>
      </c>
      <c r="Q1481" s="38">
        <v>6650</v>
      </c>
      <c r="R1481" s="38">
        <v>19000</v>
      </c>
      <c r="S1481" s="38">
        <v>0</v>
      </c>
      <c r="T1481" s="38">
        <v>0</v>
      </c>
      <c r="U1481" s="19"/>
      <c r="V1481" s="38">
        <v>0</v>
      </c>
      <c r="W1481" s="19"/>
      <c r="X1481" s="38">
        <v>0</v>
      </c>
      <c r="Y1481" s="38">
        <v>500650</v>
      </c>
      <c r="Z1481" s="38">
        <v>500650</v>
      </c>
      <c r="AA1481" s="39" t="s">
        <v>13085</v>
      </c>
      <c r="AB1481" s="38" t="s">
        <v>151</v>
      </c>
      <c r="AC1481" s="38" t="s">
        <v>112</v>
      </c>
    </row>
    <row r="1482" spans="1:29" x14ac:dyDescent="0.25">
      <c r="A1482" s="13" t="str">
        <f t="shared" si="48"/>
        <v>1373986666</v>
      </c>
      <c r="B1482" s="35">
        <v>1477</v>
      </c>
      <c r="C1482" s="36" t="s">
        <v>13086</v>
      </c>
      <c r="D1482" s="13" t="str">
        <f t="shared" si="49"/>
        <v>1373986666</v>
      </c>
      <c r="E1482" s="36"/>
      <c r="F1482" s="35" t="s">
        <v>13087</v>
      </c>
      <c r="G1482" s="37">
        <v>44107.377118055556</v>
      </c>
      <c r="H1482" s="35" t="s">
        <v>157</v>
      </c>
      <c r="I1482" s="35" t="s">
        <v>13088</v>
      </c>
      <c r="J1482" s="35" t="s">
        <v>13088</v>
      </c>
      <c r="K1482" s="35" t="s">
        <v>13089</v>
      </c>
      <c r="L1482" s="35" t="s">
        <v>13090</v>
      </c>
      <c r="M1482" s="35" t="s">
        <v>13091</v>
      </c>
      <c r="N1482" s="35" t="s">
        <v>13092</v>
      </c>
      <c r="O1482" s="35" t="s">
        <v>729</v>
      </c>
      <c r="P1482" s="38">
        <v>150000</v>
      </c>
      <c r="Q1482" s="38">
        <v>6650</v>
      </c>
      <c r="R1482" s="38">
        <v>10000</v>
      </c>
      <c r="S1482" s="38">
        <v>0</v>
      </c>
      <c r="T1482" s="38">
        <v>0</v>
      </c>
      <c r="U1482" s="19"/>
      <c r="V1482" s="38">
        <v>0</v>
      </c>
      <c r="W1482" s="19"/>
      <c r="X1482" s="38">
        <v>0</v>
      </c>
      <c r="Y1482" s="38">
        <v>166650</v>
      </c>
      <c r="Z1482" s="38">
        <v>166650</v>
      </c>
      <c r="AA1482" s="39" t="s">
        <v>13093</v>
      </c>
      <c r="AB1482" s="38" t="s">
        <v>162</v>
      </c>
      <c r="AC1482" s="38" t="s">
        <v>112</v>
      </c>
    </row>
    <row r="1483" spans="1:29" x14ac:dyDescent="0.25">
      <c r="A1483" s="13" t="str">
        <f t="shared" si="48"/>
        <v>1067337652</v>
      </c>
      <c r="B1483" s="35">
        <v>1478</v>
      </c>
      <c r="C1483" s="36" t="s">
        <v>13094</v>
      </c>
      <c r="D1483" s="13" t="str">
        <f t="shared" si="49"/>
        <v>1067337652</v>
      </c>
      <c r="E1483" s="36"/>
      <c r="F1483" s="35" t="s">
        <v>13095</v>
      </c>
      <c r="G1483" s="37">
        <v>44107.382847222223</v>
      </c>
      <c r="H1483" s="35" t="s">
        <v>157</v>
      </c>
      <c r="I1483" s="35" t="s">
        <v>13096</v>
      </c>
      <c r="J1483" s="35" t="s">
        <v>13096</v>
      </c>
      <c r="K1483" s="35" t="s">
        <v>13097</v>
      </c>
      <c r="L1483" s="35" t="s">
        <v>13098</v>
      </c>
      <c r="M1483" s="35" t="s">
        <v>13099</v>
      </c>
      <c r="N1483" s="35" t="s">
        <v>376</v>
      </c>
      <c r="O1483" s="35" t="s">
        <v>377</v>
      </c>
      <c r="P1483" s="38">
        <v>213000</v>
      </c>
      <c r="Q1483" s="38">
        <v>6650</v>
      </c>
      <c r="R1483" s="38">
        <v>0</v>
      </c>
      <c r="S1483" s="38">
        <v>0</v>
      </c>
      <c r="T1483" s="38">
        <v>0</v>
      </c>
      <c r="U1483" s="19"/>
      <c r="V1483" s="38">
        <v>0</v>
      </c>
      <c r="W1483" s="19"/>
      <c r="X1483" s="38">
        <v>0</v>
      </c>
      <c r="Y1483" s="38">
        <v>219650</v>
      </c>
      <c r="Z1483" s="38">
        <v>219650</v>
      </c>
      <c r="AA1483" s="20"/>
      <c r="AB1483" s="19"/>
      <c r="AC1483" s="38" t="s">
        <v>112</v>
      </c>
    </row>
    <row r="1484" spans="1:29" x14ac:dyDescent="0.25">
      <c r="A1484" s="13" t="str">
        <f t="shared" si="48"/>
        <v>1041196368</v>
      </c>
      <c r="B1484" s="35">
        <v>1479</v>
      </c>
      <c r="C1484" s="36" t="s">
        <v>13100</v>
      </c>
      <c r="D1484" s="13" t="str">
        <f t="shared" si="49"/>
        <v>1041196368</v>
      </c>
      <c r="E1484" s="36"/>
      <c r="F1484" s="35" t="s">
        <v>13101</v>
      </c>
      <c r="G1484" s="37">
        <v>44107.386504629627</v>
      </c>
      <c r="H1484" s="35" t="s">
        <v>157</v>
      </c>
      <c r="I1484" s="35" t="s">
        <v>13102</v>
      </c>
      <c r="J1484" s="35" t="s">
        <v>13102</v>
      </c>
      <c r="K1484" s="35" t="s">
        <v>13103</v>
      </c>
      <c r="L1484" s="35" t="s">
        <v>13104</v>
      </c>
      <c r="M1484" s="35" t="s">
        <v>13105</v>
      </c>
      <c r="N1484" s="35" t="s">
        <v>13106</v>
      </c>
      <c r="O1484" s="35" t="s">
        <v>13107</v>
      </c>
      <c r="P1484" s="38">
        <v>50000</v>
      </c>
      <c r="Q1484" s="38">
        <v>6650</v>
      </c>
      <c r="R1484" s="38">
        <v>0</v>
      </c>
      <c r="S1484" s="38">
        <v>0</v>
      </c>
      <c r="T1484" s="38">
        <v>0</v>
      </c>
      <c r="U1484" s="19"/>
      <c r="V1484" s="38">
        <v>0</v>
      </c>
      <c r="W1484" s="19"/>
      <c r="X1484" s="38">
        <v>0</v>
      </c>
      <c r="Y1484" s="38">
        <v>56650</v>
      </c>
      <c r="Z1484" s="38">
        <v>56650</v>
      </c>
      <c r="AA1484" s="20"/>
      <c r="AB1484" s="19"/>
      <c r="AC1484" s="38" t="s">
        <v>112</v>
      </c>
    </row>
    <row r="1485" spans="1:29" x14ac:dyDescent="0.25">
      <c r="A1485" s="13" t="str">
        <f t="shared" si="48"/>
        <v>1763196578</v>
      </c>
      <c r="B1485" s="35">
        <v>1480</v>
      </c>
      <c r="C1485" s="36" t="s">
        <v>13108</v>
      </c>
      <c r="D1485" s="13" t="str">
        <f t="shared" si="49"/>
        <v>1763196578</v>
      </c>
      <c r="E1485" s="36"/>
      <c r="F1485" s="35" t="s">
        <v>13109</v>
      </c>
      <c r="G1485" s="37">
        <v>44107.387291666666</v>
      </c>
      <c r="H1485" s="35" t="s">
        <v>157</v>
      </c>
      <c r="I1485" s="35" t="s">
        <v>13110</v>
      </c>
      <c r="J1485" s="35" t="s">
        <v>13110</v>
      </c>
      <c r="K1485" s="35" t="s">
        <v>13111</v>
      </c>
      <c r="L1485" s="35" t="s">
        <v>13112</v>
      </c>
      <c r="M1485" s="35" t="s">
        <v>13113</v>
      </c>
      <c r="N1485" s="35" t="s">
        <v>8414</v>
      </c>
      <c r="O1485" s="35" t="s">
        <v>8415</v>
      </c>
      <c r="P1485" s="38">
        <v>1900000</v>
      </c>
      <c r="Q1485" s="38">
        <v>6650</v>
      </c>
      <c r="R1485" s="38">
        <v>34000</v>
      </c>
      <c r="S1485" s="38">
        <v>0</v>
      </c>
      <c r="T1485" s="38">
        <v>0</v>
      </c>
      <c r="U1485" s="19"/>
      <c r="V1485" s="38">
        <v>0</v>
      </c>
      <c r="W1485" s="19"/>
      <c r="X1485" s="38">
        <v>0</v>
      </c>
      <c r="Y1485" s="38">
        <v>1940650</v>
      </c>
      <c r="Z1485" s="38">
        <v>1940650</v>
      </c>
      <c r="AA1485" s="39" t="s">
        <v>13114</v>
      </c>
      <c r="AB1485" s="38" t="s">
        <v>163</v>
      </c>
      <c r="AC1485" s="38" t="s">
        <v>112</v>
      </c>
    </row>
    <row r="1486" spans="1:29" x14ac:dyDescent="0.25">
      <c r="A1486" s="13" t="str">
        <f t="shared" si="48"/>
        <v>1659096069</v>
      </c>
      <c r="B1486" s="35">
        <v>1481</v>
      </c>
      <c r="C1486" s="36" t="s">
        <v>13115</v>
      </c>
      <c r="D1486" s="13" t="str">
        <f t="shared" si="49"/>
        <v>1659096069</v>
      </c>
      <c r="E1486" s="36"/>
      <c r="F1486" s="35" t="s">
        <v>13116</v>
      </c>
      <c r="G1486" s="37">
        <v>44107.387754629628</v>
      </c>
      <c r="H1486" s="35" t="s">
        <v>157</v>
      </c>
      <c r="I1486" s="35" t="s">
        <v>13117</v>
      </c>
      <c r="J1486" s="35" t="s">
        <v>13117</v>
      </c>
      <c r="K1486" s="35" t="s">
        <v>13118</v>
      </c>
      <c r="L1486" s="35" t="s">
        <v>13119</v>
      </c>
      <c r="M1486" s="35" t="s">
        <v>13120</v>
      </c>
      <c r="N1486" s="35" t="s">
        <v>308</v>
      </c>
      <c r="O1486" s="35" t="s">
        <v>309</v>
      </c>
      <c r="P1486" s="38">
        <v>3793000</v>
      </c>
      <c r="Q1486" s="38">
        <v>6650</v>
      </c>
      <c r="R1486" s="38">
        <v>110000</v>
      </c>
      <c r="S1486" s="38">
        <v>0</v>
      </c>
      <c r="T1486" s="38">
        <v>0</v>
      </c>
      <c r="U1486" s="19"/>
      <c r="V1486" s="38">
        <v>0</v>
      </c>
      <c r="W1486" s="19"/>
      <c r="X1486" s="38">
        <v>0</v>
      </c>
      <c r="Y1486" s="38">
        <v>3909650</v>
      </c>
      <c r="Z1486" s="38">
        <v>3909650</v>
      </c>
      <c r="AA1486" s="39" t="s">
        <v>13121</v>
      </c>
      <c r="AB1486" s="38" t="s">
        <v>162</v>
      </c>
      <c r="AC1486" s="38" t="s">
        <v>112</v>
      </c>
    </row>
    <row r="1487" spans="1:29" x14ac:dyDescent="0.25">
      <c r="A1487" s="13" t="str">
        <f t="shared" si="48"/>
        <v>1039437190</v>
      </c>
      <c r="B1487" s="35">
        <v>1482</v>
      </c>
      <c r="C1487" s="36" t="s">
        <v>13122</v>
      </c>
      <c r="D1487" s="13" t="str">
        <f t="shared" si="49"/>
        <v>1039437190</v>
      </c>
      <c r="E1487" s="36"/>
      <c r="F1487" s="35" t="s">
        <v>13123</v>
      </c>
      <c r="G1487" s="37">
        <v>44107.392430555556</v>
      </c>
      <c r="H1487" s="35" t="s">
        <v>157</v>
      </c>
      <c r="I1487" s="35" t="s">
        <v>13124</v>
      </c>
      <c r="J1487" s="35" t="s">
        <v>13124</v>
      </c>
      <c r="K1487" s="35" t="s">
        <v>13125</v>
      </c>
      <c r="L1487" s="35" t="s">
        <v>13126</v>
      </c>
      <c r="M1487" s="35" t="s">
        <v>13127</v>
      </c>
      <c r="N1487" s="35" t="s">
        <v>1287</v>
      </c>
      <c r="O1487" s="35" t="s">
        <v>1288</v>
      </c>
      <c r="P1487" s="38">
        <v>91000</v>
      </c>
      <c r="Q1487" s="38">
        <v>6650</v>
      </c>
      <c r="R1487" s="38">
        <v>9000</v>
      </c>
      <c r="S1487" s="38">
        <v>0</v>
      </c>
      <c r="T1487" s="38">
        <v>0</v>
      </c>
      <c r="U1487" s="19"/>
      <c r="V1487" s="38">
        <v>0</v>
      </c>
      <c r="W1487" s="19"/>
      <c r="X1487" s="38">
        <v>0</v>
      </c>
      <c r="Y1487" s="38">
        <v>106650</v>
      </c>
      <c r="Z1487" s="38">
        <v>106650</v>
      </c>
      <c r="AA1487" s="39" t="s">
        <v>13128</v>
      </c>
      <c r="AB1487" s="38" t="s">
        <v>163</v>
      </c>
      <c r="AC1487" s="38" t="s">
        <v>112</v>
      </c>
    </row>
    <row r="1488" spans="1:29" x14ac:dyDescent="0.25">
      <c r="A1488" s="13" t="str">
        <f t="shared" si="48"/>
        <v>1498196428</v>
      </c>
      <c r="B1488" s="35">
        <v>1483</v>
      </c>
      <c r="C1488" s="36" t="s">
        <v>13129</v>
      </c>
      <c r="D1488" s="13" t="str">
        <f t="shared" si="49"/>
        <v>1498196428</v>
      </c>
      <c r="E1488" s="36"/>
      <c r="F1488" s="35" t="s">
        <v>13130</v>
      </c>
      <c r="G1488" s="37">
        <v>44107.394085648149</v>
      </c>
      <c r="H1488" s="35" t="s">
        <v>157</v>
      </c>
      <c r="I1488" s="35" t="s">
        <v>13131</v>
      </c>
      <c r="J1488" s="35" t="s">
        <v>13131</v>
      </c>
      <c r="K1488" s="35" t="s">
        <v>13132</v>
      </c>
      <c r="L1488" s="35" t="s">
        <v>13133</v>
      </c>
      <c r="M1488" s="35" t="s">
        <v>13134</v>
      </c>
      <c r="N1488" s="35" t="s">
        <v>776</v>
      </c>
      <c r="O1488" s="35" t="s">
        <v>777</v>
      </c>
      <c r="P1488" s="38">
        <v>474000</v>
      </c>
      <c r="Q1488" s="38">
        <v>6650</v>
      </c>
      <c r="R1488" s="38">
        <v>10000</v>
      </c>
      <c r="S1488" s="38">
        <v>0</v>
      </c>
      <c r="T1488" s="38">
        <v>0</v>
      </c>
      <c r="U1488" s="19"/>
      <c r="V1488" s="38">
        <v>0</v>
      </c>
      <c r="W1488" s="19"/>
      <c r="X1488" s="38">
        <v>0</v>
      </c>
      <c r="Y1488" s="38">
        <v>490650</v>
      </c>
      <c r="Z1488" s="38">
        <v>490650</v>
      </c>
      <c r="AA1488" s="39" t="s">
        <v>13135</v>
      </c>
      <c r="AB1488" s="38" t="s">
        <v>151</v>
      </c>
      <c r="AC1488" s="38" t="s">
        <v>112</v>
      </c>
    </row>
    <row r="1489" spans="1:29" x14ac:dyDescent="0.25">
      <c r="A1489" s="13" t="str">
        <f t="shared" si="48"/>
        <v>1541537904</v>
      </c>
      <c r="B1489" s="35">
        <v>1484</v>
      </c>
      <c r="C1489" s="36" t="s">
        <v>13136</v>
      </c>
      <c r="D1489" s="13" t="str">
        <f t="shared" si="49"/>
        <v>1541537904</v>
      </c>
      <c r="E1489" s="36"/>
      <c r="F1489" s="35" t="s">
        <v>13137</v>
      </c>
      <c r="G1489" s="37">
        <v>44107.394467592596</v>
      </c>
      <c r="H1489" s="35" t="s">
        <v>157</v>
      </c>
      <c r="I1489" s="35" t="s">
        <v>13138</v>
      </c>
      <c r="J1489" s="35" t="s">
        <v>13138</v>
      </c>
      <c r="K1489" s="35" t="s">
        <v>13139</v>
      </c>
      <c r="L1489" s="35" t="s">
        <v>13140</v>
      </c>
      <c r="M1489" s="35" t="s">
        <v>13141</v>
      </c>
      <c r="N1489" s="35" t="s">
        <v>490</v>
      </c>
      <c r="O1489" s="35" t="s">
        <v>491</v>
      </c>
      <c r="P1489" s="38">
        <v>499000</v>
      </c>
      <c r="Q1489" s="38">
        <v>6650</v>
      </c>
      <c r="R1489" s="38">
        <v>25000</v>
      </c>
      <c r="S1489" s="38">
        <v>0</v>
      </c>
      <c r="T1489" s="38">
        <v>0</v>
      </c>
      <c r="U1489" s="19"/>
      <c r="V1489" s="38">
        <v>0</v>
      </c>
      <c r="W1489" s="19"/>
      <c r="X1489" s="38">
        <v>0</v>
      </c>
      <c r="Y1489" s="38">
        <v>530650</v>
      </c>
      <c r="Z1489" s="38">
        <v>530650</v>
      </c>
      <c r="AA1489" s="39" t="s">
        <v>13142</v>
      </c>
      <c r="AB1489" s="38" t="s">
        <v>151</v>
      </c>
      <c r="AC1489" s="38" t="s">
        <v>112</v>
      </c>
    </row>
    <row r="1490" spans="1:29" x14ac:dyDescent="0.25">
      <c r="A1490" s="13" t="str">
        <f t="shared" si="48"/>
        <v>1586537510</v>
      </c>
      <c r="B1490" s="35">
        <v>1485</v>
      </c>
      <c r="C1490" s="36" t="s">
        <v>13143</v>
      </c>
      <c r="D1490" s="13" t="str">
        <f t="shared" si="49"/>
        <v>1586537510</v>
      </c>
      <c r="E1490" s="36"/>
      <c r="F1490" s="35" t="s">
        <v>13144</v>
      </c>
      <c r="G1490" s="37">
        <v>44107.400671296295</v>
      </c>
      <c r="H1490" s="35" t="s">
        <v>157</v>
      </c>
      <c r="I1490" s="35" t="s">
        <v>13145</v>
      </c>
      <c r="J1490" s="35" t="s">
        <v>13145</v>
      </c>
      <c r="K1490" s="35" t="s">
        <v>13146</v>
      </c>
      <c r="L1490" s="35" t="s">
        <v>13147</v>
      </c>
      <c r="M1490" s="35" t="s">
        <v>13148</v>
      </c>
      <c r="N1490" s="35" t="s">
        <v>13149</v>
      </c>
      <c r="O1490" s="35" t="s">
        <v>13150</v>
      </c>
      <c r="P1490" s="38">
        <v>150000</v>
      </c>
      <c r="Q1490" s="38">
        <v>6650</v>
      </c>
      <c r="R1490" s="38">
        <v>8000</v>
      </c>
      <c r="S1490" s="38">
        <v>0</v>
      </c>
      <c r="T1490" s="38">
        <v>0</v>
      </c>
      <c r="U1490" s="19"/>
      <c r="V1490" s="38">
        <v>0</v>
      </c>
      <c r="W1490" s="19"/>
      <c r="X1490" s="38">
        <v>0</v>
      </c>
      <c r="Y1490" s="38">
        <v>164650</v>
      </c>
      <c r="Z1490" s="38">
        <v>164650</v>
      </c>
      <c r="AA1490" s="39" t="s">
        <v>13151</v>
      </c>
      <c r="AB1490" s="38" t="s">
        <v>138</v>
      </c>
      <c r="AC1490" s="38" t="s">
        <v>112</v>
      </c>
    </row>
    <row r="1491" spans="1:29" x14ac:dyDescent="0.25">
      <c r="A1491" s="13" t="str">
        <f t="shared" si="48"/>
        <v>1984296544</v>
      </c>
      <c r="B1491" s="35">
        <v>1486</v>
      </c>
      <c r="C1491" s="36" t="s">
        <v>13152</v>
      </c>
      <c r="D1491" s="13" t="str">
        <f t="shared" si="49"/>
        <v>1984296544</v>
      </c>
      <c r="E1491" s="36"/>
      <c r="F1491" s="35" t="s">
        <v>13153</v>
      </c>
      <c r="G1491" s="37">
        <v>44107.400740740741</v>
      </c>
      <c r="H1491" s="35" t="s">
        <v>157</v>
      </c>
      <c r="I1491" s="35" t="s">
        <v>13154</v>
      </c>
      <c r="J1491" s="35" t="s">
        <v>13154</v>
      </c>
      <c r="K1491" s="35" t="s">
        <v>13155</v>
      </c>
      <c r="L1491" s="35" t="s">
        <v>13156</v>
      </c>
      <c r="M1491" s="35" t="s">
        <v>13157</v>
      </c>
      <c r="N1491" s="35" t="s">
        <v>318</v>
      </c>
      <c r="O1491" s="35" t="s">
        <v>319</v>
      </c>
      <c r="P1491" s="38">
        <v>1039000</v>
      </c>
      <c r="Q1491" s="38">
        <v>6650</v>
      </c>
      <c r="R1491" s="38">
        <v>29000</v>
      </c>
      <c r="S1491" s="38">
        <v>0</v>
      </c>
      <c r="T1491" s="38">
        <v>0</v>
      </c>
      <c r="U1491" s="19"/>
      <c r="V1491" s="38">
        <v>0</v>
      </c>
      <c r="W1491" s="19"/>
      <c r="X1491" s="38">
        <v>0</v>
      </c>
      <c r="Y1491" s="38">
        <v>1074650</v>
      </c>
      <c r="Z1491" s="38">
        <v>1074650</v>
      </c>
      <c r="AA1491" s="39" t="s">
        <v>13158</v>
      </c>
      <c r="AB1491" s="38" t="s">
        <v>162</v>
      </c>
      <c r="AC1491" s="38" t="s">
        <v>112</v>
      </c>
    </row>
    <row r="1492" spans="1:29" x14ac:dyDescent="0.25">
      <c r="A1492" s="13" t="str">
        <f t="shared" si="48"/>
        <v>1512396721</v>
      </c>
      <c r="B1492" s="35">
        <v>1487</v>
      </c>
      <c r="C1492" s="36" t="s">
        <v>13159</v>
      </c>
      <c r="D1492" s="13" t="str">
        <f t="shared" si="49"/>
        <v>1512396721</v>
      </c>
      <c r="E1492" s="36"/>
      <c r="F1492" s="35" t="s">
        <v>13160</v>
      </c>
      <c r="G1492" s="37">
        <v>44107.411273148151</v>
      </c>
      <c r="H1492" s="35" t="s">
        <v>157</v>
      </c>
      <c r="I1492" s="35" t="s">
        <v>13161</v>
      </c>
      <c r="J1492" s="35" t="s">
        <v>13161</v>
      </c>
      <c r="K1492" s="35" t="s">
        <v>13162</v>
      </c>
      <c r="L1492" s="35" t="s">
        <v>13163</v>
      </c>
      <c r="M1492" s="35" t="s">
        <v>13164</v>
      </c>
      <c r="N1492" s="35" t="s">
        <v>13165</v>
      </c>
      <c r="O1492" s="35" t="s">
        <v>13166</v>
      </c>
      <c r="P1492" s="38">
        <v>182000</v>
      </c>
      <c r="Q1492" s="38">
        <v>6650</v>
      </c>
      <c r="R1492" s="38">
        <v>8000</v>
      </c>
      <c r="S1492" s="38">
        <v>0</v>
      </c>
      <c r="T1492" s="38">
        <v>0</v>
      </c>
      <c r="U1492" s="19"/>
      <c r="V1492" s="38">
        <v>0</v>
      </c>
      <c r="W1492" s="19"/>
      <c r="X1492" s="38">
        <v>0</v>
      </c>
      <c r="Y1492" s="38">
        <v>196650</v>
      </c>
      <c r="Z1492" s="38">
        <v>196650</v>
      </c>
      <c r="AA1492" s="39" t="s">
        <v>13167</v>
      </c>
      <c r="AB1492" s="38" t="s">
        <v>138</v>
      </c>
      <c r="AC1492" s="38" t="s">
        <v>112</v>
      </c>
    </row>
    <row r="1493" spans="1:29" x14ac:dyDescent="0.25">
      <c r="A1493" s="13" t="str">
        <f t="shared" si="48"/>
        <v>1913396378</v>
      </c>
      <c r="B1493" s="35">
        <v>1488</v>
      </c>
      <c r="C1493" s="36" t="s">
        <v>13168</v>
      </c>
      <c r="D1493" s="13" t="str">
        <f t="shared" si="49"/>
        <v>1913396378</v>
      </c>
      <c r="E1493" s="36"/>
      <c r="F1493" s="35" t="s">
        <v>13169</v>
      </c>
      <c r="G1493" s="37">
        <v>44107.411354166667</v>
      </c>
      <c r="H1493" s="35" t="s">
        <v>157</v>
      </c>
      <c r="I1493" s="35" t="s">
        <v>13170</v>
      </c>
      <c r="J1493" s="35" t="s">
        <v>13170</v>
      </c>
      <c r="K1493" s="35" t="s">
        <v>13171</v>
      </c>
      <c r="L1493" s="35" t="s">
        <v>13172</v>
      </c>
      <c r="M1493" s="35" t="s">
        <v>13173</v>
      </c>
      <c r="N1493" s="35" t="s">
        <v>13174</v>
      </c>
      <c r="O1493" s="35" t="s">
        <v>13175</v>
      </c>
      <c r="P1493" s="38">
        <v>449000</v>
      </c>
      <c r="Q1493" s="38">
        <v>6650</v>
      </c>
      <c r="R1493" s="38">
        <v>16000</v>
      </c>
      <c r="S1493" s="38">
        <v>0</v>
      </c>
      <c r="T1493" s="38">
        <v>0</v>
      </c>
      <c r="U1493" s="19"/>
      <c r="V1493" s="38">
        <v>0</v>
      </c>
      <c r="W1493" s="19"/>
      <c r="X1493" s="38">
        <v>0</v>
      </c>
      <c r="Y1493" s="38">
        <v>471650</v>
      </c>
      <c r="Z1493" s="38">
        <v>471650</v>
      </c>
      <c r="AA1493" s="39" t="s">
        <v>13176</v>
      </c>
      <c r="AB1493" s="38" t="s">
        <v>138</v>
      </c>
      <c r="AC1493" s="38" t="s">
        <v>112</v>
      </c>
    </row>
    <row r="1494" spans="1:29" x14ac:dyDescent="0.25">
      <c r="A1494" s="13" t="str">
        <f t="shared" si="48"/>
        <v>1937396112</v>
      </c>
      <c r="B1494" s="35">
        <v>1489</v>
      </c>
      <c r="C1494" s="36" t="s">
        <v>13177</v>
      </c>
      <c r="D1494" s="13" t="str">
        <f t="shared" si="49"/>
        <v>1937396112</v>
      </c>
      <c r="E1494" s="36"/>
      <c r="F1494" s="35" t="s">
        <v>13178</v>
      </c>
      <c r="G1494" s="37">
        <v>44107.415196759262</v>
      </c>
      <c r="H1494" s="35" t="s">
        <v>157</v>
      </c>
      <c r="I1494" s="35" t="s">
        <v>13179</v>
      </c>
      <c r="J1494" s="35" t="s">
        <v>13179</v>
      </c>
      <c r="K1494" s="35" t="s">
        <v>13180</v>
      </c>
      <c r="L1494" s="35" t="s">
        <v>13181</v>
      </c>
      <c r="M1494" s="35" t="s">
        <v>13182</v>
      </c>
      <c r="N1494" s="35" t="s">
        <v>13183</v>
      </c>
      <c r="O1494" s="35" t="s">
        <v>13184</v>
      </c>
      <c r="P1494" s="38">
        <v>70000</v>
      </c>
      <c r="Q1494" s="38">
        <v>6650</v>
      </c>
      <c r="R1494" s="38">
        <v>0</v>
      </c>
      <c r="S1494" s="38">
        <v>0</v>
      </c>
      <c r="T1494" s="38">
        <v>0</v>
      </c>
      <c r="U1494" s="19"/>
      <c r="V1494" s="38">
        <v>0</v>
      </c>
      <c r="W1494" s="19"/>
      <c r="X1494" s="38">
        <v>0</v>
      </c>
      <c r="Y1494" s="38">
        <v>76650</v>
      </c>
      <c r="Z1494" s="38">
        <v>76650</v>
      </c>
      <c r="AA1494" s="20"/>
      <c r="AB1494" s="19"/>
      <c r="AC1494" s="38" t="s">
        <v>112</v>
      </c>
    </row>
    <row r="1495" spans="1:29" x14ac:dyDescent="0.25">
      <c r="A1495" s="13" t="str">
        <f t="shared" si="48"/>
        <v>1186737206</v>
      </c>
      <c r="B1495" s="35">
        <v>1490</v>
      </c>
      <c r="C1495" s="36" t="s">
        <v>13185</v>
      </c>
      <c r="D1495" s="13" t="str">
        <f t="shared" si="49"/>
        <v>1186737206</v>
      </c>
      <c r="E1495" s="36"/>
      <c r="F1495" s="35" t="s">
        <v>13186</v>
      </c>
      <c r="G1495" s="37">
        <v>44107.423877314817</v>
      </c>
      <c r="H1495" s="35" t="s">
        <v>157</v>
      </c>
      <c r="I1495" s="35" t="s">
        <v>13187</v>
      </c>
      <c r="J1495" s="35" t="s">
        <v>13187</v>
      </c>
      <c r="K1495" s="35" t="s">
        <v>13188</v>
      </c>
      <c r="L1495" s="35" t="s">
        <v>13189</v>
      </c>
      <c r="M1495" s="35" t="s">
        <v>13190</v>
      </c>
      <c r="N1495" s="35" t="s">
        <v>13191</v>
      </c>
      <c r="O1495" s="35" t="s">
        <v>13192</v>
      </c>
      <c r="P1495" s="38">
        <v>50000</v>
      </c>
      <c r="Q1495" s="38">
        <v>6650</v>
      </c>
      <c r="R1495" s="38">
        <v>0</v>
      </c>
      <c r="S1495" s="38">
        <v>0</v>
      </c>
      <c r="T1495" s="38">
        <v>0</v>
      </c>
      <c r="U1495" s="19"/>
      <c r="V1495" s="38">
        <v>0</v>
      </c>
      <c r="W1495" s="19"/>
      <c r="X1495" s="38">
        <v>0</v>
      </c>
      <c r="Y1495" s="38">
        <v>56650</v>
      </c>
      <c r="Z1495" s="38">
        <v>56650</v>
      </c>
      <c r="AA1495" s="20"/>
      <c r="AB1495" s="19"/>
      <c r="AC1495" s="38" t="s">
        <v>112</v>
      </c>
    </row>
    <row r="1496" spans="1:29" x14ac:dyDescent="0.25">
      <c r="A1496" s="13" t="str">
        <f t="shared" si="48"/>
        <v>1293837076</v>
      </c>
      <c r="B1496" s="35">
        <v>1491</v>
      </c>
      <c r="C1496" s="36" t="s">
        <v>13193</v>
      </c>
      <c r="D1496" s="13" t="str">
        <f t="shared" si="49"/>
        <v>1293837076</v>
      </c>
      <c r="E1496" s="36"/>
      <c r="F1496" s="35" t="s">
        <v>13194</v>
      </c>
      <c r="G1496" s="37">
        <v>44107.432754629626</v>
      </c>
      <c r="H1496" s="35" t="s">
        <v>157</v>
      </c>
      <c r="I1496" s="35" t="s">
        <v>13195</v>
      </c>
      <c r="J1496" s="35" t="s">
        <v>13195</v>
      </c>
      <c r="K1496" s="35" t="s">
        <v>13196</v>
      </c>
      <c r="L1496" s="35" t="s">
        <v>13197</v>
      </c>
      <c r="M1496" s="35" t="s">
        <v>13198</v>
      </c>
      <c r="N1496" s="35" t="s">
        <v>13199</v>
      </c>
      <c r="O1496" s="35" t="s">
        <v>13200</v>
      </c>
      <c r="P1496" s="38">
        <v>50000</v>
      </c>
      <c r="Q1496" s="38">
        <v>6650</v>
      </c>
      <c r="R1496" s="38">
        <v>0</v>
      </c>
      <c r="S1496" s="38">
        <v>0</v>
      </c>
      <c r="T1496" s="38">
        <v>0</v>
      </c>
      <c r="U1496" s="19"/>
      <c r="V1496" s="38">
        <v>0</v>
      </c>
      <c r="W1496" s="19"/>
      <c r="X1496" s="38">
        <v>0</v>
      </c>
      <c r="Y1496" s="38">
        <v>56650</v>
      </c>
      <c r="Z1496" s="38">
        <v>56650</v>
      </c>
      <c r="AA1496" s="20"/>
      <c r="AB1496" s="19"/>
      <c r="AC1496" s="38" t="s">
        <v>112</v>
      </c>
    </row>
    <row r="1497" spans="1:29" x14ac:dyDescent="0.25">
      <c r="A1497" s="13" t="str">
        <f t="shared" si="48"/>
        <v>1847837487</v>
      </c>
      <c r="B1497" s="35">
        <v>1492</v>
      </c>
      <c r="C1497" s="36" t="s">
        <v>13201</v>
      </c>
      <c r="D1497" s="13" t="str">
        <f t="shared" si="49"/>
        <v>1847837487</v>
      </c>
      <c r="E1497" s="36"/>
      <c r="F1497" s="35" t="s">
        <v>13202</v>
      </c>
      <c r="G1497" s="37">
        <v>44107.435150462959</v>
      </c>
      <c r="H1497" s="35" t="s">
        <v>157</v>
      </c>
      <c r="I1497" s="35" t="s">
        <v>13203</v>
      </c>
      <c r="J1497" s="35" t="s">
        <v>13203</v>
      </c>
      <c r="K1497" s="35" t="s">
        <v>13204</v>
      </c>
      <c r="L1497" s="35" t="s">
        <v>13205</v>
      </c>
      <c r="M1497" s="35" t="s">
        <v>13206</v>
      </c>
      <c r="N1497" s="35" t="s">
        <v>13207</v>
      </c>
      <c r="O1497" s="35" t="s">
        <v>13208</v>
      </c>
      <c r="P1497" s="38">
        <v>50000</v>
      </c>
      <c r="Q1497" s="38">
        <v>6650</v>
      </c>
      <c r="R1497" s="38">
        <v>37000</v>
      </c>
      <c r="S1497" s="38">
        <v>0</v>
      </c>
      <c r="T1497" s="38">
        <v>0</v>
      </c>
      <c r="U1497" s="19"/>
      <c r="V1497" s="38">
        <v>0</v>
      </c>
      <c r="W1497" s="19"/>
      <c r="X1497" s="38">
        <v>0</v>
      </c>
      <c r="Y1497" s="38">
        <v>93650</v>
      </c>
      <c r="Z1497" s="38">
        <v>93650</v>
      </c>
      <c r="AA1497" s="39" t="s">
        <v>13209</v>
      </c>
      <c r="AB1497" s="38" t="s">
        <v>138</v>
      </c>
      <c r="AC1497" s="38" t="s">
        <v>112</v>
      </c>
    </row>
    <row r="1498" spans="1:29" x14ac:dyDescent="0.25">
      <c r="A1498" s="13" t="str">
        <f t="shared" si="48"/>
        <v>1846596981</v>
      </c>
      <c r="B1498" s="35">
        <v>1493</v>
      </c>
      <c r="C1498" s="36" t="s">
        <v>13210</v>
      </c>
      <c r="D1498" s="13" t="str">
        <f t="shared" si="49"/>
        <v>1846596981</v>
      </c>
      <c r="E1498" s="36"/>
      <c r="F1498" s="35" t="s">
        <v>13211</v>
      </c>
      <c r="G1498" s="37">
        <v>44107.436574074076</v>
      </c>
      <c r="H1498" s="35" t="s">
        <v>157</v>
      </c>
      <c r="I1498" s="35" t="s">
        <v>13212</v>
      </c>
      <c r="J1498" s="35" t="s">
        <v>13212</v>
      </c>
      <c r="K1498" s="35" t="s">
        <v>13213</v>
      </c>
      <c r="L1498" s="35" t="s">
        <v>13214</v>
      </c>
      <c r="M1498" s="35" t="s">
        <v>13215</v>
      </c>
      <c r="N1498" s="35" t="s">
        <v>13216</v>
      </c>
      <c r="O1498" s="35" t="s">
        <v>13217</v>
      </c>
      <c r="P1498" s="38">
        <v>50000</v>
      </c>
      <c r="Q1498" s="38">
        <v>6650</v>
      </c>
      <c r="R1498" s="38">
        <v>0</v>
      </c>
      <c r="S1498" s="38">
        <v>0</v>
      </c>
      <c r="T1498" s="38">
        <v>0</v>
      </c>
      <c r="U1498" s="19"/>
      <c r="V1498" s="38">
        <v>0</v>
      </c>
      <c r="W1498" s="19"/>
      <c r="X1498" s="38">
        <v>0</v>
      </c>
      <c r="Y1498" s="38">
        <v>56650</v>
      </c>
      <c r="Z1498" s="38">
        <v>56650</v>
      </c>
      <c r="AA1498" s="20"/>
      <c r="AB1498" s="19"/>
      <c r="AC1498" s="38" t="s">
        <v>112</v>
      </c>
    </row>
    <row r="1499" spans="1:29" x14ac:dyDescent="0.25">
      <c r="A1499" s="13" t="str">
        <f t="shared" si="48"/>
        <v>1006596806</v>
      </c>
      <c r="B1499" s="35">
        <v>1494</v>
      </c>
      <c r="C1499" s="36" t="s">
        <v>13218</v>
      </c>
      <c r="D1499" s="13" t="str">
        <f t="shared" si="49"/>
        <v>1006596806</v>
      </c>
      <c r="E1499" s="36"/>
      <c r="F1499" s="35" t="s">
        <v>13219</v>
      </c>
      <c r="G1499" s="37">
        <v>44107.438460648147</v>
      </c>
      <c r="H1499" s="35" t="s">
        <v>157</v>
      </c>
      <c r="I1499" s="35" t="s">
        <v>13220</v>
      </c>
      <c r="J1499" s="35" t="s">
        <v>13220</v>
      </c>
      <c r="K1499" s="35" t="s">
        <v>13221</v>
      </c>
      <c r="L1499" s="35" t="s">
        <v>13222</v>
      </c>
      <c r="M1499" s="35" t="s">
        <v>13223</v>
      </c>
      <c r="N1499" s="35" t="s">
        <v>13224</v>
      </c>
      <c r="O1499" s="35" t="s">
        <v>293</v>
      </c>
      <c r="P1499" s="38">
        <v>50000</v>
      </c>
      <c r="Q1499" s="38">
        <v>6650</v>
      </c>
      <c r="R1499" s="38">
        <v>0</v>
      </c>
      <c r="S1499" s="38">
        <v>0</v>
      </c>
      <c r="T1499" s="38">
        <v>0</v>
      </c>
      <c r="U1499" s="19"/>
      <c r="V1499" s="38">
        <v>0</v>
      </c>
      <c r="W1499" s="19"/>
      <c r="X1499" s="38">
        <v>0</v>
      </c>
      <c r="Y1499" s="38">
        <v>56650</v>
      </c>
      <c r="Z1499" s="38">
        <v>56650</v>
      </c>
      <c r="AA1499" s="20"/>
      <c r="AB1499" s="19"/>
      <c r="AC1499" s="38" t="s">
        <v>112</v>
      </c>
    </row>
    <row r="1500" spans="1:29" x14ac:dyDescent="0.25">
      <c r="A1500" s="13" t="str">
        <f t="shared" si="48"/>
        <v>1927596129</v>
      </c>
      <c r="B1500" s="35">
        <v>1495</v>
      </c>
      <c r="C1500" s="36" t="s">
        <v>13225</v>
      </c>
      <c r="D1500" s="13" t="str">
        <f t="shared" si="49"/>
        <v>1927596129</v>
      </c>
      <c r="E1500" s="36"/>
      <c r="F1500" s="35" t="s">
        <v>13226</v>
      </c>
      <c r="G1500" s="37">
        <v>44107.439733796295</v>
      </c>
      <c r="H1500" s="35" t="s">
        <v>157</v>
      </c>
      <c r="I1500" s="35" t="s">
        <v>13227</v>
      </c>
      <c r="J1500" s="35" t="s">
        <v>13227</v>
      </c>
      <c r="K1500" s="35" t="s">
        <v>13228</v>
      </c>
      <c r="L1500" s="35" t="s">
        <v>13229</v>
      </c>
      <c r="M1500" s="35" t="s">
        <v>13230</v>
      </c>
      <c r="N1500" s="35" t="s">
        <v>13231</v>
      </c>
      <c r="O1500" s="35" t="s">
        <v>13232</v>
      </c>
      <c r="P1500" s="38">
        <v>50000</v>
      </c>
      <c r="Q1500" s="38">
        <v>6650</v>
      </c>
      <c r="R1500" s="38">
        <v>0</v>
      </c>
      <c r="S1500" s="38">
        <v>0</v>
      </c>
      <c r="T1500" s="38">
        <v>0</v>
      </c>
      <c r="U1500" s="19"/>
      <c r="V1500" s="38">
        <v>0</v>
      </c>
      <c r="W1500" s="19"/>
      <c r="X1500" s="38">
        <v>0</v>
      </c>
      <c r="Y1500" s="38">
        <v>56650</v>
      </c>
      <c r="Z1500" s="38">
        <v>56650</v>
      </c>
      <c r="AA1500" s="20"/>
      <c r="AB1500" s="19"/>
      <c r="AC1500" s="38" t="s">
        <v>112</v>
      </c>
    </row>
    <row r="1501" spans="1:29" x14ac:dyDescent="0.25">
      <c r="A1501" s="13" t="str">
        <f t="shared" si="48"/>
        <v>1033696399</v>
      </c>
      <c r="B1501" s="35">
        <v>1496</v>
      </c>
      <c r="C1501" s="36" t="s">
        <v>13233</v>
      </c>
      <c r="D1501" s="13" t="str">
        <f t="shared" si="49"/>
        <v>1033696399</v>
      </c>
      <c r="E1501" s="36"/>
      <c r="F1501" s="35" t="s">
        <v>13234</v>
      </c>
      <c r="G1501" s="37">
        <v>44107.445300925923</v>
      </c>
      <c r="H1501" s="35" t="s">
        <v>157</v>
      </c>
      <c r="I1501" s="35" t="s">
        <v>13235</v>
      </c>
      <c r="J1501" s="35" t="s">
        <v>13235</v>
      </c>
      <c r="K1501" s="35" t="s">
        <v>13236</v>
      </c>
      <c r="L1501" s="35" t="s">
        <v>13237</v>
      </c>
      <c r="M1501" s="35" t="s">
        <v>13238</v>
      </c>
      <c r="N1501" s="35" t="s">
        <v>13239</v>
      </c>
      <c r="O1501" s="35" t="s">
        <v>13240</v>
      </c>
      <c r="P1501" s="38">
        <v>50000</v>
      </c>
      <c r="Q1501" s="38">
        <v>6650</v>
      </c>
      <c r="R1501" s="38">
        <v>0</v>
      </c>
      <c r="S1501" s="38">
        <v>0</v>
      </c>
      <c r="T1501" s="38">
        <v>0</v>
      </c>
      <c r="U1501" s="19"/>
      <c r="V1501" s="38">
        <v>0</v>
      </c>
      <c r="W1501" s="19"/>
      <c r="X1501" s="38">
        <v>0</v>
      </c>
      <c r="Y1501" s="38">
        <v>56650</v>
      </c>
      <c r="Z1501" s="38">
        <v>56650</v>
      </c>
      <c r="AA1501" s="20"/>
      <c r="AB1501" s="19"/>
      <c r="AC1501" s="38" t="s">
        <v>112</v>
      </c>
    </row>
    <row r="1502" spans="1:29" x14ac:dyDescent="0.25">
      <c r="A1502" s="13" t="str">
        <f t="shared" si="48"/>
        <v>1406696706</v>
      </c>
      <c r="B1502" s="35">
        <v>1497</v>
      </c>
      <c r="C1502" s="36" t="s">
        <v>13241</v>
      </c>
      <c r="D1502" s="13" t="str">
        <f t="shared" si="49"/>
        <v>1406696706</v>
      </c>
      <c r="E1502" s="36"/>
      <c r="F1502" s="35" t="s">
        <v>13242</v>
      </c>
      <c r="G1502" s="37">
        <v>44107.447465277779</v>
      </c>
      <c r="H1502" s="35" t="s">
        <v>157</v>
      </c>
      <c r="I1502" s="35" t="s">
        <v>13243</v>
      </c>
      <c r="J1502" s="35" t="s">
        <v>13243</v>
      </c>
      <c r="K1502" s="35" t="s">
        <v>13244</v>
      </c>
      <c r="L1502" s="35" t="s">
        <v>13245</v>
      </c>
      <c r="M1502" s="35" t="s">
        <v>13246</v>
      </c>
      <c r="N1502" s="35" t="s">
        <v>13247</v>
      </c>
      <c r="O1502" s="35" t="s">
        <v>2520</v>
      </c>
      <c r="P1502" s="38">
        <v>50000</v>
      </c>
      <c r="Q1502" s="38">
        <v>6650</v>
      </c>
      <c r="R1502" s="38">
        <v>0</v>
      </c>
      <c r="S1502" s="38">
        <v>0</v>
      </c>
      <c r="T1502" s="38">
        <v>0</v>
      </c>
      <c r="U1502" s="19"/>
      <c r="V1502" s="38">
        <v>0</v>
      </c>
      <c r="W1502" s="19"/>
      <c r="X1502" s="38">
        <v>0</v>
      </c>
      <c r="Y1502" s="38">
        <v>56650</v>
      </c>
      <c r="Z1502" s="38">
        <v>56650</v>
      </c>
      <c r="AA1502" s="20"/>
      <c r="AB1502" s="19"/>
      <c r="AC1502" s="38" t="s">
        <v>112</v>
      </c>
    </row>
    <row r="1503" spans="1:29" x14ac:dyDescent="0.25">
      <c r="A1503" s="13" t="str">
        <f t="shared" si="48"/>
        <v>1047696746</v>
      </c>
      <c r="B1503" s="35">
        <v>1498</v>
      </c>
      <c r="C1503" s="36" t="s">
        <v>13248</v>
      </c>
      <c r="D1503" s="13" t="str">
        <f t="shared" si="49"/>
        <v>1047696746</v>
      </c>
      <c r="E1503" s="36"/>
      <c r="F1503" s="35" t="s">
        <v>13249</v>
      </c>
      <c r="G1503" s="37">
        <v>44107.450138888889</v>
      </c>
      <c r="H1503" s="35" t="s">
        <v>157</v>
      </c>
      <c r="I1503" s="35" t="s">
        <v>13250</v>
      </c>
      <c r="J1503" s="35" t="s">
        <v>13250</v>
      </c>
      <c r="K1503" s="35" t="s">
        <v>13251</v>
      </c>
      <c r="L1503" s="35" t="s">
        <v>13252</v>
      </c>
      <c r="M1503" s="35" t="s">
        <v>13253</v>
      </c>
      <c r="N1503" s="35" t="s">
        <v>310</v>
      </c>
      <c r="O1503" s="35" t="s">
        <v>311</v>
      </c>
      <c r="P1503" s="38">
        <v>474000</v>
      </c>
      <c r="Q1503" s="38">
        <v>6650</v>
      </c>
      <c r="R1503" s="38">
        <v>0</v>
      </c>
      <c r="S1503" s="38">
        <v>0</v>
      </c>
      <c r="T1503" s="38">
        <v>0</v>
      </c>
      <c r="U1503" s="19"/>
      <c r="V1503" s="38">
        <v>0</v>
      </c>
      <c r="W1503" s="19"/>
      <c r="X1503" s="38">
        <v>0</v>
      </c>
      <c r="Y1503" s="38">
        <v>480650</v>
      </c>
      <c r="Z1503" s="38">
        <v>480650</v>
      </c>
      <c r="AA1503" s="20"/>
      <c r="AB1503" s="19"/>
      <c r="AC1503" s="38" t="s">
        <v>112</v>
      </c>
    </row>
    <row r="1504" spans="1:29" x14ac:dyDescent="0.25">
      <c r="A1504" s="13" t="str">
        <f t="shared" si="48"/>
        <v>1322796924</v>
      </c>
      <c r="B1504" s="35">
        <v>1499</v>
      </c>
      <c r="C1504" s="36" t="s">
        <v>13254</v>
      </c>
      <c r="D1504" s="13" t="str">
        <f t="shared" si="49"/>
        <v>1322796924</v>
      </c>
      <c r="E1504" s="36"/>
      <c r="F1504" s="35" t="s">
        <v>13255</v>
      </c>
      <c r="G1504" s="37">
        <v>44107.455081018517</v>
      </c>
      <c r="H1504" s="35" t="s">
        <v>157</v>
      </c>
      <c r="I1504" s="35" t="s">
        <v>13256</v>
      </c>
      <c r="J1504" s="35" t="s">
        <v>13256</v>
      </c>
      <c r="K1504" s="35" t="s">
        <v>13257</v>
      </c>
      <c r="L1504" s="35" t="s">
        <v>13258</v>
      </c>
      <c r="M1504" s="35" t="s">
        <v>13259</v>
      </c>
      <c r="N1504" s="35" t="s">
        <v>13260</v>
      </c>
      <c r="O1504" s="35" t="s">
        <v>13261</v>
      </c>
      <c r="P1504" s="38">
        <v>50000</v>
      </c>
      <c r="Q1504" s="38">
        <v>6650</v>
      </c>
      <c r="R1504" s="38">
        <v>0</v>
      </c>
      <c r="S1504" s="38">
        <v>0</v>
      </c>
      <c r="T1504" s="38">
        <v>0</v>
      </c>
      <c r="U1504" s="19"/>
      <c r="V1504" s="38">
        <v>0</v>
      </c>
      <c r="W1504" s="19"/>
      <c r="X1504" s="38">
        <v>0</v>
      </c>
      <c r="Y1504" s="38">
        <v>56650</v>
      </c>
      <c r="Z1504" s="38">
        <v>56650</v>
      </c>
      <c r="AA1504" s="20"/>
      <c r="AB1504" s="19"/>
      <c r="AC1504" s="38" t="s">
        <v>112</v>
      </c>
    </row>
    <row r="1505" spans="1:29" x14ac:dyDescent="0.25">
      <c r="A1505" s="13" t="str">
        <f t="shared" si="48"/>
        <v>1046796755</v>
      </c>
      <c r="B1505" s="35">
        <v>1500</v>
      </c>
      <c r="C1505" s="36" t="s">
        <v>13262</v>
      </c>
      <c r="D1505" s="13" t="str">
        <f t="shared" si="49"/>
        <v>1046796755</v>
      </c>
      <c r="E1505" s="36"/>
      <c r="F1505" s="35" t="s">
        <v>13263</v>
      </c>
      <c r="G1505" s="37">
        <v>44107.468460648146</v>
      </c>
      <c r="H1505" s="35" t="s">
        <v>157</v>
      </c>
      <c r="I1505" s="35" t="s">
        <v>13264</v>
      </c>
      <c r="J1505" s="35" t="s">
        <v>13264</v>
      </c>
      <c r="K1505" s="35" t="s">
        <v>13265</v>
      </c>
      <c r="L1505" s="35" t="s">
        <v>13266</v>
      </c>
      <c r="M1505" s="35" t="s">
        <v>13267</v>
      </c>
      <c r="N1505" s="35" t="s">
        <v>13268</v>
      </c>
      <c r="O1505" s="35" t="s">
        <v>13269</v>
      </c>
      <c r="P1505" s="38">
        <v>950000</v>
      </c>
      <c r="Q1505" s="38">
        <v>6650</v>
      </c>
      <c r="R1505" s="38">
        <v>10000</v>
      </c>
      <c r="S1505" s="38">
        <v>0</v>
      </c>
      <c r="T1505" s="38">
        <v>0</v>
      </c>
      <c r="U1505" s="19"/>
      <c r="V1505" s="38">
        <v>0</v>
      </c>
      <c r="W1505" s="19"/>
      <c r="X1505" s="38">
        <v>0</v>
      </c>
      <c r="Y1505" s="38">
        <v>966650</v>
      </c>
      <c r="Z1505" s="38">
        <v>966650</v>
      </c>
      <c r="AA1505" s="39" t="s">
        <v>13270</v>
      </c>
      <c r="AB1505" s="38" t="s">
        <v>162</v>
      </c>
      <c r="AC1505" s="38" t="s">
        <v>112</v>
      </c>
    </row>
    <row r="1506" spans="1:29" x14ac:dyDescent="0.25">
      <c r="A1506" s="13" t="str">
        <f t="shared" si="48"/>
        <v>1215896421</v>
      </c>
      <c r="B1506" s="35">
        <v>1501</v>
      </c>
      <c r="C1506" s="36" t="s">
        <v>13271</v>
      </c>
      <c r="D1506" s="13" t="str">
        <f t="shared" si="49"/>
        <v>1215896421</v>
      </c>
      <c r="E1506" s="36"/>
      <c r="F1506" s="35" t="s">
        <v>13272</v>
      </c>
      <c r="G1506" s="37">
        <v>44107.469525462962</v>
      </c>
      <c r="H1506" s="35" t="s">
        <v>157</v>
      </c>
      <c r="I1506" s="35" t="s">
        <v>13273</v>
      </c>
      <c r="J1506" s="35" t="s">
        <v>13273</v>
      </c>
      <c r="K1506" s="35" t="s">
        <v>13274</v>
      </c>
      <c r="L1506" s="35" t="s">
        <v>13275</v>
      </c>
      <c r="M1506" s="35" t="s">
        <v>13276</v>
      </c>
      <c r="N1506" s="35" t="s">
        <v>755</v>
      </c>
      <c r="O1506" s="35" t="s">
        <v>756</v>
      </c>
      <c r="P1506" s="38">
        <v>620000</v>
      </c>
      <c r="Q1506" s="38">
        <v>6650</v>
      </c>
      <c r="R1506" s="38">
        <v>14000</v>
      </c>
      <c r="S1506" s="38">
        <v>0</v>
      </c>
      <c r="T1506" s="38">
        <v>0</v>
      </c>
      <c r="U1506" s="19"/>
      <c r="V1506" s="38">
        <v>0</v>
      </c>
      <c r="W1506" s="19"/>
      <c r="X1506" s="38">
        <v>0</v>
      </c>
      <c r="Y1506" s="38">
        <v>640650</v>
      </c>
      <c r="Z1506" s="38">
        <v>640650</v>
      </c>
      <c r="AA1506" s="39" t="s">
        <v>13277</v>
      </c>
      <c r="AB1506" s="38" t="s">
        <v>162</v>
      </c>
      <c r="AC1506" s="38" t="s">
        <v>112</v>
      </c>
    </row>
    <row r="1507" spans="1:29" x14ac:dyDescent="0.25">
      <c r="A1507" s="13" t="str">
        <f t="shared" si="48"/>
        <v>1896147860</v>
      </c>
      <c r="B1507" s="35">
        <v>1502</v>
      </c>
      <c r="C1507" s="36" t="s">
        <v>13278</v>
      </c>
      <c r="D1507" s="13" t="str">
        <f t="shared" si="49"/>
        <v>1896147860</v>
      </c>
      <c r="E1507" s="36"/>
      <c r="F1507" s="35" t="s">
        <v>13279</v>
      </c>
      <c r="G1507" s="37">
        <v>44107.469537037039</v>
      </c>
      <c r="H1507" s="35" t="s">
        <v>157</v>
      </c>
      <c r="I1507" s="35" t="s">
        <v>13280</v>
      </c>
      <c r="J1507" s="35" t="s">
        <v>13280</v>
      </c>
      <c r="K1507" s="35" t="s">
        <v>13281</v>
      </c>
      <c r="L1507" s="35" t="s">
        <v>13282</v>
      </c>
      <c r="M1507" s="35" t="s">
        <v>13283</v>
      </c>
      <c r="N1507" s="35" t="s">
        <v>11280</v>
      </c>
      <c r="O1507" s="35" t="s">
        <v>11281</v>
      </c>
      <c r="P1507" s="38">
        <v>950000</v>
      </c>
      <c r="Q1507" s="38">
        <v>6650</v>
      </c>
      <c r="R1507" s="38">
        <v>10000</v>
      </c>
      <c r="S1507" s="38">
        <v>0</v>
      </c>
      <c r="T1507" s="38">
        <v>0</v>
      </c>
      <c r="U1507" s="19"/>
      <c r="V1507" s="38">
        <v>0</v>
      </c>
      <c r="W1507" s="19"/>
      <c r="X1507" s="38">
        <v>0</v>
      </c>
      <c r="Y1507" s="38">
        <v>966650</v>
      </c>
      <c r="Z1507" s="38">
        <v>966650</v>
      </c>
      <c r="AA1507" s="39" t="s">
        <v>13284</v>
      </c>
      <c r="AB1507" s="38" t="s">
        <v>151</v>
      </c>
      <c r="AC1507" s="38" t="s">
        <v>112</v>
      </c>
    </row>
    <row r="1508" spans="1:29" x14ac:dyDescent="0.25">
      <c r="A1508" s="13" t="str">
        <f t="shared" si="48"/>
        <v>1821896701</v>
      </c>
      <c r="B1508" s="35">
        <v>1503</v>
      </c>
      <c r="C1508" s="36" t="s">
        <v>13285</v>
      </c>
      <c r="D1508" s="13" t="str">
        <f t="shared" si="49"/>
        <v>1821896701</v>
      </c>
      <c r="E1508" s="36"/>
      <c r="F1508" s="35" t="s">
        <v>13286</v>
      </c>
      <c r="G1508" s="37">
        <v>44107.474062499998</v>
      </c>
      <c r="H1508" s="35" t="s">
        <v>157</v>
      </c>
      <c r="I1508" s="35" t="s">
        <v>13287</v>
      </c>
      <c r="J1508" s="35" t="s">
        <v>13287</v>
      </c>
      <c r="K1508" s="35" t="s">
        <v>13288</v>
      </c>
      <c r="L1508" s="35" t="s">
        <v>13289</v>
      </c>
      <c r="M1508" s="35" t="s">
        <v>13290</v>
      </c>
      <c r="N1508" s="35" t="s">
        <v>444</v>
      </c>
      <c r="O1508" s="35" t="s">
        <v>445</v>
      </c>
      <c r="P1508" s="38">
        <v>150000</v>
      </c>
      <c r="Q1508" s="38">
        <v>6650</v>
      </c>
      <c r="R1508" s="38">
        <v>29000</v>
      </c>
      <c r="S1508" s="38">
        <v>0</v>
      </c>
      <c r="T1508" s="38">
        <v>0</v>
      </c>
      <c r="U1508" s="19"/>
      <c r="V1508" s="38">
        <v>0</v>
      </c>
      <c r="W1508" s="19"/>
      <c r="X1508" s="38">
        <v>0</v>
      </c>
      <c r="Y1508" s="38">
        <v>185650</v>
      </c>
      <c r="Z1508" s="38">
        <v>185650</v>
      </c>
      <c r="AA1508" s="39" t="s">
        <v>13291</v>
      </c>
      <c r="AB1508" s="38" t="s">
        <v>138</v>
      </c>
      <c r="AC1508" s="38" t="s">
        <v>112</v>
      </c>
    </row>
    <row r="1509" spans="1:29" x14ac:dyDescent="0.25">
      <c r="A1509" s="13" t="str">
        <f t="shared" si="48"/>
        <v>1950147851</v>
      </c>
      <c r="B1509" s="35">
        <v>1504</v>
      </c>
      <c r="C1509" s="36" t="s">
        <v>13292</v>
      </c>
      <c r="D1509" s="13" t="str">
        <f t="shared" si="49"/>
        <v>1950147851</v>
      </c>
      <c r="E1509" s="36"/>
      <c r="F1509" s="35" t="s">
        <v>13293</v>
      </c>
      <c r="G1509" s="37">
        <v>44107.48541666667</v>
      </c>
      <c r="H1509" s="35" t="s">
        <v>157</v>
      </c>
      <c r="I1509" s="35" t="s">
        <v>13294</v>
      </c>
      <c r="J1509" s="35" t="s">
        <v>13294</v>
      </c>
      <c r="K1509" s="35" t="s">
        <v>13295</v>
      </c>
      <c r="L1509" s="35" t="s">
        <v>13296</v>
      </c>
      <c r="M1509" s="35" t="s">
        <v>13297</v>
      </c>
      <c r="N1509" s="35" t="s">
        <v>7210</v>
      </c>
      <c r="O1509" s="35" t="s">
        <v>7211</v>
      </c>
      <c r="P1509" s="38">
        <v>510000</v>
      </c>
      <c r="Q1509" s="38">
        <v>6650</v>
      </c>
      <c r="R1509" s="38">
        <v>0</v>
      </c>
      <c r="S1509" s="38">
        <v>0</v>
      </c>
      <c r="T1509" s="38">
        <v>0</v>
      </c>
      <c r="U1509" s="19"/>
      <c r="V1509" s="38">
        <v>0</v>
      </c>
      <c r="W1509" s="19"/>
      <c r="X1509" s="38">
        <v>0</v>
      </c>
      <c r="Y1509" s="38">
        <v>516650</v>
      </c>
      <c r="Z1509" s="38">
        <v>516650</v>
      </c>
      <c r="AA1509" s="20"/>
      <c r="AB1509" s="19"/>
      <c r="AC1509" s="38" t="s">
        <v>112</v>
      </c>
    </row>
    <row r="1510" spans="1:29" x14ac:dyDescent="0.25">
      <c r="A1510" s="13" t="str">
        <f t="shared" si="48"/>
        <v>1989996161</v>
      </c>
      <c r="B1510" s="35">
        <v>1505</v>
      </c>
      <c r="C1510" s="36" t="s">
        <v>13298</v>
      </c>
      <c r="D1510" s="13" t="str">
        <f t="shared" si="49"/>
        <v>1989996161</v>
      </c>
      <c r="E1510" s="36"/>
      <c r="F1510" s="35" t="s">
        <v>13299</v>
      </c>
      <c r="G1510" s="37">
        <v>44107.492673611108</v>
      </c>
      <c r="H1510" s="35" t="s">
        <v>157</v>
      </c>
      <c r="I1510" s="35" t="s">
        <v>13300</v>
      </c>
      <c r="J1510" s="35" t="s">
        <v>13300</v>
      </c>
      <c r="K1510" s="35" t="s">
        <v>13301</v>
      </c>
      <c r="L1510" s="35" t="s">
        <v>13302</v>
      </c>
      <c r="M1510" s="35" t="s">
        <v>13303</v>
      </c>
      <c r="N1510" s="35" t="s">
        <v>13304</v>
      </c>
      <c r="O1510" s="35" t="s">
        <v>13305</v>
      </c>
      <c r="P1510" s="38">
        <v>620000</v>
      </c>
      <c r="Q1510" s="38">
        <v>6650</v>
      </c>
      <c r="R1510" s="38">
        <v>27000</v>
      </c>
      <c r="S1510" s="38">
        <v>0</v>
      </c>
      <c r="T1510" s="38">
        <v>0</v>
      </c>
      <c r="U1510" s="19"/>
      <c r="V1510" s="38">
        <v>0</v>
      </c>
      <c r="W1510" s="19"/>
      <c r="X1510" s="38">
        <v>0</v>
      </c>
      <c r="Y1510" s="38">
        <v>653650</v>
      </c>
      <c r="Z1510" s="38">
        <v>653650</v>
      </c>
      <c r="AA1510" s="39" t="s">
        <v>13306</v>
      </c>
      <c r="AB1510" s="38" t="s">
        <v>162</v>
      </c>
      <c r="AC1510" s="38" t="s">
        <v>112</v>
      </c>
    </row>
    <row r="1511" spans="1:29" x14ac:dyDescent="0.25">
      <c r="A1511" s="13" t="str">
        <f t="shared" si="48"/>
        <v>1967007084</v>
      </c>
      <c r="B1511" s="35">
        <v>1506</v>
      </c>
      <c r="C1511" s="36" t="s">
        <v>13307</v>
      </c>
      <c r="D1511" s="13" t="str">
        <f t="shared" si="49"/>
        <v>1967007084</v>
      </c>
      <c r="E1511" s="36"/>
      <c r="F1511" s="35" t="s">
        <v>13308</v>
      </c>
      <c r="G1511" s="37">
        <v>44107.495821759258</v>
      </c>
      <c r="H1511" s="35" t="s">
        <v>157</v>
      </c>
      <c r="I1511" s="35" t="s">
        <v>13309</v>
      </c>
      <c r="J1511" s="35" t="s">
        <v>13309</v>
      </c>
      <c r="K1511" s="35" t="s">
        <v>13310</v>
      </c>
      <c r="L1511" s="35" t="s">
        <v>13311</v>
      </c>
      <c r="M1511" s="35" t="s">
        <v>13312</v>
      </c>
      <c r="N1511" s="35" t="s">
        <v>13313</v>
      </c>
      <c r="O1511" s="35" t="s">
        <v>13314</v>
      </c>
      <c r="P1511" s="38">
        <v>2850000</v>
      </c>
      <c r="Q1511" s="38">
        <v>6650</v>
      </c>
      <c r="R1511" s="38">
        <v>24000</v>
      </c>
      <c r="S1511" s="38">
        <v>0</v>
      </c>
      <c r="T1511" s="38">
        <v>0</v>
      </c>
      <c r="U1511" s="19"/>
      <c r="V1511" s="38">
        <v>0</v>
      </c>
      <c r="W1511" s="19"/>
      <c r="X1511" s="38">
        <v>0</v>
      </c>
      <c r="Y1511" s="38">
        <v>2880650</v>
      </c>
      <c r="Z1511" s="38">
        <v>2880650</v>
      </c>
      <c r="AA1511" s="20"/>
      <c r="AB1511" s="38" t="s">
        <v>179</v>
      </c>
      <c r="AC1511" s="38" t="s">
        <v>112</v>
      </c>
    </row>
    <row r="1512" spans="1:29" x14ac:dyDescent="0.25">
      <c r="A1512" s="13" t="str">
        <f t="shared" si="48"/>
        <v>1859007008</v>
      </c>
      <c r="B1512" s="35">
        <v>1507</v>
      </c>
      <c r="C1512" s="36" t="s">
        <v>13315</v>
      </c>
      <c r="D1512" s="13" t="str">
        <f t="shared" si="49"/>
        <v>1859007008</v>
      </c>
      <c r="E1512" s="36"/>
      <c r="F1512" s="35" t="s">
        <v>13316</v>
      </c>
      <c r="G1512" s="37">
        <v>44107.49796296296</v>
      </c>
      <c r="H1512" s="35" t="s">
        <v>157</v>
      </c>
      <c r="I1512" s="35" t="s">
        <v>13317</v>
      </c>
      <c r="J1512" s="35" t="s">
        <v>13317</v>
      </c>
      <c r="K1512" s="35" t="s">
        <v>13318</v>
      </c>
      <c r="L1512" s="35" t="s">
        <v>13319</v>
      </c>
      <c r="M1512" s="35" t="s">
        <v>13320</v>
      </c>
      <c r="N1512" s="35" t="s">
        <v>694</v>
      </c>
      <c r="O1512" s="35" t="s">
        <v>695</v>
      </c>
      <c r="P1512" s="38">
        <v>658000</v>
      </c>
      <c r="Q1512" s="38">
        <v>6650</v>
      </c>
      <c r="R1512" s="38">
        <v>25000</v>
      </c>
      <c r="S1512" s="38">
        <v>0</v>
      </c>
      <c r="T1512" s="38">
        <v>0</v>
      </c>
      <c r="U1512" s="19"/>
      <c r="V1512" s="38">
        <v>0</v>
      </c>
      <c r="W1512" s="19"/>
      <c r="X1512" s="38">
        <v>0</v>
      </c>
      <c r="Y1512" s="38">
        <v>689650</v>
      </c>
      <c r="Z1512" s="38">
        <v>689650</v>
      </c>
      <c r="AA1512" s="39" t="s">
        <v>13321</v>
      </c>
      <c r="AB1512" s="38" t="s">
        <v>162</v>
      </c>
      <c r="AC1512" s="38" t="s">
        <v>112</v>
      </c>
    </row>
    <row r="1513" spans="1:29" x14ac:dyDescent="0.25">
      <c r="A1513" s="13" t="str">
        <f t="shared" si="48"/>
        <v>1562007627</v>
      </c>
      <c r="B1513" s="35">
        <v>1508</v>
      </c>
      <c r="C1513" s="36" t="s">
        <v>13322</v>
      </c>
      <c r="D1513" s="13" t="str">
        <f t="shared" si="49"/>
        <v>1562007627</v>
      </c>
      <c r="E1513" s="36"/>
      <c r="F1513" s="35" t="s">
        <v>13323</v>
      </c>
      <c r="G1513" s="37">
        <v>44107.506006944444</v>
      </c>
      <c r="H1513" s="35" t="s">
        <v>157</v>
      </c>
      <c r="I1513" s="35" t="s">
        <v>13324</v>
      </c>
      <c r="J1513" s="35" t="s">
        <v>13324</v>
      </c>
      <c r="K1513" s="35" t="s">
        <v>13325</v>
      </c>
      <c r="L1513" s="35" t="s">
        <v>13326</v>
      </c>
      <c r="M1513" s="35" t="s">
        <v>13327</v>
      </c>
      <c r="N1513" s="35" t="s">
        <v>1246</v>
      </c>
      <c r="O1513" s="35" t="s">
        <v>1247</v>
      </c>
      <c r="P1513" s="38">
        <v>620000</v>
      </c>
      <c r="Q1513" s="38">
        <v>6650</v>
      </c>
      <c r="R1513" s="38">
        <v>29000</v>
      </c>
      <c r="S1513" s="38">
        <v>0</v>
      </c>
      <c r="T1513" s="38">
        <v>0</v>
      </c>
      <c r="U1513" s="19"/>
      <c r="V1513" s="38">
        <v>0</v>
      </c>
      <c r="W1513" s="19"/>
      <c r="X1513" s="38">
        <v>0</v>
      </c>
      <c r="Y1513" s="38">
        <v>655650</v>
      </c>
      <c r="Z1513" s="38">
        <v>655650</v>
      </c>
      <c r="AA1513" s="20"/>
      <c r="AB1513" s="38" t="s">
        <v>179</v>
      </c>
      <c r="AC1513" s="38" t="s">
        <v>112</v>
      </c>
    </row>
    <row r="1514" spans="1:29" x14ac:dyDescent="0.25">
      <c r="A1514" s="13" t="str">
        <f t="shared" si="48"/>
        <v>1516856765</v>
      </c>
      <c r="B1514" s="35">
        <v>1509</v>
      </c>
      <c r="C1514" s="36" t="s">
        <v>13328</v>
      </c>
      <c r="D1514" s="13" t="str">
        <f t="shared" si="49"/>
        <v>1516856765</v>
      </c>
      <c r="E1514" s="36"/>
      <c r="F1514" s="35" t="s">
        <v>13329</v>
      </c>
      <c r="G1514" s="37">
        <v>44107.509155092594</v>
      </c>
      <c r="H1514" s="35" t="s">
        <v>157</v>
      </c>
      <c r="I1514" s="35" t="s">
        <v>13330</v>
      </c>
      <c r="J1514" s="35" t="s">
        <v>13330</v>
      </c>
      <c r="K1514" s="35" t="s">
        <v>13331</v>
      </c>
      <c r="L1514" s="35" t="s">
        <v>13332</v>
      </c>
      <c r="M1514" s="35" t="s">
        <v>13333</v>
      </c>
      <c r="N1514" s="35" t="s">
        <v>13334</v>
      </c>
      <c r="O1514" s="35" t="s">
        <v>13335</v>
      </c>
      <c r="P1514" s="38">
        <v>50000</v>
      </c>
      <c r="Q1514" s="38">
        <v>6650</v>
      </c>
      <c r="R1514" s="38">
        <v>0</v>
      </c>
      <c r="S1514" s="38">
        <v>0</v>
      </c>
      <c r="T1514" s="38">
        <v>0</v>
      </c>
      <c r="U1514" s="19"/>
      <c r="V1514" s="38">
        <v>0</v>
      </c>
      <c r="W1514" s="19"/>
      <c r="X1514" s="38">
        <v>0</v>
      </c>
      <c r="Y1514" s="38">
        <v>56650</v>
      </c>
      <c r="Z1514" s="38">
        <v>56650</v>
      </c>
      <c r="AA1514" s="20"/>
      <c r="AB1514" s="19"/>
      <c r="AC1514" s="38" t="s">
        <v>112</v>
      </c>
    </row>
    <row r="1515" spans="1:29" x14ac:dyDescent="0.25">
      <c r="A1515" s="13" t="str">
        <f t="shared" si="48"/>
        <v>1878207746</v>
      </c>
      <c r="B1515" s="35">
        <v>1510</v>
      </c>
      <c r="C1515" s="36" t="s">
        <v>13336</v>
      </c>
      <c r="D1515" s="13" t="str">
        <f t="shared" si="49"/>
        <v>1878207746</v>
      </c>
      <c r="E1515" s="36"/>
      <c r="F1515" s="35" t="s">
        <v>13337</v>
      </c>
      <c r="G1515" s="37">
        <v>44107.522731481484</v>
      </c>
      <c r="H1515" s="35" t="s">
        <v>157</v>
      </c>
      <c r="I1515" s="35" t="s">
        <v>13338</v>
      </c>
      <c r="J1515" s="35" t="s">
        <v>13338</v>
      </c>
      <c r="K1515" s="35" t="s">
        <v>13339</v>
      </c>
      <c r="L1515" s="35" t="s">
        <v>13340</v>
      </c>
      <c r="M1515" s="35" t="s">
        <v>13341</v>
      </c>
      <c r="N1515" s="35" t="s">
        <v>741</v>
      </c>
      <c r="O1515" s="35" t="s">
        <v>742</v>
      </c>
      <c r="P1515" s="38">
        <v>430000</v>
      </c>
      <c r="Q1515" s="38">
        <v>6650</v>
      </c>
      <c r="R1515" s="38">
        <v>12000</v>
      </c>
      <c r="S1515" s="38">
        <v>0</v>
      </c>
      <c r="T1515" s="38">
        <v>0</v>
      </c>
      <c r="U1515" s="19"/>
      <c r="V1515" s="38">
        <v>0</v>
      </c>
      <c r="W1515" s="19"/>
      <c r="X1515" s="38">
        <v>0</v>
      </c>
      <c r="Y1515" s="38">
        <v>448650</v>
      </c>
      <c r="Z1515" s="38">
        <v>448650</v>
      </c>
      <c r="AA1515" s="39" t="s">
        <v>13342</v>
      </c>
      <c r="AB1515" s="38" t="s">
        <v>151</v>
      </c>
      <c r="AC1515" s="38" t="s">
        <v>112</v>
      </c>
    </row>
    <row r="1516" spans="1:29" x14ac:dyDescent="0.25">
      <c r="A1516" s="13" t="str">
        <f t="shared" si="48"/>
        <v>1112307588</v>
      </c>
      <c r="B1516" s="35">
        <v>1511</v>
      </c>
      <c r="C1516" s="36" t="s">
        <v>13343</v>
      </c>
      <c r="D1516" s="13" t="str">
        <f t="shared" si="49"/>
        <v>1112307588</v>
      </c>
      <c r="E1516" s="36"/>
      <c r="F1516" s="35" t="s">
        <v>13344</v>
      </c>
      <c r="G1516" s="37">
        <v>44107.524004629631</v>
      </c>
      <c r="H1516" s="35" t="s">
        <v>157</v>
      </c>
      <c r="I1516" s="35" t="s">
        <v>13345</v>
      </c>
      <c r="J1516" s="35" t="s">
        <v>13345</v>
      </c>
      <c r="K1516" s="35" t="s">
        <v>13346</v>
      </c>
      <c r="L1516" s="35" t="s">
        <v>13347</v>
      </c>
      <c r="M1516" s="35" t="s">
        <v>13348</v>
      </c>
      <c r="N1516" s="35" t="s">
        <v>757</v>
      </c>
      <c r="O1516" s="35" t="s">
        <v>758</v>
      </c>
      <c r="P1516" s="38">
        <v>620000</v>
      </c>
      <c r="Q1516" s="38">
        <v>6650</v>
      </c>
      <c r="R1516" s="38">
        <v>10000</v>
      </c>
      <c r="S1516" s="38">
        <v>0</v>
      </c>
      <c r="T1516" s="38">
        <v>0</v>
      </c>
      <c r="U1516" s="19"/>
      <c r="V1516" s="38">
        <v>0</v>
      </c>
      <c r="W1516" s="19"/>
      <c r="X1516" s="38">
        <v>0</v>
      </c>
      <c r="Y1516" s="38">
        <v>636650</v>
      </c>
      <c r="Z1516" s="38">
        <v>636650</v>
      </c>
      <c r="AA1516" s="39" t="s">
        <v>13349</v>
      </c>
      <c r="AB1516" s="38" t="s">
        <v>151</v>
      </c>
      <c r="AC1516" s="38" t="s">
        <v>112</v>
      </c>
    </row>
    <row r="1517" spans="1:29" x14ac:dyDescent="0.25">
      <c r="A1517" s="13" t="str">
        <f t="shared" si="48"/>
        <v>1760307275</v>
      </c>
      <c r="B1517" s="35">
        <v>1512</v>
      </c>
      <c r="C1517" s="36" t="s">
        <v>13350</v>
      </c>
      <c r="D1517" s="13" t="str">
        <f t="shared" si="49"/>
        <v>1760307275</v>
      </c>
      <c r="E1517" s="36"/>
      <c r="F1517" s="35" t="s">
        <v>13351</v>
      </c>
      <c r="G1517" s="37">
        <v>44107.524618055555</v>
      </c>
      <c r="H1517" s="35" t="s">
        <v>157</v>
      </c>
      <c r="I1517" s="35" t="s">
        <v>13352</v>
      </c>
      <c r="J1517" s="35" t="s">
        <v>13352</v>
      </c>
      <c r="K1517" s="35" t="s">
        <v>13353</v>
      </c>
      <c r="L1517" s="35" t="s">
        <v>13354</v>
      </c>
      <c r="M1517" s="35" t="s">
        <v>13355</v>
      </c>
      <c r="N1517" s="35" t="s">
        <v>13356</v>
      </c>
      <c r="O1517" s="35" t="s">
        <v>13357</v>
      </c>
      <c r="P1517" s="38">
        <v>50000</v>
      </c>
      <c r="Q1517" s="38">
        <v>6650</v>
      </c>
      <c r="R1517" s="38">
        <v>0</v>
      </c>
      <c r="S1517" s="38">
        <v>0</v>
      </c>
      <c r="T1517" s="38">
        <v>0</v>
      </c>
      <c r="U1517" s="19"/>
      <c r="V1517" s="38">
        <v>0</v>
      </c>
      <c r="W1517" s="19"/>
      <c r="X1517" s="38">
        <v>0</v>
      </c>
      <c r="Y1517" s="38">
        <v>56650</v>
      </c>
      <c r="Z1517" s="38">
        <v>56650</v>
      </c>
      <c r="AA1517" s="20"/>
      <c r="AB1517" s="19"/>
      <c r="AC1517" s="38" t="s">
        <v>112</v>
      </c>
    </row>
    <row r="1518" spans="1:29" x14ac:dyDescent="0.25">
      <c r="A1518" s="13" t="str">
        <f t="shared" si="48"/>
        <v>1382307791</v>
      </c>
      <c r="B1518" s="35">
        <v>1513</v>
      </c>
      <c r="C1518" s="36" t="s">
        <v>13358</v>
      </c>
      <c r="D1518" s="13" t="str">
        <f t="shared" si="49"/>
        <v>1382307791</v>
      </c>
      <c r="E1518" s="36"/>
      <c r="F1518" s="35" t="s">
        <v>13359</v>
      </c>
      <c r="G1518" s="37">
        <v>44107.524988425925</v>
      </c>
      <c r="H1518" s="35" t="s">
        <v>157</v>
      </c>
      <c r="I1518" s="35" t="s">
        <v>13360</v>
      </c>
      <c r="J1518" s="35" t="s">
        <v>13360</v>
      </c>
      <c r="K1518" s="35" t="s">
        <v>13361</v>
      </c>
      <c r="L1518" s="35" t="s">
        <v>13362</v>
      </c>
      <c r="M1518" s="35" t="s">
        <v>13363</v>
      </c>
      <c r="N1518" s="35" t="s">
        <v>13364</v>
      </c>
      <c r="O1518" s="35" t="s">
        <v>1474</v>
      </c>
      <c r="P1518" s="38">
        <v>356000</v>
      </c>
      <c r="Q1518" s="38">
        <v>6650</v>
      </c>
      <c r="R1518" s="38">
        <v>16000</v>
      </c>
      <c r="S1518" s="38">
        <v>0</v>
      </c>
      <c r="T1518" s="38">
        <v>0</v>
      </c>
      <c r="U1518" s="19"/>
      <c r="V1518" s="38">
        <v>0</v>
      </c>
      <c r="W1518" s="19"/>
      <c r="X1518" s="38">
        <v>0</v>
      </c>
      <c r="Y1518" s="38">
        <v>378650</v>
      </c>
      <c r="Z1518" s="38">
        <v>378650</v>
      </c>
      <c r="AA1518" s="39" t="s">
        <v>13365</v>
      </c>
      <c r="AB1518" s="38" t="s">
        <v>162</v>
      </c>
      <c r="AC1518" s="38" t="s">
        <v>112</v>
      </c>
    </row>
    <row r="1519" spans="1:29" x14ac:dyDescent="0.25">
      <c r="A1519" s="13" t="str">
        <f t="shared" si="48"/>
        <v>1468207583</v>
      </c>
      <c r="B1519" s="35">
        <v>1514</v>
      </c>
      <c r="C1519" s="36" t="s">
        <v>13366</v>
      </c>
      <c r="D1519" s="13" t="str">
        <f t="shared" si="49"/>
        <v>1468207583</v>
      </c>
      <c r="E1519" s="36"/>
      <c r="F1519" s="35" t="s">
        <v>13367</v>
      </c>
      <c r="G1519" s="37">
        <v>44107.53634259259</v>
      </c>
      <c r="H1519" s="35" t="s">
        <v>157</v>
      </c>
      <c r="I1519" s="35" t="s">
        <v>13368</v>
      </c>
      <c r="J1519" s="35" t="s">
        <v>13368</v>
      </c>
      <c r="K1519" s="35" t="s">
        <v>13369</v>
      </c>
      <c r="L1519" s="35" t="s">
        <v>13370</v>
      </c>
      <c r="M1519" s="35" t="s">
        <v>13371</v>
      </c>
      <c r="N1519" s="35" t="s">
        <v>1307</v>
      </c>
      <c r="O1519" s="35" t="s">
        <v>1308</v>
      </c>
      <c r="P1519" s="38">
        <v>356000</v>
      </c>
      <c r="Q1519" s="38">
        <v>6650</v>
      </c>
      <c r="R1519" s="38">
        <v>10000</v>
      </c>
      <c r="S1519" s="38">
        <v>0</v>
      </c>
      <c r="T1519" s="38">
        <v>0</v>
      </c>
      <c r="U1519" s="19"/>
      <c r="V1519" s="38">
        <v>0</v>
      </c>
      <c r="W1519" s="19"/>
      <c r="X1519" s="38">
        <v>0</v>
      </c>
      <c r="Y1519" s="38">
        <v>372650</v>
      </c>
      <c r="Z1519" s="38">
        <v>372650</v>
      </c>
      <c r="AA1519" s="39" t="s">
        <v>13372</v>
      </c>
      <c r="AB1519" s="38" t="s">
        <v>151</v>
      </c>
      <c r="AC1519" s="38" t="s">
        <v>112</v>
      </c>
    </row>
    <row r="1520" spans="1:29" x14ac:dyDescent="0.25">
      <c r="A1520" s="13" t="str">
        <f t="shared" si="48"/>
        <v>1591197491</v>
      </c>
      <c r="B1520" s="35">
        <v>1515</v>
      </c>
      <c r="C1520" s="36" t="s">
        <v>13373</v>
      </c>
      <c r="D1520" s="13" t="str">
        <f t="shared" si="49"/>
        <v>1591197491</v>
      </c>
      <c r="E1520" s="36"/>
      <c r="F1520" s="35" t="s">
        <v>13374</v>
      </c>
      <c r="G1520" s="37">
        <v>44108.042847222219</v>
      </c>
      <c r="H1520" s="35" t="s">
        <v>157</v>
      </c>
      <c r="I1520" s="35" t="s">
        <v>13375</v>
      </c>
      <c r="J1520" s="35" t="s">
        <v>13375</v>
      </c>
      <c r="K1520" s="35" t="s">
        <v>13376</v>
      </c>
      <c r="L1520" s="35" t="s">
        <v>13377</v>
      </c>
      <c r="M1520" s="35" t="s">
        <v>13378</v>
      </c>
      <c r="N1520" s="35" t="s">
        <v>13379</v>
      </c>
      <c r="O1520" s="35" t="s">
        <v>13380</v>
      </c>
      <c r="P1520" s="38">
        <v>950000</v>
      </c>
      <c r="Q1520" s="38">
        <v>6650</v>
      </c>
      <c r="R1520" s="38">
        <v>10000</v>
      </c>
      <c r="S1520" s="38">
        <v>0</v>
      </c>
      <c r="T1520" s="38">
        <v>0</v>
      </c>
      <c r="U1520" s="19"/>
      <c r="V1520" s="38">
        <v>0</v>
      </c>
      <c r="W1520" s="19"/>
      <c r="X1520" s="38">
        <v>0</v>
      </c>
      <c r="Y1520" s="38">
        <v>966650</v>
      </c>
      <c r="Z1520" s="38">
        <v>966650</v>
      </c>
      <c r="AA1520" s="39" t="s">
        <v>13381</v>
      </c>
      <c r="AB1520" s="38" t="s">
        <v>162</v>
      </c>
      <c r="AC1520" s="38" t="s">
        <v>112</v>
      </c>
    </row>
    <row r="1521" spans="1:29" x14ac:dyDescent="0.25">
      <c r="A1521" s="13" t="str">
        <f t="shared" si="48"/>
        <v>1719397662</v>
      </c>
      <c r="B1521" s="35">
        <v>1516</v>
      </c>
      <c r="C1521" s="36" t="s">
        <v>13382</v>
      </c>
      <c r="D1521" s="13" t="str">
        <f t="shared" si="49"/>
        <v>1719397662</v>
      </c>
      <c r="E1521" s="36"/>
      <c r="F1521" s="35" t="s">
        <v>13383</v>
      </c>
      <c r="G1521" s="37">
        <v>44108.07439814815</v>
      </c>
      <c r="H1521" s="35" t="s">
        <v>157</v>
      </c>
      <c r="I1521" s="35" t="s">
        <v>13384</v>
      </c>
      <c r="J1521" s="35" t="s">
        <v>13384</v>
      </c>
      <c r="K1521" s="35" t="s">
        <v>13385</v>
      </c>
      <c r="L1521" s="35" t="s">
        <v>13386</v>
      </c>
      <c r="M1521" s="35" t="s">
        <v>13387</v>
      </c>
      <c r="N1521" s="35" t="s">
        <v>13388</v>
      </c>
      <c r="O1521" s="35" t="s">
        <v>13389</v>
      </c>
      <c r="P1521" s="38">
        <v>950000</v>
      </c>
      <c r="Q1521" s="38">
        <v>6650</v>
      </c>
      <c r="R1521" s="38">
        <v>0</v>
      </c>
      <c r="S1521" s="38">
        <v>0</v>
      </c>
      <c r="T1521" s="38">
        <v>0</v>
      </c>
      <c r="U1521" s="19"/>
      <c r="V1521" s="38">
        <v>0</v>
      </c>
      <c r="W1521" s="19"/>
      <c r="X1521" s="38">
        <v>0</v>
      </c>
      <c r="Y1521" s="38">
        <v>956650</v>
      </c>
      <c r="Z1521" s="38">
        <v>956650</v>
      </c>
      <c r="AA1521" s="20"/>
      <c r="AB1521" s="19"/>
      <c r="AC1521" s="38" t="s">
        <v>112</v>
      </c>
    </row>
    <row r="1522" spans="1:29" x14ac:dyDescent="0.25">
      <c r="A1522" s="13" t="str">
        <f t="shared" si="48"/>
        <v>1325497161</v>
      </c>
      <c r="B1522" s="35">
        <v>1517</v>
      </c>
      <c r="C1522" s="36" t="s">
        <v>13390</v>
      </c>
      <c r="D1522" s="13" t="str">
        <f t="shared" si="49"/>
        <v>1325497161</v>
      </c>
      <c r="E1522" s="36"/>
      <c r="F1522" s="35" t="s">
        <v>13391</v>
      </c>
      <c r="G1522" s="37">
        <v>44108.081516203703</v>
      </c>
      <c r="H1522" s="35" t="s">
        <v>157</v>
      </c>
      <c r="I1522" s="35" t="s">
        <v>13392</v>
      </c>
      <c r="J1522" s="35" t="s">
        <v>13392</v>
      </c>
      <c r="K1522" s="35" t="s">
        <v>13393</v>
      </c>
      <c r="L1522" s="35" t="s">
        <v>13394</v>
      </c>
      <c r="M1522" s="35" t="s">
        <v>13395</v>
      </c>
      <c r="N1522" s="35" t="s">
        <v>13396</v>
      </c>
      <c r="O1522" s="35" t="s">
        <v>13397</v>
      </c>
      <c r="P1522" s="38">
        <v>620000</v>
      </c>
      <c r="Q1522" s="38">
        <v>6650</v>
      </c>
      <c r="R1522" s="38">
        <v>10000</v>
      </c>
      <c r="S1522" s="38">
        <v>0</v>
      </c>
      <c r="T1522" s="38">
        <v>0</v>
      </c>
      <c r="U1522" s="19"/>
      <c r="V1522" s="38">
        <v>0</v>
      </c>
      <c r="W1522" s="19"/>
      <c r="X1522" s="38">
        <v>0</v>
      </c>
      <c r="Y1522" s="38">
        <v>636650</v>
      </c>
      <c r="Z1522" s="38">
        <v>636650</v>
      </c>
      <c r="AA1522" s="39" t="s">
        <v>13398</v>
      </c>
      <c r="AB1522" s="38" t="s">
        <v>162</v>
      </c>
      <c r="AC1522" s="38" t="s">
        <v>112</v>
      </c>
    </row>
    <row r="1523" spans="1:29" x14ac:dyDescent="0.25">
      <c r="A1523" s="13" t="str">
        <f t="shared" si="48"/>
        <v>1499497314</v>
      </c>
      <c r="B1523" s="35">
        <v>1518</v>
      </c>
      <c r="C1523" s="36" t="s">
        <v>13399</v>
      </c>
      <c r="D1523" s="13" t="str">
        <f t="shared" si="49"/>
        <v>1499497314</v>
      </c>
      <c r="E1523" s="36"/>
      <c r="F1523" s="35" t="s">
        <v>13400</v>
      </c>
      <c r="G1523" s="37">
        <v>44108.088530092595</v>
      </c>
      <c r="H1523" s="35" t="s">
        <v>157</v>
      </c>
      <c r="I1523" s="35" t="s">
        <v>13401</v>
      </c>
      <c r="J1523" s="35" t="s">
        <v>13401</v>
      </c>
      <c r="K1523" s="35" t="s">
        <v>13402</v>
      </c>
      <c r="L1523" s="35" t="s">
        <v>13403</v>
      </c>
      <c r="M1523" s="35" t="s">
        <v>13404</v>
      </c>
      <c r="N1523" s="35" t="s">
        <v>13405</v>
      </c>
      <c r="O1523" s="35" t="s">
        <v>13406</v>
      </c>
      <c r="P1523" s="38">
        <v>150000</v>
      </c>
      <c r="Q1523" s="38">
        <v>6650</v>
      </c>
      <c r="R1523" s="38">
        <v>10000</v>
      </c>
      <c r="S1523" s="38">
        <v>0</v>
      </c>
      <c r="T1523" s="38">
        <v>0</v>
      </c>
      <c r="U1523" s="19"/>
      <c r="V1523" s="38">
        <v>0</v>
      </c>
      <c r="W1523" s="19"/>
      <c r="X1523" s="38">
        <v>0</v>
      </c>
      <c r="Y1523" s="38">
        <v>166650</v>
      </c>
      <c r="Z1523" s="38">
        <v>166650</v>
      </c>
      <c r="AA1523" s="39" t="s">
        <v>13407</v>
      </c>
      <c r="AB1523" s="38" t="s">
        <v>162</v>
      </c>
      <c r="AC1523" s="38" t="s">
        <v>112</v>
      </c>
    </row>
    <row r="1524" spans="1:29" x14ac:dyDescent="0.25">
      <c r="A1524" s="13" t="str">
        <f t="shared" si="48"/>
        <v>1606597685</v>
      </c>
      <c r="B1524" s="35">
        <v>1519</v>
      </c>
      <c r="C1524" s="36" t="s">
        <v>13408</v>
      </c>
      <c r="D1524" s="13" t="str">
        <f t="shared" si="49"/>
        <v>1606597685</v>
      </c>
      <c r="E1524" s="36"/>
      <c r="F1524" s="35" t="s">
        <v>13409</v>
      </c>
      <c r="G1524" s="37">
        <v>44108.093564814815</v>
      </c>
      <c r="H1524" s="35" t="s">
        <v>157</v>
      </c>
      <c r="I1524" s="35" t="s">
        <v>13410</v>
      </c>
      <c r="J1524" s="35" t="s">
        <v>13410</v>
      </c>
      <c r="K1524" s="35" t="s">
        <v>13411</v>
      </c>
      <c r="L1524" s="35" t="s">
        <v>13412</v>
      </c>
      <c r="M1524" s="35" t="s">
        <v>13413</v>
      </c>
      <c r="N1524" s="35" t="s">
        <v>13414</v>
      </c>
      <c r="O1524" s="35" t="s">
        <v>923</v>
      </c>
      <c r="P1524" s="38">
        <v>50000</v>
      </c>
      <c r="Q1524" s="38">
        <v>6650</v>
      </c>
      <c r="R1524" s="38">
        <v>0</v>
      </c>
      <c r="S1524" s="38">
        <v>0</v>
      </c>
      <c r="T1524" s="38">
        <v>0</v>
      </c>
      <c r="U1524" s="19"/>
      <c r="V1524" s="38">
        <v>0</v>
      </c>
      <c r="W1524" s="19"/>
      <c r="X1524" s="38">
        <v>0</v>
      </c>
      <c r="Y1524" s="38">
        <v>56650</v>
      </c>
      <c r="Z1524" s="38">
        <v>56650</v>
      </c>
      <c r="AA1524" s="20"/>
      <c r="AB1524" s="19"/>
      <c r="AC1524" s="38" t="s">
        <v>112</v>
      </c>
    </row>
    <row r="1525" spans="1:29" x14ac:dyDescent="0.25">
      <c r="A1525" s="13" t="str">
        <f t="shared" si="48"/>
        <v>1510797958</v>
      </c>
      <c r="B1525" s="35">
        <v>1520</v>
      </c>
      <c r="C1525" s="36" t="s">
        <v>13415</v>
      </c>
      <c r="D1525" s="13" t="str">
        <f t="shared" si="49"/>
        <v>1510797958</v>
      </c>
      <c r="E1525" s="36"/>
      <c r="F1525" s="35" t="s">
        <v>13416</v>
      </c>
      <c r="G1525" s="37">
        <v>44108.109953703701</v>
      </c>
      <c r="H1525" s="35" t="s">
        <v>157</v>
      </c>
      <c r="I1525" s="35" t="s">
        <v>13417</v>
      </c>
      <c r="J1525" s="35" t="s">
        <v>13417</v>
      </c>
      <c r="K1525" s="35" t="s">
        <v>13418</v>
      </c>
      <c r="L1525" s="35" t="s">
        <v>13419</v>
      </c>
      <c r="M1525" s="35" t="s">
        <v>13420</v>
      </c>
      <c r="N1525" s="35" t="s">
        <v>13421</v>
      </c>
      <c r="O1525" s="35" t="s">
        <v>13422</v>
      </c>
      <c r="P1525" s="38">
        <v>50000</v>
      </c>
      <c r="Q1525" s="38">
        <v>6650</v>
      </c>
      <c r="R1525" s="38">
        <v>0</v>
      </c>
      <c r="S1525" s="38">
        <v>0</v>
      </c>
      <c r="T1525" s="38">
        <v>0</v>
      </c>
      <c r="U1525" s="19"/>
      <c r="V1525" s="38">
        <v>0</v>
      </c>
      <c r="W1525" s="19"/>
      <c r="X1525" s="38">
        <v>0</v>
      </c>
      <c r="Y1525" s="38">
        <v>56650</v>
      </c>
      <c r="Z1525" s="38">
        <v>56650</v>
      </c>
      <c r="AA1525" s="20"/>
      <c r="AB1525" s="19"/>
      <c r="AC1525" s="38" t="s">
        <v>112</v>
      </c>
    </row>
    <row r="1526" spans="1:29" x14ac:dyDescent="0.25">
      <c r="A1526" s="13" t="str">
        <f t="shared" si="48"/>
        <v>1700457819</v>
      </c>
      <c r="B1526" s="35">
        <v>1521</v>
      </c>
      <c r="C1526" s="36" t="s">
        <v>13423</v>
      </c>
      <c r="D1526" s="13" t="str">
        <f t="shared" si="49"/>
        <v>1700457819</v>
      </c>
      <c r="E1526" s="36"/>
      <c r="F1526" s="35" t="s">
        <v>13424</v>
      </c>
      <c r="G1526" s="37">
        <v>44108.111574074072</v>
      </c>
      <c r="H1526" s="35" t="s">
        <v>157</v>
      </c>
      <c r="I1526" s="35" t="s">
        <v>13425</v>
      </c>
      <c r="J1526" s="35" t="s">
        <v>13425</v>
      </c>
      <c r="K1526" s="35" t="s">
        <v>13426</v>
      </c>
      <c r="L1526" s="35" t="s">
        <v>13427</v>
      </c>
      <c r="M1526" s="35" t="s">
        <v>13428</v>
      </c>
      <c r="N1526" s="35" t="s">
        <v>585</v>
      </c>
      <c r="O1526" s="35" t="s">
        <v>586</v>
      </c>
      <c r="P1526" s="38">
        <v>620000</v>
      </c>
      <c r="Q1526" s="38">
        <v>6650</v>
      </c>
      <c r="R1526" s="38">
        <v>7000</v>
      </c>
      <c r="S1526" s="38">
        <v>0</v>
      </c>
      <c r="T1526" s="38">
        <v>0</v>
      </c>
      <c r="U1526" s="19"/>
      <c r="V1526" s="38">
        <v>0</v>
      </c>
      <c r="W1526" s="19"/>
      <c r="X1526" s="38">
        <v>0</v>
      </c>
      <c r="Y1526" s="38">
        <v>633650</v>
      </c>
      <c r="Z1526" s="38">
        <v>633650</v>
      </c>
      <c r="AA1526" s="39" t="s">
        <v>13429</v>
      </c>
      <c r="AB1526" s="38" t="s">
        <v>158</v>
      </c>
      <c r="AC1526" s="38" t="s">
        <v>112</v>
      </c>
    </row>
    <row r="1527" spans="1:29" x14ac:dyDescent="0.25">
      <c r="A1527" s="13" t="str">
        <f t="shared" si="48"/>
        <v>1116797551</v>
      </c>
      <c r="B1527" s="35">
        <v>1522</v>
      </c>
      <c r="C1527" s="36" t="s">
        <v>13430</v>
      </c>
      <c r="D1527" s="13" t="str">
        <f t="shared" si="49"/>
        <v>1116797551</v>
      </c>
      <c r="E1527" s="36"/>
      <c r="F1527" s="35" t="s">
        <v>13431</v>
      </c>
      <c r="G1527" s="37">
        <v>44108.117731481485</v>
      </c>
      <c r="H1527" s="35" t="s">
        <v>157</v>
      </c>
      <c r="I1527" s="35" t="s">
        <v>13432</v>
      </c>
      <c r="J1527" s="35" t="s">
        <v>13432</v>
      </c>
      <c r="K1527" s="35" t="s">
        <v>13433</v>
      </c>
      <c r="L1527" s="35" t="s">
        <v>13434</v>
      </c>
      <c r="M1527" s="35" t="s">
        <v>13435</v>
      </c>
      <c r="N1527" s="35" t="s">
        <v>910</v>
      </c>
      <c r="O1527" s="35" t="s">
        <v>911</v>
      </c>
      <c r="P1527" s="38">
        <v>1450000</v>
      </c>
      <c r="Q1527" s="38">
        <v>6650</v>
      </c>
      <c r="R1527" s="38">
        <v>0</v>
      </c>
      <c r="S1527" s="38">
        <v>0</v>
      </c>
      <c r="T1527" s="38">
        <v>0</v>
      </c>
      <c r="U1527" s="19"/>
      <c r="V1527" s="38">
        <v>0</v>
      </c>
      <c r="W1527" s="19"/>
      <c r="X1527" s="38">
        <v>0</v>
      </c>
      <c r="Y1527" s="38">
        <v>1456650</v>
      </c>
      <c r="Z1527" s="38">
        <v>1456650</v>
      </c>
      <c r="AA1527" s="20"/>
      <c r="AB1527" s="19"/>
      <c r="AC1527" s="38" t="s">
        <v>112</v>
      </c>
    </row>
    <row r="1528" spans="1:29" x14ac:dyDescent="0.25">
      <c r="A1528" s="13" t="str">
        <f t="shared" si="48"/>
        <v>1175797386</v>
      </c>
      <c r="B1528" s="35">
        <v>1523</v>
      </c>
      <c r="C1528" s="36" t="s">
        <v>13436</v>
      </c>
      <c r="D1528" s="13" t="str">
        <f t="shared" si="49"/>
        <v>1175797386</v>
      </c>
      <c r="E1528" s="36"/>
      <c r="F1528" s="35" t="s">
        <v>13437</v>
      </c>
      <c r="G1528" s="37">
        <v>44108.118888888886</v>
      </c>
      <c r="H1528" s="35" t="s">
        <v>157</v>
      </c>
      <c r="I1528" s="35" t="s">
        <v>13438</v>
      </c>
      <c r="J1528" s="35" t="s">
        <v>13438</v>
      </c>
      <c r="K1528" s="35" t="s">
        <v>13439</v>
      </c>
      <c r="L1528" s="35" t="s">
        <v>13440</v>
      </c>
      <c r="M1528" s="35" t="s">
        <v>13441</v>
      </c>
      <c r="N1528" s="35" t="s">
        <v>11486</v>
      </c>
      <c r="O1528" s="35" t="s">
        <v>623</v>
      </c>
      <c r="P1528" s="38">
        <v>1130000</v>
      </c>
      <c r="Q1528" s="38">
        <v>6650</v>
      </c>
      <c r="R1528" s="38">
        <v>30000</v>
      </c>
      <c r="S1528" s="38">
        <v>0</v>
      </c>
      <c r="T1528" s="38">
        <v>0</v>
      </c>
      <c r="U1528" s="19"/>
      <c r="V1528" s="38">
        <v>0</v>
      </c>
      <c r="W1528" s="19"/>
      <c r="X1528" s="38">
        <v>0</v>
      </c>
      <c r="Y1528" s="38">
        <v>1166650</v>
      </c>
      <c r="Z1528" s="38">
        <v>1166650</v>
      </c>
      <c r="AA1528" s="39" t="s">
        <v>13442</v>
      </c>
      <c r="AB1528" s="38" t="s">
        <v>162</v>
      </c>
      <c r="AC1528" s="38" t="s">
        <v>112</v>
      </c>
    </row>
    <row r="1529" spans="1:29" x14ac:dyDescent="0.25">
      <c r="A1529" s="13" t="str">
        <f t="shared" si="48"/>
        <v>1978797437</v>
      </c>
      <c r="B1529" s="35">
        <v>1524</v>
      </c>
      <c r="C1529" s="36" t="s">
        <v>13443</v>
      </c>
      <c r="D1529" s="13" t="str">
        <f t="shared" si="49"/>
        <v>1978797437</v>
      </c>
      <c r="E1529" s="36"/>
      <c r="F1529" s="35" t="s">
        <v>13444</v>
      </c>
      <c r="G1529" s="37">
        <v>44108.119513888887</v>
      </c>
      <c r="H1529" s="35" t="s">
        <v>157</v>
      </c>
      <c r="I1529" s="35" t="s">
        <v>13445</v>
      </c>
      <c r="J1529" s="35" t="s">
        <v>13445</v>
      </c>
      <c r="K1529" s="35" t="s">
        <v>13446</v>
      </c>
      <c r="L1529" s="35" t="s">
        <v>13447</v>
      </c>
      <c r="M1529" s="35" t="s">
        <v>13448</v>
      </c>
      <c r="N1529" s="35" t="s">
        <v>1051</v>
      </c>
      <c r="O1529" s="35" t="s">
        <v>1052</v>
      </c>
      <c r="P1529" s="38">
        <v>765000</v>
      </c>
      <c r="Q1529" s="38">
        <v>6650</v>
      </c>
      <c r="R1529" s="38">
        <v>0</v>
      </c>
      <c r="S1529" s="38">
        <v>0</v>
      </c>
      <c r="T1529" s="38">
        <v>0</v>
      </c>
      <c r="U1529" s="19"/>
      <c r="V1529" s="38">
        <v>0</v>
      </c>
      <c r="W1529" s="19"/>
      <c r="X1529" s="38">
        <v>0</v>
      </c>
      <c r="Y1529" s="38">
        <v>771650</v>
      </c>
      <c r="Z1529" s="38">
        <v>771650</v>
      </c>
      <c r="AA1529" s="20"/>
      <c r="AB1529" s="19"/>
      <c r="AC1529" s="38" t="s">
        <v>112</v>
      </c>
    </row>
    <row r="1530" spans="1:29" x14ac:dyDescent="0.25">
      <c r="A1530" s="13" t="str">
        <f t="shared" si="48"/>
        <v>1739797291</v>
      </c>
      <c r="B1530" s="35">
        <v>1525</v>
      </c>
      <c r="C1530" s="36" t="s">
        <v>13449</v>
      </c>
      <c r="D1530" s="13" t="str">
        <f t="shared" si="49"/>
        <v>1739797291</v>
      </c>
      <c r="E1530" s="36"/>
      <c r="F1530" s="35" t="s">
        <v>13450</v>
      </c>
      <c r="G1530" s="37">
        <v>44108.120810185188</v>
      </c>
      <c r="H1530" s="35" t="s">
        <v>157</v>
      </c>
      <c r="I1530" s="35" t="s">
        <v>13451</v>
      </c>
      <c r="J1530" s="35" t="s">
        <v>13451</v>
      </c>
      <c r="K1530" s="35" t="s">
        <v>13452</v>
      </c>
      <c r="L1530" s="35" t="s">
        <v>13453</v>
      </c>
      <c r="M1530" s="35" t="s">
        <v>13454</v>
      </c>
      <c r="N1530" s="35" t="s">
        <v>1236</v>
      </c>
      <c r="O1530" s="35" t="s">
        <v>1237</v>
      </c>
      <c r="P1530" s="38">
        <v>620000</v>
      </c>
      <c r="Q1530" s="38">
        <v>6650</v>
      </c>
      <c r="R1530" s="38">
        <v>13000</v>
      </c>
      <c r="S1530" s="38">
        <v>0</v>
      </c>
      <c r="T1530" s="38">
        <v>0</v>
      </c>
      <c r="U1530" s="19"/>
      <c r="V1530" s="38">
        <v>0</v>
      </c>
      <c r="W1530" s="19"/>
      <c r="X1530" s="38">
        <v>0</v>
      </c>
      <c r="Y1530" s="38">
        <v>639650</v>
      </c>
      <c r="Z1530" s="38">
        <v>639650</v>
      </c>
      <c r="AA1530" s="39" t="s">
        <v>13455</v>
      </c>
      <c r="AB1530" s="38" t="s">
        <v>138</v>
      </c>
      <c r="AC1530" s="38" t="s">
        <v>112</v>
      </c>
    </row>
    <row r="1531" spans="1:29" x14ac:dyDescent="0.25">
      <c r="A1531" s="13" t="str">
        <f t="shared" si="48"/>
        <v>1380897965</v>
      </c>
      <c r="B1531" s="35">
        <v>1526</v>
      </c>
      <c r="C1531" s="36" t="s">
        <v>13456</v>
      </c>
      <c r="D1531" s="13" t="str">
        <f t="shared" si="49"/>
        <v>1380897965</v>
      </c>
      <c r="E1531" s="36"/>
      <c r="F1531" s="35" t="s">
        <v>13457</v>
      </c>
      <c r="G1531" s="37">
        <v>44108.124525462961</v>
      </c>
      <c r="H1531" s="35" t="s">
        <v>157</v>
      </c>
      <c r="I1531" s="35" t="s">
        <v>13458</v>
      </c>
      <c r="J1531" s="35" t="s">
        <v>13458</v>
      </c>
      <c r="K1531" s="35" t="s">
        <v>13459</v>
      </c>
      <c r="L1531" s="35" t="s">
        <v>13460</v>
      </c>
      <c r="M1531" s="35" t="s">
        <v>13461</v>
      </c>
      <c r="N1531" s="35" t="s">
        <v>858</v>
      </c>
      <c r="O1531" s="35" t="s">
        <v>859</v>
      </c>
      <c r="P1531" s="38">
        <v>760000</v>
      </c>
      <c r="Q1531" s="38">
        <v>6650</v>
      </c>
      <c r="R1531" s="38">
        <v>0</v>
      </c>
      <c r="S1531" s="38">
        <v>0</v>
      </c>
      <c r="T1531" s="38">
        <v>0</v>
      </c>
      <c r="U1531" s="19"/>
      <c r="V1531" s="38">
        <v>0</v>
      </c>
      <c r="W1531" s="19"/>
      <c r="X1531" s="38">
        <v>0</v>
      </c>
      <c r="Y1531" s="38">
        <v>766650</v>
      </c>
      <c r="Z1531" s="38">
        <v>766650</v>
      </c>
      <c r="AA1531" s="20"/>
      <c r="AB1531" s="19"/>
      <c r="AC1531" s="38" t="s">
        <v>112</v>
      </c>
    </row>
    <row r="1532" spans="1:29" x14ac:dyDescent="0.25">
      <c r="A1532" s="13" t="str">
        <f t="shared" si="48"/>
        <v>1019797710</v>
      </c>
      <c r="B1532" s="35">
        <v>1527</v>
      </c>
      <c r="C1532" s="36" t="s">
        <v>13462</v>
      </c>
      <c r="D1532" s="13" t="str">
        <f t="shared" si="49"/>
        <v>1019797710</v>
      </c>
      <c r="E1532" s="36"/>
      <c r="F1532" s="35" t="s">
        <v>13463</v>
      </c>
      <c r="G1532" s="37">
        <v>44108.126157407409</v>
      </c>
      <c r="H1532" s="35" t="s">
        <v>157</v>
      </c>
      <c r="I1532" s="35" t="s">
        <v>13464</v>
      </c>
      <c r="J1532" s="35" t="s">
        <v>13464</v>
      </c>
      <c r="K1532" s="35" t="s">
        <v>13465</v>
      </c>
      <c r="L1532" s="35" t="s">
        <v>13466</v>
      </c>
      <c r="M1532" s="35" t="s">
        <v>13467</v>
      </c>
      <c r="N1532" s="35" t="s">
        <v>394</v>
      </c>
      <c r="O1532" s="35" t="s">
        <v>395</v>
      </c>
      <c r="P1532" s="38">
        <v>474000</v>
      </c>
      <c r="Q1532" s="38">
        <v>6650</v>
      </c>
      <c r="R1532" s="38">
        <v>10000</v>
      </c>
      <c r="S1532" s="38">
        <v>0</v>
      </c>
      <c r="T1532" s="38">
        <v>0</v>
      </c>
      <c r="U1532" s="19"/>
      <c r="V1532" s="38">
        <v>0</v>
      </c>
      <c r="W1532" s="19"/>
      <c r="X1532" s="38">
        <v>0</v>
      </c>
      <c r="Y1532" s="38">
        <v>490650</v>
      </c>
      <c r="Z1532" s="38">
        <v>490650</v>
      </c>
      <c r="AA1532" s="39" t="s">
        <v>13468</v>
      </c>
      <c r="AB1532" s="38" t="s">
        <v>162</v>
      </c>
      <c r="AC1532" s="38" t="s">
        <v>112</v>
      </c>
    </row>
    <row r="1533" spans="1:29" x14ac:dyDescent="0.25">
      <c r="A1533" s="13" t="str">
        <f t="shared" si="48"/>
        <v>1546897639</v>
      </c>
      <c r="B1533" s="35">
        <v>1528</v>
      </c>
      <c r="C1533" s="36" t="s">
        <v>13469</v>
      </c>
      <c r="D1533" s="13" t="str">
        <f t="shared" si="49"/>
        <v>1546897639</v>
      </c>
      <c r="E1533" s="36"/>
      <c r="F1533" s="35" t="s">
        <v>13470</v>
      </c>
      <c r="G1533" s="37">
        <v>44108.133356481485</v>
      </c>
      <c r="H1533" s="35" t="s">
        <v>157</v>
      </c>
      <c r="I1533" s="35" t="s">
        <v>13471</v>
      </c>
      <c r="J1533" s="35" t="s">
        <v>13471</v>
      </c>
      <c r="K1533" s="35" t="s">
        <v>13472</v>
      </c>
      <c r="L1533" s="35" t="s">
        <v>13473</v>
      </c>
      <c r="M1533" s="35" t="s">
        <v>13474</v>
      </c>
      <c r="N1533" s="35" t="s">
        <v>612</v>
      </c>
      <c r="O1533" s="35" t="s">
        <v>613</v>
      </c>
      <c r="P1533" s="38">
        <v>620000</v>
      </c>
      <c r="Q1533" s="38">
        <v>6650</v>
      </c>
      <c r="R1533" s="38">
        <v>27000</v>
      </c>
      <c r="S1533" s="38">
        <v>0</v>
      </c>
      <c r="T1533" s="38">
        <v>0</v>
      </c>
      <c r="U1533" s="19"/>
      <c r="V1533" s="38">
        <v>0</v>
      </c>
      <c r="W1533" s="19"/>
      <c r="X1533" s="38">
        <v>0</v>
      </c>
      <c r="Y1533" s="38">
        <v>653650</v>
      </c>
      <c r="Z1533" s="38">
        <v>653650</v>
      </c>
      <c r="AA1533" s="39" t="s">
        <v>13475</v>
      </c>
      <c r="AB1533" s="38" t="s">
        <v>162</v>
      </c>
      <c r="AC1533" s="38" t="s">
        <v>112</v>
      </c>
    </row>
    <row r="1534" spans="1:29" x14ac:dyDescent="0.25">
      <c r="A1534" s="13" t="str">
        <f t="shared" si="48"/>
        <v>1604897326</v>
      </c>
      <c r="B1534" s="35">
        <v>1529</v>
      </c>
      <c r="C1534" s="36" t="s">
        <v>13476</v>
      </c>
      <c r="D1534" s="13" t="str">
        <f t="shared" si="49"/>
        <v>1604897326</v>
      </c>
      <c r="E1534" s="36"/>
      <c r="F1534" s="35" t="s">
        <v>13477</v>
      </c>
      <c r="G1534" s="37">
        <v>44108.135185185187</v>
      </c>
      <c r="H1534" s="35" t="s">
        <v>157</v>
      </c>
      <c r="I1534" s="35" t="s">
        <v>13478</v>
      </c>
      <c r="J1534" s="35" t="s">
        <v>13478</v>
      </c>
      <c r="K1534" s="35" t="s">
        <v>13479</v>
      </c>
      <c r="L1534" s="35" t="s">
        <v>13480</v>
      </c>
      <c r="M1534" s="35" t="s">
        <v>13481</v>
      </c>
      <c r="N1534" s="35" t="s">
        <v>13482</v>
      </c>
      <c r="O1534" s="35" t="s">
        <v>13483</v>
      </c>
      <c r="P1534" s="38">
        <v>50000</v>
      </c>
      <c r="Q1534" s="38">
        <v>6650</v>
      </c>
      <c r="R1534" s="38">
        <v>10000</v>
      </c>
      <c r="S1534" s="38">
        <v>0</v>
      </c>
      <c r="T1534" s="38">
        <v>0</v>
      </c>
      <c r="U1534" s="19"/>
      <c r="V1534" s="38">
        <v>0</v>
      </c>
      <c r="W1534" s="19"/>
      <c r="X1534" s="38">
        <v>0</v>
      </c>
      <c r="Y1534" s="38">
        <v>66650</v>
      </c>
      <c r="Z1534" s="38">
        <v>66650</v>
      </c>
      <c r="AA1534" s="39" t="s">
        <v>13484</v>
      </c>
      <c r="AB1534" s="38" t="s">
        <v>162</v>
      </c>
      <c r="AC1534" s="38" t="s">
        <v>112</v>
      </c>
    </row>
    <row r="1535" spans="1:29" x14ac:dyDescent="0.25">
      <c r="A1535" s="13" t="str">
        <f t="shared" si="48"/>
        <v>1073408477</v>
      </c>
      <c r="B1535" s="35">
        <v>1530</v>
      </c>
      <c r="C1535" s="36" t="s">
        <v>13485</v>
      </c>
      <c r="D1535" s="13" t="str">
        <f t="shared" si="49"/>
        <v>1073408477</v>
      </c>
      <c r="E1535" s="36"/>
      <c r="F1535" s="35" t="s">
        <v>13486</v>
      </c>
      <c r="G1535" s="37">
        <v>44108.200324074074</v>
      </c>
      <c r="H1535" s="35" t="s">
        <v>157</v>
      </c>
      <c r="I1535" s="35" t="s">
        <v>13487</v>
      </c>
      <c r="J1535" s="35" t="s">
        <v>13487</v>
      </c>
      <c r="K1535" s="35" t="s">
        <v>13488</v>
      </c>
      <c r="L1535" s="35" t="s">
        <v>13489</v>
      </c>
      <c r="M1535" s="35" t="s">
        <v>13490</v>
      </c>
      <c r="N1535" s="35" t="s">
        <v>13491</v>
      </c>
      <c r="O1535" s="35" t="s">
        <v>330</v>
      </c>
      <c r="P1535" s="38">
        <v>50000</v>
      </c>
      <c r="Q1535" s="38">
        <v>6650</v>
      </c>
      <c r="R1535" s="38">
        <v>0</v>
      </c>
      <c r="S1535" s="38">
        <v>0</v>
      </c>
      <c r="T1535" s="38">
        <v>0</v>
      </c>
      <c r="U1535" s="19"/>
      <c r="V1535" s="38">
        <v>0</v>
      </c>
      <c r="W1535" s="19"/>
      <c r="X1535" s="38">
        <v>0</v>
      </c>
      <c r="Y1535" s="38">
        <v>56650</v>
      </c>
      <c r="Z1535" s="38">
        <v>56650</v>
      </c>
      <c r="AA1535" s="20"/>
      <c r="AB1535" s="19"/>
      <c r="AC1535" s="38" t="s">
        <v>112</v>
      </c>
    </row>
    <row r="1536" spans="1:29" x14ac:dyDescent="0.25">
      <c r="A1536" s="13" t="str">
        <f t="shared" si="48"/>
        <v>1249508143</v>
      </c>
      <c r="B1536" s="35">
        <v>1531</v>
      </c>
      <c r="C1536" s="36" t="s">
        <v>13492</v>
      </c>
      <c r="D1536" s="13" t="str">
        <f t="shared" si="49"/>
        <v>1249508143</v>
      </c>
      <c r="E1536" s="36"/>
      <c r="F1536" s="35" t="s">
        <v>13493</v>
      </c>
      <c r="G1536" s="37">
        <v>44108.214780092596</v>
      </c>
      <c r="H1536" s="35" t="s">
        <v>157</v>
      </c>
      <c r="I1536" s="35" t="s">
        <v>13494</v>
      </c>
      <c r="J1536" s="35" t="s">
        <v>13494</v>
      </c>
      <c r="K1536" s="35" t="s">
        <v>13495</v>
      </c>
      <c r="L1536" s="35" t="s">
        <v>13496</v>
      </c>
      <c r="M1536" s="35" t="s">
        <v>13497</v>
      </c>
      <c r="N1536" s="35" t="s">
        <v>1040</v>
      </c>
      <c r="O1536" s="35" t="s">
        <v>1041</v>
      </c>
      <c r="P1536" s="38">
        <v>850000</v>
      </c>
      <c r="Q1536" s="38">
        <v>6650</v>
      </c>
      <c r="R1536" s="38">
        <v>0</v>
      </c>
      <c r="S1536" s="38">
        <v>0</v>
      </c>
      <c r="T1536" s="38">
        <v>0</v>
      </c>
      <c r="U1536" s="19"/>
      <c r="V1536" s="38">
        <v>0</v>
      </c>
      <c r="W1536" s="19"/>
      <c r="X1536" s="38">
        <v>0</v>
      </c>
      <c r="Y1536" s="38">
        <v>856650</v>
      </c>
      <c r="Z1536" s="38">
        <v>856650</v>
      </c>
      <c r="AA1536" s="20"/>
      <c r="AB1536" s="19"/>
      <c r="AC1536" s="38" t="s">
        <v>112</v>
      </c>
    </row>
    <row r="1537" spans="1:29" x14ac:dyDescent="0.25">
      <c r="A1537" s="13" t="str">
        <f t="shared" si="48"/>
        <v>1967608787</v>
      </c>
      <c r="B1537" s="35">
        <v>1532</v>
      </c>
      <c r="C1537" s="36" t="s">
        <v>13498</v>
      </c>
      <c r="D1537" s="13" t="str">
        <f t="shared" si="49"/>
        <v>1967608787</v>
      </c>
      <c r="E1537" s="36"/>
      <c r="F1537" s="35" t="s">
        <v>13499</v>
      </c>
      <c r="G1537" s="37">
        <v>44108.22388888889</v>
      </c>
      <c r="H1537" s="35" t="s">
        <v>157</v>
      </c>
      <c r="I1537" s="35" t="s">
        <v>13500</v>
      </c>
      <c r="J1537" s="35" t="s">
        <v>13500</v>
      </c>
      <c r="K1537" s="35" t="s">
        <v>13501</v>
      </c>
      <c r="L1537" s="35" t="s">
        <v>13502</v>
      </c>
      <c r="M1537" s="35" t="s">
        <v>13503</v>
      </c>
      <c r="N1537" s="35" t="s">
        <v>13504</v>
      </c>
      <c r="O1537" s="35" t="s">
        <v>13505</v>
      </c>
      <c r="P1537" s="38">
        <v>475000</v>
      </c>
      <c r="Q1537" s="38">
        <v>6650</v>
      </c>
      <c r="R1537" s="38">
        <v>10000</v>
      </c>
      <c r="S1537" s="38">
        <v>0</v>
      </c>
      <c r="T1537" s="38">
        <v>0</v>
      </c>
      <c r="U1537" s="19"/>
      <c r="V1537" s="38">
        <v>0</v>
      </c>
      <c r="W1537" s="19"/>
      <c r="X1537" s="38">
        <v>0</v>
      </c>
      <c r="Y1537" s="38">
        <v>491650</v>
      </c>
      <c r="Z1537" s="38">
        <v>491650</v>
      </c>
      <c r="AA1537" s="39" t="s">
        <v>13506</v>
      </c>
      <c r="AB1537" s="38" t="s">
        <v>162</v>
      </c>
      <c r="AC1537" s="38" t="s">
        <v>112</v>
      </c>
    </row>
    <row r="1538" spans="1:29" x14ac:dyDescent="0.25">
      <c r="A1538" s="13" t="str">
        <f t="shared" si="48"/>
        <v>1896508221</v>
      </c>
      <c r="B1538" s="35">
        <v>1533</v>
      </c>
      <c r="C1538" s="36" t="s">
        <v>13507</v>
      </c>
      <c r="D1538" s="13" t="str">
        <f t="shared" si="49"/>
        <v>1896508221</v>
      </c>
      <c r="E1538" s="36"/>
      <c r="F1538" s="35" t="s">
        <v>13508</v>
      </c>
      <c r="G1538" s="37">
        <v>44108.227280092593</v>
      </c>
      <c r="H1538" s="35" t="s">
        <v>157</v>
      </c>
      <c r="I1538" s="35" t="s">
        <v>13509</v>
      </c>
      <c r="J1538" s="35" t="s">
        <v>13509</v>
      </c>
      <c r="K1538" s="35" t="s">
        <v>13510</v>
      </c>
      <c r="L1538" s="35" t="s">
        <v>13511</v>
      </c>
      <c r="M1538" s="35" t="s">
        <v>13512</v>
      </c>
      <c r="N1538" s="35" t="s">
        <v>612</v>
      </c>
      <c r="O1538" s="35" t="s">
        <v>613</v>
      </c>
      <c r="P1538" s="38">
        <v>91000</v>
      </c>
      <c r="Q1538" s="38">
        <v>6650</v>
      </c>
      <c r="R1538" s="38">
        <v>16000</v>
      </c>
      <c r="S1538" s="38">
        <v>0</v>
      </c>
      <c r="T1538" s="38">
        <v>0</v>
      </c>
      <c r="U1538" s="19"/>
      <c r="V1538" s="38">
        <v>0</v>
      </c>
      <c r="W1538" s="19"/>
      <c r="X1538" s="38">
        <v>0</v>
      </c>
      <c r="Y1538" s="38">
        <v>113650</v>
      </c>
      <c r="Z1538" s="38">
        <v>113650</v>
      </c>
      <c r="AA1538" s="39" t="s">
        <v>13513</v>
      </c>
      <c r="AB1538" s="38" t="s">
        <v>158</v>
      </c>
      <c r="AC1538" s="38" t="s">
        <v>112</v>
      </c>
    </row>
    <row r="1539" spans="1:29" x14ac:dyDescent="0.25">
      <c r="A1539" s="13" t="str">
        <f t="shared" si="48"/>
        <v>1491508484</v>
      </c>
      <c r="B1539" s="35">
        <v>1534</v>
      </c>
      <c r="C1539" s="36" t="s">
        <v>13514</v>
      </c>
      <c r="D1539" s="13" t="str">
        <f t="shared" si="49"/>
        <v>1491508484</v>
      </c>
      <c r="E1539" s="36"/>
      <c r="F1539" s="35" t="s">
        <v>13515</v>
      </c>
      <c r="G1539" s="37">
        <v>44108.241597222222</v>
      </c>
      <c r="H1539" s="35" t="s">
        <v>157</v>
      </c>
      <c r="I1539" s="35" t="s">
        <v>13516</v>
      </c>
      <c r="J1539" s="35" t="s">
        <v>13516</v>
      </c>
      <c r="K1539" s="35" t="s">
        <v>13517</v>
      </c>
      <c r="L1539" s="35" t="s">
        <v>13518</v>
      </c>
      <c r="M1539" s="35" t="s">
        <v>13519</v>
      </c>
      <c r="N1539" s="35" t="s">
        <v>778</v>
      </c>
      <c r="O1539" s="35" t="s">
        <v>779</v>
      </c>
      <c r="P1539" s="38">
        <v>475000</v>
      </c>
      <c r="Q1539" s="38">
        <v>6650</v>
      </c>
      <c r="R1539" s="38">
        <v>12000</v>
      </c>
      <c r="S1539" s="38">
        <v>0</v>
      </c>
      <c r="T1539" s="38">
        <v>0</v>
      </c>
      <c r="U1539" s="19"/>
      <c r="V1539" s="38">
        <v>0</v>
      </c>
      <c r="W1539" s="19"/>
      <c r="X1539" s="38">
        <v>0</v>
      </c>
      <c r="Y1539" s="38">
        <v>493650</v>
      </c>
      <c r="Z1539" s="38">
        <v>493650</v>
      </c>
      <c r="AA1539" s="39" t="s">
        <v>13520</v>
      </c>
      <c r="AB1539" s="38" t="s">
        <v>162</v>
      </c>
      <c r="AC1539" s="38" t="s">
        <v>112</v>
      </c>
    </row>
    <row r="1540" spans="1:29" x14ac:dyDescent="0.25">
      <c r="A1540" s="13" t="str">
        <f t="shared" si="48"/>
        <v>1617908308</v>
      </c>
      <c r="B1540" s="35">
        <v>1535</v>
      </c>
      <c r="C1540" s="36" t="s">
        <v>13521</v>
      </c>
      <c r="D1540" s="13" t="str">
        <f t="shared" si="49"/>
        <v>1617908308</v>
      </c>
      <c r="E1540" s="36"/>
      <c r="F1540" s="35" t="s">
        <v>13522</v>
      </c>
      <c r="G1540" s="37">
        <v>44108.258414351854</v>
      </c>
      <c r="H1540" s="35" t="s">
        <v>157</v>
      </c>
      <c r="I1540" s="35" t="s">
        <v>13523</v>
      </c>
      <c r="J1540" s="35" t="s">
        <v>13523</v>
      </c>
      <c r="K1540" s="35" t="s">
        <v>13524</v>
      </c>
      <c r="L1540" s="35" t="s">
        <v>13525</v>
      </c>
      <c r="M1540" s="35" t="s">
        <v>13526</v>
      </c>
      <c r="N1540" s="35" t="s">
        <v>5675</v>
      </c>
      <c r="O1540" s="35" t="s">
        <v>5676</v>
      </c>
      <c r="P1540" s="38">
        <v>1129000</v>
      </c>
      <c r="Q1540" s="38">
        <v>6650</v>
      </c>
      <c r="R1540" s="38">
        <v>69000</v>
      </c>
      <c r="S1540" s="38">
        <v>0</v>
      </c>
      <c r="T1540" s="38">
        <v>0</v>
      </c>
      <c r="U1540" s="19"/>
      <c r="V1540" s="38">
        <v>0</v>
      </c>
      <c r="W1540" s="19"/>
      <c r="X1540" s="38">
        <v>0</v>
      </c>
      <c r="Y1540" s="38">
        <v>1204650</v>
      </c>
      <c r="Z1540" s="38">
        <v>1204650</v>
      </c>
      <c r="AA1540" s="39" t="s">
        <v>13527</v>
      </c>
      <c r="AB1540" s="38" t="s">
        <v>138</v>
      </c>
      <c r="AC1540" s="38" t="s">
        <v>112</v>
      </c>
    </row>
    <row r="1541" spans="1:29" x14ac:dyDescent="0.25">
      <c r="A1541" s="13" t="str">
        <f t="shared" si="48"/>
        <v>1559908594</v>
      </c>
      <c r="B1541" s="35">
        <v>1536</v>
      </c>
      <c r="C1541" s="36" t="s">
        <v>13528</v>
      </c>
      <c r="D1541" s="13" t="str">
        <f t="shared" si="49"/>
        <v>1559908594</v>
      </c>
      <c r="E1541" s="36"/>
      <c r="F1541" s="35" t="s">
        <v>13529</v>
      </c>
      <c r="G1541" s="37">
        <v>44108.262569444443</v>
      </c>
      <c r="H1541" s="35" t="s">
        <v>157</v>
      </c>
      <c r="I1541" s="35" t="s">
        <v>13530</v>
      </c>
      <c r="J1541" s="35" t="s">
        <v>13530</v>
      </c>
      <c r="K1541" s="35" t="s">
        <v>13531</v>
      </c>
      <c r="L1541" s="35" t="s">
        <v>13532</v>
      </c>
      <c r="M1541" s="35" t="s">
        <v>13533</v>
      </c>
      <c r="N1541" s="35" t="s">
        <v>897</v>
      </c>
      <c r="O1541" s="35" t="s">
        <v>898</v>
      </c>
      <c r="P1541" s="38">
        <v>620000</v>
      </c>
      <c r="Q1541" s="38">
        <v>6650</v>
      </c>
      <c r="R1541" s="38">
        <v>19000</v>
      </c>
      <c r="S1541" s="38">
        <v>0</v>
      </c>
      <c r="T1541" s="38">
        <v>0</v>
      </c>
      <c r="U1541" s="19"/>
      <c r="V1541" s="38">
        <v>0</v>
      </c>
      <c r="W1541" s="19"/>
      <c r="X1541" s="38">
        <v>0</v>
      </c>
      <c r="Y1541" s="38">
        <v>645650</v>
      </c>
      <c r="Z1541" s="38">
        <v>645650</v>
      </c>
      <c r="AA1541" s="39" t="s">
        <v>13534</v>
      </c>
      <c r="AB1541" s="38" t="s">
        <v>162</v>
      </c>
      <c r="AC1541" s="38" t="s">
        <v>112</v>
      </c>
    </row>
    <row r="1542" spans="1:29" x14ac:dyDescent="0.25">
      <c r="A1542" s="13" t="str">
        <f t="shared" ref="A1542:A1605" si="50">D1542</f>
        <v>1951667089</v>
      </c>
      <c r="B1542" s="35">
        <v>1537</v>
      </c>
      <c r="C1542" s="36" t="s">
        <v>13535</v>
      </c>
      <c r="D1542" s="13" t="str">
        <f t="shared" ref="D1542:D1605" si="51">RIGHT(C1542,LEN(C1542)-6)</f>
        <v>1951667089</v>
      </c>
      <c r="E1542" s="36"/>
      <c r="F1542" s="35" t="s">
        <v>13536</v>
      </c>
      <c r="G1542" s="37">
        <v>44108.270254629628</v>
      </c>
      <c r="H1542" s="35" t="s">
        <v>157</v>
      </c>
      <c r="I1542" s="35" t="s">
        <v>13537</v>
      </c>
      <c r="J1542" s="35" t="s">
        <v>13537</v>
      </c>
      <c r="K1542" s="35" t="s">
        <v>13538</v>
      </c>
      <c r="L1542" s="35" t="s">
        <v>13539</v>
      </c>
      <c r="M1542" s="35" t="s">
        <v>13540</v>
      </c>
      <c r="N1542" s="35" t="s">
        <v>205</v>
      </c>
      <c r="O1542" s="35" t="s">
        <v>206</v>
      </c>
      <c r="P1542" s="38">
        <v>150000</v>
      </c>
      <c r="Q1542" s="38">
        <v>6650</v>
      </c>
      <c r="R1542" s="38">
        <v>0</v>
      </c>
      <c r="S1542" s="38">
        <v>0</v>
      </c>
      <c r="T1542" s="38">
        <v>0</v>
      </c>
      <c r="U1542" s="19"/>
      <c r="V1542" s="38">
        <v>0</v>
      </c>
      <c r="W1542" s="19"/>
      <c r="X1542" s="38">
        <v>0</v>
      </c>
      <c r="Y1542" s="38">
        <v>156650</v>
      </c>
      <c r="Z1542" s="38">
        <v>156650</v>
      </c>
      <c r="AA1542" s="20"/>
      <c r="AB1542" s="19"/>
      <c r="AC1542" s="38" t="s">
        <v>112</v>
      </c>
    </row>
    <row r="1543" spans="1:29" x14ac:dyDescent="0.25">
      <c r="A1543" s="13" t="str">
        <f t="shared" si="50"/>
        <v>1484667440</v>
      </c>
      <c r="B1543" s="35">
        <v>1538</v>
      </c>
      <c r="C1543" s="36" t="s">
        <v>13541</v>
      </c>
      <c r="D1543" s="13" t="str">
        <f t="shared" si="51"/>
        <v>1484667440</v>
      </c>
      <c r="E1543" s="36"/>
      <c r="F1543" s="35" t="s">
        <v>13542</v>
      </c>
      <c r="G1543" s="37">
        <v>44108.270844907405</v>
      </c>
      <c r="H1543" s="35" t="s">
        <v>157</v>
      </c>
      <c r="I1543" s="35" t="s">
        <v>13543</v>
      </c>
      <c r="J1543" s="35" t="s">
        <v>13543</v>
      </c>
      <c r="K1543" s="35" t="s">
        <v>13544</v>
      </c>
      <c r="L1543" s="35" t="s">
        <v>13545</v>
      </c>
      <c r="M1543" s="35" t="s">
        <v>13546</v>
      </c>
      <c r="N1543" s="35" t="s">
        <v>13547</v>
      </c>
      <c r="O1543" s="35" t="s">
        <v>13548</v>
      </c>
      <c r="P1543" s="38">
        <v>282000</v>
      </c>
      <c r="Q1543" s="38">
        <v>6650</v>
      </c>
      <c r="R1543" s="38">
        <v>0</v>
      </c>
      <c r="S1543" s="38">
        <v>0</v>
      </c>
      <c r="T1543" s="38">
        <v>0</v>
      </c>
      <c r="U1543" s="19"/>
      <c r="V1543" s="38">
        <v>0</v>
      </c>
      <c r="W1543" s="19"/>
      <c r="X1543" s="38">
        <v>0</v>
      </c>
      <c r="Y1543" s="38">
        <v>288650</v>
      </c>
      <c r="Z1543" s="38">
        <v>288650</v>
      </c>
      <c r="AA1543" s="20"/>
      <c r="AB1543" s="19"/>
      <c r="AC1543" s="38" t="s">
        <v>112</v>
      </c>
    </row>
    <row r="1544" spans="1:29" x14ac:dyDescent="0.25">
      <c r="A1544" s="13" t="str">
        <f t="shared" si="50"/>
        <v>1567018435</v>
      </c>
      <c r="B1544" s="35">
        <v>1539</v>
      </c>
      <c r="C1544" s="36" t="s">
        <v>13549</v>
      </c>
      <c r="D1544" s="13" t="str">
        <f t="shared" si="51"/>
        <v>1567018435</v>
      </c>
      <c r="E1544" s="36"/>
      <c r="F1544" s="35" t="s">
        <v>13550</v>
      </c>
      <c r="G1544" s="37">
        <v>44108.270960648151</v>
      </c>
      <c r="H1544" s="35" t="s">
        <v>157</v>
      </c>
      <c r="I1544" s="35" t="s">
        <v>13551</v>
      </c>
      <c r="J1544" s="35" t="s">
        <v>13551</v>
      </c>
      <c r="K1544" s="35" t="s">
        <v>13552</v>
      </c>
      <c r="L1544" s="35" t="s">
        <v>13553</v>
      </c>
      <c r="M1544" s="35" t="s">
        <v>13554</v>
      </c>
      <c r="N1544" s="35" t="s">
        <v>428</v>
      </c>
      <c r="O1544" s="35" t="s">
        <v>187</v>
      </c>
      <c r="P1544" s="38">
        <v>240000</v>
      </c>
      <c r="Q1544" s="38">
        <v>6650</v>
      </c>
      <c r="R1544" s="38">
        <v>20000</v>
      </c>
      <c r="S1544" s="38">
        <v>0</v>
      </c>
      <c r="T1544" s="38">
        <v>0</v>
      </c>
      <c r="U1544" s="19"/>
      <c r="V1544" s="38">
        <v>0</v>
      </c>
      <c r="W1544" s="19"/>
      <c r="X1544" s="38">
        <v>0</v>
      </c>
      <c r="Y1544" s="38">
        <v>266650</v>
      </c>
      <c r="Z1544" s="38">
        <v>266650</v>
      </c>
      <c r="AA1544" s="39" t="s">
        <v>13555</v>
      </c>
      <c r="AB1544" s="38" t="s">
        <v>162</v>
      </c>
      <c r="AC1544" s="38" t="s">
        <v>112</v>
      </c>
    </row>
    <row r="1545" spans="1:29" x14ac:dyDescent="0.25">
      <c r="A1545" s="13" t="str">
        <f t="shared" si="50"/>
        <v>1800767896</v>
      </c>
      <c r="B1545" s="35">
        <v>1540</v>
      </c>
      <c r="C1545" s="36" t="s">
        <v>13556</v>
      </c>
      <c r="D1545" s="13" t="str">
        <f t="shared" si="51"/>
        <v>1800767896</v>
      </c>
      <c r="E1545" s="36"/>
      <c r="F1545" s="35" t="s">
        <v>13557</v>
      </c>
      <c r="G1545" s="37">
        <v>44108.271423611113</v>
      </c>
      <c r="H1545" s="35" t="s">
        <v>157</v>
      </c>
      <c r="I1545" s="35" t="s">
        <v>13558</v>
      </c>
      <c r="J1545" s="35" t="s">
        <v>13558</v>
      </c>
      <c r="K1545" s="35" t="s">
        <v>13559</v>
      </c>
      <c r="L1545" s="35" t="s">
        <v>13560</v>
      </c>
      <c r="M1545" s="35" t="s">
        <v>13561</v>
      </c>
      <c r="N1545" s="35" t="s">
        <v>13562</v>
      </c>
      <c r="O1545" s="35" t="s">
        <v>13563</v>
      </c>
      <c r="P1545" s="38">
        <v>370000</v>
      </c>
      <c r="Q1545" s="38">
        <v>6650</v>
      </c>
      <c r="R1545" s="38">
        <v>0</v>
      </c>
      <c r="S1545" s="38">
        <v>0</v>
      </c>
      <c r="T1545" s="38">
        <v>0</v>
      </c>
      <c r="U1545" s="19"/>
      <c r="V1545" s="38">
        <v>0</v>
      </c>
      <c r="W1545" s="19"/>
      <c r="X1545" s="38">
        <v>0</v>
      </c>
      <c r="Y1545" s="38">
        <v>376650</v>
      </c>
      <c r="Z1545" s="38">
        <v>376650</v>
      </c>
      <c r="AA1545" s="20"/>
      <c r="AB1545" s="19"/>
      <c r="AC1545" s="38" t="s">
        <v>112</v>
      </c>
    </row>
    <row r="1546" spans="1:29" x14ac:dyDescent="0.25">
      <c r="A1546" s="13" t="str">
        <f t="shared" si="50"/>
        <v>1875118079</v>
      </c>
      <c r="B1546" s="35">
        <v>1541</v>
      </c>
      <c r="C1546" s="36" t="s">
        <v>13564</v>
      </c>
      <c r="D1546" s="13" t="str">
        <f t="shared" si="51"/>
        <v>1875118079</v>
      </c>
      <c r="E1546" s="36"/>
      <c r="F1546" s="35" t="s">
        <v>13565</v>
      </c>
      <c r="G1546" s="37">
        <v>44108.279374999998</v>
      </c>
      <c r="H1546" s="35" t="s">
        <v>157</v>
      </c>
      <c r="I1546" s="35" t="s">
        <v>13566</v>
      </c>
      <c r="J1546" s="35" t="s">
        <v>13566</v>
      </c>
      <c r="K1546" s="35" t="s">
        <v>13567</v>
      </c>
      <c r="L1546" s="35" t="s">
        <v>13568</v>
      </c>
      <c r="M1546" s="35" t="s">
        <v>13569</v>
      </c>
      <c r="N1546" s="35" t="s">
        <v>1076</v>
      </c>
      <c r="O1546" s="35" t="s">
        <v>1077</v>
      </c>
      <c r="P1546" s="38">
        <v>620000</v>
      </c>
      <c r="Q1546" s="38">
        <v>6650</v>
      </c>
      <c r="R1546" s="38">
        <v>0</v>
      </c>
      <c r="S1546" s="38">
        <v>0</v>
      </c>
      <c r="T1546" s="38">
        <v>0</v>
      </c>
      <c r="U1546" s="19"/>
      <c r="V1546" s="38">
        <v>0</v>
      </c>
      <c r="W1546" s="19"/>
      <c r="X1546" s="38">
        <v>0</v>
      </c>
      <c r="Y1546" s="38">
        <v>626650</v>
      </c>
      <c r="Z1546" s="38">
        <v>626650</v>
      </c>
      <c r="AA1546" s="20"/>
      <c r="AB1546" s="19"/>
      <c r="AC1546" s="38" t="s">
        <v>112</v>
      </c>
    </row>
    <row r="1547" spans="1:29" x14ac:dyDescent="0.25">
      <c r="A1547" s="13" t="str">
        <f t="shared" si="50"/>
        <v>1736118504</v>
      </c>
      <c r="B1547" s="35">
        <v>1542</v>
      </c>
      <c r="C1547" s="36" t="s">
        <v>13570</v>
      </c>
      <c r="D1547" s="13" t="str">
        <f t="shared" si="51"/>
        <v>1736118504</v>
      </c>
      <c r="E1547" s="36"/>
      <c r="F1547" s="35" t="s">
        <v>13571</v>
      </c>
      <c r="G1547" s="37">
        <v>44108.280324074076</v>
      </c>
      <c r="H1547" s="35" t="s">
        <v>157</v>
      </c>
      <c r="I1547" s="35" t="s">
        <v>13572</v>
      </c>
      <c r="J1547" s="35" t="s">
        <v>13572</v>
      </c>
      <c r="K1547" s="35" t="s">
        <v>13573</v>
      </c>
      <c r="L1547" s="35" t="s">
        <v>13574</v>
      </c>
      <c r="M1547" s="35" t="s">
        <v>13575</v>
      </c>
      <c r="N1547" s="35" t="s">
        <v>13576</v>
      </c>
      <c r="O1547" s="35" t="s">
        <v>13577</v>
      </c>
      <c r="P1547" s="38">
        <v>500000</v>
      </c>
      <c r="Q1547" s="38">
        <v>6650</v>
      </c>
      <c r="R1547" s="38">
        <v>16000</v>
      </c>
      <c r="S1547" s="38">
        <v>0</v>
      </c>
      <c r="T1547" s="38">
        <v>0</v>
      </c>
      <c r="U1547" s="19"/>
      <c r="V1547" s="38">
        <v>0</v>
      </c>
      <c r="W1547" s="19"/>
      <c r="X1547" s="38">
        <v>0</v>
      </c>
      <c r="Y1547" s="38">
        <v>522650</v>
      </c>
      <c r="Z1547" s="38">
        <v>522650</v>
      </c>
      <c r="AA1547" s="39" t="s">
        <v>13578</v>
      </c>
      <c r="AB1547" s="38" t="s">
        <v>158</v>
      </c>
      <c r="AC1547" s="38" t="s">
        <v>112</v>
      </c>
    </row>
    <row r="1548" spans="1:29" x14ac:dyDescent="0.25">
      <c r="A1548" s="13" t="str">
        <f t="shared" si="50"/>
        <v>1311218243</v>
      </c>
      <c r="B1548" s="35">
        <v>1543</v>
      </c>
      <c r="C1548" s="36" t="s">
        <v>13579</v>
      </c>
      <c r="D1548" s="13" t="str">
        <f t="shared" si="51"/>
        <v>1311218243</v>
      </c>
      <c r="E1548" s="36"/>
      <c r="F1548" s="35" t="s">
        <v>13580</v>
      </c>
      <c r="G1548" s="37">
        <v>44108.284247685187</v>
      </c>
      <c r="H1548" s="35" t="s">
        <v>157</v>
      </c>
      <c r="I1548" s="35" t="s">
        <v>13581</v>
      </c>
      <c r="J1548" s="35" t="s">
        <v>13581</v>
      </c>
      <c r="K1548" s="35" t="s">
        <v>13582</v>
      </c>
      <c r="L1548" s="35" t="s">
        <v>13583</v>
      </c>
      <c r="M1548" s="35" t="s">
        <v>13584</v>
      </c>
      <c r="N1548" s="35" t="s">
        <v>13585</v>
      </c>
      <c r="O1548" s="35" t="s">
        <v>13586</v>
      </c>
      <c r="P1548" s="38">
        <v>1200000</v>
      </c>
      <c r="Q1548" s="38">
        <v>6650</v>
      </c>
      <c r="R1548" s="38">
        <v>0</v>
      </c>
      <c r="S1548" s="38">
        <v>0</v>
      </c>
      <c r="T1548" s="38">
        <v>0</v>
      </c>
      <c r="U1548" s="19"/>
      <c r="V1548" s="38">
        <v>0</v>
      </c>
      <c r="W1548" s="19"/>
      <c r="X1548" s="38">
        <v>0</v>
      </c>
      <c r="Y1548" s="38">
        <v>1206650</v>
      </c>
      <c r="Z1548" s="38">
        <v>1206650</v>
      </c>
      <c r="AA1548" s="20"/>
      <c r="AB1548" s="19"/>
      <c r="AC1548" s="38" t="s">
        <v>112</v>
      </c>
    </row>
    <row r="1549" spans="1:29" x14ac:dyDescent="0.25">
      <c r="A1549" s="13" t="str">
        <f t="shared" si="50"/>
        <v>1598508136</v>
      </c>
      <c r="B1549" s="35">
        <v>1544</v>
      </c>
      <c r="C1549" s="36" t="s">
        <v>13587</v>
      </c>
      <c r="D1549" s="13" t="str">
        <f t="shared" si="51"/>
        <v>1598508136</v>
      </c>
      <c r="E1549" s="36"/>
      <c r="F1549" s="35" t="s">
        <v>13588</v>
      </c>
      <c r="G1549" s="37">
        <v>44108.2965625</v>
      </c>
      <c r="H1549" s="35" t="s">
        <v>157</v>
      </c>
      <c r="I1549" s="35" t="s">
        <v>13589</v>
      </c>
      <c r="J1549" s="35" t="s">
        <v>13589</v>
      </c>
      <c r="K1549" s="35" t="s">
        <v>13590</v>
      </c>
      <c r="L1549" s="35" t="s">
        <v>13591</v>
      </c>
      <c r="M1549" s="35" t="s">
        <v>13592</v>
      </c>
      <c r="N1549" s="35" t="s">
        <v>13593</v>
      </c>
      <c r="O1549" s="35" t="s">
        <v>13594</v>
      </c>
      <c r="P1549" s="38">
        <v>474000</v>
      </c>
      <c r="Q1549" s="38">
        <v>6650</v>
      </c>
      <c r="R1549" s="38">
        <v>16000</v>
      </c>
      <c r="S1549" s="38">
        <v>0</v>
      </c>
      <c r="T1549" s="38">
        <v>0</v>
      </c>
      <c r="U1549" s="19"/>
      <c r="V1549" s="38">
        <v>0</v>
      </c>
      <c r="W1549" s="19"/>
      <c r="X1549" s="38">
        <v>0</v>
      </c>
      <c r="Y1549" s="38">
        <v>496650</v>
      </c>
      <c r="Z1549" s="38">
        <v>496650</v>
      </c>
      <c r="AA1549" s="39" t="s">
        <v>13595</v>
      </c>
      <c r="AB1549" s="38" t="s">
        <v>162</v>
      </c>
      <c r="AC1549" s="38" t="s">
        <v>112</v>
      </c>
    </row>
    <row r="1550" spans="1:29" x14ac:dyDescent="0.25">
      <c r="A1550" s="13" t="str">
        <f t="shared" si="50"/>
        <v>1196008125</v>
      </c>
      <c r="B1550" s="35">
        <v>1545</v>
      </c>
      <c r="C1550" s="36" t="s">
        <v>13596</v>
      </c>
      <c r="D1550" s="13" t="str">
        <f t="shared" si="51"/>
        <v>1196008125</v>
      </c>
      <c r="E1550" s="36"/>
      <c r="F1550" s="35" t="s">
        <v>13597</v>
      </c>
      <c r="G1550" s="37">
        <v>44108.297592592593</v>
      </c>
      <c r="H1550" s="35" t="s">
        <v>157</v>
      </c>
      <c r="I1550" s="35" t="s">
        <v>13598</v>
      </c>
      <c r="J1550" s="35" t="s">
        <v>13598</v>
      </c>
      <c r="K1550" s="35" t="s">
        <v>13599</v>
      </c>
      <c r="L1550" s="35" t="s">
        <v>13600</v>
      </c>
      <c r="M1550" s="35" t="s">
        <v>13601</v>
      </c>
      <c r="N1550" s="35" t="s">
        <v>13602</v>
      </c>
      <c r="O1550" s="35" t="s">
        <v>13603</v>
      </c>
      <c r="P1550" s="38">
        <v>310000</v>
      </c>
      <c r="Q1550" s="38">
        <v>6650</v>
      </c>
      <c r="R1550" s="38">
        <v>20000</v>
      </c>
      <c r="S1550" s="38">
        <v>0</v>
      </c>
      <c r="T1550" s="38">
        <v>0</v>
      </c>
      <c r="U1550" s="19"/>
      <c r="V1550" s="38">
        <v>0</v>
      </c>
      <c r="W1550" s="19"/>
      <c r="X1550" s="38">
        <v>0</v>
      </c>
      <c r="Y1550" s="38">
        <v>336650</v>
      </c>
      <c r="Z1550" s="38">
        <v>336650</v>
      </c>
      <c r="AA1550" s="39" t="s">
        <v>13604</v>
      </c>
      <c r="AB1550" s="38" t="s">
        <v>168</v>
      </c>
      <c r="AC1550" s="38" t="s">
        <v>112</v>
      </c>
    </row>
    <row r="1551" spans="1:29" x14ac:dyDescent="0.25">
      <c r="A1551" s="13" t="str">
        <f t="shared" si="50"/>
        <v>1619608199</v>
      </c>
      <c r="B1551" s="35">
        <v>1546</v>
      </c>
      <c r="C1551" s="36" t="s">
        <v>13605</v>
      </c>
      <c r="D1551" s="13" t="str">
        <f t="shared" si="51"/>
        <v>1619608199</v>
      </c>
      <c r="E1551" s="36"/>
      <c r="F1551" s="35" t="s">
        <v>13606</v>
      </c>
      <c r="G1551" s="37">
        <v>44108.30568287037</v>
      </c>
      <c r="H1551" s="35" t="s">
        <v>157</v>
      </c>
      <c r="I1551" s="35" t="s">
        <v>13607</v>
      </c>
      <c r="J1551" s="35" t="s">
        <v>13607</v>
      </c>
      <c r="K1551" s="35" t="s">
        <v>13608</v>
      </c>
      <c r="L1551" s="35" t="s">
        <v>13609</v>
      </c>
      <c r="M1551" s="35" t="s">
        <v>13610</v>
      </c>
      <c r="N1551" s="35" t="s">
        <v>13611</v>
      </c>
      <c r="O1551" s="35" t="s">
        <v>13612</v>
      </c>
      <c r="P1551" s="38">
        <v>1190000</v>
      </c>
      <c r="Q1551" s="38">
        <v>6650</v>
      </c>
      <c r="R1551" s="38">
        <v>0</v>
      </c>
      <c r="S1551" s="38">
        <v>0</v>
      </c>
      <c r="T1551" s="38">
        <v>0</v>
      </c>
      <c r="U1551" s="19"/>
      <c r="V1551" s="38">
        <v>0</v>
      </c>
      <c r="W1551" s="19"/>
      <c r="X1551" s="38">
        <v>0</v>
      </c>
      <c r="Y1551" s="38">
        <v>1196650</v>
      </c>
      <c r="Z1551" s="38">
        <v>1196650</v>
      </c>
      <c r="AA1551" s="20"/>
      <c r="AB1551" s="19"/>
      <c r="AC1551" s="38" t="s">
        <v>112</v>
      </c>
    </row>
    <row r="1552" spans="1:29" x14ac:dyDescent="0.25">
      <c r="A1552" s="13" t="str">
        <f t="shared" si="50"/>
        <v>1271277561</v>
      </c>
      <c r="B1552" s="35">
        <v>1547</v>
      </c>
      <c r="C1552" s="36" t="s">
        <v>13613</v>
      </c>
      <c r="D1552" s="13" t="str">
        <f t="shared" si="51"/>
        <v>1271277561</v>
      </c>
      <c r="E1552" s="36"/>
      <c r="F1552" s="35" t="s">
        <v>13614</v>
      </c>
      <c r="G1552" s="37">
        <v>44108.328773148147</v>
      </c>
      <c r="H1552" s="35" t="s">
        <v>157</v>
      </c>
      <c r="I1552" s="35" t="s">
        <v>13615</v>
      </c>
      <c r="J1552" s="35" t="s">
        <v>13615</v>
      </c>
      <c r="K1552" s="35" t="s">
        <v>13616</v>
      </c>
      <c r="L1552" s="35" t="s">
        <v>13617</v>
      </c>
      <c r="M1552" s="35" t="s">
        <v>13618</v>
      </c>
      <c r="N1552" s="35" t="s">
        <v>575</v>
      </c>
      <c r="O1552" s="35" t="s">
        <v>576</v>
      </c>
      <c r="P1552" s="38">
        <v>2685000</v>
      </c>
      <c r="Q1552" s="38">
        <v>6650</v>
      </c>
      <c r="R1552" s="38">
        <v>50000</v>
      </c>
      <c r="S1552" s="38">
        <v>0</v>
      </c>
      <c r="T1552" s="38">
        <v>0</v>
      </c>
      <c r="U1552" s="19"/>
      <c r="V1552" s="38">
        <v>0</v>
      </c>
      <c r="W1552" s="19"/>
      <c r="X1552" s="38">
        <v>0</v>
      </c>
      <c r="Y1552" s="38">
        <v>2741650</v>
      </c>
      <c r="Z1552" s="38">
        <v>2741650</v>
      </c>
      <c r="AA1552" s="39" t="s">
        <v>13619</v>
      </c>
      <c r="AB1552" s="38" t="s">
        <v>162</v>
      </c>
      <c r="AC1552" s="38" t="s">
        <v>112</v>
      </c>
    </row>
    <row r="1553" spans="1:29" x14ac:dyDescent="0.25">
      <c r="A1553" s="13" t="str">
        <f t="shared" si="50"/>
        <v>1765277867</v>
      </c>
      <c r="B1553" s="35">
        <v>1548</v>
      </c>
      <c r="C1553" s="36" t="s">
        <v>13620</v>
      </c>
      <c r="D1553" s="13" t="str">
        <f t="shared" si="51"/>
        <v>1765277867</v>
      </c>
      <c r="E1553" s="36"/>
      <c r="F1553" s="35" t="s">
        <v>13621</v>
      </c>
      <c r="G1553" s="37">
        <v>44108.328888888886</v>
      </c>
      <c r="H1553" s="35" t="s">
        <v>157</v>
      </c>
      <c r="I1553" s="35" t="s">
        <v>13622</v>
      </c>
      <c r="J1553" s="35" t="s">
        <v>13622</v>
      </c>
      <c r="K1553" s="35" t="s">
        <v>13623</v>
      </c>
      <c r="L1553" s="35" t="s">
        <v>13624</v>
      </c>
      <c r="M1553" s="35" t="s">
        <v>13625</v>
      </c>
      <c r="N1553" s="35" t="s">
        <v>13626</v>
      </c>
      <c r="O1553" s="35" t="s">
        <v>13627</v>
      </c>
      <c r="P1553" s="38">
        <v>213000</v>
      </c>
      <c r="Q1553" s="38">
        <v>6650</v>
      </c>
      <c r="R1553" s="38">
        <v>10000</v>
      </c>
      <c r="S1553" s="38">
        <v>0</v>
      </c>
      <c r="T1553" s="38">
        <v>0</v>
      </c>
      <c r="U1553" s="19"/>
      <c r="V1553" s="38">
        <v>0</v>
      </c>
      <c r="W1553" s="19"/>
      <c r="X1553" s="38">
        <v>0</v>
      </c>
      <c r="Y1553" s="38">
        <v>229650</v>
      </c>
      <c r="Z1553" s="38">
        <v>229650</v>
      </c>
      <c r="AA1553" s="39" t="s">
        <v>13628</v>
      </c>
      <c r="AB1553" s="38" t="s">
        <v>168</v>
      </c>
      <c r="AC1553" s="38" t="s">
        <v>112</v>
      </c>
    </row>
    <row r="1554" spans="1:29" x14ac:dyDescent="0.25">
      <c r="A1554" s="13" t="str">
        <f t="shared" si="50"/>
        <v>1830818264</v>
      </c>
      <c r="B1554" s="35">
        <v>1549</v>
      </c>
      <c r="C1554" s="36" t="s">
        <v>13629</v>
      </c>
      <c r="D1554" s="13" t="str">
        <f t="shared" si="51"/>
        <v>1830818264</v>
      </c>
      <c r="E1554" s="36"/>
      <c r="F1554" s="35" t="s">
        <v>13630</v>
      </c>
      <c r="G1554" s="37">
        <v>44108.353506944448</v>
      </c>
      <c r="H1554" s="35" t="s">
        <v>157</v>
      </c>
      <c r="I1554" s="35" t="s">
        <v>13631</v>
      </c>
      <c r="J1554" s="35" t="s">
        <v>13631</v>
      </c>
      <c r="K1554" s="35" t="s">
        <v>13632</v>
      </c>
      <c r="L1554" s="35" t="s">
        <v>13633</v>
      </c>
      <c r="M1554" s="35" t="s">
        <v>13634</v>
      </c>
      <c r="N1554" s="35" t="s">
        <v>4909</v>
      </c>
      <c r="O1554" s="35" t="s">
        <v>4910</v>
      </c>
      <c r="P1554" s="38">
        <v>1560000</v>
      </c>
      <c r="Q1554" s="38">
        <v>6650</v>
      </c>
      <c r="R1554" s="38">
        <v>16000</v>
      </c>
      <c r="S1554" s="38">
        <v>0</v>
      </c>
      <c r="T1554" s="38">
        <v>0</v>
      </c>
      <c r="U1554" s="19"/>
      <c r="V1554" s="38">
        <v>0</v>
      </c>
      <c r="W1554" s="19"/>
      <c r="X1554" s="38">
        <v>0</v>
      </c>
      <c r="Y1554" s="38">
        <v>1582650</v>
      </c>
      <c r="Z1554" s="38">
        <v>1582650</v>
      </c>
      <c r="AA1554" s="39" t="s">
        <v>13635</v>
      </c>
      <c r="AB1554" s="38" t="s">
        <v>162</v>
      </c>
      <c r="AC1554" s="38" t="s">
        <v>112</v>
      </c>
    </row>
    <row r="1555" spans="1:29" x14ac:dyDescent="0.25">
      <c r="A1555" s="13" t="str">
        <f t="shared" si="50"/>
        <v>1201918823</v>
      </c>
      <c r="B1555" s="35">
        <v>1550</v>
      </c>
      <c r="C1555" s="36" t="s">
        <v>13636</v>
      </c>
      <c r="D1555" s="13" t="str">
        <f t="shared" si="51"/>
        <v>1201918823</v>
      </c>
      <c r="E1555" s="36"/>
      <c r="F1555" s="35" t="s">
        <v>13637</v>
      </c>
      <c r="G1555" s="37">
        <v>44108.367280092592</v>
      </c>
      <c r="H1555" s="35" t="s">
        <v>157</v>
      </c>
      <c r="I1555" s="35" t="s">
        <v>13638</v>
      </c>
      <c r="J1555" s="35" t="s">
        <v>13638</v>
      </c>
      <c r="K1555" s="35" t="s">
        <v>13639</v>
      </c>
      <c r="L1555" s="35" t="s">
        <v>13640</v>
      </c>
      <c r="M1555" s="35" t="s">
        <v>13641</v>
      </c>
      <c r="N1555" s="35" t="s">
        <v>1013</v>
      </c>
      <c r="O1555" s="35" t="s">
        <v>1014</v>
      </c>
      <c r="P1555" s="38">
        <v>474000</v>
      </c>
      <c r="Q1555" s="38">
        <v>6650</v>
      </c>
      <c r="R1555" s="38">
        <v>10000</v>
      </c>
      <c r="S1555" s="38">
        <v>0</v>
      </c>
      <c r="T1555" s="38">
        <v>0</v>
      </c>
      <c r="U1555" s="19"/>
      <c r="V1555" s="38">
        <v>0</v>
      </c>
      <c r="W1555" s="19"/>
      <c r="X1555" s="38">
        <v>0</v>
      </c>
      <c r="Y1555" s="38">
        <v>490650</v>
      </c>
      <c r="Z1555" s="38">
        <v>490650</v>
      </c>
      <c r="AA1555" s="39" t="s">
        <v>13642</v>
      </c>
      <c r="AB1555" s="38" t="s">
        <v>162</v>
      </c>
      <c r="AC1555" s="38" t="s">
        <v>112</v>
      </c>
    </row>
    <row r="1556" spans="1:29" x14ac:dyDescent="0.25">
      <c r="A1556" s="13" t="str">
        <f t="shared" si="50"/>
        <v>1385918333</v>
      </c>
      <c r="B1556" s="35">
        <v>1551</v>
      </c>
      <c r="C1556" s="36" t="s">
        <v>13643</v>
      </c>
      <c r="D1556" s="13" t="str">
        <f t="shared" si="51"/>
        <v>1385918333</v>
      </c>
      <c r="E1556" s="36"/>
      <c r="F1556" s="35" t="s">
        <v>13644</v>
      </c>
      <c r="G1556" s="37">
        <v>44108.371516203704</v>
      </c>
      <c r="H1556" s="35" t="s">
        <v>157</v>
      </c>
      <c r="I1556" s="35" t="s">
        <v>13645</v>
      </c>
      <c r="J1556" s="35" t="s">
        <v>13645</v>
      </c>
      <c r="K1556" s="35" t="s">
        <v>13646</v>
      </c>
      <c r="L1556" s="35" t="s">
        <v>13647</v>
      </c>
      <c r="M1556" s="35" t="s">
        <v>13648</v>
      </c>
      <c r="N1556" s="35" t="s">
        <v>13649</v>
      </c>
      <c r="O1556" s="35" t="s">
        <v>13650</v>
      </c>
      <c r="P1556" s="38">
        <v>50000</v>
      </c>
      <c r="Q1556" s="38">
        <v>6650</v>
      </c>
      <c r="R1556" s="38">
        <v>0</v>
      </c>
      <c r="S1556" s="38">
        <v>0</v>
      </c>
      <c r="T1556" s="38">
        <v>0</v>
      </c>
      <c r="U1556" s="19"/>
      <c r="V1556" s="38">
        <v>0</v>
      </c>
      <c r="W1556" s="19"/>
      <c r="X1556" s="38">
        <v>0</v>
      </c>
      <c r="Y1556" s="38">
        <v>56650</v>
      </c>
      <c r="Z1556" s="38">
        <v>56650</v>
      </c>
      <c r="AA1556" s="20"/>
      <c r="AB1556" s="19"/>
      <c r="AC1556" s="38" t="s">
        <v>112</v>
      </c>
    </row>
    <row r="1557" spans="1:29" x14ac:dyDescent="0.25">
      <c r="A1557" s="13" t="str">
        <f t="shared" si="50"/>
        <v>1338918966</v>
      </c>
      <c r="B1557" s="35">
        <v>1552</v>
      </c>
      <c r="C1557" s="36" t="s">
        <v>13651</v>
      </c>
      <c r="D1557" s="13" t="str">
        <f t="shared" si="51"/>
        <v>1338918966</v>
      </c>
      <c r="E1557" s="36"/>
      <c r="F1557" s="35" t="s">
        <v>13652</v>
      </c>
      <c r="G1557" s="37">
        <v>44108.374571759261</v>
      </c>
      <c r="H1557" s="35" t="s">
        <v>157</v>
      </c>
      <c r="I1557" s="35" t="s">
        <v>13653</v>
      </c>
      <c r="J1557" s="35" t="s">
        <v>13653</v>
      </c>
      <c r="K1557" s="35" t="s">
        <v>13654</v>
      </c>
      <c r="L1557" s="35" t="s">
        <v>13655</v>
      </c>
      <c r="M1557" s="35" t="s">
        <v>13656</v>
      </c>
      <c r="N1557" s="35" t="s">
        <v>13657</v>
      </c>
      <c r="O1557" s="35" t="s">
        <v>13658</v>
      </c>
      <c r="P1557" s="38">
        <v>50000</v>
      </c>
      <c r="Q1557" s="38">
        <v>6650</v>
      </c>
      <c r="R1557" s="38">
        <v>15000</v>
      </c>
      <c r="S1557" s="38">
        <v>0</v>
      </c>
      <c r="T1557" s="38">
        <v>0</v>
      </c>
      <c r="U1557" s="19"/>
      <c r="V1557" s="38">
        <v>0</v>
      </c>
      <c r="W1557" s="19"/>
      <c r="X1557" s="38">
        <v>0</v>
      </c>
      <c r="Y1557" s="38">
        <v>71650</v>
      </c>
      <c r="Z1557" s="38">
        <v>71650</v>
      </c>
      <c r="AA1557" s="39" t="s">
        <v>13659</v>
      </c>
      <c r="AB1557" s="38" t="s">
        <v>151</v>
      </c>
      <c r="AC1557" s="38" t="s">
        <v>112</v>
      </c>
    </row>
    <row r="1558" spans="1:29" x14ac:dyDescent="0.25">
      <c r="A1558" s="13" t="str">
        <f t="shared" si="50"/>
        <v>1681028404</v>
      </c>
      <c r="B1558" s="35">
        <v>1553</v>
      </c>
      <c r="C1558" s="36" t="s">
        <v>13660</v>
      </c>
      <c r="D1558" s="13" t="str">
        <f t="shared" si="51"/>
        <v>1681028404</v>
      </c>
      <c r="E1558" s="36"/>
      <c r="F1558" s="35" t="s">
        <v>13661</v>
      </c>
      <c r="G1558" s="37">
        <v>44108.377928240741</v>
      </c>
      <c r="H1558" s="35" t="s">
        <v>157</v>
      </c>
      <c r="I1558" s="35" t="s">
        <v>13662</v>
      </c>
      <c r="J1558" s="35" t="s">
        <v>13662</v>
      </c>
      <c r="K1558" s="35" t="s">
        <v>13663</v>
      </c>
      <c r="L1558" s="35" t="s">
        <v>13664</v>
      </c>
      <c r="M1558" s="35" t="s">
        <v>13665</v>
      </c>
      <c r="N1558" s="35" t="s">
        <v>13666</v>
      </c>
      <c r="O1558" s="35" t="s">
        <v>13667</v>
      </c>
      <c r="P1558" s="38">
        <v>50000</v>
      </c>
      <c r="Q1558" s="38">
        <v>6650</v>
      </c>
      <c r="R1558" s="38">
        <v>0</v>
      </c>
      <c r="S1558" s="38">
        <v>0</v>
      </c>
      <c r="T1558" s="38">
        <v>0</v>
      </c>
      <c r="U1558" s="19"/>
      <c r="V1558" s="38">
        <v>0</v>
      </c>
      <c r="W1558" s="19"/>
      <c r="X1558" s="38">
        <v>0</v>
      </c>
      <c r="Y1558" s="38">
        <v>56650</v>
      </c>
      <c r="Z1558" s="38">
        <v>56650</v>
      </c>
      <c r="AA1558" s="20"/>
      <c r="AB1558" s="19"/>
      <c r="AC1558" s="38" t="s">
        <v>112</v>
      </c>
    </row>
    <row r="1559" spans="1:29" x14ac:dyDescent="0.25">
      <c r="A1559" s="13" t="str">
        <f t="shared" si="50"/>
        <v>1419677776</v>
      </c>
      <c r="B1559" s="35">
        <v>1554</v>
      </c>
      <c r="C1559" s="36" t="s">
        <v>13668</v>
      </c>
      <c r="D1559" s="13" t="str">
        <f t="shared" si="51"/>
        <v>1419677776</v>
      </c>
      <c r="E1559" s="36"/>
      <c r="F1559" s="35" t="s">
        <v>13669</v>
      </c>
      <c r="G1559" s="37">
        <v>44108.378530092596</v>
      </c>
      <c r="H1559" s="35" t="s">
        <v>157</v>
      </c>
      <c r="I1559" s="35" t="s">
        <v>13670</v>
      </c>
      <c r="J1559" s="35" t="s">
        <v>13670</v>
      </c>
      <c r="K1559" s="35" t="s">
        <v>13671</v>
      </c>
      <c r="L1559" s="35" t="s">
        <v>13672</v>
      </c>
      <c r="M1559" s="35" t="s">
        <v>13673</v>
      </c>
      <c r="N1559" s="35" t="s">
        <v>13674</v>
      </c>
      <c r="O1559" s="35" t="s">
        <v>551</v>
      </c>
      <c r="P1559" s="38">
        <v>50000</v>
      </c>
      <c r="Q1559" s="38">
        <v>6650</v>
      </c>
      <c r="R1559" s="38">
        <v>0</v>
      </c>
      <c r="S1559" s="38">
        <v>0</v>
      </c>
      <c r="T1559" s="38">
        <v>0</v>
      </c>
      <c r="U1559" s="19"/>
      <c r="V1559" s="38">
        <v>0</v>
      </c>
      <c r="W1559" s="19"/>
      <c r="X1559" s="38">
        <v>0</v>
      </c>
      <c r="Y1559" s="38">
        <v>56650</v>
      </c>
      <c r="Z1559" s="38">
        <v>56650</v>
      </c>
      <c r="AA1559" s="20"/>
      <c r="AB1559" s="19"/>
      <c r="AC1559" s="38" t="s">
        <v>112</v>
      </c>
    </row>
    <row r="1560" spans="1:29" x14ac:dyDescent="0.25">
      <c r="A1560" s="13" t="str">
        <f t="shared" si="50"/>
        <v>1255777927</v>
      </c>
      <c r="B1560" s="35">
        <v>1555</v>
      </c>
      <c r="C1560" s="36" t="s">
        <v>13675</v>
      </c>
      <c r="D1560" s="13" t="str">
        <f t="shared" si="51"/>
        <v>1255777927</v>
      </c>
      <c r="E1560" s="36"/>
      <c r="F1560" s="35" t="s">
        <v>13676</v>
      </c>
      <c r="G1560" s="37">
        <v>44108.38480324074</v>
      </c>
      <c r="H1560" s="35" t="s">
        <v>157</v>
      </c>
      <c r="I1560" s="35" t="s">
        <v>13677</v>
      </c>
      <c r="J1560" s="35" t="s">
        <v>13677</v>
      </c>
      <c r="K1560" s="35" t="s">
        <v>13678</v>
      </c>
      <c r="L1560" s="35" t="s">
        <v>13679</v>
      </c>
      <c r="M1560" s="35" t="s">
        <v>13680</v>
      </c>
      <c r="N1560" s="35" t="s">
        <v>13681</v>
      </c>
      <c r="O1560" s="35" t="s">
        <v>13682</v>
      </c>
      <c r="P1560" s="38">
        <v>50000</v>
      </c>
      <c r="Q1560" s="38">
        <v>6650</v>
      </c>
      <c r="R1560" s="38">
        <v>0</v>
      </c>
      <c r="S1560" s="38">
        <v>0</v>
      </c>
      <c r="T1560" s="38">
        <v>0</v>
      </c>
      <c r="U1560" s="19"/>
      <c r="V1560" s="38">
        <v>0</v>
      </c>
      <c r="W1560" s="19"/>
      <c r="X1560" s="38">
        <v>0</v>
      </c>
      <c r="Y1560" s="38">
        <v>56650</v>
      </c>
      <c r="Z1560" s="38">
        <v>56650</v>
      </c>
      <c r="AA1560" s="20"/>
      <c r="AB1560" s="19"/>
      <c r="AC1560" s="38" t="s">
        <v>112</v>
      </c>
    </row>
    <row r="1561" spans="1:29" x14ac:dyDescent="0.25">
      <c r="A1561" s="13" t="str">
        <f t="shared" si="50"/>
        <v>1398028794</v>
      </c>
      <c r="B1561" s="35">
        <v>1556</v>
      </c>
      <c r="C1561" s="36" t="s">
        <v>13683</v>
      </c>
      <c r="D1561" s="13" t="str">
        <f t="shared" si="51"/>
        <v>1398028794</v>
      </c>
      <c r="E1561" s="36"/>
      <c r="F1561" s="35" t="s">
        <v>13684</v>
      </c>
      <c r="G1561" s="37">
        <v>44108.386793981481</v>
      </c>
      <c r="H1561" s="35" t="s">
        <v>157</v>
      </c>
      <c r="I1561" s="35" t="s">
        <v>13685</v>
      </c>
      <c r="J1561" s="35" t="s">
        <v>13685</v>
      </c>
      <c r="K1561" s="35" t="s">
        <v>13686</v>
      </c>
      <c r="L1561" s="35" t="s">
        <v>13687</v>
      </c>
      <c r="M1561" s="35" t="s">
        <v>13688</v>
      </c>
      <c r="N1561" s="35" t="s">
        <v>13689</v>
      </c>
      <c r="O1561" s="35" t="s">
        <v>13690</v>
      </c>
      <c r="P1561" s="38">
        <v>50000</v>
      </c>
      <c r="Q1561" s="38">
        <v>6650</v>
      </c>
      <c r="R1561" s="38">
        <v>0</v>
      </c>
      <c r="S1561" s="38">
        <v>0</v>
      </c>
      <c r="T1561" s="38">
        <v>0</v>
      </c>
      <c r="U1561" s="19"/>
      <c r="V1561" s="38">
        <v>0</v>
      </c>
      <c r="W1561" s="19"/>
      <c r="X1561" s="38">
        <v>0</v>
      </c>
      <c r="Y1561" s="38">
        <v>56650</v>
      </c>
      <c r="Z1561" s="38">
        <v>56650</v>
      </c>
      <c r="AA1561" s="20"/>
      <c r="AB1561" s="19"/>
      <c r="AC1561" s="38" t="s">
        <v>112</v>
      </c>
    </row>
    <row r="1562" spans="1:29" x14ac:dyDescent="0.25">
      <c r="A1562" s="13" t="str">
        <f t="shared" si="50"/>
        <v>1109777448</v>
      </c>
      <c r="B1562" s="35">
        <v>1557</v>
      </c>
      <c r="C1562" s="36" t="s">
        <v>13691</v>
      </c>
      <c r="D1562" s="13" t="str">
        <f t="shared" si="51"/>
        <v>1109777448</v>
      </c>
      <c r="E1562" s="36"/>
      <c r="F1562" s="35" t="s">
        <v>13692</v>
      </c>
      <c r="G1562" s="37">
        <v>44108.389131944445</v>
      </c>
      <c r="H1562" s="35" t="s">
        <v>157</v>
      </c>
      <c r="I1562" s="35" t="s">
        <v>13693</v>
      </c>
      <c r="J1562" s="35" t="s">
        <v>13693</v>
      </c>
      <c r="K1562" s="35" t="s">
        <v>13694</v>
      </c>
      <c r="L1562" s="35" t="s">
        <v>13695</v>
      </c>
      <c r="M1562" s="35" t="s">
        <v>13696</v>
      </c>
      <c r="N1562" s="35" t="s">
        <v>342</v>
      </c>
      <c r="O1562" s="35" t="s">
        <v>343</v>
      </c>
      <c r="P1562" s="38">
        <v>474000</v>
      </c>
      <c r="Q1562" s="38">
        <v>6650</v>
      </c>
      <c r="R1562" s="38">
        <v>10000</v>
      </c>
      <c r="S1562" s="38">
        <v>0</v>
      </c>
      <c r="T1562" s="38">
        <v>0</v>
      </c>
      <c r="U1562" s="19"/>
      <c r="V1562" s="38">
        <v>0</v>
      </c>
      <c r="W1562" s="19"/>
      <c r="X1562" s="38">
        <v>0</v>
      </c>
      <c r="Y1562" s="38">
        <v>490650</v>
      </c>
      <c r="Z1562" s="38">
        <v>490650</v>
      </c>
      <c r="AA1562" s="39" t="s">
        <v>13697</v>
      </c>
      <c r="AB1562" s="38" t="s">
        <v>168</v>
      </c>
      <c r="AC1562" s="38" t="s">
        <v>112</v>
      </c>
    </row>
    <row r="1563" spans="1:29" x14ac:dyDescent="0.25">
      <c r="A1563" s="13" t="str">
        <f t="shared" si="50"/>
        <v>1328228629</v>
      </c>
      <c r="B1563" s="35">
        <v>1558</v>
      </c>
      <c r="C1563" s="36" t="s">
        <v>13698</v>
      </c>
      <c r="D1563" s="13" t="str">
        <f t="shared" si="51"/>
        <v>1328228629</v>
      </c>
      <c r="E1563" s="36"/>
      <c r="F1563" s="35" t="s">
        <v>13699</v>
      </c>
      <c r="G1563" s="37">
        <v>44108.40865740741</v>
      </c>
      <c r="H1563" s="35" t="s">
        <v>157</v>
      </c>
      <c r="I1563" s="35" t="s">
        <v>13700</v>
      </c>
      <c r="J1563" s="35" t="s">
        <v>13700</v>
      </c>
      <c r="K1563" s="35" t="s">
        <v>13701</v>
      </c>
      <c r="L1563" s="35" t="s">
        <v>13702</v>
      </c>
      <c r="M1563" s="35" t="s">
        <v>13703</v>
      </c>
      <c r="N1563" s="35" t="s">
        <v>338</v>
      </c>
      <c r="O1563" s="35" t="s">
        <v>339</v>
      </c>
      <c r="P1563" s="38">
        <v>420000</v>
      </c>
      <c r="Q1563" s="38">
        <v>6650</v>
      </c>
      <c r="R1563" s="38">
        <v>22000</v>
      </c>
      <c r="S1563" s="38">
        <v>0</v>
      </c>
      <c r="T1563" s="38">
        <v>0</v>
      </c>
      <c r="U1563" s="19"/>
      <c r="V1563" s="38">
        <v>0</v>
      </c>
      <c r="W1563" s="19"/>
      <c r="X1563" s="38">
        <v>0</v>
      </c>
      <c r="Y1563" s="38">
        <v>448650</v>
      </c>
      <c r="Z1563" s="38">
        <v>448650</v>
      </c>
      <c r="AA1563" s="39" t="s">
        <v>13704</v>
      </c>
      <c r="AB1563" s="38" t="s">
        <v>138</v>
      </c>
      <c r="AC1563" s="38" t="s">
        <v>112</v>
      </c>
    </row>
    <row r="1564" spans="1:29" x14ac:dyDescent="0.25">
      <c r="A1564" s="13" t="str">
        <f t="shared" si="50"/>
        <v>1430677351</v>
      </c>
      <c r="B1564" s="35">
        <v>1559</v>
      </c>
      <c r="C1564" s="36" t="s">
        <v>13705</v>
      </c>
      <c r="D1564" s="13" t="str">
        <f t="shared" si="51"/>
        <v>1430677351</v>
      </c>
      <c r="E1564" s="36"/>
      <c r="F1564" s="35" t="s">
        <v>13706</v>
      </c>
      <c r="G1564" s="37">
        <v>44108.411099537036</v>
      </c>
      <c r="H1564" s="35" t="s">
        <v>157</v>
      </c>
      <c r="I1564" s="35" t="s">
        <v>13707</v>
      </c>
      <c r="J1564" s="35" t="s">
        <v>13707</v>
      </c>
      <c r="K1564" s="35" t="s">
        <v>13708</v>
      </c>
      <c r="L1564" s="35" t="s">
        <v>13709</v>
      </c>
      <c r="M1564" s="35" t="s">
        <v>13710</v>
      </c>
      <c r="N1564" s="35" t="s">
        <v>9363</v>
      </c>
      <c r="O1564" s="35" t="s">
        <v>9364</v>
      </c>
      <c r="P1564" s="38">
        <v>950000</v>
      </c>
      <c r="Q1564" s="38">
        <v>6650</v>
      </c>
      <c r="R1564" s="38">
        <v>10000</v>
      </c>
      <c r="S1564" s="38">
        <v>0</v>
      </c>
      <c r="T1564" s="38">
        <v>0</v>
      </c>
      <c r="U1564" s="19"/>
      <c r="V1564" s="38">
        <v>0</v>
      </c>
      <c r="W1564" s="19"/>
      <c r="X1564" s="38">
        <v>0</v>
      </c>
      <c r="Y1564" s="38">
        <v>966650</v>
      </c>
      <c r="Z1564" s="38">
        <v>966650</v>
      </c>
      <c r="AA1564" s="39" t="s">
        <v>13711</v>
      </c>
      <c r="AB1564" s="38" t="s">
        <v>162</v>
      </c>
      <c r="AC1564" s="38" t="s">
        <v>112</v>
      </c>
    </row>
    <row r="1565" spans="1:29" x14ac:dyDescent="0.25">
      <c r="A1565" s="13" t="str">
        <f t="shared" si="50"/>
        <v>1093087663</v>
      </c>
      <c r="B1565" s="35">
        <v>1560</v>
      </c>
      <c r="C1565" s="36" t="s">
        <v>13712</v>
      </c>
      <c r="D1565" s="13" t="str">
        <f t="shared" si="51"/>
        <v>1093087663</v>
      </c>
      <c r="E1565" s="36"/>
      <c r="F1565" s="35" t="s">
        <v>13713</v>
      </c>
      <c r="G1565" s="37">
        <v>44108.417291666665</v>
      </c>
      <c r="H1565" s="35" t="s">
        <v>157</v>
      </c>
      <c r="I1565" s="35" t="s">
        <v>13714</v>
      </c>
      <c r="J1565" s="35" t="s">
        <v>13714</v>
      </c>
      <c r="K1565" s="35" t="s">
        <v>13715</v>
      </c>
      <c r="L1565" s="35" t="s">
        <v>13716</v>
      </c>
      <c r="M1565" s="35" t="s">
        <v>13717</v>
      </c>
      <c r="N1565" s="35" t="s">
        <v>11280</v>
      </c>
      <c r="O1565" s="35" t="s">
        <v>11281</v>
      </c>
      <c r="P1565" s="38">
        <v>711000</v>
      </c>
      <c r="Q1565" s="38">
        <v>6650</v>
      </c>
      <c r="R1565" s="38">
        <v>10000</v>
      </c>
      <c r="S1565" s="38">
        <v>0</v>
      </c>
      <c r="T1565" s="38">
        <v>0</v>
      </c>
      <c r="U1565" s="19"/>
      <c r="V1565" s="38">
        <v>0</v>
      </c>
      <c r="W1565" s="19"/>
      <c r="X1565" s="38">
        <v>0</v>
      </c>
      <c r="Y1565" s="38">
        <v>727650</v>
      </c>
      <c r="Z1565" s="38">
        <v>727650</v>
      </c>
      <c r="AA1565" s="39" t="s">
        <v>13718</v>
      </c>
      <c r="AB1565" s="38" t="s">
        <v>151</v>
      </c>
      <c r="AC1565" s="38" t="s">
        <v>112</v>
      </c>
    </row>
    <row r="1566" spans="1:29" x14ac:dyDescent="0.25">
      <c r="A1566" s="13" t="str">
        <f t="shared" si="50"/>
        <v>1499228135</v>
      </c>
      <c r="B1566" s="35">
        <v>1561</v>
      </c>
      <c r="C1566" s="36" t="s">
        <v>13719</v>
      </c>
      <c r="D1566" s="13" t="str">
        <f t="shared" si="51"/>
        <v>1499228135</v>
      </c>
      <c r="E1566" s="36"/>
      <c r="F1566" s="35" t="s">
        <v>13720</v>
      </c>
      <c r="G1566" s="37">
        <v>44108.421990740739</v>
      </c>
      <c r="H1566" s="35" t="s">
        <v>157</v>
      </c>
      <c r="I1566" s="35" t="s">
        <v>13721</v>
      </c>
      <c r="J1566" s="35" t="s">
        <v>13721</v>
      </c>
      <c r="K1566" s="35" t="s">
        <v>13722</v>
      </c>
      <c r="L1566" s="35" t="s">
        <v>13723</v>
      </c>
      <c r="M1566" s="35" t="s">
        <v>13724</v>
      </c>
      <c r="N1566" s="35" t="s">
        <v>1035</v>
      </c>
      <c r="O1566" s="35" t="s">
        <v>1036</v>
      </c>
      <c r="P1566" s="38">
        <v>1173000</v>
      </c>
      <c r="Q1566" s="38">
        <v>6650</v>
      </c>
      <c r="R1566" s="38">
        <v>7000</v>
      </c>
      <c r="S1566" s="38">
        <v>0</v>
      </c>
      <c r="T1566" s="38">
        <v>0</v>
      </c>
      <c r="U1566" s="19"/>
      <c r="V1566" s="38">
        <v>0</v>
      </c>
      <c r="W1566" s="19"/>
      <c r="X1566" s="38">
        <v>0</v>
      </c>
      <c r="Y1566" s="38">
        <v>1186650</v>
      </c>
      <c r="Z1566" s="38">
        <v>1186650</v>
      </c>
      <c r="AA1566" s="39" t="s">
        <v>13725</v>
      </c>
      <c r="AB1566" s="38" t="s">
        <v>162</v>
      </c>
      <c r="AC1566" s="38" t="s">
        <v>112</v>
      </c>
    </row>
    <row r="1567" spans="1:29" x14ac:dyDescent="0.25">
      <c r="A1567" s="13" t="str">
        <f t="shared" si="50"/>
        <v>1149328519</v>
      </c>
      <c r="B1567" s="35">
        <v>1562</v>
      </c>
      <c r="C1567" s="36" t="s">
        <v>13726</v>
      </c>
      <c r="D1567" s="13" t="str">
        <f t="shared" si="51"/>
        <v>1149328519</v>
      </c>
      <c r="E1567" s="36"/>
      <c r="F1567" s="35" t="s">
        <v>13727</v>
      </c>
      <c r="G1567" s="37">
        <v>44108.424166666664</v>
      </c>
      <c r="H1567" s="35" t="s">
        <v>157</v>
      </c>
      <c r="I1567" s="35" t="s">
        <v>13728</v>
      </c>
      <c r="J1567" s="35" t="s">
        <v>13728</v>
      </c>
      <c r="K1567" s="35" t="s">
        <v>13729</v>
      </c>
      <c r="L1567" s="35" t="s">
        <v>13730</v>
      </c>
      <c r="M1567" s="35" t="s">
        <v>13731</v>
      </c>
      <c r="N1567" s="35" t="s">
        <v>1478</v>
      </c>
      <c r="O1567" s="35" t="s">
        <v>869</v>
      </c>
      <c r="P1567" s="38">
        <v>189000</v>
      </c>
      <c r="Q1567" s="38">
        <v>6650</v>
      </c>
      <c r="R1567" s="38">
        <v>10000</v>
      </c>
      <c r="S1567" s="38">
        <v>0</v>
      </c>
      <c r="T1567" s="38">
        <v>0</v>
      </c>
      <c r="U1567" s="19"/>
      <c r="V1567" s="38">
        <v>0</v>
      </c>
      <c r="W1567" s="19"/>
      <c r="X1567" s="38">
        <v>0</v>
      </c>
      <c r="Y1567" s="38">
        <v>205650</v>
      </c>
      <c r="Z1567" s="38">
        <v>205650</v>
      </c>
      <c r="AA1567" s="39" t="s">
        <v>13732</v>
      </c>
      <c r="AB1567" s="38" t="s">
        <v>162</v>
      </c>
      <c r="AC1567" s="38" t="s">
        <v>112</v>
      </c>
    </row>
    <row r="1568" spans="1:29" x14ac:dyDescent="0.25">
      <c r="A1568" s="13" t="str">
        <f t="shared" si="50"/>
        <v>1507187889</v>
      </c>
      <c r="B1568" s="35">
        <v>1563</v>
      </c>
      <c r="C1568" s="36" t="s">
        <v>13733</v>
      </c>
      <c r="D1568" s="13" t="str">
        <f t="shared" si="51"/>
        <v>1507187889</v>
      </c>
      <c r="E1568" s="36"/>
      <c r="F1568" s="35" t="s">
        <v>13734</v>
      </c>
      <c r="G1568" s="37">
        <v>44108.432881944442</v>
      </c>
      <c r="H1568" s="35" t="s">
        <v>157</v>
      </c>
      <c r="I1568" s="35" t="s">
        <v>13735</v>
      </c>
      <c r="J1568" s="35" t="s">
        <v>13735</v>
      </c>
      <c r="K1568" s="35" t="s">
        <v>13736</v>
      </c>
      <c r="L1568" s="35" t="s">
        <v>13737</v>
      </c>
      <c r="M1568" s="35" t="s">
        <v>13738</v>
      </c>
      <c r="N1568" s="35" t="s">
        <v>13739</v>
      </c>
      <c r="O1568" s="35" t="s">
        <v>213</v>
      </c>
      <c r="P1568" s="38">
        <v>50000</v>
      </c>
      <c r="Q1568" s="38">
        <v>6650</v>
      </c>
      <c r="R1568" s="38">
        <v>11000</v>
      </c>
      <c r="S1568" s="38">
        <v>0</v>
      </c>
      <c r="T1568" s="38">
        <v>0</v>
      </c>
      <c r="U1568" s="19"/>
      <c r="V1568" s="38">
        <v>0</v>
      </c>
      <c r="W1568" s="19"/>
      <c r="X1568" s="38">
        <v>0</v>
      </c>
      <c r="Y1568" s="38">
        <v>67650</v>
      </c>
      <c r="Z1568" s="38">
        <v>67650</v>
      </c>
      <c r="AA1568" s="39" t="s">
        <v>13740</v>
      </c>
      <c r="AB1568" s="38" t="s">
        <v>151</v>
      </c>
      <c r="AC1568" s="38" t="s">
        <v>112</v>
      </c>
    </row>
    <row r="1569" spans="1:29" x14ac:dyDescent="0.25">
      <c r="A1569" s="13" t="str">
        <f t="shared" si="50"/>
        <v>1919428672</v>
      </c>
      <c r="B1569" s="35">
        <v>1564</v>
      </c>
      <c r="C1569" s="36" t="s">
        <v>13741</v>
      </c>
      <c r="D1569" s="13" t="str">
        <f t="shared" si="51"/>
        <v>1919428672</v>
      </c>
      <c r="E1569" s="36"/>
      <c r="F1569" s="35" t="s">
        <v>13742</v>
      </c>
      <c r="G1569" s="37">
        <v>44108.433819444443</v>
      </c>
      <c r="H1569" s="35" t="s">
        <v>157</v>
      </c>
      <c r="I1569" s="35" t="s">
        <v>13743</v>
      </c>
      <c r="J1569" s="35" t="s">
        <v>13743</v>
      </c>
      <c r="K1569" s="35" t="s">
        <v>13744</v>
      </c>
      <c r="L1569" s="35" t="s">
        <v>13745</v>
      </c>
      <c r="M1569" s="35" t="s">
        <v>13746</v>
      </c>
      <c r="N1569" s="35" t="s">
        <v>13747</v>
      </c>
      <c r="O1569" s="35" t="s">
        <v>640</v>
      </c>
      <c r="P1569" s="38">
        <v>50000</v>
      </c>
      <c r="Q1569" s="38">
        <v>6650</v>
      </c>
      <c r="R1569" s="38">
        <v>0</v>
      </c>
      <c r="S1569" s="38">
        <v>0</v>
      </c>
      <c r="T1569" s="38">
        <v>0</v>
      </c>
      <c r="U1569" s="19"/>
      <c r="V1569" s="38">
        <v>0</v>
      </c>
      <c r="W1569" s="19"/>
      <c r="X1569" s="38">
        <v>0</v>
      </c>
      <c r="Y1569" s="38">
        <v>56650</v>
      </c>
      <c r="Z1569" s="38">
        <v>56650</v>
      </c>
      <c r="AA1569" s="20"/>
      <c r="AB1569" s="19"/>
      <c r="AC1569" s="38" t="s">
        <v>112</v>
      </c>
    </row>
    <row r="1570" spans="1:29" x14ac:dyDescent="0.25">
      <c r="A1570" s="13" t="str">
        <f t="shared" si="50"/>
        <v>1371528508</v>
      </c>
      <c r="B1570" s="35">
        <v>1565</v>
      </c>
      <c r="C1570" s="36" t="s">
        <v>13748</v>
      </c>
      <c r="D1570" s="13" t="str">
        <f t="shared" si="51"/>
        <v>1371528508</v>
      </c>
      <c r="E1570" s="36"/>
      <c r="F1570" s="35" t="s">
        <v>13749</v>
      </c>
      <c r="G1570" s="37">
        <v>44108.435428240744</v>
      </c>
      <c r="H1570" s="35" t="s">
        <v>157</v>
      </c>
      <c r="I1570" s="35" t="s">
        <v>13750</v>
      </c>
      <c r="J1570" s="35" t="s">
        <v>13750</v>
      </c>
      <c r="K1570" s="35" t="s">
        <v>13751</v>
      </c>
      <c r="L1570" s="35" t="s">
        <v>13752</v>
      </c>
      <c r="M1570" s="35" t="s">
        <v>13753</v>
      </c>
      <c r="N1570" s="35" t="s">
        <v>340</v>
      </c>
      <c r="O1570" s="35" t="s">
        <v>341</v>
      </c>
      <c r="P1570" s="38">
        <v>950000</v>
      </c>
      <c r="Q1570" s="38">
        <v>6650</v>
      </c>
      <c r="R1570" s="38">
        <v>7000</v>
      </c>
      <c r="S1570" s="38">
        <v>0</v>
      </c>
      <c r="T1570" s="38">
        <v>0</v>
      </c>
      <c r="U1570" s="19"/>
      <c r="V1570" s="38">
        <v>0</v>
      </c>
      <c r="W1570" s="19"/>
      <c r="X1570" s="38">
        <v>0</v>
      </c>
      <c r="Y1570" s="38">
        <v>963650</v>
      </c>
      <c r="Z1570" s="38">
        <v>963650</v>
      </c>
      <c r="AA1570" s="39" t="s">
        <v>13754</v>
      </c>
      <c r="AB1570" s="38" t="s">
        <v>162</v>
      </c>
      <c r="AC1570" s="38" t="s">
        <v>112</v>
      </c>
    </row>
    <row r="1571" spans="1:29" x14ac:dyDescent="0.25">
      <c r="A1571" s="13" t="str">
        <f t="shared" si="50"/>
        <v>1074628548</v>
      </c>
      <c r="B1571" s="35">
        <v>1566</v>
      </c>
      <c r="C1571" s="36" t="s">
        <v>13755</v>
      </c>
      <c r="D1571" s="13" t="str">
        <f t="shared" si="51"/>
        <v>1074628548</v>
      </c>
      <c r="E1571" s="36"/>
      <c r="F1571" s="35" t="s">
        <v>13756</v>
      </c>
      <c r="G1571" s="37">
        <v>44108.451608796298</v>
      </c>
      <c r="H1571" s="35" t="s">
        <v>157</v>
      </c>
      <c r="I1571" s="35" t="s">
        <v>13757</v>
      </c>
      <c r="J1571" s="35" t="s">
        <v>13757</v>
      </c>
      <c r="K1571" s="35" t="s">
        <v>13758</v>
      </c>
      <c r="L1571" s="35" t="s">
        <v>13759</v>
      </c>
      <c r="M1571" s="35" t="s">
        <v>13760</v>
      </c>
      <c r="N1571" s="35" t="s">
        <v>8074</v>
      </c>
      <c r="O1571" s="35" t="s">
        <v>8075</v>
      </c>
      <c r="P1571" s="38">
        <v>356000</v>
      </c>
      <c r="Q1571" s="38">
        <v>6650</v>
      </c>
      <c r="R1571" s="38">
        <v>12000</v>
      </c>
      <c r="S1571" s="38">
        <v>0</v>
      </c>
      <c r="T1571" s="38">
        <v>0</v>
      </c>
      <c r="U1571" s="19"/>
      <c r="V1571" s="38">
        <v>0</v>
      </c>
      <c r="W1571" s="19"/>
      <c r="X1571" s="38">
        <v>0</v>
      </c>
      <c r="Y1571" s="38">
        <v>374650</v>
      </c>
      <c r="Z1571" s="38">
        <v>374650</v>
      </c>
      <c r="AA1571" s="39" t="s">
        <v>13761</v>
      </c>
      <c r="AB1571" s="38" t="s">
        <v>162</v>
      </c>
      <c r="AC1571" s="38" t="s">
        <v>112</v>
      </c>
    </row>
    <row r="1572" spans="1:29" x14ac:dyDescent="0.25">
      <c r="A1572" s="13" t="str">
        <f t="shared" si="50"/>
        <v>1798628089</v>
      </c>
      <c r="B1572" s="35">
        <v>1567</v>
      </c>
      <c r="C1572" s="36" t="s">
        <v>13762</v>
      </c>
      <c r="D1572" s="13" t="str">
        <f t="shared" si="51"/>
        <v>1798628089</v>
      </c>
      <c r="E1572" s="36"/>
      <c r="F1572" s="35" t="s">
        <v>13763</v>
      </c>
      <c r="G1572" s="37">
        <v>44108.455682870372</v>
      </c>
      <c r="H1572" s="35" t="s">
        <v>157</v>
      </c>
      <c r="I1572" s="35" t="s">
        <v>13764</v>
      </c>
      <c r="J1572" s="35" t="s">
        <v>13764</v>
      </c>
      <c r="K1572" s="35" t="s">
        <v>13765</v>
      </c>
      <c r="L1572" s="35" t="s">
        <v>13766</v>
      </c>
      <c r="M1572" s="35" t="s">
        <v>13767</v>
      </c>
      <c r="N1572" s="35" t="s">
        <v>13768</v>
      </c>
      <c r="O1572" s="35" t="s">
        <v>13769</v>
      </c>
      <c r="P1572" s="38">
        <v>50000</v>
      </c>
      <c r="Q1572" s="38">
        <v>6650</v>
      </c>
      <c r="R1572" s="38">
        <v>7000</v>
      </c>
      <c r="S1572" s="38">
        <v>0</v>
      </c>
      <c r="T1572" s="38">
        <v>0</v>
      </c>
      <c r="U1572" s="19"/>
      <c r="V1572" s="38">
        <v>0</v>
      </c>
      <c r="W1572" s="19"/>
      <c r="X1572" s="38">
        <v>0</v>
      </c>
      <c r="Y1572" s="38">
        <v>63650</v>
      </c>
      <c r="Z1572" s="38">
        <v>63650</v>
      </c>
      <c r="AA1572" s="39" t="s">
        <v>13770</v>
      </c>
      <c r="AB1572" s="38" t="s">
        <v>162</v>
      </c>
      <c r="AC1572" s="38" t="s">
        <v>112</v>
      </c>
    </row>
    <row r="1573" spans="1:29" x14ac:dyDescent="0.25">
      <c r="A1573" s="13" t="str">
        <f t="shared" si="50"/>
        <v>1220487048</v>
      </c>
      <c r="B1573" s="35">
        <v>1568</v>
      </c>
      <c r="C1573" s="36" t="s">
        <v>13771</v>
      </c>
      <c r="D1573" s="13" t="str">
        <f t="shared" si="51"/>
        <v>1220487048</v>
      </c>
      <c r="E1573" s="36"/>
      <c r="F1573" s="35" t="s">
        <v>13772</v>
      </c>
      <c r="G1573" s="37">
        <v>44108.459618055553</v>
      </c>
      <c r="H1573" s="35" t="s">
        <v>157</v>
      </c>
      <c r="I1573" s="35" t="s">
        <v>13773</v>
      </c>
      <c r="J1573" s="35" t="s">
        <v>13773</v>
      </c>
      <c r="K1573" s="35" t="s">
        <v>13774</v>
      </c>
      <c r="L1573" s="35" t="s">
        <v>13775</v>
      </c>
      <c r="M1573" s="35" t="s">
        <v>13776</v>
      </c>
      <c r="N1573" s="35" t="s">
        <v>13777</v>
      </c>
      <c r="O1573" s="35" t="s">
        <v>13778</v>
      </c>
      <c r="P1573" s="38">
        <v>50000</v>
      </c>
      <c r="Q1573" s="38">
        <v>6650</v>
      </c>
      <c r="R1573" s="38">
        <v>0</v>
      </c>
      <c r="S1573" s="38">
        <v>0</v>
      </c>
      <c r="T1573" s="38">
        <v>0</v>
      </c>
      <c r="U1573" s="19"/>
      <c r="V1573" s="38">
        <v>0</v>
      </c>
      <c r="W1573" s="19"/>
      <c r="X1573" s="38">
        <v>0</v>
      </c>
      <c r="Y1573" s="38">
        <v>56650</v>
      </c>
      <c r="Z1573" s="38">
        <v>56650</v>
      </c>
      <c r="AA1573" s="20"/>
      <c r="AB1573" s="19"/>
      <c r="AC1573" s="38" t="s">
        <v>112</v>
      </c>
    </row>
    <row r="1574" spans="1:29" x14ac:dyDescent="0.25">
      <c r="A1574" s="13" t="str">
        <f t="shared" si="50"/>
        <v>1719387529</v>
      </c>
      <c r="B1574" s="35">
        <v>1569</v>
      </c>
      <c r="C1574" s="36" t="s">
        <v>13779</v>
      </c>
      <c r="D1574" s="13" t="str">
        <f t="shared" si="51"/>
        <v>1719387529</v>
      </c>
      <c r="E1574" s="36"/>
      <c r="F1574" s="35" t="s">
        <v>13780</v>
      </c>
      <c r="G1574" s="37">
        <v>44108.460555555554</v>
      </c>
      <c r="H1574" s="35" t="s">
        <v>157</v>
      </c>
      <c r="I1574" s="35" t="s">
        <v>13781</v>
      </c>
      <c r="J1574" s="35" t="s">
        <v>13781</v>
      </c>
      <c r="K1574" s="35" t="s">
        <v>13782</v>
      </c>
      <c r="L1574" s="35" t="s">
        <v>13783</v>
      </c>
      <c r="M1574" s="35" t="s">
        <v>13784</v>
      </c>
      <c r="N1574" s="35" t="s">
        <v>13785</v>
      </c>
      <c r="O1574" s="35" t="s">
        <v>11035</v>
      </c>
      <c r="P1574" s="38">
        <v>50000</v>
      </c>
      <c r="Q1574" s="38">
        <v>6650</v>
      </c>
      <c r="R1574" s="38">
        <v>0</v>
      </c>
      <c r="S1574" s="38">
        <v>0</v>
      </c>
      <c r="T1574" s="38">
        <v>0</v>
      </c>
      <c r="U1574" s="19"/>
      <c r="V1574" s="38">
        <v>0</v>
      </c>
      <c r="W1574" s="19"/>
      <c r="X1574" s="38">
        <v>0</v>
      </c>
      <c r="Y1574" s="38">
        <v>56650</v>
      </c>
      <c r="Z1574" s="38">
        <v>56650</v>
      </c>
      <c r="AA1574" s="20"/>
      <c r="AB1574" s="19"/>
      <c r="AC1574" s="38" t="s">
        <v>112</v>
      </c>
    </row>
    <row r="1575" spans="1:29" x14ac:dyDescent="0.25">
      <c r="A1575" s="13" t="str">
        <f t="shared" si="50"/>
        <v>1672587153</v>
      </c>
      <c r="B1575" s="35">
        <v>1570</v>
      </c>
      <c r="C1575" s="36" t="s">
        <v>13786</v>
      </c>
      <c r="D1575" s="13" t="str">
        <f t="shared" si="51"/>
        <v>1672587153</v>
      </c>
      <c r="E1575" s="36"/>
      <c r="F1575" s="35" t="s">
        <v>13787</v>
      </c>
      <c r="G1575" s="37">
        <v>44108.474050925928</v>
      </c>
      <c r="H1575" s="35" t="s">
        <v>157</v>
      </c>
      <c r="I1575" s="35" t="s">
        <v>13788</v>
      </c>
      <c r="J1575" s="35" t="s">
        <v>13788</v>
      </c>
      <c r="K1575" s="35" t="s">
        <v>13789</v>
      </c>
      <c r="L1575" s="35" t="s">
        <v>13790</v>
      </c>
      <c r="M1575" s="35" t="s">
        <v>13791</v>
      </c>
      <c r="N1575" s="35" t="s">
        <v>13792</v>
      </c>
      <c r="O1575" s="35" t="s">
        <v>13793</v>
      </c>
      <c r="P1575" s="38">
        <v>50000</v>
      </c>
      <c r="Q1575" s="38">
        <v>6650</v>
      </c>
      <c r="R1575" s="38">
        <v>0</v>
      </c>
      <c r="S1575" s="38">
        <v>0</v>
      </c>
      <c r="T1575" s="38">
        <v>0</v>
      </c>
      <c r="U1575" s="19"/>
      <c r="V1575" s="38">
        <v>0</v>
      </c>
      <c r="W1575" s="19"/>
      <c r="X1575" s="38">
        <v>0</v>
      </c>
      <c r="Y1575" s="38">
        <v>56650</v>
      </c>
      <c r="Z1575" s="38">
        <v>56650</v>
      </c>
      <c r="AA1575" s="20"/>
      <c r="AB1575" s="19"/>
      <c r="AC1575" s="38" t="s">
        <v>112</v>
      </c>
    </row>
    <row r="1576" spans="1:29" x14ac:dyDescent="0.25">
      <c r="A1576" s="13" t="str">
        <f t="shared" si="50"/>
        <v>1654387551</v>
      </c>
      <c r="B1576" s="35">
        <v>1571</v>
      </c>
      <c r="C1576" s="36" t="s">
        <v>13794</v>
      </c>
      <c r="D1576" s="13" t="str">
        <f t="shared" si="51"/>
        <v>1654387551</v>
      </c>
      <c r="E1576" s="36"/>
      <c r="F1576" s="35" t="s">
        <v>13795</v>
      </c>
      <c r="G1576" s="37">
        <v>44108.481087962966</v>
      </c>
      <c r="H1576" s="35" t="s">
        <v>157</v>
      </c>
      <c r="I1576" s="35" t="s">
        <v>13796</v>
      </c>
      <c r="J1576" s="35" t="s">
        <v>13796</v>
      </c>
      <c r="K1576" s="35" t="s">
        <v>13797</v>
      </c>
      <c r="L1576" s="35" t="s">
        <v>13798</v>
      </c>
      <c r="M1576" s="35" t="s">
        <v>13799</v>
      </c>
      <c r="N1576" s="35" t="s">
        <v>13800</v>
      </c>
      <c r="O1576" s="35" t="s">
        <v>13801</v>
      </c>
      <c r="P1576" s="38">
        <v>1620000</v>
      </c>
      <c r="Q1576" s="38">
        <v>6650</v>
      </c>
      <c r="R1576" s="38">
        <v>10000</v>
      </c>
      <c r="S1576" s="38">
        <v>0</v>
      </c>
      <c r="T1576" s="38">
        <v>0</v>
      </c>
      <c r="U1576" s="19"/>
      <c r="V1576" s="38">
        <v>0</v>
      </c>
      <c r="W1576" s="19"/>
      <c r="X1576" s="38">
        <v>0</v>
      </c>
      <c r="Y1576" s="38">
        <v>1636650</v>
      </c>
      <c r="Z1576" s="38">
        <v>1636650</v>
      </c>
      <c r="AA1576" s="39" t="s">
        <v>13802</v>
      </c>
      <c r="AB1576" s="38" t="s">
        <v>162</v>
      </c>
      <c r="AC1576" s="38" t="s">
        <v>112</v>
      </c>
    </row>
    <row r="1577" spans="1:29" x14ac:dyDescent="0.25">
      <c r="A1577" s="13" t="str">
        <f t="shared" si="50"/>
        <v>1137387518</v>
      </c>
      <c r="B1577" s="35">
        <v>1572</v>
      </c>
      <c r="C1577" s="36" t="s">
        <v>13803</v>
      </c>
      <c r="D1577" s="13" t="str">
        <f t="shared" si="51"/>
        <v>1137387518</v>
      </c>
      <c r="E1577" s="36"/>
      <c r="F1577" s="35" t="s">
        <v>13804</v>
      </c>
      <c r="G1577" s="37">
        <v>44108.482361111113</v>
      </c>
      <c r="H1577" s="35" t="s">
        <v>157</v>
      </c>
      <c r="I1577" s="35" t="s">
        <v>13805</v>
      </c>
      <c r="J1577" s="35" t="s">
        <v>13805</v>
      </c>
      <c r="K1577" s="35" t="s">
        <v>13806</v>
      </c>
      <c r="L1577" s="35" t="s">
        <v>13807</v>
      </c>
      <c r="M1577" s="35" t="s">
        <v>13808</v>
      </c>
      <c r="N1577" s="35" t="s">
        <v>636</v>
      </c>
      <c r="O1577" s="35" t="s">
        <v>637</v>
      </c>
      <c r="P1577" s="38">
        <v>950000</v>
      </c>
      <c r="Q1577" s="38">
        <v>6650</v>
      </c>
      <c r="R1577" s="38">
        <v>8000</v>
      </c>
      <c r="S1577" s="38">
        <v>0</v>
      </c>
      <c r="T1577" s="38">
        <v>0</v>
      </c>
      <c r="U1577" s="19"/>
      <c r="V1577" s="38">
        <v>0</v>
      </c>
      <c r="W1577" s="19"/>
      <c r="X1577" s="38">
        <v>0</v>
      </c>
      <c r="Y1577" s="38">
        <v>964650</v>
      </c>
      <c r="Z1577" s="38">
        <v>964650</v>
      </c>
      <c r="AA1577" s="39" t="s">
        <v>13809</v>
      </c>
      <c r="AB1577" s="38" t="s">
        <v>138</v>
      </c>
      <c r="AC1577" s="38" t="s">
        <v>112</v>
      </c>
    </row>
    <row r="1578" spans="1:29" x14ac:dyDescent="0.25">
      <c r="A1578" s="13" t="str">
        <f t="shared" si="50"/>
        <v>1286387330</v>
      </c>
      <c r="B1578" s="35">
        <v>1573</v>
      </c>
      <c r="C1578" s="36" t="s">
        <v>13810</v>
      </c>
      <c r="D1578" s="13" t="str">
        <f t="shared" si="51"/>
        <v>1286387330</v>
      </c>
      <c r="E1578" s="36"/>
      <c r="F1578" s="35" t="s">
        <v>13811</v>
      </c>
      <c r="G1578" s="37">
        <v>44108.482418981483</v>
      </c>
      <c r="H1578" s="35" t="s">
        <v>157</v>
      </c>
      <c r="I1578" s="35" t="s">
        <v>13812</v>
      </c>
      <c r="J1578" s="35" t="s">
        <v>13812</v>
      </c>
      <c r="K1578" s="35" t="s">
        <v>13813</v>
      </c>
      <c r="L1578" s="35" t="s">
        <v>13814</v>
      </c>
      <c r="M1578" s="35" t="s">
        <v>13815</v>
      </c>
      <c r="N1578" s="35" t="s">
        <v>8523</v>
      </c>
      <c r="O1578" s="35" t="s">
        <v>8524</v>
      </c>
      <c r="P1578" s="38">
        <v>213000</v>
      </c>
      <c r="Q1578" s="38">
        <v>6650</v>
      </c>
      <c r="R1578" s="38">
        <v>8000</v>
      </c>
      <c r="S1578" s="38">
        <v>0</v>
      </c>
      <c r="T1578" s="38">
        <v>0</v>
      </c>
      <c r="U1578" s="19"/>
      <c r="V1578" s="38">
        <v>0</v>
      </c>
      <c r="W1578" s="19"/>
      <c r="X1578" s="38">
        <v>0</v>
      </c>
      <c r="Y1578" s="38">
        <v>227650</v>
      </c>
      <c r="Z1578" s="38">
        <v>227650</v>
      </c>
      <c r="AA1578" s="39" t="s">
        <v>13816</v>
      </c>
      <c r="AB1578" s="38" t="s">
        <v>138</v>
      </c>
      <c r="AC1578" s="38" t="s">
        <v>112</v>
      </c>
    </row>
    <row r="1579" spans="1:29" x14ac:dyDescent="0.25">
      <c r="A1579" s="13" t="str">
        <f t="shared" si="50"/>
        <v>1956687143</v>
      </c>
      <c r="B1579" s="35">
        <v>1574</v>
      </c>
      <c r="C1579" s="36" t="s">
        <v>13817</v>
      </c>
      <c r="D1579" s="13" t="str">
        <f t="shared" si="51"/>
        <v>1956687143</v>
      </c>
      <c r="E1579" s="36"/>
      <c r="F1579" s="35" t="s">
        <v>13818</v>
      </c>
      <c r="G1579" s="37">
        <v>44108.517164351855</v>
      </c>
      <c r="H1579" s="35" t="s">
        <v>157</v>
      </c>
      <c r="I1579" s="35" t="s">
        <v>13819</v>
      </c>
      <c r="J1579" s="35" t="s">
        <v>13819</v>
      </c>
      <c r="K1579" s="35" t="s">
        <v>13820</v>
      </c>
      <c r="L1579" s="35" t="s">
        <v>13821</v>
      </c>
      <c r="M1579" s="35" t="s">
        <v>13822</v>
      </c>
      <c r="N1579" s="35" t="s">
        <v>444</v>
      </c>
      <c r="O1579" s="35" t="s">
        <v>445</v>
      </c>
      <c r="P1579" s="38">
        <v>430000</v>
      </c>
      <c r="Q1579" s="38">
        <v>6650</v>
      </c>
      <c r="R1579" s="38">
        <v>24000</v>
      </c>
      <c r="S1579" s="38">
        <v>0</v>
      </c>
      <c r="T1579" s="38">
        <v>0</v>
      </c>
      <c r="U1579" s="19"/>
      <c r="V1579" s="38">
        <v>0</v>
      </c>
      <c r="W1579" s="19"/>
      <c r="X1579" s="38">
        <v>0</v>
      </c>
      <c r="Y1579" s="38">
        <v>460650</v>
      </c>
      <c r="Z1579" s="38">
        <v>460650</v>
      </c>
      <c r="AA1579" s="39" t="s">
        <v>13823</v>
      </c>
      <c r="AB1579" s="38" t="s">
        <v>162</v>
      </c>
      <c r="AC1579" s="38" t="s">
        <v>112</v>
      </c>
    </row>
    <row r="1580" spans="1:29" x14ac:dyDescent="0.25">
      <c r="A1580" s="13" t="str">
        <f t="shared" si="50"/>
        <v>1275987235</v>
      </c>
      <c r="B1580" s="35">
        <v>1575</v>
      </c>
      <c r="C1580" s="36" t="s">
        <v>13824</v>
      </c>
      <c r="D1580" s="13" t="str">
        <f t="shared" si="51"/>
        <v>1275987235</v>
      </c>
      <c r="E1580" s="36"/>
      <c r="F1580" s="35" t="s">
        <v>13825</v>
      </c>
      <c r="G1580" s="37">
        <v>44108.5234837963</v>
      </c>
      <c r="H1580" s="35" t="s">
        <v>157</v>
      </c>
      <c r="I1580" s="35" t="s">
        <v>13826</v>
      </c>
      <c r="J1580" s="35" t="s">
        <v>13826</v>
      </c>
      <c r="K1580" s="35" t="s">
        <v>13827</v>
      </c>
      <c r="L1580" s="35" t="s">
        <v>13828</v>
      </c>
      <c r="M1580" s="35" t="s">
        <v>13829</v>
      </c>
      <c r="N1580" s="35" t="s">
        <v>616</v>
      </c>
      <c r="O1580" s="35" t="s">
        <v>617</v>
      </c>
      <c r="P1580" s="38">
        <v>150000</v>
      </c>
      <c r="Q1580" s="38">
        <v>6650</v>
      </c>
      <c r="R1580" s="38">
        <v>8000</v>
      </c>
      <c r="S1580" s="38">
        <v>0</v>
      </c>
      <c r="T1580" s="38">
        <v>0</v>
      </c>
      <c r="U1580" s="19"/>
      <c r="V1580" s="38">
        <v>0</v>
      </c>
      <c r="W1580" s="19"/>
      <c r="X1580" s="38">
        <v>0</v>
      </c>
      <c r="Y1580" s="38">
        <v>164650</v>
      </c>
      <c r="Z1580" s="38">
        <v>164650</v>
      </c>
      <c r="AA1580" s="39" t="s">
        <v>13830</v>
      </c>
      <c r="AB1580" s="38" t="s">
        <v>138</v>
      </c>
      <c r="AC1580" s="38" t="s">
        <v>112</v>
      </c>
    </row>
    <row r="1581" spans="1:29" x14ac:dyDescent="0.25">
      <c r="A1581" s="13" t="str">
        <f t="shared" si="50"/>
        <v>1295987476</v>
      </c>
      <c r="B1581" s="35">
        <v>1576</v>
      </c>
      <c r="C1581" s="36" t="s">
        <v>13831</v>
      </c>
      <c r="D1581" s="13" t="str">
        <f t="shared" si="51"/>
        <v>1295987476</v>
      </c>
      <c r="E1581" s="36"/>
      <c r="F1581" s="35" t="s">
        <v>13832</v>
      </c>
      <c r="G1581" s="37">
        <v>44108.523854166669</v>
      </c>
      <c r="H1581" s="35" t="s">
        <v>157</v>
      </c>
      <c r="I1581" s="35" t="s">
        <v>13833</v>
      </c>
      <c r="J1581" s="35" t="s">
        <v>13833</v>
      </c>
      <c r="K1581" s="35" t="s">
        <v>13834</v>
      </c>
      <c r="L1581" s="35" t="s">
        <v>13835</v>
      </c>
      <c r="M1581" s="35" t="s">
        <v>13836</v>
      </c>
      <c r="N1581" s="35" t="s">
        <v>13837</v>
      </c>
      <c r="O1581" s="35" t="s">
        <v>13838</v>
      </c>
      <c r="P1581" s="38">
        <v>950000</v>
      </c>
      <c r="Q1581" s="38">
        <v>6650</v>
      </c>
      <c r="R1581" s="38">
        <v>12000</v>
      </c>
      <c r="S1581" s="38">
        <v>0</v>
      </c>
      <c r="T1581" s="38">
        <v>0</v>
      </c>
      <c r="U1581" s="19"/>
      <c r="V1581" s="38">
        <v>0</v>
      </c>
      <c r="W1581" s="19"/>
      <c r="X1581" s="38">
        <v>0</v>
      </c>
      <c r="Y1581" s="38">
        <v>968650</v>
      </c>
      <c r="Z1581" s="38">
        <v>968650</v>
      </c>
      <c r="AA1581" s="39" t="s">
        <v>13839</v>
      </c>
      <c r="AB1581" s="38" t="s">
        <v>138</v>
      </c>
      <c r="AC1581" s="38" t="s">
        <v>112</v>
      </c>
    </row>
    <row r="1582" spans="1:29" x14ac:dyDescent="0.25">
      <c r="A1582" s="13" t="str">
        <f t="shared" si="50"/>
        <v>1752097656</v>
      </c>
      <c r="B1582" s="35">
        <v>1577</v>
      </c>
      <c r="C1582" s="36" t="s">
        <v>13840</v>
      </c>
      <c r="D1582" s="13" t="str">
        <f t="shared" si="51"/>
        <v>1752097656</v>
      </c>
      <c r="E1582" s="36"/>
      <c r="F1582" s="35" t="s">
        <v>13841</v>
      </c>
      <c r="G1582" s="37">
        <v>44108.532743055555</v>
      </c>
      <c r="H1582" s="35" t="s">
        <v>157</v>
      </c>
      <c r="I1582" s="35" t="s">
        <v>13842</v>
      </c>
      <c r="J1582" s="35" t="s">
        <v>13842</v>
      </c>
      <c r="K1582" s="35" t="s">
        <v>13843</v>
      </c>
      <c r="L1582" s="35" t="s">
        <v>13844</v>
      </c>
      <c r="M1582" s="35" t="s">
        <v>13845</v>
      </c>
      <c r="N1582" s="35" t="s">
        <v>13846</v>
      </c>
      <c r="O1582" s="35" t="s">
        <v>13847</v>
      </c>
      <c r="P1582" s="38">
        <v>440000</v>
      </c>
      <c r="Q1582" s="38">
        <v>6650</v>
      </c>
      <c r="R1582" s="38">
        <v>10000</v>
      </c>
      <c r="S1582" s="38">
        <v>0</v>
      </c>
      <c r="T1582" s="38">
        <v>0</v>
      </c>
      <c r="U1582" s="19"/>
      <c r="V1582" s="38">
        <v>0</v>
      </c>
      <c r="W1582" s="19"/>
      <c r="X1582" s="38">
        <v>0</v>
      </c>
      <c r="Y1582" s="38">
        <v>456650</v>
      </c>
      <c r="Z1582" s="38">
        <v>456650</v>
      </c>
      <c r="AA1582" s="39" t="s">
        <v>13848</v>
      </c>
      <c r="AB1582" s="38" t="s">
        <v>151</v>
      </c>
      <c r="AC1582" s="38" t="s">
        <v>112</v>
      </c>
    </row>
    <row r="1583" spans="1:29" x14ac:dyDescent="0.25">
      <c r="A1583" s="13" t="str">
        <f t="shared" si="50"/>
        <v>1740878037</v>
      </c>
      <c r="B1583" s="35">
        <v>1578</v>
      </c>
      <c r="C1583" s="36" t="s">
        <v>13849</v>
      </c>
      <c r="D1583" s="13" t="str">
        <f t="shared" si="51"/>
        <v>1740878037</v>
      </c>
      <c r="E1583" s="36"/>
      <c r="F1583" s="35" t="s">
        <v>13850</v>
      </c>
      <c r="G1583" s="37">
        <v>44109.048078703701</v>
      </c>
      <c r="H1583" s="35" t="s">
        <v>157</v>
      </c>
      <c r="I1583" s="35" t="s">
        <v>13851</v>
      </c>
      <c r="J1583" s="35" t="s">
        <v>13851</v>
      </c>
      <c r="K1583" s="35" t="s">
        <v>13852</v>
      </c>
      <c r="L1583" s="35" t="s">
        <v>13853</v>
      </c>
      <c r="M1583" s="35" t="s">
        <v>13854</v>
      </c>
      <c r="N1583" s="35" t="s">
        <v>1457</v>
      </c>
      <c r="O1583" s="35" t="s">
        <v>317</v>
      </c>
      <c r="P1583" s="38">
        <v>500000</v>
      </c>
      <c r="Q1583" s="38">
        <v>6650</v>
      </c>
      <c r="R1583" s="38">
        <v>0</v>
      </c>
      <c r="S1583" s="38">
        <v>0</v>
      </c>
      <c r="T1583" s="38">
        <v>0</v>
      </c>
      <c r="U1583" s="19"/>
      <c r="V1583" s="38">
        <v>0</v>
      </c>
      <c r="W1583" s="19"/>
      <c r="X1583" s="38">
        <v>0</v>
      </c>
      <c r="Y1583" s="38">
        <v>506650</v>
      </c>
      <c r="Z1583" s="38">
        <v>506650</v>
      </c>
      <c r="AA1583" s="20"/>
      <c r="AB1583" s="19"/>
      <c r="AC1583" s="38" t="s">
        <v>112</v>
      </c>
    </row>
    <row r="1584" spans="1:29" x14ac:dyDescent="0.25">
      <c r="A1584" s="13" t="str">
        <f t="shared" si="50"/>
        <v>1851878616</v>
      </c>
      <c r="B1584" s="35">
        <v>1579</v>
      </c>
      <c r="C1584" s="36" t="s">
        <v>13855</v>
      </c>
      <c r="D1584" s="13" t="str">
        <f t="shared" si="51"/>
        <v>1851878616</v>
      </c>
      <c r="E1584" s="36"/>
      <c r="F1584" s="35" t="s">
        <v>13856</v>
      </c>
      <c r="G1584" s="37">
        <v>44109.049479166664</v>
      </c>
      <c r="H1584" s="35" t="s">
        <v>157</v>
      </c>
      <c r="I1584" s="35" t="s">
        <v>13857</v>
      </c>
      <c r="J1584" s="35" t="s">
        <v>13857</v>
      </c>
      <c r="K1584" s="35" t="s">
        <v>13858</v>
      </c>
      <c r="L1584" s="35" t="s">
        <v>13859</v>
      </c>
      <c r="M1584" s="35" t="s">
        <v>13860</v>
      </c>
      <c r="N1584" s="35" t="s">
        <v>13861</v>
      </c>
      <c r="O1584" s="35" t="s">
        <v>13862</v>
      </c>
      <c r="P1584" s="38">
        <v>1200000</v>
      </c>
      <c r="Q1584" s="38">
        <v>6650</v>
      </c>
      <c r="R1584" s="38">
        <v>0</v>
      </c>
      <c r="S1584" s="38">
        <v>0</v>
      </c>
      <c r="T1584" s="38">
        <v>0</v>
      </c>
      <c r="U1584" s="19"/>
      <c r="V1584" s="38">
        <v>0</v>
      </c>
      <c r="W1584" s="19"/>
      <c r="X1584" s="38">
        <v>0</v>
      </c>
      <c r="Y1584" s="38">
        <v>1206650</v>
      </c>
      <c r="Z1584" s="38">
        <v>1206650</v>
      </c>
      <c r="AA1584" s="20"/>
      <c r="AB1584" s="19"/>
      <c r="AC1584" s="38" t="s">
        <v>112</v>
      </c>
    </row>
    <row r="1585" spans="1:29" x14ac:dyDescent="0.25">
      <c r="A1585" s="13" t="str">
        <f t="shared" si="50"/>
        <v>1706088859</v>
      </c>
      <c r="B1585" s="35">
        <v>1580</v>
      </c>
      <c r="C1585" s="36" t="s">
        <v>13863</v>
      </c>
      <c r="D1585" s="13" t="str">
        <f t="shared" si="51"/>
        <v>1706088859</v>
      </c>
      <c r="E1585" s="36"/>
      <c r="F1585" s="35" t="s">
        <v>13864</v>
      </c>
      <c r="G1585" s="37">
        <v>44109.077303240738</v>
      </c>
      <c r="H1585" s="35" t="s">
        <v>157</v>
      </c>
      <c r="I1585" s="35" t="s">
        <v>13865</v>
      </c>
      <c r="J1585" s="35" t="s">
        <v>13865</v>
      </c>
      <c r="K1585" s="35" t="s">
        <v>13866</v>
      </c>
      <c r="L1585" s="35" t="s">
        <v>13867</v>
      </c>
      <c r="M1585" s="35" t="s">
        <v>13868</v>
      </c>
      <c r="N1585" s="35" t="s">
        <v>13869</v>
      </c>
      <c r="O1585" s="35" t="s">
        <v>13870</v>
      </c>
      <c r="P1585" s="38">
        <v>50000</v>
      </c>
      <c r="Q1585" s="38">
        <v>6650</v>
      </c>
      <c r="R1585" s="38">
        <v>8000</v>
      </c>
      <c r="S1585" s="38">
        <v>0</v>
      </c>
      <c r="T1585" s="38">
        <v>0</v>
      </c>
      <c r="U1585" s="19"/>
      <c r="V1585" s="38">
        <v>0</v>
      </c>
      <c r="W1585" s="19"/>
      <c r="X1585" s="38">
        <v>0</v>
      </c>
      <c r="Y1585" s="38">
        <v>64650</v>
      </c>
      <c r="Z1585" s="38">
        <v>64650</v>
      </c>
      <c r="AA1585" s="39" t="s">
        <v>13871</v>
      </c>
      <c r="AB1585" s="38" t="s">
        <v>158</v>
      </c>
      <c r="AC1585" s="38" t="s">
        <v>112</v>
      </c>
    </row>
    <row r="1586" spans="1:29" x14ac:dyDescent="0.25">
      <c r="A1586" s="13" t="str">
        <f t="shared" si="50"/>
        <v>1078088252</v>
      </c>
      <c r="B1586" s="35">
        <v>1581</v>
      </c>
      <c r="C1586" s="36" t="s">
        <v>13872</v>
      </c>
      <c r="D1586" s="13" t="str">
        <f t="shared" si="51"/>
        <v>1078088252</v>
      </c>
      <c r="E1586" s="36"/>
      <c r="F1586" s="35" t="s">
        <v>13873</v>
      </c>
      <c r="G1586" s="37">
        <v>44109.080243055556</v>
      </c>
      <c r="H1586" s="35" t="s">
        <v>157</v>
      </c>
      <c r="I1586" s="35" t="s">
        <v>13874</v>
      </c>
      <c r="J1586" s="35" t="s">
        <v>13874</v>
      </c>
      <c r="K1586" s="35" t="s">
        <v>13875</v>
      </c>
      <c r="L1586" s="35" t="s">
        <v>13876</v>
      </c>
      <c r="M1586" s="35" t="s">
        <v>13877</v>
      </c>
      <c r="N1586" s="35" t="s">
        <v>870</v>
      </c>
      <c r="O1586" s="35" t="s">
        <v>871</v>
      </c>
      <c r="P1586" s="38">
        <v>1333000</v>
      </c>
      <c r="Q1586" s="38">
        <v>6650</v>
      </c>
      <c r="R1586" s="38">
        <v>0</v>
      </c>
      <c r="S1586" s="38">
        <v>0</v>
      </c>
      <c r="T1586" s="38">
        <v>0</v>
      </c>
      <c r="U1586" s="19"/>
      <c r="V1586" s="38">
        <v>0</v>
      </c>
      <c r="W1586" s="19"/>
      <c r="X1586" s="38">
        <v>0</v>
      </c>
      <c r="Y1586" s="38">
        <v>1339650</v>
      </c>
      <c r="Z1586" s="38">
        <v>1339650</v>
      </c>
      <c r="AA1586" s="20"/>
      <c r="AB1586" s="19"/>
      <c r="AC1586" s="38" t="s">
        <v>112</v>
      </c>
    </row>
    <row r="1587" spans="1:29" x14ac:dyDescent="0.25">
      <c r="A1587" s="13" t="str">
        <f t="shared" si="50"/>
        <v>1478978329</v>
      </c>
      <c r="B1587" s="35">
        <v>1582</v>
      </c>
      <c r="C1587" s="36" t="s">
        <v>13878</v>
      </c>
      <c r="D1587" s="13" t="str">
        <f t="shared" si="51"/>
        <v>1478978329</v>
      </c>
      <c r="E1587" s="36"/>
      <c r="F1587" s="35" t="s">
        <v>13879</v>
      </c>
      <c r="G1587" s="37">
        <v>44109.085798611108</v>
      </c>
      <c r="H1587" s="35" t="s">
        <v>157</v>
      </c>
      <c r="I1587" s="35" t="s">
        <v>13880</v>
      </c>
      <c r="J1587" s="35" t="s">
        <v>13880</v>
      </c>
      <c r="K1587" s="35" t="s">
        <v>13881</v>
      </c>
      <c r="L1587" s="35" t="s">
        <v>13882</v>
      </c>
      <c r="M1587" s="35" t="s">
        <v>13883</v>
      </c>
      <c r="N1587" s="35" t="s">
        <v>467</v>
      </c>
      <c r="O1587" s="35" t="s">
        <v>468</v>
      </c>
      <c r="P1587" s="38">
        <v>474000</v>
      </c>
      <c r="Q1587" s="38">
        <v>6650</v>
      </c>
      <c r="R1587" s="38">
        <v>55000</v>
      </c>
      <c r="S1587" s="38">
        <v>0</v>
      </c>
      <c r="T1587" s="38">
        <v>0</v>
      </c>
      <c r="U1587" s="19"/>
      <c r="V1587" s="38">
        <v>0</v>
      </c>
      <c r="W1587" s="19"/>
      <c r="X1587" s="38">
        <v>0</v>
      </c>
      <c r="Y1587" s="38">
        <v>535650</v>
      </c>
      <c r="Z1587" s="38">
        <v>535650</v>
      </c>
      <c r="AA1587" s="39" t="s">
        <v>13884</v>
      </c>
      <c r="AB1587" s="38" t="s">
        <v>168</v>
      </c>
      <c r="AC1587" s="38" t="s">
        <v>112</v>
      </c>
    </row>
    <row r="1588" spans="1:29" x14ac:dyDescent="0.25">
      <c r="A1588" s="13" t="str">
        <f t="shared" si="50"/>
        <v>1931778478</v>
      </c>
      <c r="B1588" s="35">
        <v>1583</v>
      </c>
      <c r="C1588" s="36" t="s">
        <v>13885</v>
      </c>
      <c r="D1588" s="13" t="str">
        <f t="shared" si="51"/>
        <v>1931778478</v>
      </c>
      <c r="E1588" s="36"/>
      <c r="F1588" s="35" t="s">
        <v>13886</v>
      </c>
      <c r="G1588" s="37">
        <v>44109.0858912037</v>
      </c>
      <c r="H1588" s="35" t="s">
        <v>157</v>
      </c>
      <c r="I1588" s="35" t="s">
        <v>13887</v>
      </c>
      <c r="J1588" s="35" t="s">
        <v>13887</v>
      </c>
      <c r="K1588" s="35" t="s">
        <v>13888</v>
      </c>
      <c r="L1588" s="35" t="s">
        <v>13889</v>
      </c>
      <c r="M1588" s="35" t="s">
        <v>13890</v>
      </c>
      <c r="N1588" s="35" t="s">
        <v>1490</v>
      </c>
      <c r="O1588" s="35" t="s">
        <v>1491</v>
      </c>
      <c r="P1588" s="38">
        <v>420000</v>
      </c>
      <c r="Q1588" s="38">
        <v>6650</v>
      </c>
      <c r="R1588" s="38">
        <v>11000</v>
      </c>
      <c r="S1588" s="38">
        <v>0</v>
      </c>
      <c r="T1588" s="38">
        <v>0</v>
      </c>
      <c r="U1588" s="19"/>
      <c r="V1588" s="38">
        <v>0</v>
      </c>
      <c r="W1588" s="19"/>
      <c r="X1588" s="38">
        <v>0</v>
      </c>
      <c r="Y1588" s="38">
        <v>437650</v>
      </c>
      <c r="Z1588" s="38">
        <v>437650</v>
      </c>
      <c r="AA1588" s="39" t="s">
        <v>13891</v>
      </c>
      <c r="AB1588" s="38" t="s">
        <v>151</v>
      </c>
      <c r="AC1588" s="38" t="s">
        <v>112</v>
      </c>
    </row>
    <row r="1589" spans="1:29" x14ac:dyDescent="0.25">
      <c r="A1589" s="13" t="str">
        <f t="shared" si="50"/>
        <v>1709678940</v>
      </c>
      <c r="B1589" s="35">
        <v>1584</v>
      </c>
      <c r="C1589" s="36" t="s">
        <v>13892</v>
      </c>
      <c r="D1589" s="13" t="str">
        <f t="shared" si="51"/>
        <v>1709678940</v>
      </c>
      <c r="E1589" s="36"/>
      <c r="F1589" s="35" t="s">
        <v>13893</v>
      </c>
      <c r="G1589" s="37">
        <v>44109.086678240739</v>
      </c>
      <c r="H1589" s="35" t="s">
        <v>157</v>
      </c>
      <c r="I1589" s="35" t="s">
        <v>13894</v>
      </c>
      <c r="J1589" s="35" t="s">
        <v>13894</v>
      </c>
      <c r="K1589" s="35" t="s">
        <v>13895</v>
      </c>
      <c r="L1589" s="35" t="s">
        <v>13896</v>
      </c>
      <c r="M1589" s="35" t="s">
        <v>13897</v>
      </c>
      <c r="N1589" s="35" t="s">
        <v>13898</v>
      </c>
      <c r="O1589" s="35" t="s">
        <v>13899</v>
      </c>
      <c r="P1589" s="38">
        <v>1290000</v>
      </c>
      <c r="Q1589" s="38">
        <v>6650</v>
      </c>
      <c r="R1589" s="38">
        <v>11000</v>
      </c>
      <c r="S1589" s="38">
        <v>0</v>
      </c>
      <c r="T1589" s="38">
        <v>0</v>
      </c>
      <c r="U1589" s="19"/>
      <c r="V1589" s="38">
        <v>0</v>
      </c>
      <c r="W1589" s="19"/>
      <c r="X1589" s="38">
        <v>0</v>
      </c>
      <c r="Y1589" s="38">
        <v>1307650</v>
      </c>
      <c r="Z1589" s="38">
        <v>1307650</v>
      </c>
      <c r="AA1589" s="39" t="s">
        <v>13900</v>
      </c>
      <c r="AB1589" s="38" t="s">
        <v>151</v>
      </c>
      <c r="AC1589" s="38" t="s">
        <v>112</v>
      </c>
    </row>
    <row r="1590" spans="1:29" x14ac:dyDescent="0.25">
      <c r="A1590" s="13" t="str">
        <f t="shared" si="50"/>
        <v>1648088349</v>
      </c>
      <c r="B1590" s="35">
        <v>1585</v>
      </c>
      <c r="C1590" s="36" t="s">
        <v>13901</v>
      </c>
      <c r="D1590" s="13" t="str">
        <f t="shared" si="51"/>
        <v>1648088349</v>
      </c>
      <c r="E1590" s="36"/>
      <c r="F1590" s="35" t="s">
        <v>13902</v>
      </c>
      <c r="G1590" s="37">
        <v>44109.086851851855</v>
      </c>
      <c r="H1590" s="35" t="s">
        <v>157</v>
      </c>
      <c r="I1590" s="35" t="s">
        <v>13903</v>
      </c>
      <c r="J1590" s="35" t="s">
        <v>13903</v>
      </c>
      <c r="K1590" s="35" t="s">
        <v>13904</v>
      </c>
      <c r="L1590" s="35" t="s">
        <v>13905</v>
      </c>
      <c r="M1590" s="35" t="s">
        <v>13906</v>
      </c>
      <c r="N1590" s="35" t="s">
        <v>13907</v>
      </c>
      <c r="O1590" s="35" t="s">
        <v>13908</v>
      </c>
      <c r="P1590" s="38">
        <v>50000</v>
      </c>
      <c r="Q1590" s="38">
        <v>6650</v>
      </c>
      <c r="R1590" s="38">
        <v>17000</v>
      </c>
      <c r="S1590" s="38">
        <v>0</v>
      </c>
      <c r="T1590" s="38">
        <v>0</v>
      </c>
      <c r="U1590" s="19"/>
      <c r="V1590" s="38">
        <v>0</v>
      </c>
      <c r="W1590" s="19"/>
      <c r="X1590" s="38">
        <v>0</v>
      </c>
      <c r="Y1590" s="38">
        <v>73650</v>
      </c>
      <c r="Z1590" s="38">
        <v>73650</v>
      </c>
      <c r="AA1590" s="39" t="s">
        <v>13909</v>
      </c>
      <c r="AB1590" s="38" t="s">
        <v>138</v>
      </c>
      <c r="AC1590" s="38" t="s">
        <v>112</v>
      </c>
    </row>
    <row r="1591" spans="1:29" x14ac:dyDescent="0.25">
      <c r="A1591" s="13" t="str">
        <f t="shared" si="50"/>
        <v>1094188972</v>
      </c>
      <c r="B1591" s="35">
        <v>1586</v>
      </c>
      <c r="C1591" s="36" t="s">
        <v>13910</v>
      </c>
      <c r="D1591" s="13" t="str">
        <f t="shared" si="51"/>
        <v>1094188972</v>
      </c>
      <c r="E1591" s="36"/>
      <c r="F1591" s="35" t="s">
        <v>13911</v>
      </c>
      <c r="G1591" s="37">
        <v>44109.087418981479</v>
      </c>
      <c r="H1591" s="35" t="s">
        <v>157</v>
      </c>
      <c r="I1591" s="35" t="s">
        <v>13912</v>
      </c>
      <c r="J1591" s="35" t="s">
        <v>13912</v>
      </c>
      <c r="K1591" s="35" t="s">
        <v>13913</v>
      </c>
      <c r="L1591" s="35" t="s">
        <v>13914</v>
      </c>
      <c r="M1591" s="35" t="s">
        <v>13915</v>
      </c>
      <c r="N1591" s="35" t="s">
        <v>251</v>
      </c>
      <c r="O1591" s="35" t="s">
        <v>252</v>
      </c>
      <c r="P1591" s="38">
        <v>474000</v>
      </c>
      <c r="Q1591" s="38">
        <v>6650</v>
      </c>
      <c r="R1591" s="38">
        <v>0</v>
      </c>
      <c r="S1591" s="38">
        <v>0</v>
      </c>
      <c r="T1591" s="38">
        <v>0</v>
      </c>
      <c r="U1591" s="19"/>
      <c r="V1591" s="38">
        <v>0</v>
      </c>
      <c r="W1591" s="19"/>
      <c r="X1591" s="38">
        <v>0</v>
      </c>
      <c r="Y1591" s="38">
        <v>480650</v>
      </c>
      <c r="Z1591" s="38">
        <v>480650</v>
      </c>
      <c r="AA1591" s="20"/>
      <c r="AB1591" s="19"/>
      <c r="AC1591" s="38" t="s">
        <v>112</v>
      </c>
    </row>
    <row r="1592" spans="1:29" x14ac:dyDescent="0.25">
      <c r="A1592" s="13" t="str">
        <f t="shared" si="50"/>
        <v>1609188609</v>
      </c>
      <c r="B1592" s="35">
        <v>1587</v>
      </c>
      <c r="C1592" s="36" t="s">
        <v>13916</v>
      </c>
      <c r="D1592" s="13" t="str">
        <f t="shared" si="51"/>
        <v>1609188609</v>
      </c>
      <c r="E1592" s="36"/>
      <c r="F1592" s="35" t="s">
        <v>13917</v>
      </c>
      <c r="G1592" s="37">
        <v>44109.092291666668</v>
      </c>
      <c r="H1592" s="35" t="s">
        <v>157</v>
      </c>
      <c r="I1592" s="35" t="s">
        <v>13918</v>
      </c>
      <c r="J1592" s="35" t="s">
        <v>13918</v>
      </c>
      <c r="K1592" s="35" t="s">
        <v>13919</v>
      </c>
      <c r="L1592" s="35" t="s">
        <v>13920</v>
      </c>
      <c r="M1592" s="35" t="s">
        <v>13921</v>
      </c>
      <c r="N1592" s="35" t="s">
        <v>552</v>
      </c>
      <c r="O1592" s="35" t="s">
        <v>553</v>
      </c>
      <c r="P1592" s="38">
        <v>300000</v>
      </c>
      <c r="Q1592" s="38">
        <v>6650</v>
      </c>
      <c r="R1592" s="38">
        <v>22000</v>
      </c>
      <c r="S1592" s="38">
        <v>0</v>
      </c>
      <c r="T1592" s="38">
        <v>0</v>
      </c>
      <c r="U1592" s="19"/>
      <c r="V1592" s="38">
        <v>0</v>
      </c>
      <c r="W1592" s="19"/>
      <c r="X1592" s="38">
        <v>0</v>
      </c>
      <c r="Y1592" s="38">
        <v>328650</v>
      </c>
      <c r="Z1592" s="38">
        <v>328650</v>
      </c>
      <c r="AA1592" s="20"/>
      <c r="AB1592" s="38" t="s">
        <v>179</v>
      </c>
      <c r="AC1592" s="38" t="s">
        <v>112</v>
      </c>
    </row>
    <row r="1593" spans="1:29" x14ac:dyDescent="0.25">
      <c r="A1593" s="13" t="str">
        <f t="shared" si="50"/>
        <v>1153288816</v>
      </c>
      <c r="B1593" s="35">
        <v>1588</v>
      </c>
      <c r="C1593" s="36" t="s">
        <v>13922</v>
      </c>
      <c r="D1593" s="13" t="str">
        <f t="shared" si="51"/>
        <v>1153288816</v>
      </c>
      <c r="E1593" s="36"/>
      <c r="F1593" s="35" t="s">
        <v>13923</v>
      </c>
      <c r="G1593" s="37">
        <v>44109.097256944442</v>
      </c>
      <c r="H1593" s="35" t="s">
        <v>157</v>
      </c>
      <c r="I1593" s="35" t="s">
        <v>13924</v>
      </c>
      <c r="J1593" s="35" t="s">
        <v>13924</v>
      </c>
      <c r="K1593" s="35" t="s">
        <v>13925</v>
      </c>
      <c r="L1593" s="35" t="s">
        <v>13926</v>
      </c>
      <c r="M1593" s="35" t="s">
        <v>13927</v>
      </c>
      <c r="N1593" s="35" t="s">
        <v>12547</v>
      </c>
      <c r="O1593" s="35" t="s">
        <v>12548</v>
      </c>
      <c r="P1593" s="38">
        <v>1229000</v>
      </c>
      <c r="Q1593" s="38">
        <v>6650</v>
      </c>
      <c r="R1593" s="38">
        <v>38000</v>
      </c>
      <c r="S1593" s="38">
        <v>0</v>
      </c>
      <c r="T1593" s="38">
        <v>0</v>
      </c>
      <c r="U1593" s="19"/>
      <c r="V1593" s="38">
        <v>0</v>
      </c>
      <c r="W1593" s="19"/>
      <c r="X1593" s="38">
        <v>0</v>
      </c>
      <c r="Y1593" s="38">
        <v>1273650</v>
      </c>
      <c r="Z1593" s="38">
        <v>1273650</v>
      </c>
      <c r="AA1593" s="39" t="s">
        <v>13928</v>
      </c>
      <c r="AB1593" s="38" t="s">
        <v>151</v>
      </c>
      <c r="AC1593" s="38" t="s">
        <v>112</v>
      </c>
    </row>
    <row r="1594" spans="1:29" x14ac:dyDescent="0.25">
      <c r="A1594" s="13" t="str">
        <f t="shared" si="50"/>
        <v>1233288359</v>
      </c>
      <c r="B1594" s="35">
        <v>1589</v>
      </c>
      <c r="C1594" s="36" t="s">
        <v>13929</v>
      </c>
      <c r="D1594" s="13" t="str">
        <f t="shared" si="51"/>
        <v>1233288359</v>
      </c>
      <c r="E1594" s="36"/>
      <c r="F1594" s="35" t="s">
        <v>13930</v>
      </c>
      <c r="G1594" s="37">
        <v>44109.097673611112</v>
      </c>
      <c r="H1594" s="35" t="s">
        <v>157</v>
      </c>
      <c r="I1594" s="35" t="s">
        <v>13931</v>
      </c>
      <c r="J1594" s="35" t="s">
        <v>13931</v>
      </c>
      <c r="K1594" s="35" t="s">
        <v>13932</v>
      </c>
      <c r="L1594" s="35" t="s">
        <v>13933</v>
      </c>
      <c r="M1594" s="35" t="s">
        <v>13934</v>
      </c>
      <c r="N1594" s="35" t="s">
        <v>13935</v>
      </c>
      <c r="O1594" s="35" t="s">
        <v>13936</v>
      </c>
      <c r="P1594" s="38">
        <v>474000</v>
      </c>
      <c r="Q1594" s="38">
        <v>6650</v>
      </c>
      <c r="R1594" s="38">
        <v>10000</v>
      </c>
      <c r="S1594" s="38">
        <v>0</v>
      </c>
      <c r="T1594" s="38">
        <v>0</v>
      </c>
      <c r="U1594" s="19"/>
      <c r="V1594" s="38">
        <v>0</v>
      </c>
      <c r="W1594" s="19"/>
      <c r="X1594" s="38">
        <v>0</v>
      </c>
      <c r="Y1594" s="38">
        <v>490650</v>
      </c>
      <c r="Z1594" s="38">
        <v>490650</v>
      </c>
      <c r="AA1594" s="39" t="s">
        <v>13937</v>
      </c>
      <c r="AB1594" s="38" t="s">
        <v>162</v>
      </c>
      <c r="AC1594" s="38" t="s">
        <v>112</v>
      </c>
    </row>
    <row r="1595" spans="1:29" x14ac:dyDescent="0.25">
      <c r="A1595" s="13" t="str">
        <f t="shared" si="50"/>
        <v>1393288720</v>
      </c>
      <c r="B1595" s="35">
        <v>1590</v>
      </c>
      <c r="C1595" s="36" t="s">
        <v>13938</v>
      </c>
      <c r="D1595" s="13" t="str">
        <f t="shared" si="51"/>
        <v>1393288720</v>
      </c>
      <c r="E1595" s="36"/>
      <c r="F1595" s="35" t="s">
        <v>13939</v>
      </c>
      <c r="G1595" s="37">
        <v>44109.098495370374</v>
      </c>
      <c r="H1595" s="35" t="s">
        <v>157</v>
      </c>
      <c r="I1595" s="35" t="s">
        <v>13940</v>
      </c>
      <c r="J1595" s="35" t="s">
        <v>13940</v>
      </c>
      <c r="K1595" s="35" t="s">
        <v>13941</v>
      </c>
      <c r="L1595" s="35" t="s">
        <v>13942</v>
      </c>
      <c r="M1595" s="35" t="s">
        <v>13943</v>
      </c>
      <c r="N1595" s="35" t="s">
        <v>13944</v>
      </c>
      <c r="O1595" s="35" t="s">
        <v>13945</v>
      </c>
      <c r="P1595" s="38">
        <v>50000</v>
      </c>
      <c r="Q1595" s="38">
        <v>6650</v>
      </c>
      <c r="R1595" s="38">
        <v>0</v>
      </c>
      <c r="S1595" s="38">
        <v>0</v>
      </c>
      <c r="T1595" s="38">
        <v>0</v>
      </c>
      <c r="U1595" s="19"/>
      <c r="V1595" s="38">
        <v>0</v>
      </c>
      <c r="W1595" s="19"/>
      <c r="X1595" s="38">
        <v>0</v>
      </c>
      <c r="Y1595" s="38">
        <v>56650</v>
      </c>
      <c r="Z1595" s="38">
        <v>56650</v>
      </c>
      <c r="AA1595" s="20"/>
      <c r="AB1595" s="19"/>
      <c r="AC1595" s="38" t="s">
        <v>112</v>
      </c>
    </row>
    <row r="1596" spans="1:29" x14ac:dyDescent="0.25">
      <c r="A1596" s="13" t="str">
        <f t="shared" si="50"/>
        <v>1625288387</v>
      </c>
      <c r="B1596" s="35">
        <v>1591</v>
      </c>
      <c r="C1596" s="36" t="s">
        <v>13946</v>
      </c>
      <c r="D1596" s="13" t="str">
        <f t="shared" si="51"/>
        <v>1625288387</v>
      </c>
      <c r="E1596" s="36"/>
      <c r="F1596" s="35" t="s">
        <v>13947</v>
      </c>
      <c r="G1596" s="37">
        <v>44109.099722222221</v>
      </c>
      <c r="H1596" s="35" t="s">
        <v>157</v>
      </c>
      <c r="I1596" s="35" t="s">
        <v>13948</v>
      </c>
      <c r="J1596" s="35" t="s">
        <v>13948</v>
      </c>
      <c r="K1596" s="35" t="s">
        <v>13949</v>
      </c>
      <c r="L1596" s="35" t="s">
        <v>13950</v>
      </c>
      <c r="M1596" s="35" t="s">
        <v>13951</v>
      </c>
      <c r="N1596" s="35" t="s">
        <v>13952</v>
      </c>
      <c r="O1596" s="35" t="s">
        <v>707</v>
      </c>
      <c r="P1596" s="38">
        <v>50000</v>
      </c>
      <c r="Q1596" s="38">
        <v>6650</v>
      </c>
      <c r="R1596" s="38">
        <v>0</v>
      </c>
      <c r="S1596" s="38">
        <v>0</v>
      </c>
      <c r="T1596" s="38">
        <v>0</v>
      </c>
      <c r="U1596" s="19"/>
      <c r="V1596" s="38">
        <v>0</v>
      </c>
      <c r="W1596" s="19"/>
      <c r="X1596" s="38">
        <v>0</v>
      </c>
      <c r="Y1596" s="38">
        <v>56650</v>
      </c>
      <c r="Z1596" s="38">
        <v>56650</v>
      </c>
      <c r="AA1596" s="20"/>
      <c r="AB1596" s="19"/>
      <c r="AC1596" s="38" t="s">
        <v>112</v>
      </c>
    </row>
    <row r="1597" spans="1:29" x14ac:dyDescent="0.25">
      <c r="A1597" s="13" t="str">
        <f t="shared" si="50"/>
        <v>1567288938</v>
      </c>
      <c r="B1597" s="35">
        <v>1592</v>
      </c>
      <c r="C1597" s="36" t="s">
        <v>13953</v>
      </c>
      <c r="D1597" s="13" t="str">
        <f t="shared" si="51"/>
        <v>1567288938</v>
      </c>
      <c r="E1597" s="36"/>
      <c r="F1597" s="35" t="s">
        <v>13954</v>
      </c>
      <c r="G1597" s="37">
        <v>44109.104826388888</v>
      </c>
      <c r="H1597" s="35" t="s">
        <v>157</v>
      </c>
      <c r="I1597" s="35" t="s">
        <v>13955</v>
      </c>
      <c r="J1597" s="35" t="s">
        <v>13955</v>
      </c>
      <c r="K1597" s="35" t="s">
        <v>13956</v>
      </c>
      <c r="L1597" s="35" t="s">
        <v>13957</v>
      </c>
      <c r="M1597" s="35" t="s">
        <v>13958</v>
      </c>
      <c r="N1597" s="35" t="s">
        <v>13959</v>
      </c>
      <c r="O1597" s="35" t="s">
        <v>13960</v>
      </c>
      <c r="P1597" s="38">
        <v>50000</v>
      </c>
      <c r="Q1597" s="38">
        <v>6650</v>
      </c>
      <c r="R1597" s="38">
        <v>0</v>
      </c>
      <c r="S1597" s="38">
        <v>0</v>
      </c>
      <c r="T1597" s="38">
        <v>0</v>
      </c>
      <c r="U1597" s="19"/>
      <c r="V1597" s="38">
        <v>0</v>
      </c>
      <c r="W1597" s="19"/>
      <c r="X1597" s="38">
        <v>0</v>
      </c>
      <c r="Y1597" s="38">
        <v>56650</v>
      </c>
      <c r="Z1597" s="38">
        <v>56650</v>
      </c>
      <c r="AA1597" s="20"/>
      <c r="AB1597" s="19"/>
      <c r="AC1597" s="38" t="s">
        <v>112</v>
      </c>
    </row>
    <row r="1598" spans="1:29" x14ac:dyDescent="0.25">
      <c r="A1598" s="13" t="str">
        <f t="shared" si="50"/>
        <v>1592388281</v>
      </c>
      <c r="B1598" s="35">
        <v>1593</v>
      </c>
      <c r="C1598" s="36" t="s">
        <v>13961</v>
      </c>
      <c r="D1598" s="13" t="str">
        <f t="shared" si="51"/>
        <v>1592388281</v>
      </c>
      <c r="E1598" s="36"/>
      <c r="F1598" s="35" t="s">
        <v>13962</v>
      </c>
      <c r="G1598" s="37">
        <v>44109.108576388891</v>
      </c>
      <c r="H1598" s="35" t="s">
        <v>157</v>
      </c>
      <c r="I1598" s="35" t="s">
        <v>13963</v>
      </c>
      <c r="J1598" s="35" t="s">
        <v>13963</v>
      </c>
      <c r="K1598" s="35" t="s">
        <v>13964</v>
      </c>
      <c r="L1598" s="35" t="s">
        <v>13965</v>
      </c>
      <c r="M1598" s="35" t="s">
        <v>13966</v>
      </c>
      <c r="N1598" s="35" t="s">
        <v>6793</v>
      </c>
      <c r="O1598" s="35" t="s">
        <v>6794</v>
      </c>
      <c r="P1598" s="38">
        <v>1041000</v>
      </c>
      <c r="Q1598" s="38">
        <v>6650</v>
      </c>
      <c r="R1598" s="38">
        <v>10000</v>
      </c>
      <c r="S1598" s="38">
        <v>0</v>
      </c>
      <c r="T1598" s="38">
        <v>0</v>
      </c>
      <c r="U1598" s="19"/>
      <c r="V1598" s="38">
        <v>0</v>
      </c>
      <c r="W1598" s="19"/>
      <c r="X1598" s="38">
        <v>0</v>
      </c>
      <c r="Y1598" s="38">
        <v>1057650</v>
      </c>
      <c r="Z1598" s="38">
        <v>1057650</v>
      </c>
      <c r="AA1598" s="39" t="s">
        <v>13967</v>
      </c>
      <c r="AB1598" s="38" t="s">
        <v>162</v>
      </c>
      <c r="AC1598" s="38" t="s">
        <v>112</v>
      </c>
    </row>
    <row r="1599" spans="1:29" x14ac:dyDescent="0.25">
      <c r="A1599" s="13" t="str">
        <f t="shared" si="50"/>
        <v>1076388621</v>
      </c>
      <c r="B1599" s="35">
        <v>1594</v>
      </c>
      <c r="C1599" s="36" t="s">
        <v>13968</v>
      </c>
      <c r="D1599" s="13" t="str">
        <f t="shared" si="51"/>
        <v>1076388621</v>
      </c>
      <c r="E1599" s="36"/>
      <c r="F1599" s="35" t="s">
        <v>13969</v>
      </c>
      <c r="G1599" s="37">
        <v>44109.112430555557</v>
      </c>
      <c r="H1599" s="35" t="s">
        <v>157</v>
      </c>
      <c r="I1599" s="35" t="s">
        <v>13970</v>
      </c>
      <c r="J1599" s="35" t="s">
        <v>13970</v>
      </c>
      <c r="K1599" s="35" t="s">
        <v>13971</v>
      </c>
      <c r="L1599" s="35" t="s">
        <v>13972</v>
      </c>
      <c r="M1599" s="35" t="s">
        <v>13973</v>
      </c>
      <c r="N1599" s="35" t="s">
        <v>470</v>
      </c>
      <c r="O1599" s="35" t="s">
        <v>471</v>
      </c>
      <c r="P1599" s="38">
        <v>1009000</v>
      </c>
      <c r="Q1599" s="38">
        <v>6650</v>
      </c>
      <c r="R1599" s="38">
        <v>10000</v>
      </c>
      <c r="S1599" s="38">
        <v>0</v>
      </c>
      <c r="T1599" s="38">
        <v>0</v>
      </c>
      <c r="U1599" s="19"/>
      <c r="V1599" s="38">
        <v>0</v>
      </c>
      <c r="W1599" s="19"/>
      <c r="X1599" s="38">
        <v>0</v>
      </c>
      <c r="Y1599" s="38">
        <v>1025650</v>
      </c>
      <c r="Z1599" s="38">
        <v>1025650</v>
      </c>
      <c r="AA1599" s="39" t="s">
        <v>13974</v>
      </c>
      <c r="AB1599" s="38" t="s">
        <v>162</v>
      </c>
      <c r="AC1599" s="38" t="s">
        <v>112</v>
      </c>
    </row>
    <row r="1600" spans="1:29" x14ac:dyDescent="0.25">
      <c r="A1600" s="13" t="str">
        <f t="shared" si="50"/>
        <v>1616388935</v>
      </c>
      <c r="B1600" s="35">
        <v>1595</v>
      </c>
      <c r="C1600" s="36" t="s">
        <v>13975</v>
      </c>
      <c r="D1600" s="13" t="str">
        <f t="shared" si="51"/>
        <v>1616388935</v>
      </c>
      <c r="E1600" s="36"/>
      <c r="F1600" s="35" t="s">
        <v>13976</v>
      </c>
      <c r="G1600" s="37">
        <v>44109.112662037034</v>
      </c>
      <c r="H1600" s="35" t="s">
        <v>157</v>
      </c>
      <c r="I1600" s="35" t="s">
        <v>13977</v>
      </c>
      <c r="J1600" s="35" t="s">
        <v>13977</v>
      </c>
      <c r="K1600" s="35" t="s">
        <v>13978</v>
      </c>
      <c r="L1600" s="35" t="s">
        <v>13979</v>
      </c>
      <c r="M1600" s="35" t="s">
        <v>13980</v>
      </c>
      <c r="N1600" s="35" t="s">
        <v>1781</v>
      </c>
      <c r="O1600" s="35" t="s">
        <v>1782</v>
      </c>
      <c r="P1600" s="38">
        <v>585000</v>
      </c>
      <c r="Q1600" s="38">
        <v>6650</v>
      </c>
      <c r="R1600" s="38">
        <v>0</v>
      </c>
      <c r="S1600" s="38">
        <v>0</v>
      </c>
      <c r="T1600" s="38">
        <v>0</v>
      </c>
      <c r="U1600" s="19"/>
      <c r="V1600" s="38">
        <v>0</v>
      </c>
      <c r="W1600" s="19"/>
      <c r="X1600" s="38">
        <v>0</v>
      </c>
      <c r="Y1600" s="38">
        <v>591650</v>
      </c>
      <c r="Z1600" s="38">
        <v>591650</v>
      </c>
      <c r="AA1600" s="20"/>
      <c r="AB1600" s="19"/>
      <c r="AC1600" s="38" t="s">
        <v>112</v>
      </c>
    </row>
    <row r="1601" spans="1:29" x14ac:dyDescent="0.25">
      <c r="A1601" s="13" t="str">
        <f t="shared" si="50"/>
        <v>1272488819</v>
      </c>
      <c r="B1601" s="35">
        <v>1596</v>
      </c>
      <c r="C1601" s="36" t="s">
        <v>13981</v>
      </c>
      <c r="D1601" s="13" t="str">
        <f t="shared" si="51"/>
        <v>1272488819</v>
      </c>
      <c r="E1601" s="36"/>
      <c r="F1601" s="35" t="s">
        <v>13982</v>
      </c>
      <c r="G1601" s="37">
        <v>44109.119733796295</v>
      </c>
      <c r="H1601" s="35" t="s">
        <v>157</v>
      </c>
      <c r="I1601" s="35" t="s">
        <v>13983</v>
      </c>
      <c r="J1601" s="35" t="s">
        <v>13983</v>
      </c>
      <c r="K1601" s="35" t="s">
        <v>13984</v>
      </c>
      <c r="L1601" s="35" t="s">
        <v>13985</v>
      </c>
      <c r="M1601" s="35" t="s">
        <v>13986</v>
      </c>
      <c r="N1601" s="35" t="s">
        <v>988</v>
      </c>
      <c r="O1601" s="35" t="s">
        <v>989</v>
      </c>
      <c r="P1601" s="38">
        <v>456000</v>
      </c>
      <c r="Q1601" s="38">
        <v>6650</v>
      </c>
      <c r="R1601" s="38">
        <v>8000</v>
      </c>
      <c r="S1601" s="38">
        <v>0</v>
      </c>
      <c r="T1601" s="38">
        <v>0</v>
      </c>
      <c r="U1601" s="19"/>
      <c r="V1601" s="38">
        <v>0</v>
      </c>
      <c r="W1601" s="19"/>
      <c r="X1601" s="38">
        <v>0</v>
      </c>
      <c r="Y1601" s="38">
        <v>470650</v>
      </c>
      <c r="Z1601" s="38">
        <v>470650</v>
      </c>
      <c r="AA1601" s="39" t="s">
        <v>13987</v>
      </c>
      <c r="AB1601" s="38" t="s">
        <v>138</v>
      </c>
      <c r="AC1601" s="38" t="s">
        <v>112</v>
      </c>
    </row>
    <row r="1602" spans="1:29" x14ac:dyDescent="0.25">
      <c r="A1602" s="13" t="str">
        <f t="shared" si="50"/>
        <v>1542488837</v>
      </c>
      <c r="B1602" s="35">
        <v>1597</v>
      </c>
      <c r="C1602" s="36" t="s">
        <v>13988</v>
      </c>
      <c r="D1602" s="13" t="str">
        <f t="shared" si="51"/>
        <v>1542488837</v>
      </c>
      <c r="E1602" s="36"/>
      <c r="F1602" s="35" t="s">
        <v>13989</v>
      </c>
      <c r="G1602" s="37">
        <v>44109.120162037034</v>
      </c>
      <c r="H1602" s="35" t="s">
        <v>157</v>
      </c>
      <c r="I1602" s="35" t="s">
        <v>13990</v>
      </c>
      <c r="J1602" s="35" t="s">
        <v>13990</v>
      </c>
      <c r="K1602" s="35" t="s">
        <v>13991</v>
      </c>
      <c r="L1602" s="35" t="s">
        <v>13992</v>
      </c>
      <c r="M1602" s="35" t="s">
        <v>13993</v>
      </c>
      <c r="N1602" s="35" t="s">
        <v>13994</v>
      </c>
      <c r="O1602" s="35" t="s">
        <v>13995</v>
      </c>
      <c r="P1602" s="38">
        <v>50000</v>
      </c>
      <c r="Q1602" s="38">
        <v>6650</v>
      </c>
      <c r="R1602" s="38">
        <v>0</v>
      </c>
      <c r="S1602" s="38">
        <v>0</v>
      </c>
      <c r="T1602" s="38">
        <v>0</v>
      </c>
      <c r="U1602" s="19"/>
      <c r="V1602" s="38">
        <v>0</v>
      </c>
      <c r="W1602" s="19"/>
      <c r="X1602" s="38">
        <v>0</v>
      </c>
      <c r="Y1602" s="38">
        <v>56650</v>
      </c>
      <c r="Z1602" s="38">
        <v>56650</v>
      </c>
      <c r="AA1602" s="20"/>
      <c r="AB1602" s="19"/>
      <c r="AC1602" s="38" t="s">
        <v>112</v>
      </c>
    </row>
    <row r="1603" spans="1:29" x14ac:dyDescent="0.25">
      <c r="A1603" s="13" t="str">
        <f t="shared" si="50"/>
        <v>1435488543</v>
      </c>
      <c r="B1603" s="35">
        <v>1598</v>
      </c>
      <c r="C1603" s="36" t="s">
        <v>13996</v>
      </c>
      <c r="D1603" s="13" t="str">
        <f t="shared" si="51"/>
        <v>1435488543</v>
      </c>
      <c r="E1603" s="36"/>
      <c r="F1603" s="35" t="s">
        <v>13997</v>
      </c>
      <c r="G1603" s="37">
        <v>44109.122442129628</v>
      </c>
      <c r="H1603" s="35" t="s">
        <v>157</v>
      </c>
      <c r="I1603" s="35" t="s">
        <v>13998</v>
      </c>
      <c r="J1603" s="35" t="s">
        <v>13998</v>
      </c>
      <c r="K1603" s="35" t="s">
        <v>13999</v>
      </c>
      <c r="L1603" s="35" t="s">
        <v>14000</v>
      </c>
      <c r="M1603" s="35" t="s">
        <v>14001</v>
      </c>
      <c r="N1603" s="35" t="s">
        <v>14002</v>
      </c>
      <c r="O1603" s="35" t="s">
        <v>14003</v>
      </c>
      <c r="P1603" s="38">
        <v>50000</v>
      </c>
      <c r="Q1603" s="38">
        <v>6650</v>
      </c>
      <c r="R1603" s="38">
        <v>0</v>
      </c>
      <c r="S1603" s="38">
        <v>0</v>
      </c>
      <c r="T1603" s="38">
        <v>0</v>
      </c>
      <c r="U1603" s="19"/>
      <c r="V1603" s="38">
        <v>0</v>
      </c>
      <c r="W1603" s="19"/>
      <c r="X1603" s="38">
        <v>0</v>
      </c>
      <c r="Y1603" s="38">
        <v>56650</v>
      </c>
      <c r="Z1603" s="38">
        <v>56650</v>
      </c>
      <c r="AA1603" s="20"/>
      <c r="AB1603" s="19"/>
      <c r="AC1603" s="38" t="s">
        <v>112</v>
      </c>
    </row>
    <row r="1604" spans="1:29" x14ac:dyDescent="0.25">
      <c r="A1604" s="13" t="str">
        <f t="shared" si="50"/>
        <v>1845488202</v>
      </c>
      <c r="B1604" s="35">
        <v>1599</v>
      </c>
      <c r="C1604" s="36" t="s">
        <v>14004</v>
      </c>
      <c r="D1604" s="13" t="str">
        <f t="shared" si="51"/>
        <v>1845488202</v>
      </c>
      <c r="E1604" s="36"/>
      <c r="F1604" s="35" t="s">
        <v>14005</v>
      </c>
      <c r="G1604" s="37">
        <v>44109.123483796298</v>
      </c>
      <c r="H1604" s="35" t="s">
        <v>157</v>
      </c>
      <c r="I1604" s="35" t="s">
        <v>14006</v>
      </c>
      <c r="J1604" s="35" t="s">
        <v>14006</v>
      </c>
      <c r="K1604" s="35" t="s">
        <v>14007</v>
      </c>
      <c r="L1604" s="35" t="s">
        <v>14008</v>
      </c>
      <c r="M1604" s="35" t="s">
        <v>14009</v>
      </c>
      <c r="N1604" s="35" t="s">
        <v>14010</v>
      </c>
      <c r="O1604" s="35" t="s">
        <v>14011</v>
      </c>
      <c r="P1604" s="38">
        <v>1009000</v>
      </c>
      <c r="Q1604" s="38">
        <v>6650</v>
      </c>
      <c r="R1604" s="38">
        <v>13000</v>
      </c>
      <c r="S1604" s="38">
        <v>0</v>
      </c>
      <c r="T1604" s="38">
        <v>0</v>
      </c>
      <c r="U1604" s="19"/>
      <c r="V1604" s="38">
        <v>0</v>
      </c>
      <c r="W1604" s="19"/>
      <c r="X1604" s="38">
        <v>0</v>
      </c>
      <c r="Y1604" s="38">
        <v>1028650</v>
      </c>
      <c r="Z1604" s="38">
        <v>1028650</v>
      </c>
      <c r="AA1604" s="39" t="s">
        <v>14012</v>
      </c>
      <c r="AB1604" s="38" t="s">
        <v>162</v>
      </c>
      <c r="AC1604" s="38" t="s">
        <v>112</v>
      </c>
    </row>
    <row r="1605" spans="1:29" x14ac:dyDescent="0.25">
      <c r="A1605" s="13" t="str">
        <f t="shared" si="50"/>
        <v>1666488157</v>
      </c>
      <c r="B1605" s="35">
        <v>1600</v>
      </c>
      <c r="C1605" s="36" t="s">
        <v>14013</v>
      </c>
      <c r="D1605" s="13" t="str">
        <f t="shared" si="51"/>
        <v>1666488157</v>
      </c>
      <c r="E1605" s="36"/>
      <c r="F1605" s="35" t="s">
        <v>14014</v>
      </c>
      <c r="G1605" s="37">
        <v>44109.123761574076</v>
      </c>
      <c r="H1605" s="35" t="s">
        <v>157</v>
      </c>
      <c r="I1605" s="35" t="s">
        <v>14015</v>
      </c>
      <c r="J1605" s="35" t="s">
        <v>14015</v>
      </c>
      <c r="K1605" s="35" t="s">
        <v>14016</v>
      </c>
      <c r="L1605" s="35" t="s">
        <v>14017</v>
      </c>
      <c r="M1605" s="35" t="s">
        <v>14018</v>
      </c>
      <c r="N1605" s="35" t="s">
        <v>14019</v>
      </c>
      <c r="O1605" s="35" t="s">
        <v>14020</v>
      </c>
      <c r="P1605" s="38">
        <v>50000</v>
      </c>
      <c r="Q1605" s="38">
        <v>6650</v>
      </c>
      <c r="R1605" s="38">
        <v>0</v>
      </c>
      <c r="S1605" s="38">
        <v>0</v>
      </c>
      <c r="T1605" s="38">
        <v>0</v>
      </c>
      <c r="U1605" s="19"/>
      <c r="V1605" s="38">
        <v>0</v>
      </c>
      <c r="W1605" s="19"/>
      <c r="X1605" s="38">
        <v>0</v>
      </c>
      <c r="Y1605" s="38">
        <v>56650</v>
      </c>
      <c r="Z1605" s="38">
        <v>56650</v>
      </c>
      <c r="AA1605" s="20"/>
      <c r="AB1605" s="19"/>
      <c r="AC1605" s="38" t="s">
        <v>112</v>
      </c>
    </row>
    <row r="1606" spans="1:29" x14ac:dyDescent="0.25">
      <c r="A1606" s="13" t="str">
        <f t="shared" ref="A1606:A1669" si="52">D1606</f>
        <v>1229488303</v>
      </c>
      <c r="B1606" s="35">
        <v>1601</v>
      </c>
      <c r="C1606" s="36" t="s">
        <v>14021</v>
      </c>
      <c r="D1606" s="13" t="str">
        <f t="shared" ref="D1606:D1669" si="53">RIGHT(C1606,LEN(C1606)-6)</f>
        <v>1229488303</v>
      </c>
      <c r="E1606" s="36"/>
      <c r="F1606" s="35" t="s">
        <v>14022</v>
      </c>
      <c r="G1606" s="37">
        <v>44109.132407407407</v>
      </c>
      <c r="H1606" s="35" t="s">
        <v>157</v>
      </c>
      <c r="I1606" s="35" t="s">
        <v>14023</v>
      </c>
      <c r="J1606" s="35" t="s">
        <v>14023</v>
      </c>
      <c r="K1606" s="35" t="s">
        <v>14024</v>
      </c>
      <c r="L1606" s="35" t="s">
        <v>14025</v>
      </c>
      <c r="M1606" s="35" t="s">
        <v>14026</v>
      </c>
      <c r="N1606" s="35" t="s">
        <v>1407</v>
      </c>
      <c r="O1606" s="35" t="s">
        <v>1408</v>
      </c>
      <c r="P1606" s="38">
        <v>160000</v>
      </c>
      <c r="Q1606" s="38">
        <v>6650</v>
      </c>
      <c r="R1606" s="38">
        <v>20000</v>
      </c>
      <c r="S1606" s="38">
        <v>0</v>
      </c>
      <c r="T1606" s="38">
        <v>0</v>
      </c>
      <c r="U1606" s="19"/>
      <c r="V1606" s="38">
        <v>0</v>
      </c>
      <c r="W1606" s="19"/>
      <c r="X1606" s="38">
        <v>0</v>
      </c>
      <c r="Y1606" s="38">
        <v>186650</v>
      </c>
      <c r="Z1606" s="38">
        <v>186650</v>
      </c>
      <c r="AA1606" s="20"/>
      <c r="AB1606" s="38" t="s">
        <v>179</v>
      </c>
      <c r="AC1606" s="38" t="s">
        <v>112</v>
      </c>
    </row>
    <row r="1607" spans="1:29" x14ac:dyDescent="0.25">
      <c r="A1607" s="13" t="str">
        <f t="shared" si="52"/>
        <v>1885905BKHT</v>
      </c>
      <c r="B1607" s="35">
        <v>1602</v>
      </c>
      <c r="C1607" s="36" t="s">
        <v>14027</v>
      </c>
      <c r="D1607" s="13" t="str">
        <f t="shared" si="53"/>
        <v>1885905BKHT</v>
      </c>
      <c r="E1607" s="36"/>
      <c r="F1607" s="35" t="s">
        <v>14027</v>
      </c>
      <c r="G1607" s="37">
        <v>44109.137766203705</v>
      </c>
      <c r="H1607" s="35" t="s">
        <v>180</v>
      </c>
      <c r="I1607" s="35" t="s">
        <v>14028</v>
      </c>
      <c r="J1607" s="35" t="s">
        <v>14028</v>
      </c>
      <c r="K1607" s="35" t="s">
        <v>14029</v>
      </c>
      <c r="L1607" s="35" t="s">
        <v>14030</v>
      </c>
      <c r="M1607" s="35" t="s">
        <v>14031</v>
      </c>
      <c r="N1607" s="35" t="s">
        <v>14032</v>
      </c>
      <c r="O1607" s="35" t="s">
        <v>14033</v>
      </c>
      <c r="P1607" s="38">
        <v>240000</v>
      </c>
      <c r="Q1607" s="38">
        <v>5200</v>
      </c>
      <c r="R1607" s="38">
        <v>0</v>
      </c>
      <c r="S1607" s="38">
        <v>0</v>
      </c>
      <c r="T1607" s="38">
        <v>0</v>
      </c>
      <c r="U1607" s="19"/>
      <c r="V1607" s="38">
        <v>0</v>
      </c>
      <c r="W1607" s="19"/>
      <c r="X1607" s="38">
        <v>0</v>
      </c>
      <c r="Y1607" s="38">
        <v>245200</v>
      </c>
      <c r="Z1607" s="38">
        <v>245200</v>
      </c>
      <c r="AA1607" s="20"/>
      <c r="AB1607" s="19"/>
      <c r="AC1607" s="38" t="s">
        <v>112</v>
      </c>
    </row>
    <row r="1608" spans="1:29" x14ac:dyDescent="0.25">
      <c r="A1608" s="13" t="str">
        <f t="shared" si="52"/>
        <v>1144488409</v>
      </c>
      <c r="B1608" s="35">
        <v>1603</v>
      </c>
      <c r="C1608" s="36" t="s">
        <v>14034</v>
      </c>
      <c r="D1608" s="13" t="str">
        <f t="shared" si="53"/>
        <v>1144488409</v>
      </c>
      <c r="E1608" s="36"/>
      <c r="F1608" s="35" t="s">
        <v>14035</v>
      </c>
      <c r="G1608" s="37">
        <v>44109.140219907407</v>
      </c>
      <c r="H1608" s="35" t="s">
        <v>157</v>
      </c>
      <c r="I1608" s="35" t="s">
        <v>14036</v>
      </c>
      <c r="J1608" s="35" t="s">
        <v>14036</v>
      </c>
      <c r="K1608" s="35" t="s">
        <v>14037</v>
      </c>
      <c r="L1608" s="35" t="s">
        <v>14038</v>
      </c>
      <c r="M1608" s="35" t="s">
        <v>14039</v>
      </c>
      <c r="N1608" s="35" t="s">
        <v>258</v>
      </c>
      <c r="O1608" s="35" t="s">
        <v>259</v>
      </c>
      <c r="P1608" s="38">
        <v>950000</v>
      </c>
      <c r="Q1608" s="38">
        <v>6650</v>
      </c>
      <c r="R1608" s="38">
        <v>18000</v>
      </c>
      <c r="S1608" s="38">
        <v>0</v>
      </c>
      <c r="T1608" s="38">
        <v>0</v>
      </c>
      <c r="U1608" s="19"/>
      <c r="V1608" s="38">
        <v>0</v>
      </c>
      <c r="W1608" s="19"/>
      <c r="X1608" s="38">
        <v>0</v>
      </c>
      <c r="Y1608" s="38">
        <v>974650</v>
      </c>
      <c r="Z1608" s="38">
        <v>974650</v>
      </c>
      <c r="AA1608" s="39" t="s">
        <v>14040</v>
      </c>
      <c r="AB1608" s="38" t="s">
        <v>162</v>
      </c>
      <c r="AC1608" s="38" t="s">
        <v>112</v>
      </c>
    </row>
    <row r="1609" spans="1:29" x14ac:dyDescent="0.25">
      <c r="A1609" s="13" t="str">
        <f t="shared" si="52"/>
        <v>1646688459</v>
      </c>
      <c r="B1609" s="35">
        <v>1604</v>
      </c>
      <c r="C1609" s="36" t="s">
        <v>14041</v>
      </c>
      <c r="D1609" s="13" t="str">
        <f t="shared" si="53"/>
        <v>1646688459</v>
      </c>
      <c r="E1609" s="36"/>
      <c r="F1609" s="35" t="s">
        <v>14042</v>
      </c>
      <c r="G1609" s="37">
        <v>44109.147939814815</v>
      </c>
      <c r="H1609" s="35" t="s">
        <v>157</v>
      </c>
      <c r="I1609" s="35" t="s">
        <v>14043</v>
      </c>
      <c r="J1609" s="35" t="s">
        <v>14043</v>
      </c>
      <c r="K1609" s="35" t="s">
        <v>14044</v>
      </c>
      <c r="L1609" s="35" t="s">
        <v>14045</v>
      </c>
      <c r="M1609" s="35" t="s">
        <v>14046</v>
      </c>
      <c r="N1609" s="35" t="s">
        <v>14047</v>
      </c>
      <c r="O1609" s="35" t="s">
        <v>14048</v>
      </c>
      <c r="P1609" s="38">
        <v>91000</v>
      </c>
      <c r="Q1609" s="38">
        <v>6650</v>
      </c>
      <c r="R1609" s="38">
        <v>13000</v>
      </c>
      <c r="S1609" s="38">
        <v>0</v>
      </c>
      <c r="T1609" s="38">
        <v>0</v>
      </c>
      <c r="U1609" s="19"/>
      <c r="V1609" s="38">
        <v>0</v>
      </c>
      <c r="W1609" s="19"/>
      <c r="X1609" s="38">
        <v>0</v>
      </c>
      <c r="Y1609" s="38">
        <v>110650</v>
      </c>
      <c r="Z1609" s="38">
        <v>110650</v>
      </c>
      <c r="AA1609" s="39" t="s">
        <v>14049</v>
      </c>
      <c r="AB1609" s="38" t="s">
        <v>168</v>
      </c>
      <c r="AC1609" s="38" t="s">
        <v>112</v>
      </c>
    </row>
    <row r="1610" spans="1:29" x14ac:dyDescent="0.25">
      <c r="A1610" s="13" t="str">
        <f t="shared" si="52"/>
        <v>1798688567</v>
      </c>
      <c r="B1610" s="35">
        <v>1605</v>
      </c>
      <c r="C1610" s="36" t="s">
        <v>14050</v>
      </c>
      <c r="D1610" s="13" t="str">
        <f t="shared" si="53"/>
        <v>1798688567</v>
      </c>
      <c r="E1610" s="36"/>
      <c r="F1610" s="35" t="s">
        <v>14051</v>
      </c>
      <c r="G1610" s="37">
        <v>44109.149988425925</v>
      </c>
      <c r="H1610" s="35" t="s">
        <v>157</v>
      </c>
      <c r="I1610" s="35" t="s">
        <v>14052</v>
      </c>
      <c r="J1610" s="35" t="s">
        <v>14052</v>
      </c>
      <c r="K1610" s="35" t="s">
        <v>14053</v>
      </c>
      <c r="L1610" s="35" t="s">
        <v>14054</v>
      </c>
      <c r="M1610" s="35" t="s">
        <v>14055</v>
      </c>
      <c r="N1610" s="35" t="s">
        <v>1045</v>
      </c>
      <c r="O1610" s="35" t="s">
        <v>1046</v>
      </c>
      <c r="P1610" s="38">
        <v>475000</v>
      </c>
      <c r="Q1610" s="38">
        <v>6650</v>
      </c>
      <c r="R1610" s="38">
        <v>12000</v>
      </c>
      <c r="S1610" s="38">
        <v>0</v>
      </c>
      <c r="T1610" s="38">
        <v>0</v>
      </c>
      <c r="U1610" s="19"/>
      <c r="V1610" s="38">
        <v>0</v>
      </c>
      <c r="W1610" s="19"/>
      <c r="X1610" s="38">
        <v>0</v>
      </c>
      <c r="Y1610" s="38">
        <v>493650</v>
      </c>
      <c r="Z1610" s="38">
        <v>493650</v>
      </c>
      <c r="AA1610" s="39" t="s">
        <v>14056</v>
      </c>
      <c r="AB1610" s="38" t="s">
        <v>168</v>
      </c>
      <c r="AC1610" s="38" t="s">
        <v>112</v>
      </c>
    </row>
    <row r="1611" spans="1:29" x14ac:dyDescent="0.25">
      <c r="A1611" s="13" t="str">
        <f t="shared" si="52"/>
        <v>1203788526</v>
      </c>
      <c r="B1611" s="35">
        <v>1606</v>
      </c>
      <c r="C1611" s="36" t="s">
        <v>14057</v>
      </c>
      <c r="D1611" s="13" t="str">
        <f t="shared" si="53"/>
        <v>1203788526</v>
      </c>
      <c r="E1611" s="36"/>
      <c r="F1611" s="35" t="s">
        <v>14058</v>
      </c>
      <c r="G1611" s="37">
        <v>44109.157557870371</v>
      </c>
      <c r="H1611" s="35" t="s">
        <v>157</v>
      </c>
      <c r="I1611" s="35" t="s">
        <v>14059</v>
      </c>
      <c r="J1611" s="35" t="s">
        <v>14059</v>
      </c>
      <c r="K1611" s="35" t="s">
        <v>14060</v>
      </c>
      <c r="L1611" s="35" t="s">
        <v>14061</v>
      </c>
      <c r="M1611" s="35" t="s">
        <v>14062</v>
      </c>
      <c r="N1611" s="35" t="s">
        <v>14063</v>
      </c>
      <c r="O1611" s="35" t="s">
        <v>14064</v>
      </c>
      <c r="P1611" s="38">
        <v>474000</v>
      </c>
      <c r="Q1611" s="38">
        <v>6650</v>
      </c>
      <c r="R1611" s="38">
        <v>52000</v>
      </c>
      <c r="S1611" s="38">
        <v>0</v>
      </c>
      <c r="T1611" s="38">
        <v>0</v>
      </c>
      <c r="U1611" s="19"/>
      <c r="V1611" s="38">
        <v>0</v>
      </c>
      <c r="W1611" s="19"/>
      <c r="X1611" s="38">
        <v>0</v>
      </c>
      <c r="Y1611" s="38">
        <v>532650</v>
      </c>
      <c r="Z1611" s="38">
        <v>532650</v>
      </c>
      <c r="AA1611" s="39" t="s">
        <v>14065</v>
      </c>
      <c r="AB1611" s="38" t="s">
        <v>162</v>
      </c>
      <c r="AC1611" s="38" t="s">
        <v>112</v>
      </c>
    </row>
    <row r="1612" spans="1:29" x14ac:dyDescent="0.25">
      <c r="A1612" s="13" t="str">
        <f t="shared" si="52"/>
        <v>1586788897</v>
      </c>
      <c r="B1612" s="35">
        <v>1607</v>
      </c>
      <c r="C1612" s="36" t="s">
        <v>14066</v>
      </c>
      <c r="D1612" s="13" t="str">
        <f t="shared" si="53"/>
        <v>1586788897</v>
      </c>
      <c r="E1612" s="36"/>
      <c r="F1612" s="35" t="s">
        <v>14067</v>
      </c>
      <c r="G1612" s="37">
        <v>44109.159189814818</v>
      </c>
      <c r="H1612" s="35" t="s">
        <v>157</v>
      </c>
      <c r="I1612" s="35" t="s">
        <v>14068</v>
      </c>
      <c r="J1612" s="35" t="s">
        <v>14068</v>
      </c>
      <c r="K1612" s="35" t="s">
        <v>14069</v>
      </c>
      <c r="L1612" s="35" t="s">
        <v>14070</v>
      </c>
      <c r="M1612" s="35" t="s">
        <v>14071</v>
      </c>
      <c r="N1612" s="35" t="s">
        <v>14047</v>
      </c>
      <c r="O1612" s="35" t="s">
        <v>14048</v>
      </c>
      <c r="P1612" s="38">
        <v>38000</v>
      </c>
      <c r="Q1612" s="38">
        <v>6650</v>
      </c>
      <c r="R1612" s="38">
        <v>10000</v>
      </c>
      <c r="S1612" s="38">
        <v>0</v>
      </c>
      <c r="T1612" s="38">
        <v>0</v>
      </c>
      <c r="U1612" s="19"/>
      <c r="V1612" s="38">
        <v>0</v>
      </c>
      <c r="W1612" s="19"/>
      <c r="X1612" s="38">
        <v>0</v>
      </c>
      <c r="Y1612" s="38">
        <v>54650</v>
      </c>
      <c r="Z1612" s="38">
        <v>54650</v>
      </c>
      <c r="AA1612" s="39" t="s">
        <v>14072</v>
      </c>
      <c r="AB1612" s="38" t="s">
        <v>168</v>
      </c>
      <c r="AC1612" s="38" t="s">
        <v>112</v>
      </c>
    </row>
    <row r="1613" spans="1:29" x14ac:dyDescent="0.25">
      <c r="A1613" s="13" t="str">
        <f t="shared" si="52"/>
        <v>1959788872</v>
      </c>
      <c r="B1613" s="35">
        <v>1608</v>
      </c>
      <c r="C1613" s="36" t="s">
        <v>14073</v>
      </c>
      <c r="D1613" s="13" t="str">
        <f t="shared" si="53"/>
        <v>1959788872</v>
      </c>
      <c r="E1613" s="36"/>
      <c r="F1613" s="35" t="s">
        <v>14074</v>
      </c>
      <c r="G1613" s="37">
        <v>44109.162395833337</v>
      </c>
      <c r="H1613" s="35" t="s">
        <v>157</v>
      </c>
      <c r="I1613" s="35" t="s">
        <v>14075</v>
      </c>
      <c r="J1613" s="35" t="s">
        <v>14075</v>
      </c>
      <c r="K1613" s="35" t="s">
        <v>14076</v>
      </c>
      <c r="L1613" s="35" t="s">
        <v>14077</v>
      </c>
      <c r="M1613" s="35" t="s">
        <v>14078</v>
      </c>
      <c r="N1613" s="35" t="s">
        <v>684</v>
      </c>
      <c r="O1613" s="35" t="s">
        <v>685</v>
      </c>
      <c r="P1613" s="38">
        <v>620000</v>
      </c>
      <c r="Q1613" s="38">
        <v>6650</v>
      </c>
      <c r="R1613" s="38">
        <v>8000</v>
      </c>
      <c r="S1613" s="38">
        <v>0</v>
      </c>
      <c r="T1613" s="38">
        <v>0</v>
      </c>
      <c r="U1613" s="19"/>
      <c r="V1613" s="38">
        <v>0</v>
      </c>
      <c r="W1613" s="19"/>
      <c r="X1613" s="38">
        <v>0</v>
      </c>
      <c r="Y1613" s="38">
        <v>634650</v>
      </c>
      <c r="Z1613" s="38">
        <v>634650</v>
      </c>
      <c r="AA1613" s="39" t="s">
        <v>14079</v>
      </c>
      <c r="AB1613" s="38" t="s">
        <v>158</v>
      </c>
      <c r="AC1613" s="38" t="s">
        <v>112</v>
      </c>
    </row>
    <row r="1614" spans="1:29" x14ac:dyDescent="0.25">
      <c r="A1614" s="13" t="str">
        <f t="shared" si="52"/>
        <v>1414888781</v>
      </c>
      <c r="B1614" s="35">
        <v>1609</v>
      </c>
      <c r="C1614" s="36" t="s">
        <v>14080</v>
      </c>
      <c r="D1614" s="13" t="str">
        <f t="shared" si="53"/>
        <v>1414888781</v>
      </c>
      <c r="E1614" s="36"/>
      <c r="F1614" s="35" t="s">
        <v>14081</v>
      </c>
      <c r="G1614" s="37">
        <v>44109.169374999998</v>
      </c>
      <c r="H1614" s="35" t="s">
        <v>157</v>
      </c>
      <c r="I1614" s="35" t="s">
        <v>14082</v>
      </c>
      <c r="J1614" s="35" t="s">
        <v>14082</v>
      </c>
      <c r="K1614" s="35" t="s">
        <v>14083</v>
      </c>
      <c r="L1614" s="35" t="s">
        <v>14084</v>
      </c>
      <c r="M1614" s="35" t="s">
        <v>14085</v>
      </c>
      <c r="N1614" s="35" t="s">
        <v>14086</v>
      </c>
      <c r="O1614" s="35" t="s">
        <v>14087</v>
      </c>
      <c r="P1614" s="38">
        <v>50000</v>
      </c>
      <c r="Q1614" s="38">
        <v>6650</v>
      </c>
      <c r="R1614" s="38">
        <v>0</v>
      </c>
      <c r="S1614" s="38">
        <v>0</v>
      </c>
      <c r="T1614" s="38">
        <v>0</v>
      </c>
      <c r="U1614" s="19"/>
      <c r="V1614" s="38">
        <v>0</v>
      </c>
      <c r="W1614" s="19"/>
      <c r="X1614" s="38">
        <v>0</v>
      </c>
      <c r="Y1614" s="38">
        <v>56650</v>
      </c>
      <c r="Z1614" s="38">
        <v>56650</v>
      </c>
      <c r="AA1614" s="20"/>
      <c r="AB1614" s="19"/>
      <c r="AC1614" s="38" t="s">
        <v>112</v>
      </c>
    </row>
    <row r="1615" spans="1:29" x14ac:dyDescent="0.25">
      <c r="A1615" s="13" t="str">
        <f t="shared" si="52"/>
        <v>1463888858</v>
      </c>
      <c r="B1615" s="35">
        <v>1610</v>
      </c>
      <c r="C1615" s="36" t="s">
        <v>14088</v>
      </c>
      <c r="D1615" s="13" t="str">
        <f t="shared" si="53"/>
        <v>1463888858</v>
      </c>
      <c r="E1615" s="36"/>
      <c r="F1615" s="35" t="s">
        <v>14089</v>
      </c>
      <c r="G1615" s="37">
        <v>44109.173125000001</v>
      </c>
      <c r="H1615" s="35" t="s">
        <v>157</v>
      </c>
      <c r="I1615" s="35" t="s">
        <v>14090</v>
      </c>
      <c r="J1615" s="35" t="s">
        <v>14090</v>
      </c>
      <c r="K1615" s="35" t="s">
        <v>14091</v>
      </c>
      <c r="L1615" s="35" t="s">
        <v>14092</v>
      </c>
      <c r="M1615" s="35" t="s">
        <v>14093</v>
      </c>
      <c r="N1615" s="35" t="s">
        <v>14094</v>
      </c>
      <c r="O1615" s="35" t="s">
        <v>14095</v>
      </c>
      <c r="P1615" s="38">
        <v>50000</v>
      </c>
      <c r="Q1615" s="38">
        <v>6650</v>
      </c>
      <c r="R1615" s="38">
        <v>14000</v>
      </c>
      <c r="S1615" s="38">
        <v>0</v>
      </c>
      <c r="T1615" s="38">
        <v>0</v>
      </c>
      <c r="U1615" s="19"/>
      <c r="V1615" s="38">
        <v>0</v>
      </c>
      <c r="W1615" s="19"/>
      <c r="X1615" s="38">
        <v>0</v>
      </c>
      <c r="Y1615" s="38">
        <v>70650</v>
      </c>
      <c r="Z1615" s="38">
        <v>70650</v>
      </c>
      <c r="AA1615" s="39" t="s">
        <v>14096</v>
      </c>
      <c r="AB1615" s="38" t="s">
        <v>138</v>
      </c>
      <c r="AC1615" s="38" t="s">
        <v>112</v>
      </c>
    </row>
    <row r="1616" spans="1:29" x14ac:dyDescent="0.25">
      <c r="A1616" s="13" t="str">
        <f t="shared" si="52"/>
        <v>1100988331</v>
      </c>
      <c r="B1616" s="35">
        <v>1611</v>
      </c>
      <c r="C1616" s="36" t="s">
        <v>14097</v>
      </c>
      <c r="D1616" s="13" t="str">
        <f t="shared" si="53"/>
        <v>1100988331</v>
      </c>
      <c r="E1616" s="36"/>
      <c r="F1616" s="35" t="s">
        <v>14098</v>
      </c>
      <c r="G1616" s="37">
        <v>44109.174039351848</v>
      </c>
      <c r="H1616" s="35" t="s">
        <v>157</v>
      </c>
      <c r="I1616" s="35" t="s">
        <v>14099</v>
      </c>
      <c r="J1616" s="35" t="s">
        <v>14099</v>
      </c>
      <c r="K1616" s="35" t="s">
        <v>14100</v>
      </c>
      <c r="L1616" s="35" t="s">
        <v>14101</v>
      </c>
      <c r="M1616" s="35" t="s">
        <v>14102</v>
      </c>
      <c r="N1616" s="35" t="s">
        <v>14103</v>
      </c>
      <c r="O1616" s="35" t="s">
        <v>14104</v>
      </c>
      <c r="P1616" s="38">
        <v>50000</v>
      </c>
      <c r="Q1616" s="38">
        <v>6650</v>
      </c>
      <c r="R1616" s="38">
        <v>0</v>
      </c>
      <c r="S1616" s="38">
        <v>0</v>
      </c>
      <c r="T1616" s="38">
        <v>0</v>
      </c>
      <c r="U1616" s="19"/>
      <c r="V1616" s="38">
        <v>0</v>
      </c>
      <c r="W1616" s="19"/>
      <c r="X1616" s="38">
        <v>0</v>
      </c>
      <c r="Y1616" s="38">
        <v>56650</v>
      </c>
      <c r="Z1616" s="38">
        <v>56650</v>
      </c>
      <c r="AA1616" s="20"/>
      <c r="AB1616" s="19"/>
      <c r="AC1616" s="38" t="s">
        <v>112</v>
      </c>
    </row>
    <row r="1617" spans="1:29" x14ac:dyDescent="0.25">
      <c r="A1617" s="13" t="str">
        <f t="shared" si="52"/>
        <v>1461988884</v>
      </c>
      <c r="B1617" s="35">
        <v>1612</v>
      </c>
      <c r="C1617" s="36" t="s">
        <v>14105</v>
      </c>
      <c r="D1617" s="13" t="str">
        <f t="shared" si="53"/>
        <v>1461988884</v>
      </c>
      <c r="E1617" s="36"/>
      <c r="F1617" s="35" t="s">
        <v>14106</v>
      </c>
      <c r="G1617" s="37">
        <v>44109.175879629627</v>
      </c>
      <c r="H1617" s="35" t="s">
        <v>157</v>
      </c>
      <c r="I1617" s="35" t="s">
        <v>14107</v>
      </c>
      <c r="J1617" s="35" t="s">
        <v>14107</v>
      </c>
      <c r="K1617" s="35" t="s">
        <v>14108</v>
      </c>
      <c r="L1617" s="35" t="s">
        <v>14109</v>
      </c>
      <c r="M1617" s="35" t="s">
        <v>14110</v>
      </c>
      <c r="N1617" s="35" t="s">
        <v>14111</v>
      </c>
      <c r="O1617" s="35" t="s">
        <v>14112</v>
      </c>
      <c r="P1617" s="38">
        <v>50000</v>
      </c>
      <c r="Q1617" s="38">
        <v>6650</v>
      </c>
      <c r="R1617" s="38">
        <v>0</v>
      </c>
      <c r="S1617" s="38">
        <v>0</v>
      </c>
      <c r="T1617" s="38">
        <v>0</v>
      </c>
      <c r="U1617" s="19"/>
      <c r="V1617" s="38">
        <v>0</v>
      </c>
      <c r="W1617" s="19"/>
      <c r="X1617" s="38">
        <v>0</v>
      </c>
      <c r="Y1617" s="38">
        <v>56650</v>
      </c>
      <c r="Z1617" s="38">
        <v>56650</v>
      </c>
      <c r="AA1617" s="20"/>
      <c r="AB1617" s="19"/>
      <c r="AC1617" s="38" t="s">
        <v>112</v>
      </c>
    </row>
    <row r="1618" spans="1:29" x14ac:dyDescent="0.25">
      <c r="A1618" s="13" t="str">
        <f t="shared" si="52"/>
        <v>1413988486</v>
      </c>
      <c r="B1618" s="35">
        <v>1613</v>
      </c>
      <c r="C1618" s="36" t="s">
        <v>14113</v>
      </c>
      <c r="D1618" s="13" t="str">
        <f t="shared" si="53"/>
        <v>1413988486</v>
      </c>
      <c r="E1618" s="36"/>
      <c r="F1618" s="35" t="s">
        <v>14114</v>
      </c>
      <c r="G1618" s="37">
        <v>44109.177546296298</v>
      </c>
      <c r="H1618" s="35" t="s">
        <v>157</v>
      </c>
      <c r="I1618" s="35" t="s">
        <v>14115</v>
      </c>
      <c r="J1618" s="35" t="s">
        <v>14115</v>
      </c>
      <c r="K1618" s="35" t="s">
        <v>14116</v>
      </c>
      <c r="L1618" s="35" t="s">
        <v>14117</v>
      </c>
      <c r="M1618" s="35" t="s">
        <v>14118</v>
      </c>
      <c r="N1618" s="35" t="s">
        <v>14119</v>
      </c>
      <c r="O1618" s="35" t="s">
        <v>14120</v>
      </c>
      <c r="P1618" s="38">
        <v>50000</v>
      </c>
      <c r="Q1618" s="38">
        <v>6650</v>
      </c>
      <c r="R1618" s="38">
        <v>0</v>
      </c>
      <c r="S1618" s="38">
        <v>0</v>
      </c>
      <c r="T1618" s="38">
        <v>0</v>
      </c>
      <c r="U1618" s="19"/>
      <c r="V1618" s="38">
        <v>0</v>
      </c>
      <c r="W1618" s="19"/>
      <c r="X1618" s="38">
        <v>0</v>
      </c>
      <c r="Y1618" s="38">
        <v>56650</v>
      </c>
      <c r="Z1618" s="38">
        <v>56650</v>
      </c>
      <c r="AA1618" s="20"/>
      <c r="AB1618" s="19"/>
      <c r="AC1618" s="38" t="s">
        <v>112</v>
      </c>
    </row>
    <row r="1619" spans="1:29" x14ac:dyDescent="0.25">
      <c r="A1619" s="13" t="str">
        <f t="shared" si="52"/>
        <v>1832988139</v>
      </c>
      <c r="B1619" s="35">
        <v>1614</v>
      </c>
      <c r="C1619" s="36" t="s">
        <v>14121</v>
      </c>
      <c r="D1619" s="13" t="str">
        <f t="shared" si="53"/>
        <v>1832988139</v>
      </c>
      <c r="E1619" s="36"/>
      <c r="F1619" s="35" t="s">
        <v>14122</v>
      </c>
      <c r="G1619" s="37">
        <v>44109.177916666667</v>
      </c>
      <c r="H1619" s="35" t="s">
        <v>157</v>
      </c>
      <c r="I1619" s="35" t="s">
        <v>14123</v>
      </c>
      <c r="J1619" s="35" t="s">
        <v>14123</v>
      </c>
      <c r="K1619" s="35" t="s">
        <v>14124</v>
      </c>
      <c r="L1619" s="35" t="s">
        <v>14125</v>
      </c>
      <c r="M1619" s="35" t="s">
        <v>14126</v>
      </c>
      <c r="N1619" s="35" t="s">
        <v>146</v>
      </c>
      <c r="O1619" s="35" t="s">
        <v>147</v>
      </c>
      <c r="P1619" s="38">
        <v>1563000</v>
      </c>
      <c r="Q1619" s="38">
        <v>6650</v>
      </c>
      <c r="R1619" s="38">
        <v>0</v>
      </c>
      <c r="S1619" s="38">
        <v>0</v>
      </c>
      <c r="T1619" s="38">
        <v>0</v>
      </c>
      <c r="U1619" s="19"/>
      <c r="V1619" s="38">
        <v>0</v>
      </c>
      <c r="W1619" s="19"/>
      <c r="X1619" s="38">
        <v>0</v>
      </c>
      <c r="Y1619" s="38">
        <v>1569650</v>
      </c>
      <c r="Z1619" s="38">
        <v>1569650</v>
      </c>
      <c r="AA1619" s="20"/>
      <c r="AB1619" s="19"/>
      <c r="AC1619" s="38" t="s">
        <v>112</v>
      </c>
    </row>
    <row r="1620" spans="1:29" x14ac:dyDescent="0.25">
      <c r="A1620" s="13" t="str">
        <f t="shared" si="52"/>
        <v>1420988479</v>
      </c>
      <c r="B1620" s="35">
        <v>1615</v>
      </c>
      <c r="C1620" s="36" t="s">
        <v>14127</v>
      </c>
      <c r="D1620" s="13" t="str">
        <f t="shared" si="53"/>
        <v>1420988479</v>
      </c>
      <c r="E1620" s="36"/>
      <c r="F1620" s="35" t="s">
        <v>14128</v>
      </c>
      <c r="G1620" s="37">
        <v>44109.179629629631</v>
      </c>
      <c r="H1620" s="35" t="s">
        <v>157</v>
      </c>
      <c r="I1620" s="35" t="s">
        <v>14129</v>
      </c>
      <c r="J1620" s="35" t="s">
        <v>14129</v>
      </c>
      <c r="K1620" s="35" t="s">
        <v>14130</v>
      </c>
      <c r="L1620" s="35" t="s">
        <v>14131</v>
      </c>
      <c r="M1620" s="35" t="s">
        <v>14132</v>
      </c>
      <c r="N1620" s="35" t="s">
        <v>14133</v>
      </c>
      <c r="O1620" s="35" t="s">
        <v>14134</v>
      </c>
      <c r="P1620" s="38">
        <v>795000</v>
      </c>
      <c r="Q1620" s="38">
        <v>6650</v>
      </c>
      <c r="R1620" s="38">
        <v>0</v>
      </c>
      <c r="S1620" s="38">
        <v>0</v>
      </c>
      <c r="T1620" s="38">
        <v>0</v>
      </c>
      <c r="U1620" s="19"/>
      <c r="V1620" s="38">
        <v>0</v>
      </c>
      <c r="W1620" s="19"/>
      <c r="X1620" s="38">
        <v>0</v>
      </c>
      <c r="Y1620" s="38">
        <v>801650</v>
      </c>
      <c r="Z1620" s="38">
        <v>801650</v>
      </c>
      <c r="AA1620" s="20"/>
      <c r="AB1620" s="19"/>
      <c r="AC1620" s="38" t="s">
        <v>112</v>
      </c>
    </row>
    <row r="1621" spans="1:29" x14ac:dyDescent="0.25">
      <c r="A1621" s="13" t="str">
        <f t="shared" si="52"/>
        <v>1035988897</v>
      </c>
      <c r="B1621" s="35">
        <v>1616</v>
      </c>
      <c r="C1621" s="36" t="s">
        <v>14135</v>
      </c>
      <c r="D1621" s="13" t="str">
        <f t="shared" si="53"/>
        <v>1035988897</v>
      </c>
      <c r="E1621" s="36"/>
      <c r="F1621" s="35" t="s">
        <v>14136</v>
      </c>
      <c r="G1621" s="37">
        <v>44109.180150462962</v>
      </c>
      <c r="H1621" s="35" t="s">
        <v>157</v>
      </c>
      <c r="I1621" s="35" t="s">
        <v>14137</v>
      </c>
      <c r="J1621" s="35" t="s">
        <v>14137</v>
      </c>
      <c r="K1621" s="35" t="s">
        <v>14138</v>
      </c>
      <c r="L1621" s="35" t="s">
        <v>14139</v>
      </c>
      <c r="M1621" s="35" t="s">
        <v>14140</v>
      </c>
      <c r="N1621" s="35" t="s">
        <v>14141</v>
      </c>
      <c r="O1621" s="35" t="s">
        <v>14142</v>
      </c>
      <c r="P1621" s="38">
        <v>50000</v>
      </c>
      <c r="Q1621" s="38">
        <v>6650</v>
      </c>
      <c r="R1621" s="38">
        <v>0</v>
      </c>
      <c r="S1621" s="38">
        <v>0</v>
      </c>
      <c r="T1621" s="38">
        <v>0</v>
      </c>
      <c r="U1621" s="19"/>
      <c r="V1621" s="38">
        <v>0</v>
      </c>
      <c r="W1621" s="19"/>
      <c r="X1621" s="38">
        <v>0</v>
      </c>
      <c r="Y1621" s="38">
        <v>56650</v>
      </c>
      <c r="Z1621" s="38">
        <v>56650</v>
      </c>
      <c r="AA1621" s="20"/>
      <c r="AB1621" s="19"/>
      <c r="AC1621" s="38" t="s">
        <v>112</v>
      </c>
    </row>
    <row r="1622" spans="1:29" x14ac:dyDescent="0.25">
      <c r="A1622" s="13" t="str">
        <f t="shared" si="52"/>
        <v>1126988729</v>
      </c>
      <c r="B1622" s="35">
        <v>1617</v>
      </c>
      <c r="C1622" s="36" t="s">
        <v>14143</v>
      </c>
      <c r="D1622" s="13" t="str">
        <f t="shared" si="53"/>
        <v>1126988729</v>
      </c>
      <c r="E1622" s="36"/>
      <c r="F1622" s="35" t="s">
        <v>14144</v>
      </c>
      <c r="G1622" s="37">
        <v>44109.182222222225</v>
      </c>
      <c r="H1622" s="35" t="s">
        <v>157</v>
      </c>
      <c r="I1622" s="35" t="s">
        <v>14145</v>
      </c>
      <c r="J1622" s="35" t="s">
        <v>14145</v>
      </c>
      <c r="K1622" s="35" t="s">
        <v>14146</v>
      </c>
      <c r="L1622" s="35" t="s">
        <v>14147</v>
      </c>
      <c r="M1622" s="35" t="s">
        <v>14148</v>
      </c>
      <c r="N1622" s="35" t="s">
        <v>207</v>
      </c>
      <c r="O1622" s="35" t="s">
        <v>208</v>
      </c>
      <c r="P1622" s="38">
        <v>210000</v>
      </c>
      <c r="Q1622" s="38">
        <v>6650</v>
      </c>
      <c r="R1622" s="38">
        <v>24000</v>
      </c>
      <c r="S1622" s="38">
        <v>0</v>
      </c>
      <c r="T1622" s="38">
        <v>0</v>
      </c>
      <c r="U1622" s="19"/>
      <c r="V1622" s="38">
        <v>0</v>
      </c>
      <c r="W1622" s="19"/>
      <c r="X1622" s="38">
        <v>0</v>
      </c>
      <c r="Y1622" s="38">
        <v>240650</v>
      </c>
      <c r="Z1622" s="38">
        <v>240650</v>
      </c>
      <c r="AA1622" s="39" t="s">
        <v>14149</v>
      </c>
      <c r="AB1622" s="38" t="s">
        <v>162</v>
      </c>
      <c r="AC1622" s="38" t="s">
        <v>112</v>
      </c>
    </row>
    <row r="1623" spans="1:29" x14ac:dyDescent="0.25">
      <c r="A1623" s="13" t="str">
        <f t="shared" si="52"/>
        <v>1554988330</v>
      </c>
      <c r="B1623" s="35">
        <v>1618</v>
      </c>
      <c r="C1623" s="36" t="s">
        <v>14150</v>
      </c>
      <c r="D1623" s="13" t="str">
        <f t="shared" si="53"/>
        <v>1554988330</v>
      </c>
      <c r="E1623" s="36"/>
      <c r="F1623" s="35" t="s">
        <v>14151</v>
      </c>
      <c r="G1623" s="37">
        <v>44109.182500000003</v>
      </c>
      <c r="H1623" s="35" t="s">
        <v>157</v>
      </c>
      <c r="I1623" s="35" t="s">
        <v>14152</v>
      </c>
      <c r="J1623" s="35" t="s">
        <v>14152</v>
      </c>
      <c r="K1623" s="35" t="s">
        <v>14153</v>
      </c>
      <c r="L1623" s="35" t="s">
        <v>14154</v>
      </c>
      <c r="M1623" s="35" t="s">
        <v>14155</v>
      </c>
      <c r="N1623" s="35" t="s">
        <v>562</v>
      </c>
      <c r="O1623" s="35" t="s">
        <v>563</v>
      </c>
      <c r="P1623" s="38">
        <v>538000</v>
      </c>
      <c r="Q1623" s="38">
        <v>6650</v>
      </c>
      <c r="R1623" s="38">
        <v>0</v>
      </c>
      <c r="S1623" s="38">
        <v>0</v>
      </c>
      <c r="T1623" s="38">
        <v>0</v>
      </c>
      <c r="U1623" s="19"/>
      <c r="V1623" s="38">
        <v>0</v>
      </c>
      <c r="W1623" s="19"/>
      <c r="X1623" s="38">
        <v>0</v>
      </c>
      <c r="Y1623" s="38">
        <v>544650</v>
      </c>
      <c r="Z1623" s="38">
        <v>544650</v>
      </c>
      <c r="AA1623" s="20"/>
      <c r="AB1623" s="19"/>
      <c r="AC1623" s="38" t="s">
        <v>112</v>
      </c>
    </row>
    <row r="1624" spans="1:29" x14ac:dyDescent="0.25">
      <c r="A1624" s="13" t="str">
        <f t="shared" si="52"/>
        <v>1738988860</v>
      </c>
      <c r="B1624" s="35">
        <v>1619</v>
      </c>
      <c r="C1624" s="36" t="s">
        <v>14156</v>
      </c>
      <c r="D1624" s="13" t="str">
        <f t="shared" si="53"/>
        <v>1738988860</v>
      </c>
      <c r="E1624" s="36"/>
      <c r="F1624" s="35" t="s">
        <v>14157</v>
      </c>
      <c r="G1624" s="37">
        <v>44109.183611111112</v>
      </c>
      <c r="H1624" s="35" t="s">
        <v>157</v>
      </c>
      <c r="I1624" s="35" t="s">
        <v>14158</v>
      </c>
      <c r="J1624" s="35" t="s">
        <v>14158</v>
      </c>
      <c r="K1624" s="35" t="s">
        <v>14159</v>
      </c>
      <c r="L1624" s="35" t="s">
        <v>14160</v>
      </c>
      <c r="M1624" s="35" t="s">
        <v>14161</v>
      </c>
      <c r="N1624" s="35" t="s">
        <v>684</v>
      </c>
      <c r="O1624" s="35" t="s">
        <v>685</v>
      </c>
      <c r="P1624" s="38">
        <v>61000</v>
      </c>
      <c r="Q1624" s="38">
        <v>6650</v>
      </c>
      <c r="R1624" s="38">
        <v>8000</v>
      </c>
      <c r="S1624" s="38">
        <v>0</v>
      </c>
      <c r="T1624" s="38">
        <v>0</v>
      </c>
      <c r="U1624" s="19"/>
      <c r="V1624" s="38">
        <v>0</v>
      </c>
      <c r="W1624" s="19"/>
      <c r="X1624" s="38">
        <v>0</v>
      </c>
      <c r="Y1624" s="38">
        <v>75650</v>
      </c>
      <c r="Z1624" s="38">
        <v>75650</v>
      </c>
      <c r="AA1624" s="39" t="s">
        <v>14162</v>
      </c>
      <c r="AB1624" s="38" t="s">
        <v>158</v>
      </c>
      <c r="AC1624" s="38" t="s">
        <v>112</v>
      </c>
    </row>
    <row r="1625" spans="1:29" x14ac:dyDescent="0.25">
      <c r="A1625" s="13" t="str">
        <f t="shared" si="52"/>
        <v>1387988628</v>
      </c>
      <c r="B1625" s="35">
        <v>1620</v>
      </c>
      <c r="C1625" s="36" t="s">
        <v>14163</v>
      </c>
      <c r="D1625" s="13" t="str">
        <f t="shared" si="53"/>
        <v>1387988628</v>
      </c>
      <c r="E1625" s="36"/>
      <c r="F1625" s="35" t="s">
        <v>14164</v>
      </c>
      <c r="G1625" s="37">
        <v>44109.183668981481</v>
      </c>
      <c r="H1625" s="35" t="s">
        <v>157</v>
      </c>
      <c r="I1625" s="35" t="s">
        <v>14165</v>
      </c>
      <c r="J1625" s="35" t="s">
        <v>14165</v>
      </c>
      <c r="K1625" s="35" t="s">
        <v>14166</v>
      </c>
      <c r="L1625" s="35" t="s">
        <v>14167</v>
      </c>
      <c r="M1625" s="35" t="s">
        <v>14168</v>
      </c>
      <c r="N1625" s="35" t="s">
        <v>211</v>
      </c>
      <c r="O1625" s="35" t="s">
        <v>212</v>
      </c>
      <c r="P1625" s="38">
        <v>770000</v>
      </c>
      <c r="Q1625" s="38">
        <v>6650</v>
      </c>
      <c r="R1625" s="38">
        <v>16000</v>
      </c>
      <c r="S1625" s="38">
        <v>0</v>
      </c>
      <c r="T1625" s="38">
        <v>0</v>
      </c>
      <c r="U1625" s="19"/>
      <c r="V1625" s="38">
        <v>0</v>
      </c>
      <c r="W1625" s="19"/>
      <c r="X1625" s="38">
        <v>0</v>
      </c>
      <c r="Y1625" s="38">
        <v>792650</v>
      </c>
      <c r="Z1625" s="38">
        <v>792650</v>
      </c>
      <c r="AA1625" s="39" t="s">
        <v>14169</v>
      </c>
      <c r="AB1625" s="38" t="s">
        <v>138</v>
      </c>
      <c r="AC1625" s="38" t="s">
        <v>112</v>
      </c>
    </row>
    <row r="1626" spans="1:29" x14ac:dyDescent="0.25">
      <c r="A1626" s="13" t="str">
        <f t="shared" si="52"/>
        <v>1883988967</v>
      </c>
      <c r="B1626" s="35">
        <v>1621</v>
      </c>
      <c r="C1626" s="36" t="s">
        <v>14170</v>
      </c>
      <c r="D1626" s="13" t="str">
        <f t="shared" si="53"/>
        <v>1883988967</v>
      </c>
      <c r="E1626" s="36"/>
      <c r="F1626" s="35" t="s">
        <v>14171</v>
      </c>
      <c r="G1626" s="37">
        <v>44109.187037037038</v>
      </c>
      <c r="H1626" s="35" t="s">
        <v>157</v>
      </c>
      <c r="I1626" s="35" t="s">
        <v>14172</v>
      </c>
      <c r="J1626" s="35" t="s">
        <v>14172</v>
      </c>
      <c r="K1626" s="35" t="s">
        <v>14173</v>
      </c>
      <c r="L1626" s="35" t="s">
        <v>14174</v>
      </c>
      <c r="M1626" s="35" t="s">
        <v>14175</v>
      </c>
      <c r="N1626" s="35" t="s">
        <v>14176</v>
      </c>
      <c r="O1626" s="35" t="s">
        <v>14177</v>
      </c>
      <c r="P1626" s="38">
        <v>50000</v>
      </c>
      <c r="Q1626" s="38">
        <v>6650</v>
      </c>
      <c r="R1626" s="38">
        <v>7000</v>
      </c>
      <c r="S1626" s="38">
        <v>0</v>
      </c>
      <c r="T1626" s="38">
        <v>0</v>
      </c>
      <c r="U1626" s="19"/>
      <c r="V1626" s="38">
        <v>0</v>
      </c>
      <c r="W1626" s="19"/>
      <c r="X1626" s="38">
        <v>0</v>
      </c>
      <c r="Y1626" s="38">
        <v>63650</v>
      </c>
      <c r="Z1626" s="38">
        <v>63650</v>
      </c>
      <c r="AA1626" s="39" t="s">
        <v>14178</v>
      </c>
      <c r="AB1626" s="38" t="s">
        <v>162</v>
      </c>
      <c r="AC1626" s="38" t="s">
        <v>112</v>
      </c>
    </row>
    <row r="1627" spans="1:29" x14ac:dyDescent="0.25">
      <c r="A1627" s="13" t="str">
        <f t="shared" si="52"/>
        <v>1182098814</v>
      </c>
      <c r="B1627" s="35">
        <v>1622</v>
      </c>
      <c r="C1627" s="36" t="s">
        <v>14179</v>
      </c>
      <c r="D1627" s="13" t="str">
        <f t="shared" si="53"/>
        <v>1182098814</v>
      </c>
      <c r="E1627" s="36"/>
      <c r="F1627" s="35" t="s">
        <v>14180</v>
      </c>
      <c r="G1627" s="37">
        <v>44109.189652777779</v>
      </c>
      <c r="H1627" s="35" t="s">
        <v>157</v>
      </c>
      <c r="I1627" s="35" t="s">
        <v>14181</v>
      </c>
      <c r="J1627" s="35" t="s">
        <v>14181</v>
      </c>
      <c r="K1627" s="35" t="s">
        <v>14182</v>
      </c>
      <c r="L1627" s="35" t="s">
        <v>14183</v>
      </c>
      <c r="M1627" s="35" t="s">
        <v>14184</v>
      </c>
      <c r="N1627" s="35" t="s">
        <v>14185</v>
      </c>
      <c r="O1627" s="35" t="s">
        <v>14186</v>
      </c>
      <c r="P1627" s="38">
        <v>620000</v>
      </c>
      <c r="Q1627" s="38">
        <v>6650</v>
      </c>
      <c r="R1627" s="38">
        <v>8000</v>
      </c>
      <c r="S1627" s="38">
        <v>0</v>
      </c>
      <c r="T1627" s="38">
        <v>0</v>
      </c>
      <c r="U1627" s="19"/>
      <c r="V1627" s="38">
        <v>0</v>
      </c>
      <c r="W1627" s="19"/>
      <c r="X1627" s="38">
        <v>0</v>
      </c>
      <c r="Y1627" s="38">
        <v>634650</v>
      </c>
      <c r="Z1627" s="38">
        <v>634650</v>
      </c>
      <c r="AA1627" s="39" t="s">
        <v>14187</v>
      </c>
      <c r="AB1627" s="38" t="s">
        <v>138</v>
      </c>
      <c r="AC1627" s="38" t="s">
        <v>112</v>
      </c>
    </row>
    <row r="1628" spans="1:29" x14ac:dyDescent="0.25">
      <c r="A1628" s="13" t="str">
        <f t="shared" si="52"/>
        <v>1491748282</v>
      </c>
      <c r="B1628" s="35">
        <v>1623</v>
      </c>
      <c r="C1628" s="36" t="s">
        <v>14188</v>
      </c>
      <c r="D1628" s="13" t="str">
        <f t="shared" si="53"/>
        <v>1491748282</v>
      </c>
      <c r="E1628" s="36"/>
      <c r="F1628" s="35" t="s">
        <v>14189</v>
      </c>
      <c r="G1628" s="37">
        <v>44109.190185185187</v>
      </c>
      <c r="H1628" s="35" t="s">
        <v>157</v>
      </c>
      <c r="I1628" s="35" t="s">
        <v>14190</v>
      </c>
      <c r="J1628" s="35" t="s">
        <v>14190</v>
      </c>
      <c r="K1628" s="35" t="s">
        <v>14191</v>
      </c>
      <c r="L1628" s="35" t="s">
        <v>14192</v>
      </c>
      <c r="M1628" s="35" t="s">
        <v>14193</v>
      </c>
      <c r="N1628" s="35" t="s">
        <v>587</v>
      </c>
      <c r="O1628" s="35" t="s">
        <v>588</v>
      </c>
      <c r="P1628" s="38">
        <v>474000</v>
      </c>
      <c r="Q1628" s="38">
        <v>6650</v>
      </c>
      <c r="R1628" s="38">
        <v>15000</v>
      </c>
      <c r="S1628" s="38">
        <v>0</v>
      </c>
      <c r="T1628" s="38">
        <v>0</v>
      </c>
      <c r="U1628" s="19"/>
      <c r="V1628" s="38">
        <v>0</v>
      </c>
      <c r="W1628" s="19"/>
      <c r="X1628" s="38">
        <v>0</v>
      </c>
      <c r="Y1628" s="38">
        <v>495650</v>
      </c>
      <c r="Z1628" s="38">
        <v>495650</v>
      </c>
      <c r="AA1628" s="39" t="s">
        <v>14194</v>
      </c>
      <c r="AB1628" s="38" t="s">
        <v>138</v>
      </c>
      <c r="AC1628" s="38" t="s">
        <v>112</v>
      </c>
    </row>
    <row r="1629" spans="1:29" x14ac:dyDescent="0.25">
      <c r="A1629" s="13" t="str">
        <f t="shared" si="52"/>
        <v>1160098343</v>
      </c>
      <c r="B1629" s="35">
        <v>1624</v>
      </c>
      <c r="C1629" s="36" t="s">
        <v>14195</v>
      </c>
      <c r="D1629" s="13" t="str">
        <f t="shared" si="53"/>
        <v>1160098343</v>
      </c>
      <c r="E1629" s="36"/>
      <c r="F1629" s="35" t="s">
        <v>14196</v>
      </c>
      <c r="G1629" s="37">
        <v>44109.191944444443</v>
      </c>
      <c r="H1629" s="35" t="s">
        <v>157</v>
      </c>
      <c r="I1629" s="35" t="s">
        <v>14197</v>
      </c>
      <c r="J1629" s="35" t="s">
        <v>14197</v>
      </c>
      <c r="K1629" s="35" t="s">
        <v>14198</v>
      </c>
      <c r="L1629" s="35" t="s">
        <v>14199</v>
      </c>
      <c r="M1629" s="35" t="s">
        <v>14200</v>
      </c>
      <c r="N1629" s="35" t="s">
        <v>14201</v>
      </c>
      <c r="O1629" s="35" t="s">
        <v>14202</v>
      </c>
      <c r="P1629" s="38">
        <v>50000</v>
      </c>
      <c r="Q1629" s="38">
        <v>6650</v>
      </c>
      <c r="R1629" s="38">
        <v>0</v>
      </c>
      <c r="S1629" s="38">
        <v>0</v>
      </c>
      <c r="T1629" s="38">
        <v>0</v>
      </c>
      <c r="U1629" s="19"/>
      <c r="V1629" s="38">
        <v>0</v>
      </c>
      <c r="W1629" s="19"/>
      <c r="X1629" s="38">
        <v>0</v>
      </c>
      <c r="Y1629" s="38">
        <v>56650</v>
      </c>
      <c r="Z1629" s="38">
        <v>56650</v>
      </c>
      <c r="AA1629" s="20"/>
      <c r="AB1629" s="19"/>
      <c r="AC1629" s="38" t="s">
        <v>112</v>
      </c>
    </row>
    <row r="1630" spans="1:29" x14ac:dyDescent="0.25">
      <c r="A1630" s="13" t="str">
        <f t="shared" si="52"/>
        <v>1487098840</v>
      </c>
      <c r="B1630" s="35">
        <v>1625</v>
      </c>
      <c r="C1630" s="36" t="s">
        <v>14203</v>
      </c>
      <c r="D1630" s="13" t="str">
        <f t="shared" si="53"/>
        <v>1487098840</v>
      </c>
      <c r="E1630" s="36"/>
      <c r="F1630" s="35" t="s">
        <v>14204</v>
      </c>
      <c r="G1630" s="37">
        <v>44109.194907407407</v>
      </c>
      <c r="H1630" s="35" t="s">
        <v>157</v>
      </c>
      <c r="I1630" s="35" t="s">
        <v>14205</v>
      </c>
      <c r="J1630" s="35" t="s">
        <v>14205</v>
      </c>
      <c r="K1630" s="35" t="s">
        <v>14206</v>
      </c>
      <c r="L1630" s="35" t="s">
        <v>14207</v>
      </c>
      <c r="M1630" s="35" t="s">
        <v>14208</v>
      </c>
      <c r="N1630" s="35" t="s">
        <v>9282</v>
      </c>
      <c r="O1630" s="35" t="s">
        <v>9283</v>
      </c>
      <c r="P1630" s="38">
        <v>795000</v>
      </c>
      <c r="Q1630" s="38">
        <v>6650</v>
      </c>
      <c r="R1630" s="38">
        <v>0</v>
      </c>
      <c r="S1630" s="38">
        <v>0</v>
      </c>
      <c r="T1630" s="38">
        <v>0</v>
      </c>
      <c r="U1630" s="19"/>
      <c r="V1630" s="38">
        <v>0</v>
      </c>
      <c r="W1630" s="19"/>
      <c r="X1630" s="38">
        <v>0</v>
      </c>
      <c r="Y1630" s="38">
        <v>801650</v>
      </c>
      <c r="Z1630" s="38">
        <v>801650</v>
      </c>
      <c r="AA1630" s="20"/>
      <c r="AB1630" s="19"/>
      <c r="AC1630" s="38" t="s">
        <v>112</v>
      </c>
    </row>
    <row r="1631" spans="1:29" x14ac:dyDescent="0.25">
      <c r="A1631" s="13" t="str">
        <f t="shared" si="52"/>
        <v>1996988685</v>
      </c>
      <c r="B1631" s="35">
        <v>1626</v>
      </c>
      <c r="C1631" s="36" t="s">
        <v>14209</v>
      </c>
      <c r="D1631" s="13" t="str">
        <f t="shared" si="53"/>
        <v>1996988685</v>
      </c>
      <c r="E1631" s="36"/>
      <c r="F1631" s="35" t="s">
        <v>14210</v>
      </c>
      <c r="G1631" s="37">
        <v>44109.197152777779</v>
      </c>
      <c r="H1631" s="35" t="s">
        <v>157</v>
      </c>
      <c r="I1631" s="35" t="s">
        <v>14211</v>
      </c>
      <c r="J1631" s="35" t="s">
        <v>14211</v>
      </c>
      <c r="K1631" s="35" t="s">
        <v>14212</v>
      </c>
      <c r="L1631" s="35" t="s">
        <v>14213</v>
      </c>
      <c r="M1631" s="35" t="s">
        <v>14214</v>
      </c>
      <c r="N1631" s="35" t="s">
        <v>1496</v>
      </c>
      <c r="O1631" s="35" t="s">
        <v>1497</v>
      </c>
      <c r="P1631" s="38">
        <v>1295000</v>
      </c>
      <c r="Q1631" s="38">
        <v>6650</v>
      </c>
      <c r="R1631" s="38">
        <v>0</v>
      </c>
      <c r="S1631" s="38">
        <v>0</v>
      </c>
      <c r="T1631" s="38">
        <v>0</v>
      </c>
      <c r="U1631" s="19"/>
      <c r="V1631" s="38">
        <v>0</v>
      </c>
      <c r="W1631" s="19"/>
      <c r="X1631" s="38">
        <v>0</v>
      </c>
      <c r="Y1631" s="38">
        <v>1301650</v>
      </c>
      <c r="Z1631" s="38">
        <v>1301650</v>
      </c>
      <c r="AA1631" s="20"/>
      <c r="AB1631" s="19"/>
      <c r="AC1631" s="38" t="s">
        <v>112</v>
      </c>
    </row>
    <row r="1632" spans="1:29" x14ac:dyDescent="0.25">
      <c r="A1632" s="13" t="str">
        <f t="shared" si="52"/>
        <v>1500198448</v>
      </c>
      <c r="B1632" s="35">
        <v>1627</v>
      </c>
      <c r="C1632" s="36" t="s">
        <v>14215</v>
      </c>
      <c r="D1632" s="13" t="str">
        <f t="shared" si="53"/>
        <v>1500198448</v>
      </c>
      <c r="E1632" s="36"/>
      <c r="F1632" s="35" t="s">
        <v>14216</v>
      </c>
      <c r="G1632" s="37">
        <v>44109.197615740741</v>
      </c>
      <c r="H1632" s="35" t="s">
        <v>157</v>
      </c>
      <c r="I1632" s="35" t="s">
        <v>14217</v>
      </c>
      <c r="J1632" s="35" t="s">
        <v>14217</v>
      </c>
      <c r="K1632" s="35" t="s">
        <v>14218</v>
      </c>
      <c r="L1632" s="35" t="s">
        <v>14219</v>
      </c>
      <c r="M1632" s="35" t="s">
        <v>14220</v>
      </c>
      <c r="N1632" s="35" t="s">
        <v>6895</v>
      </c>
      <c r="O1632" s="35" t="s">
        <v>6896</v>
      </c>
      <c r="P1632" s="38">
        <v>1290000</v>
      </c>
      <c r="Q1632" s="38">
        <v>6650</v>
      </c>
      <c r="R1632" s="38">
        <v>16000</v>
      </c>
      <c r="S1632" s="38">
        <v>0</v>
      </c>
      <c r="T1632" s="38">
        <v>0</v>
      </c>
      <c r="U1632" s="19"/>
      <c r="V1632" s="38">
        <v>0</v>
      </c>
      <c r="W1632" s="19"/>
      <c r="X1632" s="38">
        <v>0</v>
      </c>
      <c r="Y1632" s="38">
        <v>1312650</v>
      </c>
      <c r="Z1632" s="38">
        <v>1312650</v>
      </c>
      <c r="AA1632" s="39" t="s">
        <v>14221</v>
      </c>
      <c r="AB1632" s="38" t="s">
        <v>162</v>
      </c>
      <c r="AC1632" s="38" t="s">
        <v>112</v>
      </c>
    </row>
    <row r="1633" spans="1:29" x14ac:dyDescent="0.25">
      <c r="A1633" s="13" t="str">
        <f t="shared" si="52"/>
        <v>1081098389</v>
      </c>
      <c r="B1633" s="35">
        <v>1628</v>
      </c>
      <c r="C1633" s="36" t="s">
        <v>14222</v>
      </c>
      <c r="D1633" s="13" t="str">
        <f t="shared" si="53"/>
        <v>1081098389</v>
      </c>
      <c r="E1633" s="36"/>
      <c r="F1633" s="35" t="s">
        <v>14223</v>
      </c>
      <c r="G1633" s="37">
        <v>44109.197905092595</v>
      </c>
      <c r="H1633" s="35" t="s">
        <v>157</v>
      </c>
      <c r="I1633" s="35" t="s">
        <v>14224</v>
      </c>
      <c r="J1633" s="35" t="s">
        <v>14224</v>
      </c>
      <c r="K1633" s="35" t="s">
        <v>14225</v>
      </c>
      <c r="L1633" s="35" t="s">
        <v>14226</v>
      </c>
      <c r="M1633" s="35" t="s">
        <v>14227</v>
      </c>
      <c r="N1633" s="35" t="s">
        <v>1338</v>
      </c>
      <c r="O1633" s="35" t="s">
        <v>1339</v>
      </c>
      <c r="P1633" s="38">
        <v>1280000</v>
      </c>
      <c r="Q1633" s="38">
        <v>6650</v>
      </c>
      <c r="R1633" s="38">
        <v>0</v>
      </c>
      <c r="S1633" s="38">
        <v>0</v>
      </c>
      <c r="T1633" s="38">
        <v>0</v>
      </c>
      <c r="U1633" s="19"/>
      <c r="V1633" s="38">
        <v>0</v>
      </c>
      <c r="W1633" s="19"/>
      <c r="X1633" s="38">
        <v>0</v>
      </c>
      <c r="Y1633" s="38">
        <v>1286650</v>
      </c>
      <c r="Z1633" s="38">
        <v>1286650</v>
      </c>
      <c r="AA1633" s="20"/>
      <c r="AB1633" s="19"/>
      <c r="AC1633" s="38" t="s">
        <v>112</v>
      </c>
    </row>
    <row r="1634" spans="1:29" x14ac:dyDescent="0.25">
      <c r="A1634" s="13" t="str">
        <f t="shared" si="52"/>
        <v>1711198938</v>
      </c>
      <c r="B1634" s="35">
        <v>1629</v>
      </c>
      <c r="C1634" s="36" t="s">
        <v>14228</v>
      </c>
      <c r="D1634" s="13" t="str">
        <f t="shared" si="53"/>
        <v>1711198938</v>
      </c>
      <c r="E1634" s="36"/>
      <c r="F1634" s="35" t="s">
        <v>14229</v>
      </c>
      <c r="G1634" s="37">
        <v>44109.198599537034</v>
      </c>
      <c r="H1634" s="35" t="s">
        <v>157</v>
      </c>
      <c r="I1634" s="35" t="s">
        <v>14230</v>
      </c>
      <c r="J1634" s="35" t="s">
        <v>14230</v>
      </c>
      <c r="K1634" s="35" t="s">
        <v>14231</v>
      </c>
      <c r="L1634" s="35" t="s">
        <v>14232</v>
      </c>
      <c r="M1634" s="35" t="s">
        <v>14233</v>
      </c>
      <c r="N1634" s="35" t="s">
        <v>14234</v>
      </c>
      <c r="O1634" s="35" t="s">
        <v>14235</v>
      </c>
      <c r="P1634" s="38">
        <v>50000</v>
      </c>
      <c r="Q1634" s="38">
        <v>6650</v>
      </c>
      <c r="R1634" s="38">
        <v>0</v>
      </c>
      <c r="S1634" s="38">
        <v>0</v>
      </c>
      <c r="T1634" s="38">
        <v>0</v>
      </c>
      <c r="U1634" s="19"/>
      <c r="V1634" s="38">
        <v>0</v>
      </c>
      <c r="W1634" s="19"/>
      <c r="X1634" s="38">
        <v>0</v>
      </c>
      <c r="Y1634" s="38">
        <v>56650</v>
      </c>
      <c r="Z1634" s="38">
        <v>56650</v>
      </c>
      <c r="AA1634" s="20"/>
      <c r="AB1634" s="19"/>
      <c r="AC1634" s="38" t="s">
        <v>112</v>
      </c>
    </row>
    <row r="1635" spans="1:29" x14ac:dyDescent="0.25">
      <c r="A1635" s="13" t="str">
        <f t="shared" si="52"/>
        <v>1223198001</v>
      </c>
      <c r="B1635" s="35">
        <v>1630</v>
      </c>
      <c r="C1635" s="36" t="s">
        <v>14236</v>
      </c>
      <c r="D1635" s="13" t="str">
        <f t="shared" si="53"/>
        <v>1223198001</v>
      </c>
      <c r="E1635" s="36"/>
      <c r="F1635" s="35" t="s">
        <v>14237</v>
      </c>
      <c r="G1635" s="37">
        <v>44109.200856481482</v>
      </c>
      <c r="H1635" s="35" t="s">
        <v>157</v>
      </c>
      <c r="I1635" s="35" t="s">
        <v>14238</v>
      </c>
      <c r="J1635" s="35" t="s">
        <v>14238</v>
      </c>
      <c r="K1635" s="35" t="s">
        <v>14239</v>
      </c>
      <c r="L1635" s="35" t="s">
        <v>14240</v>
      </c>
      <c r="M1635" s="35" t="s">
        <v>14241</v>
      </c>
      <c r="N1635" s="35" t="s">
        <v>14242</v>
      </c>
      <c r="O1635" s="35" t="s">
        <v>14243</v>
      </c>
      <c r="P1635" s="38">
        <v>50000</v>
      </c>
      <c r="Q1635" s="38">
        <v>6650</v>
      </c>
      <c r="R1635" s="38">
        <v>0</v>
      </c>
      <c r="S1635" s="38">
        <v>0</v>
      </c>
      <c r="T1635" s="38">
        <v>0</v>
      </c>
      <c r="U1635" s="19"/>
      <c r="V1635" s="38">
        <v>0</v>
      </c>
      <c r="W1635" s="19"/>
      <c r="X1635" s="38">
        <v>0</v>
      </c>
      <c r="Y1635" s="38">
        <v>56650</v>
      </c>
      <c r="Z1635" s="38">
        <v>56650</v>
      </c>
      <c r="AA1635" s="20"/>
      <c r="AB1635" s="19"/>
      <c r="AC1635" s="38" t="s">
        <v>112</v>
      </c>
    </row>
    <row r="1636" spans="1:29" x14ac:dyDescent="0.25">
      <c r="A1636" s="13" t="str">
        <f t="shared" si="52"/>
        <v>1544198917</v>
      </c>
      <c r="B1636" s="35">
        <v>1631</v>
      </c>
      <c r="C1636" s="36" t="s">
        <v>14244</v>
      </c>
      <c r="D1636" s="13" t="str">
        <f t="shared" si="53"/>
        <v>1544198917</v>
      </c>
      <c r="E1636" s="36"/>
      <c r="F1636" s="35" t="s">
        <v>14245</v>
      </c>
      <c r="G1636" s="37">
        <v>44109.202210648145</v>
      </c>
      <c r="H1636" s="35" t="s">
        <v>157</v>
      </c>
      <c r="I1636" s="35" t="s">
        <v>14246</v>
      </c>
      <c r="J1636" s="35" t="s">
        <v>14246</v>
      </c>
      <c r="K1636" s="35" t="s">
        <v>14247</v>
      </c>
      <c r="L1636" s="35" t="s">
        <v>14248</v>
      </c>
      <c r="M1636" s="35" t="s">
        <v>14249</v>
      </c>
      <c r="N1636" s="35" t="s">
        <v>14250</v>
      </c>
      <c r="O1636" s="35" t="s">
        <v>14251</v>
      </c>
      <c r="P1636" s="38">
        <v>50000</v>
      </c>
      <c r="Q1636" s="38">
        <v>6650</v>
      </c>
      <c r="R1636" s="38">
        <v>0</v>
      </c>
      <c r="S1636" s="38">
        <v>0</v>
      </c>
      <c r="T1636" s="38">
        <v>0</v>
      </c>
      <c r="U1636" s="19"/>
      <c r="V1636" s="38">
        <v>0</v>
      </c>
      <c r="W1636" s="19"/>
      <c r="X1636" s="38">
        <v>0</v>
      </c>
      <c r="Y1636" s="38">
        <v>56650</v>
      </c>
      <c r="Z1636" s="38">
        <v>56650</v>
      </c>
      <c r="AA1636" s="20"/>
      <c r="AB1636" s="19"/>
      <c r="AC1636" s="38" t="s">
        <v>112</v>
      </c>
    </row>
    <row r="1637" spans="1:29" x14ac:dyDescent="0.25">
      <c r="A1637" s="13" t="str">
        <f t="shared" si="52"/>
        <v>1324198083</v>
      </c>
      <c r="B1637" s="35">
        <v>1632</v>
      </c>
      <c r="C1637" s="36" t="s">
        <v>14252</v>
      </c>
      <c r="D1637" s="13" t="str">
        <f t="shared" si="53"/>
        <v>1324198083</v>
      </c>
      <c r="E1637" s="36"/>
      <c r="F1637" s="35" t="s">
        <v>14253</v>
      </c>
      <c r="G1637" s="37">
        <v>44109.202708333331</v>
      </c>
      <c r="H1637" s="35" t="s">
        <v>157</v>
      </c>
      <c r="I1637" s="35" t="s">
        <v>14254</v>
      </c>
      <c r="J1637" s="35" t="s">
        <v>14254</v>
      </c>
      <c r="K1637" s="35" t="s">
        <v>14255</v>
      </c>
      <c r="L1637" s="35" t="s">
        <v>14256</v>
      </c>
      <c r="M1637" s="35" t="s">
        <v>14257</v>
      </c>
      <c r="N1637" s="35" t="s">
        <v>14185</v>
      </c>
      <c r="O1637" s="35" t="s">
        <v>14186</v>
      </c>
      <c r="P1637" s="38">
        <v>474000</v>
      </c>
      <c r="Q1637" s="38">
        <v>6650</v>
      </c>
      <c r="R1637" s="38">
        <v>8000</v>
      </c>
      <c r="S1637" s="38">
        <v>0</v>
      </c>
      <c r="T1637" s="38">
        <v>0</v>
      </c>
      <c r="U1637" s="19"/>
      <c r="V1637" s="38">
        <v>0</v>
      </c>
      <c r="W1637" s="19"/>
      <c r="X1637" s="38">
        <v>0</v>
      </c>
      <c r="Y1637" s="38">
        <v>488650</v>
      </c>
      <c r="Z1637" s="38">
        <v>488650</v>
      </c>
      <c r="AA1637" s="39" t="s">
        <v>14258</v>
      </c>
      <c r="AB1637" s="38" t="s">
        <v>138</v>
      </c>
      <c r="AC1637" s="38" t="s">
        <v>112</v>
      </c>
    </row>
    <row r="1638" spans="1:29" x14ac:dyDescent="0.25">
      <c r="A1638" s="13" t="str">
        <f t="shared" si="52"/>
        <v>1255198174</v>
      </c>
      <c r="B1638" s="35">
        <v>1633</v>
      </c>
      <c r="C1638" s="36" t="s">
        <v>14259</v>
      </c>
      <c r="D1638" s="13" t="str">
        <f t="shared" si="53"/>
        <v>1255198174</v>
      </c>
      <c r="E1638" s="36"/>
      <c r="F1638" s="35" t="s">
        <v>14260</v>
      </c>
      <c r="G1638" s="37">
        <v>44109.204444444447</v>
      </c>
      <c r="H1638" s="35" t="s">
        <v>157</v>
      </c>
      <c r="I1638" s="35" t="s">
        <v>14261</v>
      </c>
      <c r="J1638" s="35" t="s">
        <v>14261</v>
      </c>
      <c r="K1638" s="35" t="s">
        <v>14262</v>
      </c>
      <c r="L1638" s="35" t="s">
        <v>14263</v>
      </c>
      <c r="M1638" s="35" t="s">
        <v>14264</v>
      </c>
      <c r="N1638" s="35" t="s">
        <v>14265</v>
      </c>
      <c r="O1638" s="35" t="s">
        <v>14266</v>
      </c>
      <c r="P1638" s="38">
        <v>50000</v>
      </c>
      <c r="Q1638" s="38">
        <v>6650</v>
      </c>
      <c r="R1638" s="38">
        <v>23000</v>
      </c>
      <c r="S1638" s="38">
        <v>0</v>
      </c>
      <c r="T1638" s="38">
        <v>0</v>
      </c>
      <c r="U1638" s="19"/>
      <c r="V1638" s="38">
        <v>0</v>
      </c>
      <c r="W1638" s="19"/>
      <c r="X1638" s="38">
        <v>0</v>
      </c>
      <c r="Y1638" s="38">
        <v>79650</v>
      </c>
      <c r="Z1638" s="38">
        <v>79650</v>
      </c>
      <c r="AA1638" s="39" t="s">
        <v>14267</v>
      </c>
      <c r="AB1638" s="38" t="s">
        <v>138</v>
      </c>
      <c r="AC1638" s="38" t="s">
        <v>112</v>
      </c>
    </row>
    <row r="1639" spans="1:29" x14ac:dyDescent="0.25">
      <c r="A1639" s="13" t="str">
        <f t="shared" si="52"/>
        <v>1615198029</v>
      </c>
      <c r="B1639" s="35">
        <v>1634</v>
      </c>
      <c r="C1639" s="36" t="s">
        <v>14268</v>
      </c>
      <c r="D1639" s="13" t="str">
        <f t="shared" si="53"/>
        <v>1615198029</v>
      </c>
      <c r="E1639" s="36"/>
      <c r="F1639" s="35" t="s">
        <v>14269</v>
      </c>
      <c r="G1639" s="37">
        <v>44109.20684027778</v>
      </c>
      <c r="H1639" s="35" t="s">
        <v>157</v>
      </c>
      <c r="I1639" s="35" t="s">
        <v>14270</v>
      </c>
      <c r="J1639" s="35" t="s">
        <v>14270</v>
      </c>
      <c r="K1639" s="35" t="s">
        <v>14271</v>
      </c>
      <c r="L1639" s="35" t="s">
        <v>14272</v>
      </c>
      <c r="M1639" s="35" t="s">
        <v>14273</v>
      </c>
      <c r="N1639" s="35" t="s">
        <v>8461</v>
      </c>
      <c r="O1639" s="35" t="s">
        <v>8462</v>
      </c>
      <c r="P1639" s="38">
        <v>430000</v>
      </c>
      <c r="Q1639" s="38">
        <v>6650</v>
      </c>
      <c r="R1639" s="38">
        <v>0</v>
      </c>
      <c r="S1639" s="38">
        <v>0</v>
      </c>
      <c r="T1639" s="38">
        <v>0</v>
      </c>
      <c r="U1639" s="19"/>
      <c r="V1639" s="38">
        <v>0</v>
      </c>
      <c r="W1639" s="19"/>
      <c r="X1639" s="38">
        <v>0</v>
      </c>
      <c r="Y1639" s="38">
        <v>436650</v>
      </c>
      <c r="Z1639" s="38">
        <v>436650</v>
      </c>
      <c r="AA1639" s="20"/>
      <c r="AB1639" s="19"/>
      <c r="AC1639" s="38" t="s">
        <v>112</v>
      </c>
    </row>
    <row r="1640" spans="1:29" x14ac:dyDescent="0.25">
      <c r="A1640" s="13" t="str">
        <f t="shared" si="52"/>
        <v>1847198340</v>
      </c>
      <c r="B1640" s="35">
        <v>1635</v>
      </c>
      <c r="C1640" s="36" t="s">
        <v>14274</v>
      </c>
      <c r="D1640" s="13" t="str">
        <f t="shared" si="53"/>
        <v>1847198340</v>
      </c>
      <c r="E1640" s="36"/>
      <c r="F1640" s="35" t="s">
        <v>14275</v>
      </c>
      <c r="G1640" s="37">
        <v>44109.207650462966</v>
      </c>
      <c r="H1640" s="35" t="s">
        <v>157</v>
      </c>
      <c r="I1640" s="35" t="s">
        <v>14276</v>
      </c>
      <c r="J1640" s="35" t="s">
        <v>14276</v>
      </c>
      <c r="K1640" s="35" t="s">
        <v>14277</v>
      </c>
      <c r="L1640" s="35" t="s">
        <v>14278</v>
      </c>
      <c r="M1640" s="35" t="s">
        <v>14279</v>
      </c>
      <c r="N1640" s="35" t="s">
        <v>910</v>
      </c>
      <c r="O1640" s="35" t="s">
        <v>911</v>
      </c>
      <c r="P1640" s="38">
        <v>430000</v>
      </c>
      <c r="Q1640" s="38">
        <v>6650</v>
      </c>
      <c r="R1640" s="38">
        <v>0</v>
      </c>
      <c r="S1640" s="38">
        <v>0</v>
      </c>
      <c r="T1640" s="38">
        <v>0</v>
      </c>
      <c r="U1640" s="19"/>
      <c r="V1640" s="38">
        <v>0</v>
      </c>
      <c r="W1640" s="19"/>
      <c r="X1640" s="38">
        <v>0</v>
      </c>
      <c r="Y1640" s="38">
        <v>436650</v>
      </c>
      <c r="Z1640" s="38">
        <v>436650</v>
      </c>
      <c r="AA1640" s="20"/>
      <c r="AB1640" s="19"/>
      <c r="AC1640" s="38" t="s">
        <v>112</v>
      </c>
    </row>
    <row r="1641" spans="1:29" x14ac:dyDescent="0.25">
      <c r="A1641" s="13" t="str">
        <f t="shared" si="52"/>
        <v>1768198185</v>
      </c>
      <c r="B1641" s="35">
        <v>1636</v>
      </c>
      <c r="C1641" s="36" t="s">
        <v>14280</v>
      </c>
      <c r="D1641" s="13" t="str">
        <f t="shared" si="53"/>
        <v>1768198185</v>
      </c>
      <c r="E1641" s="36"/>
      <c r="F1641" s="35" t="s">
        <v>14281</v>
      </c>
      <c r="G1641" s="37">
        <v>44109.207812499997</v>
      </c>
      <c r="H1641" s="35" t="s">
        <v>157</v>
      </c>
      <c r="I1641" s="35" t="s">
        <v>14282</v>
      </c>
      <c r="J1641" s="35" t="s">
        <v>14282</v>
      </c>
      <c r="K1641" s="35" t="s">
        <v>14283</v>
      </c>
      <c r="L1641" s="35" t="s">
        <v>14284</v>
      </c>
      <c r="M1641" s="35" t="s">
        <v>14285</v>
      </c>
      <c r="N1641" s="35" t="s">
        <v>14286</v>
      </c>
      <c r="O1641" s="35" t="s">
        <v>14287</v>
      </c>
      <c r="P1641" s="38">
        <v>50000</v>
      </c>
      <c r="Q1641" s="38">
        <v>6650</v>
      </c>
      <c r="R1641" s="38">
        <v>0</v>
      </c>
      <c r="S1641" s="38">
        <v>0</v>
      </c>
      <c r="T1641" s="38">
        <v>0</v>
      </c>
      <c r="U1641" s="19"/>
      <c r="V1641" s="38">
        <v>0</v>
      </c>
      <c r="W1641" s="19"/>
      <c r="X1641" s="38">
        <v>0</v>
      </c>
      <c r="Y1641" s="38">
        <v>56650</v>
      </c>
      <c r="Z1641" s="38">
        <v>56650</v>
      </c>
      <c r="AA1641" s="20"/>
      <c r="AB1641" s="19"/>
      <c r="AC1641" s="38" t="s">
        <v>112</v>
      </c>
    </row>
    <row r="1642" spans="1:29" x14ac:dyDescent="0.25">
      <c r="A1642" s="13" t="str">
        <f t="shared" si="52"/>
        <v>1819198784</v>
      </c>
      <c r="B1642" s="35">
        <v>1637</v>
      </c>
      <c r="C1642" s="36" t="s">
        <v>14288</v>
      </c>
      <c r="D1642" s="13" t="str">
        <f t="shared" si="53"/>
        <v>1819198784</v>
      </c>
      <c r="E1642" s="36"/>
      <c r="F1642" s="35" t="s">
        <v>14289</v>
      </c>
      <c r="G1642" s="37">
        <v>44109.208275462966</v>
      </c>
      <c r="H1642" s="35" t="s">
        <v>157</v>
      </c>
      <c r="I1642" s="35" t="s">
        <v>14290</v>
      </c>
      <c r="J1642" s="35" t="s">
        <v>14290</v>
      </c>
      <c r="K1642" s="35" t="s">
        <v>14291</v>
      </c>
      <c r="L1642" s="35" t="s">
        <v>14292</v>
      </c>
      <c r="M1642" s="35" t="s">
        <v>14293</v>
      </c>
      <c r="N1642" s="35" t="s">
        <v>1357</v>
      </c>
      <c r="O1642" s="35" t="s">
        <v>1358</v>
      </c>
      <c r="P1642" s="38">
        <v>620000</v>
      </c>
      <c r="Q1642" s="38">
        <v>6650</v>
      </c>
      <c r="R1642" s="38">
        <v>0</v>
      </c>
      <c r="S1642" s="38">
        <v>0</v>
      </c>
      <c r="T1642" s="38">
        <v>0</v>
      </c>
      <c r="U1642" s="19"/>
      <c r="V1642" s="38">
        <v>0</v>
      </c>
      <c r="W1642" s="19"/>
      <c r="X1642" s="38">
        <v>0</v>
      </c>
      <c r="Y1642" s="38">
        <v>626650</v>
      </c>
      <c r="Z1642" s="38">
        <v>626650</v>
      </c>
      <c r="AA1642" s="20"/>
      <c r="AB1642" s="19"/>
      <c r="AC1642" s="38" t="s">
        <v>112</v>
      </c>
    </row>
    <row r="1643" spans="1:29" x14ac:dyDescent="0.25">
      <c r="A1643" s="13" t="str">
        <f t="shared" si="52"/>
        <v>1110298686</v>
      </c>
      <c r="B1643" s="35">
        <v>1638</v>
      </c>
      <c r="C1643" s="36" t="s">
        <v>14294</v>
      </c>
      <c r="D1643" s="13" t="str">
        <f t="shared" si="53"/>
        <v>1110298686</v>
      </c>
      <c r="E1643" s="36"/>
      <c r="F1643" s="35" t="s">
        <v>14295</v>
      </c>
      <c r="G1643" s="37">
        <v>44109.209490740737</v>
      </c>
      <c r="H1643" s="35" t="s">
        <v>157</v>
      </c>
      <c r="I1643" s="35" t="s">
        <v>14296</v>
      </c>
      <c r="J1643" s="35" t="s">
        <v>14296</v>
      </c>
      <c r="K1643" s="35" t="s">
        <v>14297</v>
      </c>
      <c r="L1643" s="35" t="s">
        <v>14298</v>
      </c>
      <c r="M1643" s="35" t="s">
        <v>14299</v>
      </c>
      <c r="N1643" s="35" t="s">
        <v>3375</v>
      </c>
      <c r="O1643" s="35" t="s">
        <v>3376</v>
      </c>
      <c r="P1643" s="38">
        <v>474000</v>
      </c>
      <c r="Q1643" s="38">
        <v>6650</v>
      </c>
      <c r="R1643" s="38">
        <v>0</v>
      </c>
      <c r="S1643" s="38">
        <v>0</v>
      </c>
      <c r="T1643" s="38">
        <v>0</v>
      </c>
      <c r="U1643" s="19"/>
      <c r="V1643" s="38">
        <v>0</v>
      </c>
      <c r="W1643" s="19"/>
      <c r="X1643" s="38">
        <v>0</v>
      </c>
      <c r="Y1643" s="38">
        <v>480650</v>
      </c>
      <c r="Z1643" s="38">
        <v>480650</v>
      </c>
      <c r="AA1643" s="20"/>
      <c r="AB1643" s="19"/>
      <c r="AC1643" s="38" t="s">
        <v>112</v>
      </c>
    </row>
    <row r="1644" spans="1:29" x14ac:dyDescent="0.25">
      <c r="A1644" s="13" t="str">
        <f t="shared" si="52"/>
        <v>1861298010</v>
      </c>
      <c r="B1644" s="35">
        <v>1639</v>
      </c>
      <c r="C1644" s="36" t="s">
        <v>14300</v>
      </c>
      <c r="D1644" s="13" t="str">
        <f t="shared" si="53"/>
        <v>1861298010</v>
      </c>
      <c r="E1644" s="36"/>
      <c r="F1644" s="35" t="s">
        <v>14301</v>
      </c>
      <c r="G1644" s="37">
        <v>44109.210659722223</v>
      </c>
      <c r="H1644" s="35" t="s">
        <v>157</v>
      </c>
      <c r="I1644" s="35" t="s">
        <v>14302</v>
      </c>
      <c r="J1644" s="35" t="s">
        <v>14302</v>
      </c>
      <c r="K1644" s="35" t="s">
        <v>14303</v>
      </c>
      <c r="L1644" s="35" t="s">
        <v>14304</v>
      </c>
      <c r="M1644" s="35" t="s">
        <v>14305</v>
      </c>
      <c r="N1644" s="35" t="s">
        <v>14306</v>
      </c>
      <c r="O1644" s="35" t="s">
        <v>14307</v>
      </c>
      <c r="P1644" s="38">
        <v>50000</v>
      </c>
      <c r="Q1644" s="38">
        <v>6650</v>
      </c>
      <c r="R1644" s="38">
        <v>0</v>
      </c>
      <c r="S1644" s="38">
        <v>0</v>
      </c>
      <c r="T1644" s="38">
        <v>0</v>
      </c>
      <c r="U1644" s="19"/>
      <c r="V1644" s="38">
        <v>0</v>
      </c>
      <c r="W1644" s="19"/>
      <c r="X1644" s="38">
        <v>0</v>
      </c>
      <c r="Y1644" s="38">
        <v>56650</v>
      </c>
      <c r="Z1644" s="38">
        <v>56650</v>
      </c>
      <c r="AA1644" s="20"/>
      <c r="AB1644" s="19"/>
      <c r="AC1644" s="38" t="s">
        <v>112</v>
      </c>
    </row>
    <row r="1645" spans="1:29" x14ac:dyDescent="0.25">
      <c r="A1645" s="13" t="str">
        <f t="shared" si="52"/>
        <v>1472298039</v>
      </c>
      <c r="B1645" s="35">
        <v>1640</v>
      </c>
      <c r="C1645" s="36" t="s">
        <v>14308</v>
      </c>
      <c r="D1645" s="13" t="str">
        <f t="shared" si="53"/>
        <v>1472298039</v>
      </c>
      <c r="E1645" s="36"/>
      <c r="F1645" s="35" t="s">
        <v>14309</v>
      </c>
      <c r="G1645" s="37">
        <v>44109.211770833332</v>
      </c>
      <c r="H1645" s="35" t="s">
        <v>157</v>
      </c>
      <c r="I1645" s="35" t="s">
        <v>14310</v>
      </c>
      <c r="J1645" s="35" t="s">
        <v>14310</v>
      </c>
      <c r="K1645" s="35" t="s">
        <v>14311</v>
      </c>
      <c r="L1645" s="35" t="s">
        <v>14312</v>
      </c>
      <c r="M1645" s="35" t="s">
        <v>14313</v>
      </c>
      <c r="N1645" s="35" t="s">
        <v>14314</v>
      </c>
      <c r="O1645" s="35" t="s">
        <v>14315</v>
      </c>
      <c r="P1645" s="38">
        <v>50000</v>
      </c>
      <c r="Q1645" s="38">
        <v>6650</v>
      </c>
      <c r="R1645" s="38">
        <v>0</v>
      </c>
      <c r="S1645" s="38">
        <v>0</v>
      </c>
      <c r="T1645" s="38">
        <v>0</v>
      </c>
      <c r="U1645" s="19"/>
      <c r="V1645" s="38">
        <v>0</v>
      </c>
      <c r="W1645" s="19"/>
      <c r="X1645" s="38">
        <v>0</v>
      </c>
      <c r="Y1645" s="38">
        <v>56650</v>
      </c>
      <c r="Z1645" s="38">
        <v>56650</v>
      </c>
      <c r="AA1645" s="20"/>
      <c r="AB1645" s="19"/>
      <c r="AC1645" s="38" t="s">
        <v>112</v>
      </c>
    </row>
    <row r="1646" spans="1:29" x14ac:dyDescent="0.25">
      <c r="A1646" s="13" t="str">
        <f t="shared" si="52"/>
        <v>1591298867</v>
      </c>
      <c r="B1646" s="35">
        <v>1641</v>
      </c>
      <c r="C1646" s="36" t="s">
        <v>14316</v>
      </c>
      <c r="D1646" s="13" t="str">
        <f t="shared" si="53"/>
        <v>1591298867</v>
      </c>
      <c r="E1646" s="36"/>
      <c r="F1646" s="35" t="s">
        <v>14317</v>
      </c>
      <c r="G1646" s="37">
        <v>44109.211898148147</v>
      </c>
      <c r="H1646" s="35" t="s">
        <v>157</v>
      </c>
      <c r="I1646" s="35" t="s">
        <v>14318</v>
      </c>
      <c r="J1646" s="35" t="s">
        <v>14318</v>
      </c>
      <c r="K1646" s="35" t="s">
        <v>14319</v>
      </c>
      <c r="L1646" s="35" t="s">
        <v>14320</v>
      </c>
      <c r="M1646" s="35" t="s">
        <v>14321</v>
      </c>
      <c r="N1646" s="35" t="s">
        <v>2271</v>
      </c>
      <c r="O1646" s="35" t="s">
        <v>2272</v>
      </c>
      <c r="P1646" s="38">
        <v>620000</v>
      </c>
      <c r="Q1646" s="38">
        <v>6650</v>
      </c>
      <c r="R1646" s="38">
        <v>10000</v>
      </c>
      <c r="S1646" s="38">
        <v>0</v>
      </c>
      <c r="T1646" s="38">
        <v>0</v>
      </c>
      <c r="U1646" s="19"/>
      <c r="V1646" s="38">
        <v>0</v>
      </c>
      <c r="W1646" s="19"/>
      <c r="X1646" s="38">
        <v>0</v>
      </c>
      <c r="Y1646" s="38">
        <v>636650</v>
      </c>
      <c r="Z1646" s="38">
        <v>636650</v>
      </c>
      <c r="AA1646" s="39" t="s">
        <v>14322</v>
      </c>
      <c r="AB1646" s="38" t="s">
        <v>162</v>
      </c>
      <c r="AC1646" s="38" t="s">
        <v>112</v>
      </c>
    </row>
    <row r="1647" spans="1:29" x14ac:dyDescent="0.25">
      <c r="A1647" s="13" t="str">
        <f t="shared" si="52"/>
        <v>1663298118</v>
      </c>
      <c r="B1647" s="35">
        <v>1642</v>
      </c>
      <c r="C1647" s="36" t="s">
        <v>14323</v>
      </c>
      <c r="D1647" s="13" t="str">
        <f t="shared" si="53"/>
        <v>1663298118</v>
      </c>
      <c r="E1647" s="36"/>
      <c r="F1647" s="35" t="s">
        <v>14324</v>
      </c>
      <c r="G1647" s="37">
        <v>44109.213067129633</v>
      </c>
      <c r="H1647" s="35" t="s">
        <v>157</v>
      </c>
      <c r="I1647" s="35" t="s">
        <v>14325</v>
      </c>
      <c r="J1647" s="35" t="s">
        <v>14325</v>
      </c>
      <c r="K1647" s="35" t="s">
        <v>14326</v>
      </c>
      <c r="L1647" s="35" t="s">
        <v>14327</v>
      </c>
      <c r="M1647" s="35" t="s">
        <v>14328</v>
      </c>
      <c r="N1647" s="35" t="s">
        <v>14329</v>
      </c>
      <c r="O1647" s="35" t="s">
        <v>14330</v>
      </c>
      <c r="P1647" s="38">
        <v>50000</v>
      </c>
      <c r="Q1647" s="38">
        <v>6650</v>
      </c>
      <c r="R1647" s="38">
        <v>0</v>
      </c>
      <c r="S1647" s="38">
        <v>0</v>
      </c>
      <c r="T1647" s="38">
        <v>0</v>
      </c>
      <c r="U1647" s="19"/>
      <c r="V1647" s="38">
        <v>0</v>
      </c>
      <c r="W1647" s="19"/>
      <c r="X1647" s="38">
        <v>0</v>
      </c>
      <c r="Y1647" s="38">
        <v>56650</v>
      </c>
      <c r="Z1647" s="38">
        <v>56650</v>
      </c>
      <c r="AA1647" s="20"/>
      <c r="AB1647" s="19"/>
      <c r="AC1647" s="38" t="s">
        <v>112</v>
      </c>
    </row>
    <row r="1648" spans="1:29" x14ac:dyDescent="0.25">
      <c r="A1648" s="13" t="str">
        <f t="shared" si="52"/>
        <v>1374298015</v>
      </c>
      <c r="B1648" s="35">
        <v>1643</v>
      </c>
      <c r="C1648" s="36" t="s">
        <v>14331</v>
      </c>
      <c r="D1648" s="13" t="str">
        <f t="shared" si="53"/>
        <v>1374298015</v>
      </c>
      <c r="E1648" s="36"/>
      <c r="F1648" s="35" t="s">
        <v>14332</v>
      </c>
      <c r="G1648" s="37">
        <v>44109.214189814818</v>
      </c>
      <c r="H1648" s="35" t="s">
        <v>157</v>
      </c>
      <c r="I1648" s="35" t="s">
        <v>14333</v>
      </c>
      <c r="J1648" s="35" t="s">
        <v>14333</v>
      </c>
      <c r="K1648" s="35" t="s">
        <v>14334</v>
      </c>
      <c r="L1648" s="35" t="s">
        <v>14335</v>
      </c>
      <c r="M1648" s="35" t="s">
        <v>14336</v>
      </c>
      <c r="N1648" s="35" t="s">
        <v>14337</v>
      </c>
      <c r="O1648" s="35" t="s">
        <v>14338</v>
      </c>
      <c r="P1648" s="38">
        <v>50000</v>
      </c>
      <c r="Q1648" s="38">
        <v>6650</v>
      </c>
      <c r="R1648" s="38">
        <v>0</v>
      </c>
      <c r="S1648" s="38">
        <v>0</v>
      </c>
      <c r="T1648" s="38">
        <v>0</v>
      </c>
      <c r="U1648" s="19"/>
      <c r="V1648" s="38">
        <v>0</v>
      </c>
      <c r="W1648" s="19"/>
      <c r="X1648" s="38">
        <v>0</v>
      </c>
      <c r="Y1648" s="38">
        <v>56650</v>
      </c>
      <c r="Z1648" s="38">
        <v>56650</v>
      </c>
      <c r="AA1648" s="20"/>
      <c r="AB1648" s="19"/>
      <c r="AC1648" s="38" t="s">
        <v>112</v>
      </c>
    </row>
    <row r="1649" spans="1:29" x14ac:dyDescent="0.25">
      <c r="A1649" s="13" t="str">
        <f t="shared" si="52"/>
        <v>1378298760</v>
      </c>
      <c r="B1649" s="35">
        <v>1644</v>
      </c>
      <c r="C1649" s="36" t="s">
        <v>14339</v>
      </c>
      <c r="D1649" s="13" t="str">
        <f t="shared" si="53"/>
        <v>1378298760</v>
      </c>
      <c r="E1649" s="36"/>
      <c r="F1649" s="35" t="s">
        <v>14340</v>
      </c>
      <c r="G1649" s="37">
        <v>44109.218877314815</v>
      </c>
      <c r="H1649" s="35" t="s">
        <v>157</v>
      </c>
      <c r="I1649" s="35" t="s">
        <v>14341</v>
      </c>
      <c r="J1649" s="35" t="s">
        <v>14341</v>
      </c>
      <c r="K1649" s="35" t="s">
        <v>14342</v>
      </c>
      <c r="L1649" s="35" t="s">
        <v>14343</v>
      </c>
      <c r="M1649" s="35" t="s">
        <v>14344</v>
      </c>
      <c r="N1649" s="35" t="s">
        <v>14345</v>
      </c>
      <c r="O1649" s="35" t="s">
        <v>14346</v>
      </c>
      <c r="P1649" s="38">
        <v>50000</v>
      </c>
      <c r="Q1649" s="38">
        <v>6650</v>
      </c>
      <c r="R1649" s="38">
        <v>0</v>
      </c>
      <c r="S1649" s="38">
        <v>0</v>
      </c>
      <c r="T1649" s="38">
        <v>0</v>
      </c>
      <c r="U1649" s="19"/>
      <c r="V1649" s="38">
        <v>0</v>
      </c>
      <c r="W1649" s="19"/>
      <c r="X1649" s="38">
        <v>0</v>
      </c>
      <c r="Y1649" s="38">
        <v>56650</v>
      </c>
      <c r="Z1649" s="38">
        <v>56650</v>
      </c>
      <c r="AA1649" s="20"/>
      <c r="AB1649" s="19"/>
      <c r="AC1649" s="38" t="s">
        <v>112</v>
      </c>
    </row>
    <row r="1650" spans="1:29" x14ac:dyDescent="0.25">
      <c r="A1650" s="13" t="str">
        <f t="shared" si="52"/>
        <v>1790398967</v>
      </c>
      <c r="B1650" s="35">
        <v>1645</v>
      </c>
      <c r="C1650" s="36" t="s">
        <v>14347</v>
      </c>
      <c r="D1650" s="13" t="str">
        <f t="shared" si="53"/>
        <v>1790398967</v>
      </c>
      <c r="E1650" s="36"/>
      <c r="F1650" s="35" t="s">
        <v>14348</v>
      </c>
      <c r="G1650" s="37">
        <v>44109.221967592595</v>
      </c>
      <c r="H1650" s="35" t="s">
        <v>157</v>
      </c>
      <c r="I1650" s="35" t="s">
        <v>14349</v>
      </c>
      <c r="J1650" s="35" t="s">
        <v>14349</v>
      </c>
      <c r="K1650" s="35" t="s">
        <v>14350</v>
      </c>
      <c r="L1650" s="35" t="s">
        <v>14351</v>
      </c>
      <c r="M1650" s="35" t="s">
        <v>14352</v>
      </c>
      <c r="N1650" s="35" t="s">
        <v>1240</v>
      </c>
      <c r="O1650" s="35" t="s">
        <v>1241</v>
      </c>
      <c r="P1650" s="38">
        <v>474000</v>
      </c>
      <c r="Q1650" s="38">
        <v>6650</v>
      </c>
      <c r="R1650" s="38">
        <v>32000</v>
      </c>
      <c r="S1650" s="38">
        <v>0</v>
      </c>
      <c r="T1650" s="38">
        <v>0</v>
      </c>
      <c r="U1650" s="19"/>
      <c r="V1650" s="38">
        <v>0</v>
      </c>
      <c r="W1650" s="19"/>
      <c r="X1650" s="38">
        <v>0</v>
      </c>
      <c r="Y1650" s="38">
        <v>512650</v>
      </c>
      <c r="Z1650" s="38">
        <v>512650</v>
      </c>
      <c r="AA1650" s="39" t="s">
        <v>14353</v>
      </c>
      <c r="AB1650" s="38" t="s">
        <v>162</v>
      </c>
      <c r="AC1650" s="38" t="s">
        <v>112</v>
      </c>
    </row>
    <row r="1651" spans="1:29" x14ac:dyDescent="0.25">
      <c r="A1651" s="13" t="str">
        <f t="shared" si="52"/>
        <v>1191398561</v>
      </c>
      <c r="B1651" s="35">
        <v>1646</v>
      </c>
      <c r="C1651" s="36" t="s">
        <v>14354</v>
      </c>
      <c r="D1651" s="13" t="str">
        <f t="shared" si="53"/>
        <v>1191398561</v>
      </c>
      <c r="E1651" s="36"/>
      <c r="F1651" s="35" t="s">
        <v>14355</v>
      </c>
      <c r="G1651" s="37">
        <v>44109.222546296296</v>
      </c>
      <c r="H1651" s="35" t="s">
        <v>157</v>
      </c>
      <c r="I1651" s="35" t="s">
        <v>14356</v>
      </c>
      <c r="J1651" s="35" t="s">
        <v>14356</v>
      </c>
      <c r="K1651" s="35" t="s">
        <v>14357</v>
      </c>
      <c r="L1651" s="35" t="s">
        <v>14358</v>
      </c>
      <c r="M1651" s="35" t="s">
        <v>14359</v>
      </c>
      <c r="N1651" s="35" t="s">
        <v>14360</v>
      </c>
      <c r="O1651" s="35" t="s">
        <v>14361</v>
      </c>
      <c r="P1651" s="38">
        <v>50000</v>
      </c>
      <c r="Q1651" s="38">
        <v>6650</v>
      </c>
      <c r="R1651" s="38">
        <v>0</v>
      </c>
      <c r="S1651" s="38">
        <v>0</v>
      </c>
      <c r="T1651" s="38">
        <v>0</v>
      </c>
      <c r="U1651" s="19"/>
      <c r="V1651" s="38">
        <v>0</v>
      </c>
      <c r="W1651" s="19"/>
      <c r="X1651" s="38">
        <v>0</v>
      </c>
      <c r="Y1651" s="38">
        <v>56650</v>
      </c>
      <c r="Z1651" s="38">
        <v>56650</v>
      </c>
      <c r="AA1651" s="20"/>
      <c r="AB1651" s="19"/>
      <c r="AC1651" s="38" t="s">
        <v>112</v>
      </c>
    </row>
    <row r="1652" spans="1:29" x14ac:dyDescent="0.25">
      <c r="A1652" s="13" t="str">
        <f t="shared" si="52"/>
        <v>1351398073</v>
      </c>
      <c r="B1652" s="35">
        <v>1647</v>
      </c>
      <c r="C1652" s="36" t="s">
        <v>14362</v>
      </c>
      <c r="D1652" s="13" t="str">
        <f t="shared" si="53"/>
        <v>1351398073</v>
      </c>
      <c r="E1652" s="36"/>
      <c r="F1652" s="35" t="s">
        <v>14363</v>
      </c>
      <c r="G1652" s="37">
        <v>44109.223356481481</v>
      </c>
      <c r="H1652" s="35" t="s">
        <v>157</v>
      </c>
      <c r="I1652" s="35" t="s">
        <v>14364</v>
      </c>
      <c r="J1652" s="35" t="s">
        <v>14364</v>
      </c>
      <c r="K1652" s="35" t="s">
        <v>14365</v>
      </c>
      <c r="L1652" s="35" t="s">
        <v>14366</v>
      </c>
      <c r="M1652" s="35" t="s">
        <v>14367</v>
      </c>
      <c r="N1652" s="35" t="s">
        <v>536</v>
      </c>
      <c r="O1652" s="35" t="s">
        <v>537</v>
      </c>
      <c r="P1652" s="38">
        <v>1628000</v>
      </c>
      <c r="Q1652" s="38">
        <v>6650</v>
      </c>
      <c r="R1652" s="38">
        <v>0</v>
      </c>
      <c r="S1652" s="38">
        <v>0</v>
      </c>
      <c r="T1652" s="38">
        <v>0</v>
      </c>
      <c r="U1652" s="19"/>
      <c r="V1652" s="38">
        <v>0</v>
      </c>
      <c r="W1652" s="19"/>
      <c r="X1652" s="38">
        <v>0</v>
      </c>
      <c r="Y1652" s="38">
        <v>1634650</v>
      </c>
      <c r="Z1652" s="38">
        <v>1634650</v>
      </c>
      <c r="AA1652" s="20"/>
      <c r="AB1652" s="19"/>
      <c r="AC1652" s="38" t="s">
        <v>112</v>
      </c>
    </row>
    <row r="1653" spans="1:29" x14ac:dyDescent="0.25">
      <c r="A1653" s="13" t="str">
        <f t="shared" si="52"/>
        <v>1805398412</v>
      </c>
      <c r="B1653" s="35">
        <v>1648</v>
      </c>
      <c r="C1653" s="36" t="s">
        <v>14368</v>
      </c>
      <c r="D1653" s="13" t="str">
        <f t="shared" si="53"/>
        <v>1805398412</v>
      </c>
      <c r="E1653" s="36"/>
      <c r="F1653" s="35" t="s">
        <v>14369</v>
      </c>
      <c r="G1653" s="37">
        <v>44109.226215277777</v>
      </c>
      <c r="H1653" s="35" t="s">
        <v>157</v>
      </c>
      <c r="I1653" s="35" t="s">
        <v>14370</v>
      </c>
      <c r="J1653" s="35" t="s">
        <v>14370</v>
      </c>
      <c r="K1653" s="35" t="s">
        <v>14371</v>
      </c>
      <c r="L1653" s="35" t="s">
        <v>14372</v>
      </c>
      <c r="M1653" s="35" t="s">
        <v>14373</v>
      </c>
      <c r="N1653" s="35" t="s">
        <v>14374</v>
      </c>
      <c r="O1653" s="35" t="s">
        <v>14375</v>
      </c>
      <c r="P1653" s="38">
        <v>50000</v>
      </c>
      <c r="Q1653" s="38">
        <v>6650</v>
      </c>
      <c r="R1653" s="38">
        <v>0</v>
      </c>
      <c r="S1653" s="38">
        <v>0</v>
      </c>
      <c r="T1653" s="38">
        <v>0</v>
      </c>
      <c r="U1653" s="19"/>
      <c r="V1653" s="38">
        <v>0</v>
      </c>
      <c r="W1653" s="19"/>
      <c r="X1653" s="38">
        <v>0</v>
      </c>
      <c r="Y1653" s="38">
        <v>56650</v>
      </c>
      <c r="Z1653" s="38">
        <v>56650</v>
      </c>
      <c r="AA1653" s="20"/>
      <c r="AB1653" s="19"/>
      <c r="AC1653" s="38" t="s">
        <v>112</v>
      </c>
    </row>
    <row r="1654" spans="1:29" x14ac:dyDescent="0.25">
      <c r="A1654" s="13" t="str">
        <f t="shared" si="52"/>
        <v>1345398375</v>
      </c>
      <c r="B1654" s="35">
        <v>1649</v>
      </c>
      <c r="C1654" s="36" t="s">
        <v>14376</v>
      </c>
      <c r="D1654" s="13" t="str">
        <f t="shared" si="53"/>
        <v>1345398375</v>
      </c>
      <c r="E1654" s="36"/>
      <c r="F1654" s="35" t="s">
        <v>14377</v>
      </c>
      <c r="G1654" s="37">
        <v>44109.227094907408</v>
      </c>
      <c r="H1654" s="35" t="s">
        <v>157</v>
      </c>
      <c r="I1654" s="35" t="s">
        <v>14378</v>
      </c>
      <c r="J1654" s="35" t="s">
        <v>14378</v>
      </c>
      <c r="K1654" s="35" t="s">
        <v>14379</v>
      </c>
      <c r="L1654" s="35" t="s">
        <v>14380</v>
      </c>
      <c r="M1654" s="35" t="s">
        <v>14381</v>
      </c>
      <c r="N1654" s="35" t="s">
        <v>14185</v>
      </c>
      <c r="O1654" s="35" t="s">
        <v>14186</v>
      </c>
      <c r="P1654" s="38">
        <v>474000</v>
      </c>
      <c r="Q1654" s="38">
        <v>6650</v>
      </c>
      <c r="R1654" s="38">
        <v>8000</v>
      </c>
      <c r="S1654" s="38">
        <v>0</v>
      </c>
      <c r="T1654" s="38">
        <v>0</v>
      </c>
      <c r="U1654" s="19"/>
      <c r="V1654" s="38">
        <v>0</v>
      </c>
      <c r="W1654" s="19"/>
      <c r="X1654" s="38">
        <v>0</v>
      </c>
      <c r="Y1654" s="38">
        <v>488650</v>
      </c>
      <c r="Z1654" s="38">
        <v>488650</v>
      </c>
      <c r="AA1654" s="39" t="s">
        <v>14382</v>
      </c>
      <c r="AB1654" s="38" t="s">
        <v>138</v>
      </c>
      <c r="AC1654" s="38" t="s">
        <v>112</v>
      </c>
    </row>
    <row r="1655" spans="1:29" x14ac:dyDescent="0.25">
      <c r="A1655" s="13" t="str">
        <f t="shared" si="52"/>
        <v>1097398346</v>
      </c>
      <c r="B1655" s="35">
        <v>1650</v>
      </c>
      <c r="C1655" s="36" t="s">
        <v>14383</v>
      </c>
      <c r="D1655" s="13" t="str">
        <f t="shared" si="53"/>
        <v>1097398346</v>
      </c>
      <c r="E1655" s="36"/>
      <c r="F1655" s="35" t="s">
        <v>14384</v>
      </c>
      <c r="G1655" s="37">
        <v>44109.229467592595</v>
      </c>
      <c r="H1655" s="35" t="s">
        <v>157</v>
      </c>
      <c r="I1655" s="35" t="s">
        <v>14385</v>
      </c>
      <c r="J1655" s="35" t="s">
        <v>14385</v>
      </c>
      <c r="K1655" s="35" t="s">
        <v>14386</v>
      </c>
      <c r="L1655" s="35" t="s">
        <v>14387</v>
      </c>
      <c r="M1655" s="35" t="s">
        <v>14388</v>
      </c>
      <c r="N1655" s="35" t="s">
        <v>14389</v>
      </c>
      <c r="O1655" s="35" t="s">
        <v>14390</v>
      </c>
      <c r="P1655" s="38">
        <v>50000</v>
      </c>
      <c r="Q1655" s="38">
        <v>6650</v>
      </c>
      <c r="R1655" s="38">
        <v>0</v>
      </c>
      <c r="S1655" s="38">
        <v>0</v>
      </c>
      <c r="T1655" s="38">
        <v>0</v>
      </c>
      <c r="U1655" s="19"/>
      <c r="V1655" s="38">
        <v>0</v>
      </c>
      <c r="W1655" s="19"/>
      <c r="X1655" s="38">
        <v>0</v>
      </c>
      <c r="Y1655" s="38">
        <v>56650</v>
      </c>
      <c r="Z1655" s="38">
        <v>56650</v>
      </c>
      <c r="AA1655" s="20"/>
      <c r="AB1655" s="19"/>
      <c r="AC1655" s="38" t="s">
        <v>112</v>
      </c>
    </row>
    <row r="1656" spans="1:29" x14ac:dyDescent="0.25">
      <c r="A1656" s="13" t="str">
        <f t="shared" si="52"/>
        <v>1291498996</v>
      </c>
      <c r="B1656" s="35">
        <v>1651</v>
      </c>
      <c r="C1656" s="36" t="s">
        <v>14391</v>
      </c>
      <c r="D1656" s="13" t="str">
        <f t="shared" si="53"/>
        <v>1291498996</v>
      </c>
      <c r="E1656" s="36"/>
      <c r="F1656" s="35" t="s">
        <v>14392</v>
      </c>
      <c r="G1656" s="37">
        <v>44109.2346875</v>
      </c>
      <c r="H1656" s="35" t="s">
        <v>157</v>
      </c>
      <c r="I1656" s="35" t="s">
        <v>14393</v>
      </c>
      <c r="J1656" s="35" t="s">
        <v>14393</v>
      </c>
      <c r="K1656" s="35" t="s">
        <v>14394</v>
      </c>
      <c r="L1656" s="35" t="s">
        <v>14395</v>
      </c>
      <c r="M1656" s="35" t="s">
        <v>14396</v>
      </c>
      <c r="N1656" s="35" t="s">
        <v>14397</v>
      </c>
      <c r="O1656" s="35" t="s">
        <v>14398</v>
      </c>
      <c r="P1656" s="38">
        <v>50000</v>
      </c>
      <c r="Q1656" s="38">
        <v>6650</v>
      </c>
      <c r="R1656" s="38">
        <v>0</v>
      </c>
      <c r="S1656" s="38">
        <v>0</v>
      </c>
      <c r="T1656" s="38">
        <v>0</v>
      </c>
      <c r="U1656" s="19"/>
      <c r="V1656" s="38">
        <v>0</v>
      </c>
      <c r="W1656" s="19"/>
      <c r="X1656" s="38">
        <v>0</v>
      </c>
      <c r="Y1656" s="38">
        <v>56650</v>
      </c>
      <c r="Z1656" s="38">
        <v>56650</v>
      </c>
      <c r="AA1656" s="20"/>
      <c r="AB1656" s="19"/>
      <c r="AC1656" s="38" t="s">
        <v>112</v>
      </c>
    </row>
    <row r="1657" spans="1:29" x14ac:dyDescent="0.25">
      <c r="A1657" s="13" t="str">
        <f t="shared" si="52"/>
        <v>1830158152</v>
      </c>
      <c r="B1657" s="35">
        <v>1652</v>
      </c>
      <c r="C1657" s="36" t="s">
        <v>14399</v>
      </c>
      <c r="D1657" s="13" t="str">
        <f t="shared" si="53"/>
        <v>1830158152</v>
      </c>
      <c r="E1657" s="36"/>
      <c r="F1657" s="35" t="s">
        <v>14400</v>
      </c>
      <c r="G1657" s="37">
        <v>44109.235347222224</v>
      </c>
      <c r="H1657" s="35" t="s">
        <v>157</v>
      </c>
      <c r="I1657" s="35" t="s">
        <v>14401</v>
      </c>
      <c r="J1657" s="35" t="s">
        <v>14401</v>
      </c>
      <c r="K1657" s="35" t="s">
        <v>14402</v>
      </c>
      <c r="L1657" s="35" t="s">
        <v>14403</v>
      </c>
      <c r="M1657" s="35" t="s">
        <v>14404</v>
      </c>
      <c r="N1657" s="35" t="s">
        <v>1272</v>
      </c>
      <c r="O1657" s="35" t="s">
        <v>1273</v>
      </c>
      <c r="P1657" s="38">
        <v>160000</v>
      </c>
      <c r="Q1657" s="38">
        <v>6650</v>
      </c>
      <c r="R1657" s="38">
        <v>8000</v>
      </c>
      <c r="S1657" s="38">
        <v>0</v>
      </c>
      <c r="T1657" s="38">
        <v>0</v>
      </c>
      <c r="U1657" s="19"/>
      <c r="V1657" s="38">
        <v>0</v>
      </c>
      <c r="W1657" s="19"/>
      <c r="X1657" s="38">
        <v>0</v>
      </c>
      <c r="Y1657" s="38">
        <v>174650</v>
      </c>
      <c r="Z1657" s="38">
        <v>174650</v>
      </c>
      <c r="AA1657" s="39" t="s">
        <v>14405</v>
      </c>
      <c r="AB1657" s="38" t="s">
        <v>158</v>
      </c>
      <c r="AC1657" s="38" t="s">
        <v>112</v>
      </c>
    </row>
    <row r="1658" spans="1:29" x14ac:dyDescent="0.25">
      <c r="A1658" s="13" t="str">
        <f t="shared" si="52"/>
        <v>1983498824</v>
      </c>
      <c r="B1658" s="35">
        <v>1653</v>
      </c>
      <c r="C1658" s="36" t="s">
        <v>14406</v>
      </c>
      <c r="D1658" s="13" t="str">
        <f t="shared" si="53"/>
        <v>1983498824</v>
      </c>
      <c r="E1658" s="36"/>
      <c r="F1658" s="35" t="s">
        <v>14407</v>
      </c>
      <c r="G1658" s="37">
        <v>44109.237372685187</v>
      </c>
      <c r="H1658" s="35" t="s">
        <v>157</v>
      </c>
      <c r="I1658" s="35" t="s">
        <v>14408</v>
      </c>
      <c r="J1658" s="35" t="s">
        <v>14408</v>
      </c>
      <c r="K1658" s="35" t="s">
        <v>14409</v>
      </c>
      <c r="L1658" s="35" t="s">
        <v>14410</v>
      </c>
      <c r="M1658" s="35" t="s">
        <v>14411</v>
      </c>
      <c r="N1658" s="35" t="s">
        <v>14412</v>
      </c>
      <c r="O1658" s="35" t="s">
        <v>14413</v>
      </c>
      <c r="P1658" s="38">
        <v>2532000</v>
      </c>
      <c r="Q1658" s="38">
        <v>6650</v>
      </c>
      <c r="R1658" s="38">
        <v>0</v>
      </c>
      <c r="S1658" s="38">
        <v>0</v>
      </c>
      <c r="T1658" s="38">
        <v>0</v>
      </c>
      <c r="U1658" s="19"/>
      <c r="V1658" s="38">
        <v>0</v>
      </c>
      <c r="W1658" s="19"/>
      <c r="X1658" s="38">
        <v>0</v>
      </c>
      <c r="Y1658" s="38">
        <v>2538650</v>
      </c>
      <c r="Z1658" s="38">
        <v>2538650</v>
      </c>
      <c r="AA1658" s="20"/>
      <c r="AB1658" s="19"/>
      <c r="AC1658" s="38" t="s">
        <v>112</v>
      </c>
    </row>
    <row r="1659" spans="1:29" x14ac:dyDescent="0.25">
      <c r="A1659" s="13" t="str">
        <f t="shared" si="52"/>
        <v>1275188760</v>
      </c>
      <c r="B1659" s="35">
        <v>1654</v>
      </c>
      <c r="C1659" s="36" t="s">
        <v>14414</v>
      </c>
      <c r="D1659" s="13" t="str">
        <f t="shared" si="53"/>
        <v>1275188760</v>
      </c>
      <c r="E1659" s="36"/>
      <c r="F1659" s="35" t="s">
        <v>14415</v>
      </c>
      <c r="G1659" s="37">
        <v>44109.239629629628</v>
      </c>
      <c r="H1659" s="35" t="s">
        <v>157</v>
      </c>
      <c r="I1659" s="35" t="s">
        <v>14416</v>
      </c>
      <c r="J1659" s="35" t="s">
        <v>14416</v>
      </c>
      <c r="K1659" s="35" t="s">
        <v>14417</v>
      </c>
      <c r="L1659" s="35" t="s">
        <v>14418</v>
      </c>
      <c r="M1659" s="35" t="s">
        <v>14419</v>
      </c>
      <c r="N1659" s="35" t="s">
        <v>14420</v>
      </c>
      <c r="O1659" s="35" t="s">
        <v>14421</v>
      </c>
      <c r="P1659" s="38">
        <v>50000</v>
      </c>
      <c r="Q1659" s="38">
        <v>6650</v>
      </c>
      <c r="R1659" s="38">
        <v>0</v>
      </c>
      <c r="S1659" s="38">
        <v>0</v>
      </c>
      <c r="T1659" s="38">
        <v>0</v>
      </c>
      <c r="U1659" s="19"/>
      <c r="V1659" s="38">
        <v>0</v>
      </c>
      <c r="W1659" s="19"/>
      <c r="X1659" s="38">
        <v>0</v>
      </c>
      <c r="Y1659" s="38">
        <v>56650</v>
      </c>
      <c r="Z1659" s="38">
        <v>56650</v>
      </c>
      <c r="AA1659" s="20"/>
      <c r="AB1659" s="19"/>
      <c r="AC1659" s="38" t="s">
        <v>112</v>
      </c>
    </row>
    <row r="1660" spans="1:29" x14ac:dyDescent="0.25">
      <c r="A1660" s="13" t="str">
        <f t="shared" si="52"/>
        <v>1136498767</v>
      </c>
      <c r="B1660" s="35">
        <v>1655</v>
      </c>
      <c r="C1660" s="36" t="s">
        <v>14422</v>
      </c>
      <c r="D1660" s="13" t="str">
        <f t="shared" si="53"/>
        <v>1136498767</v>
      </c>
      <c r="E1660" s="36"/>
      <c r="F1660" s="35" t="s">
        <v>14423</v>
      </c>
      <c r="G1660" s="37">
        <v>44109.239629629628</v>
      </c>
      <c r="H1660" s="35" t="s">
        <v>157</v>
      </c>
      <c r="I1660" s="35" t="s">
        <v>14424</v>
      </c>
      <c r="J1660" s="35" t="s">
        <v>14424</v>
      </c>
      <c r="K1660" s="35" t="s">
        <v>14425</v>
      </c>
      <c r="L1660" s="35" t="s">
        <v>14426</v>
      </c>
      <c r="M1660" s="35" t="s">
        <v>14427</v>
      </c>
      <c r="N1660" s="35" t="s">
        <v>14428</v>
      </c>
      <c r="O1660" s="35" t="s">
        <v>14429</v>
      </c>
      <c r="P1660" s="38">
        <v>1240000</v>
      </c>
      <c r="Q1660" s="38">
        <v>6650</v>
      </c>
      <c r="R1660" s="38">
        <v>8000</v>
      </c>
      <c r="S1660" s="38">
        <v>0</v>
      </c>
      <c r="T1660" s="38">
        <v>0</v>
      </c>
      <c r="U1660" s="19"/>
      <c r="V1660" s="38">
        <v>0</v>
      </c>
      <c r="W1660" s="19"/>
      <c r="X1660" s="38">
        <v>0</v>
      </c>
      <c r="Y1660" s="38">
        <v>1254650</v>
      </c>
      <c r="Z1660" s="38">
        <v>1254650</v>
      </c>
      <c r="AA1660" s="39" t="s">
        <v>14430</v>
      </c>
      <c r="AB1660" s="38" t="s">
        <v>162</v>
      </c>
      <c r="AC1660" s="38" t="s">
        <v>112</v>
      </c>
    </row>
    <row r="1661" spans="1:29" x14ac:dyDescent="0.25">
      <c r="A1661" s="13" t="str">
        <f t="shared" si="52"/>
        <v>1350598579</v>
      </c>
      <c r="B1661" s="35">
        <v>1656</v>
      </c>
      <c r="C1661" s="36" t="s">
        <v>14431</v>
      </c>
      <c r="D1661" s="13" t="str">
        <f t="shared" si="53"/>
        <v>1350598579</v>
      </c>
      <c r="E1661" s="36"/>
      <c r="F1661" s="35" t="s">
        <v>14432</v>
      </c>
      <c r="G1661" s="37">
        <v>44109.245648148149</v>
      </c>
      <c r="H1661" s="35" t="s">
        <v>157</v>
      </c>
      <c r="I1661" s="35" t="s">
        <v>14433</v>
      </c>
      <c r="J1661" s="35" t="s">
        <v>14433</v>
      </c>
      <c r="K1661" s="35" t="s">
        <v>14434</v>
      </c>
      <c r="L1661" s="35" t="s">
        <v>14435</v>
      </c>
      <c r="M1661" s="35" t="s">
        <v>14436</v>
      </c>
      <c r="N1661" s="35" t="s">
        <v>14437</v>
      </c>
      <c r="O1661" s="35" t="s">
        <v>14438</v>
      </c>
      <c r="P1661" s="38">
        <v>160000</v>
      </c>
      <c r="Q1661" s="38">
        <v>6650</v>
      </c>
      <c r="R1661" s="38">
        <v>10000</v>
      </c>
      <c r="S1661" s="38">
        <v>0</v>
      </c>
      <c r="T1661" s="38">
        <v>0</v>
      </c>
      <c r="U1661" s="19"/>
      <c r="V1661" s="38">
        <v>0</v>
      </c>
      <c r="W1661" s="19"/>
      <c r="X1661" s="38">
        <v>0</v>
      </c>
      <c r="Y1661" s="38">
        <v>176650</v>
      </c>
      <c r="Z1661" s="38">
        <v>176650</v>
      </c>
      <c r="AA1661" s="39" t="s">
        <v>14439</v>
      </c>
      <c r="AB1661" s="38" t="s">
        <v>162</v>
      </c>
      <c r="AC1661" s="38" t="s">
        <v>112</v>
      </c>
    </row>
    <row r="1662" spans="1:29" x14ac:dyDescent="0.25">
      <c r="A1662" s="13" t="str">
        <f t="shared" si="52"/>
        <v>1162698484</v>
      </c>
      <c r="B1662" s="35">
        <v>1657</v>
      </c>
      <c r="C1662" s="36" t="s">
        <v>14440</v>
      </c>
      <c r="D1662" s="13" t="str">
        <f t="shared" si="53"/>
        <v>1162698484</v>
      </c>
      <c r="E1662" s="36"/>
      <c r="F1662" s="35" t="s">
        <v>14441</v>
      </c>
      <c r="G1662" s="37">
        <v>44109.258923611109</v>
      </c>
      <c r="H1662" s="35" t="s">
        <v>157</v>
      </c>
      <c r="I1662" s="35" t="s">
        <v>14442</v>
      </c>
      <c r="J1662" s="35" t="s">
        <v>14442</v>
      </c>
      <c r="K1662" s="35" t="s">
        <v>14443</v>
      </c>
      <c r="L1662" s="35" t="s">
        <v>14444</v>
      </c>
      <c r="M1662" s="35" t="s">
        <v>14445</v>
      </c>
      <c r="N1662" s="35" t="s">
        <v>14185</v>
      </c>
      <c r="O1662" s="35" t="s">
        <v>14186</v>
      </c>
      <c r="P1662" s="38">
        <v>620000</v>
      </c>
      <c r="Q1662" s="38">
        <v>6650</v>
      </c>
      <c r="R1662" s="38">
        <v>42000</v>
      </c>
      <c r="S1662" s="38">
        <v>0</v>
      </c>
      <c r="T1662" s="38">
        <v>0</v>
      </c>
      <c r="U1662" s="19"/>
      <c r="V1662" s="38">
        <v>0</v>
      </c>
      <c r="W1662" s="19"/>
      <c r="X1662" s="38">
        <v>0</v>
      </c>
      <c r="Y1662" s="38">
        <v>668650</v>
      </c>
      <c r="Z1662" s="38">
        <v>668650</v>
      </c>
      <c r="AA1662" s="39" t="s">
        <v>14446</v>
      </c>
      <c r="AB1662" s="38" t="s">
        <v>138</v>
      </c>
      <c r="AC1662" s="38" t="s">
        <v>112</v>
      </c>
    </row>
    <row r="1663" spans="1:29" x14ac:dyDescent="0.25">
      <c r="A1663" s="13" t="str">
        <f t="shared" si="52"/>
        <v>1182698027</v>
      </c>
      <c r="B1663" s="35">
        <v>1658</v>
      </c>
      <c r="C1663" s="36" t="s">
        <v>14447</v>
      </c>
      <c r="D1663" s="13" t="str">
        <f t="shared" si="53"/>
        <v>1182698027</v>
      </c>
      <c r="E1663" s="36"/>
      <c r="F1663" s="35" t="s">
        <v>14448</v>
      </c>
      <c r="G1663" s="37">
        <v>44109.259074074071</v>
      </c>
      <c r="H1663" s="35" t="s">
        <v>157</v>
      </c>
      <c r="I1663" s="35" t="s">
        <v>14449</v>
      </c>
      <c r="J1663" s="35" t="s">
        <v>14449</v>
      </c>
      <c r="K1663" s="35" t="s">
        <v>14450</v>
      </c>
      <c r="L1663" s="35" t="s">
        <v>14451</v>
      </c>
      <c r="M1663" s="35" t="s">
        <v>14452</v>
      </c>
      <c r="N1663" s="35" t="s">
        <v>763</v>
      </c>
      <c r="O1663" s="35" t="s">
        <v>764</v>
      </c>
      <c r="P1663" s="38">
        <v>660000</v>
      </c>
      <c r="Q1663" s="38">
        <v>6650</v>
      </c>
      <c r="R1663" s="38">
        <v>0</v>
      </c>
      <c r="S1663" s="38">
        <v>0</v>
      </c>
      <c r="T1663" s="38">
        <v>0</v>
      </c>
      <c r="U1663" s="19"/>
      <c r="V1663" s="38">
        <v>0</v>
      </c>
      <c r="W1663" s="19"/>
      <c r="X1663" s="38">
        <v>0</v>
      </c>
      <c r="Y1663" s="38">
        <v>666650</v>
      </c>
      <c r="Z1663" s="38">
        <v>666650</v>
      </c>
      <c r="AA1663" s="20"/>
      <c r="AB1663" s="19"/>
      <c r="AC1663" s="38" t="s">
        <v>112</v>
      </c>
    </row>
    <row r="1664" spans="1:29" x14ac:dyDescent="0.25">
      <c r="A1664" s="13" t="str">
        <f t="shared" si="52"/>
        <v>1144698620</v>
      </c>
      <c r="B1664" s="35">
        <v>1659</v>
      </c>
      <c r="C1664" s="36" t="s">
        <v>14453</v>
      </c>
      <c r="D1664" s="13" t="str">
        <f t="shared" si="53"/>
        <v>1144698620</v>
      </c>
      <c r="E1664" s="36"/>
      <c r="F1664" s="35" t="s">
        <v>14454</v>
      </c>
      <c r="G1664" s="37">
        <v>44109.262048611112</v>
      </c>
      <c r="H1664" s="35" t="s">
        <v>157</v>
      </c>
      <c r="I1664" s="35" t="s">
        <v>14455</v>
      </c>
      <c r="J1664" s="35" t="s">
        <v>14455</v>
      </c>
      <c r="K1664" s="35" t="s">
        <v>14456</v>
      </c>
      <c r="L1664" s="35" t="s">
        <v>14457</v>
      </c>
      <c r="M1664" s="35" t="s">
        <v>14458</v>
      </c>
      <c r="N1664" s="35" t="s">
        <v>897</v>
      </c>
      <c r="O1664" s="35" t="s">
        <v>898</v>
      </c>
      <c r="P1664" s="38">
        <v>950000</v>
      </c>
      <c r="Q1664" s="38">
        <v>6650</v>
      </c>
      <c r="R1664" s="38">
        <v>39000</v>
      </c>
      <c r="S1664" s="38">
        <v>0</v>
      </c>
      <c r="T1664" s="38">
        <v>0</v>
      </c>
      <c r="U1664" s="19"/>
      <c r="V1664" s="38">
        <v>0</v>
      </c>
      <c r="W1664" s="19"/>
      <c r="X1664" s="38">
        <v>0</v>
      </c>
      <c r="Y1664" s="38">
        <v>995650</v>
      </c>
      <c r="Z1664" s="38">
        <v>995650</v>
      </c>
      <c r="AA1664" s="39" t="s">
        <v>14459</v>
      </c>
      <c r="AB1664" s="38" t="s">
        <v>138</v>
      </c>
      <c r="AC1664" s="38" t="s">
        <v>112</v>
      </c>
    </row>
    <row r="1665" spans="1:29" x14ac:dyDescent="0.25">
      <c r="A1665" s="13" t="str">
        <f t="shared" si="52"/>
        <v>1350798619</v>
      </c>
      <c r="B1665" s="35">
        <v>1660</v>
      </c>
      <c r="C1665" s="36" t="s">
        <v>14460</v>
      </c>
      <c r="D1665" s="13" t="str">
        <f t="shared" si="53"/>
        <v>1350798619</v>
      </c>
      <c r="E1665" s="36"/>
      <c r="F1665" s="35" t="s">
        <v>14461</v>
      </c>
      <c r="G1665" s="37">
        <v>44109.268287037034</v>
      </c>
      <c r="H1665" s="35" t="s">
        <v>157</v>
      </c>
      <c r="I1665" s="35" t="s">
        <v>14462</v>
      </c>
      <c r="J1665" s="35" t="s">
        <v>14462</v>
      </c>
      <c r="K1665" s="35" t="s">
        <v>14463</v>
      </c>
      <c r="L1665" s="35" t="s">
        <v>14464</v>
      </c>
      <c r="M1665" s="35" t="s">
        <v>14465</v>
      </c>
      <c r="N1665" s="35" t="s">
        <v>14466</v>
      </c>
      <c r="O1665" s="35" t="s">
        <v>14467</v>
      </c>
      <c r="P1665" s="38">
        <v>50000</v>
      </c>
      <c r="Q1665" s="38">
        <v>6650</v>
      </c>
      <c r="R1665" s="38">
        <v>0</v>
      </c>
      <c r="S1665" s="38">
        <v>0</v>
      </c>
      <c r="T1665" s="38">
        <v>0</v>
      </c>
      <c r="U1665" s="19"/>
      <c r="V1665" s="38">
        <v>0</v>
      </c>
      <c r="W1665" s="19"/>
      <c r="X1665" s="38">
        <v>0</v>
      </c>
      <c r="Y1665" s="38">
        <v>56650</v>
      </c>
      <c r="Z1665" s="38">
        <v>56650</v>
      </c>
      <c r="AA1665" s="20"/>
      <c r="AB1665" s="19"/>
      <c r="AC1665" s="38" t="s">
        <v>112</v>
      </c>
    </row>
    <row r="1666" spans="1:29" x14ac:dyDescent="0.25">
      <c r="A1666" s="13" t="str">
        <f t="shared" si="52"/>
        <v>1103798081</v>
      </c>
      <c r="B1666" s="35">
        <v>1661</v>
      </c>
      <c r="C1666" s="36" t="s">
        <v>14468</v>
      </c>
      <c r="D1666" s="13" t="str">
        <f t="shared" si="53"/>
        <v>1103798081</v>
      </c>
      <c r="E1666" s="36"/>
      <c r="F1666" s="35" t="s">
        <v>14469</v>
      </c>
      <c r="G1666" s="37">
        <v>44109.270601851851</v>
      </c>
      <c r="H1666" s="35" t="s">
        <v>157</v>
      </c>
      <c r="I1666" s="35" t="s">
        <v>14470</v>
      </c>
      <c r="J1666" s="35" t="s">
        <v>14470</v>
      </c>
      <c r="K1666" s="35" t="s">
        <v>14471</v>
      </c>
      <c r="L1666" s="35" t="s">
        <v>14472</v>
      </c>
      <c r="M1666" s="35" t="s">
        <v>14473</v>
      </c>
      <c r="N1666" s="35" t="s">
        <v>14185</v>
      </c>
      <c r="O1666" s="35" t="s">
        <v>14186</v>
      </c>
      <c r="P1666" s="38">
        <v>240000</v>
      </c>
      <c r="Q1666" s="38">
        <v>6650</v>
      </c>
      <c r="R1666" s="38">
        <v>8000</v>
      </c>
      <c r="S1666" s="38">
        <v>0</v>
      </c>
      <c r="T1666" s="38">
        <v>0</v>
      </c>
      <c r="U1666" s="19"/>
      <c r="V1666" s="38">
        <v>0</v>
      </c>
      <c r="W1666" s="19"/>
      <c r="X1666" s="38">
        <v>0</v>
      </c>
      <c r="Y1666" s="38">
        <v>254650</v>
      </c>
      <c r="Z1666" s="38">
        <v>254650</v>
      </c>
      <c r="AA1666" s="39" t="s">
        <v>14474</v>
      </c>
      <c r="AB1666" s="38" t="s">
        <v>138</v>
      </c>
      <c r="AC1666" s="38" t="s">
        <v>112</v>
      </c>
    </row>
    <row r="1667" spans="1:29" x14ac:dyDescent="0.25">
      <c r="A1667" s="13" t="str">
        <f t="shared" si="52"/>
        <v>1728798200</v>
      </c>
      <c r="B1667" s="35">
        <v>1662</v>
      </c>
      <c r="C1667" s="36" t="s">
        <v>14475</v>
      </c>
      <c r="D1667" s="13" t="str">
        <f t="shared" si="53"/>
        <v>1728798200</v>
      </c>
      <c r="E1667" s="36"/>
      <c r="F1667" s="35" t="s">
        <v>14476</v>
      </c>
      <c r="G1667" s="37">
        <v>44109.276516203703</v>
      </c>
      <c r="H1667" s="35" t="s">
        <v>157</v>
      </c>
      <c r="I1667" s="35" t="s">
        <v>14477</v>
      </c>
      <c r="J1667" s="35" t="s">
        <v>14477</v>
      </c>
      <c r="K1667" s="35" t="s">
        <v>14478</v>
      </c>
      <c r="L1667" s="35" t="s">
        <v>14479</v>
      </c>
      <c r="M1667" s="35" t="s">
        <v>14480</v>
      </c>
      <c r="N1667" s="35" t="s">
        <v>998</v>
      </c>
      <c r="O1667" s="35" t="s">
        <v>999</v>
      </c>
      <c r="P1667" s="38">
        <v>950000</v>
      </c>
      <c r="Q1667" s="38">
        <v>6650</v>
      </c>
      <c r="R1667" s="38">
        <v>10000</v>
      </c>
      <c r="S1667" s="38">
        <v>0</v>
      </c>
      <c r="T1667" s="38">
        <v>0</v>
      </c>
      <c r="U1667" s="19"/>
      <c r="V1667" s="38">
        <v>0</v>
      </c>
      <c r="W1667" s="19"/>
      <c r="X1667" s="38">
        <v>0</v>
      </c>
      <c r="Y1667" s="38">
        <v>966650</v>
      </c>
      <c r="Z1667" s="38">
        <v>966650</v>
      </c>
      <c r="AA1667" s="39" t="s">
        <v>14481</v>
      </c>
      <c r="AB1667" s="38" t="s">
        <v>162</v>
      </c>
      <c r="AC1667" s="38" t="s">
        <v>112</v>
      </c>
    </row>
    <row r="1668" spans="1:29" x14ac:dyDescent="0.25">
      <c r="A1668" s="13" t="str">
        <f t="shared" si="52"/>
        <v>1071898634</v>
      </c>
      <c r="B1668" s="35">
        <v>1663</v>
      </c>
      <c r="C1668" s="36" t="s">
        <v>14482</v>
      </c>
      <c r="D1668" s="13" t="str">
        <f t="shared" si="53"/>
        <v>1071898634</v>
      </c>
      <c r="E1668" s="36"/>
      <c r="F1668" s="35" t="s">
        <v>14483</v>
      </c>
      <c r="G1668" s="37">
        <v>44109.28052083333</v>
      </c>
      <c r="H1668" s="35" t="s">
        <v>157</v>
      </c>
      <c r="I1668" s="35" t="s">
        <v>14484</v>
      </c>
      <c r="J1668" s="35" t="s">
        <v>14484</v>
      </c>
      <c r="K1668" s="35" t="s">
        <v>14485</v>
      </c>
      <c r="L1668" s="35" t="s">
        <v>14486</v>
      </c>
      <c r="M1668" s="35" t="s">
        <v>14487</v>
      </c>
      <c r="N1668" s="35" t="s">
        <v>851</v>
      </c>
      <c r="O1668" s="35" t="s">
        <v>852</v>
      </c>
      <c r="P1668" s="38">
        <v>950000</v>
      </c>
      <c r="Q1668" s="38">
        <v>6650</v>
      </c>
      <c r="R1668" s="38">
        <v>28000</v>
      </c>
      <c r="S1668" s="38">
        <v>0</v>
      </c>
      <c r="T1668" s="38">
        <v>0</v>
      </c>
      <c r="U1668" s="19"/>
      <c r="V1668" s="38">
        <v>0</v>
      </c>
      <c r="W1668" s="19"/>
      <c r="X1668" s="38">
        <v>0</v>
      </c>
      <c r="Y1668" s="38">
        <v>984650</v>
      </c>
      <c r="Z1668" s="38">
        <v>984650</v>
      </c>
      <c r="AA1668" s="39" t="s">
        <v>14488</v>
      </c>
      <c r="AB1668" s="38" t="s">
        <v>151</v>
      </c>
      <c r="AC1668" s="38" t="s">
        <v>112</v>
      </c>
    </row>
    <row r="1669" spans="1:29" x14ac:dyDescent="0.25">
      <c r="A1669" s="13" t="str">
        <f t="shared" si="52"/>
        <v>1412898521</v>
      </c>
      <c r="B1669" s="35">
        <v>1664</v>
      </c>
      <c r="C1669" s="36" t="s">
        <v>14489</v>
      </c>
      <c r="D1669" s="13" t="str">
        <f t="shared" si="53"/>
        <v>1412898521</v>
      </c>
      <c r="E1669" s="36"/>
      <c r="F1669" s="35" t="s">
        <v>14490</v>
      </c>
      <c r="G1669" s="37">
        <v>44109.281284722223</v>
      </c>
      <c r="H1669" s="35" t="s">
        <v>157</v>
      </c>
      <c r="I1669" s="35" t="s">
        <v>14491</v>
      </c>
      <c r="J1669" s="35" t="s">
        <v>14491</v>
      </c>
      <c r="K1669" s="35" t="s">
        <v>14492</v>
      </c>
      <c r="L1669" s="35" t="s">
        <v>14493</v>
      </c>
      <c r="M1669" s="35" t="s">
        <v>14494</v>
      </c>
      <c r="N1669" s="35" t="s">
        <v>394</v>
      </c>
      <c r="O1669" s="35" t="s">
        <v>395</v>
      </c>
      <c r="P1669" s="38">
        <v>318000</v>
      </c>
      <c r="Q1669" s="38">
        <v>6650</v>
      </c>
      <c r="R1669" s="38">
        <v>8000</v>
      </c>
      <c r="S1669" s="38">
        <v>0</v>
      </c>
      <c r="T1669" s="38">
        <v>0</v>
      </c>
      <c r="U1669" s="19"/>
      <c r="V1669" s="38">
        <v>0</v>
      </c>
      <c r="W1669" s="19"/>
      <c r="X1669" s="38">
        <v>0</v>
      </c>
      <c r="Y1669" s="38">
        <v>332650</v>
      </c>
      <c r="Z1669" s="38">
        <v>332650</v>
      </c>
      <c r="AA1669" s="39" t="s">
        <v>14495</v>
      </c>
      <c r="AB1669" s="38" t="s">
        <v>158</v>
      </c>
      <c r="AC1669" s="38" t="s">
        <v>112</v>
      </c>
    </row>
    <row r="1670" spans="1:29" x14ac:dyDescent="0.25">
      <c r="A1670" s="13" t="str">
        <f t="shared" ref="A1670:A1733" si="54">D1670</f>
        <v>1902898276</v>
      </c>
      <c r="B1670" s="35">
        <v>1665</v>
      </c>
      <c r="C1670" s="36" t="s">
        <v>14496</v>
      </c>
      <c r="D1670" s="13" t="str">
        <f t="shared" ref="D1670:D1733" si="55">RIGHT(C1670,LEN(C1670)-6)</f>
        <v>1902898276</v>
      </c>
      <c r="E1670" s="36"/>
      <c r="F1670" s="35" t="s">
        <v>14497</v>
      </c>
      <c r="G1670" s="37">
        <v>44109.28297453704</v>
      </c>
      <c r="H1670" s="35" t="s">
        <v>157</v>
      </c>
      <c r="I1670" s="35" t="s">
        <v>14498</v>
      </c>
      <c r="J1670" s="35" t="s">
        <v>14498</v>
      </c>
      <c r="K1670" s="35" t="s">
        <v>14499</v>
      </c>
      <c r="L1670" s="35" t="s">
        <v>14500</v>
      </c>
      <c r="M1670" s="35" t="s">
        <v>14501</v>
      </c>
      <c r="N1670" s="35" t="s">
        <v>737</v>
      </c>
      <c r="O1670" s="35" t="s">
        <v>738</v>
      </c>
      <c r="P1670" s="38">
        <v>474000</v>
      </c>
      <c r="Q1670" s="38">
        <v>6650</v>
      </c>
      <c r="R1670" s="38">
        <v>18000</v>
      </c>
      <c r="S1670" s="38">
        <v>0</v>
      </c>
      <c r="T1670" s="38">
        <v>0</v>
      </c>
      <c r="U1670" s="19"/>
      <c r="V1670" s="38">
        <v>0</v>
      </c>
      <c r="W1670" s="19"/>
      <c r="X1670" s="38">
        <v>0</v>
      </c>
      <c r="Y1670" s="38">
        <v>498650</v>
      </c>
      <c r="Z1670" s="38">
        <v>498650</v>
      </c>
      <c r="AA1670" s="39" t="s">
        <v>14502</v>
      </c>
      <c r="AB1670" s="38" t="s">
        <v>138</v>
      </c>
      <c r="AC1670" s="38" t="s">
        <v>112</v>
      </c>
    </row>
    <row r="1671" spans="1:29" x14ac:dyDescent="0.25">
      <c r="A1671" s="13" t="str">
        <f t="shared" si="54"/>
        <v>1164898233</v>
      </c>
      <c r="B1671" s="35">
        <v>1666</v>
      </c>
      <c r="C1671" s="36" t="s">
        <v>14503</v>
      </c>
      <c r="D1671" s="13" t="str">
        <f t="shared" si="55"/>
        <v>1164898233</v>
      </c>
      <c r="E1671" s="36"/>
      <c r="F1671" s="35" t="s">
        <v>14504</v>
      </c>
      <c r="G1671" s="37">
        <v>44109.284247685187</v>
      </c>
      <c r="H1671" s="35" t="s">
        <v>157</v>
      </c>
      <c r="I1671" s="35" t="s">
        <v>14505</v>
      </c>
      <c r="J1671" s="35" t="s">
        <v>14505</v>
      </c>
      <c r="K1671" s="35" t="s">
        <v>14506</v>
      </c>
      <c r="L1671" s="35" t="s">
        <v>14507</v>
      </c>
      <c r="M1671" s="35" t="s">
        <v>14508</v>
      </c>
      <c r="N1671" s="35" t="s">
        <v>14509</v>
      </c>
      <c r="O1671" s="35" t="s">
        <v>14510</v>
      </c>
      <c r="P1671" s="38">
        <v>420000</v>
      </c>
      <c r="Q1671" s="38">
        <v>6650</v>
      </c>
      <c r="R1671" s="38">
        <v>8000</v>
      </c>
      <c r="S1671" s="38">
        <v>0</v>
      </c>
      <c r="T1671" s="38">
        <v>0</v>
      </c>
      <c r="U1671" s="19"/>
      <c r="V1671" s="38">
        <v>0</v>
      </c>
      <c r="W1671" s="19"/>
      <c r="X1671" s="38">
        <v>0</v>
      </c>
      <c r="Y1671" s="38">
        <v>434650</v>
      </c>
      <c r="Z1671" s="38">
        <v>434650</v>
      </c>
      <c r="AA1671" s="39" t="s">
        <v>14511</v>
      </c>
      <c r="AB1671" s="38" t="s">
        <v>168</v>
      </c>
      <c r="AC1671" s="38" t="s">
        <v>112</v>
      </c>
    </row>
    <row r="1672" spans="1:29" x14ac:dyDescent="0.25">
      <c r="A1672" s="13" t="str">
        <f t="shared" si="54"/>
        <v>1142798536</v>
      </c>
      <c r="B1672" s="35">
        <v>1667</v>
      </c>
      <c r="C1672" s="36" t="s">
        <v>14512</v>
      </c>
      <c r="D1672" s="13" t="str">
        <f t="shared" si="55"/>
        <v>1142798536</v>
      </c>
      <c r="E1672" s="36"/>
      <c r="F1672" s="35" t="s">
        <v>14513</v>
      </c>
      <c r="G1672" s="37">
        <v>44109.286805555559</v>
      </c>
      <c r="H1672" s="35" t="s">
        <v>157</v>
      </c>
      <c r="I1672" s="35" t="s">
        <v>14514</v>
      </c>
      <c r="J1672" s="35" t="s">
        <v>14514</v>
      </c>
      <c r="K1672" s="35" t="s">
        <v>14515</v>
      </c>
      <c r="L1672" s="35" t="s">
        <v>14516</v>
      </c>
      <c r="M1672" s="35" t="s">
        <v>14517</v>
      </c>
      <c r="N1672" s="35" t="s">
        <v>14518</v>
      </c>
      <c r="O1672" s="35" t="s">
        <v>14519</v>
      </c>
      <c r="P1672" s="38">
        <v>660000</v>
      </c>
      <c r="Q1672" s="38">
        <v>6650</v>
      </c>
      <c r="R1672" s="38">
        <v>8000</v>
      </c>
      <c r="S1672" s="38">
        <v>0</v>
      </c>
      <c r="T1672" s="38">
        <v>0</v>
      </c>
      <c r="U1672" s="19"/>
      <c r="V1672" s="38">
        <v>0</v>
      </c>
      <c r="W1672" s="19"/>
      <c r="X1672" s="38">
        <v>0</v>
      </c>
      <c r="Y1672" s="38">
        <v>674650</v>
      </c>
      <c r="Z1672" s="38">
        <v>674650</v>
      </c>
      <c r="AA1672" s="39" t="s">
        <v>14520</v>
      </c>
      <c r="AB1672" s="38" t="s">
        <v>138</v>
      </c>
      <c r="AC1672" s="38" t="s">
        <v>112</v>
      </c>
    </row>
    <row r="1673" spans="1:29" x14ac:dyDescent="0.25">
      <c r="A1673" s="13" t="str">
        <f t="shared" si="54"/>
        <v>1060998540</v>
      </c>
      <c r="B1673" s="35">
        <v>1668</v>
      </c>
      <c r="C1673" s="36" t="s">
        <v>14521</v>
      </c>
      <c r="D1673" s="13" t="str">
        <f t="shared" si="55"/>
        <v>1060998540</v>
      </c>
      <c r="E1673" s="36"/>
      <c r="F1673" s="35" t="s">
        <v>14522</v>
      </c>
      <c r="G1673" s="37">
        <v>44109.291145833333</v>
      </c>
      <c r="H1673" s="35" t="s">
        <v>157</v>
      </c>
      <c r="I1673" s="35" t="s">
        <v>14523</v>
      </c>
      <c r="J1673" s="35" t="s">
        <v>14523</v>
      </c>
      <c r="K1673" s="35" t="s">
        <v>14524</v>
      </c>
      <c r="L1673" s="35" t="s">
        <v>14525</v>
      </c>
      <c r="M1673" s="35" t="s">
        <v>14526</v>
      </c>
      <c r="N1673" s="35" t="s">
        <v>14509</v>
      </c>
      <c r="O1673" s="35" t="s">
        <v>14510</v>
      </c>
      <c r="P1673" s="38">
        <v>474000</v>
      </c>
      <c r="Q1673" s="38">
        <v>6650</v>
      </c>
      <c r="R1673" s="38">
        <v>10000</v>
      </c>
      <c r="S1673" s="38">
        <v>0</v>
      </c>
      <c r="T1673" s="38">
        <v>0</v>
      </c>
      <c r="U1673" s="19"/>
      <c r="V1673" s="38">
        <v>0</v>
      </c>
      <c r="W1673" s="19"/>
      <c r="X1673" s="38">
        <v>0</v>
      </c>
      <c r="Y1673" s="38">
        <v>490650</v>
      </c>
      <c r="Z1673" s="38">
        <v>490650</v>
      </c>
      <c r="AA1673" s="39" t="s">
        <v>14527</v>
      </c>
      <c r="AB1673" s="38" t="s">
        <v>151</v>
      </c>
      <c r="AC1673" s="38" t="s">
        <v>112</v>
      </c>
    </row>
    <row r="1674" spans="1:29" x14ac:dyDescent="0.25">
      <c r="A1674" s="13" t="str">
        <f t="shared" si="54"/>
        <v>1974998164</v>
      </c>
      <c r="B1674" s="35">
        <v>1669</v>
      </c>
      <c r="C1674" s="36" t="s">
        <v>14528</v>
      </c>
      <c r="D1674" s="13" t="str">
        <f t="shared" si="55"/>
        <v>1974998164</v>
      </c>
      <c r="E1674" s="36"/>
      <c r="F1674" s="35" t="s">
        <v>14529</v>
      </c>
      <c r="G1674" s="37">
        <v>44109.296724537038</v>
      </c>
      <c r="H1674" s="35" t="s">
        <v>157</v>
      </c>
      <c r="I1674" s="35" t="s">
        <v>14530</v>
      </c>
      <c r="J1674" s="35" t="s">
        <v>14530</v>
      </c>
      <c r="K1674" s="35" t="s">
        <v>14531</v>
      </c>
      <c r="L1674" s="35" t="s">
        <v>14532</v>
      </c>
      <c r="M1674" s="35" t="s">
        <v>14533</v>
      </c>
      <c r="N1674" s="35" t="s">
        <v>527</v>
      </c>
      <c r="O1674" s="35" t="s">
        <v>528</v>
      </c>
      <c r="P1674" s="38">
        <v>950000</v>
      </c>
      <c r="Q1674" s="38">
        <v>6650</v>
      </c>
      <c r="R1674" s="38">
        <v>15000</v>
      </c>
      <c r="S1674" s="38">
        <v>0</v>
      </c>
      <c r="T1674" s="38">
        <v>0</v>
      </c>
      <c r="U1674" s="19"/>
      <c r="V1674" s="38">
        <v>0</v>
      </c>
      <c r="W1674" s="19"/>
      <c r="X1674" s="38">
        <v>0</v>
      </c>
      <c r="Y1674" s="38">
        <v>971650</v>
      </c>
      <c r="Z1674" s="38">
        <v>971650</v>
      </c>
      <c r="AA1674" s="39" t="s">
        <v>14534</v>
      </c>
      <c r="AB1674" s="38" t="s">
        <v>138</v>
      </c>
      <c r="AC1674" s="38" t="s">
        <v>112</v>
      </c>
    </row>
    <row r="1675" spans="1:29" x14ac:dyDescent="0.25">
      <c r="A1675" s="13" t="str">
        <f t="shared" si="54"/>
        <v>1900110ROYF</v>
      </c>
      <c r="B1675" s="35">
        <v>1670</v>
      </c>
      <c r="C1675" s="36" t="s">
        <v>14535</v>
      </c>
      <c r="D1675" s="13" t="str">
        <f t="shared" si="55"/>
        <v>1900110ROYF</v>
      </c>
      <c r="E1675" s="36"/>
      <c r="F1675" s="35" t="s">
        <v>14535</v>
      </c>
      <c r="G1675" s="37">
        <v>44109.302141203705</v>
      </c>
      <c r="H1675" s="35" t="s">
        <v>180</v>
      </c>
      <c r="I1675" s="35" t="s">
        <v>14536</v>
      </c>
      <c r="J1675" s="35" t="s">
        <v>14536</v>
      </c>
      <c r="K1675" s="35" t="s">
        <v>14537</v>
      </c>
      <c r="L1675" s="35" t="s">
        <v>14538</v>
      </c>
      <c r="M1675" s="35" t="s">
        <v>14539</v>
      </c>
      <c r="N1675" s="35" t="s">
        <v>14540</v>
      </c>
      <c r="O1675" s="35" t="s">
        <v>14541</v>
      </c>
      <c r="P1675" s="38">
        <v>363000</v>
      </c>
      <c r="Q1675" s="38">
        <v>5200</v>
      </c>
      <c r="R1675" s="38">
        <v>0</v>
      </c>
      <c r="S1675" s="38">
        <v>0</v>
      </c>
      <c r="T1675" s="38">
        <v>0</v>
      </c>
      <c r="U1675" s="19"/>
      <c r="V1675" s="38">
        <v>0</v>
      </c>
      <c r="W1675" s="19"/>
      <c r="X1675" s="38">
        <v>0</v>
      </c>
      <c r="Y1675" s="38">
        <v>368200</v>
      </c>
      <c r="Z1675" s="38">
        <v>368200</v>
      </c>
      <c r="AA1675" s="20"/>
      <c r="AB1675" s="19"/>
      <c r="AC1675" s="38" t="s">
        <v>112</v>
      </c>
    </row>
    <row r="1676" spans="1:29" x14ac:dyDescent="0.25">
      <c r="A1676" s="13" t="str">
        <f t="shared" si="54"/>
        <v>1143688715</v>
      </c>
      <c r="B1676" s="35">
        <v>1671</v>
      </c>
      <c r="C1676" s="36" t="s">
        <v>14542</v>
      </c>
      <c r="D1676" s="13" t="str">
        <f t="shared" si="55"/>
        <v>1143688715</v>
      </c>
      <c r="E1676" s="36"/>
      <c r="F1676" s="35" t="s">
        <v>14543</v>
      </c>
      <c r="G1676" s="37">
        <v>44109.304849537039</v>
      </c>
      <c r="H1676" s="35" t="s">
        <v>157</v>
      </c>
      <c r="I1676" s="35" t="s">
        <v>14544</v>
      </c>
      <c r="J1676" s="35" t="s">
        <v>14544</v>
      </c>
      <c r="K1676" s="35" t="s">
        <v>14545</v>
      </c>
      <c r="L1676" s="35" t="s">
        <v>14546</v>
      </c>
      <c r="M1676" s="35" t="s">
        <v>14547</v>
      </c>
      <c r="N1676" s="35" t="s">
        <v>568</v>
      </c>
      <c r="O1676" s="35" t="s">
        <v>569</v>
      </c>
      <c r="P1676" s="38">
        <v>474000</v>
      </c>
      <c r="Q1676" s="38">
        <v>6650</v>
      </c>
      <c r="R1676" s="38">
        <v>10000</v>
      </c>
      <c r="S1676" s="38">
        <v>0</v>
      </c>
      <c r="T1676" s="38">
        <v>0</v>
      </c>
      <c r="U1676" s="19"/>
      <c r="V1676" s="38">
        <v>0</v>
      </c>
      <c r="W1676" s="19"/>
      <c r="X1676" s="38">
        <v>0</v>
      </c>
      <c r="Y1676" s="38">
        <v>490650</v>
      </c>
      <c r="Z1676" s="38">
        <v>490650</v>
      </c>
      <c r="AA1676" s="39" t="s">
        <v>14548</v>
      </c>
      <c r="AB1676" s="38" t="s">
        <v>162</v>
      </c>
      <c r="AC1676" s="38" t="s">
        <v>112</v>
      </c>
    </row>
    <row r="1677" spans="1:29" x14ac:dyDescent="0.25">
      <c r="A1677" s="13" t="str">
        <f t="shared" si="54"/>
        <v>19005920EE1</v>
      </c>
      <c r="B1677" s="35">
        <v>1672</v>
      </c>
      <c r="C1677" s="36" t="s">
        <v>14549</v>
      </c>
      <c r="D1677" s="13" t="str">
        <f t="shared" si="55"/>
        <v>19005920EE1</v>
      </c>
      <c r="E1677" s="36"/>
      <c r="F1677" s="35" t="s">
        <v>14549</v>
      </c>
      <c r="G1677" s="37">
        <v>44109.307754629626</v>
      </c>
      <c r="H1677" s="35" t="s">
        <v>180</v>
      </c>
      <c r="I1677" s="35" t="s">
        <v>14550</v>
      </c>
      <c r="J1677" s="35" t="s">
        <v>14550</v>
      </c>
      <c r="K1677" s="35" t="s">
        <v>14551</v>
      </c>
      <c r="L1677" s="35" t="s">
        <v>14552</v>
      </c>
      <c r="M1677" s="35" t="s">
        <v>14553</v>
      </c>
      <c r="N1677" s="35" t="s">
        <v>14554</v>
      </c>
      <c r="O1677" s="35" t="s">
        <v>14555</v>
      </c>
      <c r="P1677" s="38">
        <v>1853000</v>
      </c>
      <c r="Q1677" s="38">
        <v>5200</v>
      </c>
      <c r="R1677" s="38">
        <v>0</v>
      </c>
      <c r="S1677" s="38">
        <v>0</v>
      </c>
      <c r="T1677" s="38">
        <v>0</v>
      </c>
      <c r="U1677" s="19"/>
      <c r="V1677" s="38">
        <v>0</v>
      </c>
      <c r="W1677" s="19"/>
      <c r="X1677" s="38">
        <v>0</v>
      </c>
      <c r="Y1677" s="38">
        <v>1858200</v>
      </c>
      <c r="Z1677" s="38">
        <v>1858200</v>
      </c>
      <c r="AA1677" s="20"/>
      <c r="AB1677" s="19"/>
      <c r="AC1677" s="38" t="s">
        <v>112</v>
      </c>
    </row>
    <row r="1678" spans="1:29" x14ac:dyDescent="0.25">
      <c r="A1678" s="13" t="str">
        <f t="shared" si="54"/>
        <v>1857627PG6D</v>
      </c>
      <c r="B1678" s="35">
        <v>1673</v>
      </c>
      <c r="C1678" s="36" t="s">
        <v>14556</v>
      </c>
      <c r="D1678" s="13" t="str">
        <f t="shared" si="55"/>
        <v>1857627PG6D</v>
      </c>
      <c r="E1678" s="36"/>
      <c r="F1678" s="35" t="s">
        <v>14556</v>
      </c>
      <c r="G1678" s="37">
        <v>44109.31046296296</v>
      </c>
      <c r="H1678" s="35" t="s">
        <v>180</v>
      </c>
      <c r="I1678" s="35" t="s">
        <v>14557</v>
      </c>
      <c r="J1678" s="35" t="s">
        <v>14557</v>
      </c>
      <c r="K1678" s="35" t="s">
        <v>14558</v>
      </c>
      <c r="L1678" s="35" t="s">
        <v>14559</v>
      </c>
      <c r="M1678" s="35" t="s">
        <v>14560</v>
      </c>
      <c r="N1678" s="35" t="s">
        <v>1500</v>
      </c>
      <c r="O1678" s="35" t="s">
        <v>282</v>
      </c>
      <c r="P1678" s="38">
        <v>190000</v>
      </c>
      <c r="Q1678" s="38">
        <v>5200</v>
      </c>
      <c r="R1678" s="38">
        <v>8000</v>
      </c>
      <c r="S1678" s="38">
        <v>0</v>
      </c>
      <c r="T1678" s="38">
        <v>0</v>
      </c>
      <c r="U1678" s="19"/>
      <c r="V1678" s="38">
        <v>0</v>
      </c>
      <c r="W1678" s="19"/>
      <c r="X1678" s="38">
        <v>0</v>
      </c>
      <c r="Y1678" s="38">
        <v>203200</v>
      </c>
      <c r="Z1678" s="38">
        <v>203200</v>
      </c>
      <c r="AA1678" s="39" t="s">
        <v>14561</v>
      </c>
      <c r="AB1678" s="38" t="s">
        <v>138</v>
      </c>
      <c r="AC1678" s="38" t="s">
        <v>112</v>
      </c>
    </row>
    <row r="1679" spans="1:29" x14ac:dyDescent="0.25">
      <c r="A1679" s="13" t="str">
        <f t="shared" si="54"/>
        <v>1454109652</v>
      </c>
      <c r="B1679" s="35">
        <v>1674</v>
      </c>
      <c r="C1679" s="36" t="s">
        <v>14562</v>
      </c>
      <c r="D1679" s="13" t="str">
        <f t="shared" si="55"/>
        <v>1454109652</v>
      </c>
      <c r="E1679" s="36"/>
      <c r="F1679" s="35" t="s">
        <v>14563</v>
      </c>
      <c r="G1679" s="37">
        <v>44109.319143518522</v>
      </c>
      <c r="H1679" s="35" t="s">
        <v>157</v>
      </c>
      <c r="I1679" s="35" t="s">
        <v>14564</v>
      </c>
      <c r="J1679" s="35" t="s">
        <v>14564</v>
      </c>
      <c r="K1679" s="35" t="s">
        <v>14565</v>
      </c>
      <c r="L1679" s="35" t="s">
        <v>14566</v>
      </c>
      <c r="M1679" s="35" t="s">
        <v>14567</v>
      </c>
      <c r="N1679" s="35" t="s">
        <v>6483</v>
      </c>
      <c r="O1679" s="35" t="s">
        <v>261</v>
      </c>
      <c r="P1679" s="38">
        <v>382000</v>
      </c>
      <c r="Q1679" s="38">
        <v>6650</v>
      </c>
      <c r="R1679" s="38">
        <v>0</v>
      </c>
      <c r="S1679" s="38">
        <v>0</v>
      </c>
      <c r="T1679" s="38">
        <v>0</v>
      </c>
      <c r="U1679" s="19"/>
      <c r="V1679" s="38">
        <v>0</v>
      </c>
      <c r="W1679" s="19"/>
      <c r="X1679" s="38">
        <v>0</v>
      </c>
      <c r="Y1679" s="38">
        <v>388650</v>
      </c>
      <c r="Z1679" s="38">
        <v>388650</v>
      </c>
      <c r="AA1679" s="20"/>
      <c r="AB1679" s="19"/>
      <c r="AC1679" s="38" t="s">
        <v>112</v>
      </c>
    </row>
    <row r="1680" spans="1:29" x14ac:dyDescent="0.25">
      <c r="A1680" s="13" t="str">
        <f t="shared" si="54"/>
        <v>1150209606</v>
      </c>
      <c r="B1680" s="35">
        <v>1675</v>
      </c>
      <c r="C1680" s="36" t="s">
        <v>14568</v>
      </c>
      <c r="D1680" s="13" t="str">
        <f t="shared" si="55"/>
        <v>1150209606</v>
      </c>
      <c r="E1680" s="36"/>
      <c r="F1680" s="35" t="s">
        <v>14569</v>
      </c>
      <c r="G1680" s="37">
        <v>44109.325439814813</v>
      </c>
      <c r="H1680" s="35" t="s">
        <v>157</v>
      </c>
      <c r="I1680" s="35" t="s">
        <v>14570</v>
      </c>
      <c r="J1680" s="35" t="s">
        <v>14570</v>
      </c>
      <c r="K1680" s="35" t="s">
        <v>14571</v>
      </c>
      <c r="L1680" s="35" t="s">
        <v>14572</v>
      </c>
      <c r="M1680" s="35" t="s">
        <v>14573</v>
      </c>
      <c r="N1680" s="35" t="s">
        <v>11085</v>
      </c>
      <c r="O1680" s="35" t="s">
        <v>11086</v>
      </c>
      <c r="P1680" s="38">
        <v>785000</v>
      </c>
      <c r="Q1680" s="38">
        <v>6650</v>
      </c>
      <c r="R1680" s="38">
        <v>0</v>
      </c>
      <c r="S1680" s="38">
        <v>0</v>
      </c>
      <c r="T1680" s="38">
        <v>0</v>
      </c>
      <c r="U1680" s="19"/>
      <c r="V1680" s="38">
        <v>0</v>
      </c>
      <c r="W1680" s="19"/>
      <c r="X1680" s="38">
        <v>0</v>
      </c>
      <c r="Y1680" s="38">
        <v>791650</v>
      </c>
      <c r="Z1680" s="38">
        <v>791650</v>
      </c>
      <c r="AA1680" s="20"/>
      <c r="AB1680" s="19"/>
      <c r="AC1680" s="38" t="s">
        <v>112</v>
      </c>
    </row>
    <row r="1681" spans="1:29" x14ac:dyDescent="0.25">
      <c r="A1681" s="13" t="str">
        <f t="shared" si="54"/>
        <v>1775109237</v>
      </c>
      <c r="B1681" s="35">
        <v>1676</v>
      </c>
      <c r="C1681" s="36" t="s">
        <v>14574</v>
      </c>
      <c r="D1681" s="13" t="str">
        <f t="shared" si="55"/>
        <v>1775109237</v>
      </c>
      <c r="E1681" s="36"/>
      <c r="F1681" s="35" t="s">
        <v>14575</v>
      </c>
      <c r="G1681" s="37">
        <v>44109.32707175926</v>
      </c>
      <c r="H1681" s="35" t="s">
        <v>157</v>
      </c>
      <c r="I1681" s="35" t="s">
        <v>14576</v>
      </c>
      <c r="J1681" s="35" t="s">
        <v>14576</v>
      </c>
      <c r="K1681" s="35" t="s">
        <v>14577</v>
      </c>
      <c r="L1681" s="35" t="s">
        <v>14578</v>
      </c>
      <c r="M1681" s="35" t="s">
        <v>14579</v>
      </c>
      <c r="N1681" s="35" t="s">
        <v>14580</v>
      </c>
      <c r="O1681" s="35" t="s">
        <v>14581</v>
      </c>
      <c r="P1681" s="38">
        <v>50000</v>
      </c>
      <c r="Q1681" s="38">
        <v>0</v>
      </c>
      <c r="R1681" s="38">
        <v>0</v>
      </c>
      <c r="S1681" s="38">
        <v>0</v>
      </c>
      <c r="T1681" s="38">
        <v>0</v>
      </c>
      <c r="U1681" s="19"/>
      <c r="V1681" s="38">
        <v>0</v>
      </c>
      <c r="W1681" s="19"/>
      <c r="X1681" s="38">
        <v>0</v>
      </c>
      <c r="Y1681" s="38">
        <v>50000</v>
      </c>
      <c r="Z1681" s="38">
        <v>50000</v>
      </c>
      <c r="AA1681" s="20"/>
      <c r="AB1681" s="19"/>
      <c r="AC1681" s="38" t="s">
        <v>112</v>
      </c>
    </row>
    <row r="1682" spans="1:29" x14ac:dyDescent="0.25">
      <c r="A1682" s="13" t="str">
        <f t="shared" si="54"/>
        <v>1550309085</v>
      </c>
      <c r="B1682" s="35">
        <v>1677</v>
      </c>
      <c r="C1682" s="36" t="s">
        <v>14582</v>
      </c>
      <c r="D1682" s="13" t="str">
        <f t="shared" si="55"/>
        <v>1550309085</v>
      </c>
      <c r="E1682" s="36"/>
      <c r="F1682" s="35" t="s">
        <v>14583</v>
      </c>
      <c r="G1682" s="37">
        <v>44109.337071759262</v>
      </c>
      <c r="H1682" s="35" t="s">
        <v>157</v>
      </c>
      <c r="I1682" s="35" t="s">
        <v>14584</v>
      </c>
      <c r="J1682" s="35" t="s">
        <v>14584</v>
      </c>
      <c r="K1682" s="35" t="s">
        <v>14585</v>
      </c>
      <c r="L1682" s="35" t="s">
        <v>14586</v>
      </c>
      <c r="M1682" s="35" t="s">
        <v>14587</v>
      </c>
      <c r="N1682" s="35" t="s">
        <v>11085</v>
      </c>
      <c r="O1682" s="35" t="s">
        <v>11086</v>
      </c>
      <c r="P1682" s="38">
        <v>240000</v>
      </c>
      <c r="Q1682" s="38">
        <v>6650</v>
      </c>
      <c r="R1682" s="38">
        <v>15000</v>
      </c>
      <c r="S1682" s="38">
        <v>0</v>
      </c>
      <c r="T1682" s="38">
        <v>0</v>
      </c>
      <c r="U1682" s="19"/>
      <c r="V1682" s="38">
        <v>0</v>
      </c>
      <c r="W1682" s="19"/>
      <c r="X1682" s="38">
        <v>0</v>
      </c>
      <c r="Y1682" s="38">
        <v>261650</v>
      </c>
      <c r="Z1682" s="38">
        <v>261650</v>
      </c>
      <c r="AA1682" s="39" t="s">
        <v>14588</v>
      </c>
      <c r="AB1682" s="38" t="s">
        <v>163</v>
      </c>
      <c r="AC1682" s="38" t="s">
        <v>112</v>
      </c>
    </row>
    <row r="1683" spans="1:29" x14ac:dyDescent="0.25">
      <c r="A1683" s="13" t="str">
        <f t="shared" si="54"/>
        <v>1160309106</v>
      </c>
      <c r="B1683" s="35">
        <v>1678</v>
      </c>
      <c r="C1683" s="36" t="s">
        <v>14589</v>
      </c>
      <c r="D1683" s="13" t="str">
        <f t="shared" si="55"/>
        <v>1160309106</v>
      </c>
      <c r="E1683" s="36"/>
      <c r="F1683" s="35" t="s">
        <v>14590</v>
      </c>
      <c r="G1683" s="37">
        <v>44109.338472222225</v>
      </c>
      <c r="H1683" s="35" t="s">
        <v>157</v>
      </c>
      <c r="I1683" s="35" t="s">
        <v>14591</v>
      </c>
      <c r="J1683" s="35" t="s">
        <v>14591</v>
      </c>
      <c r="K1683" s="35" t="s">
        <v>14592</v>
      </c>
      <c r="L1683" s="35" t="s">
        <v>14593</v>
      </c>
      <c r="M1683" s="35" t="s">
        <v>14594</v>
      </c>
      <c r="N1683" s="35" t="s">
        <v>1073</v>
      </c>
      <c r="O1683" s="35" t="s">
        <v>223</v>
      </c>
      <c r="P1683" s="38">
        <v>38000</v>
      </c>
      <c r="Q1683" s="38">
        <v>6650</v>
      </c>
      <c r="R1683" s="38">
        <v>23000</v>
      </c>
      <c r="S1683" s="38">
        <v>0</v>
      </c>
      <c r="T1683" s="38">
        <v>0</v>
      </c>
      <c r="U1683" s="19"/>
      <c r="V1683" s="38">
        <v>0</v>
      </c>
      <c r="W1683" s="19"/>
      <c r="X1683" s="38">
        <v>0</v>
      </c>
      <c r="Y1683" s="38">
        <v>67650</v>
      </c>
      <c r="Z1683" s="38">
        <v>67650</v>
      </c>
      <c r="AA1683" s="39" t="s">
        <v>14595</v>
      </c>
      <c r="AB1683" s="38" t="s">
        <v>151</v>
      </c>
      <c r="AC1683" s="38" t="s">
        <v>112</v>
      </c>
    </row>
    <row r="1684" spans="1:29" x14ac:dyDescent="0.25">
      <c r="A1684" s="13" t="str">
        <f t="shared" si="54"/>
        <v>1178309346</v>
      </c>
      <c r="B1684" s="35">
        <v>1679</v>
      </c>
      <c r="C1684" s="36" t="s">
        <v>14596</v>
      </c>
      <c r="D1684" s="13" t="str">
        <f t="shared" si="55"/>
        <v>1178309346</v>
      </c>
      <c r="E1684" s="36"/>
      <c r="F1684" s="35" t="s">
        <v>14597</v>
      </c>
      <c r="G1684" s="37">
        <v>44109.346944444442</v>
      </c>
      <c r="H1684" s="35" t="s">
        <v>157</v>
      </c>
      <c r="I1684" s="35" t="s">
        <v>14598</v>
      </c>
      <c r="J1684" s="35" t="s">
        <v>14598</v>
      </c>
      <c r="K1684" s="35" t="s">
        <v>14599</v>
      </c>
      <c r="L1684" s="35" t="s">
        <v>14600</v>
      </c>
      <c r="M1684" s="35" t="s">
        <v>14601</v>
      </c>
      <c r="N1684" s="35" t="s">
        <v>215</v>
      </c>
      <c r="O1684" s="35" t="s">
        <v>216</v>
      </c>
      <c r="P1684" s="38">
        <v>474000</v>
      </c>
      <c r="Q1684" s="38">
        <v>6650</v>
      </c>
      <c r="R1684" s="38">
        <v>10000</v>
      </c>
      <c r="S1684" s="38">
        <v>0</v>
      </c>
      <c r="T1684" s="38">
        <v>0</v>
      </c>
      <c r="U1684" s="19"/>
      <c r="V1684" s="38">
        <v>0</v>
      </c>
      <c r="W1684" s="19"/>
      <c r="X1684" s="38">
        <v>0</v>
      </c>
      <c r="Y1684" s="38">
        <v>490650</v>
      </c>
      <c r="Z1684" s="38">
        <v>490650</v>
      </c>
      <c r="AA1684" s="39" t="s">
        <v>14602</v>
      </c>
      <c r="AB1684" s="38" t="s">
        <v>162</v>
      </c>
      <c r="AC1684" s="38" t="s">
        <v>112</v>
      </c>
    </row>
    <row r="1685" spans="1:29" x14ac:dyDescent="0.25">
      <c r="A1685" s="13" t="str">
        <f t="shared" si="54"/>
        <v>1621409442</v>
      </c>
      <c r="B1685" s="35">
        <v>1680</v>
      </c>
      <c r="C1685" s="36" t="s">
        <v>14603</v>
      </c>
      <c r="D1685" s="13" t="str">
        <f t="shared" si="55"/>
        <v>1621409442</v>
      </c>
      <c r="E1685" s="36"/>
      <c r="F1685" s="35" t="s">
        <v>14604</v>
      </c>
      <c r="G1685" s="37">
        <v>44109.349421296298</v>
      </c>
      <c r="H1685" s="35" t="s">
        <v>157</v>
      </c>
      <c r="I1685" s="35" t="s">
        <v>14605</v>
      </c>
      <c r="J1685" s="35" t="s">
        <v>14605</v>
      </c>
      <c r="K1685" s="35" t="s">
        <v>14606</v>
      </c>
      <c r="L1685" s="35" t="s">
        <v>14607</v>
      </c>
      <c r="M1685" s="35" t="s">
        <v>14608</v>
      </c>
      <c r="N1685" s="35" t="s">
        <v>14609</v>
      </c>
      <c r="O1685" s="35" t="s">
        <v>279</v>
      </c>
      <c r="P1685" s="38">
        <v>50000</v>
      </c>
      <c r="Q1685" s="38">
        <v>6650</v>
      </c>
      <c r="R1685" s="38">
        <v>0</v>
      </c>
      <c r="S1685" s="38">
        <v>0</v>
      </c>
      <c r="T1685" s="38">
        <v>0</v>
      </c>
      <c r="U1685" s="19"/>
      <c r="V1685" s="38">
        <v>0</v>
      </c>
      <c r="W1685" s="19"/>
      <c r="X1685" s="38">
        <v>0</v>
      </c>
      <c r="Y1685" s="38">
        <v>56650</v>
      </c>
      <c r="Z1685" s="38">
        <v>56650</v>
      </c>
      <c r="AA1685" s="20"/>
      <c r="AB1685" s="19"/>
      <c r="AC1685" s="38" t="s">
        <v>112</v>
      </c>
    </row>
    <row r="1686" spans="1:29" x14ac:dyDescent="0.25">
      <c r="A1686" s="13" t="str">
        <f t="shared" si="54"/>
        <v>1220409104</v>
      </c>
      <c r="B1686" s="35">
        <v>1681</v>
      </c>
      <c r="C1686" s="36" t="s">
        <v>14610</v>
      </c>
      <c r="D1686" s="13" t="str">
        <f t="shared" si="55"/>
        <v>1220409104</v>
      </c>
      <c r="E1686" s="36"/>
      <c r="F1686" s="35" t="s">
        <v>14611</v>
      </c>
      <c r="G1686" s="37">
        <v>44109.350185185183</v>
      </c>
      <c r="H1686" s="35" t="s">
        <v>157</v>
      </c>
      <c r="I1686" s="35" t="s">
        <v>14612</v>
      </c>
      <c r="J1686" s="35" t="s">
        <v>14612</v>
      </c>
      <c r="K1686" s="35" t="s">
        <v>14613</v>
      </c>
      <c r="L1686" s="35" t="s">
        <v>14614</v>
      </c>
      <c r="M1686" s="35" t="s">
        <v>14615</v>
      </c>
      <c r="N1686" s="35" t="s">
        <v>1071</v>
      </c>
      <c r="O1686" s="35" t="s">
        <v>1072</v>
      </c>
      <c r="P1686" s="38">
        <v>474000</v>
      </c>
      <c r="Q1686" s="38">
        <v>6650</v>
      </c>
      <c r="R1686" s="38">
        <v>13000</v>
      </c>
      <c r="S1686" s="38">
        <v>0</v>
      </c>
      <c r="T1686" s="38">
        <v>0</v>
      </c>
      <c r="U1686" s="19"/>
      <c r="V1686" s="38">
        <v>0</v>
      </c>
      <c r="W1686" s="19"/>
      <c r="X1686" s="38">
        <v>0</v>
      </c>
      <c r="Y1686" s="38">
        <v>493650</v>
      </c>
      <c r="Z1686" s="38">
        <v>493650</v>
      </c>
      <c r="AA1686" s="39" t="s">
        <v>14616</v>
      </c>
      <c r="AB1686" s="38" t="s">
        <v>138</v>
      </c>
      <c r="AC1686" s="38" t="s">
        <v>112</v>
      </c>
    </row>
    <row r="1687" spans="1:29" x14ac:dyDescent="0.25">
      <c r="A1687" s="13" t="str">
        <f t="shared" si="54"/>
        <v>1462409270</v>
      </c>
      <c r="B1687" s="35">
        <v>1682</v>
      </c>
      <c r="C1687" s="36" t="s">
        <v>14617</v>
      </c>
      <c r="D1687" s="13" t="str">
        <f t="shared" si="55"/>
        <v>1462409270</v>
      </c>
      <c r="E1687" s="36"/>
      <c r="F1687" s="35" t="s">
        <v>14618</v>
      </c>
      <c r="G1687" s="37">
        <v>44109.351388888892</v>
      </c>
      <c r="H1687" s="35" t="s">
        <v>157</v>
      </c>
      <c r="I1687" s="35" t="s">
        <v>14619</v>
      </c>
      <c r="J1687" s="35" t="s">
        <v>14619</v>
      </c>
      <c r="K1687" s="35" t="s">
        <v>14620</v>
      </c>
      <c r="L1687" s="35" t="s">
        <v>14621</v>
      </c>
      <c r="M1687" s="35" t="s">
        <v>14622</v>
      </c>
      <c r="N1687" s="35" t="s">
        <v>14623</v>
      </c>
      <c r="O1687" s="35" t="s">
        <v>14624</v>
      </c>
      <c r="P1687" s="38">
        <v>50000</v>
      </c>
      <c r="Q1687" s="38">
        <v>6650</v>
      </c>
      <c r="R1687" s="38">
        <v>12000</v>
      </c>
      <c r="S1687" s="38">
        <v>0</v>
      </c>
      <c r="T1687" s="38">
        <v>0</v>
      </c>
      <c r="U1687" s="19"/>
      <c r="V1687" s="38">
        <v>0</v>
      </c>
      <c r="W1687" s="19"/>
      <c r="X1687" s="38">
        <v>0</v>
      </c>
      <c r="Y1687" s="38">
        <v>68650</v>
      </c>
      <c r="Z1687" s="38">
        <v>68650</v>
      </c>
      <c r="AA1687" s="39" t="s">
        <v>14625</v>
      </c>
      <c r="AB1687" s="38" t="s">
        <v>162</v>
      </c>
      <c r="AC1687" s="38" t="s">
        <v>112</v>
      </c>
    </row>
    <row r="1688" spans="1:29" x14ac:dyDescent="0.25">
      <c r="A1688" s="13" t="str">
        <f t="shared" si="54"/>
        <v>1003409781</v>
      </c>
      <c r="B1688" s="35">
        <v>1683</v>
      </c>
      <c r="C1688" s="36" t="s">
        <v>14626</v>
      </c>
      <c r="D1688" s="13" t="str">
        <f t="shared" si="55"/>
        <v>1003409781</v>
      </c>
      <c r="E1688" s="36"/>
      <c r="F1688" s="35" t="s">
        <v>14627</v>
      </c>
      <c r="G1688" s="37">
        <v>44109.351550925923</v>
      </c>
      <c r="H1688" s="35" t="s">
        <v>157</v>
      </c>
      <c r="I1688" s="35" t="s">
        <v>14628</v>
      </c>
      <c r="J1688" s="35" t="s">
        <v>14628</v>
      </c>
      <c r="K1688" s="35" t="s">
        <v>14629</v>
      </c>
      <c r="L1688" s="35" t="s">
        <v>14630</v>
      </c>
      <c r="M1688" s="35" t="s">
        <v>14631</v>
      </c>
      <c r="N1688" s="35" t="s">
        <v>1767</v>
      </c>
      <c r="O1688" s="35" t="s">
        <v>1453</v>
      </c>
      <c r="P1688" s="38">
        <v>473000</v>
      </c>
      <c r="Q1688" s="38">
        <v>6650</v>
      </c>
      <c r="R1688" s="38">
        <v>0</v>
      </c>
      <c r="S1688" s="38">
        <v>0</v>
      </c>
      <c r="T1688" s="38">
        <v>0</v>
      </c>
      <c r="U1688" s="19"/>
      <c r="V1688" s="38">
        <v>0</v>
      </c>
      <c r="W1688" s="19"/>
      <c r="X1688" s="38">
        <v>0</v>
      </c>
      <c r="Y1688" s="38">
        <v>479650</v>
      </c>
      <c r="Z1688" s="38">
        <v>479650</v>
      </c>
      <c r="AA1688" s="20"/>
      <c r="AB1688" s="19"/>
      <c r="AC1688" s="38" t="s">
        <v>112</v>
      </c>
    </row>
    <row r="1689" spans="1:29" x14ac:dyDescent="0.25">
      <c r="A1689" s="13" t="str">
        <f t="shared" si="54"/>
        <v>1086409753</v>
      </c>
      <c r="B1689" s="35">
        <v>1684</v>
      </c>
      <c r="C1689" s="36" t="s">
        <v>14632</v>
      </c>
      <c r="D1689" s="13" t="str">
        <f t="shared" si="55"/>
        <v>1086409753</v>
      </c>
      <c r="E1689" s="36"/>
      <c r="F1689" s="35" t="s">
        <v>14633</v>
      </c>
      <c r="G1689" s="37">
        <v>44109.355509259258</v>
      </c>
      <c r="H1689" s="35" t="s">
        <v>157</v>
      </c>
      <c r="I1689" s="35" t="s">
        <v>14634</v>
      </c>
      <c r="J1689" s="35" t="s">
        <v>14634</v>
      </c>
      <c r="K1689" s="35" t="s">
        <v>14635</v>
      </c>
      <c r="L1689" s="35" t="s">
        <v>14636</v>
      </c>
      <c r="M1689" s="35" t="s">
        <v>14637</v>
      </c>
      <c r="N1689" s="35" t="s">
        <v>825</v>
      </c>
      <c r="O1689" s="35" t="s">
        <v>826</v>
      </c>
      <c r="P1689" s="38">
        <v>620000</v>
      </c>
      <c r="Q1689" s="38">
        <v>6650</v>
      </c>
      <c r="R1689" s="38">
        <v>8000</v>
      </c>
      <c r="S1689" s="38">
        <v>0</v>
      </c>
      <c r="T1689" s="38">
        <v>0</v>
      </c>
      <c r="U1689" s="19"/>
      <c r="V1689" s="38">
        <v>0</v>
      </c>
      <c r="W1689" s="19"/>
      <c r="X1689" s="38">
        <v>0</v>
      </c>
      <c r="Y1689" s="38">
        <v>634650</v>
      </c>
      <c r="Z1689" s="38">
        <v>634650</v>
      </c>
      <c r="AA1689" s="39" t="s">
        <v>14638</v>
      </c>
      <c r="AB1689" s="38" t="s">
        <v>158</v>
      </c>
      <c r="AC1689" s="38" t="s">
        <v>112</v>
      </c>
    </row>
    <row r="1690" spans="1:29" x14ac:dyDescent="0.25">
      <c r="A1690" s="13" t="str">
        <f t="shared" si="54"/>
        <v>1158409343</v>
      </c>
      <c r="B1690" s="35">
        <v>1685</v>
      </c>
      <c r="C1690" s="36" t="s">
        <v>14639</v>
      </c>
      <c r="D1690" s="13" t="str">
        <f t="shared" si="55"/>
        <v>1158409343</v>
      </c>
      <c r="E1690" s="36"/>
      <c r="F1690" s="35" t="s">
        <v>14640</v>
      </c>
      <c r="G1690" s="37">
        <v>44109.359050925923</v>
      </c>
      <c r="H1690" s="35" t="s">
        <v>157</v>
      </c>
      <c r="I1690" s="35" t="s">
        <v>14641</v>
      </c>
      <c r="J1690" s="35" t="s">
        <v>14641</v>
      </c>
      <c r="K1690" s="35" t="s">
        <v>14642</v>
      </c>
      <c r="L1690" s="35" t="s">
        <v>14643</v>
      </c>
      <c r="M1690" s="35" t="s">
        <v>14644</v>
      </c>
      <c r="N1690" s="35" t="s">
        <v>14580</v>
      </c>
      <c r="O1690" s="35" t="s">
        <v>14581</v>
      </c>
      <c r="P1690" s="38">
        <v>420000</v>
      </c>
      <c r="Q1690" s="38">
        <v>6650</v>
      </c>
      <c r="R1690" s="38">
        <v>15000</v>
      </c>
      <c r="S1690" s="38">
        <v>0</v>
      </c>
      <c r="T1690" s="38">
        <v>0</v>
      </c>
      <c r="U1690" s="19"/>
      <c r="V1690" s="38">
        <v>0</v>
      </c>
      <c r="W1690" s="19"/>
      <c r="X1690" s="38">
        <v>0</v>
      </c>
      <c r="Y1690" s="38">
        <v>441650</v>
      </c>
      <c r="Z1690" s="38">
        <v>441650</v>
      </c>
      <c r="AA1690" s="39" t="s">
        <v>14645</v>
      </c>
      <c r="AB1690" s="38" t="s">
        <v>151</v>
      </c>
      <c r="AC1690" s="38" t="s">
        <v>112</v>
      </c>
    </row>
    <row r="1691" spans="1:29" x14ac:dyDescent="0.25">
      <c r="A1691" s="13" t="str">
        <f t="shared" si="54"/>
        <v>1707168564</v>
      </c>
      <c r="B1691" s="35">
        <v>1686</v>
      </c>
      <c r="C1691" s="36" t="s">
        <v>14646</v>
      </c>
      <c r="D1691" s="13" t="str">
        <f t="shared" si="55"/>
        <v>1707168564</v>
      </c>
      <c r="E1691" s="36"/>
      <c r="F1691" s="35" t="s">
        <v>14647</v>
      </c>
      <c r="G1691" s="37">
        <v>44109.360833333332</v>
      </c>
      <c r="H1691" s="35" t="s">
        <v>157</v>
      </c>
      <c r="I1691" s="35" t="s">
        <v>14648</v>
      </c>
      <c r="J1691" s="35" t="s">
        <v>14648</v>
      </c>
      <c r="K1691" s="35" t="s">
        <v>14649</v>
      </c>
      <c r="L1691" s="35" t="s">
        <v>14650</v>
      </c>
      <c r="M1691" s="35" t="s">
        <v>14651</v>
      </c>
      <c r="N1691" s="35" t="s">
        <v>5174</v>
      </c>
      <c r="O1691" s="35" t="s">
        <v>5175</v>
      </c>
      <c r="P1691" s="38">
        <v>654000</v>
      </c>
      <c r="Q1691" s="38">
        <v>6650</v>
      </c>
      <c r="R1691" s="38">
        <v>45000</v>
      </c>
      <c r="S1691" s="38">
        <v>0</v>
      </c>
      <c r="T1691" s="38">
        <v>0</v>
      </c>
      <c r="U1691" s="19"/>
      <c r="V1691" s="38">
        <v>0</v>
      </c>
      <c r="W1691" s="19"/>
      <c r="X1691" s="38">
        <v>0</v>
      </c>
      <c r="Y1691" s="38">
        <v>705650</v>
      </c>
      <c r="Z1691" s="38">
        <v>705650</v>
      </c>
      <c r="AA1691" s="39" t="s">
        <v>14652</v>
      </c>
      <c r="AB1691" s="38" t="s">
        <v>138</v>
      </c>
      <c r="AC1691" s="38" t="s">
        <v>112</v>
      </c>
    </row>
    <row r="1692" spans="1:29" x14ac:dyDescent="0.25">
      <c r="A1692" s="13" t="str">
        <f t="shared" si="54"/>
        <v>1239168439</v>
      </c>
      <c r="B1692" s="35">
        <v>1687</v>
      </c>
      <c r="C1692" s="36" t="s">
        <v>14653</v>
      </c>
      <c r="D1692" s="13" t="str">
        <f t="shared" si="55"/>
        <v>1239168439</v>
      </c>
      <c r="E1692" s="36"/>
      <c r="F1692" s="35" t="s">
        <v>14654</v>
      </c>
      <c r="G1692" s="37">
        <v>44109.361006944448</v>
      </c>
      <c r="H1692" s="35" t="s">
        <v>157</v>
      </c>
      <c r="I1692" s="35" t="s">
        <v>14655</v>
      </c>
      <c r="J1692" s="35" t="s">
        <v>14655</v>
      </c>
      <c r="K1692" s="35" t="s">
        <v>14656</v>
      </c>
      <c r="L1692" s="35" t="s">
        <v>14657</v>
      </c>
      <c r="M1692" s="35" t="s">
        <v>14658</v>
      </c>
      <c r="N1692" s="35" t="s">
        <v>531</v>
      </c>
      <c r="O1692" s="35" t="s">
        <v>532</v>
      </c>
      <c r="P1692" s="38">
        <v>316000</v>
      </c>
      <c r="Q1692" s="38">
        <v>6650</v>
      </c>
      <c r="R1692" s="38">
        <v>20000</v>
      </c>
      <c r="S1692" s="38">
        <v>0</v>
      </c>
      <c r="T1692" s="38">
        <v>0</v>
      </c>
      <c r="U1692" s="19"/>
      <c r="V1692" s="38">
        <v>0</v>
      </c>
      <c r="W1692" s="19"/>
      <c r="X1692" s="38">
        <v>0</v>
      </c>
      <c r="Y1692" s="38">
        <v>342650</v>
      </c>
      <c r="Z1692" s="38">
        <v>342650</v>
      </c>
      <c r="AA1692" s="39" t="s">
        <v>14659</v>
      </c>
      <c r="AB1692" s="38" t="s">
        <v>168</v>
      </c>
      <c r="AC1692" s="38" t="s">
        <v>112</v>
      </c>
    </row>
    <row r="1693" spans="1:29" x14ac:dyDescent="0.25">
      <c r="A1693" s="13" t="str">
        <f t="shared" si="54"/>
        <v>1746009352</v>
      </c>
      <c r="B1693" s="35">
        <v>1688</v>
      </c>
      <c r="C1693" s="36" t="s">
        <v>14660</v>
      </c>
      <c r="D1693" s="13" t="str">
        <f t="shared" si="55"/>
        <v>1746009352</v>
      </c>
      <c r="E1693" s="36"/>
      <c r="F1693" s="35" t="s">
        <v>14661</v>
      </c>
      <c r="G1693" s="37">
        <v>44109.36210648148</v>
      </c>
      <c r="H1693" s="35" t="s">
        <v>157</v>
      </c>
      <c r="I1693" s="35" t="s">
        <v>14662</v>
      </c>
      <c r="J1693" s="35" t="s">
        <v>14662</v>
      </c>
      <c r="K1693" s="35" t="s">
        <v>14663</v>
      </c>
      <c r="L1693" s="35" t="s">
        <v>14664</v>
      </c>
      <c r="M1693" s="35" t="s">
        <v>14665</v>
      </c>
      <c r="N1693" s="35" t="s">
        <v>323</v>
      </c>
      <c r="O1693" s="35" t="s">
        <v>324</v>
      </c>
      <c r="P1693" s="38">
        <v>1163000</v>
      </c>
      <c r="Q1693" s="38">
        <v>6650</v>
      </c>
      <c r="R1693" s="38">
        <v>38000</v>
      </c>
      <c r="S1693" s="38">
        <v>0</v>
      </c>
      <c r="T1693" s="38">
        <v>0</v>
      </c>
      <c r="U1693" s="19"/>
      <c r="V1693" s="38">
        <v>0</v>
      </c>
      <c r="W1693" s="19"/>
      <c r="X1693" s="38">
        <v>0</v>
      </c>
      <c r="Y1693" s="38">
        <v>1207650</v>
      </c>
      <c r="Z1693" s="38">
        <v>1207650</v>
      </c>
      <c r="AA1693" s="39" t="s">
        <v>14666</v>
      </c>
      <c r="AB1693" s="38" t="s">
        <v>151</v>
      </c>
      <c r="AC1693" s="38" t="s">
        <v>112</v>
      </c>
    </row>
    <row r="1694" spans="1:29" x14ac:dyDescent="0.25">
      <c r="A1694" s="13" t="str">
        <f t="shared" si="54"/>
        <v>1830268186</v>
      </c>
      <c r="B1694" s="35">
        <v>1689</v>
      </c>
      <c r="C1694" s="36" t="s">
        <v>14667</v>
      </c>
      <c r="D1694" s="13" t="str">
        <f t="shared" si="55"/>
        <v>1830268186</v>
      </c>
      <c r="E1694" s="36"/>
      <c r="F1694" s="35" t="s">
        <v>14668</v>
      </c>
      <c r="G1694" s="37">
        <v>44109.362256944441</v>
      </c>
      <c r="H1694" s="35" t="s">
        <v>157</v>
      </c>
      <c r="I1694" s="35" t="s">
        <v>14669</v>
      </c>
      <c r="J1694" s="35" t="s">
        <v>14669</v>
      </c>
      <c r="K1694" s="35" t="s">
        <v>14670</v>
      </c>
      <c r="L1694" s="35" t="s">
        <v>14671</v>
      </c>
      <c r="M1694" s="35" t="s">
        <v>14672</v>
      </c>
      <c r="N1694" s="35" t="s">
        <v>1025</v>
      </c>
      <c r="O1694" s="35" t="s">
        <v>1026</v>
      </c>
      <c r="P1694" s="38">
        <v>120000</v>
      </c>
      <c r="Q1694" s="38">
        <v>6650</v>
      </c>
      <c r="R1694" s="38">
        <v>12000</v>
      </c>
      <c r="S1694" s="38">
        <v>0</v>
      </c>
      <c r="T1694" s="38">
        <v>0</v>
      </c>
      <c r="U1694" s="19"/>
      <c r="V1694" s="38">
        <v>0</v>
      </c>
      <c r="W1694" s="19"/>
      <c r="X1694" s="38">
        <v>0</v>
      </c>
      <c r="Y1694" s="38">
        <v>138650</v>
      </c>
      <c r="Z1694" s="38">
        <v>138650</v>
      </c>
      <c r="AA1694" s="39" t="s">
        <v>14673</v>
      </c>
      <c r="AB1694" s="38" t="s">
        <v>162</v>
      </c>
      <c r="AC1694" s="38" t="s">
        <v>112</v>
      </c>
    </row>
    <row r="1695" spans="1:29" x14ac:dyDescent="0.25">
      <c r="A1695" s="13" t="str">
        <f t="shared" si="54"/>
        <v>1981268401</v>
      </c>
      <c r="B1695" s="35">
        <v>1690</v>
      </c>
      <c r="C1695" s="36" t="s">
        <v>14674</v>
      </c>
      <c r="D1695" s="13" t="str">
        <f t="shared" si="55"/>
        <v>1981268401</v>
      </c>
      <c r="E1695" s="36"/>
      <c r="F1695" s="35" t="s">
        <v>14675</v>
      </c>
      <c r="G1695" s="37">
        <v>44109.364108796297</v>
      </c>
      <c r="H1695" s="35" t="s">
        <v>157</v>
      </c>
      <c r="I1695" s="35" t="s">
        <v>14676</v>
      </c>
      <c r="J1695" s="35" t="s">
        <v>14676</v>
      </c>
      <c r="K1695" s="35" t="s">
        <v>14677</v>
      </c>
      <c r="L1695" s="35" t="s">
        <v>14678</v>
      </c>
      <c r="M1695" s="35" t="s">
        <v>14679</v>
      </c>
      <c r="N1695" s="35" t="s">
        <v>194</v>
      </c>
      <c r="O1695" s="35" t="s">
        <v>195</v>
      </c>
      <c r="P1695" s="38">
        <v>270000</v>
      </c>
      <c r="Q1695" s="38">
        <v>6650</v>
      </c>
      <c r="R1695" s="38">
        <v>0</v>
      </c>
      <c r="S1695" s="38">
        <v>0</v>
      </c>
      <c r="T1695" s="38">
        <v>0</v>
      </c>
      <c r="U1695" s="19"/>
      <c r="V1695" s="38">
        <v>0</v>
      </c>
      <c r="W1695" s="19"/>
      <c r="X1695" s="38">
        <v>0</v>
      </c>
      <c r="Y1695" s="38">
        <v>276650</v>
      </c>
      <c r="Z1695" s="38">
        <v>276650</v>
      </c>
      <c r="AA1695" s="20"/>
      <c r="AB1695" s="19"/>
      <c r="AC1695" s="38" t="s">
        <v>112</v>
      </c>
    </row>
    <row r="1696" spans="1:29" x14ac:dyDescent="0.25">
      <c r="A1696" s="13" t="str">
        <f t="shared" si="54"/>
        <v>1364268844</v>
      </c>
      <c r="B1696" s="35">
        <v>1691</v>
      </c>
      <c r="C1696" s="36" t="s">
        <v>14680</v>
      </c>
      <c r="D1696" s="13" t="str">
        <f t="shared" si="55"/>
        <v>1364268844</v>
      </c>
      <c r="E1696" s="36"/>
      <c r="F1696" s="35" t="s">
        <v>14681</v>
      </c>
      <c r="G1696" s="37">
        <v>44109.367002314815</v>
      </c>
      <c r="H1696" s="35" t="s">
        <v>157</v>
      </c>
      <c r="I1696" s="35" t="s">
        <v>14682</v>
      </c>
      <c r="J1696" s="35" t="s">
        <v>14682</v>
      </c>
      <c r="K1696" s="35" t="s">
        <v>14683</v>
      </c>
      <c r="L1696" s="35" t="s">
        <v>14684</v>
      </c>
      <c r="M1696" s="35" t="s">
        <v>14685</v>
      </c>
      <c r="N1696" s="35" t="s">
        <v>1065</v>
      </c>
      <c r="O1696" s="35" t="s">
        <v>1066</v>
      </c>
      <c r="P1696" s="38">
        <v>420000</v>
      </c>
      <c r="Q1696" s="38">
        <v>6650</v>
      </c>
      <c r="R1696" s="38">
        <v>10000</v>
      </c>
      <c r="S1696" s="38">
        <v>0</v>
      </c>
      <c r="T1696" s="38">
        <v>0</v>
      </c>
      <c r="U1696" s="19"/>
      <c r="V1696" s="38">
        <v>0</v>
      </c>
      <c r="W1696" s="19"/>
      <c r="X1696" s="38">
        <v>0</v>
      </c>
      <c r="Y1696" s="38">
        <v>436650</v>
      </c>
      <c r="Z1696" s="38">
        <v>436650</v>
      </c>
      <c r="AA1696" s="39" t="s">
        <v>14686</v>
      </c>
      <c r="AB1696" s="38" t="s">
        <v>151</v>
      </c>
      <c r="AC1696" s="38" t="s">
        <v>112</v>
      </c>
    </row>
    <row r="1697" spans="1:29" x14ac:dyDescent="0.25">
      <c r="A1697" s="13" t="str">
        <f t="shared" si="54"/>
        <v>1827509269</v>
      </c>
      <c r="B1697" s="35">
        <v>1692</v>
      </c>
      <c r="C1697" s="36" t="s">
        <v>14687</v>
      </c>
      <c r="D1697" s="13" t="str">
        <f t="shared" si="55"/>
        <v>1827509269</v>
      </c>
      <c r="E1697" s="36"/>
      <c r="F1697" s="35" t="s">
        <v>14688</v>
      </c>
      <c r="G1697" s="37">
        <v>44109.368194444447</v>
      </c>
      <c r="H1697" s="35" t="s">
        <v>157</v>
      </c>
      <c r="I1697" s="35" t="s">
        <v>14689</v>
      </c>
      <c r="J1697" s="35" t="s">
        <v>14689</v>
      </c>
      <c r="K1697" s="35" t="s">
        <v>14690</v>
      </c>
      <c r="L1697" s="35" t="s">
        <v>14691</v>
      </c>
      <c r="M1697" s="35" t="s">
        <v>14692</v>
      </c>
      <c r="N1697" s="35" t="s">
        <v>714</v>
      </c>
      <c r="O1697" s="35" t="s">
        <v>715</v>
      </c>
      <c r="P1697" s="38">
        <v>330000</v>
      </c>
      <c r="Q1697" s="38">
        <v>6650</v>
      </c>
      <c r="R1697" s="38">
        <v>0</v>
      </c>
      <c r="S1697" s="38">
        <v>0</v>
      </c>
      <c r="T1697" s="38">
        <v>0</v>
      </c>
      <c r="U1697" s="19"/>
      <c r="V1697" s="38">
        <v>0</v>
      </c>
      <c r="W1697" s="19"/>
      <c r="X1697" s="38">
        <v>0</v>
      </c>
      <c r="Y1697" s="38">
        <v>336650</v>
      </c>
      <c r="Z1697" s="38">
        <v>336650</v>
      </c>
      <c r="AA1697" s="20"/>
      <c r="AB1697" s="19"/>
      <c r="AC1697" s="38" t="s">
        <v>112</v>
      </c>
    </row>
    <row r="1698" spans="1:29" x14ac:dyDescent="0.25">
      <c r="A1698" s="13" t="str">
        <f t="shared" si="54"/>
        <v>1154509423</v>
      </c>
      <c r="B1698" s="35">
        <v>1693</v>
      </c>
      <c r="C1698" s="36" t="s">
        <v>14693</v>
      </c>
      <c r="D1698" s="13" t="str">
        <f t="shared" si="55"/>
        <v>1154509423</v>
      </c>
      <c r="E1698" s="36"/>
      <c r="F1698" s="35" t="s">
        <v>14694</v>
      </c>
      <c r="G1698" s="37">
        <v>44109.369768518518</v>
      </c>
      <c r="H1698" s="35" t="s">
        <v>157</v>
      </c>
      <c r="I1698" s="35" t="s">
        <v>14695</v>
      </c>
      <c r="J1698" s="35" t="s">
        <v>14695</v>
      </c>
      <c r="K1698" s="35" t="s">
        <v>14696</v>
      </c>
      <c r="L1698" s="35" t="s">
        <v>14697</v>
      </c>
      <c r="M1698" s="35" t="s">
        <v>14698</v>
      </c>
      <c r="N1698" s="35" t="s">
        <v>10398</v>
      </c>
      <c r="O1698" s="35" t="s">
        <v>10399</v>
      </c>
      <c r="P1698" s="38">
        <v>474000</v>
      </c>
      <c r="Q1698" s="38">
        <v>6650</v>
      </c>
      <c r="R1698" s="38">
        <v>18000</v>
      </c>
      <c r="S1698" s="38">
        <v>0</v>
      </c>
      <c r="T1698" s="38">
        <v>0</v>
      </c>
      <c r="U1698" s="19"/>
      <c r="V1698" s="38">
        <v>0</v>
      </c>
      <c r="W1698" s="19"/>
      <c r="X1698" s="38">
        <v>0</v>
      </c>
      <c r="Y1698" s="38">
        <v>498650</v>
      </c>
      <c r="Z1698" s="38">
        <v>498650</v>
      </c>
      <c r="AA1698" s="39" t="s">
        <v>14699</v>
      </c>
      <c r="AB1698" s="38" t="s">
        <v>162</v>
      </c>
      <c r="AC1698" s="38" t="s">
        <v>112</v>
      </c>
    </row>
    <row r="1699" spans="1:29" x14ac:dyDescent="0.25">
      <c r="A1699" s="13" t="str">
        <f t="shared" si="54"/>
        <v>1330609437</v>
      </c>
      <c r="B1699" s="35">
        <v>1694</v>
      </c>
      <c r="C1699" s="36" t="s">
        <v>14700</v>
      </c>
      <c r="D1699" s="13" t="str">
        <f t="shared" si="55"/>
        <v>1330609437</v>
      </c>
      <c r="E1699" s="36"/>
      <c r="F1699" s="35" t="s">
        <v>14701</v>
      </c>
      <c r="G1699" s="37">
        <v>44109.371678240743</v>
      </c>
      <c r="H1699" s="35" t="s">
        <v>157</v>
      </c>
      <c r="I1699" s="35" t="s">
        <v>14702</v>
      </c>
      <c r="J1699" s="35" t="s">
        <v>14702</v>
      </c>
      <c r="K1699" s="35" t="s">
        <v>14703</v>
      </c>
      <c r="L1699" s="35" t="s">
        <v>14704</v>
      </c>
      <c r="M1699" s="35" t="s">
        <v>14705</v>
      </c>
      <c r="N1699" s="35" t="s">
        <v>14706</v>
      </c>
      <c r="O1699" s="35" t="s">
        <v>14707</v>
      </c>
      <c r="P1699" s="38">
        <v>948000</v>
      </c>
      <c r="Q1699" s="38">
        <v>6650</v>
      </c>
      <c r="R1699" s="38">
        <v>0</v>
      </c>
      <c r="S1699" s="38">
        <v>0</v>
      </c>
      <c r="T1699" s="38">
        <v>0</v>
      </c>
      <c r="U1699" s="19"/>
      <c r="V1699" s="38">
        <v>0</v>
      </c>
      <c r="W1699" s="19"/>
      <c r="X1699" s="38">
        <v>0</v>
      </c>
      <c r="Y1699" s="38">
        <v>954650</v>
      </c>
      <c r="Z1699" s="38">
        <v>954650</v>
      </c>
      <c r="AA1699" s="20"/>
      <c r="AB1699" s="19"/>
      <c r="AC1699" s="38" t="s">
        <v>112</v>
      </c>
    </row>
    <row r="1700" spans="1:29" x14ac:dyDescent="0.25">
      <c r="A1700" s="13" t="str">
        <f t="shared" si="54"/>
        <v>1410368843</v>
      </c>
      <c r="B1700" s="35">
        <v>1695</v>
      </c>
      <c r="C1700" s="36" t="s">
        <v>14708</v>
      </c>
      <c r="D1700" s="13" t="str">
        <f t="shared" si="55"/>
        <v>1410368843</v>
      </c>
      <c r="E1700" s="36"/>
      <c r="F1700" s="35" t="s">
        <v>14709</v>
      </c>
      <c r="G1700" s="37">
        <v>44109.373657407406</v>
      </c>
      <c r="H1700" s="35" t="s">
        <v>157</v>
      </c>
      <c r="I1700" s="35" t="s">
        <v>14710</v>
      </c>
      <c r="J1700" s="35" t="s">
        <v>14710</v>
      </c>
      <c r="K1700" s="35" t="s">
        <v>14711</v>
      </c>
      <c r="L1700" s="35" t="s">
        <v>14712</v>
      </c>
      <c r="M1700" s="35" t="s">
        <v>14713</v>
      </c>
      <c r="N1700" s="35" t="s">
        <v>1498</v>
      </c>
      <c r="O1700" s="35" t="s">
        <v>1499</v>
      </c>
      <c r="P1700" s="38">
        <v>950000</v>
      </c>
      <c r="Q1700" s="38">
        <v>6650</v>
      </c>
      <c r="R1700" s="38">
        <v>0</v>
      </c>
      <c r="S1700" s="38">
        <v>0</v>
      </c>
      <c r="T1700" s="38">
        <v>0</v>
      </c>
      <c r="U1700" s="19"/>
      <c r="V1700" s="38">
        <v>0</v>
      </c>
      <c r="W1700" s="19"/>
      <c r="X1700" s="38">
        <v>0</v>
      </c>
      <c r="Y1700" s="38">
        <v>956650</v>
      </c>
      <c r="Z1700" s="38">
        <v>956650</v>
      </c>
      <c r="AA1700" s="20"/>
      <c r="AB1700" s="19"/>
      <c r="AC1700" s="38" t="s">
        <v>112</v>
      </c>
    </row>
    <row r="1701" spans="1:29" x14ac:dyDescent="0.25">
      <c r="A1701" s="13" t="str">
        <f t="shared" si="54"/>
        <v>1303609796</v>
      </c>
      <c r="B1701" s="35">
        <v>1696</v>
      </c>
      <c r="C1701" s="36" t="s">
        <v>14714</v>
      </c>
      <c r="D1701" s="13" t="str">
        <f t="shared" si="55"/>
        <v>1303609796</v>
      </c>
      <c r="E1701" s="36"/>
      <c r="F1701" s="35" t="s">
        <v>14715</v>
      </c>
      <c r="G1701" s="37">
        <v>44109.374513888892</v>
      </c>
      <c r="H1701" s="35" t="s">
        <v>157</v>
      </c>
      <c r="I1701" s="35" t="s">
        <v>14716</v>
      </c>
      <c r="J1701" s="35" t="s">
        <v>14716</v>
      </c>
      <c r="K1701" s="35" t="s">
        <v>14717</v>
      </c>
      <c r="L1701" s="35" t="s">
        <v>14718</v>
      </c>
      <c r="M1701" s="35" t="s">
        <v>14719</v>
      </c>
      <c r="N1701" s="35" t="s">
        <v>1317</v>
      </c>
      <c r="O1701" s="35" t="s">
        <v>169</v>
      </c>
      <c r="P1701" s="38">
        <v>620000</v>
      </c>
      <c r="Q1701" s="38">
        <v>6650</v>
      </c>
      <c r="R1701" s="38">
        <v>8000</v>
      </c>
      <c r="S1701" s="38">
        <v>0</v>
      </c>
      <c r="T1701" s="38">
        <v>0</v>
      </c>
      <c r="U1701" s="19"/>
      <c r="V1701" s="38">
        <v>0</v>
      </c>
      <c r="W1701" s="19"/>
      <c r="X1701" s="38">
        <v>0</v>
      </c>
      <c r="Y1701" s="38">
        <v>634650</v>
      </c>
      <c r="Z1701" s="38">
        <v>634650</v>
      </c>
      <c r="AA1701" s="39" t="s">
        <v>14720</v>
      </c>
      <c r="AB1701" s="38" t="s">
        <v>158</v>
      </c>
      <c r="AC1701" s="38" t="s">
        <v>112</v>
      </c>
    </row>
    <row r="1702" spans="1:29" x14ac:dyDescent="0.25">
      <c r="A1702" s="13" t="str">
        <f t="shared" si="54"/>
        <v>1501368203</v>
      </c>
      <c r="B1702" s="35">
        <v>1697</v>
      </c>
      <c r="C1702" s="36" t="s">
        <v>14721</v>
      </c>
      <c r="D1702" s="13" t="str">
        <f t="shared" si="55"/>
        <v>1501368203</v>
      </c>
      <c r="E1702" s="36"/>
      <c r="F1702" s="35" t="s">
        <v>14722</v>
      </c>
      <c r="G1702" s="37">
        <v>44109.374548611115</v>
      </c>
      <c r="H1702" s="35" t="s">
        <v>157</v>
      </c>
      <c r="I1702" s="35" t="s">
        <v>14723</v>
      </c>
      <c r="J1702" s="35" t="s">
        <v>14723</v>
      </c>
      <c r="K1702" s="35" t="s">
        <v>14724</v>
      </c>
      <c r="L1702" s="35" t="s">
        <v>14725</v>
      </c>
      <c r="M1702" s="35" t="s">
        <v>14726</v>
      </c>
      <c r="N1702" s="35" t="s">
        <v>14727</v>
      </c>
      <c r="O1702" s="35" t="s">
        <v>14728</v>
      </c>
      <c r="P1702" s="38">
        <v>950000</v>
      </c>
      <c r="Q1702" s="38">
        <v>6650</v>
      </c>
      <c r="R1702" s="38">
        <v>8000</v>
      </c>
      <c r="S1702" s="38">
        <v>0</v>
      </c>
      <c r="T1702" s="38">
        <v>0</v>
      </c>
      <c r="U1702" s="19"/>
      <c r="V1702" s="38">
        <v>0</v>
      </c>
      <c r="W1702" s="19"/>
      <c r="X1702" s="38">
        <v>0</v>
      </c>
      <c r="Y1702" s="38">
        <v>964650</v>
      </c>
      <c r="Z1702" s="38">
        <v>964650</v>
      </c>
      <c r="AA1702" s="39" t="s">
        <v>14729</v>
      </c>
      <c r="AB1702" s="38" t="s">
        <v>138</v>
      </c>
      <c r="AC1702" s="38" t="s">
        <v>112</v>
      </c>
    </row>
    <row r="1703" spans="1:29" x14ac:dyDescent="0.25">
      <c r="A1703" s="13" t="str">
        <f t="shared" si="54"/>
        <v>1956609476</v>
      </c>
      <c r="B1703" s="35">
        <v>1698</v>
      </c>
      <c r="C1703" s="36" t="s">
        <v>14730</v>
      </c>
      <c r="D1703" s="13" t="str">
        <f t="shared" si="55"/>
        <v>1956609476</v>
      </c>
      <c r="E1703" s="36"/>
      <c r="F1703" s="35" t="s">
        <v>14731</v>
      </c>
      <c r="G1703" s="37">
        <v>44109.378622685188</v>
      </c>
      <c r="H1703" s="35" t="s">
        <v>157</v>
      </c>
      <c r="I1703" s="35" t="s">
        <v>14732</v>
      </c>
      <c r="J1703" s="35" t="s">
        <v>14732</v>
      </c>
      <c r="K1703" s="35" t="s">
        <v>14733</v>
      </c>
      <c r="L1703" s="35" t="s">
        <v>14734</v>
      </c>
      <c r="M1703" s="35" t="s">
        <v>14735</v>
      </c>
      <c r="N1703" s="35" t="s">
        <v>14736</v>
      </c>
      <c r="O1703" s="35" t="s">
        <v>14737</v>
      </c>
      <c r="P1703" s="38">
        <v>50000</v>
      </c>
      <c r="Q1703" s="38">
        <v>6650</v>
      </c>
      <c r="R1703" s="38">
        <v>10000</v>
      </c>
      <c r="S1703" s="38">
        <v>0</v>
      </c>
      <c r="T1703" s="38">
        <v>0</v>
      </c>
      <c r="U1703" s="19"/>
      <c r="V1703" s="38">
        <v>0</v>
      </c>
      <c r="W1703" s="19"/>
      <c r="X1703" s="38">
        <v>0</v>
      </c>
      <c r="Y1703" s="38">
        <v>66650</v>
      </c>
      <c r="Z1703" s="38">
        <v>66650</v>
      </c>
      <c r="AA1703" s="39" t="s">
        <v>14738</v>
      </c>
      <c r="AB1703" s="38" t="s">
        <v>162</v>
      </c>
      <c r="AC1703" s="38" t="s">
        <v>112</v>
      </c>
    </row>
    <row r="1704" spans="1:29" x14ac:dyDescent="0.25">
      <c r="A1704" s="13" t="str">
        <f t="shared" si="54"/>
        <v>1771609239</v>
      </c>
      <c r="B1704" s="35">
        <v>1699</v>
      </c>
      <c r="C1704" s="36" t="s">
        <v>14739</v>
      </c>
      <c r="D1704" s="13" t="str">
        <f t="shared" si="55"/>
        <v>1771609239</v>
      </c>
      <c r="E1704" s="36"/>
      <c r="F1704" s="35" t="s">
        <v>14740</v>
      </c>
      <c r="G1704" s="37">
        <v>44109.37903935185</v>
      </c>
      <c r="H1704" s="35" t="s">
        <v>157</v>
      </c>
      <c r="I1704" s="35" t="s">
        <v>14741</v>
      </c>
      <c r="J1704" s="35" t="s">
        <v>14741</v>
      </c>
      <c r="K1704" s="35" t="s">
        <v>14742</v>
      </c>
      <c r="L1704" s="35" t="s">
        <v>14743</v>
      </c>
      <c r="M1704" s="35" t="s">
        <v>14744</v>
      </c>
      <c r="N1704" s="35" t="s">
        <v>11085</v>
      </c>
      <c r="O1704" s="35" t="s">
        <v>11086</v>
      </c>
      <c r="P1704" s="38">
        <v>670000</v>
      </c>
      <c r="Q1704" s="38">
        <v>6650</v>
      </c>
      <c r="R1704" s="38">
        <v>0</v>
      </c>
      <c r="S1704" s="38">
        <v>0</v>
      </c>
      <c r="T1704" s="38">
        <v>0</v>
      </c>
      <c r="U1704" s="19"/>
      <c r="V1704" s="38">
        <v>0</v>
      </c>
      <c r="W1704" s="19"/>
      <c r="X1704" s="38">
        <v>0</v>
      </c>
      <c r="Y1704" s="38">
        <v>676650</v>
      </c>
      <c r="Z1704" s="38">
        <v>676650</v>
      </c>
      <c r="AA1704" s="20"/>
      <c r="AB1704" s="19"/>
      <c r="AC1704" s="38" t="s">
        <v>112</v>
      </c>
    </row>
    <row r="1705" spans="1:29" x14ac:dyDescent="0.25">
      <c r="A1705" s="13" t="str">
        <f t="shared" si="54"/>
        <v>1863687F1NE</v>
      </c>
      <c r="B1705" s="35">
        <v>1700</v>
      </c>
      <c r="C1705" s="36" t="s">
        <v>14745</v>
      </c>
      <c r="D1705" s="13" t="str">
        <f t="shared" si="55"/>
        <v>1863687F1NE</v>
      </c>
      <c r="E1705" s="36"/>
      <c r="F1705" s="35" t="s">
        <v>14745</v>
      </c>
      <c r="G1705" s="37">
        <v>44109.380613425928</v>
      </c>
      <c r="H1705" s="35" t="s">
        <v>180</v>
      </c>
      <c r="I1705" s="35" t="s">
        <v>14746</v>
      </c>
      <c r="J1705" s="35" t="s">
        <v>14746</v>
      </c>
      <c r="K1705" s="35" t="s">
        <v>14747</v>
      </c>
      <c r="L1705" s="35" t="s">
        <v>14748</v>
      </c>
      <c r="M1705" s="35" t="s">
        <v>14749</v>
      </c>
      <c r="N1705" s="35" t="s">
        <v>731</v>
      </c>
      <c r="O1705" s="35" t="s">
        <v>732</v>
      </c>
      <c r="P1705" s="38">
        <v>122000</v>
      </c>
      <c r="Q1705" s="38">
        <v>5200</v>
      </c>
      <c r="R1705" s="38">
        <v>29000</v>
      </c>
      <c r="S1705" s="38">
        <v>0</v>
      </c>
      <c r="T1705" s="38">
        <v>0</v>
      </c>
      <c r="U1705" s="19"/>
      <c r="V1705" s="38">
        <v>0</v>
      </c>
      <c r="W1705" s="19"/>
      <c r="X1705" s="38">
        <v>0</v>
      </c>
      <c r="Y1705" s="38">
        <v>156200</v>
      </c>
      <c r="Z1705" s="38">
        <v>156200</v>
      </c>
      <c r="AA1705" s="39" t="s">
        <v>14750</v>
      </c>
      <c r="AB1705" s="38" t="s">
        <v>162</v>
      </c>
      <c r="AC1705" s="38" t="s">
        <v>112</v>
      </c>
    </row>
    <row r="1706" spans="1:29" x14ac:dyDescent="0.25">
      <c r="A1706" s="13" t="str">
        <f t="shared" si="54"/>
        <v>1750758192</v>
      </c>
      <c r="B1706" s="35">
        <v>1701</v>
      </c>
      <c r="C1706" s="36" t="s">
        <v>14751</v>
      </c>
      <c r="D1706" s="13" t="str">
        <f t="shared" si="55"/>
        <v>1750758192</v>
      </c>
      <c r="E1706" s="36"/>
      <c r="F1706" s="35" t="s">
        <v>14752</v>
      </c>
      <c r="G1706" s="37">
        <v>44109.384594907409</v>
      </c>
      <c r="H1706" s="35" t="s">
        <v>157</v>
      </c>
      <c r="I1706" s="35" t="s">
        <v>14753</v>
      </c>
      <c r="J1706" s="35" t="s">
        <v>14753</v>
      </c>
      <c r="K1706" s="35" t="s">
        <v>14754</v>
      </c>
      <c r="L1706" s="35" t="s">
        <v>14755</v>
      </c>
      <c r="M1706" s="35" t="s">
        <v>14756</v>
      </c>
      <c r="N1706" s="35" t="s">
        <v>14757</v>
      </c>
      <c r="O1706" s="35" t="s">
        <v>190</v>
      </c>
      <c r="P1706" s="38">
        <v>620000</v>
      </c>
      <c r="Q1706" s="38">
        <v>6650</v>
      </c>
      <c r="R1706" s="38">
        <v>22000</v>
      </c>
      <c r="S1706" s="38">
        <v>0</v>
      </c>
      <c r="T1706" s="38">
        <v>0</v>
      </c>
      <c r="U1706" s="19"/>
      <c r="V1706" s="38">
        <v>0</v>
      </c>
      <c r="W1706" s="19"/>
      <c r="X1706" s="38">
        <v>0</v>
      </c>
      <c r="Y1706" s="38">
        <v>648650</v>
      </c>
      <c r="Z1706" s="38">
        <v>648650</v>
      </c>
      <c r="AA1706" s="39" t="s">
        <v>14758</v>
      </c>
      <c r="AB1706" s="38" t="s">
        <v>151</v>
      </c>
      <c r="AC1706" s="38" t="s">
        <v>112</v>
      </c>
    </row>
    <row r="1707" spans="1:29" x14ac:dyDescent="0.25">
      <c r="A1707" s="13" t="str">
        <f t="shared" si="54"/>
        <v>1099368370</v>
      </c>
      <c r="B1707" s="35">
        <v>1702</v>
      </c>
      <c r="C1707" s="36" t="s">
        <v>14759</v>
      </c>
      <c r="D1707" s="13" t="str">
        <f t="shared" si="55"/>
        <v>1099368370</v>
      </c>
      <c r="E1707" s="36"/>
      <c r="F1707" s="35" t="s">
        <v>14760</v>
      </c>
      <c r="G1707" s="37">
        <v>44109.384895833333</v>
      </c>
      <c r="H1707" s="35" t="s">
        <v>157</v>
      </c>
      <c r="I1707" s="35" t="s">
        <v>14761</v>
      </c>
      <c r="J1707" s="35" t="s">
        <v>14761</v>
      </c>
      <c r="K1707" s="35" t="s">
        <v>14762</v>
      </c>
      <c r="L1707" s="35" t="s">
        <v>14763</v>
      </c>
      <c r="M1707" s="35" t="s">
        <v>14764</v>
      </c>
      <c r="N1707" s="35" t="s">
        <v>1378</v>
      </c>
      <c r="O1707" s="35" t="s">
        <v>1379</v>
      </c>
      <c r="P1707" s="38">
        <v>950000</v>
      </c>
      <c r="Q1707" s="38">
        <v>6650</v>
      </c>
      <c r="R1707" s="38">
        <v>10000</v>
      </c>
      <c r="S1707" s="38">
        <v>0</v>
      </c>
      <c r="T1707" s="38">
        <v>0</v>
      </c>
      <c r="U1707" s="19"/>
      <c r="V1707" s="38">
        <v>0</v>
      </c>
      <c r="W1707" s="19"/>
      <c r="X1707" s="38">
        <v>0</v>
      </c>
      <c r="Y1707" s="38">
        <v>966650</v>
      </c>
      <c r="Z1707" s="38">
        <v>966650</v>
      </c>
      <c r="AA1707" s="39" t="s">
        <v>14765</v>
      </c>
      <c r="AB1707" s="38" t="s">
        <v>168</v>
      </c>
      <c r="AC1707" s="38" t="s">
        <v>112</v>
      </c>
    </row>
    <row r="1708" spans="1:29" x14ac:dyDescent="0.25">
      <c r="A1708" s="13" t="str">
        <f t="shared" si="54"/>
        <v>1299368541</v>
      </c>
      <c r="B1708" s="35">
        <v>1703</v>
      </c>
      <c r="C1708" s="36" t="s">
        <v>14766</v>
      </c>
      <c r="D1708" s="13" t="str">
        <f t="shared" si="55"/>
        <v>1299368541</v>
      </c>
      <c r="E1708" s="36"/>
      <c r="F1708" s="35" t="s">
        <v>14767</v>
      </c>
      <c r="G1708" s="37">
        <v>44109.386076388888</v>
      </c>
      <c r="H1708" s="35" t="s">
        <v>157</v>
      </c>
      <c r="I1708" s="35" t="s">
        <v>14768</v>
      </c>
      <c r="J1708" s="35" t="s">
        <v>14768</v>
      </c>
      <c r="K1708" s="35" t="s">
        <v>14769</v>
      </c>
      <c r="L1708" s="35" t="s">
        <v>14770</v>
      </c>
      <c r="M1708" s="35" t="s">
        <v>14771</v>
      </c>
      <c r="N1708" s="35" t="s">
        <v>14772</v>
      </c>
      <c r="O1708" s="35" t="s">
        <v>14773</v>
      </c>
      <c r="P1708" s="38">
        <v>170000</v>
      </c>
      <c r="Q1708" s="38">
        <v>6650</v>
      </c>
      <c r="R1708" s="38">
        <v>0</v>
      </c>
      <c r="S1708" s="38">
        <v>0</v>
      </c>
      <c r="T1708" s="38">
        <v>0</v>
      </c>
      <c r="U1708" s="19"/>
      <c r="V1708" s="38">
        <v>0</v>
      </c>
      <c r="W1708" s="19"/>
      <c r="X1708" s="38">
        <v>0</v>
      </c>
      <c r="Y1708" s="38">
        <v>176650</v>
      </c>
      <c r="Z1708" s="38">
        <v>176650</v>
      </c>
      <c r="AA1708" s="20"/>
      <c r="AB1708" s="19"/>
      <c r="AC1708" s="38" t="s">
        <v>112</v>
      </c>
    </row>
    <row r="1709" spans="1:29" x14ac:dyDescent="0.25">
      <c r="A1709" s="13" t="str">
        <f t="shared" si="54"/>
        <v>1163709638</v>
      </c>
      <c r="B1709" s="35">
        <v>1704</v>
      </c>
      <c r="C1709" s="36" t="s">
        <v>14774</v>
      </c>
      <c r="D1709" s="13" t="str">
        <f t="shared" si="55"/>
        <v>1163709638</v>
      </c>
      <c r="E1709" s="36"/>
      <c r="F1709" s="35" t="s">
        <v>14775</v>
      </c>
      <c r="G1709" s="37">
        <v>44109.387812499997</v>
      </c>
      <c r="H1709" s="35" t="s">
        <v>157</v>
      </c>
      <c r="I1709" s="35" t="s">
        <v>14776</v>
      </c>
      <c r="J1709" s="35" t="s">
        <v>14776</v>
      </c>
      <c r="K1709" s="35" t="s">
        <v>14777</v>
      </c>
      <c r="L1709" s="35" t="s">
        <v>14778</v>
      </c>
      <c r="M1709" s="35" t="s">
        <v>14779</v>
      </c>
      <c r="N1709" s="35" t="s">
        <v>661</v>
      </c>
      <c r="O1709" s="35" t="s">
        <v>662</v>
      </c>
      <c r="P1709" s="38">
        <v>375000</v>
      </c>
      <c r="Q1709" s="38">
        <v>6650</v>
      </c>
      <c r="R1709" s="38">
        <v>10000</v>
      </c>
      <c r="S1709" s="38">
        <v>0</v>
      </c>
      <c r="T1709" s="38">
        <v>0</v>
      </c>
      <c r="U1709" s="19"/>
      <c r="V1709" s="38">
        <v>0</v>
      </c>
      <c r="W1709" s="19"/>
      <c r="X1709" s="38">
        <v>0</v>
      </c>
      <c r="Y1709" s="38">
        <v>391650</v>
      </c>
      <c r="Z1709" s="38">
        <v>391650</v>
      </c>
      <c r="AA1709" s="39" t="s">
        <v>14780</v>
      </c>
      <c r="AB1709" s="38" t="s">
        <v>162</v>
      </c>
      <c r="AC1709" s="38" t="s">
        <v>112</v>
      </c>
    </row>
    <row r="1710" spans="1:29" x14ac:dyDescent="0.25">
      <c r="A1710" s="13" t="str">
        <f t="shared" si="54"/>
        <v>1831409120</v>
      </c>
      <c r="B1710" s="35">
        <v>1705</v>
      </c>
      <c r="C1710" s="36" t="s">
        <v>14781</v>
      </c>
      <c r="D1710" s="13" t="str">
        <f t="shared" si="55"/>
        <v>1831409120</v>
      </c>
      <c r="E1710" s="36"/>
      <c r="F1710" s="35" t="s">
        <v>14782</v>
      </c>
      <c r="G1710" s="37">
        <v>44109.388368055559</v>
      </c>
      <c r="H1710" s="35" t="s">
        <v>157</v>
      </c>
      <c r="I1710" s="35" t="s">
        <v>14783</v>
      </c>
      <c r="J1710" s="35" t="s">
        <v>14783</v>
      </c>
      <c r="K1710" s="35" t="s">
        <v>14784</v>
      </c>
      <c r="L1710" s="35" t="s">
        <v>14785</v>
      </c>
      <c r="M1710" s="35" t="s">
        <v>14786</v>
      </c>
      <c r="N1710" s="35" t="s">
        <v>1409</v>
      </c>
      <c r="O1710" s="35" t="s">
        <v>1410</v>
      </c>
      <c r="P1710" s="38">
        <v>213000</v>
      </c>
      <c r="Q1710" s="38">
        <v>6650</v>
      </c>
      <c r="R1710" s="38">
        <v>0</v>
      </c>
      <c r="S1710" s="38">
        <v>0</v>
      </c>
      <c r="T1710" s="38">
        <v>0</v>
      </c>
      <c r="U1710" s="19"/>
      <c r="V1710" s="38">
        <v>0</v>
      </c>
      <c r="W1710" s="19"/>
      <c r="X1710" s="38">
        <v>0</v>
      </c>
      <c r="Y1710" s="38">
        <v>219650</v>
      </c>
      <c r="Z1710" s="38">
        <v>219650</v>
      </c>
      <c r="AA1710" s="20"/>
      <c r="AB1710" s="19"/>
      <c r="AC1710" s="38" t="s">
        <v>112</v>
      </c>
    </row>
    <row r="1711" spans="1:29" x14ac:dyDescent="0.25">
      <c r="A1711" s="13" t="str">
        <f t="shared" si="54"/>
        <v>1857709676</v>
      </c>
      <c r="B1711" s="35">
        <v>1706</v>
      </c>
      <c r="C1711" s="36" t="s">
        <v>14787</v>
      </c>
      <c r="D1711" s="13" t="str">
        <f t="shared" si="55"/>
        <v>1857709676</v>
      </c>
      <c r="E1711" s="36"/>
      <c r="F1711" s="35" t="s">
        <v>14788</v>
      </c>
      <c r="G1711" s="37">
        <v>44109.391701388886</v>
      </c>
      <c r="H1711" s="35" t="s">
        <v>157</v>
      </c>
      <c r="I1711" s="35" t="s">
        <v>14789</v>
      </c>
      <c r="J1711" s="35" t="s">
        <v>14789</v>
      </c>
      <c r="K1711" s="35" t="s">
        <v>14790</v>
      </c>
      <c r="L1711" s="35" t="s">
        <v>14791</v>
      </c>
      <c r="M1711" s="35" t="s">
        <v>14792</v>
      </c>
      <c r="N1711" s="35" t="s">
        <v>14185</v>
      </c>
      <c r="O1711" s="35" t="s">
        <v>14186</v>
      </c>
      <c r="P1711" s="38">
        <v>240000</v>
      </c>
      <c r="Q1711" s="38">
        <v>6650</v>
      </c>
      <c r="R1711" s="38">
        <v>8000</v>
      </c>
      <c r="S1711" s="38">
        <v>0</v>
      </c>
      <c r="T1711" s="38">
        <v>0</v>
      </c>
      <c r="U1711" s="19"/>
      <c r="V1711" s="38">
        <v>0</v>
      </c>
      <c r="W1711" s="19"/>
      <c r="X1711" s="38">
        <v>0</v>
      </c>
      <c r="Y1711" s="38">
        <v>254650</v>
      </c>
      <c r="Z1711" s="38">
        <v>254650</v>
      </c>
      <c r="AA1711" s="39" t="s">
        <v>14793</v>
      </c>
      <c r="AB1711" s="38" t="s">
        <v>138</v>
      </c>
      <c r="AC1711" s="38" t="s">
        <v>112</v>
      </c>
    </row>
    <row r="1712" spans="1:29" x14ac:dyDescent="0.25">
      <c r="A1712" s="13" t="str">
        <f t="shared" si="54"/>
        <v>1592809463</v>
      </c>
      <c r="B1712" s="35">
        <v>1707</v>
      </c>
      <c r="C1712" s="36" t="s">
        <v>14794</v>
      </c>
      <c r="D1712" s="13" t="str">
        <f t="shared" si="55"/>
        <v>1592809463</v>
      </c>
      <c r="E1712" s="36"/>
      <c r="F1712" s="35" t="s">
        <v>14795</v>
      </c>
      <c r="G1712" s="37">
        <v>44109.397719907407</v>
      </c>
      <c r="H1712" s="35" t="s">
        <v>157</v>
      </c>
      <c r="I1712" s="35" t="s">
        <v>14796</v>
      </c>
      <c r="J1712" s="35" t="s">
        <v>14796</v>
      </c>
      <c r="K1712" s="35" t="s">
        <v>14797</v>
      </c>
      <c r="L1712" s="35" t="s">
        <v>14798</v>
      </c>
      <c r="M1712" s="35" t="s">
        <v>14799</v>
      </c>
      <c r="N1712" s="35" t="s">
        <v>1325</v>
      </c>
      <c r="O1712" s="35" t="s">
        <v>1326</v>
      </c>
      <c r="P1712" s="38">
        <v>2555000</v>
      </c>
      <c r="Q1712" s="38">
        <v>6650</v>
      </c>
      <c r="R1712" s="38">
        <v>0</v>
      </c>
      <c r="S1712" s="38">
        <v>0</v>
      </c>
      <c r="T1712" s="38">
        <v>0</v>
      </c>
      <c r="U1712" s="19"/>
      <c r="V1712" s="38">
        <v>0</v>
      </c>
      <c r="W1712" s="19"/>
      <c r="X1712" s="38">
        <v>0</v>
      </c>
      <c r="Y1712" s="38">
        <v>2561650</v>
      </c>
      <c r="Z1712" s="38">
        <v>2561650</v>
      </c>
      <c r="AA1712" s="20"/>
      <c r="AB1712" s="19"/>
      <c r="AC1712" s="38" t="s">
        <v>112</v>
      </c>
    </row>
    <row r="1713" spans="1:29" x14ac:dyDescent="0.25">
      <c r="A1713" s="13" t="str">
        <f t="shared" si="54"/>
        <v>1521568171</v>
      </c>
      <c r="B1713" s="35">
        <v>1708</v>
      </c>
      <c r="C1713" s="36" t="s">
        <v>14800</v>
      </c>
      <c r="D1713" s="13" t="str">
        <f t="shared" si="55"/>
        <v>1521568171</v>
      </c>
      <c r="E1713" s="36"/>
      <c r="F1713" s="35" t="s">
        <v>14801</v>
      </c>
      <c r="G1713" s="37">
        <v>44109.397870370369</v>
      </c>
      <c r="H1713" s="35" t="s">
        <v>157</v>
      </c>
      <c r="I1713" s="35" t="s">
        <v>14802</v>
      </c>
      <c r="J1713" s="35" t="s">
        <v>14802</v>
      </c>
      <c r="K1713" s="35" t="s">
        <v>14803</v>
      </c>
      <c r="L1713" s="35" t="s">
        <v>14804</v>
      </c>
      <c r="M1713" s="35" t="s">
        <v>14805</v>
      </c>
      <c r="N1713" s="35" t="s">
        <v>344</v>
      </c>
      <c r="O1713" s="35" t="s">
        <v>345</v>
      </c>
      <c r="P1713" s="38">
        <v>160000</v>
      </c>
      <c r="Q1713" s="38">
        <v>6650</v>
      </c>
      <c r="R1713" s="38">
        <v>10000</v>
      </c>
      <c r="S1713" s="38">
        <v>0</v>
      </c>
      <c r="T1713" s="38">
        <v>0</v>
      </c>
      <c r="U1713" s="19"/>
      <c r="V1713" s="38">
        <v>0</v>
      </c>
      <c r="W1713" s="19"/>
      <c r="X1713" s="38">
        <v>0</v>
      </c>
      <c r="Y1713" s="38">
        <v>176650</v>
      </c>
      <c r="Z1713" s="38">
        <v>176650</v>
      </c>
      <c r="AA1713" s="39" t="s">
        <v>14806</v>
      </c>
      <c r="AB1713" s="38" t="s">
        <v>151</v>
      </c>
      <c r="AC1713" s="38" t="s">
        <v>112</v>
      </c>
    </row>
    <row r="1714" spans="1:29" x14ac:dyDescent="0.25">
      <c r="A1714" s="13" t="str">
        <f t="shared" si="54"/>
        <v>1202568196</v>
      </c>
      <c r="B1714" s="35">
        <v>1709</v>
      </c>
      <c r="C1714" s="36" t="s">
        <v>14807</v>
      </c>
      <c r="D1714" s="13" t="str">
        <f t="shared" si="55"/>
        <v>1202568196</v>
      </c>
      <c r="E1714" s="36"/>
      <c r="F1714" s="35" t="s">
        <v>14808</v>
      </c>
      <c r="G1714" s="37">
        <v>44109.398854166669</v>
      </c>
      <c r="H1714" s="35" t="s">
        <v>157</v>
      </c>
      <c r="I1714" s="35" t="s">
        <v>14809</v>
      </c>
      <c r="J1714" s="35" t="s">
        <v>14809</v>
      </c>
      <c r="K1714" s="35" t="s">
        <v>14810</v>
      </c>
      <c r="L1714" s="35" t="s">
        <v>14811</v>
      </c>
      <c r="M1714" s="35" t="s">
        <v>14812</v>
      </c>
      <c r="N1714" s="35" t="s">
        <v>351</v>
      </c>
      <c r="O1714" s="35" t="s">
        <v>352</v>
      </c>
      <c r="P1714" s="38">
        <v>430000</v>
      </c>
      <c r="Q1714" s="38">
        <v>6650</v>
      </c>
      <c r="R1714" s="38">
        <v>0</v>
      </c>
      <c r="S1714" s="38">
        <v>0</v>
      </c>
      <c r="T1714" s="38">
        <v>0</v>
      </c>
      <c r="U1714" s="19"/>
      <c r="V1714" s="38">
        <v>0</v>
      </c>
      <c r="W1714" s="19"/>
      <c r="X1714" s="38">
        <v>0</v>
      </c>
      <c r="Y1714" s="38">
        <v>436650</v>
      </c>
      <c r="Z1714" s="38">
        <v>436650</v>
      </c>
      <c r="AA1714" s="20"/>
      <c r="AB1714" s="19"/>
      <c r="AC1714" s="38" t="s">
        <v>112</v>
      </c>
    </row>
    <row r="1715" spans="1:29" x14ac:dyDescent="0.25">
      <c r="A1715" s="13" t="str">
        <f t="shared" si="54"/>
        <v>1209998054</v>
      </c>
      <c r="B1715" s="35">
        <v>1710</v>
      </c>
      <c r="C1715" s="36" t="s">
        <v>14813</v>
      </c>
      <c r="D1715" s="13" t="str">
        <f t="shared" si="55"/>
        <v>1209998054</v>
      </c>
      <c r="E1715" s="36"/>
      <c r="F1715" s="35" t="s">
        <v>14814</v>
      </c>
      <c r="G1715" s="37">
        <v>44109.405312499999</v>
      </c>
      <c r="H1715" s="35" t="s">
        <v>157</v>
      </c>
      <c r="I1715" s="35" t="s">
        <v>14815</v>
      </c>
      <c r="J1715" s="35" t="s">
        <v>14815</v>
      </c>
      <c r="K1715" s="35" t="s">
        <v>14816</v>
      </c>
      <c r="L1715" s="35" t="s">
        <v>14817</v>
      </c>
      <c r="M1715" s="35" t="s">
        <v>14818</v>
      </c>
      <c r="N1715" s="35" t="s">
        <v>716</v>
      </c>
      <c r="O1715" s="35" t="s">
        <v>717</v>
      </c>
      <c r="P1715" s="38">
        <v>150000</v>
      </c>
      <c r="Q1715" s="38">
        <v>6650</v>
      </c>
      <c r="R1715" s="38">
        <v>20000</v>
      </c>
      <c r="S1715" s="38">
        <v>0</v>
      </c>
      <c r="T1715" s="38">
        <v>0</v>
      </c>
      <c r="U1715" s="19"/>
      <c r="V1715" s="38">
        <v>0</v>
      </c>
      <c r="W1715" s="19"/>
      <c r="X1715" s="38">
        <v>0</v>
      </c>
      <c r="Y1715" s="38">
        <v>176650</v>
      </c>
      <c r="Z1715" s="38">
        <v>176650</v>
      </c>
      <c r="AA1715" s="39" t="s">
        <v>14819</v>
      </c>
      <c r="AB1715" s="38" t="s">
        <v>138</v>
      </c>
      <c r="AC1715" s="38" t="s">
        <v>112</v>
      </c>
    </row>
    <row r="1716" spans="1:29" x14ac:dyDescent="0.25">
      <c r="A1716" s="13" t="str">
        <f t="shared" si="54"/>
        <v>1837468213</v>
      </c>
      <c r="B1716" s="35">
        <v>1711</v>
      </c>
      <c r="C1716" s="36" t="s">
        <v>14820</v>
      </c>
      <c r="D1716" s="13" t="str">
        <f t="shared" si="55"/>
        <v>1837468213</v>
      </c>
      <c r="E1716" s="36"/>
      <c r="F1716" s="35" t="s">
        <v>14821</v>
      </c>
      <c r="G1716" s="37">
        <v>44109.405416666668</v>
      </c>
      <c r="H1716" s="35" t="s">
        <v>157</v>
      </c>
      <c r="I1716" s="35" t="s">
        <v>14822</v>
      </c>
      <c r="J1716" s="35" t="s">
        <v>14822</v>
      </c>
      <c r="K1716" s="35" t="s">
        <v>14823</v>
      </c>
      <c r="L1716" s="35" t="s">
        <v>14824</v>
      </c>
      <c r="M1716" s="35" t="s">
        <v>14825</v>
      </c>
      <c r="N1716" s="35" t="s">
        <v>321</v>
      </c>
      <c r="O1716" s="35" t="s">
        <v>322</v>
      </c>
      <c r="P1716" s="38">
        <v>1490000</v>
      </c>
      <c r="Q1716" s="38">
        <v>6650</v>
      </c>
      <c r="R1716" s="38">
        <v>24000</v>
      </c>
      <c r="S1716" s="38">
        <v>0</v>
      </c>
      <c r="T1716" s="38">
        <v>0</v>
      </c>
      <c r="U1716" s="19"/>
      <c r="V1716" s="38">
        <v>0</v>
      </c>
      <c r="W1716" s="19"/>
      <c r="X1716" s="38">
        <v>0</v>
      </c>
      <c r="Y1716" s="38">
        <v>1520650</v>
      </c>
      <c r="Z1716" s="38">
        <v>1520650</v>
      </c>
      <c r="AA1716" s="39" t="s">
        <v>14826</v>
      </c>
      <c r="AB1716" s="38" t="s">
        <v>138</v>
      </c>
      <c r="AC1716" s="38" t="s">
        <v>112</v>
      </c>
    </row>
    <row r="1717" spans="1:29" x14ac:dyDescent="0.25">
      <c r="A1717" s="13" t="str">
        <f t="shared" si="54"/>
        <v>1801909860</v>
      </c>
      <c r="B1717" s="35">
        <v>1712</v>
      </c>
      <c r="C1717" s="36" t="s">
        <v>14827</v>
      </c>
      <c r="D1717" s="13" t="str">
        <f t="shared" si="55"/>
        <v>1801909860</v>
      </c>
      <c r="E1717" s="36"/>
      <c r="F1717" s="35" t="s">
        <v>14828</v>
      </c>
      <c r="G1717" s="37">
        <v>44109.406921296293</v>
      </c>
      <c r="H1717" s="35" t="s">
        <v>157</v>
      </c>
      <c r="I1717" s="35" t="s">
        <v>14829</v>
      </c>
      <c r="J1717" s="35" t="s">
        <v>14829</v>
      </c>
      <c r="K1717" s="35" t="s">
        <v>14830</v>
      </c>
      <c r="L1717" s="35" t="s">
        <v>14831</v>
      </c>
      <c r="M1717" s="35" t="s">
        <v>14832</v>
      </c>
      <c r="N1717" s="35" t="s">
        <v>12547</v>
      </c>
      <c r="O1717" s="35" t="s">
        <v>12548</v>
      </c>
      <c r="P1717" s="38">
        <v>950000</v>
      </c>
      <c r="Q1717" s="38">
        <v>6650</v>
      </c>
      <c r="R1717" s="38">
        <v>38000</v>
      </c>
      <c r="S1717" s="38">
        <v>0</v>
      </c>
      <c r="T1717" s="38">
        <v>0</v>
      </c>
      <c r="U1717" s="19"/>
      <c r="V1717" s="38">
        <v>0</v>
      </c>
      <c r="W1717" s="19"/>
      <c r="X1717" s="38">
        <v>0</v>
      </c>
      <c r="Y1717" s="38">
        <v>994650</v>
      </c>
      <c r="Z1717" s="38">
        <v>994650</v>
      </c>
      <c r="AA1717" s="39" t="s">
        <v>14833</v>
      </c>
      <c r="AB1717" s="38" t="s">
        <v>151</v>
      </c>
      <c r="AC1717" s="38" t="s">
        <v>112</v>
      </c>
    </row>
    <row r="1718" spans="1:29" x14ac:dyDescent="0.25">
      <c r="A1718" s="13" t="str">
        <f t="shared" si="54"/>
        <v>1556909271</v>
      </c>
      <c r="B1718" s="35">
        <v>1713</v>
      </c>
      <c r="C1718" s="36" t="s">
        <v>14834</v>
      </c>
      <c r="D1718" s="13" t="str">
        <f t="shared" si="55"/>
        <v>1556909271</v>
      </c>
      <c r="E1718" s="36"/>
      <c r="F1718" s="35" t="s">
        <v>14835</v>
      </c>
      <c r="G1718" s="37">
        <v>44109.413136574076</v>
      </c>
      <c r="H1718" s="35" t="s">
        <v>157</v>
      </c>
      <c r="I1718" s="35" t="s">
        <v>14836</v>
      </c>
      <c r="J1718" s="35" t="s">
        <v>14836</v>
      </c>
      <c r="K1718" s="35" t="s">
        <v>14837</v>
      </c>
      <c r="L1718" s="35" t="s">
        <v>14838</v>
      </c>
      <c r="M1718" s="35" t="s">
        <v>14839</v>
      </c>
      <c r="N1718" s="35" t="s">
        <v>9584</v>
      </c>
      <c r="O1718" s="35" t="s">
        <v>9585</v>
      </c>
      <c r="P1718" s="38">
        <v>670000</v>
      </c>
      <c r="Q1718" s="38">
        <v>6650</v>
      </c>
      <c r="R1718" s="38">
        <v>10000</v>
      </c>
      <c r="S1718" s="38">
        <v>0</v>
      </c>
      <c r="T1718" s="38">
        <v>0</v>
      </c>
      <c r="U1718" s="19"/>
      <c r="V1718" s="38">
        <v>0</v>
      </c>
      <c r="W1718" s="19"/>
      <c r="X1718" s="38">
        <v>0</v>
      </c>
      <c r="Y1718" s="38">
        <v>686650</v>
      </c>
      <c r="Z1718" s="38">
        <v>686650</v>
      </c>
      <c r="AA1718" s="39" t="s">
        <v>14840</v>
      </c>
      <c r="AB1718" s="38" t="s">
        <v>162</v>
      </c>
      <c r="AC1718" s="38" t="s">
        <v>112</v>
      </c>
    </row>
    <row r="1719" spans="1:29" x14ac:dyDescent="0.25">
      <c r="A1719" s="13" t="str">
        <f t="shared" si="54"/>
        <v>1433668749</v>
      </c>
      <c r="B1719" s="35">
        <v>1714</v>
      </c>
      <c r="C1719" s="36" t="s">
        <v>14841</v>
      </c>
      <c r="D1719" s="13" t="str">
        <f t="shared" si="55"/>
        <v>1433668749</v>
      </c>
      <c r="E1719" s="36"/>
      <c r="F1719" s="35" t="s">
        <v>14842</v>
      </c>
      <c r="G1719" s="37">
        <v>44109.414155092592</v>
      </c>
      <c r="H1719" s="35" t="s">
        <v>157</v>
      </c>
      <c r="I1719" s="35" t="s">
        <v>14843</v>
      </c>
      <c r="J1719" s="35" t="s">
        <v>14843</v>
      </c>
      <c r="K1719" s="35" t="s">
        <v>14844</v>
      </c>
      <c r="L1719" s="35" t="s">
        <v>14845</v>
      </c>
      <c r="M1719" s="35" t="s">
        <v>14846</v>
      </c>
      <c r="N1719" s="35" t="s">
        <v>14847</v>
      </c>
      <c r="O1719" s="35" t="s">
        <v>14848</v>
      </c>
      <c r="P1719" s="38">
        <v>50000</v>
      </c>
      <c r="Q1719" s="38">
        <v>6650</v>
      </c>
      <c r="R1719" s="38">
        <v>20000</v>
      </c>
      <c r="S1719" s="38">
        <v>0</v>
      </c>
      <c r="T1719" s="38">
        <v>0</v>
      </c>
      <c r="U1719" s="19"/>
      <c r="V1719" s="38">
        <v>0</v>
      </c>
      <c r="W1719" s="19"/>
      <c r="X1719" s="38">
        <v>0</v>
      </c>
      <c r="Y1719" s="38">
        <v>76650</v>
      </c>
      <c r="Z1719" s="38">
        <v>76650</v>
      </c>
      <c r="AA1719" s="39" t="s">
        <v>14849</v>
      </c>
      <c r="AB1719" s="38" t="s">
        <v>168</v>
      </c>
      <c r="AC1719" s="38" t="s">
        <v>112</v>
      </c>
    </row>
    <row r="1720" spans="1:29" x14ac:dyDescent="0.25">
      <c r="A1720" s="13" t="str">
        <f t="shared" si="54"/>
        <v>1859909768</v>
      </c>
      <c r="B1720" s="35">
        <v>1715</v>
      </c>
      <c r="C1720" s="36" t="s">
        <v>14850</v>
      </c>
      <c r="D1720" s="13" t="str">
        <f t="shared" si="55"/>
        <v>1859909768</v>
      </c>
      <c r="E1720" s="36"/>
      <c r="F1720" s="35" t="s">
        <v>14851</v>
      </c>
      <c r="G1720" s="37">
        <v>44109.416631944441</v>
      </c>
      <c r="H1720" s="35" t="s">
        <v>157</v>
      </c>
      <c r="I1720" s="35" t="s">
        <v>14852</v>
      </c>
      <c r="J1720" s="35" t="s">
        <v>14852</v>
      </c>
      <c r="K1720" s="35" t="s">
        <v>14853</v>
      </c>
      <c r="L1720" s="35" t="s">
        <v>14854</v>
      </c>
      <c r="M1720" s="35" t="s">
        <v>14855</v>
      </c>
      <c r="N1720" s="35" t="s">
        <v>9584</v>
      </c>
      <c r="O1720" s="35" t="s">
        <v>9585</v>
      </c>
      <c r="P1720" s="38">
        <v>620000</v>
      </c>
      <c r="Q1720" s="38">
        <v>6650</v>
      </c>
      <c r="R1720" s="38">
        <v>28000</v>
      </c>
      <c r="S1720" s="38">
        <v>0</v>
      </c>
      <c r="T1720" s="38">
        <v>0</v>
      </c>
      <c r="U1720" s="19"/>
      <c r="V1720" s="38">
        <v>0</v>
      </c>
      <c r="W1720" s="19"/>
      <c r="X1720" s="38">
        <v>0</v>
      </c>
      <c r="Y1720" s="38">
        <v>654650</v>
      </c>
      <c r="Z1720" s="38">
        <v>654650</v>
      </c>
      <c r="AA1720" s="39" t="s">
        <v>14856</v>
      </c>
      <c r="AB1720" s="38" t="s">
        <v>162</v>
      </c>
      <c r="AC1720" s="38" t="s">
        <v>112</v>
      </c>
    </row>
    <row r="1721" spans="1:29" x14ac:dyDescent="0.25">
      <c r="A1721" s="13" t="str">
        <f t="shared" si="54"/>
        <v>1880768264</v>
      </c>
      <c r="B1721" s="35">
        <v>1716</v>
      </c>
      <c r="C1721" s="36" t="s">
        <v>14857</v>
      </c>
      <c r="D1721" s="13" t="str">
        <f t="shared" si="55"/>
        <v>1880768264</v>
      </c>
      <c r="E1721" s="36"/>
      <c r="F1721" s="35" t="s">
        <v>14858</v>
      </c>
      <c r="G1721" s="37">
        <v>44109.42046296296</v>
      </c>
      <c r="H1721" s="35" t="s">
        <v>157</v>
      </c>
      <c r="I1721" s="35" t="s">
        <v>14859</v>
      </c>
      <c r="J1721" s="35" t="s">
        <v>14859</v>
      </c>
      <c r="K1721" s="35" t="s">
        <v>14860</v>
      </c>
      <c r="L1721" s="35" t="s">
        <v>14861</v>
      </c>
      <c r="M1721" s="35" t="s">
        <v>14862</v>
      </c>
      <c r="N1721" s="35" t="s">
        <v>172</v>
      </c>
      <c r="O1721" s="35" t="s">
        <v>173</v>
      </c>
      <c r="P1721" s="38">
        <v>474000</v>
      </c>
      <c r="Q1721" s="38">
        <v>6650</v>
      </c>
      <c r="R1721" s="38">
        <v>10000</v>
      </c>
      <c r="S1721" s="38">
        <v>0</v>
      </c>
      <c r="T1721" s="38">
        <v>0</v>
      </c>
      <c r="U1721" s="19"/>
      <c r="V1721" s="38">
        <v>0</v>
      </c>
      <c r="W1721" s="19"/>
      <c r="X1721" s="38">
        <v>0</v>
      </c>
      <c r="Y1721" s="38">
        <v>490650</v>
      </c>
      <c r="Z1721" s="38">
        <v>490650</v>
      </c>
      <c r="AA1721" s="39" t="s">
        <v>14863</v>
      </c>
      <c r="AB1721" s="38" t="s">
        <v>162</v>
      </c>
      <c r="AC1721" s="38" t="s">
        <v>112</v>
      </c>
    </row>
    <row r="1722" spans="1:29" x14ac:dyDescent="0.25">
      <c r="A1722" s="13" t="str">
        <f t="shared" si="54"/>
        <v>1955019350</v>
      </c>
      <c r="B1722" s="35">
        <v>1717</v>
      </c>
      <c r="C1722" s="36" t="s">
        <v>14864</v>
      </c>
      <c r="D1722" s="13" t="str">
        <f t="shared" si="55"/>
        <v>1955019350</v>
      </c>
      <c r="E1722" s="36"/>
      <c r="F1722" s="35" t="s">
        <v>14865</v>
      </c>
      <c r="G1722" s="37">
        <v>44109.424479166664</v>
      </c>
      <c r="H1722" s="35" t="s">
        <v>157</v>
      </c>
      <c r="I1722" s="35" t="s">
        <v>14866</v>
      </c>
      <c r="J1722" s="35" t="s">
        <v>14866</v>
      </c>
      <c r="K1722" s="35" t="s">
        <v>14867</v>
      </c>
      <c r="L1722" s="35" t="s">
        <v>14868</v>
      </c>
      <c r="M1722" s="35" t="s">
        <v>14869</v>
      </c>
      <c r="N1722" s="35" t="s">
        <v>14870</v>
      </c>
      <c r="O1722" s="35" t="s">
        <v>14871</v>
      </c>
      <c r="P1722" s="38">
        <v>213000</v>
      </c>
      <c r="Q1722" s="38">
        <v>6650</v>
      </c>
      <c r="R1722" s="38">
        <v>0</v>
      </c>
      <c r="S1722" s="38">
        <v>0</v>
      </c>
      <c r="T1722" s="38">
        <v>0</v>
      </c>
      <c r="U1722" s="19"/>
      <c r="V1722" s="38">
        <v>0</v>
      </c>
      <c r="W1722" s="19"/>
      <c r="X1722" s="38">
        <v>0</v>
      </c>
      <c r="Y1722" s="38">
        <v>219650</v>
      </c>
      <c r="Z1722" s="38">
        <v>219650</v>
      </c>
      <c r="AA1722" s="20"/>
      <c r="AB1722" s="19"/>
      <c r="AC1722" s="38" t="s">
        <v>112</v>
      </c>
    </row>
    <row r="1723" spans="1:29" x14ac:dyDescent="0.25">
      <c r="A1723" s="13" t="str">
        <f t="shared" si="54"/>
        <v>1935019561</v>
      </c>
      <c r="B1723" s="35">
        <v>1718</v>
      </c>
      <c r="C1723" s="36" t="s">
        <v>14872</v>
      </c>
      <c r="D1723" s="13" t="str">
        <f t="shared" si="55"/>
        <v>1935019561</v>
      </c>
      <c r="E1723" s="36"/>
      <c r="F1723" s="35" t="s">
        <v>14873</v>
      </c>
      <c r="G1723" s="37">
        <v>44109.424722222226</v>
      </c>
      <c r="H1723" s="35" t="s">
        <v>157</v>
      </c>
      <c r="I1723" s="35" t="s">
        <v>14874</v>
      </c>
      <c r="J1723" s="35" t="s">
        <v>14874</v>
      </c>
      <c r="K1723" s="35" t="s">
        <v>14875</v>
      </c>
      <c r="L1723" s="35" t="s">
        <v>14876</v>
      </c>
      <c r="M1723" s="35" t="s">
        <v>14877</v>
      </c>
      <c r="N1723" s="35" t="s">
        <v>14878</v>
      </c>
      <c r="O1723" s="35" t="s">
        <v>14879</v>
      </c>
      <c r="P1723" s="38">
        <v>1161000</v>
      </c>
      <c r="Q1723" s="38">
        <v>6650</v>
      </c>
      <c r="R1723" s="38">
        <v>0</v>
      </c>
      <c r="S1723" s="38">
        <v>0</v>
      </c>
      <c r="T1723" s="38">
        <v>0</v>
      </c>
      <c r="U1723" s="19"/>
      <c r="V1723" s="38">
        <v>0</v>
      </c>
      <c r="W1723" s="19"/>
      <c r="X1723" s="38">
        <v>0</v>
      </c>
      <c r="Y1723" s="38">
        <v>1167650</v>
      </c>
      <c r="Z1723" s="38">
        <v>1167650</v>
      </c>
      <c r="AA1723" s="20"/>
      <c r="AB1723" s="19"/>
      <c r="AC1723" s="38" t="s">
        <v>112</v>
      </c>
    </row>
    <row r="1724" spans="1:29" x14ac:dyDescent="0.25">
      <c r="A1724" s="13" t="str">
        <f t="shared" si="54"/>
        <v>1644768223</v>
      </c>
      <c r="B1724" s="35">
        <v>1719</v>
      </c>
      <c r="C1724" s="36" t="s">
        <v>14880</v>
      </c>
      <c r="D1724" s="13" t="str">
        <f t="shared" si="55"/>
        <v>1644768223</v>
      </c>
      <c r="E1724" s="36"/>
      <c r="F1724" s="35" t="s">
        <v>14881</v>
      </c>
      <c r="G1724" s="37">
        <v>44109.425925925927</v>
      </c>
      <c r="H1724" s="35" t="s">
        <v>157</v>
      </c>
      <c r="I1724" s="35" t="s">
        <v>14882</v>
      </c>
      <c r="J1724" s="35" t="s">
        <v>14882</v>
      </c>
      <c r="K1724" s="35" t="s">
        <v>14883</v>
      </c>
      <c r="L1724" s="35" t="s">
        <v>14884</v>
      </c>
      <c r="M1724" s="35" t="s">
        <v>14885</v>
      </c>
      <c r="N1724" s="35" t="s">
        <v>626</v>
      </c>
      <c r="O1724" s="35" t="s">
        <v>627</v>
      </c>
      <c r="P1724" s="38">
        <v>1000000</v>
      </c>
      <c r="Q1724" s="38">
        <v>6650</v>
      </c>
      <c r="R1724" s="38">
        <v>0</v>
      </c>
      <c r="S1724" s="38">
        <v>0</v>
      </c>
      <c r="T1724" s="38">
        <v>0</v>
      </c>
      <c r="U1724" s="19"/>
      <c r="V1724" s="38">
        <v>0</v>
      </c>
      <c r="W1724" s="19"/>
      <c r="X1724" s="38">
        <v>0</v>
      </c>
      <c r="Y1724" s="38">
        <v>1006650</v>
      </c>
      <c r="Z1724" s="38">
        <v>1006650</v>
      </c>
      <c r="AA1724" s="20"/>
      <c r="AB1724" s="19"/>
      <c r="AC1724" s="38" t="s">
        <v>112</v>
      </c>
    </row>
    <row r="1725" spans="1:29" x14ac:dyDescent="0.25">
      <c r="A1725" s="13" t="str">
        <f t="shared" si="54"/>
        <v>1676768384</v>
      </c>
      <c r="B1725" s="35">
        <v>1720</v>
      </c>
      <c r="C1725" s="36" t="s">
        <v>14886</v>
      </c>
      <c r="D1725" s="13" t="str">
        <f t="shared" si="55"/>
        <v>1676768384</v>
      </c>
      <c r="E1725" s="36"/>
      <c r="F1725" s="35" t="s">
        <v>14887</v>
      </c>
      <c r="G1725" s="37">
        <v>44109.430532407408</v>
      </c>
      <c r="H1725" s="35" t="s">
        <v>157</v>
      </c>
      <c r="I1725" s="35" t="s">
        <v>14888</v>
      </c>
      <c r="J1725" s="35" t="s">
        <v>14888</v>
      </c>
      <c r="K1725" s="35" t="s">
        <v>14889</v>
      </c>
      <c r="L1725" s="35" t="s">
        <v>14890</v>
      </c>
      <c r="M1725" s="35" t="s">
        <v>14891</v>
      </c>
      <c r="N1725" s="35" t="s">
        <v>14892</v>
      </c>
      <c r="O1725" s="35" t="s">
        <v>14893</v>
      </c>
      <c r="P1725" s="38">
        <v>1424000</v>
      </c>
      <c r="Q1725" s="38">
        <v>6650</v>
      </c>
      <c r="R1725" s="38">
        <v>0</v>
      </c>
      <c r="S1725" s="38">
        <v>0</v>
      </c>
      <c r="T1725" s="38">
        <v>0</v>
      </c>
      <c r="U1725" s="19"/>
      <c r="V1725" s="38">
        <v>0</v>
      </c>
      <c r="W1725" s="19"/>
      <c r="X1725" s="38">
        <v>0</v>
      </c>
      <c r="Y1725" s="38">
        <v>1430650</v>
      </c>
      <c r="Z1725" s="38">
        <v>1430650</v>
      </c>
      <c r="AA1725" s="20"/>
      <c r="AB1725" s="19"/>
      <c r="AC1725" s="38" t="s">
        <v>112</v>
      </c>
    </row>
    <row r="1726" spans="1:29" x14ac:dyDescent="0.25">
      <c r="A1726" s="13" t="str">
        <f t="shared" si="54"/>
        <v>1931119224</v>
      </c>
      <c r="B1726" s="35">
        <v>1721</v>
      </c>
      <c r="C1726" s="36" t="s">
        <v>14894</v>
      </c>
      <c r="D1726" s="13" t="str">
        <f t="shared" si="55"/>
        <v>1931119224</v>
      </c>
      <c r="E1726" s="36"/>
      <c r="F1726" s="35" t="s">
        <v>14895</v>
      </c>
      <c r="G1726" s="37">
        <v>44109.433194444442</v>
      </c>
      <c r="H1726" s="35" t="s">
        <v>157</v>
      </c>
      <c r="I1726" s="35" t="s">
        <v>14896</v>
      </c>
      <c r="J1726" s="35" t="s">
        <v>14896</v>
      </c>
      <c r="K1726" s="35" t="s">
        <v>14897</v>
      </c>
      <c r="L1726" s="35" t="s">
        <v>14898</v>
      </c>
      <c r="M1726" s="35" t="s">
        <v>14899</v>
      </c>
      <c r="N1726" s="35" t="s">
        <v>14900</v>
      </c>
      <c r="O1726" s="35" t="s">
        <v>14901</v>
      </c>
      <c r="P1726" s="38">
        <v>620000</v>
      </c>
      <c r="Q1726" s="38">
        <v>6650</v>
      </c>
      <c r="R1726" s="38">
        <v>0</v>
      </c>
      <c r="S1726" s="38">
        <v>0</v>
      </c>
      <c r="T1726" s="38">
        <v>0</v>
      </c>
      <c r="U1726" s="19"/>
      <c r="V1726" s="38">
        <v>0</v>
      </c>
      <c r="W1726" s="19"/>
      <c r="X1726" s="38">
        <v>0</v>
      </c>
      <c r="Y1726" s="38">
        <v>626650</v>
      </c>
      <c r="Z1726" s="38">
        <v>626650</v>
      </c>
      <c r="AA1726" s="20"/>
      <c r="AB1726" s="19"/>
      <c r="AC1726" s="38" t="s">
        <v>112</v>
      </c>
    </row>
    <row r="1727" spans="1:29" x14ac:dyDescent="0.25">
      <c r="A1727" s="13" t="str">
        <f t="shared" si="54"/>
        <v>1914119495</v>
      </c>
      <c r="B1727" s="35">
        <v>1722</v>
      </c>
      <c r="C1727" s="36" t="s">
        <v>14902</v>
      </c>
      <c r="D1727" s="13" t="str">
        <f t="shared" si="55"/>
        <v>1914119495</v>
      </c>
      <c r="E1727" s="36"/>
      <c r="F1727" s="35" t="s">
        <v>14903</v>
      </c>
      <c r="G1727" s="37">
        <v>44109.434606481482</v>
      </c>
      <c r="H1727" s="35" t="s">
        <v>157</v>
      </c>
      <c r="I1727" s="35" t="s">
        <v>14904</v>
      </c>
      <c r="J1727" s="35" t="s">
        <v>14904</v>
      </c>
      <c r="K1727" s="35" t="s">
        <v>14905</v>
      </c>
      <c r="L1727" s="35" t="s">
        <v>14906</v>
      </c>
      <c r="M1727" s="35" t="s">
        <v>14907</v>
      </c>
      <c r="N1727" s="35" t="s">
        <v>1445</v>
      </c>
      <c r="O1727" s="35" t="s">
        <v>1446</v>
      </c>
      <c r="P1727" s="38">
        <v>583000</v>
      </c>
      <c r="Q1727" s="38">
        <v>6650</v>
      </c>
      <c r="R1727" s="38">
        <v>8000</v>
      </c>
      <c r="S1727" s="38">
        <v>0</v>
      </c>
      <c r="T1727" s="38">
        <v>0</v>
      </c>
      <c r="U1727" s="19"/>
      <c r="V1727" s="38">
        <v>0</v>
      </c>
      <c r="W1727" s="19"/>
      <c r="X1727" s="38">
        <v>0</v>
      </c>
      <c r="Y1727" s="38">
        <v>597650</v>
      </c>
      <c r="Z1727" s="38">
        <v>597650</v>
      </c>
      <c r="AA1727" s="39" t="s">
        <v>14908</v>
      </c>
      <c r="AB1727" s="38" t="s">
        <v>162</v>
      </c>
      <c r="AC1727" s="38" t="s">
        <v>112</v>
      </c>
    </row>
    <row r="1728" spans="1:29" x14ac:dyDescent="0.25">
      <c r="A1728" s="13" t="str">
        <f t="shared" si="54"/>
        <v>1485119498</v>
      </c>
      <c r="B1728" s="35">
        <v>1723</v>
      </c>
      <c r="C1728" s="36" t="s">
        <v>14909</v>
      </c>
      <c r="D1728" s="13" t="str">
        <f t="shared" si="55"/>
        <v>1485119498</v>
      </c>
      <c r="E1728" s="36"/>
      <c r="F1728" s="35" t="s">
        <v>14910</v>
      </c>
      <c r="G1728" s="37">
        <v>44109.43540509259</v>
      </c>
      <c r="H1728" s="35" t="s">
        <v>157</v>
      </c>
      <c r="I1728" s="35" t="s">
        <v>14911</v>
      </c>
      <c r="J1728" s="35" t="s">
        <v>14911</v>
      </c>
      <c r="K1728" s="35" t="s">
        <v>14912</v>
      </c>
      <c r="L1728" s="35" t="s">
        <v>14913</v>
      </c>
      <c r="M1728" s="35" t="s">
        <v>14914</v>
      </c>
      <c r="N1728" s="35" t="s">
        <v>714</v>
      </c>
      <c r="O1728" s="35" t="s">
        <v>715</v>
      </c>
      <c r="P1728" s="38">
        <v>240000</v>
      </c>
      <c r="Q1728" s="38">
        <v>6650</v>
      </c>
      <c r="R1728" s="38">
        <v>0</v>
      </c>
      <c r="S1728" s="38">
        <v>0</v>
      </c>
      <c r="T1728" s="38">
        <v>0</v>
      </c>
      <c r="U1728" s="19"/>
      <c r="V1728" s="38">
        <v>0</v>
      </c>
      <c r="W1728" s="19"/>
      <c r="X1728" s="38">
        <v>0</v>
      </c>
      <c r="Y1728" s="38">
        <v>246650</v>
      </c>
      <c r="Z1728" s="38">
        <v>246650</v>
      </c>
      <c r="AA1728" s="20"/>
      <c r="AB1728" s="19"/>
      <c r="AC1728" s="38" t="s">
        <v>112</v>
      </c>
    </row>
    <row r="1729" spans="1:29" x14ac:dyDescent="0.25">
      <c r="A1729" s="13" t="str">
        <f t="shared" si="54"/>
        <v>1455868196</v>
      </c>
      <c r="B1729" s="35">
        <v>1724</v>
      </c>
      <c r="C1729" s="36" t="s">
        <v>14915</v>
      </c>
      <c r="D1729" s="13" t="str">
        <f t="shared" si="55"/>
        <v>1455868196</v>
      </c>
      <c r="E1729" s="36"/>
      <c r="F1729" s="35" t="s">
        <v>14916</v>
      </c>
      <c r="G1729" s="37">
        <v>44109.43854166667</v>
      </c>
      <c r="H1729" s="35" t="s">
        <v>157</v>
      </c>
      <c r="I1729" s="35" t="s">
        <v>14917</v>
      </c>
      <c r="J1729" s="35" t="s">
        <v>14917</v>
      </c>
      <c r="K1729" s="35" t="s">
        <v>14918</v>
      </c>
      <c r="L1729" s="35" t="s">
        <v>14919</v>
      </c>
      <c r="M1729" s="35" t="s">
        <v>14920</v>
      </c>
      <c r="N1729" s="35" t="s">
        <v>14921</v>
      </c>
      <c r="O1729" s="35" t="s">
        <v>14922</v>
      </c>
      <c r="P1729" s="38">
        <v>3230000</v>
      </c>
      <c r="Q1729" s="38">
        <v>6650</v>
      </c>
      <c r="R1729" s="38">
        <v>45000</v>
      </c>
      <c r="S1729" s="38">
        <v>0</v>
      </c>
      <c r="T1729" s="38">
        <v>0</v>
      </c>
      <c r="U1729" s="19"/>
      <c r="V1729" s="38">
        <v>0</v>
      </c>
      <c r="W1729" s="19"/>
      <c r="X1729" s="38">
        <v>0</v>
      </c>
      <c r="Y1729" s="38">
        <v>3281650</v>
      </c>
      <c r="Z1729" s="38">
        <v>3281650</v>
      </c>
      <c r="AA1729" s="39" t="s">
        <v>14923</v>
      </c>
      <c r="AB1729" s="38" t="s">
        <v>151</v>
      </c>
      <c r="AC1729" s="38" t="s">
        <v>112</v>
      </c>
    </row>
    <row r="1730" spans="1:29" x14ac:dyDescent="0.25">
      <c r="A1730" s="13" t="str">
        <f t="shared" si="54"/>
        <v>1312219868</v>
      </c>
      <c r="B1730" s="35">
        <v>1725</v>
      </c>
      <c r="C1730" s="36" t="s">
        <v>14924</v>
      </c>
      <c r="D1730" s="13" t="str">
        <f t="shared" si="55"/>
        <v>1312219868</v>
      </c>
      <c r="E1730" s="36"/>
      <c r="F1730" s="35" t="s">
        <v>14925</v>
      </c>
      <c r="G1730" s="37">
        <v>44109.44667824074</v>
      </c>
      <c r="H1730" s="35" t="s">
        <v>157</v>
      </c>
      <c r="I1730" s="35" t="s">
        <v>14926</v>
      </c>
      <c r="J1730" s="35" t="s">
        <v>14926</v>
      </c>
      <c r="K1730" s="35" t="s">
        <v>14927</v>
      </c>
      <c r="L1730" s="35" t="s">
        <v>14928</v>
      </c>
      <c r="M1730" s="35" t="s">
        <v>14929</v>
      </c>
      <c r="N1730" s="35" t="s">
        <v>6401</v>
      </c>
      <c r="O1730" s="35" t="s">
        <v>6402</v>
      </c>
      <c r="P1730" s="38">
        <v>620000</v>
      </c>
      <c r="Q1730" s="38">
        <v>6650</v>
      </c>
      <c r="R1730" s="38">
        <v>10000</v>
      </c>
      <c r="S1730" s="38">
        <v>0</v>
      </c>
      <c r="T1730" s="38">
        <v>0</v>
      </c>
      <c r="U1730" s="19"/>
      <c r="V1730" s="38">
        <v>0</v>
      </c>
      <c r="W1730" s="19"/>
      <c r="X1730" s="38">
        <v>0</v>
      </c>
      <c r="Y1730" s="38">
        <v>636650</v>
      </c>
      <c r="Z1730" s="38">
        <v>636650</v>
      </c>
      <c r="AA1730" s="39" t="s">
        <v>14930</v>
      </c>
      <c r="AB1730" s="38" t="s">
        <v>162</v>
      </c>
      <c r="AC1730" s="38" t="s">
        <v>112</v>
      </c>
    </row>
    <row r="1731" spans="1:29" x14ac:dyDescent="0.25">
      <c r="A1731" s="13" t="str">
        <f t="shared" si="54"/>
        <v>1901968035</v>
      </c>
      <c r="B1731" s="35">
        <v>1726</v>
      </c>
      <c r="C1731" s="36" t="s">
        <v>14931</v>
      </c>
      <c r="D1731" s="13" t="str">
        <f t="shared" si="55"/>
        <v>1901968035</v>
      </c>
      <c r="E1731" s="36"/>
      <c r="F1731" s="35" t="s">
        <v>14932</v>
      </c>
      <c r="G1731" s="37">
        <v>44109.448854166665</v>
      </c>
      <c r="H1731" s="35" t="s">
        <v>157</v>
      </c>
      <c r="I1731" s="35" t="s">
        <v>14933</v>
      </c>
      <c r="J1731" s="35" t="s">
        <v>14933</v>
      </c>
      <c r="K1731" s="35" t="s">
        <v>14934</v>
      </c>
      <c r="L1731" s="35" t="s">
        <v>14935</v>
      </c>
      <c r="M1731" s="35" t="s">
        <v>14936</v>
      </c>
      <c r="N1731" s="35" t="s">
        <v>727</v>
      </c>
      <c r="O1731" s="35" t="s">
        <v>728</v>
      </c>
      <c r="P1731" s="38">
        <v>150000</v>
      </c>
      <c r="Q1731" s="38">
        <v>6650</v>
      </c>
      <c r="R1731" s="38">
        <v>8000</v>
      </c>
      <c r="S1731" s="38">
        <v>0</v>
      </c>
      <c r="T1731" s="38">
        <v>0</v>
      </c>
      <c r="U1731" s="19"/>
      <c r="V1731" s="38">
        <v>0</v>
      </c>
      <c r="W1731" s="19"/>
      <c r="X1731" s="38">
        <v>0</v>
      </c>
      <c r="Y1731" s="38">
        <v>164650</v>
      </c>
      <c r="Z1731" s="38">
        <v>164650</v>
      </c>
      <c r="AA1731" s="39" t="s">
        <v>14937</v>
      </c>
      <c r="AB1731" s="38" t="s">
        <v>138</v>
      </c>
      <c r="AC1731" s="38" t="s">
        <v>112</v>
      </c>
    </row>
    <row r="1732" spans="1:29" x14ac:dyDescent="0.25">
      <c r="A1732" s="13" t="str">
        <f t="shared" si="54"/>
        <v>1649968857</v>
      </c>
      <c r="B1732" s="35">
        <v>1727</v>
      </c>
      <c r="C1732" s="36" t="s">
        <v>14938</v>
      </c>
      <c r="D1732" s="13" t="str">
        <f t="shared" si="55"/>
        <v>1649968857</v>
      </c>
      <c r="E1732" s="36"/>
      <c r="F1732" s="35" t="s">
        <v>14939</v>
      </c>
      <c r="G1732" s="37">
        <v>44109.453634259262</v>
      </c>
      <c r="H1732" s="35" t="s">
        <v>157</v>
      </c>
      <c r="I1732" s="35" t="s">
        <v>14940</v>
      </c>
      <c r="J1732" s="35" t="s">
        <v>14940</v>
      </c>
      <c r="K1732" s="35" t="s">
        <v>14941</v>
      </c>
      <c r="L1732" s="35" t="s">
        <v>14942</v>
      </c>
      <c r="M1732" s="35" t="s">
        <v>14943</v>
      </c>
      <c r="N1732" s="35" t="s">
        <v>14944</v>
      </c>
      <c r="O1732" s="35" t="s">
        <v>14945</v>
      </c>
      <c r="P1732" s="38">
        <v>270000</v>
      </c>
      <c r="Q1732" s="38">
        <v>6650</v>
      </c>
      <c r="R1732" s="38">
        <v>0</v>
      </c>
      <c r="S1732" s="38">
        <v>0</v>
      </c>
      <c r="T1732" s="38">
        <v>0</v>
      </c>
      <c r="U1732" s="19"/>
      <c r="V1732" s="38">
        <v>0</v>
      </c>
      <c r="W1732" s="19"/>
      <c r="X1732" s="38">
        <v>0</v>
      </c>
      <c r="Y1732" s="38">
        <v>276650</v>
      </c>
      <c r="Z1732" s="38">
        <v>276650</v>
      </c>
      <c r="AA1732" s="20"/>
      <c r="AB1732" s="19"/>
      <c r="AC1732" s="38" t="s">
        <v>112</v>
      </c>
    </row>
    <row r="1733" spans="1:29" x14ac:dyDescent="0.25">
      <c r="A1733" s="13" t="str">
        <f t="shared" si="54"/>
        <v>1404868567</v>
      </c>
      <c r="B1733" s="35">
        <v>1728</v>
      </c>
      <c r="C1733" s="36" t="s">
        <v>14946</v>
      </c>
      <c r="D1733" s="13" t="str">
        <f t="shared" si="55"/>
        <v>1404868567</v>
      </c>
      <c r="E1733" s="36"/>
      <c r="F1733" s="35" t="s">
        <v>14947</v>
      </c>
      <c r="G1733" s="37">
        <v>44109.455266203702</v>
      </c>
      <c r="H1733" s="35" t="s">
        <v>157</v>
      </c>
      <c r="I1733" s="35" t="s">
        <v>14948</v>
      </c>
      <c r="J1733" s="35" t="s">
        <v>14948</v>
      </c>
      <c r="K1733" s="35" t="s">
        <v>14949</v>
      </c>
      <c r="L1733" s="35" t="s">
        <v>14950</v>
      </c>
      <c r="M1733" s="35" t="s">
        <v>14951</v>
      </c>
      <c r="N1733" s="35" t="s">
        <v>10175</v>
      </c>
      <c r="O1733" s="35" t="s">
        <v>856</v>
      </c>
      <c r="P1733" s="38">
        <v>360000</v>
      </c>
      <c r="Q1733" s="38">
        <v>6650</v>
      </c>
      <c r="R1733" s="38">
        <v>30000</v>
      </c>
      <c r="S1733" s="38">
        <v>0</v>
      </c>
      <c r="T1733" s="38">
        <v>0</v>
      </c>
      <c r="U1733" s="19"/>
      <c r="V1733" s="38">
        <v>0</v>
      </c>
      <c r="W1733" s="19"/>
      <c r="X1733" s="38">
        <v>0</v>
      </c>
      <c r="Y1733" s="38">
        <v>396650</v>
      </c>
      <c r="Z1733" s="38">
        <v>396650</v>
      </c>
      <c r="AA1733" s="39" t="s">
        <v>14952</v>
      </c>
      <c r="AB1733" s="38" t="s">
        <v>162</v>
      </c>
      <c r="AC1733" s="38" t="s">
        <v>112</v>
      </c>
    </row>
    <row r="1734" spans="1:29" x14ac:dyDescent="0.25">
      <c r="A1734" s="13" t="str">
        <f t="shared" ref="A1734:A1797" si="56">D1734</f>
        <v>1172078006</v>
      </c>
      <c r="B1734" s="35">
        <v>1729</v>
      </c>
      <c r="C1734" s="36" t="s">
        <v>14953</v>
      </c>
      <c r="D1734" s="13" t="str">
        <f t="shared" ref="D1734:D1797" si="57">RIGHT(C1734,LEN(C1734)-6)</f>
        <v>1172078006</v>
      </c>
      <c r="E1734" s="36"/>
      <c r="F1734" s="35" t="s">
        <v>14954</v>
      </c>
      <c r="G1734" s="37">
        <v>44109.457812499997</v>
      </c>
      <c r="H1734" s="35" t="s">
        <v>157</v>
      </c>
      <c r="I1734" s="35" t="s">
        <v>14955</v>
      </c>
      <c r="J1734" s="35" t="s">
        <v>14955</v>
      </c>
      <c r="K1734" s="35" t="s">
        <v>14956</v>
      </c>
      <c r="L1734" s="35" t="s">
        <v>14957</v>
      </c>
      <c r="M1734" s="35" t="s">
        <v>14958</v>
      </c>
      <c r="N1734" s="35" t="s">
        <v>650</v>
      </c>
      <c r="O1734" s="35" t="s">
        <v>651</v>
      </c>
      <c r="P1734" s="38">
        <v>525000</v>
      </c>
      <c r="Q1734" s="38">
        <v>6650</v>
      </c>
      <c r="R1734" s="38">
        <v>0</v>
      </c>
      <c r="S1734" s="38">
        <v>0</v>
      </c>
      <c r="T1734" s="38">
        <v>0</v>
      </c>
      <c r="U1734" s="19"/>
      <c r="V1734" s="38">
        <v>0</v>
      </c>
      <c r="W1734" s="19"/>
      <c r="X1734" s="38">
        <v>0</v>
      </c>
      <c r="Y1734" s="38">
        <v>531650</v>
      </c>
      <c r="Z1734" s="38">
        <v>531650</v>
      </c>
      <c r="AA1734" s="20"/>
      <c r="AB1734" s="19"/>
      <c r="AC1734" s="38" t="s">
        <v>112</v>
      </c>
    </row>
    <row r="1735" spans="1:29" x14ac:dyDescent="0.25">
      <c r="A1735" s="13" t="str">
        <f t="shared" si="56"/>
        <v>1384078482</v>
      </c>
      <c r="B1735" s="35">
        <v>1730</v>
      </c>
      <c r="C1735" s="36" t="s">
        <v>14959</v>
      </c>
      <c r="D1735" s="13" t="str">
        <f t="shared" si="57"/>
        <v>1384078482</v>
      </c>
      <c r="E1735" s="36"/>
      <c r="F1735" s="35" t="s">
        <v>14960</v>
      </c>
      <c r="G1735" s="37">
        <v>44109.460011574076</v>
      </c>
      <c r="H1735" s="35" t="s">
        <v>157</v>
      </c>
      <c r="I1735" s="35" t="s">
        <v>14961</v>
      </c>
      <c r="J1735" s="35" t="s">
        <v>14961</v>
      </c>
      <c r="K1735" s="35" t="s">
        <v>14962</v>
      </c>
      <c r="L1735" s="35" t="s">
        <v>14963</v>
      </c>
      <c r="M1735" s="35" t="s">
        <v>14964</v>
      </c>
      <c r="N1735" s="35" t="s">
        <v>230</v>
      </c>
      <c r="O1735" s="35" t="s">
        <v>231</v>
      </c>
      <c r="P1735" s="38">
        <v>500000</v>
      </c>
      <c r="Q1735" s="38">
        <v>6650</v>
      </c>
      <c r="R1735" s="38">
        <v>8000</v>
      </c>
      <c r="S1735" s="38">
        <v>0</v>
      </c>
      <c r="T1735" s="38">
        <v>0</v>
      </c>
      <c r="U1735" s="19"/>
      <c r="V1735" s="38">
        <v>0</v>
      </c>
      <c r="W1735" s="19"/>
      <c r="X1735" s="38">
        <v>0</v>
      </c>
      <c r="Y1735" s="38">
        <v>514650</v>
      </c>
      <c r="Z1735" s="38">
        <v>514650</v>
      </c>
      <c r="AA1735" s="39" t="s">
        <v>14965</v>
      </c>
      <c r="AB1735" s="38" t="s">
        <v>158</v>
      </c>
      <c r="AC1735" s="38" t="s">
        <v>112</v>
      </c>
    </row>
    <row r="1736" spans="1:29" x14ac:dyDescent="0.25">
      <c r="A1736" s="13" t="str">
        <f t="shared" si="56"/>
        <v>1496319720</v>
      </c>
      <c r="B1736" s="35">
        <v>1731</v>
      </c>
      <c r="C1736" s="36" t="s">
        <v>14966</v>
      </c>
      <c r="D1736" s="13" t="str">
        <f t="shared" si="57"/>
        <v>1496319720</v>
      </c>
      <c r="E1736" s="36"/>
      <c r="F1736" s="35" t="s">
        <v>14967</v>
      </c>
      <c r="G1736" s="37">
        <v>44109.460532407407</v>
      </c>
      <c r="H1736" s="35" t="s">
        <v>157</v>
      </c>
      <c r="I1736" s="35" t="s">
        <v>14968</v>
      </c>
      <c r="J1736" s="35" t="s">
        <v>14968</v>
      </c>
      <c r="K1736" s="35" t="s">
        <v>14969</v>
      </c>
      <c r="L1736" s="35" t="s">
        <v>14970</v>
      </c>
      <c r="M1736" s="35" t="s">
        <v>14971</v>
      </c>
      <c r="N1736" s="35" t="s">
        <v>684</v>
      </c>
      <c r="O1736" s="35" t="s">
        <v>685</v>
      </c>
      <c r="P1736" s="38">
        <v>264000</v>
      </c>
      <c r="Q1736" s="38">
        <v>6650</v>
      </c>
      <c r="R1736" s="38">
        <v>8000</v>
      </c>
      <c r="S1736" s="38">
        <v>0</v>
      </c>
      <c r="T1736" s="38">
        <v>0</v>
      </c>
      <c r="U1736" s="19"/>
      <c r="V1736" s="38">
        <v>0</v>
      </c>
      <c r="W1736" s="19"/>
      <c r="X1736" s="38">
        <v>0</v>
      </c>
      <c r="Y1736" s="38">
        <v>278650</v>
      </c>
      <c r="Z1736" s="38">
        <v>278650</v>
      </c>
      <c r="AA1736" s="39" t="s">
        <v>14972</v>
      </c>
      <c r="AB1736" s="38" t="s">
        <v>158</v>
      </c>
      <c r="AC1736" s="38" t="s">
        <v>112</v>
      </c>
    </row>
    <row r="1737" spans="1:29" x14ac:dyDescent="0.25">
      <c r="A1737" s="13" t="str">
        <f t="shared" si="56"/>
        <v>1486078164</v>
      </c>
      <c r="B1737" s="35">
        <v>1732</v>
      </c>
      <c r="C1737" s="36" t="s">
        <v>14973</v>
      </c>
      <c r="D1737" s="13" t="str">
        <f t="shared" si="57"/>
        <v>1486078164</v>
      </c>
      <c r="E1737" s="36"/>
      <c r="F1737" s="35" t="s">
        <v>14974</v>
      </c>
      <c r="G1737" s="37">
        <v>44109.462245370371</v>
      </c>
      <c r="H1737" s="35" t="s">
        <v>157</v>
      </c>
      <c r="I1737" s="35" t="s">
        <v>14975</v>
      </c>
      <c r="J1737" s="35" t="s">
        <v>14975</v>
      </c>
      <c r="K1737" s="35" t="s">
        <v>14976</v>
      </c>
      <c r="L1737" s="35" t="s">
        <v>14977</v>
      </c>
      <c r="M1737" s="35" t="s">
        <v>14978</v>
      </c>
      <c r="N1737" s="35" t="s">
        <v>1370</v>
      </c>
      <c r="O1737" s="35" t="s">
        <v>1371</v>
      </c>
      <c r="P1737" s="38">
        <v>150000</v>
      </c>
      <c r="Q1737" s="38">
        <v>6650</v>
      </c>
      <c r="R1737" s="38">
        <v>0</v>
      </c>
      <c r="S1737" s="38">
        <v>0</v>
      </c>
      <c r="T1737" s="38">
        <v>0</v>
      </c>
      <c r="U1737" s="19"/>
      <c r="V1737" s="38">
        <v>0</v>
      </c>
      <c r="W1737" s="19"/>
      <c r="X1737" s="38">
        <v>0</v>
      </c>
      <c r="Y1737" s="38">
        <v>156650</v>
      </c>
      <c r="Z1737" s="38">
        <v>156650</v>
      </c>
      <c r="AA1737" s="20"/>
      <c r="AB1737" s="19"/>
      <c r="AC1737" s="38" t="s">
        <v>112</v>
      </c>
    </row>
    <row r="1738" spans="1:29" x14ac:dyDescent="0.25">
      <c r="A1738" s="13" t="str">
        <f t="shared" si="56"/>
        <v>1562419994</v>
      </c>
      <c r="B1738" s="35">
        <v>1733</v>
      </c>
      <c r="C1738" s="36" t="s">
        <v>14979</v>
      </c>
      <c r="D1738" s="13" t="str">
        <f t="shared" si="57"/>
        <v>1562419994</v>
      </c>
      <c r="E1738" s="36"/>
      <c r="F1738" s="35" t="s">
        <v>14980</v>
      </c>
      <c r="G1738" s="37">
        <v>44109.466435185182</v>
      </c>
      <c r="H1738" s="35" t="s">
        <v>157</v>
      </c>
      <c r="I1738" s="35" t="s">
        <v>14981</v>
      </c>
      <c r="J1738" s="35" t="s">
        <v>14981</v>
      </c>
      <c r="K1738" s="35" t="s">
        <v>14982</v>
      </c>
      <c r="L1738" s="35" t="s">
        <v>14983</v>
      </c>
      <c r="M1738" s="35" t="s">
        <v>14984</v>
      </c>
      <c r="N1738" s="35" t="s">
        <v>1021</v>
      </c>
      <c r="O1738" s="35" t="s">
        <v>1022</v>
      </c>
      <c r="P1738" s="38">
        <v>88000</v>
      </c>
      <c r="Q1738" s="38">
        <v>6650</v>
      </c>
      <c r="R1738" s="38">
        <v>8000</v>
      </c>
      <c r="S1738" s="38">
        <v>0</v>
      </c>
      <c r="T1738" s="38">
        <v>0</v>
      </c>
      <c r="U1738" s="19"/>
      <c r="V1738" s="38">
        <v>0</v>
      </c>
      <c r="W1738" s="19"/>
      <c r="X1738" s="38">
        <v>0</v>
      </c>
      <c r="Y1738" s="38">
        <v>102650</v>
      </c>
      <c r="Z1738" s="38">
        <v>102650</v>
      </c>
      <c r="AA1738" s="39" t="s">
        <v>14985</v>
      </c>
      <c r="AB1738" s="38" t="s">
        <v>158</v>
      </c>
      <c r="AC1738" s="38" t="s">
        <v>112</v>
      </c>
    </row>
    <row r="1739" spans="1:29" x14ac:dyDescent="0.25">
      <c r="A1739" s="13" t="str">
        <f t="shared" si="56"/>
        <v>1244419144</v>
      </c>
      <c r="B1739" s="35">
        <v>1734</v>
      </c>
      <c r="C1739" s="36" t="s">
        <v>14986</v>
      </c>
      <c r="D1739" s="13" t="str">
        <f t="shared" si="57"/>
        <v>1244419144</v>
      </c>
      <c r="E1739" s="36"/>
      <c r="F1739" s="35" t="s">
        <v>14987</v>
      </c>
      <c r="G1739" s="37">
        <v>44109.468495370369</v>
      </c>
      <c r="H1739" s="35" t="s">
        <v>157</v>
      </c>
      <c r="I1739" s="35" t="s">
        <v>14988</v>
      </c>
      <c r="J1739" s="35" t="s">
        <v>14988</v>
      </c>
      <c r="K1739" s="35" t="s">
        <v>14989</v>
      </c>
      <c r="L1739" s="35" t="s">
        <v>14990</v>
      </c>
      <c r="M1739" s="35" t="s">
        <v>14991</v>
      </c>
      <c r="N1739" s="35" t="s">
        <v>6401</v>
      </c>
      <c r="O1739" s="35" t="s">
        <v>6402</v>
      </c>
      <c r="P1739" s="38">
        <v>38000</v>
      </c>
      <c r="Q1739" s="38">
        <v>6650</v>
      </c>
      <c r="R1739" s="38">
        <v>8000</v>
      </c>
      <c r="S1739" s="38">
        <v>0</v>
      </c>
      <c r="T1739" s="38">
        <v>0</v>
      </c>
      <c r="U1739" s="19"/>
      <c r="V1739" s="38">
        <v>0</v>
      </c>
      <c r="W1739" s="19"/>
      <c r="X1739" s="38">
        <v>0</v>
      </c>
      <c r="Y1739" s="38">
        <v>52650</v>
      </c>
      <c r="Z1739" s="38">
        <v>52650</v>
      </c>
      <c r="AA1739" s="39" t="s">
        <v>14992</v>
      </c>
      <c r="AB1739" s="38" t="s">
        <v>158</v>
      </c>
      <c r="AC1739" s="38" t="s">
        <v>112</v>
      </c>
    </row>
    <row r="1740" spans="1:29" x14ac:dyDescent="0.25">
      <c r="A1740" s="13" t="str">
        <f t="shared" si="56"/>
        <v>1970178886</v>
      </c>
      <c r="B1740" s="35">
        <v>1735</v>
      </c>
      <c r="C1740" s="36" t="s">
        <v>14993</v>
      </c>
      <c r="D1740" s="13" t="str">
        <f t="shared" si="57"/>
        <v>1970178886</v>
      </c>
      <c r="E1740" s="36"/>
      <c r="F1740" s="35" t="s">
        <v>14994</v>
      </c>
      <c r="G1740" s="37">
        <v>44109.469386574077</v>
      </c>
      <c r="H1740" s="35" t="s">
        <v>157</v>
      </c>
      <c r="I1740" s="35" t="s">
        <v>14995</v>
      </c>
      <c r="J1740" s="35" t="s">
        <v>14995</v>
      </c>
      <c r="K1740" s="35" t="s">
        <v>14996</v>
      </c>
      <c r="L1740" s="35" t="s">
        <v>14997</v>
      </c>
      <c r="M1740" s="35" t="s">
        <v>14998</v>
      </c>
      <c r="N1740" s="35" t="s">
        <v>3494</v>
      </c>
      <c r="O1740" s="35" t="s">
        <v>3495</v>
      </c>
      <c r="P1740" s="38">
        <v>610000</v>
      </c>
      <c r="Q1740" s="38">
        <v>6650</v>
      </c>
      <c r="R1740" s="38">
        <v>18000</v>
      </c>
      <c r="S1740" s="38">
        <v>0</v>
      </c>
      <c r="T1740" s="38">
        <v>0</v>
      </c>
      <c r="U1740" s="19"/>
      <c r="V1740" s="38">
        <v>0</v>
      </c>
      <c r="W1740" s="19"/>
      <c r="X1740" s="38">
        <v>0</v>
      </c>
      <c r="Y1740" s="38">
        <v>634650</v>
      </c>
      <c r="Z1740" s="38">
        <v>634650</v>
      </c>
      <c r="AA1740" s="20"/>
      <c r="AB1740" s="38" t="s">
        <v>179</v>
      </c>
      <c r="AC1740" s="38" t="s">
        <v>112</v>
      </c>
    </row>
    <row r="1741" spans="1:29" x14ac:dyDescent="0.25">
      <c r="A1741" s="13" t="str">
        <f t="shared" si="56"/>
        <v>1840278315</v>
      </c>
      <c r="B1741" s="35">
        <v>1736</v>
      </c>
      <c r="C1741" s="36" t="s">
        <v>14999</v>
      </c>
      <c r="D1741" s="13" t="str">
        <f t="shared" si="57"/>
        <v>1840278315</v>
      </c>
      <c r="E1741" s="36"/>
      <c r="F1741" s="35" t="s">
        <v>15000</v>
      </c>
      <c r="G1741" s="37">
        <v>44109.478680555556</v>
      </c>
      <c r="H1741" s="35" t="s">
        <v>157</v>
      </c>
      <c r="I1741" s="35" t="s">
        <v>15001</v>
      </c>
      <c r="J1741" s="35" t="s">
        <v>15001</v>
      </c>
      <c r="K1741" s="35" t="s">
        <v>15002</v>
      </c>
      <c r="L1741" s="35" t="s">
        <v>15003</v>
      </c>
      <c r="M1741" s="35" t="s">
        <v>15004</v>
      </c>
      <c r="N1741" s="35" t="s">
        <v>386</v>
      </c>
      <c r="O1741" s="35" t="s">
        <v>387</v>
      </c>
      <c r="P1741" s="38">
        <v>475000</v>
      </c>
      <c r="Q1741" s="38">
        <v>6650</v>
      </c>
      <c r="R1741" s="38">
        <v>10000</v>
      </c>
      <c r="S1741" s="38">
        <v>0</v>
      </c>
      <c r="T1741" s="38">
        <v>0</v>
      </c>
      <c r="U1741" s="19"/>
      <c r="V1741" s="38">
        <v>0</v>
      </c>
      <c r="W1741" s="19"/>
      <c r="X1741" s="38">
        <v>0</v>
      </c>
      <c r="Y1741" s="38">
        <v>491650</v>
      </c>
      <c r="Z1741" s="38">
        <v>491650</v>
      </c>
      <c r="AA1741" s="39" t="s">
        <v>15005</v>
      </c>
      <c r="AB1741" s="38" t="s">
        <v>162</v>
      </c>
      <c r="AC1741" s="38" t="s">
        <v>112</v>
      </c>
    </row>
    <row r="1742" spans="1:29" x14ac:dyDescent="0.25">
      <c r="A1742" s="13" t="str">
        <f t="shared" si="56"/>
        <v>1940619462</v>
      </c>
      <c r="B1742" s="35">
        <v>1737</v>
      </c>
      <c r="C1742" s="36" t="s">
        <v>15006</v>
      </c>
      <c r="D1742" s="13" t="str">
        <f t="shared" si="57"/>
        <v>1940619462</v>
      </c>
      <c r="E1742" s="36"/>
      <c r="F1742" s="35" t="s">
        <v>15007</v>
      </c>
      <c r="G1742" s="37">
        <v>44109.487835648149</v>
      </c>
      <c r="H1742" s="35" t="s">
        <v>157</v>
      </c>
      <c r="I1742" s="35" t="s">
        <v>15008</v>
      </c>
      <c r="J1742" s="35" t="s">
        <v>15008</v>
      </c>
      <c r="K1742" s="35" t="s">
        <v>15009</v>
      </c>
      <c r="L1742" s="35" t="s">
        <v>15010</v>
      </c>
      <c r="M1742" s="35" t="s">
        <v>15011</v>
      </c>
      <c r="N1742" s="35" t="s">
        <v>1061</v>
      </c>
      <c r="O1742" s="35" t="s">
        <v>1062</v>
      </c>
      <c r="P1742" s="38">
        <v>474000</v>
      </c>
      <c r="Q1742" s="38">
        <v>6650</v>
      </c>
      <c r="R1742" s="38">
        <v>8000</v>
      </c>
      <c r="S1742" s="38">
        <v>0</v>
      </c>
      <c r="T1742" s="38">
        <v>0</v>
      </c>
      <c r="U1742" s="19"/>
      <c r="V1742" s="38">
        <v>0</v>
      </c>
      <c r="W1742" s="19"/>
      <c r="X1742" s="38">
        <v>0</v>
      </c>
      <c r="Y1742" s="38">
        <v>488650</v>
      </c>
      <c r="Z1742" s="38">
        <v>488650</v>
      </c>
      <c r="AA1742" s="39" t="s">
        <v>15012</v>
      </c>
      <c r="AB1742" s="38" t="s">
        <v>138</v>
      </c>
      <c r="AC1742" s="38" t="s">
        <v>112</v>
      </c>
    </row>
    <row r="1743" spans="1:29" x14ac:dyDescent="0.25">
      <c r="A1743" s="13" t="str">
        <f t="shared" si="56"/>
        <v>1822619838</v>
      </c>
      <c r="B1743" s="35">
        <v>1738</v>
      </c>
      <c r="C1743" s="36" t="s">
        <v>15013</v>
      </c>
      <c r="D1743" s="13" t="str">
        <f t="shared" si="57"/>
        <v>1822619838</v>
      </c>
      <c r="E1743" s="36"/>
      <c r="F1743" s="35" t="s">
        <v>15014</v>
      </c>
      <c r="G1743" s="37">
        <v>44109.489363425928</v>
      </c>
      <c r="H1743" s="35" t="s">
        <v>157</v>
      </c>
      <c r="I1743" s="35" t="s">
        <v>15015</v>
      </c>
      <c r="J1743" s="35" t="s">
        <v>15015</v>
      </c>
      <c r="K1743" s="35" t="s">
        <v>15016</v>
      </c>
      <c r="L1743" s="35" t="s">
        <v>15017</v>
      </c>
      <c r="M1743" s="35" t="s">
        <v>15018</v>
      </c>
      <c r="N1743" s="35" t="s">
        <v>1425</v>
      </c>
      <c r="O1743" s="35" t="s">
        <v>1426</v>
      </c>
      <c r="P1743" s="38">
        <v>38000</v>
      </c>
      <c r="Q1743" s="38">
        <v>6650</v>
      </c>
      <c r="R1743" s="38">
        <v>0</v>
      </c>
      <c r="S1743" s="38">
        <v>0</v>
      </c>
      <c r="T1743" s="38">
        <v>0</v>
      </c>
      <c r="U1743" s="19"/>
      <c r="V1743" s="38">
        <v>0</v>
      </c>
      <c r="W1743" s="19"/>
      <c r="X1743" s="38">
        <v>0</v>
      </c>
      <c r="Y1743" s="38">
        <v>44650</v>
      </c>
      <c r="Z1743" s="38">
        <v>44650</v>
      </c>
      <c r="AA1743" s="20"/>
      <c r="AB1743" s="19"/>
      <c r="AC1743" s="38" t="s">
        <v>112</v>
      </c>
    </row>
    <row r="1744" spans="1:29" x14ac:dyDescent="0.25">
      <c r="A1744" s="13" t="str">
        <f t="shared" si="56"/>
        <v>1245619102</v>
      </c>
      <c r="B1744" s="35">
        <v>1739</v>
      </c>
      <c r="C1744" s="36" t="s">
        <v>15019</v>
      </c>
      <c r="D1744" s="13" t="str">
        <f t="shared" si="57"/>
        <v>1245619102</v>
      </c>
      <c r="E1744" s="36"/>
      <c r="F1744" s="35" t="s">
        <v>15020</v>
      </c>
      <c r="G1744" s="37">
        <v>44109.492997685185</v>
      </c>
      <c r="H1744" s="35" t="s">
        <v>157</v>
      </c>
      <c r="I1744" s="35" t="s">
        <v>15021</v>
      </c>
      <c r="J1744" s="35" t="s">
        <v>15021</v>
      </c>
      <c r="K1744" s="35" t="s">
        <v>15022</v>
      </c>
      <c r="L1744" s="35" t="s">
        <v>15023</v>
      </c>
      <c r="M1744" s="35" t="s">
        <v>15024</v>
      </c>
      <c r="N1744" s="35" t="s">
        <v>411</v>
      </c>
      <c r="O1744" s="35" t="s">
        <v>412</v>
      </c>
      <c r="P1744" s="38">
        <v>2295000</v>
      </c>
      <c r="Q1744" s="38">
        <v>6650</v>
      </c>
      <c r="R1744" s="38">
        <v>16000</v>
      </c>
      <c r="S1744" s="38">
        <v>0</v>
      </c>
      <c r="T1744" s="38">
        <v>0</v>
      </c>
      <c r="U1744" s="19"/>
      <c r="V1744" s="38">
        <v>0</v>
      </c>
      <c r="W1744" s="19"/>
      <c r="X1744" s="38">
        <v>0</v>
      </c>
      <c r="Y1744" s="38">
        <v>2317650</v>
      </c>
      <c r="Z1744" s="38">
        <v>2317650</v>
      </c>
      <c r="AA1744" s="39" t="s">
        <v>15025</v>
      </c>
      <c r="AB1744" s="38" t="s">
        <v>158</v>
      </c>
      <c r="AC1744" s="38" t="s">
        <v>112</v>
      </c>
    </row>
    <row r="1745" spans="1:29" x14ac:dyDescent="0.25">
      <c r="A1745" s="13" t="str">
        <f t="shared" si="56"/>
        <v>1613378332</v>
      </c>
      <c r="B1745" s="35">
        <v>1740</v>
      </c>
      <c r="C1745" s="36" t="s">
        <v>15026</v>
      </c>
      <c r="D1745" s="13" t="str">
        <f t="shared" si="57"/>
        <v>1613378332</v>
      </c>
      <c r="E1745" s="36"/>
      <c r="F1745" s="35" t="s">
        <v>15027</v>
      </c>
      <c r="G1745" s="37">
        <v>44109.493275462963</v>
      </c>
      <c r="H1745" s="35" t="s">
        <v>157</v>
      </c>
      <c r="I1745" s="35" t="s">
        <v>15028</v>
      </c>
      <c r="J1745" s="35" t="s">
        <v>15028</v>
      </c>
      <c r="K1745" s="35" t="s">
        <v>15029</v>
      </c>
      <c r="L1745" s="35" t="s">
        <v>15030</v>
      </c>
      <c r="M1745" s="35" t="s">
        <v>15031</v>
      </c>
      <c r="N1745" s="35" t="s">
        <v>15032</v>
      </c>
      <c r="O1745" s="35" t="s">
        <v>237</v>
      </c>
      <c r="P1745" s="38">
        <v>2600000</v>
      </c>
      <c r="Q1745" s="38">
        <v>6650</v>
      </c>
      <c r="R1745" s="38">
        <v>10000</v>
      </c>
      <c r="S1745" s="38">
        <v>0</v>
      </c>
      <c r="T1745" s="38">
        <v>0</v>
      </c>
      <c r="U1745" s="19"/>
      <c r="V1745" s="38">
        <v>0</v>
      </c>
      <c r="W1745" s="19"/>
      <c r="X1745" s="38">
        <v>0</v>
      </c>
      <c r="Y1745" s="38">
        <v>2616650</v>
      </c>
      <c r="Z1745" s="38">
        <v>2616650</v>
      </c>
      <c r="AA1745" s="39" t="s">
        <v>15033</v>
      </c>
      <c r="AB1745" s="38" t="s">
        <v>151</v>
      </c>
      <c r="AC1745" s="38" t="s">
        <v>112</v>
      </c>
    </row>
    <row r="1746" spans="1:29" x14ac:dyDescent="0.25">
      <c r="A1746" s="13" t="str">
        <f t="shared" si="56"/>
        <v>1068378649</v>
      </c>
      <c r="B1746" s="35">
        <v>1741</v>
      </c>
      <c r="C1746" s="36" t="s">
        <v>15034</v>
      </c>
      <c r="D1746" s="13" t="str">
        <f t="shared" si="57"/>
        <v>1068378649</v>
      </c>
      <c r="E1746" s="36"/>
      <c r="F1746" s="35" t="s">
        <v>15035</v>
      </c>
      <c r="G1746" s="37">
        <v>44109.500775462962</v>
      </c>
      <c r="H1746" s="35" t="s">
        <v>157</v>
      </c>
      <c r="I1746" s="35" t="s">
        <v>15036</v>
      </c>
      <c r="J1746" s="35" t="s">
        <v>15036</v>
      </c>
      <c r="K1746" s="35" t="s">
        <v>15037</v>
      </c>
      <c r="L1746" s="35" t="s">
        <v>15038</v>
      </c>
      <c r="M1746" s="35" t="s">
        <v>15039</v>
      </c>
      <c r="N1746" s="35" t="s">
        <v>15040</v>
      </c>
      <c r="O1746" s="35" t="s">
        <v>15041</v>
      </c>
      <c r="P1746" s="38">
        <v>1050000</v>
      </c>
      <c r="Q1746" s="38">
        <v>6650</v>
      </c>
      <c r="R1746" s="38">
        <v>29000</v>
      </c>
      <c r="S1746" s="38">
        <v>0</v>
      </c>
      <c r="T1746" s="38">
        <v>0</v>
      </c>
      <c r="U1746" s="19"/>
      <c r="V1746" s="38">
        <v>0</v>
      </c>
      <c r="W1746" s="19"/>
      <c r="X1746" s="38">
        <v>0</v>
      </c>
      <c r="Y1746" s="38">
        <v>1085650</v>
      </c>
      <c r="Z1746" s="38">
        <v>1085650</v>
      </c>
      <c r="AA1746" s="39" t="s">
        <v>15042</v>
      </c>
      <c r="AB1746" s="38" t="s">
        <v>162</v>
      </c>
      <c r="AC1746" s="38" t="s">
        <v>112</v>
      </c>
    </row>
    <row r="1747" spans="1:29" x14ac:dyDescent="0.25">
      <c r="A1747" s="13" t="str">
        <f t="shared" si="56"/>
        <v>1787168467</v>
      </c>
      <c r="B1747" s="35">
        <v>1742</v>
      </c>
      <c r="C1747" s="36" t="s">
        <v>15043</v>
      </c>
      <c r="D1747" s="13" t="str">
        <f t="shared" si="57"/>
        <v>1787168467</v>
      </c>
      <c r="E1747" s="36"/>
      <c r="F1747" s="35" t="s">
        <v>15044</v>
      </c>
      <c r="G1747" s="37">
        <v>44109.508391203701</v>
      </c>
      <c r="H1747" s="35" t="s">
        <v>157</v>
      </c>
      <c r="I1747" s="35" t="s">
        <v>15045</v>
      </c>
      <c r="J1747" s="35" t="s">
        <v>15045</v>
      </c>
      <c r="K1747" s="35" t="s">
        <v>15046</v>
      </c>
      <c r="L1747" s="35" t="s">
        <v>15047</v>
      </c>
      <c r="M1747" s="35" t="s">
        <v>15048</v>
      </c>
      <c r="N1747" s="35" t="s">
        <v>1321</v>
      </c>
      <c r="O1747" s="35" t="s">
        <v>1322</v>
      </c>
      <c r="P1747" s="38">
        <v>1253000</v>
      </c>
      <c r="Q1747" s="38">
        <v>6650</v>
      </c>
      <c r="R1747" s="38">
        <v>0</v>
      </c>
      <c r="S1747" s="38">
        <v>0</v>
      </c>
      <c r="T1747" s="38">
        <v>0</v>
      </c>
      <c r="U1747" s="19"/>
      <c r="V1747" s="38">
        <v>0</v>
      </c>
      <c r="W1747" s="19"/>
      <c r="X1747" s="38">
        <v>0</v>
      </c>
      <c r="Y1747" s="38">
        <v>1259650</v>
      </c>
      <c r="Z1747" s="38">
        <v>1259650</v>
      </c>
      <c r="AA1747" s="20"/>
      <c r="AB1747" s="19"/>
      <c r="AC1747" s="38" t="s">
        <v>112</v>
      </c>
    </row>
    <row r="1748" spans="1:29" x14ac:dyDescent="0.25">
      <c r="A1748" s="13" t="str">
        <f t="shared" si="56"/>
        <v>1231578176</v>
      </c>
      <c r="B1748" s="35">
        <v>1743</v>
      </c>
      <c r="C1748" s="36" t="s">
        <v>15049</v>
      </c>
      <c r="D1748" s="13" t="str">
        <f t="shared" si="57"/>
        <v>1231578176</v>
      </c>
      <c r="E1748" s="36"/>
      <c r="F1748" s="35" t="s">
        <v>15050</v>
      </c>
      <c r="G1748" s="37">
        <v>44109.51363425926</v>
      </c>
      <c r="H1748" s="35" t="s">
        <v>157</v>
      </c>
      <c r="I1748" s="35" t="s">
        <v>15051</v>
      </c>
      <c r="J1748" s="35" t="s">
        <v>15051</v>
      </c>
      <c r="K1748" s="35" t="s">
        <v>15052</v>
      </c>
      <c r="L1748" s="35" t="s">
        <v>15053</v>
      </c>
      <c r="M1748" s="35" t="s">
        <v>15054</v>
      </c>
      <c r="N1748" s="35" t="s">
        <v>15055</v>
      </c>
      <c r="O1748" s="35" t="s">
        <v>15056</v>
      </c>
      <c r="P1748" s="38">
        <v>50000</v>
      </c>
      <c r="Q1748" s="38">
        <v>6650</v>
      </c>
      <c r="R1748" s="38">
        <v>0</v>
      </c>
      <c r="S1748" s="38">
        <v>0</v>
      </c>
      <c r="T1748" s="38">
        <v>0</v>
      </c>
      <c r="U1748" s="19"/>
      <c r="V1748" s="38">
        <v>0</v>
      </c>
      <c r="W1748" s="19"/>
      <c r="X1748" s="38">
        <v>0</v>
      </c>
      <c r="Y1748" s="38">
        <v>56650</v>
      </c>
      <c r="Z1748" s="38">
        <v>56650</v>
      </c>
      <c r="AA1748" s="20"/>
      <c r="AB1748" s="19"/>
      <c r="AC1748" s="38" t="s">
        <v>112</v>
      </c>
    </row>
    <row r="1749" spans="1:29" x14ac:dyDescent="0.25">
      <c r="A1749" s="13" t="str">
        <f t="shared" si="56"/>
        <v>1320238867</v>
      </c>
      <c r="B1749" s="35">
        <v>1744</v>
      </c>
      <c r="C1749" s="36" t="s">
        <v>15057</v>
      </c>
      <c r="D1749" s="13" t="str">
        <f t="shared" si="57"/>
        <v>1320238867</v>
      </c>
      <c r="E1749" s="36"/>
      <c r="F1749" s="35" t="s">
        <v>15058</v>
      </c>
      <c r="G1749" s="37">
        <v>44109.514791666668</v>
      </c>
      <c r="H1749" s="35" t="s">
        <v>157</v>
      </c>
      <c r="I1749" s="35" t="s">
        <v>15059</v>
      </c>
      <c r="J1749" s="35" t="s">
        <v>15059</v>
      </c>
      <c r="K1749" s="35" t="s">
        <v>15060</v>
      </c>
      <c r="L1749" s="35" t="s">
        <v>15061</v>
      </c>
      <c r="M1749" s="35" t="s">
        <v>15062</v>
      </c>
      <c r="N1749" s="35" t="s">
        <v>659</v>
      </c>
      <c r="O1749" s="35" t="s">
        <v>660</v>
      </c>
      <c r="P1749" s="38">
        <v>670000</v>
      </c>
      <c r="Q1749" s="38">
        <v>6650</v>
      </c>
      <c r="R1749" s="38">
        <v>0</v>
      </c>
      <c r="S1749" s="38">
        <v>0</v>
      </c>
      <c r="T1749" s="38">
        <v>0</v>
      </c>
      <c r="U1749" s="19"/>
      <c r="V1749" s="38">
        <v>0</v>
      </c>
      <c r="W1749" s="19"/>
      <c r="X1749" s="38">
        <v>0</v>
      </c>
      <c r="Y1749" s="38">
        <v>676650</v>
      </c>
      <c r="Z1749" s="38">
        <v>676650</v>
      </c>
      <c r="AA1749" s="20"/>
      <c r="AB1749" s="19"/>
      <c r="AC1749" s="38" t="s">
        <v>112</v>
      </c>
    </row>
    <row r="1750" spans="1:29" x14ac:dyDescent="0.25">
      <c r="A1750" s="13" t="str">
        <f t="shared" si="56"/>
        <v>1874578595</v>
      </c>
      <c r="B1750" s="35">
        <v>1745</v>
      </c>
      <c r="C1750" s="36" t="s">
        <v>15063</v>
      </c>
      <c r="D1750" s="13" t="str">
        <f t="shared" si="57"/>
        <v>1874578595</v>
      </c>
      <c r="E1750" s="36"/>
      <c r="F1750" s="35" t="s">
        <v>15064</v>
      </c>
      <c r="G1750" s="37">
        <v>44109.518518518518</v>
      </c>
      <c r="H1750" s="35" t="s">
        <v>157</v>
      </c>
      <c r="I1750" s="35" t="s">
        <v>15065</v>
      </c>
      <c r="J1750" s="35" t="s">
        <v>15065</v>
      </c>
      <c r="K1750" s="35" t="s">
        <v>15066</v>
      </c>
      <c r="L1750" s="35" t="s">
        <v>15067</v>
      </c>
      <c r="M1750" s="35" t="s">
        <v>15068</v>
      </c>
      <c r="N1750" s="35" t="s">
        <v>15069</v>
      </c>
      <c r="O1750" s="35" t="s">
        <v>15070</v>
      </c>
      <c r="P1750" s="38">
        <v>430000</v>
      </c>
      <c r="Q1750" s="38">
        <v>6650</v>
      </c>
      <c r="R1750" s="38">
        <v>0</v>
      </c>
      <c r="S1750" s="38">
        <v>0</v>
      </c>
      <c r="T1750" s="38">
        <v>0</v>
      </c>
      <c r="U1750" s="19"/>
      <c r="V1750" s="38">
        <v>0</v>
      </c>
      <c r="W1750" s="19"/>
      <c r="X1750" s="38">
        <v>0</v>
      </c>
      <c r="Y1750" s="38">
        <v>436650</v>
      </c>
      <c r="Z1750" s="38">
        <v>436650</v>
      </c>
      <c r="AA1750" s="20"/>
      <c r="AB1750" s="19"/>
      <c r="AC1750" s="38" t="s">
        <v>112</v>
      </c>
    </row>
    <row r="1751" spans="1:29" x14ac:dyDescent="0.25">
      <c r="A1751" s="13" t="str">
        <f t="shared" si="56"/>
        <v>1756578724</v>
      </c>
      <c r="B1751" s="35">
        <v>1746</v>
      </c>
      <c r="C1751" s="36" t="s">
        <v>15071</v>
      </c>
      <c r="D1751" s="13" t="str">
        <f t="shared" si="57"/>
        <v>1756578724</v>
      </c>
      <c r="E1751" s="36"/>
      <c r="F1751" s="35" t="s">
        <v>15072</v>
      </c>
      <c r="G1751" s="37">
        <v>44109.520520833335</v>
      </c>
      <c r="H1751" s="35" t="s">
        <v>157</v>
      </c>
      <c r="I1751" s="35" t="s">
        <v>15073</v>
      </c>
      <c r="J1751" s="35" t="s">
        <v>15073</v>
      </c>
      <c r="K1751" s="35" t="s">
        <v>15074</v>
      </c>
      <c r="L1751" s="35" t="s">
        <v>15075</v>
      </c>
      <c r="M1751" s="35" t="s">
        <v>15076</v>
      </c>
      <c r="N1751" s="35" t="s">
        <v>15077</v>
      </c>
      <c r="O1751" s="35" t="s">
        <v>15078</v>
      </c>
      <c r="P1751" s="38">
        <v>1240000</v>
      </c>
      <c r="Q1751" s="38">
        <v>6650</v>
      </c>
      <c r="R1751" s="38">
        <v>8000</v>
      </c>
      <c r="S1751" s="38">
        <v>0</v>
      </c>
      <c r="T1751" s="38">
        <v>0</v>
      </c>
      <c r="U1751" s="19"/>
      <c r="V1751" s="38">
        <v>0</v>
      </c>
      <c r="W1751" s="19"/>
      <c r="X1751" s="38">
        <v>0</v>
      </c>
      <c r="Y1751" s="38">
        <v>1254650</v>
      </c>
      <c r="Z1751" s="38">
        <v>1254650</v>
      </c>
      <c r="AA1751" s="39" t="s">
        <v>15079</v>
      </c>
      <c r="AB1751" s="38" t="s">
        <v>162</v>
      </c>
      <c r="AC1751" s="38" t="s">
        <v>112</v>
      </c>
    </row>
    <row r="1752" spans="1:29" x14ac:dyDescent="0.25">
      <c r="A1752" s="13" t="str">
        <f t="shared" si="56"/>
        <v>1435578889</v>
      </c>
      <c r="B1752" s="35">
        <v>1747</v>
      </c>
      <c r="C1752" s="36" t="s">
        <v>15080</v>
      </c>
      <c r="D1752" s="13" t="str">
        <f t="shared" si="57"/>
        <v>1435578889</v>
      </c>
      <c r="E1752" s="36"/>
      <c r="F1752" s="35" t="s">
        <v>15081</v>
      </c>
      <c r="G1752" s="37">
        <v>44109.521296296298</v>
      </c>
      <c r="H1752" s="35" t="s">
        <v>157</v>
      </c>
      <c r="I1752" s="35" t="s">
        <v>15082</v>
      </c>
      <c r="J1752" s="35" t="s">
        <v>15082</v>
      </c>
      <c r="K1752" s="35" t="s">
        <v>15083</v>
      </c>
      <c r="L1752" s="35" t="s">
        <v>15084</v>
      </c>
      <c r="M1752" s="35" t="s">
        <v>15085</v>
      </c>
      <c r="N1752" s="35" t="s">
        <v>880</v>
      </c>
      <c r="O1752" s="35" t="s">
        <v>881</v>
      </c>
      <c r="P1752" s="38">
        <v>120000</v>
      </c>
      <c r="Q1752" s="38">
        <v>6650</v>
      </c>
      <c r="R1752" s="38">
        <v>0</v>
      </c>
      <c r="S1752" s="38">
        <v>0</v>
      </c>
      <c r="T1752" s="38">
        <v>0</v>
      </c>
      <c r="U1752" s="19"/>
      <c r="V1752" s="38">
        <v>0</v>
      </c>
      <c r="W1752" s="19"/>
      <c r="X1752" s="38">
        <v>0</v>
      </c>
      <c r="Y1752" s="38">
        <v>126650</v>
      </c>
      <c r="Z1752" s="38">
        <v>126650</v>
      </c>
      <c r="AA1752" s="20"/>
      <c r="AB1752" s="19"/>
      <c r="AC1752" s="38" t="s">
        <v>112</v>
      </c>
    </row>
    <row r="1753" spans="1:29" x14ac:dyDescent="0.25">
      <c r="A1753" s="13" t="str">
        <f t="shared" si="56"/>
        <v>1189578231</v>
      </c>
      <c r="B1753" s="35">
        <v>1748</v>
      </c>
      <c r="C1753" s="36" t="s">
        <v>15086</v>
      </c>
      <c r="D1753" s="13" t="str">
        <f t="shared" si="57"/>
        <v>1189578231</v>
      </c>
      <c r="E1753" s="36"/>
      <c r="F1753" s="35" t="s">
        <v>15087</v>
      </c>
      <c r="G1753" s="37">
        <v>44109.528541666667</v>
      </c>
      <c r="H1753" s="35" t="s">
        <v>157</v>
      </c>
      <c r="I1753" s="35" t="s">
        <v>15088</v>
      </c>
      <c r="J1753" s="35" t="s">
        <v>15088</v>
      </c>
      <c r="K1753" s="35" t="s">
        <v>15089</v>
      </c>
      <c r="L1753" s="35" t="s">
        <v>15090</v>
      </c>
      <c r="M1753" s="35" t="s">
        <v>15091</v>
      </c>
      <c r="N1753" s="35" t="s">
        <v>9282</v>
      </c>
      <c r="O1753" s="35" t="s">
        <v>9283</v>
      </c>
      <c r="P1753" s="38">
        <v>950000</v>
      </c>
      <c r="Q1753" s="38">
        <v>6650</v>
      </c>
      <c r="R1753" s="38">
        <v>0</v>
      </c>
      <c r="S1753" s="38">
        <v>0</v>
      </c>
      <c r="T1753" s="38">
        <v>0</v>
      </c>
      <c r="U1753" s="19"/>
      <c r="V1753" s="38">
        <v>0</v>
      </c>
      <c r="W1753" s="19"/>
      <c r="X1753" s="38">
        <v>0</v>
      </c>
      <c r="Y1753" s="38">
        <v>956650</v>
      </c>
      <c r="Z1753" s="38">
        <v>956650</v>
      </c>
      <c r="AA1753" s="20"/>
      <c r="AB1753" s="19"/>
      <c r="AC1753" s="38" t="s">
        <v>112</v>
      </c>
    </row>
    <row r="1754" spans="1:29" x14ac:dyDescent="0.25">
      <c r="A1754" s="13" t="str">
        <f t="shared" si="56"/>
        <v>1688369316</v>
      </c>
      <c r="B1754" s="35">
        <v>1749</v>
      </c>
      <c r="C1754" s="36" t="s">
        <v>15092</v>
      </c>
      <c r="D1754" s="13" t="str">
        <f t="shared" si="57"/>
        <v>1688369316</v>
      </c>
      <c r="E1754" s="36"/>
      <c r="F1754" s="35" t="s">
        <v>15093</v>
      </c>
      <c r="G1754" s="37">
        <v>44110.042615740742</v>
      </c>
      <c r="H1754" s="35" t="s">
        <v>157</v>
      </c>
      <c r="I1754" s="35" t="s">
        <v>15094</v>
      </c>
      <c r="J1754" s="35" t="s">
        <v>15094</v>
      </c>
      <c r="K1754" s="35" t="s">
        <v>15095</v>
      </c>
      <c r="L1754" s="35" t="s">
        <v>15096</v>
      </c>
      <c r="M1754" s="35" t="s">
        <v>15097</v>
      </c>
      <c r="N1754" s="35" t="s">
        <v>15098</v>
      </c>
      <c r="O1754" s="35" t="s">
        <v>1201</v>
      </c>
      <c r="P1754" s="38">
        <v>120000</v>
      </c>
      <c r="Q1754" s="38">
        <v>6650</v>
      </c>
      <c r="R1754" s="38">
        <v>0</v>
      </c>
      <c r="S1754" s="38">
        <v>0</v>
      </c>
      <c r="T1754" s="38">
        <v>0</v>
      </c>
      <c r="U1754" s="19"/>
      <c r="V1754" s="38">
        <v>0</v>
      </c>
      <c r="W1754" s="19"/>
      <c r="X1754" s="38">
        <v>0</v>
      </c>
      <c r="Y1754" s="38">
        <v>126650</v>
      </c>
      <c r="Z1754" s="38">
        <v>126650</v>
      </c>
      <c r="AA1754" s="20"/>
      <c r="AB1754" s="19"/>
      <c r="AC1754" s="38" t="s">
        <v>112</v>
      </c>
    </row>
    <row r="1755" spans="1:29" x14ac:dyDescent="0.25">
      <c r="A1755" s="13" t="str">
        <f t="shared" si="56"/>
        <v>1895569271</v>
      </c>
      <c r="B1755" s="35">
        <v>1750</v>
      </c>
      <c r="C1755" s="36" t="s">
        <v>15099</v>
      </c>
      <c r="D1755" s="13" t="str">
        <f t="shared" si="57"/>
        <v>1895569271</v>
      </c>
      <c r="E1755" s="36"/>
      <c r="F1755" s="35" t="s">
        <v>15100</v>
      </c>
      <c r="G1755" s="37">
        <v>44110.063958333332</v>
      </c>
      <c r="H1755" s="35" t="s">
        <v>157</v>
      </c>
      <c r="I1755" s="35" t="s">
        <v>15101</v>
      </c>
      <c r="J1755" s="35" t="s">
        <v>15101</v>
      </c>
      <c r="K1755" s="35" t="s">
        <v>15102</v>
      </c>
      <c r="L1755" s="35" t="s">
        <v>15103</v>
      </c>
      <c r="M1755" s="35" t="s">
        <v>15104</v>
      </c>
      <c r="N1755" s="35" t="s">
        <v>15105</v>
      </c>
      <c r="O1755" s="35" t="s">
        <v>15106</v>
      </c>
      <c r="P1755" s="38">
        <v>50000</v>
      </c>
      <c r="Q1755" s="38">
        <v>6650</v>
      </c>
      <c r="R1755" s="38">
        <v>0</v>
      </c>
      <c r="S1755" s="38">
        <v>0</v>
      </c>
      <c r="T1755" s="38">
        <v>0</v>
      </c>
      <c r="U1755" s="19"/>
      <c r="V1755" s="38">
        <v>0</v>
      </c>
      <c r="W1755" s="19"/>
      <c r="X1755" s="38">
        <v>0</v>
      </c>
      <c r="Y1755" s="38">
        <v>56650</v>
      </c>
      <c r="Z1755" s="38">
        <v>56650</v>
      </c>
      <c r="AA1755" s="20"/>
      <c r="AB1755" s="19"/>
      <c r="AC1755" s="38" t="s">
        <v>112</v>
      </c>
    </row>
    <row r="1756" spans="1:29" x14ac:dyDescent="0.25">
      <c r="A1756" s="13" t="str">
        <f t="shared" si="56"/>
        <v>1966963275I</v>
      </c>
      <c r="B1756" s="35">
        <v>1751</v>
      </c>
      <c r="C1756" s="36" t="s">
        <v>15107</v>
      </c>
      <c r="D1756" s="13" t="str">
        <f t="shared" si="57"/>
        <v>1966963275I</v>
      </c>
      <c r="E1756" s="36"/>
      <c r="F1756" s="35" t="s">
        <v>15107</v>
      </c>
      <c r="G1756" s="37">
        <v>44110.075937499998</v>
      </c>
      <c r="H1756" s="35" t="s">
        <v>180</v>
      </c>
      <c r="I1756" s="35" t="s">
        <v>15108</v>
      </c>
      <c r="J1756" s="35" t="s">
        <v>15108</v>
      </c>
      <c r="K1756" s="35" t="s">
        <v>15109</v>
      </c>
      <c r="L1756" s="35" t="s">
        <v>15110</v>
      </c>
      <c r="M1756" s="35" t="s">
        <v>15111</v>
      </c>
      <c r="N1756" s="35" t="s">
        <v>1417</v>
      </c>
      <c r="O1756" s="35" t="s">
        <v>1418</v>
      </c>
      <c r="P1756" s="38">
        <v>1200000</v>
      </c>
      <c r="Q1756" s="38">
        <v>5200</v>
      </c>
      <c r="R1756" s="38">
        <v>0</v>
      </c>
      <c r="S1756" s="38">
        <v>0</v>
      </c>
      <c r="T1756" s="38">
        <v>0</v>
      </c>
      <c r="U1756" s="19"/>
      <c r="V1756" s="38">
        <v>0</v>
      </c>
      <c r="W1756" s="19"/>
      <c r="X1756" s="38">
        <v>0</v>
      </c>
      <c r="Y1756" s="38">
        <v>1205200</v>
      </c>
      <c r="Z1756" s="38">
        <v>1205200</v>
      </c>
      <c r="AA1756" s="20"/>
      <c r="AB1756" s="19"/>
      <c r="AC1756" s="38" t="s">
        <v>112</v>
      </c>
    </row>
    <row r="1757" spans="1:29" x14ac:dyDescent="0.25">
      <c r="A1757" s="13" t="str">
        <f t="shared" si="56"/>
        <v>1619329887</v>
      </c>
      <c r="B1757" s="35">
        <v>1752</v>
      </c>
      <c r="C1757" s="36" t="s">
        <v>15112</v>
      </c>
      <c r="D1757" s="13" t="str">
        <f t="shared" si="57"/>
        <v>1619329887</v>
      </c>
      <c r="E1757" s="36"/>
      <c r="F1757" s="35" t="s">
        <v>15113</v>
      </c>
      <c r="G1757" s="37">
        <v>44110.086770833332</v>
      </c>
      <c r="H1757" s="35" t="s">
        <v>157</v>
      </c>
      <c r="I1757" s="35" t="s">
        <v>15114</v>
      </c>
      <c r="J1757" s="35" t="s">
        <v>15114</v>
      </c>
      <c r="K1757" s="35" t="s">
        <v>15115</v>
      </c>
      <c r="L1757" s="35" t="s">
        <v>15116</v>
      </c>
      <c r="M1757" s="35" t="s">
        <v>15117</v>
      </c>
      <c r="N1757" s="35" t="s">
        <v>15118</v>
      </c>
      <c r="O1757" s="35" t="s">
        <v>15119</v>
      </c>
      <c r="P1757" s="38">
        <v>1604000</v>
      </c>
      <c r="Q1757" s="38">
        <v>6650</v>
      </c>
      <c r="R1757" s="38">
        <v>0</v>
      </c>
      <c r="S1757" s="38">
        <v>0</v>
      </c>
      <c r="T1757" s="38">
        <v>0</v>
      </c>
      <c r="U1757" s="19"/>
      <c r="V1757" s="38">
        <v>0</v>
      </c>
      <c r="W1757" s="19"/>
      <c r="X1757" s="38">
        <v>0</v>
      </c>
      <c r="Y1757" s="38">
        <v>1610650</v>
      </c>
      <c r="Z1757" s="38">
        <v>1610650</v>
      </c>
      <c r="AA1757" s="20"/>
      <c r="AB1757" s="19"/>
      <c r="AC1757" s="38" t="s">
        <v>112</v>
      </c>
    </row>
    <row r="1758" spans="1:29" x14ac:dyDescent="0.25">
      <c r="A1758" s="13" t="str">
        <f t="shared" si="56"/>
        <v>1992529873</v>
      </c>
      <c r="B1758" s="35">
        <v>1753</v>
      </c>
      <c r="C1758" s="36" t="s">
        <v>15120</v>
      </c>
      <c r="D1758" s="13" t="str">
        <f t="shared" si="57"/>
        <v>1992529873</v>
      </c>
      <c r="E1758" s="36"/>
      <c r="F1758" s="35" t="s">
        <v>15121</v>
      </c>
      <c r="G1758" s="37">
        <v>44110.096238425926</v>
      </c>
      <c r="H1758" s="35" t="s">
        <v>157</v>
      </c>
      <c r="I1758" s="35" t="s">
        <v>15122</v>
      </c>
      <c r="J1758" s="35" t="s">
        <v>15122</v>
      </c>
      <c r="K1758" s="35" t="s">
        <v>15123</v>
      </c>
      <c r="L1758" s="35" t="s">
        <v>15124</v>
      </c>
      <c r="M1758" s="35" t="s">
        <v>15125</v>
      </c>
      <c r="N1758" s="35" t="s">
        <v>15126</v>
      </c>
      <c r="O1758" s="35" t="s">
        <v>15127</v>
      </c>
      <c r="P1758" s="38">
        <v>50000</v>
      </c>
      <c r="Q1758" s="38">
        <v>6650</v>
      </c>
      <c r="R1758" s="38">
        <v>0</v>
      </c>
      <c r="S1758" s="38">
        <v>0</v>
      </c>
      <c r="T1758" s="38">
        <v>0</v>
      </c>
      <c r="U1758" s="19"/>
      <c r="V1758" s="38">
        <v>0</v>
      </c>
      <c r="W1758" s="19"/>
      <c r="X1758" s="38">
        <v>0</v>
      </c>
      <c r="Y1758" s="38">
        <v>56650</v>
      </c>
      <c r="Z1758" s="38">
        <v>56650</v>
      </c>
      <c r="AA1758" s="20"/>
      <c r="AB1758" s="19"/>
      <c r="AC1758" s="38" t="s">
        <v>112</v>
      </c>
    </row>
    <row r="1759" spans="1:29" x14ac:dyDescent="0.25">
      <c r="A1759" s="13" t="str">
        <f t="shared" si="56"/>
        <v>1843629725</v>
      </c>
      <c r="B1759" s="35">
        <v>1754</v>
      </c>
      <c r="C1759" s="36" t="s">
        <v>15128</v>
      </c>
      <c r="D1759" s="13" t="str">
        <f t="shared" si="57"/>
        <v>1843629725</v>
      </c>
      <c r="E1759" s="36"/>
      <c r="F1759" s="35" t="s">
        <v>15129</v>
      </c>
      <c r="G1759" s="37">
        <v>44110.107442129629</v>
      </c>
      <c r="H1759" s="35" t="s">
        <v>157</v>
      </c>
      <c r="I1759" s="35" t="s">
        <v>15130</v>
      </c>
      <c r="J1759" s="35" t="s">
        <v>15130</v>
      </c>
      <c r="K1759" s="35" t="s">
        <v>15131</v>
      </c>
      <c r="L1759" s="35" t="s">
        <v>15132</v>
      </c>
      <c r="M1759" s="35" t="s">
        <v>15133</v>
      </c>
      <c r="N1759" s="35" t="s">
        <v>15134</v>
      </c>
      <c r="O1759" s="35" t="s">
        <v>15135</v>
      </c>
      <c r="P1759" s="38">
        <v>50000</v>
      </c>
      <c r="Q1759" s="38">
        <v>6650</v>
      </c>
      <c r="R1759" s="38">
        <v>0</v>
      </c>
      <c r="S1759" s="38">
        <v>0</v>
      </c>
      <c r="T1759" s="38">
        <v>0</v>
      </c>
      <c r="U1759" s="19"/>
      <c r="V1759" s="38">
        <v>0</v>
      </c>
      <c r="W1759" s="19"/>
      <c r="X1759" s="38">
        <v>0</v>
      </c>
      <c r="Y1759" s="38">
        <v>56650</v>
      </c>
      <c r="Z1759" s="38">
        <v>56650</v>
      </c>
      <c r="AA1759" s="20"/>
      <c r="AB1759" s="19"/>
      <c r="AC1759" s="38" t="s">
        <v>112</v>
      </c>
    </row>
    <row r="1760" spans="1:29" x14ac:dyDescent="0.25">
      <c r="A1760" s="13" t="str">
        <f t="shared" si="56"/>
        <v>1116069930</v>
      </c>
      <c r="B1760" s="35">
        <v>1755</v>
      </c>
      <c r="C1760" s="36" t="s">
        <v>15136</v>
      </c>
      <c r="D1760" s="13" t="str">
        <f t="shared" si="57"/>
        <v>1116069930</v>
      </c>
      <c r="E1760" s="36"/>
      <c r="F1760" s="35" t="s">
        <v>15137</v>
      </c>
      <c r="G1760" s="37">
        <v>44110.109525462962</v>
      </c>
      <c r="H1760" s="35" t="s">
        <v>157</v>
      </c>
      <c r="I1760" s="35" t="s">
        <v>15138</v>
      </c>
      <c r="J1760" s="35" t="s">
        <v>15138</v>
      </c>
      <c r="K1760" s="35" t="s">
        <v>15139</v>
      </c>
      <c r="L1760" s="35" t="s">
        <v>15140</v>
      </c>
      <c r="M1760" s="35" t="s">
        <v>15141</v>
      </c>
      <c r="N1760" s="35" t="s">
        <v>15142</v>
      </c>
      <c r="O1760" s="35" t="s">
        <v>15143</v>
      </c>
      <c r="P1760" s="38">
        <v>91000</v>
      </c>
      <c r="Q1760" s="38">
        <v>6650</v>
      </c>
      <c r="R1760" s="38">
        <v>9000</v>
      </c>
      <c r="S1760" s="38">
        <v>0</v>
      </c>
      <c r="T1760" s="38">
        <v>0</v>
      </c>
      <c r="U1760" s="19"/>
      <c r="V1760" s="38">
        <v>0</v>
      </c>
      <c r="W1760" s="19"/>
      <c r="X1760" s="38">
        <v>0</v>
      </c>
      <c r="Y1760" s="38">
        <v>106650</v>
      </c>
      <c r="Z1760" s="38">
        <v>106650</v>
      </c>
      <c r="AA1760" s="39" t="s">
        <v>15144</v>
      </c>
      <c r="AB1760" s="38" t="s">
        <v>163</v>
      </c>
      <c r="AC1760" s="38" t="s">
        <v>112</v>
      </c>
    </row>
    <row r="1761" spans="1:29" x14ac:dyDescent="0.25">
      <c r="A1761" s="13" t="str">
        <f t="shared" si="56"/>
        <v>1449079378</v>
      </c>
      <c r="B1761" s="35">
        <v>1756</v>
      </c>
      <c r="C1761" s="36" t="s">
        <v>15145</v>
      </c>
      <c r="D1761" s="13" t="str">
        <f t="shared" si="57"/>
        <v>1449079378</v>
      </c>
      <c r="E1761" s="36"/>
      <c r="F1761" s="35" t="s">
        <v>15146</v>
      </c>
      <c r="G1761" s="37">
        <v>44110.122685185182</v>
      </c>
      <c r="H1761" s="35" t="s">
        <v>157</v>
      </c>
      <c r="I1761" s="35" t="s">
        <v>15147</v>
      </c>
      <c r="J1761" s="35" t="s">
        <v>15147</v>
      </c>
      <c r="K1761" s="35" t="s">
        <v>15148</v>
      </c>
      <c r="L1761" s="35" t="s">
        <v>15149</v>
      </c>
      <c r="M1761" s="35" t="s">
        <v>15150</v>
      </c>
      <c r="N1761" s="35" t="s">
        <v>15151</v>
      </c>
      <c r="O1761" s="35" t="s">
        <v>15152</v>
      </c>
      <c r="P1761" s="38">
        <v>50000</v>
      </c>
      <c r="Q1761" s="38">
        <v>6650</v>
      </c>
      <c r="R1761" s="38">
        <v>0</v>
      </c>
      <c r="S1761" s="38">
        <v>0</v>
      </c>
      <c r="T1761" s="38">
        <v>0</v>
      </c>
      <c r="U1761" s="19"/>
      <c r="V1761" s="38">
        <v>0</v>
      </c>
      <c r="W1761" s="19"/>
      <c r="X1761" s="38">
        <v>0</v>
      </c>
      <c r="Y1761" s="38">
        <v>56650</v>
      </c>
      <c r="Z1761" s="38">
        <v>56650</v>
      </c>
      <c r="AA1761" s="20"/>
      <c r="AB1761" s="19"/>
      <c r="AC1761" s="38" t="s">
        <v>112</v>
      </c>
    </row>
    <row r="1762" spans="1:29" x14ac:dyDescent="0.25">
      <c r="A1762" s="13" t="str">
        <f t="shared" si="56"/>
        <v>1639859286</v>
      </c>
      <c r="B1762" s="35">
        <v>1757</v>
      </c>
      <c r="C1762" s="36" t="s">
        <v>15153</v>
      </c>
      <c r="D1762" s="13" t="str">
        <f t="shared" si="57"/>
        <v>1639859286</v>
      </c>
      <c r="E1762" s="36"/>
      <c r="F1762" s="35" t="s">
        <v>15154</v>
      </c>
      <c r="G1762" s="37">
        <v>44110.135254629633</v>
      </c>
      <c r="H1762" s="35" t="s">
        <v>157</v>
      </c>
      <c r="I1762" s="35" t="s">
        <v>15155</v>
      </c>
      <c r="J1762" s="35" t="s">
        <v>15155</v>
      </c>
      <c r="K1762" s="35" t="s">
        <v>15156</v>
      </c>
      <c r="L1762" s="35" t="s">
        <v>15157</v>
      </c>
      <c r="M1762" s="35" t="s">
        <v>15158</v>
      </c>
      <c r="N1762" s="35" t="s">
        <v>993</v>
      </c>
      <c r="O1762" s="35" t="s">
        <v>994</v>
      </c>
      <c r="P1762" s="38">
        <v>160000</v>
      </c>
      <c r="Q1762" s="38">
        <v>6650</v>
      </c>
      <c r="R1762" s="38">
        <v>10000</v>
      </c>
      <c r="S1762" s="38">
        <v>0</v>
      </c>
      <c r="T1762" s="38">
        <v>0</v>
      </c>
      <c r="U1762" s="19"/>
      <c r="V1762" s="38">
        <v>0</v>
      </c>
      <c r="W1762" s="19"/>
      <c r="X1762" s="38">
        <v>0</v>
      </c>
      <c r="Y1762" s="38">
        <v>176650</v>
      </c>
      <c r="Z1762" s="38">
        <v>176650</v>
      </c>
      <c r="AA1762" s="39" t="s">
        <v>15159</v>
      </c>
      <c r="AB1762" s="38" t="s">
        <v>168</v>
      </c>
      <c r="AC1762" s="38" t="s">
        <v>112</v>
      </c>
    </row>
    <row r="1763" spans="1:29" x14ac:dyDescent="0.25">
      <c r="A1763" s="13" t="str">
        <f t="shared" si="56"/>
        <v>1367869441</v>
      </c>
      <c r="B1763" s="35">
        <v>1758</v>
      </c>
      <c r="C1763" s="36" t="s">
        <v>15160</v>
      </c>
      <c r="D1763" s="13" t="str">
        <f t="shared" si="57"/>
        <v>1367869441</v>
      </c>
      <c r="E1763" s="36"/>
      <c r="F1763" s="35" t="s">
        <v>15161</v>
      </c>
      <c r="G1763" s="37">
        <v>44110.14025462963</v>
      </c>
      <c r="H1763" s="35" t="s">
        <v>157</v>
      </c>
      <c r="I1763" s="35" t="s">
        <v>15162</v>
      </c>
      <c r="J1763" s="35" t="s">
        <v>15162</v>
      </c>
      <c r="K1763" s="35" t="s">
        <v>15163</v>
      </c>
      <c r="L1763" s="35" t="s">
        <v>15164</v>
      </c>
      <c r="M1763" s="35" t="s">
        <v>15165</v>
      </c>
      <c r="N1763" s="35" t="s">
        <v>566</v>
      </c>
      <c r="O1763" s="35" t="s">
        <v>567</v>
      </c>
      <c r="P1763" s="38">
        <v>474000</v>
      </c>
      <c r="Q1763" s="38">
        <v>6650</v>
      </c>
      <c r="R1763" s="38">
        <v>8000</v>
      </c>
      <c r="S1763" s="38">
        <v>0</v>
      </c>
      <c r="T1763" s="38">
        <v>0</v>
      </c>
      <c r="U1763" s="19"/>
      <c r="V1763" s="38">
        <v>0</v>
      </c>
      <c r="W1763" s="19"/>
      <c r="X1763" s="38">
        <v>0</v>
      </c>
      <c r="Y1763" s="38">
        <v>488650</v>
      </c>
      <c r="Z1763" s="38">
        <v>488650</v>
      </c>
      <c r="AA1763" s="39" t="s">
        <v>15166</v>
      </c>
      <c r="AB1763" s="38" t="s">
        <v>138</v>
      </c>
      <c r="AC1763" s="38" t="s">
        <v>112</v>
      </c>
    </row>
    <row r="1764" spans="1:29" x14ac:dyDescent="0.25">
      <c r="A1764" s="13" t="str">
        <f t="shared" si="56"/>
        <v>1393479646</v>
      </c>
      <c r="B1764" s="35">
        <v>1759</v>
      </c>
      <c r="C1764" s="36" t="s">
        <v>15167</v>
      </c>
      <c r="D1764" s="13" t="str">
        <f t="shared" si="57"/>
        <v>1393479646</v>
      </c>
      <c r="E1764" s="36"/>
      <c r="F1764" s="35" t="s">
        <v>15168</v>
      </c>
      <c r="G1764" s="37">
        <v>44110.162858796299</v>
      </c>
      <c r="H1764" s="35" t="s">
        <v>157</v>
      </c>
      <c r="I1764" s="35" t="s">
        <v>15169</v>
      </c>
      <c r="J1764" s="35" t="s">
        <v>15169</v>
      </c>
      <c r="K1764" s="35" t="s">
        <v>15170</v>
      </c>
      <c r="L1764" s="35" t="s">
        <v>15171</v>
      </c>
      <c r="M1764" s="35" t="s">
        <v>15172</v>
      </c>
      <c r="N1764" s="35" t="s">
        <v>15173</v>
      </c>
      <c r="O1764" s="35" t="s">
        <v>15174</v>
      </c>
      <c r="P1764" s="38">
        <v>500000</v>
      </c>
      <c r="Q1764" s="38">
        <v>6650</v>
      </c>
      <c r="R1764" s="38">
        <v>10000</v>
      </c>
      <c r="S1764" s="38">
        <v>0</v>
      </c>
      <c r="T1764" s="38">
        <v>0</v>
      </c>
      <c r="U1764" s="19"/>
      <c r="V1764" s="38">
        <v>0</v>
      </c>
      <c r="W1764" s="19"/>
      <c r="X1764" s="38">
        <v>0</v>
      </c>
      <c r="Y1764" s="38">
        <v>516650</v>
      </c>
      <c r="Z1764" s="38">
        <v>516650</v>
      </c>
      <c r="AA1764" s="39" t="s">
        <v>15175</v>
      </c>
      <c r="AB1764" s="38" t="s">
        <v>162</v>
      </c>
      <c r="AC1764" s="38" t="s">
        <v>112</v>
      </c>
    </row>
    <row r="1765" spans="1:29" x14ac:dyDescent="0.25">
      <c r="A1765" s="13" t="str">
        <f t="shared" si="56"/>
        <v>1609769834</v>
      </c>
      <c r="B1765" s="35">
        <v>1760</v>
      </c>
      <c r="C1765" s="36" t="s">
        <v>15176</v>
      </c>
      <c r="D1765" s="13" t="str">
        <f t="shared" si="57"/>
        <v>1609769834</v>
      </c>
      <c r="E1765" s="36"/>
      <c r="F1765" s="35" t="s">
        <v>15177</v>
      </c>
      <c r="G1765" s="37">
        <v>44110.164699074077</v>
      </c>
      <c r="H1765" s="35" t="s">
        <v>157</v>
      </c>
      <c r="I1765" s="35" t="s">
        <v>15178</v>
      </c>
      <c r="J1765" s="35" t="s">
        <v>15178</v>
      </c>
      <c r="K1765" s="35" t="s">
        <v>15179</v>
      </c>
      <c r="L1765" s="35" t="s">
        <v>15180</v>
      </c>
      <c r="M1765" s="35" t="s">
        <v>15181</v>
      </c>
      <c r="N1765" s="35" t="s">
        <v>15182</v>
      </c>
      <c r="O1765" s="35" t="s">
        <v>15183</v>
      </c>
      <c r="P1765" s="38">
        <v>50000</v>
      </c>
      <c r="Q1765" s="38">
        <v>6650</v>
      </c>
      <c r="R1765" s="38">
        <v>15000</v>
      </c>
      <c r="S1765" s="38">
        <v>0</v>
      </c>
      <c r="T1765" s="38">
        <v>0</v>
      </c>
      <c r="U1765" s="19"/>
      <c r="V1765" s="38">
        <v>0</v>
      </c>
      <c r="W1765" s="19"/>
      <c r="X1765" s="38">
        <v>0</v>
      </c>
      <c r="Y1765" s="38">
        <v>71650</v>
      </c>
      <c r="Z1765" s="38">
        <v>71650</v>
      </c>
      <c r="AA1765" s="39" t="s">
        <v>15184</v>
      </c>
      <c r="AB1765" s="38" t="s">
        <v>138</v>
      </c>
      <c r="AC1765" s="38" t="s">
        <v>112</v>
      </c>
    </row>
    <row r="1766" spans="1:29" x14ac:dyDescent="0.25">
      <c r="A1766" s="13" t="str">
        <f t="shared" si="56"/>
        <v>1564279358</v>
      </c>
      <c r="B1766" s="35">
        <v>1761</v>
      </c>
      <c r="C1766" s="36" t="s">
        <v>15185</v>
      </c>
      <c r="D1766" s="13" t="str">
        <f t="shared" si="57"/>
        <v>1564279358</v>
      </c>
      <c r="E1766" s="36"/>
      <c r="F1766" s="35" t="s">
        <v>15186</v>
      </c>
      <c r="G1766" s="37">
        <v>44110.165671296294</v>
      </c>
      <c r="H1766" s="35" t="s">
        <v>157</v>
      </c>
      <c r="I1766" s="35" t="s">
        <v>15187</v>
      </c>
      <c r="J1766" s="35" t="s">
        <v>15187</v>
      </c>
      <c r="K1766" s="35" t="s">
        <v>15188</v>
      </c>
      <c r="L1766" s="35" t="s">
        <v>15189</v>
      </c>
      <c r="M1766" s="35" t="s">
        <v>15190</v>
      </c>
      <c r="N1766" s="35" t="s">
        <v>15191</v>
      </c>
      <c r="O1766" s="35" t="s">
        <v>15192</v>
      </c>
      <c r="P1766" s="38">
        <v>50000</v>
      </c>
      <c r="Q1766" s="38">
        <v>6650</v>
      </c>
      <c r="R1766" s="38">
        <v>15000</v>
      </c>
      <c r="S1766" s="38">
        <v>0</v>
      </c>
      <c r="T1766" s="38">
        <v>0</v>
      </c>
      <c r="U1766" s="19"/>
      <c r="V1766" s="38">
        <v>0</v>
      </c>
      <c r="W1766" s="19"/>
      <c r="X1766" s="38">
        <v>0</v>
      </c>
      <c r="Y1766" s="38">
        <v>71650</v>
      </c>
      <c r="Z1766" s="38">
        <v>71650</v>
      </c>
      <c r="AA1766" s="39" t="s">
        <v>15193</v>
      </c>
      <c r="AB1766" s="38" t="s">
        <v>138</v>
      </c>
      <c r="AC1766" s="38" t="s">
        <v>112</v>
      </c>
    </row>
    <row r="1767" spans="1:29" x14ac:dyDescent="0.25">
      <c r="A1767" s="13" t="str">
        <f t="shared" si="56"/>
        <v>1337479710</v>
      </c>
      <c r="B1767" s="35">
        <v>1762</v>
      </c>
      <c r="C1767" s="36" t="s">
        <v>15194</v>
      </c>
      <c r="D1767" s="13" t="str">
        <f t="shared" si="57"/>
        <v>1337479710</v>
      </c>
      <c r="E1767" s="36"/>
      <c r="F1767" s="35" t="s">
        <v>15195</v>
      </c>
      <c r="G1767" s="37">
        <v>44110.166550925926</v>
      </c>
      <c r="H1767" s="35" t="s">
        <v>157</v>
      </c>
      <c r="I1767" s="35" t="s">
        <v>15196</v>
      </c>
      <c r="J1767" s="35" t="s">
        <v>15196</v>
      </c>
      <c r="K1767" s="35" t="s">
        <v>15197</v>
      </c>
      <c r="L1767" s="35" t="s">
        <v>15198</v>
      </c>
      <c r="M1767" s="35" t="s">
        <v>15199</v>
      </c>
      <c r="N1767" s="35" t="s">
        <v>4240</v>
      </c>
      <c r="O1767" s="35" t="s">
        <v>4241</v>
      </c>
      <c r="P1767" s="38">
        <v>950000</v>
      </c>
      <c r="Q1767" s="38">
        <v>6650</v>
      </c>
      <c r="R1767" s="38">
        <v>8000</v>
      </c>
      <c r="S1767" s="38">
        <v>0</v>
      </c>
      <c r="T1767" s="38">
        <v>0</v>
      </c>
      <c r="U1767" s="19"/>
      <c r="V1767" s="38">
        <v>0</v>
      </c>
      <c r="W1767" s="19"/>
      <c r="X1767" s="38">
        <v>0</v>
      </c>
      <c r="Y1767" s="38">
        <v>964650</v>
      </c>
      <c r="Z1767" s="38">
        <v>964650</v>
      </c>
      <c r="AA1767" s="39" t="s">
        <v>15200</v>
      </c>
      <c r="AB1767" s="38" t="s">
        <v>168</v>
      </c>
      <c r="AC1767" s="38" t="s">
        <v>112</v>
      </c>
    </row>
    <row r="1768" spans="1:29" x14ac:dyDescent="0.25">
      <c r="A1768" s="13" t="str">
        <f t="shared" si="56"/>
        <v>1015779632</v>
      </c>
      <c r="B1768" s="35">
        <v>1763</v>
      </c>
      <c r="C1768" s="36" t="s">
        <v>15201</v>
      </c>
      <c r="D1768" s="13" t="str">
        <f t="shared" si="57"/>
        <v>1015779632</v>
      </c>
      <c r="E1768" s="36"/>
      <c r="F1768" s="35" t="s">
        <v>15202</v>
      </c>
      <c r="G1768" s="37">
        <v>44110.198946759258</v>
      </c>
      <c r="H1768" s="35" t="s">
        <v>157</v>
      </c>
      <c r="I1768" s="35" t="s">
        <v>15203</v>
      </c>
      <c r="J1768" s="35" t="s">
        <v>15203</v>
      </c>
      <c r="K1768" s="35" t="s">
        <v>15204</v>
      </c>
      <c r="L1768" s="35" t="s">
        <v>15205</v>
      </c>
      <c r="M1768" s="35" t="s">
        <v>15206</v>
      </c>
      <c r="N1768" s="35" t="s">
        <v>15207</v>
      </c>
      <c r="O1768" s="35" t="s">
        <v>15208</v>
      </c>
      <c r="P1768" s="38">
        <v>420000</v>
      </c>
      <c r="Q1768" s="38">
        <v>6650</v>
      </c>
      <c r="R1768" s="38">
        <v>0</v>
      </c>
      <c r="S1768" s="38">
        <v>0</v>
      </c>
      <c r="T1768" s="38">
        <v>0</v>
      </c>
      <c r="U1768" s="19"/>
      <c r="V1768" s="38">
        <v>0</v>
      </c>
      <c r="W1768" s="19"/>
      <c r="X1768" s="38">
        <v>0</v>
      </c>
      <c r="Y1768" s="38">
        <v>426650</v>
      </c>
      <c r="Z1768" s="38">
        <v>426650</v>
      </c>
      <c r="AA1768" s="20"/>
      <c r="AB1768" s="19"/>
      <c r="AC1768" s="38" t="s">
        <v>112</v>
      </c>
    </row>
    <row r="1769" spans="1:29" x14ac:dyDescent="0.25">
      <c r="A1769" s="13" t="str">
        <f t="shared" si="56"/>
        <v>1202879618</v>
      </c>
      <c r="B1769" s="35">
        <v>1764</v>
      </c>
      <c r="C1769" s="36" t="s">
        <v>15209</v>
      </c>
      <c r="D1769" s="13" t="str">
        <f t="shared" si="57"/>
        <v>1202879618</v>
      </c>
      <c r="E1769" s="36"/>
      <c r="F1769" s="35" t="s">
        <v>15210</v>
      </c>
      <c r="G1769" s="37">
        <v>44110.207384259258</v>
      </c>
      <c r="H1769" s="35" t="s">
        <v>157</v>
      </c>
      <c r="I1769" s="35" t="s">
        <v>15211</v>
      </c>
      <c r="J1769" s="35" t="s">
        <v>15211</v>
      </c>
      <c r="K1769" s="35" t="s">
        <v>15212</v>
      </c>
      <c r="L1769" s="35" t="s">
        <v>15213</v>
      </c>
      <c r="M1769" s="35" t="s">
        <v>15214</v>
      </c>
      <c r="N1769" s="35" t="s">
        <v>15215</v>
      </c>
      <c r="O1769" s="35" t="s">
        <v>15216</v>
      </c>
      <c r="P1769" s="38">
        <v>50000</v>
      </c>
      <c r="Q1769" s="38">
        <v>6650</v>
      </c>
      <c r="R1769" s="38">
        <v>0</v>
      </c>
      <c r="S1769" s="38">
        <v>0</v>
      </c>
      <c r="T1769" s="38">
        <v>0</v>
      </c>
      <c r="U1769" s="19"/>
      <c r="V1769" s="38">
        <v>0</v>
      </c>
      <c r="W1769" s="19"/>
      <c r="X1769" s="38">
        <v>0</v>
      </c>
      <c r="Y1769" s="38">
        <v>56650</v>
      </c>
      <c r="Z1769" s="38">
        <v>56650</v>
      </c>
      <c r="AA1769" s="20"/>
      <c r="AB1769" s="19"/>
      <c r="AC1769" s="38" t="s">
        <v>112</v>
      </c>
    </row>
    <row r="1770" spans="1:29" x14ac:dyDescent="0.25">
      <c r="A1770" s="13" t="str">
        <f t="shared" si="56"/>
        <v>1893879027</v>
      </c>
      <c r="B1770" s="35">
        <v>1765</v>
      </c>
      <c r="C1770" s="36" t="s">
        <v>15217</v>
      </c>
      <c r="D1770" s="13" t="str">
        <f t="shared" si="57"/>
        <v>1893879027</v>
      </c>
      <c r="E1770" s="36"/>
      <c r="F1770" s="35" t="s">
        <v>15218</v>
      </c>
      <c r="G1770" s="37">
        <v>44110.210081018522</v>
      </c>
      <c r="H1770" s="35" t="s">
        <v>157</v>
      </c>
      <c r="I1770" s="35" t="s">
        <v>15219</v>
      </c>
      <c r="J1770" s="35" t="s">
        <v>15219</v>
      </c>
      <c r="K1770" s="35" t="s">
        <v>15220</v>
      </c>
      <c r="L1770" s="35" t="s">
        <v>15221</v>
      </c>
      <c r="M1770" s="35" t="s">
        <v>15222</v>
      </c>
      <c r="N1770" s="35" t="s">
        <v>15223</v>
      </c>
      <c r="O1770" s="35" t="s">
        <v>15224</v>
      </c>
      <c r="P1770" s="38">
        <v>50000</v>
      </c>
      <c r="Q1770" s="38">
        <v>6650</v>
      </c>
      <c r="R1770" s="38">
        <v>0</v>
      </c>
      <c r="S1770" s="38">
        <v>0</v>
      </c>
      <c r="T1770" s="38">
        <v>0</v>
      </c>
      <c r="U1770" s="19"/>
      <c r="V1770" s="38">
        <v>0</v>
      </c>
      <c r="W1770" s="19"/>
      <c r="X1770" s="38">
        <v>0</v>
      </c>
      <c r="Y1770" s="38">
        <v>56650</v>
      </c>
      <c r="Z1770" s="38">
        <v>56650</v>
      </c>
      <c r="AA1770" s="20"/>
      <c r="AB1770" s="19"/>
      <c r="AC1770" s="38" t="s">
        <v>112</v>
      </c>
    </row>
    <row r="1771" spans="1:29" x14ac:dyDescent="0.25">
      <c r="A1771" s="13" t="str">
        <f t="shared" si="56"/>
        <v>1690979597</v>
      </c>
      <c r="B1771" s="35">
        <v>1766</v>
      </c>
      <c r="C1771" s="36" t="s">
        <v>15225</v>
      </c>
      <c r="D1771" s="13" t="str">
        <f t="shared" si="57"/>
        <v>1690979597</v>
      </c>
      <c r="E1771" s="36"/>
      <c r="F1771" s="35" t="s">
        <v>15226</v>
      </c>
      <c r="G1771" s="37">
        <v>44110.219988425924</v>
      </c>
      <c r="H1771" s="35" t="s">
        <v>157</v>
      </c>
      <c r="I1771" s="35" t="s">
        <v>15227</v>
      </c>
      <c r="J1771" s="35" t="s">
        <v>15227</v>
      </c>
      <c r="K1771" s="35" t="s">
        <v>15228</v>
      </c>
      <c r="L1771" s="35" t="s">
        <v>15229</v>
      </c>
      <c r="M1771" s="35" t="s">
        <v>15230</v>
      </c>
      <c r="N1771" s="35" t="s">
        <v>9363</v>
      </c>
      <c r="O1771" s="35" t="s">
        <v>9364</v>
      </c>
      <c r="P1771" s="38">
        <v>150000</v>
      </c>
      <c r="Q1771" s="38">
        <v>6650</v>
      </c>
      <c r="R1771" s="38">
        <v>10000</v>
      </c>
      <c r="S1771" s="38">
        <v>0</v>
      </c>
      <c r="T1771" s="38">
        <v>0</v>
      </c>
      <c r="U1771" s="19"/>
      <c r="V1771" s="38">
        <v>0</v>
      </c>
      <c r="W1771" s="19"/>
      <c r="X1771" s="38">
        <v>0</v>
      </c>
      <c r="Y1771" s="38">
        <v>166650</v>
      </c>
      <c r="Z1771" s="38">
        <v>166650</v>
      </c>
      <c r="AA1771" s="39" t="s">
        <v>15231</v>
      </c>
      <c r="AB1771" s="38" t="s">
        <v>162</v>
      </c>
      <c r="AC1771" s="38" t="s">
        <v>112</v>
      </c>
    </row>
    <row r="1772" spans="1:29" x14ac:dyDescent="0.25">
      <c r="A1772" s="13" t="str">
        <f t="shared" si="56"/>
        <v>1916879373</v>
      </c>
      <c r="B1772" s="35">
        <v>1767</v>
      </c>
      <c r="C1772" s="36" t="s">
        <v>15232</v>
      </c>
      <c r="D1772" s="13" t="str">
        <f t="shared" si="57"/>
        <v>1916879373</v>
      </c>
      <c r="E1772" s="36"/>
      <c r="F1772" s="35" t="s">
        <v>15233</v>
      </c>
      <c r="G1772" s="37">
        <v>44110.229884259257</v>
      </c>
      <c r="H1772" s="35" t="s">
        <v>157</v>
      </c>
      <c r="I1772" s="35" t="s">
        <v>15234</v>
      </c>
      <c r="J1772" s="35" t="s">
        <v>15234</v>
      </c>
      <c r="K1772" s="35" t="s">
        <v>15235</v>
      </c>
      <c r="L1772" s="35" t="s">
        <v>15236</v>
      </c>
      <c r="M1772" s="35" t="s">
        <v>15237</v>
      </c>
      <c r="N1772" s="35" t="s">
        <v>15238</v>
      </c>
      <c r="O1772" s="35" t="s">
        <v>1200</v>
      </c>
      <c r="P1772" s="38">
        <v>200000</v>
      </c>
      <c r="Q1772" s="38">
        <v>6650</v>
      </c>
      <c r="R1772" s="38">
        <v>20000</v>
      </c>
      <c r="S1772" s="38">
        <v>0</v>
      </c>
      <c r="T1772" s="38">
        <v>0</v>
      </c>
      <c r="U1772" s="19"/>
      <c r="V1772" s="38">
        <v>0</v>
      </c>
      <c r="W1772" s="19"/>
      <c r="X1772" s="38">
        <v>0</v>
      </c>
      <c r="Y1772" s="38">
        <v>226650</v>
      </c>
      <c r="Z1772" s="38">
        <v>226650</v>
      </c>
      <c r="AA1772" s="39" t="s">
        <v>15239</v>
      </c>
      <c r="AB1772" s="38" t="s">
        <v>162</v>
      </c>
      <c r="AC1772" s="38" t="s">
        <v>112</v>
      </c>
    </row>
    <row r="1773" spans="1:29" x14ac:dyDescent="0.25">
      <c r="A1773" s="13" t="str">
        <f t="shared" si="56"/>
        <v>1062739740</v>
      </c>
      <c r="B1773" s="35">
        <v>1768</v>
      </c>
      <c r="C1773" s="36" t="s">
        <v>15240</v>
      </c>
      <c r="D1773" s="13" t="str">
        <f t="shared" si="57"/>
        <v>1062739740</v>
      </c>
      <c r="E1773" s="36"/>
      <c r="F1773" s="35" t="s">
        <v>15241</v>
      </c>
      <c r="G1773" s="37">
        <v>44110.233553240738</v>
      </c>
      <c r="H1773" s="35" t="s">
        <v>157</v>
      </c>
      <c r="I1773" s="35" t="s">
        <v>15242</v>
      </c>
      <c r="J1773" s="35" t="s">
        <v>15242</v>
      </c>
      <c r="K1773" s="35" t="s">
        <v>15243</v>
      </c>
      <c r="L1773" s="35" t="s">
        <v>15244</v>
      </c>
      <c r="M1773" s="35" t="s">
        <v>15245</v>
      </c>
      <c r="N1773" s="35" t="s">
        <v>15246</v>
      </c>
      <c r="O1773" s="35" t="s">
        <v>15247</v>
      </c>
      <c r="P1773" s="38">
        <v>474000</v>
      </c>
      <c r="Q1773" s="38">
        <v>6650</v>
      </c>
      <c r="R1773" s="38">
        <v>0</v>
      </c>
      <c r="S1773" s="38">
        <v>0</v>
      </c>
      <c r="T1773" s="38">
        <v>0</v>
      </c>
      <c r="U1773" s="19"/>
      <c r="V1773" s="38">
        <v>0</v>
      </c>
      <c r="W1773" s="19"/>
      <c r="X1773" s="38">
        <v>0</v>
      </c>
      <c r="Y1773" s="38">
        <v>480650</v>
      </c>
      <c r="Z1773" s="38">
        <v>480650</v>
      </c>
      <c r="AA1773" s="20"/>
      <c r="AB1773" s="19"/>
      <c r="AC1773" s="38" t="s">
        <v>112</v>
      </c>
    </row>
    <row r="1774" spans="1:29" x14ac:dyDescent="0.25">
      <c r="A1774" s="13" t="str">
        <f t="shared" si="56"/>
        <v>1631189544</v>
      </c>
      <c r="B1774" s="35">
        <v>1769</v>
      </c>
      <c r="C1774" s="36" t="s">
        <v>15248</v>
      </c>
      <c r="D1774" s="13" t="str">
        <f t="shared" si="57"/>
        <v>1631189544</v>
      </c>
      <c r="E1774" s="36"/>
      <c r="F1774" s="35" t="s">
        <v>15249</v>
      </c>
      <c r="G1774" s="37">
        <v>44110.241296296299</v>
      </c>
      <c r="H1774" s="35" t="s">
        <v>157</v>
      </c>
      <c r="I1774" s="35" t="s">
        <v>15250</v>
      </c>
      <c r="J1774" s="35" t="s">
        <v>15250</v>
      </c>
      <c r="K1774" s="35" t="s">
        <v>15251</v>
      </c>
      <c r="L1774" s="35" t="s">
        <v>15252</v>
      </c>
      <c r="M1774" s="35" t="s">
        <v>15253</v>
      </c>
      <c r="N1774" s="35" t="s">
        <v>407</v>
      </c>
      <c r="O1774" s="35" t="s">
        <v>408</v>
      </c>
      <c r="P1774" s="38">
        <v>1050000</v>
      </c>
      <c r="Q1774" s="38">
        <v>6650</v>
      </c>
      <c r="R1774" s="38">
        <v>35000</v>
      </c>
      <c r="S1774" s="38">
        <v>0</v>
      </c>
      <c r="T1774" s="38">
        <v>0</v>
      </c>
      <c r="U1774" s="19"/>
      <c r="V1774" s="38">
        <v>0</v>
      </c>
      <c r="W1774" s="19"/>
      <c r="X1774" s="38">
        <v>0</v>
      </c>
      <c r="Y1774" s="38">
        <v>1091650</v>
      </c>
      <c r="Z1774" s="38">
        <v>1091650</v>
      </c>
      <c r="AA1774" s="39" t="s">
        <v>15254</v>
      </c>
      <c r="AB1774" s="38" t="s">
        <v>151</v>
      </c>
      <c r="AC1774" s="38" t="s">
        <v>112</v>
      </c>
    </row>
    <row r="1775" spans="1:29" x14ac:dyDescent="0.25">
      <c r="A1775" s="13" t="str">
        <f t="shared" si="56"/>
        <v>1334189739</v>
      </c>
      <c r="B1775" s="35">
        <v>1770</v>
      </c>
      <c r="C1775" s="36" t="s">
        <v>15255</v>
      </c>
      <c r="D1775" s="13" t="str">
        <f t="shared" si="57"/>
        <v>1334189739</v>
      </c>
      <c r="E1775" s="36"/>
      <c r="F1775" s="35" t="s">
        <v>15256</v>
      </c>
      <c r="G1775" s="37">
        <v>44110.24423611111</v>
      </c>
      <c r="H1775" s="35" t="s">
        <v>157</v>
      </c>
      <c r="I1775" s="35" t="s">
        <v>15257</v>
      </c>
      <c r="J1775" s="35" t="s">
        <v>15257</v>
      </c>
      <c r="K1775" s="35" t="s">
        <v>15258</v>
      </c>
      <c r="L1775" s="35" t="s">
        <v>15259</v>
      </c>
      <c r="M1775" s="35" t="s">
        <v>15260</v>
      </c>
      <c r="N1775" s="35" t="s">
        <v>15261</v>
      </c>
      <c r="O1775" s="35" t="s">
        <v>15262</v>
      </c>
      <c r="P1775" s="38">
        <v>50000</v>
      </c>
      <c r="Q1775" s="38">
        <v>6650</v>
      </c>
      <c r="R1775" s="38">
        <v>19000</v>
      </c>
      <c r="S1775" s="38">
        <v>0</v>
      </c>
      <c r="T1775" s="38">
        <v>0</v>
      </c>
      <c r="U1775" s="19"/>
      <c r="V1775" s="38">
        <v>0</v>
      </c>
      <c r="W1775" s="19"/>
      <c r="X1775" s="38">
        <v>0</v>
      </c>
      <c r="Y1775" s="38">
        <v>75650</v>
      </c>
      <c r="Z1775" s="38">
        <v>75650</v>
      </c>
      <c r="AA1775" s="39" t="s">
        <v>15263</v>
      </c>
      <c r="AB1775" s="38" t="s">
        <v>151</v>
      </c>
      <c r="AC1775" s="38" t="s">
        <v>112</v>
      </c>
    </row>
    <row r="1776" spans="1:29" x14ac:dyDescent="0.25">
      <c r="A1776" s="13" t="str">
        <f t="shared" si="56"/>
        <v>1882939614</v>
      </c>
      <c r="B1776" s="35">
        <v>1771</v>
      </c>
      <c r="C1776" s="36" t="s">
        <v>15264</v>
      </c>
      <c r="D1776" s="13" t="str">
        <f t="shared" si="57"/>
        <v>1882939614</v>
      </c>
      <c r="E1776" s="36"/>
      <c r="F1776" s="35" t="s">
        <v>15265</v>
      </c>
      <c r="G1776" s="37">
        <v>44110.256782407407</v>
      </c>
      <c r="H1776" s="35" t="s">
        <v>157</v>
      </c>
      <c r="I1776" s="35" t="s">
        <v>15266</v>
      </c>
      <c r="J1776" s="35" t="s">
        <v>15266</v>
      </c>
      <c r="K1776" s="35" t="s">
        <v>15267</v>
      </c>
      <c r="L1776" s="35" t="s">
        <v>15268</v>
      </c>
      <c r="M1776" s="35" t="s">
        <v>15269</v>
      </c>
      <c r="N1776" s="35" t="s">
        <v>15270</v>
      </c>
      <c r="O1776" s="35" t="s">
        <v>15271</v>
      </c>
      <c r="P1776" s="38">
        <v>50000</v>
      </c>
      <c r="Q1776" s="38">
        <v>6650</v>
      </c>
      <c r="R1776" s="38">
        <v>0</v>
      </c>
      <c r="S1776" s="38">
        <v>0</v>
      </c>
      <c r="T1776" s="38">
        <v>0</v>
      </c>
      <c r="U1776" s="19"/>
      <c r="V1776" s="38">
        <v>0</v>
      </c>
      <c r="W1776" s="19"/>
      <c r="X1776" s="38">
        <v>0</v>
      </c>
      <c r="Y1776" s="38">
        <v>56650</v>
      </c>
      <c r="Z1776" s="38">
        <v>56650</v>
      </c>
      <c r="AA1776" s="20"/>
      <c r="AB1776" s="19"/>
      <c r="AC1776" s="38" t="s">
        <v>112</v>
      </c>
    </row>
    <row r="1777" spans="1:29" x14ac:dyDescent="0.25">
      <c r="A1777" s="13" t="str">
        <f t="shared" si="56"/>
        <v>1249289341</v>
      </c>
      <c r="B1777" s="35">
        <v>1772</v>
      </c>
      <c r="C1777" s="36" t="s">
        <v>15272</v>
      </c>
      <c r="D1777" s="13" t="str">
        <f t="shared" si="57"/>
        <v>1249289341</v>
      </c>
      <c r="E1777" s="36"/>
      <c r="F1777" s="35" t="s">
        <v>15273</v>
      </c>
      <c r="G1777" s="37">
        <v>44110.261388888888</v>
      </c>
      <c r="H1777" s="35" t="s">
        <v>157</v>
      </c>
      <c r="I1777" s="35" t="s">
        <v>15274</v>
      </c>
      <c r="J1777" s="35" t="s">
        <v>15274</v>
      </c>
      <c r="K1777" s="35" t="s">
        <v>15275</v>
      </c>
      <c r="L1777" s="35" t="s">
        <v>15276</v>
      </c>
      <c r="M1777" s="35" t="s">
        <v>15277</v>
      </c>
      <c r="N1777" s="35" t="s">
        <v>1091</v>
      </c>
      <c r="O1777" s="35" t="s">
        <v>1092</v>
      </c>
      <c r="P1777" s="38">
        <v>950000</v>
      </c>
      <c r="Q1777" s="38">
        <v>6650</v>
      </c>
      <c r="R1777" s="38">
        <v>25000</v>
      </c>
      <c r="S1777" s="38">
        <v>0</v>
      </c>
      <c r="T1777" s="38">
        <v>0</v>
      </c>
      <c r="U1777" s="19"/>
      <c r="V1777" s="38">
        <v>0</v>
      </c>
      <c r="W1777" s="19"/>
      <c r="X1777" s="38">
        <v>0</v>
      </c>
      <c r="Y1777" s="38">
        <v>981650</v>
      </c>
      <c r="Z1777" s="38">
        <v>981650</v>
      </c>
      <c r="AA1777" s="39" t="s">
        <v>15278</v>
      </c>
      <c r="AB1777" s="38" t="s">
        <v>162</v>
      </c>
      <c r="AC1777" s="38" t="s">
        <v>112</v>
      </c>
    </row>
    <row r="1778" spans="1:29" x14ac:dyDescent="0.25">
      <c r="A1778" s="13" t="str">
        <f t="shared" si="56"/>
        <v>1030389581</v>
      </c>
      <c r="B1778" s="35">
        <v>1773</v>
      </c>
      <c r="C1778" s="36" t="s">
        <v>15279</v>
      </c>
      <c r="D1778" s="13" t="str">
        <f t="shared" si="57"/>
        <v>1030389581</v>
      </c>
      <c r="E1778" s="36"/>
      <c r="F1778" s="35" t="s">
        <v>15280</v>
      </c>
      <c r="G1778" s="37">
        <v>44110.262708333335</v>
      </c>
      <c r="H1778" s="35" t="s">
        <v>157</v>
      </c>
      <c r="I1778" s="35" t="s">
        <v>15281</v>
      </c>
      <c r="J1778" s="35" t="s">
        <v>15281</v>
      </c>
      <c r="K1778" s="35" t="s">
        <v>15282</v>
      </c>
      <c r="L1778" s="35" t="s">
        <v>15283</v>
      </c>
      <c r="M1778" s="35" t="s">
        <v>15284</v>
      </c>
      <c r="N1778" s="35" t="s">
        <v>15285</v>
      </c>
      <c r="O1778" s="35" t="s">
        <v>15286</v>
      </c>
      <c r="P1778" s="38">
        <v>50000</v>
      </c>
      <c r="Q1778" s="38">
        <v>6650</v>
      </c>
      <c r="R1778" s="38">
        <v>10000</v>
      </c>
      <c r="S1778" s="38">
        <v>0</v>
      </c>
      <c r="T1778" s="38">
        <v>0</v>
      </c>
      <c r="U1778" s="19"/>
      <c r="V1778" s="38">
        <v>0</v>
      </c>
      <c r="W1778" s="19"/>
      <c r="X1778" s="38">
        <v>0</v>
      </c>
      <c r="Y1778" s="38">
        <v>66650</v>
      </c>
      <c r="Z1778" s="38">
        <v>66650</v>
      </c>
      <c r="AA1778" s="39" t="s">
        <v>15287</v>
      </c>
      <c r="AB1778" s="38" t="s">
        <v>168</v>
      </c>
      <c r="AC1778" s="38" t="s">
        <v>112</v>
      </c>
    </row>
    <row r="1779" spans="1:29" x14ac:dyDescent="0.25">
      <c r="A1779" s="13" t="str">
        <f t="shared" si="56"/>
        <v>1318489470</v>
      </c>
      <c r="B1779" s="35">
        <v>1774</v>
      </c>
      <c r="C1779" s="36" t="s">
        <v>15288</v>
      </c>
      <c r="D1779" s="13" t="str">
        <f t="shared" si="57"/>
        <v>1318489470</v>
      </c>
      <c r="E1779" s="36"/>
      <c r="F1779" s="35" t="s">
        <v>15289</v>
      </c>
      <c r="G1779" s="37">
        <v>44110.283159722225</v>
      </c>
      <c r="H1779" s="35" t="s">
        <v>157</v>
      </c>
      <c r="I1779" s="35" t="s">
        <v>15290</v>
      </c>
      <c r="J1779" s="35" t="s">
        <v>15290</v>
      </c>
      <c r="K1779" s="35" t="s">
        <v>15291</v>
      </c>
      <c r="L1779" s="35" t="s">
        <v>15292</v>
      </c>
      <c r="M1779" s="35" t="s">
        <v>15293</v>
      </c>
      <c r="N1779" s="35" t="s">
        <v>15294</v>
      </c>
      <c r="O1779" s="35" t="s">
        <v>15295</v>
      </c>
      <c r="P1779" s="38">
        <v>50000</v>
      </c>
      <c r="Q1779" s="38">
        <v>6650</v>
      </c>
      <c r="R1779" s="38">
        <v>0</v>
      </c>
      <c r="S1779" s="38">
        <v>0</v>
      </c>
      <c r="T1779" s="38">
        <v>0</v>
      </c>
      <c r="U1779" s="19"/>
      <c r="V1779" s="38">
        <v>0</v>
      </c>
      <c r="W1779" s="19"/>
      <c r="X1779" s="38">
        <v>0</v>
      </c>
      <c r="Y1779" s="38">
        <v>56650</v>
      </c>
      <c r="Z1779" s="38">
        <v>56650</v>
      </c>
      <c r="AA1779" s="20"/>
      <c r="AB1779" s="19"/>
      <c r="AC1779" s="38" t="s">
        <v>112</v>
      </c>
    </row>
    <row r="1780" spans="1:29" x14ac:dyDescent="0.25">
      <c r="A1780" s="13" t="str">
        <f t="shared" si="56"/>
        <v>1658489613</v>
      </c>
      <c r="B1780" s="35">
        <v>1775</v>
      </c>
      <c r="C1780" s="36" t="s">
        <v>15296</v>
      </c>
      <c r="D1780" s="13" t="str">
        <f t="shared" si="57"/>
        <v>1658489613</v>
      </c>
      <c r="E1780" s="36"/>
      <c r="F1780" s="35" t="s">
        <v>15297</v>
      </c>
      <c r="G1780" s="37">
        <v>44110.285949074074</v>
      </c>
      <c r="H1780" s="35" t="s">
        <v>157</v>
      </c>
      <c r="I1780" s="35" t="s">
        <v>15298</v>
      </c>
      <c r="J1780" s="35" t="s">
        <v>15298</v>
      </c>
      <c r="K1780" s="35" t="s">
        <v>15299</v>
      </c>
      <c r="L1780" s="35" t="s">
        <v>15300</v>
      </c>
      <c r="M1780" s="35" t="s">
        <v>15301</v>
      </c>
      <c r="N1780" s="35" t="s">
        <v>893</v>
      </c>
      <c r="O1780" s="35" t="s">
        <v>894</v>
      </c>
      <c r="P1780" s="38">
        <v>150000</v>
      </c>
      <c r="Q1780" s="38">
        <v>6650</v>
      </c>
      <c r="R1780" s="38">
        <v>12000</v>
      </c>
      <c r="S1780" s="38">
        <v>0</v>
      </c>
      <c r="T1780" s="38">
        <v>0</v>
      </c>
      <c r="U1780" s="19"/>
      <c r="V1780" s="38">
        <v>0</v>
      </c>
      <c r="W1780" s="19"/>
      <c r="X1780" s="38">
        <v>0</v>
      </c>
      <c r="Y1780" s="38">
        <v>168650</v>
      </c>
      <c r="Z1780" s="38">
        <v>168650</v>
      </c>
      <c r="AA1780" s="39" t="s">
        <v>15302</v>
      </c>
      <c r="AB1780" s="38" t="s">
        <v>168</v>
      </c>
      <c r="AC1780" s="38" t="s">
        <v>112</v>
      </c>
    </row>
    <row r="1781" spans="1:29" x14ac:dyDescent="0.25">
      <c r="A1781" s="13" t="str">
        <f t="shared" si="56"/>
        <v>1393589247</v>
      </c>
      <c r="B1781" s="35">
        <v>1776</v>
      </c>
      <c r="C1781" s="36" t="s">
        <v>15303</v>
      </c>
      <c r="D1781" s="13" t="str">
        <f t="shared" si="57"/>
        <v>1393589247</v>
      </c>
      <c r="E1781" s="36"/>
      <c r="F1781" s="35" t="s">
        <v>15304</v>
      </c>
      <c r="G1781" s="37">
        <v>44110.29074074074</v>
      </c>
      <c r="H1781" s="35" t="s">
        <v>157</v>
      </c>
      <c r="I1781" s="35" t="s">
        <v>15305</v>
      </c>
      <c r="J1781" s="35" t="s">
        <v>15305</v>
      </c>
      <c r="K1781" s="35" t="s">
        <v>15306</v>
      </c>
      <c r="L1781" s="35" t="s">
        <v>15307</v>
      </c>
      <c r="M1781" s="35" t="s">
        <v>15308</v>
      </c>
      <c r="N1781" s="35" t="s">
        <v>15309</v>
      </c>
      <c r="O1781" s="35" t="s">
        <v>15310</v>
      </c>
      <c r="P1781" s="38">
        <v>50000</v>
      </c>
      <c r="Q1781" s="38">
        <v>6650</v>
      </c>
      <c r="R1781" s="38">
        <v>0</v>
      </c>
      <c r="S1781" s="38">
        <v>0</v>
      </c>
      <c r="T1781" s="38">
        <v>0</v>
      </c>
      <c r="U1781" s="19"/>
      <c r="V1781" s="38">
        <v>0</v>
      </c>
      <c r="W1781" s="19"/>
      <c r="X1781" s="38">
        <v>0</v>
      </c>
      <c r="Y1781" s="38">
        <v>56650</v>
      </c>
      <c r="Z1781" s="38">
        <v>56650</v>
      </c>
      <c r="AA1781" s="20"/>
      <c r="AB1781" s="19"/>
      <c r="AC1781" s="38" t="s">
        <v>112</v>
      </c>
    </row>
    <row r="1782" spans="1:29" x14ac:dyDescent="0.25">
      <c r="A1782" s="13" t="str">
        <f t="shared" si="56"/>
        <v>1076689250</v>
      </c>
      <c r="B1782" s="35">
        <v>1777</v>
      </c>
      <c r="C1782" s="36" t="s">
        <v>15311</v>
      </c>
      <c r="D1782" s="13" t="str">
        <f t="shared" si="57"/>
        <v>1076689250</v>
      </c>
      <c r="E1782" s="36"/>
      <c r="F1782" s="35" t="s">
        <v>15312</v>
      </c>
      <c r="G1782" s="37">
        <v>44110.305104166669</v>
      </c>
      <c r="H1782" s="35" t="s">
        <v>157</v>
      </c>
      <c r="I1782" s="35" t="s">
        <v>15313</v>
      </c>
      <c r="J1782" s="35" t="s">
        <v>15313</v>
      </c>
      <c r="K1782" s="35" t="s">
        <v>15314</v>
      </c>
      <c r="L1782" s="35" t="s">
        <v>15315</v>
      </c>
      <c r="M1782" s="35" t="s">
        <v>15316</v>
      </c>
      <c r="N1782" s="35" t="s">
        <v>188</v>
      </c>
      <c r="O1782" s="35" t="s">
        <v>189</v>
      </c>
      <c r="P1782" s="38">
        <v>160000</v>
      </c>
      <c r="Q1782" s="38">
        <v>6650</v>
      </c>
      <c r="R1782" s="38">
        <v>19000</v>
      </c>
      <c r="S1782" s="38">
        <v>0</v>
      </c>
      <c r="T1782" s="38">
        <v>0</v>
      </c>
      <c r="U1782" s="19"/>
      <c r="V1782" s="38">
        <v>0</v>
      </c>
      <c r="W1782" s="19"/>
      <c r="X1782" s="38">
        <v>0</v>
      </c>
      <c r="Y1782" s="38">
        <v>185650</v>
      </c>
      <c r="Z1782" s="38">
        <v>185650</v>
      </c>
      <c r="AA1782" s="39" t="s">
        <v>15317</v>
      </c>
      <c r="AB1782" s="38" t="s">
        <v>162</v>
      </c>
      <c r="AC1782" s="38" t="s">
        <v>112</v>
      </c>
    </row>
    <row r="1783" spans="1:29" x14ac:dyDescent="0.25">
      <c r="A1783" s="13" t="str">
        <f t="shared" si="56"/>
        <v>1728349341</v>
      </c>
      <c r="B1783" s="35">
        <v>1778</v>
      </c>
      <c r="C1783" s="36" t="s">
        <v>15318</v>
      </c>
      <c r="D1783" s="13" t="str">
        <f t="shared" si="57"/>
        <v>1728349341</v>
      </c>
      <c r="E1783" s="36"/>
      <c r="F1783" s="35" t="s">
        <v>15319</v>
      </c>
      <c r="G1783" s="37">
        <v>44110.308831018519</v>
      </c>
      <c r="H1783" s="35" t="s">
        <v>157</v>
      </c>
      <c r="I1783" s="35" t="s">
        <v>15320</v>
      </c>
      <c r="J1783" s="35" t="s">
        <v>15320</v>
      </c>
      <c r="K1783" s="35" t="s">
        <v>15321</v>
      </c>
      <c r="L1783" s="35" t="s">
        <v>15322</v>
      </c>
      <c r="M1783" s="35" t="s">
        <v>15323</v>
      </c>
      <c r="N1783" s="35" t="s">
        <v>806</v>
      </c>
      <c r="O1783" s="35" t="s">
        <v>807</v>
      </c>
      <c r="P1783" s="38">
        <v>1430000</v>
      </c>
      <c r="Q1783" s="38">
        <v>6650</v>
      </c>
      <c r="R1783" s="38">
        <v>18000</v>
      </c>
      <c r="S1783" s="38">
        <v>0</v>
      </c>
      <c r="T1783" s="38">
        <v>0</v>
      </c>
      <c r="U1783" s="19"/>
      <c r="V1783" s="38">
        <v>0</v>
      </c>
      <c r="W1783" s="19"/>
      <c r="X1783" s="38">
        <v>0</v>
      </c>
      <c r="Y1783" s="38">
        <v>1454650</v>
      </c>
      <c r="Z1783" s="38">
        <v>1454650</v>
      </c>
      <c r="AA1783" s="39" t="s">
        <v>15324</v>
      </c>
      <c r="AB1783" s="38" t="s">
        <v>162</v>
      </c>
      <c r="AC1783" s="38" t="s">
        <v>112</v>
      </c>
    </row>
    <row r="1784" spans="1:29" x14ac:dyDescent="0.25">
      <c r="A1784" s="13" t="str">
        <f t="shared" si="56"/>
        <v>1823789180</v>
      </c>
      <c r="B1784" s="35">
        <v>1779</v>
      </c>
      <c r="C1784" s="36" t="s">
        <v>15325</v>
      </c>
      <c r="D1784" s="13" t="str">
        <f t="shared" si="57"/>
        <v>1823789180</v>
      </c>
      <c r="E1784" s="36"/>
      <c r="F1784" s="35" t="s">
        <v>15326</v>
      </c>
      <c r="G1784" s="37">
        <v>44110.312893518516</v>
      </c>
      <c r="H1784" s="35" t="s">
        <v>157</v>
      </c>
      <c r="I1784" s="35" t="s">
        <v>15327</v>
      </c>
      <c r="J1784" s="35" t="s">
        <v>15327</v>
      </c>
      <c r="K1784" s="35" t="s">
        <v>15328</v>
      </c>
      <c r="L1784" s="35" t="s">
        <v>15329</v>
      </c>
      <c r="M1784" s="35" t="s">
        <v>15330</v>
      </c>
      <c r="N1784" s="35" t="s">
        <v>11042</v>
      </c>
      <c r="O1784" s="35" t="s">
        <v>11043</v>
      </c>
      <c r="P1784" s="38">
        <v>270000</v>
      </c>
      <c r="Q1784" s="38">
        <v>6650</v>
      </c>
      <c r="R1784" s="38">
        <v>11000</v>
      </c>
      <c r="S1784" s="38">
        <v>0</v>
      </c>
      <c r="T1784" s="38">
        <v>0</v>
      </c>
      <c r="U1784" s="19"/>
      <c r="V1784" s="38">
        <v>0</v>
      </c>
      <c r="W1784" s="19"/>
      <c r="X1784" s="38">
        <v>0</v>
      </c>
      <c r="Y1784" s="38">
        <v>287650</v>
      </c>
      <c r="Z1784" s="38">
        <v>287650</v>
      </c>
      <c r="AA1784" s="39" t="s">
        <v>15331</v>
      </c>
      <c r="AB1784" s="38" t="s">
        <v>162</v>
      </c>
      <c r="AC1784" s="38" t="s">
        <v>112</v>
      </c>
    </row>
    <row r="1785" spans="1:29" x14ac:dyDescent="0.25">
      <c r="A1785" s="13" t="str">
        <f t="shared" si="56"/>
        <v>1296449616</v>
      </c>
      <c r="B1785" s="35">
        <v>1780</v>
      </c>
      <c r="C1785" s="36" t="s">
        <v>15332</v>
      </c>
      <c r="D1785" s="13" t="str">
        <f t="shared" si="57"/>
        <v>1296449616</v>
      </c>
      <c r="E1785" s="36"/>
      <c r="F1785" s="35" t="s">
        <v>15333</v>
      </c>
      <c r="G1785" s="37">
        <v>44110.320555555554</v>
      </c>
      <c r="H1785" s="35" t="s">
        <v>157</v>
      </c>
      <c r="I1785" s="35" t="s">
        <v>15334</v>
      </c>
      <c r="J1785" s="35" t="s">
        <v>15334</v>
      </c>
      <c r="K1785" s="35" t="s">
        <v>15335</v>
      </c>
      <c r="L1785" s="35" t="s">
        <v>15336</v>
      </c>
      <c r="M1785" s="35" t="s">
        <v>15337</v>
      </c>
      <c r="N1785" s="35" t="s">
        <v>15338</v>
      </c>
      <c r="O1785" s="35" t="s">
        <v>15339</v>
      </c>
      <c r="P1785" s="38">
        <v>1674000</v>
      </c>
      <c r="Q1785" s="38">
        <v>6650</v>
      </c>
      <c r="R1785" s="38">
        <v>25000</v>
      </c>
      <c r="S1785" s="38">
        <v>0</v>
      </c>
      <c r="T1785" s="38">
        <v>0</v>
      </c>
      <c r="U1785" s="19"/>
      <c r="V1785" s="38">
        <v>0</v>
      </c>
      <c r="W1785" s="19"/>
      <c r="X1785" s="38">
        <v>0</v>
      </c>
      <c r="Y1785" s="38">
        <v>1705650</v>
      </c>
      <c r="Z1785" s="38">
        <v>1705650</v>
      </c>
      <c r="AA1785" s="39" t="s">
        <v>15340</v>
      </c>
      <c r="AB1785" s="38" t="s">
        <v>162</v>
      </c>
      <c r="AC1785" s="38" t="s">
        <v>112</v>
      </c>
    </row>
    <row r="1786" spans="1:29" x14ac:dyDescent="0.25">
      <c r="A1786" s="13" t="str">
        <f t="shared" si="56"/>
        <v>1159449454</v>
      </c>
      <c r="B1786" s="35">
        <v>1781</v>
      </c>
      <c r="C1786" s="36" t="s">
        <v>15341</v>
      </c>
      <c r="D1786" s="13" t="str">
        <f t="shared" si="57"/>
        <v>1159449454</v>
      </c>
      <c r="E1786" s="36"/>
      <c r="F1786" s="35" t="s">
        <v>15342</v>
      </c>
      <c r="G1786" s="37">
        <v>44110.32303240741</v>
      </c>
      <c r="H1786" s="35" t="s">
        <v>157</v>
      </c>
      <c r="I1786" s="35" t="s">
        <v>15343</v>
      </c>
      <c r="J1786" s="35" t="s">
        <v>15343</v>
      </c>
      <c r="K1786" s="35" t="s">
        <v>15344</v>
      </c>
      <c r="L1786" s="35" t="s">
        <v>15345</v>
      </c>
      <c r="M1786" s="35" t="s">
        <v>15346</v>
      </c>
      <c r="N1786" s="35" t="s">
        <v>386</v>
      </c>
      <c r="O1786" s="35" t="s">
        <v>387</v>
      </c>
      <c r="P1786" s="38">
        <v>475000</v>
      </c>
      <c r="Q1786" s="38">
        <v>6650</v>
      </c>
      <c r="R1786" s="38">
        <v>10000</v>
      </c>
      <c r="S1786" s="38">
        <v>0</v>
      </c>
      <c r="T1786" s="38">
        <v>0</v>
      </c>
      <c r="U1786" s="19"/>
      <c r="V1786" s="38">
        <v>0</v>
      </c>
      <c r="W1786" s="19"/>
      <c r="X1786" s="38">
        <v>0</v>
      </c>
      <c r="Y1786" s="38">
        <v>491650</v>
      </c>
      <c r="Z1786" s="38">
        <v>491650</v>
      </c>
      <c r="AA1786" s="39" t="s">
        <v>15347</v>
      </c>
      <c r="AB1786" s="38" t="s">
        <v>162</v>
      </c>
      <c r="AC1786" s="38" t="s">
        <v>112</v>
      </c>
    </row>
    <row r="1787" spans="1:29" x14ac:dyDescent="0.25">
      <c r="A1787" s="13" t="str">
        <f t="shared" si="56"/>
        <v>1274889520</v>
      </c>
      <c r="B1787" s="35">
        <v>1782</v>
      </c>
      <c r="C1787" s="36" t="s">
        <v>15348</v>
      </c>
      <c r="D1787" s="13" t="str">
        <f t="shared" si="57"/>
        <v>1274889520</v>
      </c>
      <c r="E1787" s="36"/>
      <c r="F1787" s="35" t="s">
        <v>15349</v>
      </c>
      <c r="G1787" s="37">
        <v>44110.326516203706</v>
      </c>
      <c r="H1787" s="35" t="s">
        <v>157</v>
      </c>
      <c r="I1787" s="35" t="s">
        <v>15350</v>
      </c>
      <c r="J1787" s="35" t="s">
        <v>15350</v>
      </c>
      <c r="K1787" s="35" t="s">
        <v>15351</v>
      </c>
      <c r="L1787" s="35" t="s">
        <v>15352</v>
      </c>
      <c r="M1787" s="35" t="s">
        <v>15353</v>
      </c>
      <c r="N1787" s="35" t="s">
        <v>1470</v>
      </c>
      <c r="O1787" s="35" t="s">
        <v>1471</v>
      </c>
      <c r="P1787" s="38">
        <v>600000</v>
      </c>
      <c r="Q1787" s="38">
        <v>6650</v>
      </c>
      <c r="R1787" s="38">
        <v>0</v>
      </c>
      <c r="S1787" s="38">
        <v>0</v>
      </c>
      <c r="T1787" s="38">
        <v>0</v>
      </c>
      <c r="U1787" s="19"/>
      <c r="V1787" s="38">
        <v>0</v>
      </c>
      <c r="W1787" s="19"/>
      <c r="X1787" s="38">
        <v>0</v>
      </c>
      <c r="Y1787" s="38">
        <v>606650</v>
      </c>
      <c r="Z1787" s="38">
        <v>606650</v>
      </c>
      <c r="AA1787" s="20"/>
      <c r="AB1787" s="19"/>
      <c r="AC1787" s="38" t="s">
        <v>112</v>
      </c>
    </row>
    <row r="1788" spans="1:29" x14ac:dyDescent="0.25">
      <c r="A1788" s="13" t="str">
        <f t="shared" si="56"/>
        <v>1152749254</v>
      </c>
      <c r="B1788" s="35">
        <v>1783</v>
      </c>
      <c r="C1788" s="36" t="s">
        <v>15354</v>
      </c>
      <c r="D1788" s="13" t="str">
        <f t="shared" si="57"/>
        <v>1152749254</v>
      </c>
      <c r="E1788" s="36"/>
      <c r="F1788" s="35" t="s">
        <v>15355</v>
      </c>
      <c r="G1788" s="37">
        <v>44110.348240740743</v>
      </c>
      <c r="H1788" s="35" t="s">
        <v>157</v>
      </c>
      <c r="I1788" s="35" t="s">
        <v>15356</v>
      </c>
      <c r="J1788" s="35" t="s">
        <v>15356</v>
      </c>
      <c r="K1788" s="35" t="s">
        <v>15357</v>
      </c>
      <c r="L1788" s="35" t="s">
        <v>15358</v>
      </c>
      <c r="M1788" s="35" t="s">
        <v>15359</v>
      </c>
      <c r="N1788" s="35" t="s">
        <v>15360</v>
      </c>
      <c r="O1788" s="35" t="s">
        <v>548</v>
      </c>
      <c r="P1788" s="38">
        <v>50000</v>
      </c>
      <c r="Q1788" s="38">
        <v>6650</v>
      </c>
      <c r="R1788" s="38">
        <v>0</v>
      </c>
      <c r="S1788" s="38">
        <v>0</v>
      </c>
      <c r="T1788" s="38">
        <v>0</v>
      </c>
      <c r="U1788" s="19"/>
      <c r="V1788" s="38">
        <v>0</v>
      </c>
      <c r="W1788" s="19"/>
      <c r="X1788" s="38">
        <v>0</v>
      </c>
      <c r="Y1788" s="38">
        <v>56650</v>
      </c>
      <c r="Z1788" s="38">
        <v>56650</v>
      </c>
      <c r="AA1788" s="20"/>
      <c r="AB1788" s="19"/>
      <c r="AC1788" s="38" t="s">
        <v>112</v>
      </c>
    </row>
    <row r="1789" spans="1:29" x14ac:dyDescent="0.25">
      <c r="A1789" s="13" t="str">
        <f t="shared" si="56"/>
        <v>1677749847</v>
      </c>
      <c r="B1789" s="35">
        <v>1784</v>
      </c>
      <c r="C1789" s="36" t="s">
        <v>15361</v>
      </c>
      <c r="D1789" s="13" t="str">
        <f t="shared" si="57"/>
        <v>1677749847</v>
      </c>
      <c r="E1789" s="36"/>
      <c r="F1789" s="35" t="s">
        <v>15362</v>
      </c>
      <c r="G1789" s="37">
        <v>44110.354641203703</v>
      </c>
      <c r="H1789" s="35" t="s">
        <v>157</v>
      </c>
      <c r="I1789" s="35" t="s">
        <v>15363</v>
      </c>
      <c r="J1789" s="35" t="s">
        <v>15363</v>
      </c>
      <c r="K1789" s="35" t="s">
        <v>15364</v>
      </c>
      <c r="L1789" s="35" t="s">
        <v>15365</v>
      </c>
      <c r="M1789" s="35" t="s">
        <v>15366</v>
      </c>
      <c r="N1789" s="35" t="s">
        <v>15367</v>
      </c>
      <c r="O1789" s="35" t="s">
        <v>15368</v>
      </c>
      <c r="P1789" s="38">
        <v>50000</v>
      </c>
      <c r="Q1789" s="38">
        <v>6650</v>
      </c>
      <c r="R1789" s="38">
        <v>0</v>
      </c>
      <c r="S1789" s="38">
        <v>0</v>
      </c>
      <c r="T1789" s="38">
        <v>0</v>
      </c>
      <c r="U1789" s="19"/>
      <c r="V1789" s="38">
        <v>0</v>
      </c>
      <c r="W1789" s="19"/>
      <c r="X1789" s="38">
        <v>0</v>
      </c>
      <c r="Y1789" s="38">
        <v>56650</v>
      </c>
      <c r="Z1789" s="38">
        <v>56650</v>
      </c>
      <c r="AA1789" s="20"/>
      <c r="AB1789" s="19"/>
      <c r="AC1789" s="38" t="s">
        <v>112</v>
      </c>
    </row>
    <row r="1790" spans="1:29" x14ac:dyDescent="0.25">
      <c r="A1790" s="13" t="str">
        <f t="shared" si="56"/>
        <v>1120849722</v>
      </c>
      <c r="B1790" s="35">
        <v>1785</v>
      </c>
      <c r="C1790" s="36" t="s">
        <v>15369</v>
      </c>
      <c r="D1790" s="13" t="str">
        <f t="shared" si="57"/>
        <v>1120849722</v>
      </c>
      <c r="E1790" s="36"/>
      <c r="F1790" s="35" t="s">
        <v>15370</v>
      </c>
      <c r="G1790" s="37">
        <v>44110.358252314814</v>
      </c>
      <c r="H1790" s="35" t="s">
        <v>157</v>
      </c>
      <c r="I1790" s="35" t="s">
        <v>15371</v>
      </c>
      <c r="J1790" s="35" t="s">
        <v>15371</v>
      </c>
      <c r="K1790" s="35" t="s">
        <v>15372</v>
      </c>
      <c r="L1790" s="35" t="s">
        <v>15373</v>
      </c>
      <c r="M1790" s="35" t="s">
        <v>15374</v>
      </c>
      <c r="N1790" s="35" t="s">
        <v>780</v>
      </c>
      <c r="O1790" s="35" t="s">
        <v>781</v>
      </c>
      <c r="P1790" s="38">
        <v>1200000</v>
      </c>
      <c r="Q1790" s="38">
        <v>6650</v>
      </c>
      <c r="R1790" s="38">
        <v>10000</v>
      </c>
      <c r="S1790" s="38">
        <v>0</v>
      </c>
      <c r="T1790" s="38">
        <v>0</v>
      </c>
      <c r="U1790" s="19"/>
      <c r="V1790" s="38">
        <v>0</v>
      </c>
      <c r="W1790" s="19"/>
      <c r="X1790" s="38">
        <v>0</v>
      </c>
      <c r="Y1790" s="38">
        <v>1216650</v>
      </c>
      <c r="Z1790" s="38">
        <v>1216650</v>
      </c>
      <c r="AA1790" s="39" t="s">
        <v>15375</v>
      </c>
      <c r="AB1790" s="38" t="s">
        <v>162</v>
      </c>
      <c r="AC1790" s="38" t="s">
        <v>112</v>
      </c>
    </row>
    <row r="1791" spans="1:29" x14ac:dyDescent="0.25">
      <c r="A1791" s="13" t="str">
        <f t="shared" si="56"/>
        <v>1350849295</v>
      </c>
      <c r="B1791" s="35">
        <v>1786</v>
      </c>
      <c r="C1791" s="36" t="s">
        <v>15376</v>
      </c>
      <c r="D1791" s="13" t="str">
        <f t="shared" si="57"/>
        <v>1350849295</v>
      </c>
      <c r="E1791" s="36"/>
      <c r="F1791" s="35" t="s">
        <v>15377</v>
      </c>
      <c r="G1791" s="37">
        <v>44110.3591087963</v>
      </c>
      <c r="H1791" s="35" t="s">
        <v>157</v>
      </c>
      <c r="I1791" s="35" t="s">
        <v>15378</v>
      </c>
      <c r="J1791" s="35" t="s">
        <v>15378</v>
      </c>
      <c r="K1791" s="35" t="s">
        <v>15379</v>
      </c>
      <c r="L1791" s="35" t="s">
        <v>15380</v>
      </c>
      <c r="M1791" s="35" t="s">
        <v>15381</v>
      </c>
      <c r="N1791" s="35" t="s">
        <v>15382</v>
      </c>
      <c r="O1791" s="35" t="s">
        <v>15383</v>
      </c>
      <c r="P1791" s="38">
        <v>620000</v>
      </c>
      <c r="Q1791" s="38">
        <v>6650</v>
      </c>
      <c r="R1791" s="38">
        <v>10000</v>
      </c>
      <c r="S1791" s="38">
        <v>0</v>
      </c>
      <c r="T1791" s="38">
        <v>0</v>
      </c>
      <c r="U1791" s="19"/>
      <c r="V1791" s="38">
        <v>0</v>
      </c>
      <c r="W1791" s="19"/>
      <c r="X1791" s="38">
        <v>0</v>
      </c>
      <c r="Y1791" s="38">
        <v>636650</v>
      </c>
      <c r="Z1791" s="38">
        <v>636650</v>
      </c>
      <c r="AA1791" s="39" t="s">
        <v>15384</v>
      </c>
      <c r="AB1791" s="38" t="s">
        <v>168</v>
      </c>
      <c r="AC1791" s="38" t="s">
        <v>112</v>
      </c>
    </row>
    <row r="1792" spans="1:29" x14ac:dyDescent="0.25">
      <c r="A1792" s="13" t="str">
        <f t="shared" si="56"/>
        <v>1784849733</v>
      </c>
      <c r="B1792" s="35">
        <v>1787</v>
      </c>
      <c r="C1792" s="36" t="s">
        <v>15385</v>
      </c>
      <c r="D1792" s="13" t="str">
        <f t="shared" si="57"/>
        <v>1784849733</v>
      </c>
      <c r="E1792" s="36"/>
      <c r="F1792" s="35" t="s">
        <v>15386</v>
      </c>
      <c r="G1792" s="37">
        <v>44110.362615740742</v>
      </c>
      <c r="H1792" s="35" t="s">
        <v>157</v>
      </c>
      <c r="I1792" s="35" t="s">
        <v>15387</v>
      </c>
      <c r="J1792" s="35" t="s">
        <v>15387</v>
      </c>
      <c r="K1792" s="35" t="s">
        <v>15388</v>
      </c>
      <c r="L1792" s="35" t="s">
        <v>15389</v>
      </c>
      <c r="M1792" s="35" t="s">
        <v>15390</v>
      </c>
      <c r="N1792" s="35" t="s">
        <v>15391</v>
      </c>
      <c r="O1792" s="35" t="s">
        <v>15392</v>
      </c>
      <c r="P1792" s="38">
        <v>50000</v>
      </c>
      <c r="Q1792" s="38">
        <v>6650</v>
      </c>
      <c r="R1792" s="38">
        <v>0</v>
      </c>
      <c r="S1792" s="38">
        <v>0</v>
      </c>
      <c r="T1792" s="38">
        <v>0</v>
      </c>
      <c r="U1792" s="19"/>
      <c r="V1792" s="38">
        <v>0</v>
      </c>
      <c r="W1792" s="19"/>
      <c r="X1792" s="38">
        <v>0</v>
      </c>
      <c r="Y1792" s="38">
        <v>56650</v>
      </c>
      <c r="Z1792" s="38">
        <v>56650</v>
      </c>
      <c r="AA1792" s="20"/>
      <c r="AB1792" s="19"/>
      <c r="AC1792" s="38" t="s">
        <v>112</v>
      </c>
    </row>
    <row r="1793" spans="1:29" x14ac:dyDescent="0.25">
      <c r="A1793" s="13" t="str">
        <f t="shared" si="56"/>
        <v>1708849455</v>
      </c>
      <c r="B1793" s="35">
        <v>1788</v>
      </c>
      <c r="C1793" s="36" t="s">
        <v>15393</v>
      </c>
      <c r="D1793" s="13" t="str">
        <f t="shared" si="57"/>
        <v>1708849455</v>
      </c>
      <c r="E1793" s="36"/>
      <c r="F1793" s="35" t="s">
        <v>15394</v>
      </c>
      <c r="G1793" s="37">
        <v>44110.368634259263</v>
      </c>
      <c r="H1793" s="35" t="s">
        <v>157</v>
      </c>
      <c r="I1793" s="35" t="s">
        <v>15395</v>
      </c>
      <c r="J1793" s="35" t="s">
        <v>15395</v>
      </c>
      <c r="K1793" s="35" t="s">
        <v>15396</v>
      </c>
      <c r="L1793" s="35" t="s">
        <v>15397</v>
      </c>
      <c r="M1793" s="35" t="s">
        <v>15398</v>
      </c>
      <c r="N1793" s="35" t="s">
        <v>15399</v>
      </c>
      <c r="O1793" s="35" t="s">
        <v>15400</v>
      </c>
      <c r="P1793" s="38">
        <v>950000</v>
      </c>
      <c r="Q1793" s="38">
        <v>6650</v>
      </c>
      <c r="R1793" s="38">
        <v>10000</v>
      </c>
      <c r="S1793" s="38">
        <v>0</v>
      </c>
      <c r="T1793" s="38">
        <v>0</v>
      </c>
      <c r="U1793" s="19"/>
      <c r="V1793" s="38">
        <v>0</v>
      </c>
      <c r="W1793" s="19"/>
      <c r="X1793" s="38">
        <v>0</v>
      </c>
      <c r="Y1793" s="38">
        <v>966650</v>
      </c>
      <c r="Z1793" s="38">
        <v>966650</v>
      </c>
      <c r="AA1793" s="39" t="s">
        <v>15401</v>
      </c>
      <c r="AB1793" s="38" t="s">
        <v>168</v>
      </c>
      <c r="AC1793" s="38" t="s">
        <v>112</v>
      </c>
    </row>
    <row r="1794" spans="1:29" x14ac:dyDescent="0.25">
      <c r="A1794" s="13" t="str">
        <f t="shared" si="56"/>
        <v>1651059477</v>
      </c>
      <c r="B1794" s="35">
        <v>1789</v>
      </c>
      <c r="C1794" s="36" t="s">
        <v>15402</v>
      </c>
      <c r="D1794" s="13" t="str">
        <f t="shared" si="57"/>
        <v>1651059477</v>
      </c>
      <c r="E1794" s="36"/>
      <c r="F1794" s="35" t="s">
        <v>15403</v>
      </c>
      <c r="G1794" s="37">
        <v>44110.383298611108</v>
      </c>
      <c r="H1794" s="35" t="s">
        <v>157</v>
      </c>
      <c r="I1794" s="35" t="s">
        <v>15404</v>
      </c>
      <c r="J1794" s="35" t="s">
        <v>15404</v>
      </c>
      <c r="K1794" s="35" t="s">
        <v>15405</v>
      </c>
      <c r="L1794" s="35" t="s">
        <v>15406</v>
      </c>
      <c r="M1794" s="35" t="s">
        <v>15407</v>
      </c>
      <c r="N1794" s="35" t="s">
        <v>15408</v>
      </c>
      <c r="O1794" s="35" t="s">
        <v>15409</v>
      </c>
      <c r="P1794" s="38">
        <v>475000</v>
      </c>
      <c r="Q1794" s="38">
        <v>6650</v>
      </c>
      <c r="R1794" s="38">
        <v>10000</v>
      </c>
      <c r="S1794" s="38">
        <v>0</v>
      </c>
      <c r="T1794" s="38">
        <v>0</v>
      </c>
      <c r="U1794" s="19"/>
      <c r="V1794" s="38">
        <v>0</v>
      </c>
      <c r="W1794" s="19"/>
      <c r="X1794" s="38">
        <v>0</v>
      </c>
      <c r="Y1794" s="38">
        <v>491650</v>
      </c>
      <c r="Z1794" s="38">
        <v>491650</v>
      </c>
      <c r="AA1794" s="39" t="s">
        <v>15410</v>
      </c>
      <c r="AB1794" s="38" t="s">
        <v>162</v>
      </c>
      <c r="AC1794" s="38" t="s">
        <v>112</v>
      </c>
    </row>
    <row r="1795" spans="1:29" x14ac:dyDescent="0.25">
      <c r="A1795" s="13" t="str">
        <f t="shared" si="56"/>
        <v>1059399953</v>
      </c>
      <c r="B1795" s="35">
        <v>1790</v>
      </c>
      <c r="C1795" s="36" t="s">
        <v>15411</v>
      </c>
      <c r="D1795" s="13" t="str">
        <f t="shared" si="57"/>
        <v>1059399953</v>
      </c>
      <c r="E1795" s="36"/>
      <c r="F1795" s="35" t="s">
        <v>15412</v>
      </c>
      <c r="G1795" s="37">
        <v>44110.389467592591</v>
      </c>
      <c r="H1795" s="35" t="s">
        <v>157</v>
      </c>
      <c r="I1795" s="35" t="s">
        <v>15413</v>
      </c>
      <c r="J1795" s="35" t="s">
        <v>15413</v>
      </c>
      <c r="K1795" s="35" t="s">
        <v>15414</v>
      </c>
      <c r="L1795" s="35" t="s">
        <v>15415</v>
      </c>
      <c r="M1795" s="35" t="s">
        <v>15416</v>
      </c>
      <c r="N1795" s="35" t="s">
        <v>770</v>
      </c>
      <c r="O1795" s="35" t="s">
        <v>771</v>
      </c>
      <c r="P1795" s="38">
        <v>720000</v>
      </c>
      <c r="Q1795" s="38">
        <v>6650</v>
      </c>
      <c r="R1795" s="38">
        <v>7000</v>
      </c>
      <c r="S1795" s="38">
        <v>0</v>
      </c>
      <c r="T1795" s="38">
        <v>0</v>
      </c>
      <c r="U1795" s="19"/>
      <c r="V1795" s="38">
        <v>0</v>
      </c>
      <c r="W1795" s="19"/>
      <c r="X1795" s="38">
        <v>0</v>
      </c>
      <c r="Y1795" s="38">
        <v>733650</v>
      </c>
      <c r="Z1795" s="38">
        <v>733650</v>
      </c>
      <c r="AA1795" s="39" t="s">
        <v>15417</v>
      </c>
      <c r="AB1795" s="38" t="s">
        <v>162</v>
      </c>
      <c r="AC1795" s="38" t="s">
        <v>112</v>
      </c>
    </row>
    <row r="1796" spans="1:29" x14ac:dyDescent="0.25">
      <c r="A1796" s="13" t="str">
        <f t="shared" si="56"/>
        <v>1297599108</v>
      </c>
      <c r="B1796" s="35">
        <v>1791</v>
      </c>
      <c r="C1796" s="36" t="s">
        <v>15418</v>
      </c>
      <c r="D1796" s="13" t="str">
        <f t="shared" si="57"/>
        <v>1297599108</v>
      </c>
      <c r="E1796" s="36"/>
      <c r="F1796" s="35" t="s">
        <v>15419</v>
      </c>
      <c r="G1796" s="37">
        <v>44110.410173611112</v>
      </c>
      <c r="H1796" s="35" t="s">
        <v>157</v>
      </c>
      <c r="I1796" s="35" t="s">
        <v>15420</v>
      </c>
      <c r="J1796" s="35" t="s">
        <v>15420</v>
      </c>
      <c r="K1796" s="35" t="s">
        <v>15421</v>
      </c>
      <c r="L1796" s="35" t="s">
        <v>15422</v>
      </c>
      <c r="M1796" s="35" t="s">
        <v>15423</v>
      </c>
      <c r="N1796" s="35" t="s">
        <v>6878</v>
      </c>
      <c r="O1796" s="35" t="s">
        <v>6879</v>
      </c>
      <c r="P1796" s="38">
        <v>950000</v>
      </c>
      <c r="Q1796" s="38">
        <v>6650</v>
      </c>
      <c r="R1796" s="38">
        <v>10000</v>
      </c>
      <c r="S1796" s="38">
        <v>0</v>
      </c>
      <c r="T1796" s="38">
        <v>0</v>
      </c>
      <c r="U1796" s="19"/>
      <c r="V1796" s="38">
        <v>0</v>
      </c>
      <c r="W1796" s="19"/>
      <c r="X1796" s="38">
        <v>0</v>
      </c>
      <c r="Y1796" s="38">
        <v>966650</v>
      </c>
      <c r="Z1796" s="38">
        <v>966650</v>
      </c>
      <c r="AA1796" s="39" t="s">
        <v>15424</v>
      </c>
      <c r="AB1796" s="38" t="s">
        <v>168</v>
      </c>
      <c r="AC1796" s="38" t="s">
        <v>112</v>
      </c>
    </row>
    <row r="1797" spans="1:29" x14ac:dyDescent="0.25">
      <c r="A1797" s="13" t="str">
        <f t="shared" si="56"/>
        <v>1481699034</v>
      </c>
      <c r="B1797" s="35">
        <v>1792</v>
      </c>
      <c r="C1797" s="36" t="s">
        <v>15425</v>
      </c>
      <c r="D1797" s="13" t="str">
        <f t="shared" si="57"/>
        <v>1481699034</v>
      </c>
      <c r="E1797" s="36"/>
      <c r="F1797" s="35" t="s">
        <v>15426</v>
      </c>
      <c r="G1797" s="37">
        <v>44110.417013888888</v>
      </c>
      <c r="H1797" s="35" t="s">
        <v>157</v>
      </c>
      <c r="I1797" s="35" t="s">
        <v>15427</v>
      </c>
      <c r="J1797" s="35" t="s">
        <v>15427</v>
      </c>
      <c r="K1797" s="35" t="s">
        <v>15428</v>
      </c>
      <c r="L1797" s="35" t="s">
        <v>15429</v>
      </c>
      <c r="M1797" s="35" t="s">
        <v>15430</v>
      </c>
      <c r="N1797" s="35" t="s">
        <v>15431</v>
      </c>
      <c r="O1797" s="35" t="s">
        <v>15432</v>
      </c>
      <c r="P1797" s="38">
        <v>1041000</v>
      </c>
      <c r="Q1797" s="38">
        <v>6650</v>
      </c>
      <c r="R1797" s="38">
        <v>10000</v>
      </c>
      <c r="S1797" s="38">
        <v>0</v>
      </c>
      <c r="T1797" s="38">
        <v>0</v>
      </c>
      <c r="U1797" s="19"/>
      <c r="V1797" s="38">
        <v>0</v>
      </c>
      <c r="W1797" s="19"/>
      <c r="X1797" s="38">
        <v>0</v>
      </c>
      <c r="Y1797" s="38">
        <v>1057650</v>
      </c>
      <c r="Z1797" s="38">
        <v>1057650</v>
      </c>
      <c r="AA1797" s="39" t="s">
        <v>15433</v>
      </c>
      <c r="AB1797" s="38" t="s">
        <v>151</v>
      </c>
      <c r="AC1797" s="38" t="s">
        <v>112</v>
      </c>
    </row>
    <row r="1798" spans="1:29" x14ac:dyDescent="0.25">
      <c r="A1798" s="13" t="str">
        <f t="shared" ref="A1798:A1861" si="58">D1798</f>
        <v>1852359551</v>
      </c>
      <c r="B1798" s="35">
        <v>1793</v>
      </c>
      <c r="C1798" s="36" t="s">
        <v>15434</v>
      </c>
      <c r="D1798" s="13" t="str">
        <f t="shared" ref="D1798:D1861" si="59">RIGHT(C1798,LEN(C1798)-6)</f>
        <v>1852359551</v>
      </c>
      <c r="E1798" s="36"/>
      <c r="F1798" s="35" t="s">
        <v>15435</v>
      </c>
      <c r="G1798" s="37">
        <v>44110.41846064815</v>
      </c>
      <c r="H1798" s="35" t="s">
        <v>157</v>
      </c>
      <c r="I1798" s="35" t="s">
        <v>15436</v>
      </c>
      <c r="J1798" s="35" t="s">
        <v>15436</v>
      </c>
      <c r="K1798" s="35" t="s">
        <v>15437</v>
      </c>
      <c r="L1798" s="35" t="s">
        <v>15438</v>
      </c>
      <c r="M1798" s="35" t="s">
        <v>15439</v>
      </c>
      <c r="N1798" s="35" t="s">
        <v>689</v>
      </c>
      <c r="O1798" s="35" t="s">
        <v>690</v>
      </c>
      <c r="P1798" s="38">
        <v>950000</v>
      </c>
      <c r="Q1798" s="38">
        <v>6650</v>
      </c>
      <c r="R1798" s="38">
        <v>10000</v>
      </c>
      <c r="S1798" s="38">
        <v>0</v>
      </c>
      <c r="T1798" s="38">
        <v>0</v>
      </c>
      <c r="U1798" s="19"/>
      <c r="V1798" s="38">
        <v>0</v>
      </c>
      <c r="W1798" s="19"/>
      <c r="X1798" s="38">
        <v>0</v>
      </c>
      <c r="Y1798" s="38">
        <v>966650</v>
      </c>
      <c r="Z1798" s="38">
        <v>966650</v>
      </c>
      <c r="AA1798" s="39" t="s">
        <v>15440</v>
      </c>
      <c r="AB1798" s="38" t="s">
        <v>162</v>
      </c>
      <c r="AC1798" s="38" t="s">
        <v>112</v>
      </c>
    </row>
    <row r="1799" spans="1:29" x14ac:dyDescent="0.25">
      <c r="A1799" s="13" t="str">
        <f t="shared" si="58"/>
        <v>1745699134</v>
      </c>
      <c r="B1799" s="35">
        <v>1794</v>
      </c>
      <c r="C1799" s="36" t="s">
        <v>15441</v>
      </c>
      <c r="D1799" s="13" t="str">
        <f t="shared" si="59"/>
        <v>1745699134</v>
      </c>
      <c r="E1799" s="36"/>
      <c r="F1799" s="35" t="s">
        <v>15442</v>
      </c>
      <c r="G1799" s="37">
        <v>44110.420659722222</v>
      </c>
      <c r="H1799" s="35" t="s">
        <v>157</v>
      </c>
      <c r="I1799" s="35" t="s">
        <v>15443</v>
      </c>
      <c r="J1799" s="35" t="s">
        <v>15443</v>
      </c>
      <c r="K1799" s="35" t="s">
        <v>15444</v>
      </c>
      <c r="L1799" s="35" t="s">
        <v>15445</v>
      </c>
      <c r="M1799" s="35" t="s">
        <v>15446</v>
      </c>
      <c r="N1799" s="35" t="s">
        <v>483</v>
      </c>
      <c r="O1799" s="35" t="s">
        <v>484</v>
      </c>
      <c r="P1799" s="38">
        <v>998000</v>
      </c>
      <c r="Q1799" s="38">
        <v>6650</v>
      </c>
      <c r="R1799" s="38">
        <v>8000</v>
      </c>
      <c r="S1799" s="38">
        <v>0</v>
      </c>
      <c r="T1799" s="38">
        <v>0</v>
      </c>
      <c r="U1799" s="19"/>
      <c r="V1799" s="38">
        <v>0</v>
      </c>
      <c r="W1799" s="19"/>
      <c r="X1799" s="38">
        <v>0</v>
      </c>
      <c r="Y1799" s="38">
        <v>1012650</v>
      </c>
      <c r="Z1799" s="38">
        <v>1012650</v>
      </c>
      <c r="AA1799" s="39" t="s">
        <v>15447</v>
      </c>
      <c r="AB1799" s="38" t="s">
        <v>138</v>
      </c>
      <c r="AC1799" s="38" t="s">
        <v>112</v>
      </c>
    </row>
    <row r="1800" spans="1:29" x14ac:dyDescent="0.25">
      <c r="A1800" s="13" t="str">
        <f t="shared" si="58"/>
        <v>1583799813</v>
      </c>
      <c r="B1800" s="35">
        <v>1795</v>
      </c>
      <c r="C1800" s="36" t="s">
        <v>15448</v>
      </c>
      <c r="D1800" s="13" t="str">
        <f t="shared" si="59"/>
        <v>1583799813</v>
      </c>
      <c r="E1800" s="36"/>
      <c r="F1800" s="35" t="s">
        <v>15449</v>
      </c>
      <c r="G1800" s="37">
        <v>44110.429293981484</v>
      </c>
      <c r="H1800" s="35" t="s">
        <v>157</v>
      </c>
      <c r="I1800" s="35" t="s">
        <v>15450</v>
      </c>
      <c r="J1800" s="35" t="s">
        <v>15450</v>
      </c>
      <c r="K1800" s="35" t="s">
        <v>15451</v>
      </c>
      <c r="L1800" s="35" t="s">
        <v>15452</v>
      </c>
      <c r="M1800" s="35" t="s">
        <v>15453</v>
      </c>
      <c r="N1800" s="35" t="s">
        <v>15454</v>
      </c>
      <c r="O1800" s="35" t="s">
        <v>15455</v>
      </c>
      <c r="P1800" s="38">
        <v>50000</v>
      </c>
      <c r="Q1800" s="38">
        <v>6650</v>
      </c>
      <c r="R1800" s="38">
        <v>10000</v>
      </c>
      <c r="S1800" s="38">
        <v>0</v>
      </c>
      <c r="T1800" s="38">
        <v>0</v>
      </c>
      <c r="U1800" s="19"/>
      <c r="V1800" s="38">
        <v>0</v>
      </c>
      <c r="W1800" s="19"/>
      <c r="X1800" s="38">
        <v>0</v>
      </c>
      <c r="Y1800" s="38">
        <v>66650</v>
      </c>
      <c r="Z1800" s="38">
        <v>66650</v>
      </c>
      <c r="AA1800" s="39" t="s">
        <v>15456</v>
      </c>
      <c r="AB1800" s="38" t="s">
        <v>162</v>
      </c>
      <c r="AC1800" s="38" t="s">
        <v>112</v>
      </c>
    </row>
    <row r="1801" spans="1:29" x14ac:dyDescent="0.25">
      <c r="A1801" s="13" t="str">
        <f t="shared" si="58"/>
        <v>1014899423</v>
      </c>
      <c r="B1801" s="35">
        <v>1796</v>
      </c>
      <c r="C1801" s="36" t="s">
        <v>15457</v>
      </c>
      <c r="D1801" s="13" t="str">
        <f t="shared" si="59"/>
        <v>1014899423</v>
      </c>
      <c r="E1801" s="36"/>
      <c r="F1801" s="35" t="s">
        <v>15458</v>
      </c>
      <c r="G1801" s="37">
        <v>44110.447557870371</v>
      </c>
      <c r="H1801" s="35" t="s">
        <v>157</v>
      </c>
      <c r="I1801" s="35" t="s">
        <v>15459</v>
      </c>
      <c r="J1801" s="35" t="s">
        <v>15459</v>
      </c>
      <c r="K1801" s="35" t="s">
        <v>15460</v>
      </c>
      <c r="L1801" s="35" t="s">
        <v>15461</v>
      </c>
      <c r="M1801" s="35" t="s">
        <v>15462</v>
      </c>
      <c r="N1801" s="35" t="s">
        <v>15463</v>
      </c>
      <c r="O1801" s="35" t="s">
        <v>15464</v>
      </c>
      <c r="P1801" s="38">
        <v>50000</v>
      </c>
      <c r="Q1801" s="38">
        <v>6650</v>
      </c>
      <c r="R1801" s="38">
        <v>0</v>
      </c>
      <c r="S1801" s="38">
        <v>0</v>
      </c>
      <c r="T1801" s="38">
        <v>0</v>
      </c>
      <c r="U1801" s="19"/>
      <c r="V1801" s="38">
        <v>0</v>
      </c>
      <c r="W1801" s="19"/>
      <c r="X1801" s="38">
        <v>0</v>
      </c>
      <c r="Y1801" s="38">
        <v>56650</v>
      </c>
      <c r="Z1801" s="38">
        <v>56650</v>
      </c>
      <c r="AA1801" s="20"/>
      <c r="AB1801" s="19"/>
      <c r="AC1801" s="38" t="s">
        <v>112</v>
      </c>
    </row>
    <row r="1802" spans="1:29" x14ac:dyDescent="0.25">
      <c r="A1802" s="13" t="str">
        <f t="shared" si="58"/>
        <v>1627559934</v>
      </c>
      <c r="B1802" s="35">
        <v>1797</v>
      </c>
      <c r="C1802" s="36" t="s">
        <v>15465</v>
      </c>
      <c r="D1802" s="13" t="str">
        <f t="shared" si="59"/>
        <v>1627559934</v>
      </c>
      <c r="E1802" s="36"/>
      <c r="F1802" s="35" t="s">
        <v>15466</v>
      </c>
      <c r="G1802" s="37">
        <v>44110.451249999998</v>
      </c>
      <c r="H1802" s="35" t="s">
        <v>157</v>
      </c>
      <c r="I1802" s="35" t="s">
        <v>15467</v>
      </c>
      <c r="J1802" s="35" t="s">
        <v>15467</v>
      </c>
      <c r="K1802" s="35" t="s">
        <v>15468</v>
      </c>
      <c r="L1802" s="35" t="s">
        <v>15469</v>
      </c>
      <c r="M1802" s="35" t="s">
        <v>15470</v>
      </c>
      <c r="N1802" s="35" t="s">
        <v>655</v>
      </c>
      <c r="O1802" s="35" t="s">
        <v>656</v>
      </c>
      <c r="P1802" s="38">
        <v>620000</v>
      </c>
      <c r="Q1802" s="38">
        <v>6650</v>
      </c>
      <c r="R1802" s="38">
        <v>16000</v>
      </c>
      <c r="S1802" s="38">
        <v>0</v>
      </c>
      <c r="T1802" s="38">
        <v>0</v>
      </c>
      <c r="U1802" s="19"/>
      <c r="V1802" s="38">
        <v>0</v>
      </c>
      <c r="W1802" s="19"/>
      <c r="X1802" s="38">
        <v>0</v>
      </c>
      <c r="Y1802" s="38">
        <v>642650</v>
      </c>
      <c r="Z1802" s="38">
        <v>642650</v>
      </c>
      <c r="AA1802" s="39" t="s">
        <v>15471</v>
      </c>
      <c r="AB1802" s="38" t="s">
        <v>162</v>
      </c>
      <c r="AC1802" s="38" t="s">
        <v>112</v>
      </c>
    </row>
    <row r="1803" spans="1:29" x14ac:dyDescent="0.25">
      <c r="A1803" s="13" t="str">
        <f t="shared" si="58"/>
        <v>1220659388</v>
      </c>
      <c r="B1803" s="35">
        <v>1798</v>
      </c>
      <c r="C1803" s="36" t="s">
        <v>15472</v>
      </c>
      <c r="D1803" s="13" t="str">
        <f t="shared" si="59"/>
        <v>1220659388</v>
      </c>
      <c r="E1803" s="36"/>
      <c r="F1803" s="35" t="s">
        <v>15473</v>
      </c>
      <c r="G1803" s="37">
        <v>44110.452106481483</v>
      </c>
      <c r="H1803" s="35" t="s">
        <v>157</v>
      </c>
      <c r="I1803" s="35" t="s">
        <v>15474</v>
      </c>
      <c r="J1803" s="35" t="s">
        <v>15474</v>
      </c>
      <c r="K1803" s="35" t="s">
        <v>15475</v>
      </c>
      <c r="L1803" s="35" t="s">
        <v>15476</v>
      </c>
      <c r="M1803" s="35" t="s">
        <v>15477</v>
      </c>
      <c r="N1803" s="35" t="s">
        <v>328</v>
      </c>
      <c r="O1803" s="35" t="s">
        <v>329</v>
      </c>
      <c r="P1803" s="38">
        <v>270000</v>
      </c>
      <c r="Q1803" s="38">
        <v>6650</v>
      </c>
      <c r="R1803" s="38">
        <v>18000</v>
      </c>
      <c r="S1803" s="38">
        <v>0</v>
      </c>
      <c r="T1803" s="38">
        <v>0</v>
      </c>
      <c r="U1803" s="19"/>
      <c r="V1803" s="38">
        <v>0</v>
      </c>
      <c r="W1803" s="19"/>
      <c r="X1803" s="38">
        <v>0</v>
      </c>
      <c r="Y1803" s="38">
        <v>294650</v>
      </c>
      <c r="Z1803" s="38">
        <v>294650</v>
      </c>
      <c r="AA1803" s="20"/>
      <c r="AB1803" s="38" t="s">
        <v>179</v>
      </c>
      <c r="AC1803" s="38" t="s">
        <v>112</v>
      </c>
    </row>
    <row r="1804" spans="1:29" x14ac:dyDescent="0.25">
      <c r="A1804" s="13" t="str">
        <f t="shared" si="58"/>
        <v>1483659746</v>
      </c>
      <c r="B1804" s="35">
        <v>1799</v>
      </c>
      <c r="C1804" s="36" t="s">
        <v>15478</v>
      </c>
      <c r="D1804" s="13" t="str">
        <f t="shared" si="59"/>
        <v>1483659746</v>
      </c>
      <c r="E1804" s="36"/>
      <c r="F1804" s="35" t="s">
        <v>15479</v>
      </c>
      <c r="G1804" s="37">
        <v>44110.454328703701</v>
      </c>
      <c r="H1804" s="35" t="s">
        <v>157</v>
      </c>
      <c r="I1804" s="35" t="s">
        <v>15480</v>
      </c>
      <c r="J1804" s="35" t="s">
        <v>15480</v>
      </c>
      <c r="K1804" s="35" t="s">
        <v>15481</v>
      </c>
      <c r="L1804" s="35" t="s">
        <v>15482</v>
      </c>
      <c r="M1804" s="35" t="s">
        <v>15483</v>
      </c>
      <c r="N1804" s="35" t="s">
        <v>833</v>
      </c>
      <c r="O1804" s="35" t="s">
        <v>834</v>
      </c>
      <c r="P1804" s="38">
        <v>474000</v>
      </c>
      <c r="Q1804" s="38">
        <v>6650</v>
      </c>
      <c r="R1804" s="38">
        <v>38000</v>
      </c>
      <c r="S1804" s="38">
        <v>0</v>
      </c>
      <c r="T1804" s="38">
        <v>0</v>
      </c>
      <c r="U1804" s="19"/>
      <c r="V1804" s="38">
        <v>0</v>
      </c>
      <c r="W1804" s="19"/>
      <c r="X1804" s="38">
        <v>0</v>
      </c>
      <c r="Y1804" s="38">
        <v>518650</v>
      </c>
      <c r="Z1804" s="38">
        <v>518650</v>
      </c>
      <c r="AA1804" s="39" t="s">
        <v>15484</v>
      </c>
      <c r="AB1804" s="38" t="s">
        <v>162</v>
      </c>
      <c r="AC1804" s="38" t="s">
        <v>112</v>
      </c>
    </row>
    <row r="1805" spans="1:29" x14ac:dyDescent="0.25">
      <c r="A1805" s="13" t="str">
        <f t="shared" si="58"/>
        <v>1173759307</v>
      </c>
      <c r="B1805" s="35">
        <v>1800</v>
      </c>
      <c r="C1805" s="36" t="s">
        <v>15485</v>
      </c>
      <c r="D1805" s="13" t="str">
        <f t="shared" si="59"/>
        <v>1173759307</v>
      </c>
      <c r="E1805" s="36"/>
      <c r="F1805" s="35" t="s">
        <v>15486</v>
      </c>
      <c r="G1805" s="37">
        <v>44110.46603009259</v>
      </c>
      <c r="H1805" s="35" t="s">
        <v>157</v>
      </c>
      <c r="I1805" s="35" t="s">
        <v>15487</v>
      </c>
      <c r="J1805" s="35" t="s">
        <v>15487</v>
      </c>
      <c r="K1805" s="35" t="s">
        <v>15488</v>
      </c>
      <c r="L1805" s="35" t="s">
        <v>15489</v>
      </c>
      <c r="M1805" s="35" t="s">
        <v>15490</v>
      </c>
      <c r="N1805" s="35" t="s">
        <v>529</v>
      </c>
      <c r="O1805" s="35" t="s">
        <v>530</v>
      </c>
      <c r="P1805" s="38">
        <v>474000</v>
      </c>
      <c r="Q1805" s="38">
        <v>6650</v>
      </c>
      <c r="R1805" s="38">
        <v>7000</v>
      </c>
      <c r="S1805" s="38">
        <v>0</v>
      </c>
      <c r="T1805" s="38">
        <v>0</v>
      </c>
      <c r="U1805" s="19"/>
      <c r="V1805" s="38">
        <v>0</v>
      </c>
      <c r="W1805" s="19"/>
      <c r="X1805" s="38">
        <v>0</v>
      </c>
      <c r="Y1805" s="38">
        <v>487650</v>
      </c>
      <c r="Z1805" s="38">
        <v>487650</v>
      </c>
      <c r="AA1805" s="39" t="s">
        <v>15491</v>
      </c>
      <c r="AB1805" s="38" t="s">
        <v>162</v>
      </c>
      <c r="AC1805" s="38" t="s">
        <v>112</v>
      </c>
    </row>
    <row r="1806" spans="1:29" x14ac:dyDescent="0.25">
      <c r="A1806" s="13" t="str">
        <f t="shared" si="58"/>
        <v>1638299286</v>
      </c>
      <c r="B1806" s="35">
        <v>1801</v>
      </c>
      <c r="C1806" s="36" t="s">
        <v>15492</v>
      </c>
      <c r="D1806" s="13" t="str">
        <f t="shared" si="59"/>
        <v>1638299286</v>
      </c>
      <c r="E1806" s="36"/>
      <c r="F1806" s="35" t="s">
        <v>15493</v>
      </c>
      <c r="G1806" s="37">
        <v>44110.47792824074</v>
      </c>
      <c r="H1806" s="35" t="s">
        <v>157</v>
      </c>
      <c r="I1806" s="35" t="s">
        <v>15494</v>
      </c>
      <c r="J1806" s="35" t="s">
        <v>15494</v>
      </c>
      <c r="K1806" s="35" t="s">
        <v>15495</v>
      </c>
      <c r="L1806" s="35" t="s">
        <v>15496</v>
      </c>
      <c r="M1806" s="35" t="s">
        <v>15497</v>
      </c>
      <c r="N1806" s="35" t="s">
        <v>7210</v>
      </c>
      <c r="O1806" s="35" t="s">
        <v>7211</v>
      </c>
      <c r="P1806" s="38">
        <v>255000</v>
      </c>
      <c r="Q1806" s="38">
        <v>6650</v>
      </c>
      <c r="R1806" s="38">
        <v>0</v>
      </c>
      <c r="S1806" s="38">
        <v>0</v>
      </c>
      <c r="T1806" s="38">
        <v>0</v>
      </c>
      <c r="U1806" s="19"/>
      <c r="V1806" s="38">
        <v>0</v>
      </c>
      <c r="W1806" s="19"/>
      <c r="X1806" s="38">
        <v>0</v>
      </c>
      <c r="Y1806" s="38">
        <v>261650</v>
      </c>
      <c r="Z1806" s="38">
        <v>261650</v>
      </c>
      <c r="AA1806" s="20"/>
      <c r="AB1806" s="19"/>
      <c r="AC1806" s="38" t="s">
        <v>112</v>
      </c>
    </row>
    <row r="1807" spans="1:29" x14ac:dyDescent="0.25">
      <c r="A1807" s="13" t="str">
        <f t="shared" si="58"/>
        <v>1870959919</v>
      </c>
      <c r="B1807" s="35">
        <v>1802</v>
      </c>
      <c r="C1807" s="36" t="s">
        <v>15498</v>
      </c>
      <c r="D1807" s="13" t="str">
        <f t="shared" si="59"/>
        <v>1870959919</v>
      </c>
      <c r="E1807" s="36"/>
      <c r="F1807" s="35" t="s">
        <v>15499</v>
      </c>
      <c r="G1807" s="37">
        <v>44110.48537037037</v>
      </c>
      <c r="H1807" s="35" t="s">
        <v>157</v>
      </c>
      <c r="I1807" s="35" t="s">
        <v>15500</v>
      </c>
      <c r="J1807" s="35" t="s">
        <v>15500</v>
      </c>
      <c r="K1807" s="35" t="s">
        <v>15501</v>
      </c>
      <c r="L1807" s="35" t="s">
        <v>15502</v>
      </c>
      <c r="M1807" s="35" t="s">
        <v>15503</v>
      </c>
      <c r="N1807" s="35" t="s">
        <v>497</v>
      </c>
      <c r="O1807" s="35" t="s">
        <v>498</v>
      </c>
      <c r="P1807" s="38">
        <v>707000</v>
      </c>
      <c r="Q1807" s="38">
        <v>6650</v>
      </c>
      <c r="R1807" s="38">
        <v>87000</v>
      </c>
      <c r="S1807" s="38">
        <v>0</v>
      </c>
      <c r="T1807" s="38">
        <v>0</v>
      </c>
      <c r="U1807" s="19"/>
      <c r="V1807" s="38">
        <v>0</v>
      </c>
      <c r="W1807" s="19"/>
      <c r="X1807" s="38">
        <v>0</v>
      </c>
      <c r="Y1807" s="38">
        <v>800650</v>
      </c>
      <c r="Z1807" s="38">
        <v>800650</v>
      </c>
      <c r="AA1807" s="39" t="s">
        <v>15504</v>
      </c>
      <c r="AB1807" s="38" t="s">
        <v>162</v>
      </c>
      <c r="AC1807" s="38" t="s">
        <v>112</v>
      </c>
    </row>
    <row r="1808" spans="1:29" x14ac:dyDescent="0.25">
      <c r="A1808" s="13" t="str">
        <f t="shared" si="58"/>
        <v>1824859136</v>
      </c>
      <c r="B1808" s="35">
        <v>1803</v>
      </c>
      <c r="C1808" s="36" t="s">
        <v>15505</v>
      </c>
      <c r="D1808" s="13" t="str">
        <f t="shared" si="59"/>
        <v>1824859136</v>
      </c>
      <c r="E1808" s="36"/>
      <c r="F1808" s="35" t="s">
        <v>15506</v>
      </c>
      <c r="G1808" s="37">
        <v>44110.489918981482</v>
      </c>
      <c r="H1808" s="35" t="s">
        <v>157</v>
      </c>
      <c r="I1808" s="35" t="s">
        <v>15507</v>
      </c>
      <c r="J1808" s="35" t="s">
        <v>15507</v>
      </c>
      <c r="K1808" s="35" t="s">
        <v>15508</v>
      </c>
      <c r="L1808" s="35" t="s">
        <v>15509</v>
      </c>
      <c r="M1808" s="35" t="s">
        <v>15510</v>
      </c>
      <c r="N1808" s="35" t="s">
        <v>5768</v>
      </c>
      <c r="O1808" s="35" t="s">
        <v>5769</v>
      </c>
      <c r="P1808" s="38">
        <v>474000</v>
      </c>
      <c r="Q1808" s="38">
        <v>6650</v>
      </c>
      <c r="R1808" s="38">
        <v>8000</v>
      </c>
      <c r="S1808" s="38">
        <v>0</v>
      </c>
      <c r="T1808" s="38">
        <v>0</v>
      </c>
      <c r="U1808" s="19"/>
      <c r="V1808" s="38">
        <v>0</v>
      </c>
      <c r="W1808" s="19"/>
      <c r="X1808" s="38">
        <v>0</v>
      </c>
      <c r="Y1808" s="38">
        <v>488650</v>
      </c>
      <c r="Z1808" s="38">
        <v>488650</v>
      </c>
      <c r="AA1808" s="39" t="s">
        <v>15511</v>
      </c>
      <c r="AB1808" s="38" t="s">
        <v>138</v>
      </c>
      <c r="AC1808" s="38" t="s">
        <v>112</v>
      </c>
    </row>
    <row r="1809" spans="1:29" x14ac:dyDescent="0.25">
      <c r="A1809" s="13" t="str">
        <f t="shared" si="58"/>
        <v>1513859306</v>
      </c>
      <c r="B1809" s="35">
        <v>1804</v>
      </c>
      <c r="C1809" s="36" t="s">
        <v>15512</v>
      </c>
      <c r="D1809" s="13" t="str">
        <f t="shared" si="59"/>
        <v>1513859306</v>
      </c>
      <c r="E1809" s="36"/>
      <c r="F1809" s="35" t="s">
        <v>15513</v>
      </c>
      <c r="G1809" s="37">
        <v>44110.492210648146</v>
      </c>
      <c r="H1809" s="35" t="s">
        <v>157</v>
      </c>
      <c r="I1809" s="35" t="s">
        <v>15514</v>
      </c>
      <c r="J1809" s="35" t="s">
        <v>15514</v>
      </c>
      <c r="K1809" s="35" t="s">
        <v>15515</v>
      </c>
      <c r="L1809" s="35" t="s">
        <v>15516</v>
      </c>
      <c r="M1809" s="35" t="s">
        <v>15517</v>
      </c>
      <c r="N1809" s="35" t="s">
        <v>804</v>
      </c>
      <c r="O1809" s="35" t="s">
        <v>805</v>
      </c>
      <c r="P1809" s="38">
        <v>255000</v>
      </c>
      <c r="Q1809" s="38">
        <v>6650</v>
      </c>
      <c r="R1809" s="38">
        <v>14000</v>
      </c>
      <c r="S1809" s="38">
        <v>0</v>
      </c>
      <c r="T1809" s="38">
        <v>0</v>
      </c>
      <c r="U1809" s="19"/>
      <c r="V1809" s="38">
        <v>0</v>
      </c>
      <c r="W1809" s="19"/>
      <c r="X1809" s="38">
        <v>0</v>
      </c>
      <c r="Y1809" s="38">
        <v>275650</v>
      </c>
      <c r="Z1809" s="38">
        <v>275650</v>
      </c>
      <c r="AA1809" s="39" t="s">
        <v>15518</v>
      </c>
      <c r="AB1809" s="38" t="s">
        <v>158</v>
      </c>
      <c r="AC1809" s="38" t="s">
        <v>112</v>
      </c>
    </row>
    <row r="1810" spans="1:29" x14ac:dyDescent="0.25">
      <c r="A1810" s="13" t="str">
        <f t="shared" si="58"/>
        <v>1196959455</v>
      </c>
      <c r="B1810" s="35">
        <v>1805</v>
      </c>
      <c r="C1810" s="36" t="s">
        <v>15519</v>
      </c>
      <c r="D1810" s="13" t="str">
        <f t="shared" si="59"/>
        <v>1196959455</v>
      </c>
      <c r="E1810" s="36"/>
      <c r="F1810" s="35" t="s">
        <v>15520</v>
      </c>
      <c r="G1810" s="37">
        <v>44110.492245370369</v>
      </c>
      <c r="H1810" s="35" t="s">
        <v>157</v>
      </c>
      <c r="I1810" s="35" t="s">
        <v>15521</v>
      </c>
      <c r="J1810" s="35" t="s">
        <v>15521</v>
      </c>
      <c r="K1810" s="35" t="s">
        <v>15522</v>
      </c>
      <c r="L1810" s="35" t="s">
        <v>15523</v>
      </c>
      <c r="M1810" s="35" t="s">
        <v>15524</v>
      </c>
      <c r="N1810" s="35" t="s">
        <v>577</v>
      </c>
      <c r="O1810" s="35" t="s">
        <v>578</v>
      </c>
      <c r="P1810" s="38">
        <v>91000</v>
      </c>
      <c r="Q1810" s="38">
        <v>6650</v>
      </c>
      <c r="R1810" s="38">
        <v>8000</v>
      </c>
      <c r="S1810" s="38">
        <v>0</v>
      </c>
      <c r="T1810" s="38">
        <v>0</v>
      </c>
      <c r="U1810" s="19"/>
      <c r="V1810" s="38">
        <v>0</v>
      </c>
      <c r="W1810" s="19"/>
      <c r="X1810" s="38">
        <v>0</v>
      </c>
      <c r="Y1810" s="38">
        <v>105650</v>
      </c>
      <c r="Z1810" s="38">
        <v>105650</v>
      </c>
      <c r="AA1810" s="39" t="s">
        <v>15525</v>
      </c>
      <c r="AB1810" s="38" t="s">
        <v>158</v>
      </c>
      <c r="AC1810" s="38" t="s">
        <v>112</v>
      </c>
    </row>
    <row r="1811" spans="1:29" x14ac:dyDescent="0.25">
      <c r="A1811" s="13" t="str">
        <f t="shared" si="58"/>
        <v>1686959855</v>
      </c>
      <c r="B1811" s="35">
        <v>1806</v>
      </c>
      <c r="C1811" s="36" t="s">
        <v>15526</v>
      </c>
      <c r="D1811" s="13" t="str">
        <f t="shared" si="59"/>
        <v>1686959855</v>
      </c>
      <c r="E1811" s="36"/>
      <c r="F1811" s="35" t="s">
        <v>15527</v>
      </c>
      <c r="G1811" s="37">
        <v>44110.493506944447</v>
      </c>
      <c r="H1811" s="35" t="s">
        <v>157</v>
      </c>
      <c r="I1811" s="35" t="s">
        <v>15528</v>
      </c>
      <c r="J1811" s="35" t="s">
        <v>15528</v>
      </c>
      <c r="K1811" s="35" t="s">
        <v>15529</v>
      </c>
      <c r="L1811" s="35" t="s">
        <v>15530</v>
      </c>
      <c r="M1811" s="35" t="s">
        <v>15531</v>
      </c>
      <c r="N1811" s="35" t="s">
        <v>15532</v>
      </c>
      <c r="O1811" s="35" t="s">
        <v>15533</v>
      </c>
      <c r="P1811" s="38">
        <v>620000</v>
      </c>
      <c r="Q1811" s="38">
        <v>6650</v>
      </c>
      <c r="R1811" s="38">
        <v>10000</v>
      </c>
      <c r="S1811" s="38">
        <v>0</v>
      </c>
      <c r="T1811" s="38">
        <v>0</v>
      </c>
      <c r="U1811" s="19"/>
      <c r="V1811" s="38">
        <v>0</v>
      </c>
      <c r="W1811" s="19"/>
      <c r="X1811" s="38">
        <v>0</v>
      </c>
      <c r="Y1811" s="38">
        <v>636650</v>
      </c>
      <c r="Z1811" s="38">
        <v>636650</v>
      </c>
      <c r="AA1811" s="39" t="s">
        <v>15534</v>
      </c>
      <c r="AB1811" s="38" t="s">
        <v>168</v>
      </c>
      <c r="AC1811" s="38" t="s">
        <v>112</v>
      </c>
    </row>
    <row r="1812" spans="1:29" x14ac:dyDescent="0.25">
      <c r="A1812" s="13" t="str">
        <f t="shared" si="58"/>
        <v>1212069921</v>
      </c>
      <c r="B1812" s="35">
        <v>1807</v>
      </c>
      <c r="C1812" s="36" t="s">
        <v>15535</v>
      </c>
      <c r="D1812" s="13" t="str">
        <f t="shared" si="59"/>
        <v>1212069921</v>
      </c>
      <c r="E1812" s="36"/>
      <c r="F1812" s="35" t="s">
        <v>15536</v>
      </c>
      <c r="G1812" s="37">
        <v>44110.498530092591</v>
      </c>
      <c r="H1812" s="35" t="s">
        <v>157</v>
      </c>
      <c r="I1812" s="35" t="s">
        <v>15537</v>
      </c>
      <c r="J1812" s="35" t="s">
        <v>15537</v>
      </c>
      <c r="K1812" s="35" t="s">
        <v>15538</v>
      </c>
      <c r="L1812" s="35" t="s">
        <v>15539</v>
      </c>
      <c r="M1812" s="35" t="s">
        <v>15540</v>
      </c>
      <c r="N1812" s="35" t="s">
        <v>631</v>
      </c>
      <c r="O1812" s="35" t="s">
        <v>632</v>
      </c>
      <c r="P1812" s="38">
        <v>364000</v>
      </c>
      <c r="Q1812" s="38">
        <v>6650</v>
      </c>
      <c r="R1812" s="38">
        <v>10000</v>
      </c>
      <c r="S1812" s="38">
        <v>0</v>
      </c>
      <c r="T1812" s="38">
        <v>0</v>
      </c>
      <c r="U1812" s="19"/>
      <c r="V1812" s="38">
        <v>0</v>
      </c>
      <c r="W1812" s="19"/>
      <c r="X1812" s="38">
        <v>0</v>
      </c>
      <c r="Y1812" s="38">
        <v>380650</v>
      </c>
      <c r="Z1812" s="38">
        <v>380650</v>
      </c>
      <c r="AA1812" s="39" t="s">
        <v>15541</v>
      </c>
      <c r="AB1812" s="38" t="s">
        <v>162</v>
      </c>
      <c r="AC1812" s="38" t="s">
        <v>112</v>
      </c>
    </row>
    <row r="1813" spans="1:29" x14ac:dyDescent="0.25">
      <c r="A1813" s="13" t="str">
        <f t="shared" si="58"/>
        <v>196052308JL</v>
      </c>
      <c r="B1813" s="35">
        <v>1808</v>
      </c>
      <c r="C1813" s="36" t="s">
        <v>15542</v>
      </c>
      <c r="D1813" s="13" t="str">
        <f t="shared" si="59"/>
        <v>196052308JL</v>
      </c>
      <c r="E1813" s="36"/>
      <c r="F1813" s="35" t="s">
        <v>15542</v>
      </c>
      <c r="G1813" s="37">
        <v>44110.501400462963</v>
      </c>
      <c r="H1813" s="35" t="s">
        <v>180</v>
      </c>
      <c r="I1813" s="35" t="s">
        <v>15543</v>
      </c>
      <c r="J1813" s="35" t="s">
        <v>15543</v>
      </c>
      <c r="K1813" s="35" t="s">
        <v>15544</v>
      </c>
      <c r="L1813" s="35" t="s">
        <v>15545</v>
      </c>
      <c r="M1813" s="35" t="s">
        <v>15546</v>
      </c>
      <c r="N1813" s="35" t="s">
        <v>1417</v>
      </c>
      <c r="O1813" s="35" t="s">
        <v>1418</v>
      </c>
      <c r="P1813" s="38">
        <v>1700000</v>
      </c>
      <c r="Q1813" s="38">
        <v>5200</v>
      </c>
      <c r="R1813" s="38">
        <v>0</v>
      </c>
      <c r="S1813" s="38">
        <v>0</v>
      </c>
      <c r="T1813" s="38">
        <v>0</v>
      </c>
      <c r="U1813" s="19"/>
      <c r="V1813" s="38">
        <v>0</v>
      </c>
      <c r="W1813" s="19"/>
      <c r="X1813" s="38">
        <v>0</v>
      </c>
      <c r="Y1813" s="38">
        <v>1705200</v>
      </c>
      <c r="Z1813" s="38">
        <v>1705200</v>
      </c>
      <c r="AA1813" s="20"/>
      <c r="AB1813" s="19"/>
      <c r="AC1813" s="38" t="s">
        <v>112</v>
      </c>
    </row>
    <row r="1814" spans="1:29" x14ac:dyDescent="0.25">
      <c r="A1814" s="13" t="str">
        <f t="shared" si="58"/>
        <v>1644069584</v>
      </c>
      <c r="B1814" s="35">
        <v>1809</v>
      </c>
      <c r="C1814" s="36" t="s">
        <v>15547</v>
      </c>
      <c r="D1814" s="13" t="str">
        <f t="shared" si="59"/>
        <v>1644069584</v>
      </c>
      <c r="E1814" s="36"/>
      <c r="F1814" s="35" t="s">
        <v>15548</v>
      </c>
      <c r="G1814" s="37">
        <v>44110.501643518517</v>
      </c>
      <c r="H1814" s="35" t="s">
        <v>157</v>
      </c>
      <c r="I1814" s="35" t="s">
        <v>15549</v>
      </c>
      <c r="J1814" s="35" t="s">
        <v>15549</v>
      </c>
      <c r="K1814" s="35" t="s">
        <v>15550</v>
      </c>
      <c r="L1814" s="35" t="s">
        <v>15551</v>
      </c>
      <c r="M1814" s="35" t="s">
        <v>15552</v>
      </c>
      <c r="N1814" s="35" t="s">
        <v>15553</v>
      </c>
      <c r="O1814" s="35" t="s">
        <v>526</v>
      </c>
      <c r="P1814" s="38">
        <v>50000</v>
      </c>
      <c r="Q1814" s="38">
        <v>6650</v>
      </c>
      <c r="R1814" s="38">
        <v>0</v>
      </c>
      <c r="S1814" s="38">
        <v>0</v>
      </c>
      <c r="T1814" s="38">
        <v>0</v>
      </c>
      <c r="U1814" s="19"/>
      <c r="V1814" s="38">
        <v>0</v>
      </c>
      <c r="W1814" s="19"/>
      <c r="X1814" s="38">
        <v>0</v>
      </c>
      <c r="Y1814" s="38">
        <v>56650</v>
      </c>
      <c r="Z1814" s="38">
        <v>56650</v>
      </c>
      <c r="AA1814" s="20"/>
      <c r="AB1814" s="19"/>
      <c r="AC1814" s="38" t="s">
        <v>112</v>
      </c>
    </row>
    <row r="1815" spans="1:29" x14ac:dyDescent="0.25">
      <c r="A1815" s="13" t="str">
        <f t="shared" si="58"/>
        <v>1960666BIQU</v>
      </c>
      <c r="B1815" s="35">
        <v>1810</v>
      </c>
      <c r="C1815" s="36" t="s">
        <v>15554</v>
      </c>
      <c r="D1815" s="13" t="str">
        <f t="shared" si="59"/>
        <v>1960666BIQU</v>
      </c>
      <c r="E1815" s="36"/>
      <c r="F1815" s="35" t="s">
        <v>15554</v>
      </c>
      <c r="G1815" s="37">
        <v>44110.503055555557</v>
      </c>
      <c r="H1815" s="35" t="s">
        <v>180</v>
      </c>
      <c r="I1815" s="35" t="s">
        <v>15555</v>
      </c>
      <c r="J1815" s="35" t="s">
        <v>15555</v>
      </c>
      <c r="K1815" s="35" t="s">
        <v>15556</v>
      </c>
      <c r="L1815" s="35" t="s">
        <v>15557</v>
      </c>
      <c r="M1815" s="35" t="s">
        <v>15558</v>
      </c>
      <c r="N1815" s="35" t="s">
        <v>15559</v>
      </c>
      <c r="O1815" s="35" t="s">
        <v>15560</v>
      </c>
      <c r="P1815" s="38">
        <v>3117000</v>
      </c>
      <c r="Q1815" s="38">
        <v>5200</v>
      </c>
      <c r="R1815" s="38">
        <v>24000</v>
      </c>
      <c r="S1815" s="38">
        <v>0</v>
      </c>
      <c r="T1815" s="38">
        <v>0</v>
      </c>
      <c r="U1815" s="19"/>
      <c r="V1815" s="38">
        <v>0</v>
      </c>
      <c r="W1815" s="19"/>
      <c r="X1815" s="38">
        <v>0</v>
      </c>
      <c r="Y1815" s="38">
        <v>3146200</v>
      </c>
      <c r="Z1815" s="38">
        <v>3146200</v>
      </c>
      <c r="AA1815" s="39" t="s">
        <v>15561</v>
      </c>
      <c r="AB1815" s="38" t="s">
        <v>138</v>
      </c>
      <c r="AC1815" s="38" t="s">
        <v>112</v>
      </c>
    </row>
    <row r="1816" spans="1:29" x14ac:dyDescent="0.25">
      <c r="A1816" s="13" t="str">
        <f t="shared" si="58"/>
        <v>1012169126</v>
      </c>
      <c r="B1816" s="35">
        <v>1811</v>
      </c>
      <c r="C1816" s="36" t="s">
        <v>15562</v>
      </c>
      <c r="D1816" s="13" t="str">
        <f t="shared" si="59"/>
        <v>1012169126</v>
      </c>
      <c r="E1816" s="36"/>
      <c r="F1816" s="35" t="s">
        <v>15563</v>
      </c>
      <c r="G1816" s="37">
        <v>44110.510243055556</v>
      </c>
      <c r="H1816" s="35" t="s">
        <v>157</v>
      </c>
      <c r="I1816" s="35" t="s">
        <v>15564</v>
      </c>
      <c r="J1816" s="35" t="s">
        <v>15564</v>
      </c>
      <c r="K1816" s="35" t="s">
        <v>15565</v>
      </c>
      <c r="L1816" s="35" t="s">
        <v>15566</v>
      </c>
      <c r="M1816" s="35" t="s">
        <v>15567</v>
      </c>
      <c r="N1816" s="35" t="s">
        <v>15568</v>
      </c>
      <c r="O1816" s="35" t="s">
        <v>15569</v>
      </c>
      <c r="P1816" s="38">
        <v>50000</v>
      </c>
      <c r="Q1816" s="38">
        <v>6650</v>
      </c>
      <c r="R1816" s="38">
        <v>8000</v>
      </c>
      <c r="S1816" s="38">
        <v>0</v>
      </c>
      <c r="T1816" s="38">
        <v>0</v>
      </c>
      <c r="U1816" s="19"/>
      <c r="V1816" s="38">
        <v>0</v>
      </c>
      <c r="W1816" s="19"/>
      <c r="X1816" s="38">
        <v>0</v>
      </c>
      <c r="Y1816" s="38">
        <v>64650</v>
      </c>
      <c r="Z1816" s="38">
        <v>64650</v>
      </c>
      <c r="AA1816" s="39" t="s">
        <v>15570</v>
      </c>
      <c r="AB1816" s="38" t="s">
        <v>138</v>
      </c>
      <c r="AC1816" s="38" t="s">
        <v>112</v>
      </c>
    </row>
    <row r="1817" spans="1:29" x14ac:dyDescent="0.25">
      <c r="A1817" s="13" t="str">
        <f t="shared" si="58"/>
        <v>1380269741</v>
      </c>
      <c r="B1817" s="35">
        <v>1812</v>
      </c>
      <c r="C1817" s="36" t="s">
        <v>15571</v>
      </c>
      <c r="D1817" s="13" t="str">
        <f t="shared" si="59"/>
        <v>1380269741</v>
      </c>
      <c r="E1817" s="36"/>
      <c r="F1817" s="35" t="s">
        <v>15572</v>
      </c>
      <c r="G1817" s="37">
        <v>44110.521620370368</v>
      </c>
      <c r="H1817" s="35" t="s">
        <v>157</v>
      </c>
      <c r="I1817" s="35" t="s">
        <v>15573</v>
      </c>
      <c r="J1817" s="35" t="s">
        <v>15573</v>
      </c>
      <c r="K1817" s="35" t="s">
        <v>15574</v>
      </c>
      <c r="L1817" s="35" t="s">
        <v>15575</v>
      </c>
      <c r="M1817" s="35" t="s">
        <v>15576</v>
      </c>
      <c r="N1817" s="35" t="s">
        <v>1505</v>
      </c>
      <c r="O1817" s="35" t="s">
        <v>1506</v>
      </c>
      <c r="P1817" s="38">
        <v>300000</v>
      </c>
      <c r="Q1817" s="38">
        <v>6650</v>
      </c>
      <c r="R1817" s="38">
        <v>9000</v>
      </c>
      <c r="S1817" s="38">
        <v>0</v>
      </c>
      <c r="T1817" s="38">
        <v>0</v>
      </c>
      <c r="U1817" s="19"/>
      <c r="V1817" s="38">
        <v>0</v>
      </c>
      <c r="W1817" s="19"/>
      <c r="X1817" s="38">
        <v>0</v>
      </c>
      <c r="Y1817" s="38">
        <v>315650</v>
      </c>
      <c r="Z1817" s="38">
        <v>315650</v>
      </c>
      <c r="AA1817" s="39" t="s">
        <v>15577</v>
      </c>
      <c r="AB1817" s="38" t="s">
        <v>163</v>
      </c>
      <c r="AC1817" s="38" t="s">
        <v>112</v>
      </c>
    </row>
    <row r="1818" spans="1:29" x14ac:dyDescent="0.25">
      <c r="A1818" s="13" t="str">
        <f t="shared" si="58"/>
        <v>1443269161</v>
      </c>
      <c r="B1818" s="35">
        <v>1813</v>
      </c>
      <c r="C1818" s="36" t="s">
        <v>15578</v>
      </c>
      <c r="D1818" s="13" t="str">
        <f t="shared" si="59"/>
        <v>1443269161</v>
      </c>
      <c r="E1818" s="36"/>
      <c r="F1818" s="35" t="s">
        <v>15579</v>
      </c>
      <c r="G1818" s="37">
        <v>44110.5233912037</v>
      </c>
      <c r="H1818" s="35" t="s">
        <v>157</v>
      </c>
      <c r="I1818" s="35" t="s">
        <v>15580</v>
      </c>
      <c r="J1818" s="35" t="s">
        <v>15580</v>
      </c>
      <c r="K1818" s="35" t="s">
        <v>15581</v>
      </c>
      <c r="L1818" s="35" t="s">
        <v>15582</v>
      </c>
      <c r="M1818" s="35" t="s">
        <v>15583</v>
      </c>
      <c r="N1818" s="35" t="s">
        <v>15584</v>
      </c>
      <c r="O1818" s="35" t="s">
        <v>15585</v>
      </c>
      <c r="P1818" s="38">
        <v>50000</v>
      </c>
      <c r="Q1818" s="38">
        <v>6650</v>
      </c>
      <c r="R1818" s="38">
        <v>0</v>
      </c>
      <c r="S1818" s="38">
        <v>0</v>
      </c>
      <c r="T1818" s="38">
        <v>0</v>
      </c>
      <c r="U1818" s="19"/>
      <c r="V1818" s="38">
        <v>0</v>
      </c>
      <c r="W1818" s="19"/>
      <c r="X1818" s="38">
        <v>0</v>
      </c>
      <c r="Y1818" s="38">
        <v>56650</v>
      </c>
      <c r="Z1818" s="38">
        <v>56650</v>
      </c>
      <c r="AA1818" s="20"/>
      <c r="AB1818" s="19"/>
      <c r="AC1818" s="38" t="s">
        <v>112</v>
      </c>
    </row>
    <row r="1819" spans="1:29" x14ac:dyDescent="0.25">
      <c r="A1819" s="13" t="str">
        <f t="shared" si="58"/>
        <v>1967269067</v>
      </c>
      <c r="B1819" s="35">
        <v>1814</v>
      </c>
      <c r="C1819" s="36" t="s">
        <v>15586</v>
      </c>
      <c r="D1819" s="13" t="str">
        <f t="shared" si="59"/>
        <v>1967269067</v>
      </c>
      <c r="E1819" s="36"/>
      <c r="F1819" s="35" t="s">
        <v>15587</v>
      </c>
      <c r="G1819" s="37">
        <v>44110.528020833335</v>
      </c>
      <c r="H1819" s="35" t="s">
        <v>157</v>
      </c>
      <c r="I1819" s="35" t="s">
        <v>15588</v>
      </c>
      <c r="J1819" s="35" t="s">
        <v>15588</v>
      </c>
      <c r="K1819" s="35" t="s">
        <v>15589</v>
      </c>
      <c r="L1819" s="35" t="s">
        <v>15590</v>
      </c>
      <c r="M1819" s="35" t="s">
        <v>15591</v>
      </c>
      <c r="N1819" s="35" t="s">
        <v>15592</v>
      </c>
      <c r="O1819" s="35" t="s">
        <v>15593</v>
      </c>
      <c r="P1819" s="38">
        <v>50000</v>
      </c>
      <c r="Q1819" s="38">
        <v>6650</v>
      </c>
      <c r="R1819" s="38">
        <v>0</v>
      </c>
      <c r="S1819" s="38">
        <v>0</v>
      </c>
      <c r="T1819" s="38">
        <v>0</v>
      </c>
      <c r="U1819" s="19"/>
      <c r="V1819" s="38">
        <v>0</v>
      </c>
      <c r="W1819" s="19"/>
      <c r="X1819" s="38">
        <v>0</v>
      </c>
      <c r="Y1819" s="38">
        <v>56650</v>
      </c>
      <c r="Z1819" s="38">
        <v>56650</v>
      </c>
      <c r="AA1819" s="20"/>
      <c r="AB1819" s="19"/>
      <c r="AC1819" s="38" t="s">
        <v>112</v>
      </c>
    </row>
    <row r="1820" spans="1:29" x14ac:dyDescent="0.25">
      <c r="A1820" s="13" t="str">
        <f t="shared" si="58"/>
        <v>1596659251</v>
      </c>
      <c r="B1820" s="35">
        <v>1815</v>
      </c>
      <c r="C1820" s="36" t="s">
        <v>15594</v>
      </c>
      <c r="D1820" s="13" t="str">
        <f t="shared" si="59"/>
        <v>1596659251</v>
      </c>
      <c r="E1820" s="36"/>
      <c r="F1820" s="35" t="s">
        <v>15595</v>
      </c>
      <c r="G1820" s="37">
        <v>44110.534953703704</v>
      </c>
      <c r="H1820" s="35" t="s">
        <v>157</v>
      </c>
      <c r="I1820" s="35" t="s">
        <v>15596</v>
      </c>
      <c r="J1820" s="35" t="s">
        <v>15596</v>
      </c>
      <c r="K1820" s="35" t="s">
        <v>15597</v>
      </c>
      <c r="L1820" s="35" t="s">
        <v>15598</v>
      </c>
      <c r="M1820" s="35" t="s">
        <v>15599</v>
      </c>
      <c r="N1820" s="35" t="s">
        <v>1074</v>
      </c>
      <c r="O1820" s="35" t="s">
        <v>1075</v>
      </c>
      <c r="P1820" s="38">
        <v>950000</v>
      </c>
      <c r="Q1820" s="38">
        <v>6650</v>
      </c>
      <c r="R1820" s="38">
        <v>16000</v>
      </c>
      <c r="S1820" s="38">
        <v>0</v>
      </c>
      <c r="T1820" s="38">
        <v>0</v>
      </c>
      <c r="U1820" s="19"/>
      <c r="V1820" s="38">
        <v>0</v>
      </c>
      <c r="W1820" s="19"/>
      <c r="X1820" s="38">
        <v>0</v>
      </c>
      <c r="Y1820" s="38">
        <v>972650</v>
      </c>
      <c r="Z1820" s="38">
        <v>972650</v>
      </c>
      <c r="AA1820" s="39" t="s">
        <v>15600</v>
      </c>
      <c r="AB1820" s="38" t="s">
        <v>162</v>
      </c>
      <c r="AC1820" s="38" t="s">
        <v>112</v>
      </c>
    </row>
    <row r="1821" spans="1:29" x14ac:dyDescent="0.25">
      <c r="A1821" s="13" t="str">
        <f t="shared" si="58"/>
        <v>1659269905</v>
      </c>
      <c r="B1821" s="35">
        <v>1816</v>
      </c>
      <c r="C1821" s="36" t="s">
        <v>15601</v>
      </c>
      <c r="D1821" s="13" t="str">
        <f t="shared" si="59"/>
        <v>1659269905</v>
      </c>
      <c r="E1821" s="36"/>
      <c r="F1821" s="35" t="s">
        <v>15602</v>
      </c>
      <c r="G1821" s="37">
        <v>44110.536956018521</v>
      </c>
      <c r="H1821" s="35" t="s">
        <v>157</v>
      </c>
      <c r="I1821" s="35" t="s">
        <v>15603</v>
      </c>
      <c r="J1821" s="35" t="s">
        <v>15603</v>
      </c>
      <c r="K1821" s="35" t="s">
        <v>15604</v>
      </c>
      <c r="L1821" s="35" t="s">
        <v>15605</v>
      </c>
      <c r="M1821" s="35" t="s">
        <v>15606</v>
      </c>
      <c r="N1821" s="35" t="s">
        <v>1507</v>
      </c>
      <c r="O1821" s="35" t="s">
        <v>1508</v>
      </c>
      <c r="P1821" s="38">
        <v>300000</v>
      </c>
      <c r="Q1821" s="38">
        <v>6650</v>
      </c>
      <c r="R1821" s="38">
        <v>0</v>
      </c>
      <c r="S1821" s="38">
        <v>0</v>
      </c>
      <c r="T1821" s="38">
        <v>0</v>
      </c>
      <c r="U1821" s="19"/>
      <c r="V1821" s="38">
        <v>0</v>
      </c>
      <c r="W1821" s="19"/>
      <c r="X1821" s="38">
        <v>0</v>
      </c>
      <c r="Y1821" s="38">
        <v>306650</v>
      </c>
      <c r="Z1821" s="38">
        <v>306650</v>
      </c>
      <c r="AA1821" s="20"/>
      <c r="AB1821" s="19"/>
      <c r="AC1821" s="38" t="s">
        <v>112</v>
      </c>
    </row>
    <row r="1822" spans="1:29" x14ac:dyDescent="0.25">
      <c r="A1822" s="13" t="str">
        <f t="shared" si="58"/>
        <v>1038369973</v>
      </c>
      <c r="B1822" s="35">
        <v>1817</v>
      </c>
      <c r="C1822" s="36" t="s">
        <v>15607</v>
      </c>
      <c r="D1822" s="13" t="str">
        <f t="shared" si="59"/>
        <v>1038369973</v>
      </c>
      <c r="E1822" s="36"/>
      <c r="F1822" s="35" t="s">
        <v>15608</v>
      </c>
      <c r="G1822" s="37">
        <v>44110.540370370371</v>
      </c>
      <c r="H1822" s="35" t="s">
        <v>157</v>
      </c>
      <c r="I1822" s="35" t="s">
        <v>15609</v>
      </c>
      <c r="J1822" s="35" t="s">
        <v>15609</v>
      </c>
      <c r="K1822" s="35" t="s">
        <v>15610</v>
      </c>
      <c r="L1822" s="35" t="s">
        <v>15611</v>
      </c>
      <c r="M1822" s="35" t="s">
        <v>15612</v>
      </c>
      <c r="N1822" s="35" t="s">
        <v>634</v>
      </c>
      <c r="O1822" s="35" t="s">
        <v>635</v>
      </c>
      <c r="P1822" s="38">
        <v>950000</v>
      </c>
      <c r="Q1822" s="38">
        <v>6650</v>
      </c>
      <c r="R1822" s="38">
        <v>10000</v>
      </c>
      <c r="S1822" s="38">
        <v>0</v>
      </c>
      <c r="T1822" s="38">
        <v>0</v>
      </c>
      <c r="U1822" s="19"/>
      <c r="V1822" s="38">
        <v>0</v>
      </c>
      <c r="W1822" s="19"/>
      <c r="X1822" s="38">
        <v>0</v>
      </c>
      <c r="Y1822" s="38">
        <v>966650</v>
      </c>
      <c r="Z1822" s="38">
        <v>966650</v>
      </c>
      <c r="AA1822" s="39" t="s">
        <v>15613</v>
      </c>
      <c r="AB1822" s="38" t="s">
        <v>162</v>
      </c>
      <c r="AC1822" s="38" t="s">
        <v>112</v>
      </c>
    </row>
    <row r="1823" spans="1:29" x14ac:dyDescent="0.25">
      <c r="A1823" s="13" t="str">
        <f t="shared" si="58"/>
        <v>1224050759</v>
      </c>
      <c r="B1823" s="35">
        <v>1818</v>
      </c>
      <c r="C1823" s="36" t="s">
        <v>15614</v>
      </c>
      <c r="D1823" s="13" t="str">
        <f t="shared" si="59"/>
        <v>1224050759</v>
      </c>
      <c r="E1823" s="36"/>
      <c r="F1823" s="35" t="s">
        <v>15615</v>
      </c>
      <c r="G1823" s="37">
        <v>44111.04278935185</v>
      </c>
      <c r="H1823" s="35" t="s">
        <v>157</v>
      </c>
      <c r="I1823" s="35" t="s">
        <v>15616</v>
      </c>
      <c r="J1823" s="35" t="s">
        <v>15616</v>
      </c>
      <c r="K1823" s="35" t="s">
        <v>15617</v>
      </c>
      <c r="L1823" s="35" t="s">
        <v>15618</v>
      </c>
      <c r="M1823" s="35" t="s">
        <v>15619</v>
      </c>
      <c r="N1823" s="35" t="s">
        <v>1470</v>
      </c>
      <c r="O1823" s="35" t="s">
        <v>1471</v>
      </c>
      <c r="P1823" s="38">
        <v>600000</v>
      </c>
      <c r="Q1823" s="38">
        <v>6650</v>
      </c>
      <c r="R1823" s="38">
        <v>0</v>
      </c>
      <c r="S1823" s="38">
        <v>0</v>
      </c>
      <c r="T1823" s="38">
        <v>0</v>
      </c>
      <c r="U1823" s="19"/>
      <c r="V1823" s="38">
        <v>0</v>
      </c>
      <c r="W1823" s="19"/>
      <c r="X1823" s="38">
        <v>0</v>
      </c>
      <c r="Y1823" s="38">
        <v>606650</v>
      </c>
      <c r="Z1823" s="38">
        <v>606650</v>
      </c>
      <c r="AA1823" s="20"/>
      <c r="AB1823" s="19"/>
      <c r="AC1823" s="38" t="s">
        <v>112</v>
      </c>
    </row>
    <row r="1824" spans="1:29" x14ac:dyDescent="0.25">
      <c r="A1824" s="13" t="str">
        <f t="shared" si="58"/>
        <v>1754350471</v>
      </c>
      <c r="B1824" s="35">
        <v>1819</v>
      </c>
      <c r="C1824" s="36" t="s">
        <v>15620</v>
      </c>
      <c r="D1824" s="13" t="str">
        <f t="shared" si="59"/>
        <v>1754350471</v>
      </c>
      <c r="E1824" s="36"/>
      <c r="F1824" s="35" t="s">
        <v>15621</v>
      </c>
      <c r="G1824" s="37">
        <v>44111.077731481484</v>
      </c>
      <c r="H1824" s="35" t="s">
        <v>157</v>
      </c>
      <c r="I1824" s="35" t="s">
        <v>15622</v>
      </c>
      <c r="J1824" s="35" t="s">
        <v>15622</v>
      </c>
      <c r="K1824" s="35" t="s">
        <v>15623</v>
      </c>
      <c r="L1824" s="35" t="s">
        <v>15624</v>
      </c>
      <c r="M1824" s="35" t="s">
        <v>15625</v>
      </c>
      <c r="N1824" s="35" t="s">
        <v>428</v>
      </c>
      <c r="O1824" s="35" t="s">
        <v>187</v>
      </c>
      <c r="P1824" s="38">
        <v>270000</v>
      </c>
      <c r="Q1824" s="38">
        <v>6650</v>
      </c>
      <c r="R1824" s="38">
        <v>44000</v>
      </c>
      <c r="S1824" s="38">
        <v>0</v>
      </c>
      <c r="T1824" s="38">
        <v>0</v>
      </c>
      <c r="U1824" s="19"/>
      <c r="V1824" s="38">
        <v>0</v>
      </c>
      <c r="W1824" s="19"/>
      <c r="X1824" s="38">
        <v>0</v>
      </c>
      <c r="Y1824" s="38">
        <v>320650</v>
      </c>
      <c r="Z1824" s="38">
        <v>320650</v>
      </c>
      <c r="AA1824" s="39" t="s">
        <v>15626</v>
      </c>
      <c r="AB1824" s="38" t="s">
        <v>138</v>
      </c>
      <c r="AC1824" s="38" t="s">
        <v>112</v>
      </c>
    </row>
    <row r="1825" spans="1:29" x14ac:dyDescent="0.25">
      <c r="A1825" s="13" t="str">
        <f t="shared" si="58"/>
        <v>1331150780</v>
      </c>
      <c r="B1825" s="35">
        <v>1820</v>
      </c>
      <c r="C1825" s="36" t="s">
        <v>15627</v>
      </c>
      <c r="D1825" s="13" t="str">
        <f t="shared" si="59"/>
        <v>1331150780</v>
      </c>
      <c r="E1825" s="36"/>
      <c r="F1825" s="35" t="s">
        <v>15628</v>
      </c>
      <c r="G1825" s="37">
        <v>44111.084606481483</v>
      </c>
      <c r="H1825" s="35" t="s">
        <v>157</v>
      </c>
      <c r="I1825" s="35" t="s">
        <v>15629</v>
      </c>
      <c r="J1825" s="35" t="s">
        <v>15629</v>
      </c>
      <c r="K1825" s="35" t="s">
        <v>15630</v>
      </c>
      <c r="L1825" s="35" t="s">
        <v>15631</v>
      </c>
      <c r="M1825" s="35" t="s">
        <v>15632</v>
      </c>
      <c r="N1825" s="35" t="s">
        <v>14757</v>
      </c>
      <c r="O1825" s="35" t="s">
        <v>190</v>
      </c>
      <c r="P1825" s="38">
        <v>50000</v>
      </c>
      <c r="Q1825" s="38">
        <v>6650</v>
      </c>
      <c r="R1825" s="38">
        <v>0</v>
      </c>
      <c r="S1825" s="38">
        <v>0</v>
      </c>
      <c r="T1825" s="38">
        <v>0</v>
      </c>
      <c r="U1825" s="19"/>
      <c r="V1825" s="38">
        <v>0</v>
      </c>
      <c r="W1825" s="19"/>
      <c r="X1825" s="38">
        <v>0</v>
      </c>
      <c r="Y1825" s="38">
        <v>56650</v>
      </c>
      <c r="Z1825" s="38">
        <v>56650</v>
      </c>
      <c r="AA1825" s="20"/>
      <c r="AB1825" s="19"/>
      <c r="AC1825" s="38" t="s">
        <v>112</v>
      </c>
    </row>
    <row r="1826" spans="1:29" x14ac:dyDescent="0.25">
      <c r="A1826" s="13" t="str">
        <f t="shared" si="58"/>
        <v>1337050676</v>
      </c>
      <c r="B1826" s="35">
        <v>1821</v>
      </c>
      <c r="C1826" s="36" t="s">
        <v>15633</v>
      </c>
      <c r="D1826" s="13" t="str">
        <f t="shared" si="59"/>
        <v>1337050676</v>
      </c>
      <c r="E1826" s="36"/>
      <c r="F1826" s="35" t="s">
        <v>15634</v>
      </c>
      <c r="G1826" s="37">
        <v>44111.085196759261</v>
      </c>
      <c r="H1826" s="35" t="s">
        <v>157</v>
      </c>
      <c r="I1826" s="35" t="s">
        <v>15635</v>
      </c>
      <c r="J1826" s="35" t="s">
        <v>15635</v>
      </c>
      <c r="K1826" s="35" t="s">
        <v>15636</v>
      </c>
      <c r="L1826" s="35" t="s">
        <v>15637</v>
      </c>
      <c r="M1826" s="35" t="s">
        <v>15638</v>
      </c>
      <c r="N1826" s="35" t="s">
        <v>15639</v>
      </c>
      <c r="O1826" s="35" t="s">
        <v>15640</v>
      </c>
      <c r="P1826" s="38">
        <v>50000</v>
      </c>
      <c r="Q1826" s="38">
        <v>6650</v>
      </c>
      <c r="R1826" s="38">
        <v>0</v>
      </c>
      <c r="S1826" s="38">
        <v>0</v>
      </c>
      <c r="T1826" s="38">
        <v>0</v>
      </c>
      <c r="U1826" s="19"/>
      <c r="V1826" s="38">
        <v>0</v>
      </c>
      <c r="W1826" s="19"/>
      <c r="X1826" s="38">
        <v>0</v>
      </c>
      <c r="Y1826" s="38">
        <v>56650</v>
      </c>
      <c r="Z1826" s="38">
        <v>56650</v>
      </c>
      <c r="AA1826" s="20"/>
      <c r="AB1826" s="19"/>
      <c r="AC1826" s="38" t="s">
        <v>112</v>
      </c>
    </row>
    <row r="1827" spans="1:29" x14ac:dyDescent="0.25">
      <c r="A1827" s="13" t="str">
        <f t="shared" si="58"/>
        <v>1296450003</v>
      </c>
      <c r="B1827" s="35">
        <v>1822</v>
      </c>
      <c r="C1827" s="36" t="s">
        <v>15641</v>
      </c>
      <c r="D1827" s="13" t="str">
        <f t="shared" si="59"/>
        <v>1296450003</v>
      </c>
      <c r="E1827" s="36"/>
      <c r="F1827" s="35" t="s">
        <v>15642</v>
      </c>
      <c r="G1827" s="37">
        <v>44111.092766203707</v>
      </c>
      <c r="H1827" s="35" t="s">
        <v>157</v>
      </c>
      <c r="I1827" s="35" t="s">
        <v>15643</v>
      </c>
      <c r="J1827" s="35" t="s">
        <v>15643</v>
      </c>
      <c r="K1827" s="35" t="s">
        <v>15644</v>
      </c>
      <c r="L1827" s="35" t="s">
        <v>15645</v>
      </c>
      <c r="M1827" s="35" t="s">
        <v>15646</v>
      </c>
      <c r="N1827" s="35" t="s">
        <v>529</v>
      </c>
      <c r="O1827" s="35" t="s">
        <v>530</v>
      </c>
      <c r="P1827" s="38">
        <v>1320000</v>
      </c>
      <c r="Q1827" s="38">
        <v>6650</v>
      </c>
      <c r="R1827" s="38">
        <v>7000</v>
      </c>
      <c r="S1827" s="38">
        <v>0</v>
      </c>
      <c r="T1827" s="38">
        <v>0</v>
      </c>
      <c r="U1827" s="19"/>
      <c r="V1827" s="38">
        <v>0</v>
      </c>
      <c r="W1827" s="19"/>
      <c r="X1827" s="38">
        <v>0</v>
      </c>
      <c r="Y1827" s="38">
        <v>1333650</v>
      </c>
      <c r="Z1827" s="38">
        <v>1333650</v>
      </c>
      <c r="AA1827" s="39" t="s">
        <v>15647</v>
      </c>
      <c r="AB1827" s="38" t="s">
        <v>162</v>
      </c>
      <c r="AC1827" s="38" t="s">
        <v>112</v>
      </c>
    </row>
    <row r="1828" spans="1:29" x14ac:dyDescent="0.25">
      <c r="A1828" s="13" t="str">
        <f t="shared" si="58"/>
        <v>1283450918</v>
      </c>
      <c r="B1828" s="35">
        <v>1823</v>
      </c>
      <c r="C1828" s="36" t="s">
        <v>15648</v>
      </c>
      <c r="D1828" s="13" t="str">
        <f t="shared" si="59"/>
        <v>1283450918</v>
      </c>
      <c r="E1828" s="36"/>
      <c r="F1828" s="35" t="s">
        <v>15649</v>
      </c>
      <c r="G1828" s="37">
        <v>44111.093263888892</v>
      </c>
      <c r="H1828" s="35" t="s">
        <v>157</v>
      </c>
      <c r="I1828" s="35" t="s">
        <v>15650</v>
      </c>
      <c r="J1828" s="35" t="s">
        <v>15650</v>
      </c>
      <c r="K1828" s="35" t="s">
        <v>15651</v>
      </c>
      <c r="L1828" s="35" t="s">
        <v>15652</v>
      </c>
      <c r="M1828" s="35" t="s">
        <v>15653</v>
      </c>
      <c r="N1828" s="35" t="s">
        <v>409</v>
      </c>
      <c r="O1828" s="35" t="s">
        <v>410</v>
      </c>
      <c r="P1828" s="38">
        <v>120000</v>
      </c>
      <c r="Q1828" s="38">
        <v>6650</v>
      </c>
      <c r="R1828" s="38">
        <v>0</v>
      </c>
      <c r="S1828" s="38">
        <v>0</v>
      </c>
      <c r="T1828" s="38">
        <v>0</v>
      </c>
      <c r="U1828" s="19"/>
      <c r="V1828" s="38">
        <v>0</v>
      </c>
      <c r="W1828" s="19"/>
      <c r="X1828" s="38">
        <v>0</v>
      </c>
      <c r="Y1828" s="38">
        <v>126650</v>
      </c>
      <c r="Z1828" s="38">
        <v>126650</v>
      </c>
      <c r="AA1828" s="20"/>
      <c r="AB1828" s="19"/>
      <c r="AC1828" s="38" t="s">
        <v>112</v>
      </c>
    </row>
    <row r="1829" spans="1:29" x14ac:dyDescent="0.25">
      <c r="A1829" s="13" t="str">
        <f t="shared" si="58"/>
        <v>1590550142</v>
      </c>
      <c r="B1829" s="35">
        <v>1824</v>
      </c>
      <c r="C1829" s="36" t="s">
        <v>15654</v>
      </c>
      <c r="D1829" s="13" t="str">
        <f t="shared" si="59"/>
        <v>1590550142</v>
      </c>
      <c r="E1829" s="36"/>
      <c r="F1829" s="35" t="s">
        <v>15655</v>
      </c>
      <c r="G1829" s="37">
        <v>44111.09679398148</v>
      </c>
      <c r="H1829" s="35" t="s">
        <v>157</v>
      </c>
      <c r="I1829" s="35" t="s">
        <v>15656</v>
      </c>
      <c r="J1829" s="35" t="s">
        <v>15656</v>
      </c>
      <c r="K1829" s="35" t="s">
        <v>15657</v>
      </c>
      <c r="L1829" s="35" t="s">
        <v>15658</v>
      </c>
      <c r="M1829" s="35" t="s">
        <v>15659</v>
      </c>
      <c r="N1829" s="35" t="s">
        <v>15660</v>
      </c>
      <c r="O1829" s="35" t="s">
        <v>15661</v>
      </c>
      <c r="P1829" s="38">
        <v>50000</v>
      </c>
      <c r="Q1829" s="38">
        <v>6650</v>
      </c>
      <c r="R1829" s="38">
        <v>10000</v>
      </c>
      <c r="S1829" s="38">
        <v>0</v>
      </c>
      <c r="T1829" s="38">
        <v>0</v>
      </c>
      <c r="U1829" s="19"/>
      <c r="V1829" s="38">
        <v>0</v>
      </c>
      <c r="W1829" s="19"/>
      <c r="X1829" s="38">
        <v>0</v>
      </c>
      <c r="Y1829" s="38">
        <v>66650</v>
      </c>
      <c r="Z1829" s="38">
        <v>66650</v>
      </c>
      <c r="AA1829" s="39" t="s">
        <v>15662</v>
      </c>
      <c r="AB1829" s="38" t="s">
        <v>151</v>
      </c>
      <c r="AC1829" s="38" t="s">
        <v>112</v>
      </c>
    </row>
    <row r="1830" spans="1:29" x14ac:dyDescent="0.25">
      <c r="A1830" s="13" t="str">
        <f t="shared" si="58"/>
        <v>1122550431</v>
      </c>
      <c r="B1830" s="35">
        <v>1825</v>
      </c>
      <c r="C1830" s="36" t="s">
        <v>15663</v>
      </c>
      <c r="D1830" s="13" t="str">
        <f t="shared" si="59"/>
        <v>1122550431</v>
      </c>
      <c r="E1830" s="36"/>
      <c r="F1830" s="35" t="s">
        <v>15664</v>
      </c>
      <c r="G1830" s="37">
        <v>44111.098680555559</v>
      </c>
      <c r="H1830" s="35" t="s">
        <v>157</v>
      </c>
      <c r="I1830" s="35" t="s">
        <v>15665</v>
      </c>
      <c r="J1830" s="35" t="s">
        <v>15665</v>
      </c>
      <c r="K1830" s="35" t="s">
        <v>15666</v>
      </c>
      <c r="L1830" s="35" t="s">
        <v>15667</v>
      </c>
      <c r="M1830" s="35" t="s">
        <v>15668</v>
      </c>
      <c r="N1830" s="35" t="s">
        <v>757</v>
      </c>
      <c r="O1830" s="35" t="s">
        <v>758</v>
      </c>
      <c r="P1830" s="38">
        <v>950000</v>
      </c>
      <c r="Q1830" s="38">
        <v>6650</v>
      </c>
      <c r="R1830" s="38">
        <v>10000</v>
      </c>
      <c r="S1830" s="38">
        <v>0</v>
      </c>
      <c r="T1830" s="38">
        <v>0</v>
      </c>
      <c r="U1830" s="19"/>
      <c r="V1830" s="38">
        <v>0</v>
      </c>
      <c r="W1830" s="19"/>
      <c r="X1830" s="38">
        <v>0</v>
      </c>
      <c r="Y1830" s="38">
        <v>966650</v>
      </c>
      <c r="Z1830" s="38">
        <v>966650</v>
      </c>
      <c r="AA1830" s="39" t="s">
        <v>15669</v>
      </c>
      <c r="AB1830" s="38" t="s">
        <v>162</v>
      </c>
      <c r="AC1830" s="38" t="s">
        <v>112</v>
      </c>
    </row>
    <row r="1831" spans="1:29" x14ac:dyDescent="0.25">
      <c r="A1831" s="13" t="str">
        <f t="shared" si="58"/>
        <v>1106550194</v>
      </c>
      <c r="B1831" s="35">
        <v>1826</v>
      </c>
      <c r="C1831" s="36" t="s">
        <v>15670</v>
      </c>
      <c r="D1831" s="13" t="str">
        <f t="shared" si="59"/>
        <v>1106550194</v>
      </c>
      <c r="E1831" s="36"/>
      <c r="F1831" s="35" t="s">
        <v>15671</v>
      </c>
      <c r="G1831" s="37">
        <v>44111.103391203702</v>
      </c>
      <c r="H1831" s="35" t="s">
        <v>157</v>
      </c>
      <c r="I1831" s="35" t="s">
        <v>15672</v>
      </c>
      <c r="J1831" s="35" t="s">
        <v>15672</v>
      </c>
      <c r="K1831" s="35" t="s">
        <v>15673</v>
      </c>
      <c r="L1831" s="35" t="s">
        <v>15674</v>
      </c>
      <c r="M1831" s="35" t="s">
        <v>15675</v>
      </c>
      <c r="N1831" s="35" t="s">
        <v>628</v>
      </c>
      <c r="O1831" s="35" t="s">
        <v>629</v>
      </c>
      <c r="P1831" s="38">
        <v>660000</v>
      </c>
      <c r="Q1831" s="38">
        <v>6650</v>
      </c>
      <c r="R1831" s="38">
        <v>0</v>
      </c>
      <c r="S1831" s="38">
        <v>0</v>
      </c>
      <c r="T1831" s="38">
        <v>0</v>
      </c>
      <c r="U1831" s="19"/>
      <c r="V1831" s="38">
        <v>0</v>
      </c>
      <c r="W1831" s="19"/>
      <c r="X1831" s="38">
        <v>0</v>
      </c>
      <c r="Y1831" s="38">
        <v>666650</v>
      </c>
      <c r="Z1831" s="38">
        <v>666650</v>
      </c>
      <c r="AA1831" s="20"/>
      <c r="AB1831" s="19"/>
      <c r="AC1831" s="38" t="s">
        <v>112</v>
      </c>
    </row>
    <row r="1832" spans="1:29" x14ac:dyDescent="0.25">
      <c r="A1832" s="13" t="str">
        <f t="shared" si="58"/>
        <v>1895550929</v>
      </c>
      <c r="B1832" s="35">
        <v>1827</v>
      </c>
      <c r="C1832" s="36" t="s">
        <v>15676</v>
      </c>
      <c r="D1832" s="13" t="str">
        <f t="shared" si="59"/>
        <v>1895550929</v>
      </c>
      <c r="E1832" s="36"/>
      <c r="F1832" s="35" t="s">
        <v>15677</v>
      </c>
      <c r="G1832" s="37">
        <v>44111.103773148148</v>
      </c>
      <c r="H1832" s="35" t="s">
        <v>157</v>
      </c>
      <c r="I1832" s="35" t="s">
        <v>15678</v>
      </c>
      <c r="J1832" s="35" t="s">
        <v>15678</v>
      </c>
      <c r="K1832" s="35" t="s">
        <v>15679</v>
      </c>
      <c r="L1832" s="35" t="s">
        <v>15680</v>
      </c>
      <c r="M1832" s="35" t="s">
        <v>15681</v>
      </c>
      <c r="N1832" s="35" t="s">
        <v>15682</v>
      </c>
      <c r="O1832" s="35" t="s">
        <v>15683</v>
      </c>
      <c r="P1832" s="38">
        <v>950000</v>
      </c>
      <c r="Q1832" s="38">
        <v>6650</v>
      </c>
      <c r="R1832" s="38">
        <v>10000</v>
      </c>
      <c r="S1832" s="38">
        <v>0</v>
      </c>
      <c r="T1832" s="38">
        <v>0</v>
      </c>
      <c r="U1832" s="19"/>
      <c r="V1832" s="38">
        <v>0</v>
      </c>
      <c r="W1832" s="19"/>
      <c r="X1832" s="38">
        <v>0</v>
      </c>
      <c r="Y1832" s="38">
        <v>966650</v>
      </c>
      <c r="Z1832" s="38">
        <v>966650</v>
      </c>
      <c r="AA1832" s="39" t="s">
        <v>15684</v>
      </c>
      <c r="AB1832" s="38" t="s">
        <v>162</v>
      </c>
      <c r="AC1832" s="38" t="s">
        <v>112</v>
      </c>
    </row>
    <row r="1833" spans="1:29" x14ac:dyDescent="0.25">
      <c r="A1833" s="13" t="str">
        <f t="shared" si="58"/>
        <v>1716550146</v>
      </c>
      <c r="B1833" s="35">
        <v>1828</v>
      </c>
      <c r="C1833" s="36" t="s">
        <v>15685</v>
      </c>
      <c r="D1833" s="13" t="str">
        <f t="shared" si="59"/>
        <v>1716550146</v>
      </c>
      <c r="E1833" s="36"/>
      <c r="F1833" s="35" t="s">
        <v>15686</v>
      </c>
      <c r="G1833" s="37">
        <v>44111.105162037034</v>
      </c>
      <c r="H1833" s="35" t="s">
        <v>157</v>
      </c>
      <c r="I1833" s="35" t="s">
        <v>15687</v>
      </c>
      <c r="J1833" s="35" t="s">
        <v>15687</v>
      </c>
      <c r="K1833" s="35" t="s">
        <v>15688</v>
      </c>
      <c r="L1833" s="35" t="s">
        <v>15689</v>
      </c>
      <c r="M1833" s="35" t="s">
        <v>15690</v>
      </c>
      <c r="N1833" s="35" t="s">
        <v>15691</v>
      </c>
      <c r="O1833" s="35" t="s">
        <v>11354</v>
      </c>
      <c r="P1833" s="38">
        <v>50000</v>
      </c>
      <c r="Q1833" s="38">
        <v>6650</v>
      </c>
      <c r="R1833" s="38">
        <v>0</v>
      </c>
      <c r="S1833" s="38">
        <v>0</v>
      </c>
      <c r="T1833" s="38">
        <v>0</v>
      </c>
      <c r="U1833" s="19"/>
      <c r="V1833" s="38">
        <v>0</v>
      </c>
      <c r="W1833" s="19"/>
      <c r="X1833" s="38">
        <v>0</v>
      </c>
      <c r="Y1833" s="38">
        <v>56650</v>
      </c>
      <c r="Z1833" s="38">
        <v>56650</v>
      </c>
      <c r="AA1833" s="20"/>
      <c r="AB1833" s="19"/>
      <c r="AC1833" s="38" t="s">
        <v>112</v>
      </c>
    </row>
    <row r="1834" spans="1:29" x14ac:dyDescent="0.25">
      <c r="A1834" s="13" t="str">
        <f t="shared" si="58"/>
        <v>1133550637</v>
      </c>
      <c r="B1834" s="35">
        <v>1829</v>
      </c>
      <c r="C1834" s="36" t="s">
        <v>15692</v>
      </c>
      <c r="D1834" s="13" t="str">
        <f t="shared" si="59"/>
        <v>1133550637</v>
      </c>
      <c r="E1834" s="36"/>
      <c r="F1834" s="35" t="s">
        <v>15693</v>
      </c>
      <c r="G1834" s="37">
        <v>44111.105706018519</v>
      </c>
      <c r="H1834" s="35" t="s">
        <v>157</v>
      </c>
      <c r="I1834" s="35" t="s">
        <v>15694</v>
      </c>
      <c r="J1834" s="35" t="s">
        <v>15694</v>
      </c>
      <c r="K1834" s="35" t="s">
        <v>15695</v>
      </c>
      <c r="L1834" s="35" t="s">
        <v>15696</v>
      </c>
      <c r="M1834" s="35" t="s">
        <v>15697</v>
      </c>
      <c r="N1834" s="35" t="s">
        <v>15698</v>
      </c>
      <c r="O1834" s="35" t="s">
        <v>15699</v>
      </c>
      <c r="P1834" s="38">
        <v>50000</v>
      </c>
      <c r="Q1834" s="38">
        <v>6650</v>
      </c>
      <c r="R1834" s="38">
        <v>0</v>
      </c>
      <c r="S1834" s="38">
        <v>0</v>
      </c>
      <c r="T1834" s="38">
        <v>0</v>
      </c>
      <c r="U1834" s="19"/>
      <c r="V1834" s="38">
        <v>0</v>
      </c>
      <c r="W1834" s="19"/>
      <c r="X1834" s="38">
        <v>0</v>
      </c>
      <c r="Y1834" s="38">
        <v>56650</v>
      </c>
      <c r="Z1834" s="38">
        <v>56650</v>
      </c>
      <c r="AA1834" s="20"/>
      <c r="AB1834" s="19"/>
      <c r="AC1834" s="38" t="s">
        <v>112</v>
      </c>
    </row>
    <row r="1835" spans="1:29" x14ac:dyDescent="0.25">
      <c r="A1835" s="13" t="str">
        <f t="shared" si="58"/>
        <v>1369450485</v>
      </c>
      <c r="B1835" s="35">
        <v>1830</v>
      </c>
      <c r="C1835" s="36" t="s">
        <v>15700</v>
      </c>
      <c r="D1835" s="13" t="str">
        <f t="shared" si="59"/>
        <v>1369450485</v>
      </c>
      <c r="E1835" s="36"/>
      <c r="F1835" s="35" t="s">
        <v>15701</v>
      </c>
      <c r="G1835" s="37">
        <v>44111.106400462966</v>
      </c>
      <c r="H1835" s="35" t="s">
        <v>157</v>
      </c>
      <c r="I1835" s="35" t="s">
        <v>15702</v>
      </c>
      <c r="J1835" s="35" t="s">
        <v>15702</v>
      </c>
      <c r="K1835" s="35" t="s">
        <v>15703</v>
      </c>
      <c r="L1835" s="35" t="s">
        <v>15704</v>
      </c>
      <c r="M1835" s="35" t="s">
        <v>15705</v>
      </c>
      <c r="N1835" s="35" t="s">
        <v>15706</v>
      </c>
      <c r="O1835" s="35" t="s">
        <v>314</v>
      </c>
      <c r="P1835" s="38">
        <v>50000</v>
      </c>
      <c r="Q1835" s="38">
        <v>6650</v>
      </c>
      <c r="R1835" s="38">
        <v>0</v>
      </c>
      <c r="S1835" s="38">
        <v>0</v>
      </c>
      <c r="T1835" s="38">
        <v>0</v>
      </c>
      <c r="U1835" s="19"/>
      <c r="V1835" s="38">
        <v>0</v>
      </c>
      <c r="W1835" s="19"/>
      <c r="X1835" s="38">
        <v>0</v>
      </c>
      <c r="Y1835" s="38">
        <v>56650</v>
      </c>
      <c r="Z1835" s="38">
        <v>56650</v>
      </c>
      <c r="AA1835" s="20"/>
      <c r="AB1835" s="19"/>
      <c r="AC1835" s="38" t="s">
        <v>112</v>
      </c>
    </row>
    <row r="1836" spans="1:29" x14ac:dyDescent="0.25">
      <c r="A1836" s="13" t="str">
        <f t="shared" si="58"/>
        <v>1161650049</v>
      </c>
      <c r="B1836" s="35">
        <v>1831</v>
      </c>
      <c r="C1836" s="36" t="s">
        <v>15707</v>
      </c>
      <c r="D1836" s="13" t="str">
        <f t="shared" si="59"/>
        <v>1161650049</v>
      </c>
      <c r="E1836" s="36"/>
      <c r="F1836" s="35" t="s">
        <v>15708</v>
      </c>
      <c r="G1836" s="37">
        <v>44111.109432870369</v>
      </c>
      <c r="H1836" s="35" t="s">
        <v>157</v>
      </c>
      <c r="I1836" s="35" t="s">
        <v>15709</v>
      </c>
      <c r="J1836" s="35" t="s">
        <v>15709</v>
      </c>
      <c r="K1836" s="35" t="s">
        <v>15710</v>
      </c>
      <c r="L1836" s="35" t="s">
        <v>15711</v>
      </c>
      <c r="M1836" s="35" t="s">
        <v>15712</v>
      </c>
      <c r="N1836" s="35" t="s">
        <v>235</v>
      </c>
      <c r="O1836" s="35" t="s">
        <v>236</v>
      </c>
      <c r="P1836" s="38">
        <v>114000</v>
      </c>
      <c r="Q1836" s="38">
        <v>6650</v>
      </c>
      <c r="R1836" s="38">
        <v>39000</v>
      </c>
      <c r="S1836" s="38">
        <v>0</v>
      </c>
      <c r="T1836" s="38">
        <v>0</v>
      </c>
      <c r="U1836" s="19"/>
      <c r="V1836" s="38">
        <v>0</v>
      </c>
      <c r="W1836" s="19"/>
      <c r="X1836" s="38">
        <v>0</v>
      </c>
      <c r="Y1836" s="38">
        <v>159650</v>
      </c>
      <c r="Z1836" s="38">
        <v>159650</v>
      </c>
      <c r="AA1836" s="39" t="s">
        <v>15713</v>
      </c>
      <c r="AB1836" s="38" t="s">
        <v>162</v>
      </c>
      <c r="AC1836" s="38" t="s">
        <v>112</v>
      </c>
    </row>
    <row r="1837" spans="1:29" x14ac:dyDescent="0.25">
      <c r="A1837" s="13" t="str">
        <f t="shared" si="58"/>
        <v>1520650658</v>
      </c>
      <c r="B1837" s="35">
        <v>1832</v>
      </c>
      <c r="C1837" s="36" t="s">
        <v>15714</v>
      </c>
      <c r="D1837" s="13" t="str">
        <f t="shared" si="59"/>
        <v>1520650658</v>
      </c>
      <c r="E1837" s="36"/>
      <c r="F1837" s="35" t="s">
        <v>15715</v>
      </c>
      <c r="G1837" s="37">
        <v>44111.110821759263</v>
      </c>
      <c r="H1837" s="35" t="s">
        <v>157</v>
      </c>
      <c r="I1837" s="35" t="s">
        <v>15716</v>
      </c>
      <c r="J1837" s="35" t="s">
        <v>15716</v>
      </c>
      <c r="K1837" s="35" t="s">
        <v>15717</v>
      </c>
      <c r="L1837" s="35" t="s">
        <v>15718</v>
      </c>
      <c r="M1837" s="35" t="s">
        <v>15719</v>
      </c>
      <c r="N1837" s="35" t="s">
        <v>880</v>
      </c>
      <c r="O1837" s="35" t="s">
        <v>881</v>
      </c>
      <c r="P1837" s="38">
        <v>1320000</v>
      </c>
      <c r="Q1837" s="38">
        <v>6650</v>
      </c>
      <c r="R1837" s="38">
        <v>0</v>
      </c>
      <c r="S1837" s="38">
        <v>0</v>
      </c>
      <c r="T1837" s="38">
        <v>0</v>
      </c>
      <c r="U1837" s="19"/>
      <c r="V1837" s="38">
        <v>0</v>
      </c>
      <c r="W1837" s="19"/>
      <c r="X1837" s="38">
        <v>0</v>
      </c>
      <c r="Y1837" s="38">
        <v>1326650</v>
      </c>
      <c r="Z1837" s="38">
        <v>1326650</v>
      </c>
      <c r="AA1837" s="20"/>
      <c r="AB1837" s="19"/>
      <c r="AC1837" s="38" t="s">
        <v>112</v>
      </c>
    </row>
    <row r="1838" spans="1:29" x14ac:dyDescent="0.25">
      <c r="A1838" s="13" t="str">
        <f t="shared" si="58"/>
        <v>1802650744</v>
      </c>
      <c r="B1838" s="35">
        <v>1833</v>
      </c>
      <c r="C1838" s="36" t="s">
        <v>15720</v>
      </c>
      <c r="D1838" s="13" t="str">
        <f t="shared" si="59"/>
        <v>1802650744</v>
      </c>
      <c r="E1838" s="36"/>
      <c r="F1838" s="35" t="s">
        <v>15721</v>
      </c>
      <c r="G1838" s="37">
        <v>44111.111550925925</v>
      </c>
      <c r="H1838" s="35" t="s">
        <v>157</v>
      </c>
      <c r="I1838" s="35" t="s">
        <v>15722</v>
      </c>
      <c r="J1838" s="35" t="s">
        <v>15722</v>
      </c>
      <c r="K1838" s="35" t="s">
        <v>15723</v>
      </c>
      <c r="L1838" s="35" t="s">
        <v>15724</v>
      </c>
      <c r="M1838" s="35" t="s">
        <v>15725</v>
      </c>
      <c r="N1838" s="35" t="s">
        <v>880</v>
      </c>
      <c r="O1838" s="35" t="s">
        <v>881</v>
      </c>
      <c r="P1838" s="38">
        <v>660000</v>
      </c>
      <c r="Q1838" s="38">
        <v>6650</v>
      </c>
      <c r="R1838" s="38">
        <v>0</v>
      </c>
      <c r="S1838" s="38">
        <v>0</v>
      </c>
      <c r="T1838" s="38">
        <v>0</v>
      </c>
      <c r="U1838" s="19"/>
      <c r="V1838" s="38">
        <v>0</v>
      </c>
      <c r="W1838" s="19"/>
      <c r="X1838" s="38">
        <v>0</v>
      </c>
      <c r="Y1838" s="38">
        <v>666650</v>
      </c>
      <c r="Z1838" s="38">
        <v>666650</v>
      </c>
      <c r="AA1838" s="20"/>
      <c r="AB1838" s="19"/>
      <c r="AC1838" s="38" t="s">
        <v>112</v>
      </c>
    </row>
    <row r="1839" spans="1:29" x14ac:dyDescent="0.25">
      <c r="A1839" s="13" t="str">
        <f t="shared" si="58"/>
        <v>2056613WFTR</v>
      </c>
      <c r="B1839" s="35">
        <v>1834</v>
      </c>
      <c r="C1839" s="36" t="s">
        <v>15726</v>
      </c>
      <c r="D1839" s="13" t="str">
        <f t="shared" si="59"/>
        <v>2056613WFTR</v>
      </c>
      <c r="E1839" s="36"/>
      <c r="F1839" s="35" t="s">
        <v>15726</v>
      </c>
      <c r="G1839" s="37">
        <v>44111.113518518519</v>
      </c>
      <c r="H1839" s="35" t="s">
        <v>180</v>
      </c>
      <c r="I1839" s="35" t="s">
        <v>15727</v>
      </c>
      <c r="J1839" s="35" t="s">
        <v>15727</v>
      </c>
      <c r="K1839" s="35" t="s">
        <v>15728</v>
      </c>
      <c r="L1839" s="35" t="s">
        <v>15729</v>
      </c>
      <c r="M1839" s="35" t="s">
        <v>15730</v>
      </c>
      <c r="N1839" s="35" t="s">
        <v>15731</v>
      </c>
      <c r="O1839" s="35" t="s">
        <v>15732</v>
      </c>
      <c r="P1839" s="38">
        <v>50000</v>
      </c>
      <c r="Q1839" s="38">
        <v>5200</v>
      </c>
      <c r="R1839" s="38">
        <v>0</v>
      </c>
      <c r="S1839" s="38">
        <v>0</v>
      </c>
      <c r="T1839" s="38">
        <v>0</v>
      </c>
      <c r="U1839" s="19"/>
      <c r="V1839" s="38">
        <v>0</v>
      </c>
      <c r="W1839" s="19"/>
      <c r="X1839" s="38">
        <v>0</v>
      </c>
      <c r="Y1839" s="38">
        <v>55200</v>
      </c>
      <c r="Z1839" s="38">
        <v>55200</v>
      </c>
      <c r="AA1839" s="20"/>
      <c r="AB1839" s="19"/>
      <c r="AC1839" s="38" t="s">
        <v>112</v>
      </c>
    </row>
    <row r="1840" spans="1:29" x14ac:dyDescent="0.25">
      <c r="A1840" s="13" t="str">
        <f t="shared" si="58"/>
        <v>1974650896</v>
      </c>
      <c r="B1840" s="35">
        <v>1835</v>
      </c>
      <c r="C1840" s="36" t="s">
        <v>15733</v>
      </c>
      <c r="D1840" s="13" t="str">
        <f t="shared" si="59"/>
        <v>1974650896</v>
      </c>
      <c r="E1840" s="36"/>
      <c r="F1840" s="35" t="s">
        <v>15734</v>
      </c>
      <c r="G1840" s="37">
        <v>44111.114282407405</v>
      </c>
      <c r="H1840" s="35" t="s">
        <v>157</v>
      </c>
      <c r="I1840" s="35" t="s">
        <v>15735</v>
      </c>
      <c r="J1840" s="35" t="s">
        <v>15735</v>
      </c>
      <c r="K1840" s="35" t="s">
        <v>15736</v>
      </c>
      <c r="L1840" s="35" t="s">
        <v>15737</v>
      </c>
      <c r="M1840" s="35" t="s">
        <v>15738</v>
      </c>
      <c r="N1840" s="35" t="s">
        <v>15739</v>
      </c>
      <c r="O1840" s="35" t="s">
        <v>15740</v>
      </c>
      <c r="P1840" s="38">
        <v>50000</v>
      </c>
      <c r="Q1840" s="38">
        <v>6650</v>
      </c>
      <c r="R1840" s="38">
        <v>9000</v>
      </c>
      <c r="S1840" s="38">
        <v>0</v>
      </c>
      <c r="T1840" s="38">
        <v>0</v>
      </c>
      <c r="U1840" s="19"/>
      <c r="V1840" s="38">
        <v>0</v>
      </c>
      <c r="W1840" s="19"/>
      <c r="X1840" s="38">
        <v>0</v>
      </c>
      <c r="Y1840" s="38">
        <v>65650</v>
      </c>
      <c r="Z1840" s="38">
        <v>65650</v>
      </c>
      <c r="AA1840" s="39" t="s">
        <v>15741</v>
      </c>
      <c r="AB1840" s="38" t="s">
        <v>163</v>
      </c>
      <c r="AC1840" s="38" t="s">
        <v>112</v>
      </c>
    </row>
    <row r="1841" spans="1:29" x14ac:dyDescent="0.25">
      <c r="A1841" s="13" t="str">
        <f t="shared" si="58"/>
        <v>1776650856</v>
      </c>
      <c r="B1841" s="35">
        <v>1836</v>
      </c>
      <c r="C1841" s="36" t="s">
        <v>15742</v>
      </c>
      <c r="D1841" s="13" t="str">
        <f t="shared" si="59"/>
        <v>1776650856</v>
      </c>
      <c r="E1841" s="36"/>
      <c r="F1841" s="35" t="s">
        <v>15743</v>
      </c>
      <c r="G1841" s="37">
        <v>44111.115011574075</v>
      </c>
      <c r="H1841" s="35" t="s">
        <v>157</v>
      </c>
      <c r="I1841" s="35" t="s">
        <v>15744</v>
      </c>
      <c r="J1841" s="35" t="s">
        <v>15744</v>
      </c>
      <c r="K1841" s="35" t="s">
        <v>15745</v>
      </c>
      <c r="L1841" s="35" t="s">
        <v>15746</v>
      </c>
      <c r="M1841" s="35" t="s">
        <v>15747</v>
      </c>
      <c r="N1841" s="35" t="s">
        <v>1436</v>
      </c>
      <c r="O1841" s="35" t="s">
        <v>1437</v>
      </c>
      <c r="P1841" s="38">
        <v>1320000</v>
      </c>
      <c r="Q1841" s="38">
        <v>6650</v>
      </c>
      <c r="R1841" s="38">
        <v>0</v>
      </c>
      <c r="S1841" s="38">
        <v>0</v>
      </c>
      <c r="T1841" s="38">
        <v>0</v>
      </c>
      <c r="U1841" s="19"/>
      <c r="V1841" s="38">
        <v>0</v>
      </c>
      <c r="W1841" s="19"/>
      <c r="X1841" s="38">
        <v>0</v>
      </c>
      <c r="Y1841" s="38">
        <v>1326650</v>
      </c>
      <c r="Z1841" s="38">
        <v>1326650</v>
      </c>
      <c r="AA1841" s="20"/>
      <c r="AB1841" s="19"/>
      <c r="AC1841" s="38" t="s">
        <v>112</v>
      </c>
    </row>
    <row r="1842" spans="1:29" x14ac:dyDescent="0.25">
      <c r="A1842" s="13" t="str">
        <f t="shared" si="58"/>
        <v>1966650244</v>
      </c>
      <c r="B1842" s="35">
        <v>1837</v>
      </c>
      <c r="C1842" s="36" t="s">
        <v>15748</v>
      </c>
      <c r="D1842" s="13" t="str">
        <f t="shared" si="59"/>
        <v>1966650244</v>
      </c>
      <c r="E1842" s="36"/>
      <c r="F1842" s="35" t="s">
        <v>15749</v>
      </c>
      <c r="G1842" s="37">
        <v>44111.115370370368</v>
      </c>
      <c r="H1842" s="35" t="s">
        <v>157</v>
      </c>
      <c r="I1842" s="35" t="s">
        <v>15750</v>
      </c>
      <c r="J1842" s="35" t="s">
        <v>15750</v>
      </c>
      <c r="K1842" s="35" t="s">
        <v>15751</v>
      </c>
      <c r="L1842" s="35" t="s">
        <v>15752</v>
      </c>
      <c r="M1842" s="35" t="s">
        <v>15753</v>
      </c>
      <c r="N1842" s="35" t="s">
        <v>794</v>
      </c>
      <c r="O1842" s="35" t="s">
        <v>795</v>
      </c>
      <c r="P1842" s="38">
        <v>150000</v>
      </c>
      <c r="Q1842" s="38">
        <v>6650</v>
      </c>
      <c r="R1842" s="38">
        <v>10000</v>
      </c>
      <c r="S1842" s="38">
        <v>0</v>
      </c>
      <c r="T1842" s="38">
        <v>0</v>
      </c>
      <c r="U1842" s="19"/>
      <c r="V1842" s="38">
        <v>0</v>
      </c>
      <c r="W1842" s="19"/>
      <c r="X1842" s="38">
        <v>0</v>
      </c>
      <c r="Y1842" s="38">
        <v>166650</v>
      </c>
      <c r="Z1842" s="38">
        <v>166650</v>
      </c>
      <c r="AA1842" s="39" t="s">
        <v>15754</v>
      </c>
      <c r="AB1842" s="38" t="s">
        <v>162</v>
      </c>
      <c r="AC1842" s="38" t="s">
        <v>112</v>
      </c>
    </row>
    <row r="1843" spans="1:29" x14ac:dyDescent="0.25">
      <c r="A1843" s="13" t="str">
        <f t="shared" si="58"/>
        <v>1986450490</v>
      </c>
      <c r="B1843" s="35">
        <v>1838</v>
      </c>
      <c r="C1843" s="36" t="s">
        <v>15755</v>
      </c>
      <c r="D1843" s="13" t="str">
        <f t="shared" si="59"/>
        <v>1986450490</v>
      </c>
      <c r="E1843" s="36"/>
      <c r="F1843" s="35" t="s">
        <v>15756</v>
      </c>
      <c r="G1843" s="37">
        <v>44111.123043981483</v>
      </c>
      <c r="H1843" s="35" t="s">
        <v>157</v>
      </c>
      <c r="I1843" s="35" t="s">
        <v>15757</v>
      </c>
      <c r="J1843" s="35" t="s">
        <v>15757</v>
      </c>
      <c r="K1843" s="35" t="s">
        <v>15758</v>
      </c>
      <c r="L1843" s="35" t="s">
        <v>15759</v>
      </c>
      <c r="M1843" s="35" t="s">
        <v>15760</v>
      </c>
      <c r="N1843" s="35" t="s">
        <v>15761</v>
      </c>
      <c r="O1843" s="35" t="s">
        <v>15762</v>
      </c>
      <c r="P1843" s="38">
        <v>1435000</v>
      </c>
      <c r="Q1843" s="38">
        <v>6650</v>
      </c>
      <c r="R1843" s="38">
        <v>0</v>
      </c>
      <c r="S1843" s="38">
        <v>0</v>
      </c>
      <c r="T1843" s="38">
        <v>0</v>
      </c>
      <c r="U1843" s="19"/>
      <c r="V1843" s="38">
        <v>0</v>
      </c>
      <c r="W1843" s="19"/>
      <c r="X1843" s="38">
        <v>0</v>
      </c>
      <c r="Y1843" s="38">
        <v>1441650</v>
      </c>
      <c r="Z1843" s="38">
        <v>1441650</v>
      </c>
      <c r="AA1843" s="20"/>
      <c r="AB1843" s="19"/>
      <c r="AC1843" s="38" t="s">
        <v>112</v>
      </c>
    </row>
    <row r="1844" spans="1:29" x14ac:dyDescent="0.25">
      <c r="A1844" s="13" t="str">
        <f t="shared" si="58"/>
        <v>1959950649</v>
      </c>
      <c r="B1844" s="35">
        <v>1839</v>
      </c>
      <c r="C1844" s="36" t="s">
        <v>15763</v>
      </c>
      <c r="D1844" s="13" t="str">
        <f t="shared" si="59"/>
        <v>1959950649</v>
      </c>
      <c r="E1844" s="36"/>
      <c r="F1844" s="35" t="s">
        <v>15764</v>
      </c>
      <c r="G1844" s="37">
        <v>44111.153240740743</v>
      </c>
      <c r="H1844" s="35" t="s">
        <v>157</v>
      </c>
      <c r="I1844" s="35" t="s">
        <v>15765</v>
      </c>
      <c r="J1844" s="35" t="s">
        <v>15765</v>
      </c>
      <c r="K1844" s="35" t="s">
        <v>15766</v>
      </c>
      <c r="L1844" s="35" t="s">
        <v>15767</v>
      </c>
      <c r="M1844" s="35" t="s">
        <v>15768</v>
      </c>
      <c r="N1844" s="35" t="s">
        <v>9115</v>
      </c>
      <c r="O1844" s="35" t="s">
        <v>9116</v>
      </c>
      <c r="P1844" s="38">
        <v>160000</v>
      </c>
      <c r="Q1844" s="38">
        <v>6650</v>
      </c>
      <c r="R1844" s="38">
        <v>8000</v>
      </c>
      <c r="S1844" s="38">
        <v>0</v>
      </c>
      <c r="T1844" s="38">
        <v>0</v>
      </c>
      <c r="U1844" s="19"/>
      <c r="V1844" s="38">
        <v>0</v>
      </c>
      <c r="W1844" s="19"/>
      <c r="X1844" s="38">
        <v>0</v>
      </c>
      <c r="Y1844" s="38">
        <v>174650</v>
      </c>
      <c r="Z1844" s="38">
        <v>174650</v>
      </c>
      <c r="AA1844" s="39" t="s">
        <v>15769</v>
      </c>
      <c r="AB1844" s="38" t="s">
        <v>158</v>
      </c>
      <c r="AC1844" s="38" t="s">
        <v>112</v>
      </c>
    </row>
    <row r="1845" spans="1:29" x14ac:dyDescent="0.25">
      <c r="A1845" s="13" t="str">
        <f t="shared" si="58"/>
        <v>1675060977</v>
      </c>
      <c r="B1845" s="35">
        <v>1840</v>
      </c>
      <c r="C1845" s="36" t="s">
        <v>15770</v>
      </c>
      <c r="D1845" s="13" t="str">
        <f t="shared" si="59"/>
        <v>1675060977</v>
      </c>
      <c r="E1845" s="36"/>
      <c r="F1845" s="35" t="s">
        <v>15771</v>
      </c>
      <c r="G1845" s="37">
        <v>44111.161921296298</v>
      </c>
      <c r="H1845" s="35" t="s">
        <v>157</v>
      </c>
      <c r="I1845" s="35" t="s">
        <v>15772</v>
      </c>
      <c r="J1845" s="35" t="s">
        <v>15772</v>
      </c>
      <c r="K1845" s="35" t="s">
        <v>15773</v>
      </c>
      <c r="L1845" s="35" t="s">
        <v>15774</v>
      </c>
      <c r="M1845" s="35" t="s">
        <v>15775</v>
      </c>
      <c r="N1845" s="35" t="s">
        <v>768</v>
      </c>
      <c r="O1845" s="35" t="s">
        <v>769</v>
      </c>
      <c r="P1845" s="38">
        <v>950000</v>
      </c>
      <c r="Q1845" s="38">
        <v>6650</v>
      </c>
      <c r="R1845" s="38">
        <v>12000</v>
      </c>
      <c r="S1845" s="38">
        <v>0</v>
      </c>
      <c r="T1845" s="38">
        <v>0</v>
      </c>
      <c r="U1845" s="19"/>
      <c r="V1845" s="38">
        <v>0</v>
      </c>
      <c r="W1845" s="19"/>
      <c r="X1845" s="38">
        <v>0</v>
      </c>
      <c r="Y1845" s="38">
        <v>968650</v>
      </c>
      <c r="Z1845" s="38">
        <v>968650</v>
      </c>
      <c r="AA1845" s="39" t="s">
        <v>15776</v>
      </c>
      <c r="AB1845" s="38" t="s">
        <v>151</v>
      </c>
      <c r="AC1845" s="38" t="s">
        <v>112</v>
      </c>
    </row>
    <row r="1846" spans="1:29" x14ac:dyDescent="0.25">
      <c r="A1846" s="13" t="str">
        <f t="shared" si="58"/>
        <v>1387350755</v>
      </c>
      <c r="B1846" s="35">
        <v>1841</v>
      </c>
      <c r="C1846" s="36" t="s">
        <v>15777</v>
      </c>
      <c r="D1846" s="13" t="str">
        <f t="shared" si="59"/>
        <v>1387350755</v>
      </c>
      <c r="E1846" s="36"/>
      <c r="F1846" s="35" t="s">
        <v>15778</v>
      </c>
      <c r="G1846" s="37">
        <v>44111.163437499999</v>
      </c>
      <c r="H1846" s="35" t="s">
        <v>157</v>
      </c>
      <c r="I1846" s="35" t="s">
        <v>15779</v>
      </c>
      <c r="J1846" s="35" t="s">
        <v>15779</v>
      </c>
      <c r="K1846" s="35" t="s">
        <v>15780</v>
      </c>
      <c r="L1846" s="35" t="s">
        <v>15781</v>
      </c>
      <c r="M1846" s="35" t="s">
        <v>15782</v>
      </c>
      <c r="N1846" s="35" t="s">
        <v>363</v>
      </c>
      <c r="O1846" s="35" t="s">
        <v>364</v>
      </c>
      <c r="P1846" s="38">
        <v>810000</v>
      </c>
      <c r="Q1846" s="38">
        <v>6650</v>
      </c>
      <c r="R1846" s="38">
        <v>72000</v>
      </c>
      <c r="S1846" s="38">
        <v>0</v>
      </c>
      <c r="T1846" s="38">
        <v>0</v>
      </c>
      <c r="U1846" s="19"/>
      <c r="V1846" s="38">
        <v>0</v>
      </c>
      <c r="W1846" s="19"/>
      <c r="X1846" s="38">
        <v>0</v>
      </c>
      <c r="Y1846" s="38">
        <v>888650</v>
      </c>
      <c r="Z1846" s="38">
        <v>888650</v>
      </c>
      <c r="AA1846" s="39" t="s">
        <v>15783</v>
      </c>
      <c r="AB1846" s="38" t="s">
        <v>162</v>
      </c>
      <c r="AC1846" s="38" t="s">
        <v>112</v>
      </c>
    </row>
    <row r="1847" spans="1:29" x14ac:dyDescent="0.25">
      <c r="A1847" s="13" t="str">
        <f t="shared" si="58"/>
        <v>1918060201</v>
      </c>
      <c r="B1847" s="35">
        <v>1842</v>
      </c>
      <c r="C1847" s="36" t="s">
        <v>15784</v>
      </c>
      <c r="D1847" s="13" t="str">
        <f t="shared" si="59"/>
        <v>1918060201</v>
      </c>
      <c r="E1847" s="36"/>
      <c r="F1847" s="35" t="s">
        <v>15785</v>
      </c>
      <c r="G1847" s="37">
        <v>44111.167523148149</v>
      </c>
      <c r="H1847" s="35" t="s">
        <v>157</v>
      </c>
      <c r="I1847" s="35" t="s">
        <v>15786</v>
      </c>
      <c r="J1847" s="35" t="s">
        <v>15786</v>
      </c>
      <c r="K1847" s="35" t="s">
        <v>15787</v>
      </c>
      <c r="L1847" s="35" t="s">
        <v>15788</v>
      </c>
      <c r="M1847" s="35" t="s">
        <v>15789</v>
      </c>
      <c r="N1847" s="35" t="s">
        <v>602</v>
      </c>
      <c r="O1847" s="35" t="s">
        <v>603</v>
      </c>
      <c r="P1847" s="38">
        <v>620000</v>
      </c>
      <c r="Q1847" s="38">
        <v>6650</v>
      </c>
      <c r="R1847" s="38">
        <v>8000</v>
      </c>
      <c r="S1847" s="38">
        <v>0</v>
      </c>
      <c r="T1847" s="38">
        <v>0</v>
      </c>
      <c r="U1847" s="19"/>
      <c r="V1847" s="38">
        <v>0</v>
      </c>
      <c r="W1847" s="19"/>
      <c r="X1847" s="38">
        <v>0</v>
      </c>
      <c r="Y1847" s="38">
        <v>634650</v>
      </c>
      <c r="Z1847" s="38">
        <v>634650</v>
      </c>
      <c r="AA1847" s="39" t="s">
        <v>15790</v>
      </c>
      <c r="AB1847" s="38" t="s">
        <v>158</v>
      </c>
      <c r="AC1847" s="38" t="s">
        <v>112</v>
      </c>
    </row>
    <row r="1848" spans="1:29" x14ac:dyDescent="0.25">
      <c r="A1848" s="13" t="str">
        <f t="shared" si="58"/>
        <v>1455160792</v>
      </c>
      <c r="B1848" s="35">
        <v>1843</v>
      </c>
      <c r="C1848" s="36" t="s">
        <v>15791</v>
      </c>
      <c r="D1848" s="13" t="str">
        <f t="shared" si="59"/>
        <v>1455160792</v>
      </c>
      <c r="E1848" s="36"/>
      <c r="F1848" s="35" t="s">
        <v>15792</v>
      </c>
      <c r="G1848" s="37">
        <v>44111.172592592593</v>
      </c>
      <c r="H1848" s="35" t="s">
        <v>157</v>
      </c>
      <c r="I1848" s="35" t="s">
        <v>15793</v>
      </c>
      <c r="J1848" s="35" t="s">
        <v>15793</v>
      </c>
      <c r="K1848" s="35" t="s">
        <v>15794</v>
      </c>
      <c r="L1848" s="35" t="s">
        <v>15795</v>
      </c>
      <c r="M1848" s="35" t="s">
        <v>15796</v>
      </c>
      <c r="N1848" s="35" t="s">
        <v>1513</v>
      </c>
      <c r="O1848" s="35" t="s">
        <v>15797</v>
      </c>
      <c r="P1848" s="38">
        <v>38000</v>
      </c>
      <c r="Q1848" s="38">
        <v>6650</v>
      </c>
      <c r="R1848" s="38">
        <v>20000</v>
      </c>
      <c r="S1848" s="38">
        <v>0</v>
      </c>
      <c r="T1848" s="38">
        <v>0</v>
      </c>
      <c r="U1848" s="19"/>
      <c r="V1848" s="38">
        <v>0</v>
      </c>
      <c r="W1848" s="19"/>
      <c r="X1848" s="38">
        <v>0</v>
      </c>
      <c r="Y1848" s="38">
        <v>64650</v>
      </c>
      <c r="Z1848" s="38">
        <v>64650</v>
      </c>
      <c r="AA1848" s="39" t="s">
        <v>15798</v>
      </c>
      <c r="AB1848" s="38" t="s">
        <v>168</v>
      </c>
      <c r="AC1848" s="38" t="s">
        <v>112</v>
      </c>
    </row>
    <row r="1849" spans="1:29" x14ac:dyDescent="0.25">
      <c r="A1849" s="13" t="str">
        <f t="shared" si="58"/>
        <v>1988460378</v>
      </c>
      <c r="B1849" s="35">
        <v>1844</v>
      </c>
      <c r="C1849" s="36" t="s">
        <v>15799</v>
      </c>
      <c r="D1849" s="13" t="str">
        <f t="shared" si="59"/>
        <v>1988460378</v>
      </c>
      <c r="E1849" s="36"/>
      <c r="F1849" s="35" t="s">
        <v>15800</v>
      </c>
      <c r="G1849" s="37">
        <v>44111.210462962961</v>
      </c>
      <c r="H1849" s="35" t="s">
        <v>157</v>
      </c>
      <c r="I1849" s="35" t="s">
        <v>15801</v>
      </c>
      <c r="J1849" s="35" t="s">
        <v>15801</v>
      </c>
      <c r="K1849" s="35" t="s">
        <v>15802</v>
      </c>
      <c r="L1849" s="35" t="s">
        <v>15803</v>
      </c>
      <c r="M1849" s="35" t="s">
        <v>15804</v>
      </c>
      <c r="N1849" s="35" t="s">
        <v>1078</v>
      </c>
      <c r="O1849" s="35" t="s">
        <v>1079</v>
      </c>
      <c r="P1849" s="38">
        <v>160000</v>
      </c>
      <c r="Q1849" s="38">
        <v>6650</v>
      </c>
      <c r="R1849" s="38">
        <v>10000</v>
      </c>
      <c r="S1849" s="38">
        <v>0</v>
      </c>
      <c r="T1849" s="38">
        <v>0</v>
      </c>
      <c r="U1849" s="19"/>
      <c r="V1849" s="38">
        <v>0</v>
      </c>
      <c r="W1849" s="19"/>
      <c r="X1849" s="38">
        <v>0</v>
      </c>
      <c r="Y1849" s="38">
        <v>176650</v>
      </c>
      <c r="Z1849" s="38">
        <v>176650</v>
      </c>
      <c r="AA1849" s="39" t="s">
        <v>15805</v>
      </c>
      <c r="AB1849" s="38" t="s">
        <v>162</v>
      </c>
      <c r="AC1849" s="38" t="s">
        <v>112</v>
      </c>
    </row>
    <row r="1850" spans="1:29" x14ac:dyDescent="0.25">
      <c r="A1850" s="13" t="str">
        <f t="shared" si="58"/>
        <v>1526950639</v>
      </c>
      <c r="B1850" s="35">
        <v>1845</v>
      </c>
      <c r="C1850" s="36" t="s">
        <v>15806</v>
      </c>
      <c r="D1850" s="13" t="str">
        <f t="shared" si="59"/>
        <v>1526950639</v>
      </c>
      <c r="E1850" s="36"/>
      <c r="F1850" s="35" t="s">
        <v>15807</v>
      </c>
      <c r="G1850" s="37">
        <v>44111.213009259256</v>
      </c>
      <c r="H1850" s="35" t="s">
        <v>157</v>
      </c>
      <c r="I1850" s="35" t="s">
        <v>15808</v>
      </c>
      <c r="J1850" s="35" t="s">
        <v>15808</v>
      </c>
      <c r="K1850" s="35" t="s">
        <v>15809</v>
      </c>
      <c r="L1850" s="35" t="s">
        <v>15810</v>
      </c>
      <c r="M1850" s="35" t="s">
        <v>15811</v>
      </c>
      <c r="N1850" s="35" t="s">
        <v>1405</v>
      </c>
      <c r="O1850" s="35" t="s">
        <v>1406</v>
      </c>
      <c r="P1850" s="38">
        <v>270000</v>
      </c>
      <c r="Q1850" s="38">
        <v>6650</v>
      </c>
      <c r="R1850" s="38">
        <v>8000</v>
      </c>
      <c r="S1850" s="38">
        <v>0</v>
      </c>
      <c r="T1850" s="38">
        <v>0</v>
      </c>
      <c r="U1850" s="19"/>
      <c r="V1850" s="38">
        <v>0</v>
      </c>
      <c r="W1850" s="19"/>
      <c r="X1850" s="38">
        <v>0</v>
      </c>
      <c r="Y1850" s="38">
        <v>284650</v>
      </c>
      <c r="Z1850" s="38">
        <v>284650</v>
      </c>
      <c r="AA1850" s="39" t="s">
        <v>15812</v>
      </c>
      <c r="AB1850" s="38" t="s">
        <v>138</v>
      </c>
      <c r="AC1850" s="38" t="s">
        <v>112</v>
      </c>
    </row>
    <row r="1851" spans="1:29" x14ac:dyDescent="0.25">
      <c r="A1851" s="13" t="str">
        <f t="shared" si="58"/>
        <v>1526160313</v>
      </c>
      <c r="B1851" s="35">
        <v>1846</v>
      </c>
      <c r="C1851" s="36" t="s">
        <v>15813</v>
      </c>
      <c r="D1851" s="13" t="str">
        <f t="shared" si="59"/>
        <v>1526160313</v>
      </c>
      <c r="E1851" s="36"/>
      <c r="F1851" s="35" t="s">
        <v>15814</v>
      </c>
      <c r="G1851" s="37">
        <v>44111.227696759262</v>
      </c>
      <c r="H1851" s="35" t="s">
        <v>157</v>
      </c>
      <c r="I1851" s="35" t="s">
        <v>15815</v>
      </c>
      <c r="J1851" s="35" t="s">
        <v>15815</v>
      </c>
      <c r="K1851" s="35" t="s">
        <v>15816</v>
      </c>
      <c r="L1851" s="35" t="s">
        <v>15817</v>
      </c>
      <c r="M1851" s="35" t="s">
        <v>15818</v>
      </c>
      <c r="N1851" s="35" t="s">
        <v>814</v>
      </c>
      <c r="O1851" s="35" t="s">
        <v>815</v>
      </c>
      <c r="P1851" s="38">
        <v>306000</v>
      </c>
      <c r="Q1851" s="38">
        <v>6650</v>
      </c>
      <c r="R1851" s="38">
        <v>0</v>
      </c>
      <c r="S1851" s="38">
        <v>0</v>
      </c>
      <c r="T1851" s="38">
        <v>0</v>
      </c>
      <c r="U1851" s="19"/>
      <c r="V1851" s="38">
        <v>0</v>
      </c>
      <c r="W1851" s="19"/>
      <c r="X1851" s="38">
        <v>0</v>
      </c>
      <c r="Y1851" s="38">
        <v>312650</v>
      </c>
      <c r="Z1851" s="38">
        <v>312650</v>
      </c>
      <c r="AA1851" s="20"/>
      <c r="AB1851" s="19"/>
      <c r="AC1851" s="38" t="s">
        <v>112</v>
      </c>
    </row>
    <row r="1852" spans="1:29" x14ac:dyDescent="0.25">
      <c r="A1852" s="13" t="str">
        <f t="shared" si="58"/>
        <v>1320760036</v>
      </c>
      <c r="B1852" s="35">
        <v>1847</v>
      </c>
      <c r="C1852" s="36" t="s">
        <v>15819</v>
      </c>
      <c r="D1852" s="13" t="str">
        <f t="shared" si="59"/>
        <v>1320760036</v>
      </c>
      <c r="E1852" s="36"/>
      <c r="F1852" s="35" t="s">
        <v>15820</v>
      </c>
      <c r="G1852" s="37">
        <v>44111.235231481478</v>
      </c>
      <c r="H1852" s="35" t="s">
        <v>157</v>
      </c>
      <c r="I1852" s="35" t="s">
        <v>15821</v>
      </c>
      <c r="J1852" s="35" t="s">
        <v>15821</v>
      </c>
      <c r="K1852" s="35" t="s">
        <v>15822</v>
      </c>
      <c r="L1852" s="35" t="s">
        <v>15823</v>
      </c>
      <c r="M1852" s="35" t="s">
        <v>15824</v>
      </c>
      <c r="N1852" s="35" t="s">
        <v>874</v>
      </c>
      <c r="O1852" s="35" t="s">
        <v>875</v>
      </c>
      <c r="P1852" s="38">
        <v>620000</v>
      </c>
      <c r="Q1852" s="38">
        <v>6650</v>
      </c>
      <c r="R1852" s="38">
        <v>15000</v>
      </c>
      <c r="S1852" s="38">
        <v>0</v>
      </c>
      <c r="T1852" s="38">
        <v>0</v>
      </c>
      <c r="U1852" s="19"/>
      <c r="V1852" s="38">
        <v>0</v>
      </c>
      <c r="W1852" s="19"/>
      <c r="X1852" s="38">
        <v>0</v>
      </c>
      <c r="Y1852" s="38">
        <v>641650</v>
      </c>
      <c r="Z1852" s="38">
        <v>641650</v>
      </c>
      <c r="AA1852" s="39" t="s">
        <v>15825</v>
      </c>
      <c r="AB1852" s="38" t="s">
        <v>151</v>
      </c>
      <c r="AC1852" s="38" t="s">
        <v>112</v>
      </c>
    </row>
    <row r="1853" spans="1:29" x14ac:dyDescent="0.25">
      <c r="A1853" s="13" t="str">
        <f t="shared" si="58"/>
        <v>1551460746</v>
      </c>
      <c r="B1853" s="35">
        <v>1848</v>
      </c>
      <c r="C1853" s="36" t="s">
        <v>15826</v>
      </c>
      <c r="D1853" s="13" t="str">
        <f t="shared" si="59"/>
        <v>1551460746</v>
      </c>
      <c r="E1853" s="36"/>
      <c r="F1853" s="35" t="s">
        <v>15827</v>
      </c>
      <c r="G1853" s="37">
        <v>44111.241180555553</v>
      </c>
      <c r="H1853" s="35" t="s">
        <v>157</v>
      </c>
      <c r="I1853" s="35" t="s">
        <v>15828</v>
      </c>
      <c r="J1853" s="35" t="s">
        <v>15828</v>
      </c>
      <c r="K1853" s="35" t="s">
        <v>15829</v>
      </c>
      <c r="L1853" s="35" t="s">
        <v>15830</v>
      </c>
      <c r="M1853" s="35" t="s">
        <v>15831</v>
      </c>
      <c r="N1853" s="35" t="s">
        <v>538</v>
      </c>
      <c r="O1853" s="35" t="s">
        <v>539</v>
      </c>
      <c r="P1853" s="38">
        <v>620000</v>
      </c>
      <c r="Q1853" s="38">
        <v>6650</v>
      </c>
      <c r="R1853" s="38">
        <v>0</v>
      </c>
      <c r="S1853" s="38">
        <v>0</v>
      </c>
      <c r="T1853" s="38">
        <v>0</v>
      </c>
      <c r="U1853" s="19"/>
      <c r="V1853" s="38">
        <v>0</v>
      </c>
      <c r="W1853" s="19"/>
      <c r="X1853" s="38">
        <v>0</v>
      </c>
      <c r="Y1853" s="38">
        <v>626650</v>
      </c>
      <c r="Z1853" s="38">
        <v>626650</v>
      </c>
      <c r="AA1853" s="20"/>
      <c r="AB1853" s="19"/>
      <c r="AC1853" s="38" t="s">
        <v>112</v>
      </c>
    </row>
    <row r="1854" spans="1:29" x14ac:dyDescent="0.25">
      <c r="A1854" s="13" t="str">
        <f t="shared" si="58"/>
        <v>1899320632</v>
      </c>
      <c r="B1854" s="35">
        <v>1849</v>
      </c>
      <c r="C1854" s="36" t="s">
        <v>15832</v>
      </c>
      <c r="D1854" s="13" t="str">
        <f t="shared" si="59"/>
        <v>1899320632</v>
      </c>
      <c r="E1854" s="36"/>
      <c r="F1854" s="35" t="s">
        <v>15833</v>
      </c>
      <c r="G1854" s="37">
        <v>44111.244571759256</v>
      </c>
      <c r="H1854" s="35" t="s">
        <v>157</v>
      </c>
      <c r="I1854" s="35" t="s">
        <v>15834</v>
      </c>
      <c r="J1854" s="35" t="s">
        <v>15834</v>
      </c>
      <c r="K1854" s="35" t="s">
        <v>15835</v>
      </c>
      <c r="L1854" s="35" t="s">
        <v>15836</v>
      </c>
      <c r="M1854" s="35" t="s">
        <v>15837</v>
      </c>
      <c r="N1854" s="35" t="s">
        <v>15838</v>
      </c>
      <c r="O1854" s="35" t="s">
        <v>15839</v>
      </c>
      <c r="P1854" s="38">
        <v>50000</v>
      </c>
      <c r="Q1854" s="38">
        <v>6650</v>
      </c>
      <c r="R1854" s="38">
        <v>0</v>
      </c>
      <c r="S1854" s="38">
        <v>0</v>
      </c>
      <c r="T1854" s="38">
        <v>0</v>
      </c>
      <c r="U1854" s="19"/>
      <c r="V1854" s="38">
        <v>0</v>
      </c>
      <c r="W1854" s="19"/>
      <c r="X1854" s="38">
        <v>0</v>
      </c>
      <c r="Y1854" s="38">
        <v>56650</v>
      </c>
      <c r="Z1854" s="38">
        <v>56650</v>
      </c>
      <c r="AA1854" s="20"/>
      <c r="AB1854" s="19"/>
      <c r="AC1854" s="38" t="s">
        <v>112</v>
      </c>
    </row>
    <row r="1855" spans="1:29" x14ac:dyDescent="0.25">
      <c r="A1855" s="13" t="str">
        <f t="shared" si="58"/>
        <v>1324420247</v>
      </c>
      <c r="B1855" s="35">
        <v>1850</v>
      </c>
      <c r="C1855" s="36" t="s">
        <v>15840</v>
      </c>
      <c r="D1855" s="13" t="str">
        <f t="shared" si="59"/>
        <v>1324420247</v>
      </c>
      <c r="E1855" s="36"/>
      <c r="F1855" s="35" t="s">
        <v>15841</v>
      </c>
      <c r="G1855" s="37">
        <v>44111.245162037034</v>
      </c>
      <c r="H1855" s="35" t="s">
        <v>157</v>
      </c>
      <c r="I1855" s="35" t="s">
        <v>15842</v>
      </c>
      <c r="J1855" s="35" t="s">
        <v>15842</v>
      </c>
      <c r="K1855" s="35" t="s">
        <v>15843</v>
      </c>
      <c r="L1855" s="35" t="s">
        <v>15844</v>
      </c>
      <c r="M1855" s="35" t="s">
        <v>15845</v>
      </c>
      <c r="N1855" s="35" t="s">
        <v>15846</v>
      </c>
      <c r="O1855" s="35" t="s">
        <v>15847</v>
      </c>
      <c r="P1855" s="38">
        <v>50000</v>
      </c>
      <c r="Q1855" s="38">
        <v>6650</v>
      </c>
      <c r="R1855" s="38">
        <v>0</v>
      </c>
      <c r="S1855" s="38">
        <v>0</v>
      </c>
      <c r="T1855" s="38">
        <v>0</v>
      </c>
      <c r="U1855" s="19"/>
      <c r="V1855" s="38">
        <v>0</v>
      </c>
      <c r="W1855" s="19"/>
      <c r="X1855" s="38">
        <v>0</v>
      </c>
      <c r="Y1855" s="38">
        <v>56650</v>
      </c>
      <c r="Z1855" s="38">
        <v>56650</v>
      </c>
      <c r="AA1855" s="20"/>
      <c r="AB1855" s="19"/>
      <c r="AC1855" s="38" t="s">
        <v>112</v>
      </c>
    </row>
    <row r="1856" spans="1:29" x14ac:dyDescent="0.25">
      <c r="A1856" s="13" t="str">
        <f t="shared" si="58"/>
        <v>1419760012</v>
      </c>
      <c r="B1856" s="35">
        <v>1851</v>
      </c>
      <c r="C1856" s="36" t="s">
        <v>15848</v>
      </c>
      <c r="D1856" s="13" t="str">
        <f t="shared" si="59"/>
        <v>1419760012</v>
      </c>
      <c r="E1856" s="36"/>
      <c r="F1856" s="35" t="s">
        <v>15849</v>
      </c>
      <c r="G1856" s="37">
        <v>44111.246087962965</v>
      </c>
      <c r="H1856" s="35" t="s">
        <v>157</v>
      </c>
      <c r="I1856" s="35" t="s">
        <v>15850</v>
      </c>
      <c r="J1856" s="35" t="s">
        <v>15850</v>
      </c>
      <c r="K1856" s="35" t="s">
        <v>15851</v>
      </c>
      <c r="L1856" s="35" t="s">
        <v>15852</v>
      </c>
      <c r="M1856" s="35" t="s">
        <v>15853</v>
      </c>
      <c r="N1856" s="35" t="s">
        <v>737</v>
      </c>
      <c r="O1856" s="35" t="s">
        <v>738</v>
      </c>
      <c r="P1856" s="38">
        <v>474000</v>
      </c>
      <c r="Q1856" s="38">
        <v>6650</v>
      </c>
      <c r="R1856" s="38">
        <v>10000</v>
      </c>
      <c r="S1856" s="38">
        <v>0</v>
      </c>
      <c r="T1856" s="38">
        <v>0</v>
      </c>
      <c r="U1856" s="19"/>
      <c r="V1856" s="38">
        <v>0</v>
      </c>
      <c r="W1856" s="19"/>
      <c r="X1856" s="38">
        <v>0</v>
      </c>
      <c r="Y1856" s="38">
        <v>490650</v>
      </c>
      <c r="Z1856" s="38">
        <v>490650</v>
      </c>
      <c r="AA1856" s="39" t="s">
        <v>15854</v>
      </c>
      <c r="AB1856" s="38" t="s">
        <v>151</v>
      </c>
      <c r="AC1856" s="38" t="s">
        <v>112</v>
      </c>
    </row>
    <row r="1857" spans="1:29" x14ac:dyDescent="0.25">
      <c r="A1857" s="13" t="str">
        <f t="shared" si="58"/>
        <v>1477520523</v>
      </c>
      <c r="B1857" s="35">
        <v>1852</v>
      </c>
      <c r="C1857" s="36" t="s">
        <v>15855</v>
      </c>
      <c r="D1857" s="13" t="str">
        <f t="shared" si="59"/>
        <v>1477520523</v>
      </c>
      <c r="E1857" s="36"/>
      <c r="F1857" s="35" t="s">
        <v>15856</v>
      </c>
      <c r="G1857" s="37">
        <v>44111.258344907408</v>
      </c>
      <c r="H1857" s="35" t="s">
        <v>157</v>
      </c>
      <c r="I1857" s="35" t="s">
        <v>15857</v>
      </c>
      <c r="J1857" s="35" t="s">
        <v>15857</v>
      </c>
      <c r="K1857" s="35" t="s">
        <v>15858</v>
      </c>
      <c r="L1857" s="35" t="s">
        <v>15859</v>
      </c>
      <c r="M1857" s="35" t="s">
        <v>15860</v>
      </c>
      <c r="N1857" s="35" t="s">
        <v>15861</v>
      </c>
      <c r="O1857" s="35" t="s">
        <v>15862</v>
      </c>
      <c r="P1857" s="38">
        <v>50000</v>
      </c>
      <c r="Q1857" s="38">
        <v>6650</v>
      </c>
      <c r="R1857" s="38">
        <v>0</v>
      </c>
      <c r="S1857" s="38">
        <v>0</v>
      </c>
      <c r="T1857" s="38">
        <v>0</v>
      </c>
      <c r="U1857" s="19"/>
      <c r="V1857" s="38">
        <v>0</v>
      </c>
      <c r="W1857" s="19"/>
      <c r="X1857" s="38">
        <v>0</v>
      </c>
      <c r="Y1857" s="38">
        <v>56650</v>
      </c>
      <c r="Z1857" s="38">
        <v>56650</v>
      </c>
      <c r="AA1857" s="20"/>
      <c r="AB1857" s="19"/>
      <c r="AC1857" s="38" t="s">
        <v>112</v>
      </c>
    </row>
    <row r="1858" spans="1:29" x14ac:dyDescent="0.25">
      <c r="A1858" s="13" t="str">
        <f t="shared" si="58"/>
        <v>1503620808</v>
      </c>
      <c r="B1858" s="35">
        <v>1853</v>
      </c>
      <c r="C1858" s="36" t="s">
        <v>15863</v>
      </c>
      <c r="D1858" s="13" t="str">
        <f t="shared" si="59"/>
        <v>1503620808</v>
      </c>
      <c r="E1858" s="36"/>
      <c r="F1858" s="35" t="s">
        <v>15864</v>
      </c>
      <c r="G1858" s="37">
        <v>44111.26358796296</v>
      </c>
      <c r="H1858" s="35" t="s">
        <v>157</v>
      </c>
      <c r="I1858" s="35" t="s">
        <v>15865</v>
      </c>
      <c r="J1858" s="35" t="s">
        <v>15865</v>
      </c>
      <c r="K1858" s="35" t="s">
        <v>15866</v>
      </c>
      <c r="L1858" s="35" t="s">
        <v>15867</v>
      </c>
      <c r="M1858" s="35" t="s">
        <v>15868</v>
      </c>
      <c r="N1858" s="35" t="s">
        <v>1476</v>
      </c>
      <c r="O1858" s="35" t="s">
        <v>1477</v>
      </c>
      <c r="P1858" s="38">
        <v>620000</v>
      </c>
      <c r="Q1858" s="38">
        <v>6650</v>
      </c>
      <c r="R1858" s="38">
        <v>10000</v>
      </c>
      <c r="S1858" s="38">
        <v>0</v>
      </c>
      <c r="T1858" s="38">
        <v>0</v>
      </c>
      <c r="U1858" s="19"/>
      <c r="V1858" s="38">
        <v>0</v>
      </c>
      <c r="W1858" s="19"/>
      <c r="X1858" s="38">
        <v>0</v>
      </c>
      <c r="Y1858" s="38">
        <v>636650</v>
      </c>
      <c r="Z1858" s="38">
        <v>636650</v>
      </c>
      <c r="AA1858" s="39" t="s">
        <v>15869</v>
      </c>
      <c r="AB1858" s="38" t="s">
        <v>151</v>
      </c>
      <c r="AC1858" s="38" t="s">
        <v>112</v>
      </c>
    </row>
    <row r="1859" spans="1:29" x14ac:dyDescent="0.25">
      <c r="A1859" s="13" t="str">
        <f t="shared" si="58"/>
        <v>1006660482</v>
      </c>
      <c r="B1859" s="35">
        <v>1854</v>
      </c>
      <c r="C1859" s="36" t="s">
        <v>15870</v>
      </c>
      <c r="D1859" s="13" t="str">
        <f t="shared" si="59"/>
        <v>1006660482</v>
      </c>
      <c r="E1859" s="36"/>
      <c r="F1859" s="35" t="s">
        <v>15871</v>
      </c>
      <c r="G1859" s="37">
        <v>44111.265428240738</v>
      </c>
      <c r="H1859" s="35" t="s">
        <v>157</v>
      </c>
      <c r="I1859" s="35" t="s">
        <v>15872</v>
      </c>
      <c r="J1859" s="35" t="s">
        <v>15872</v>
      </c>
      <c r="K1859" s="35" t="s">
        <v>15873</v>
      </c>
      <c r="L1859" s="35" t="s">
        <v>15874</v>
      </c>
      <c r="M1859" s="35" t="s">
        <v>15875</v>
      </c>
      <c r="N1859" s="35" t="s">
        <v>15876</v>
      </c>
      <c r="O1859" s="35" t="s">
        <v>15877</v>
      </c>
      <c r="P1859" s="38">
        <v>950000</v>
      </c>
      <c r="Q1859" s="38">
        <v>6650</v>
      </c>
      <c r="R1859" s="38">
        <v>12000</v>
      </c>
      <c r="S1859" s="38">
        <v>0</v>
      </c>
      <c r="T1859" s="38">
        <v>0</v>
      </c>
      <c r="U1859" s="19"/>
      <c r="V1859" s="38">
        <v>0</v>
      </c>
      <c r="W1859" s="19"/>
      <c r="X1859" s="38">
        <v>0</v>
      </c>
      <c r="Y1859" s="38">
        <v>968650</v>
      </c>
      <c r="Z1859" s="38">
        <v>968650</v>
      </c>
      <c r="AA1859" s="39" t="s">
        <v>15878</v>
      </c>
      <c r="AB1859" s="38" t="s">
        <v>151</v>
      </c>
      <c r="AC1859" s="38" t="s">
        <v>112</v>
      </c>
    </row>
    <row r="1860" spans="1:29" x14ac:dyDescent="0.25">
      <c r="A1860" s="13" t="str">
        <f t="shared" si="58"/>
        <v>1896620871</v>
      </c>
      <c r="B1860" s="35">
        <v>1855</v>
      </c>
      <c r="C1860" s="36" t="s">
        <v>15879</v>
      </c>
      <c r="D1860" s="13" t="str">
        <f t="shared" si="59"/>
        <v>1896620871</v>
      </c>
      <c r="E1860" s="36"/>
      <c r="F1860" s="35" t="s">
        <v>15880</v>
      </c>
      <c r="G1860" s="37">
        <v>44111.269803240742</v>
      </c>
      <c r="H1860" s="35" t="s">
        <v>157</v>
      </c>
      <c r="I1860" s="35" t="s">
        <v>15881</v>
      </c>
      <c r="J1860" s="35" t="s">
        <v>15881</v>
      </c>
      <c r="K1860" s="35" t="s">
        <v>15882</v>
      </c>
      <c r="L1860" s="35" t="s">
        <v>15883</v>
      </c>
      <c r="M1860" s="35" t="s">
        <v>15884</v>
      </c>
      <c r="N1860" s="35" t="s">
        <v>15885</v>
      </c>
      <c r="O1860" s="35" t="s">
        <v>15886</v>
      </c>
      <c r="P1860" s="38">
        <v>474000</v>
      </c>
      <c r="Q1860" s="38">
        <v>6650</v>
      </c>
      <c r="R1860" s="38">
        <v>10000</v>
      </c>
      <c r="S1860" s="38">
        <v>0</v>
      </c>
      <c r="T1860" s="38">
        <v>0</v>
      </c>
      <c r="U1860" s="19"/>
      <c r="V1860" s="38">
        <v>0</v>
      </c>
      <c r="W1860" s="19"/>
      <c r="X1860" s="38">
        <v>0</v>
      </c>
      <c r="Y1860" s="38">
        <v>490650</v>
      </c>
      <c r="Z1860" s="38">
        <v>490650</v>
      </c>
      <c r="AA1860" s="39" t="s">
        <v>15887</v>
      </c>
      <c r="AB1860" s="38" t="s">
        <v>162</v>
      </c>
      <c r="AC1860" s="38" t="s">
        <v>112</v>
      </c>
    </row>
    <row r="1861" spans="1:29" x14ac:dyDescent="0.25">
      <c r="A1861" s="13" t="str">
        <f t="shared" si="58"/>
        <v>1227070374</v>
      </c>
      <c r="B1861" s="35">
        <v>1856</v>
      </c>
      <c r="C1861" s="36" t="s">
        <v>15888</v>
      </c>
      <c r="D1861" s="13" t="str">
        <f t="shared" si="59"/>
        <v>1227070374</v>
      </c>
      <c r="E1861" s="36"/>
      <c r="F1861" s="35" t="s">
        <v>15889</v>
      </c>
      <c r="G1861" s="37">
        <v>44111.278368055559</v>
      </c>
      <c r="H1861" s="35" t="s">
        <v>157</v>
      </c>
      <c r="I1861" s="35" t="s">
        <v>15890</v>
      </c>
      <c r="J1861" s="35" t="s">
        <v>15890</v>
      </c>
      <c r="K1861" s="35" t="s">
        <v>15891</v>
      </c>
      <c r="L1861" s="35" t="s">
        <v>15892</v>
      </c>
      <c r="M1861" s="35" t="s">
        <v>15893</v>
      </c>
      <c r="N1861" s="35" t="s">
        <v>15894</v>
      </c>
      <c r="O1861" s="35" t="s">
        <v>15895</v>
      </c>
      <c r="P1861" s="38">
        <v>270000</v>
      </c>
      <c r="Q1861" s="38">
        <v>6650</v>
      </c>
      <c r="R1861" s="38">
        <v>8000</v>
      </c>
      <c r="S1861" s="38">
        <v>0</v>
      </c>
      <c r="T1861" s="38">
        <v>0</v>
      </c>
      <c r="U1861" s="19"/>
      <c r="V1861" s="38">
        <v>0</v>
      </c>
      <c r="W1861" s="19"/>
      <c r="X1861" s="38">
        <v>0</v>
      </c>
      <c r="Y1861" s="38">
        <v>284650</v>
      </c>
      <c r="Z1861" s="38">
        <v>284650</v>
      </c>
      <c r="AA1861" s="39" t="s">
        <v>15896</v>
      </c>
      <c r="AB1861" s="38" t="s">
        <v>138</v>
      </c>
      <c r="AC1861" s="38" t="s">
        <v>112</v>
      </c>
    </row>
    <row r="1862" spans="1:29" x14ac:dyDescent="0.25">
      <c r="A1862" s="13" t="str">
        <f t="shared" ref="A1862:A1911" si="60">D1862</f>
        <v>1805170961</v>
      </c>
      <c r="B1862" s="35">
        <v>1857</v>
      </c>
      <c r="C1862" s="36" t="s">
        <v>15897</v>
      </c>
      <c r="D1862" s="13" t="str">
        <f t="shared" ref="D1862:D1911" si="61">RIGHT(C1862,LEN(C1862)-6)</f>
        <v>1805170961</v>
      </c>
      <c r="E1862" s="36"/>
      <c r="F1862" s="35" t="s">
        <v>15898</v>
      </c>
      <c r="G1862" s="37">
        <v>44111.290706018517</v>
      </c>
      <c r="H1862" s="35" t="s">
        <v>157</v>
      </c>
      <c r="I1862" s="35" t="s">
        <v>15899</v>
      </c>
      <c r="J1862" s="35" t="s">
        <v>15899</v>
      </c>
      <c r="K1862" s="35" t="s">
        <v>15900</v>
      </c>
      <c r="L1862" s="35" t="s">
        <v>15901</v>
      </c>
      <c r="M1862" s="35" t="s">
        <v>15902</v>
      </c>
      <c r="N1862" s="35" t="s">
        <v>15903</v>
      </c>
      <c r="O1862" s="35" t="s">
        <v>15904</v>
      </c>
      <c r="P1862" s="38">
        <v>91000</v>
      </c>
      <c r="Q1862" s="38">
        <v>6650</v>
      </c>
      <c r="R1862" s="38">
        <v>0</v>
      </c>
      <c r="S1862" s="38">
        <v>0</v>
      </c>
      <c r="T1862" s="38">
        <v>0</v>
      </c>
      <c r="U1862" s="19"/>
      <c r="V1862" s="38">
        <v>0</v>
      </c>
      <c r="W1862" s="19"/>
      <c r="X1862" s="38">
        <v>0</v>
      </c>
      <c r="Y1862" s="38">
        <v>97650</v>
      </c>
      <c r="Z1862" s="38">
        <v>97650</v>
      </c>
      <c r="AA1862" s="20"/>
      <c r="AB1862" s="19"/>
      <c r="AC1862" s="38" t="s">
        <v>112</v>
      </c>
    </row>
    <row r="1863" spans="1:29" x14ac:dyDescent="0.25">
      <c r="A1863" s="13" t="str">
        <f t="shared" si="60"/>
        <v>1797170091</v>
      </c>
      <c r="B1863" s="35">
        <v>1858</v>
      </c>
      <c r="C1863" s="36" t="s">
        <v>15905</v>
      </c>
      <c r="D1863" s="13" t="str">
        <f t="shared" si="61"/>
        <v>1797170091</v>
      </c>
      <c r="E1863" s="36"/>
      <c r="F1863" s="35" t="s">
        <v>15906</v>
      </c>
      <c r="G1863" s="37">
        <v>44111.291689814818</v>
      </c>
      <c r="H1863" s="35" t="s">
        <v>157</v>
      </c>
      <c r="I1863" s="35" t="s">
        <v>15907</v>
      </c>
      <c r="J1863" s="35" t="s">
        <v>15907</v>
      </c>
      <c r="K1863" s="35" t="s">
        <v>15908</v>
      </c>
      <c r="L1863" s="35" t="s">
        <v>15909</v>
      </c>
      <c r="M1863" s="35" t="s">
        <v>15910</v>
      </c>
      <c r="N1863" s="35" t="s">
        <v>15911</v>
      </c>
      <c r="O1863" s="35" t="s">
        <v>15912</v>
      </c>
      <c r="P1863" s="38">
        <v>1424000</v>
      </c>
      <c r="Q1863" s="38">
        <v>6650</v>
      </c>
      <c r="R1863" s="38">
        <v>10000</v>
      </c>
      <c r="S1863" s="38">
        <v>0</v>
      </c>
      <c r="T1863" s="38">
        <v>0</v>
      </c>
      <c r="U1863" s="19"/>
      <c r="V1863" s="38">
        <v>0</v>
      </c>
      <c r="W1863" s="19"/>
      <c r="X1863" s="38">
        <v>0</v>
      </c>
      <c r="Y1863" s="38">
        <v>1440650</v>
      </c>
      <c r="Z1863" s="38">
        <v>1440650</v>
      </c>
      <c r="AA1863" s="39" t="s">
        <v>15913</v>
      </c>
      <c r="AB1863" s="38" t="s">
        <v>162</v>
      </c>
      <c r="AC1863" s="38" t="s">
        <v>112</v>
      </c>
    </row>
    <row r="1864" spans="1:29" x14ac:dyDescent="0.25">
      <c r="A1864" s="13" t="str">
        <f t="shared" si="60"/>
        <v>1730270861</v>
      </c>
      <c r="B1864" s="35">
        <v>1859</v>
      </c>
      <c r="C1864" s="36" t="s">
        <v>15914</v>
      </c>
      <c r="D1864" s="13" t="str">
        <f t="shared" si="61"/>
        <v>1730270861</v>
      </c>
      <c r="E1864" s="36"/>
      <c r="F1864" s="35" t="s">
        <v>15915</v>
      </c>
      <c r="G1864" s="37">
        <v>44111.29310185185</v>
      </c>
      <c r="H1864" s="35" t="s">
        <v>157</v>
      </c>
      <c r="I1864" s="35" t="s">
        <v>15916</v>
      </c>
      <c r="J1864" s="35" t="s">
        <v>15916</v>
      </c>
      <c r="K1864" s="35" t="s">
        <v>15917</v>
      </c>
      <c r="L1864" s="35" t="s">
        <v>15918</v>
      </c>
      <c r="M1864" s="35" t="s">
        <v>15919</v>
      </c>
      <c r="N1864" s="35" t="s">
        <v>323</v>
      </c>
      <c r="O1864" s="35" t="s">
        <v>324</v>
      </c>
      <c r="P1864" s="38">
        <v>950000</v>
      </c>
      <c r="Q1864" s="38">
        <v>6650</v>
      </c>
      <c r="R1864" s="38">
        <v>20000</v>
      </c>
      <c r="S1864" s="38">
        <v>0</v>
      </c>
      <c r="T1864" s="38">
        <v>0</v>
      </c>
      <c r="U1864" s="19"/>
      <c r="V1864" s="38">
        <v>0</v>
      </c>
      <c r="W1864" s="19"/>
      <c r="X1864" s="38">
        <v>0</v>
      </c>
      <c r="Y1864" s="38">
        <v>976650</v>
      </c>
      <c r="Z1864" s="38">
        <v>976650</v>
      </c>
      <c r="AA1864" s="39" t="s">
        <v>15920</v>
      </c>
      <c r="AB1864" s="38" t="s">
        <v>162</v>
      </c>
      <c r="AC1864" s="38" t="s">
        <v>112</v>
      </c>
    </row>
    <row r="1865" spans="1:29" x14ac:dyDescent="0.25">
      <c r="A1865" s="13" t="str">
        <f t="shared" si="60"/>
        <v>1593920620</v>
      </c>
      <c r="B1865" s="35">
        <v>1860</v>
      </c>
      <c r="C1865" s="36" t="s">
        <v>15921</v>
      </c>
      <c r="D1865" s="13" t="str">
        <f t="shared" si="61"/>
        <v>1593920620</v>
      </c>
      <c r="E1865" s="36"/>
      <c r="F1865" s="35" t="s">
        <v>15922</v>
      </c>
      <c r="G1865" s="37">
        <v>44111.300266203703</v>
      </c>
      <c r="H1865" s="35" t="s">
        <v>157</v>
      </c>
      <c r="I1865" s="35" t="s">
        <v>15923</v>
      </c>
      <c r="J1865" s="35" t="s">
        <v>15923</v>
      </c>
      <c r="K1865" s="35" t="s">
        <v>15924</v>
      </c>
      <c r="L1865" s="35" t="s">
        <v>15925</v>
      </c>
      <c r="M1865" s="35" t="s">
        <v>15926</v>
      </c>
      <c r="N1865" s="35" t="s">
        <v>15927</v>
      </c>
      <c r="O1865" s="35" t="s">
        <v>15928</v>
      </c>
      <c r="P1865" s="38">
        <v>50000</v>
      </c>
      <c r="Q1865" s="38">
        <v>6650</v>
      </c>
      <c r="R1865" s="38">
        <v>0</v>
      </c>
      <c r="S1865" s="38">
        <v>0</v>
      </c>
      <c r="T1865" s="38">
        <v>0</v>
      </c>
      <c r="U1865" s="19"/>
      <c r="V1865" s="38">
        <v>0</v>
      </c>
      <c r="W1865" s="19"/>
      <c r="X1865" s="38">
        <v>0</v>
      </c>
      <c r="Y1865" s="38">
        <v>56650</v>
      </c>
      <c r="Z1865" s="38">
        <v>56650</v>
      </c>
      <c r="AA1865" s="20"/>
      <c r="AB1865" s="19"/>
      <c r="AC1865" s="38" t="s">
        <v>112</v>
      </c>
    </row>
    <row r="1866" spans="1:29" x14ac:dyDescent="0.25">
      <c r="A1866" s="13" t="str">
        <f t="shared" si="60"/>
        <v>1598170288</v>
      </c>
      <c r="B1866" s="35">
        <v>1861</v>
      </c>
      <c r="C1866" s="36" t="s">
        <v>15929</v>
      </c>
      <c r="D1866" s="13" t="str">
        <f t="shared" si="61"/>
        <v>1598170288</v>
      </c>
      <c r="E1866" s="36"/>
      <c r="F1866" s="35" t="s">
        <v>15930</v>
      </c>
      <c r="G1866" s="37">
        <v>44111.305960648147</v>
      </c>
      <c r="H1866" s="35" t="s">
        <v>157</v>
      </c>
      <c r="I1866" s="35" t="s">
        <v>15931</v>
      </c>
      <c r="J1866" s="35" t="s">
        <v>15931</v>
      </c>
      <c r="K1866" s="35" t="s">
        <v>15932</v>
      </c>
      <c r="L1866" s="35" t="s">
        <v>15933</v>
      </c>
      <c r="M1866" s="35" t="s">
        <v>15934</v>
      </c>
      <c r="N1866" s="35" t="s">
        <v>11312</v>
      </c>
      <c r="O1866" s="35" t="s">
        <v>11313</v>
      </c>
      <c r="P1866" s="38">
        <v>1900000</v>
      </c>
      <c r="Q1866" s="38">
        <v>6650</v>
      </c>
      <c r="R1866" s="38">
        <v>25000</v>
      </c>
      <c r="S1866" s="38">
        <v>0</v>
      </c>
      <c r="T1866" s="38">
        <v>0</v>
      </c>
      <c r="U1866" s="19"/>
      <c r="V1866" s="38">
        <v>0</v>
      </c>
      <c r="W1866" s="19"/>
      <c r="X1866" s="38">
        <v>0</v>
      </c>
      <c r="Y1866" s="38">
        <v>1931650</v>
      </c>
      <c r="Z1866" s="38">
        <v>1931650</v>
      </c>
      <c r="AA1866" s="39" t="s">
        <v>15935</v>
      </c>
      <c r="AB1866" s="38" t="s">
        <v>151</v>
      </c>
      <c r="AC1866" s="38" t="s">
        <v>112</v>
      </c>
    </row>
    <row r="1867" spans="1:29" x14ac:dyDescent="0.25">
      <c r="A1867" s="13" t="str">
        <f t="shared" si="60"/>
        <v>1762030635</v>
      </c>
      <c r="B1867" s="35">
        <v>1862</v>
      </c>
      <c r="C1867" s="36" t="s">
        <v>15936</v>
      </c>
      <c r="D1867" s="13" t="str">
        <f t="shared" si="61"/>
        <v>1762030635</v>
      </c>
      <c r="E1867" s="36"/>
      <c r="F1867" s="35" t="s">
        <v>15937</v>
      </c>
      <c r="G1867" s="37">
        <v>44111.310173611113</v>
      </c>
      <c r="H1867" s="35" t="s">
        <v>157</v>
      </c>
      <c r="I1867" s="35" t="s">
        <v>15938</v>
      </c>
      <c r="J1867" s="35" t="s">
        <v>15938</v>
      </c>
      <c r="K1867" s="35" t="s">
        <v>15939</v>
      </c>
      <c r="L1867" s="35" t="s">
        <v>15940</v>
      </c>
      <c r="M1867" s="35" t="s">
        <v>15941</v>
      </c>
      <c r="N1867" s="35" t="s">
        <v>15942</v>
      </c>
      <c r="O1867" s="35" t="s">
        <v>15943</v>
      </c>
      <c r="P1867" s="38">
        <v>50000</v>
      </c>
      <c r="Q1867" s="38">
        <v>6650</v>
      </c>
      <c r="R1867" s="38">
        <v>0</v>
      </c>
      <c r="S1867" s="38">
        <v>0</v>
      </c>
      <c r="T1867" s="38">
        <v>0</v>
      </c>
      <c r="U1867" s="19"/>
      <c r="V1867" s="38">
        <v>0</v>
      </c>
      <c r="W1867" s="19"/>
      <c r="X1867" s="38">
        <v>0</v>
      </c>
      <c r="Y1867" s="38">
        <v>56650</v>
      </c>
      <c r="Z1867" s="38">
        <v>56650</v>
      </c>
      <c r="AA1867" s="20"/>
      <c r="AB1867" s="19"/>
      <c r="AC1867" s="38" t="s">
        <v>112</v>
      </c>
    </row>
    <row r="1868" spans="1:29" x14ac:dyDescent="0.25">
      <c r="A1868" s="13" t="str">
        <f t="shared" si="60"/>
        <v>1636030630</v>
      </c>
      <c r="B1868" s="35">
        <v>1863</v>
      </c>
      <c r="C1868" s="36" t="s">
        <v>15944</v>
      </c>
      <c r="D1868" s="13" t="str">
        <f t="shared" si="61"/>
        <v>1636030630</v>
      </c>
      <c r="E1868" s="36"/>
      <c r="F1868" s="35" t="s">
        <v>15945</v>
      </c>
      <c r="G1868" s="37">
        <v>44111.313796296294</v>
      </c>
      <c r="H1868" s="35" t="s">
        <v>157</v>
      </c>
      <c r="I1868" s="35" t="s">
        <v>15946</v>
      </c>
      <c r="J1868" s="35" t="s">
        <v>15946</v>
      </c>
      <c r="K1868" s="35" t="s">
        <v>15947</v>
      </c>
      <c r="L1868" s="35" t="s">
        <v>15948</v>
      </c>
      <c r="M1868" s="35" t="s">
        <v>15949</v>
      </c>
      <c r="N1868" s="35" t="s">
        <v>15950</v>
      </c>
      <c r="O1868" s="35" t="s">
        <v>15951</v>
      </c>
      <c r="P1868" s="38">
        <v>1220000</v>
      </c>
      <c r="Q1868" s="38">
        <v>6650</v>
      </c>
      <c r="R1868" s="38">
        <v>20000</v>
      </c>
      <c r="S1868" s="38">
        <v>0</v>
      </c>
      <c r="T1868" s="38">
        <v>0</v>
      </c>
      <c r="U1868" s="19"/>
      <c r="V1868" s="38">
        <v>0</v>
      </c>
      <c r="W1868" s="19"/>
      <c r="X1868" s="38">
        <v>0</v>
      </c>
      <c r="Y1868" s="38">
        <v>1246650</v>
      </c>
      <c r="Z1868" s="38">
        <v>1246650</v>
      </c>
      <c r="AA1868" s="39" t="s">
        <v>15952</v>
      </c>
      <c r="AB1868" s="38" t="s">
        <v>151</v>
      </c>
      <c r="AC1868" s="38" t="s">
        <v>112</v>
      </c>
    </row>
    <row r="1869" spans="1:29" x14ac:dyDescent="0.25">
      <c r="A1869" s="13" t="str">
        <f t="shared" si="60"/>
        <v>1636620048</v>
      </c>
      <c r="B1869" s="35">
        <v>1864</v>
      </c>
      <c r="C1869" s="36" t="s">
        <v>15953</v>
      </c>
      <c r="D1869" s="13" t="str">
        <f t="shared" si="61"/>
        <v>1636620048</v>
      </c>
      <c r="E1869" s="36"/>
      <c r="F1869" s="35" t="s">
        <v>15954</v>
      </c>
      <c r="G1869" s="37">
        <v>44111.33766203704</v>
      </c>
      <c r="H1869" s="35" t="s">
        <v>157</v>
      </c>
      <c r="I1869" s="35" t="s">
        <v>15955</v>
      </c>
      <c r="J1869" s="35" t="s">
        <v>15955</v>
      </c>
      <c r="K1869" s="35" t="s">
        <v>15956</v>
      </c>
      <c r="L1869" s="35" t="s">
        <v>15957</v>
      </c>
      <c r="M1869" s="35" t="s">
        <v>15958</v>
      </c>
      <c r="N1869" s="35" t="s">
        <v>225</v>
      </c>
      <c r="O1869" s="35" t="s">
        <v>226</v>
      </c>
      <c r="P1869" s="38">
        <v>1580000</v>
      </c>
      <c r="Q1869" s="38">
        <v>6650</v>
      </c>
      <c r="R1869" s="38">
        <v>58000</v>
      </c>
      <c r="S1869" s="38">
        <v>0</v>
      </c>
      <c r="T1869" s="38">
        <v>0</v>
      </c>
      <c r="U1869" s="19"/>
      <c r="V1869" s="38">
        <v>0</v>
      </c>
      <c r="W1869" s="19"/>
      <c r="X1869" s="38">
        <v>0</v>
      </c>
      <c r="Y1869" s="38">
        <v>1644650</v>
      </c>
      <c r="Z1869" s="38">
        <v>1644650</v>
      </c>
      <c r="AA1869" s="39" t="s">
        <v>15959</v>
      </c>
      <c r="AB1869" s="38" t="s">
        <v>162</v>
      </c>
      <c r="AC1869" s="38" t="s">
        <v>112</v>
      </c>
    </row>
    <row r="1870" spans="1:29" x14ac:dyDescent="0.25">
      <c r="A1870" s="13" t="str">
        <f t="shared" si="60"/>
        <v>1689570577</v>
      </c>
      <c r="B1870" s="35">
        <v>1865</v>
      </c>
      <c r="C1870" s="36" t="s">
        <v>15960</v>
      </c>
      <c r="D1870" s="13" t="str">
        <f t="shared" si="61"/>
        <v>1689570577</v>
      </c>
      <c r="E1870" s="36"/>
      <c r="F1870" s="35" t="s">
        <v>15961</v>
      </c>
      <c r="G1870" s="37">
        <v>44111.338217592594</v>
      </c>
      <c r="H1870" s="35" t="s">
        <v>157</v>
      </c>
      <c r="I1870" s="35" t="s">
        <v>15962</v>
      </c>
      <c r="J1870" s="35" t="s">
        <v>15962</v>
      </c>
      <c r="K1870" s="35" t="s">
        <v>15963</v>
      </c>
      <c r="L1870" s="35" t="s">
        <v>15964</v>
      </c>
      <c r="M1870" s="35" t="s">
        <v>15965</v>
      </c>
      <c r="N1870" s="35" t="s">
        <v>653</v>
      </c>
      <c r="O1870" s="35" t="s">
        <v>654</v>
      </c>
      <c r="P1870" s="38">
        <v>950000</v>
      </c>
      <c r="Q1870" s="38">
        <v>6650</v>
      </c>
      <c r="R1870" s="38">
        <v>7000</v>
      </c>
      <c r="S1870" s="38">
        <v>0</v>
      </c>
      <c r="T1870" s="38">
        <v>0</v>
      </c>
      <c r="U1870" s="19"/>
      <c r="V1870" s="38">
        <v>0</v>
      </c>
      <c r="W1870" s="19"/>
      <c r="X1870" s="38">
        <v>0</v>
      </c>
      <c r="Y1870" s="38">
        <v>963650</v>
      </c>
      <c r="Z1870" s="38">
        <v>963650</v>
      </c>
      <c r="AA1870" s="39" t="s">
        <v>15966</v>
      </c>
      <c r="AB1870" s="38" t="s">
        <v>162</v>
      </c>
      <c r="AC1870" s="38" t="s">
        <v>112</v>
      </c>
    </row>
    <row r="1871" spans="1:29" x14ac:dyDescent="0.25">
      <c r="A1871" s="13" t="str">
        <f t="shared" si="60"/>
        <v>1080670488</v>
      </c>
      <c r="B1871" s="35">
        <v>1866</v>
      </c>
      <c r="C1871" s="36" t="s">
        <v>15967</v>
      </c>
      <c r="D1871" s="13" t="str">
        <f t="shared" si="61"/>
        <v>1080670488</v>
      </c>
      <c r="E1871" s="36"/>
      <c r="F1871" s="35" t="s">
        <v>15968</v>
      </c>
      <c r="G1871" s="37">
        <v>44111.341516203705</v>
      </c>
      <c r="H1871" s="35" t="s">
        <v>157</v>
      </c>
      <c r="I1871" s="35" t="s">
        <v>15969</v>
      </c>
      <c r="J1871" s="35" t="s">
        <v>15969</v>
      </c>
      <c r="K1871" s="35" t="s">
        <v>15970</v>
      </c>
      <c r="L1871" s="35" t="s">
        <v>15971</v>
      </c>
      <c r="M1871" s="35" t="s">
        <v>15972</v>
      </c>
      <c r="N1871" s="35" t="s">
        <v>6475</v>
      </c>
      <c r="O1871" s="35" t="s">
        <v>6476</v>
      </c>
      <c r="P1871" s="38">
        <v>950000</v>
      </c>
      <c r="Q1871" s="38">
        <v>6650</v>
      </c>
      <c r="R1871" s="38">
        <v>10000</v>
      </c>
      <c r="S1871" s="38">
        <v>0</v>
      </c>
      <c r="T1871" s="38">
        <v>0</v>
      </c>
      <c r="U1871" s="19"/>
      <c r="V1871" s="38">
        <v>0</v>
      </c>
      <c r="W1871" s="19"/>
      <c r="X1871" s="38">
        <v>0</v>
      </c>
      <c r="Y1871" s="38">
        <v>966650</v>
      </c>
      <c r="Z1871" s="38">
        <v>966650</v>
      </c>
      <c r="AA1871" s="39" t="s">
        <v>15973</v>
      </c>
      <c r="AB1871" s="38" t="s">
        <v>162</v>
      </c>
      <c r="AC1871" s="38" t="s">
        <v>112</v>
      </c>
    </row>
    <row r="1872" spans="1:29" x14ac:dyDescent="0.25">
      <c r="A1872" s="13" t="str">
        <f t="shared" si="60"/>
        <v>20763993YC6</v>
      </c>
      <c r="B1872" s="35">
        <v>1867</v>
      </c>
      <c r="C1872" s="36" t="s">
        <v>15974</v>
      </c>
      <c r="D1872" s="13" t="str">
        <f t="shared" si="61"/>
        <v>20763993YC6</v>
      </c>
      <c r="E1872" s="36"/>
      <c r="F1872" s="35" t="s">
        <v>15974</v>
      </c>
      <c r="G1872" s="37">
        <v>44111.342511574076</v>
      </c>
      <c r="H1872" s="35" t="s">
        <v>180</v>
      </c>
      <c r="I1872" s="35" t="s">
        <v>15975</v>
      </c>
      <c r="J1872" s="35" t="s">
        <v>15975</v>
      </c>
      <c r="K1872" s="35" t="s">
        <v>15976</v>
      </c>
      <c r="L1872" s="35" t="s">
        <v>15977</v>
      </c>
      <c r="M1872" s="35" t="s">
        <v>15978</v>
      </c>
      <c r="N1872" s="35" t="s">
        <v>15979</v>
      </c>
      <c r="O1872" s="35" t="s">
        <v>15980</v>
      </c>
      <c r="P1872" s="38">
        <v>50000</v>
      </c>
      <c r="Q1872" s="38">
        <v>5200</v>
      </c>
      <c r="R1872" s="38">
        <v>0</v>
      </c>
      <c r="S1872" s="38">
        <v>0</v>
      </c>
      <c r="T1872" s="38">
        <v>0</v>
      </c>
      <c r="U1872" s="19"/>
      <c r="V1872" s="38">
        <v>0</v>
      </c>
      <c r="W1872" s="19"/>
      <c r="X1872" s="38">
        <v>0</v>
      </c>
      <c r="Y1872" s="38">
        <v>55200</v>
      </c>
      <c r="Z1872" s="38">
        <v>55200</v>
      </c>
      <c r="AA1872" s="20"/>
      <c r="AB1872" s="19"/>
      <c r="AC1872" s="38" t="s">
        <v>112</v>
      </c>
    </row>
    <row r="1873" spans="1:29" x14ac:dyDescent="0.25">
      <c r="A1873" s="13" t="str">
        <f t="shared" si="60"/>
        <v>1233330908</v>
      </c>
      <c r="B1873" s="35">
        <v>1868</v>
      </c>
      <c r="C1873" s="36" t="s">
        <v>15981</v>
      </c>
      <c r="D1873" s="13" t="str">
        <f t="shared" si="61"/>
        <v>1233330908</v>
      </c>
      <c r="E1873" s="36"/>
      <c r="F1873" s="35" t="s">
        <v>15982</v>
      </c>
      <c r="G1873" s="37">
        <v>44111.349618055552</v>
      </c>
      <c r="H1873" s="35" t="s">
        <v>157</v>
      </c>
      <c r="I1873" s="35" t="s">
        <v>15983</v>
      </c>
      <c r="J1873" s="35" t="s">
        <v>15983</v>
      </c>
      <c r="K1873" s="35" t="s">
        <v>15984</v>
      </c>
      <c r="L1873" s="35" t="s">
        <v>15985</v>
      </c>
      <c r="M1873" s="35" t="s">
        <v>15986</v>
      </c>
      <c r="N1873" s="35" t="s">
        <v>1204</v>
      </c>
      <c r="O1873" s="35" t="s">
        <v>1205</v>
      </c>
      <c r="P1873" s="38">
        <v>780000</v>
      </c>
      <c r="Q1873" s="38">
        <v>6650</v>
      </c>
      <c r="R1873" s="38">
        <v>63000</v>
      </c>
      <c r="S1873" s="38">
        <v>0</v>
      </c>
      <c r="T1873" s="38">
        <v>0</v>
      </c>
      <c r="U1873" s="19"/>
      <c r="V1873" s="38">
        <v>0</v>
      </c>
      <c r="W1873" s="19"/>
      <c r="X1873" s="38">
        <v>0</v>
      </c>
      <c r="Y1873" s="38">
        <v>849650</v>
      </c>
      <c r="Z1873" s="38">
        <v>849650</v>
      </c>
      <c r="AA1873" s="39" t="s">
        <v>15987</v>
      </c>
      <c r="AB1873" s="38" t="s">
        <v>163</v>
      </c>
      <c r="AC1873" s="38" t="s">
        <v>112</v>
      </c>
    </row>
    <row r="1874" spans="1:29" x14ac:dyDescent="0.25">
      <c r="A1874" s="13" t="str">
        <f t="shared" si="60"/>
        <v>207707059ID</v>
      </c>
      <c r="B1874" s="35">
        <v>1869</v>
      </c>
      <c r="C1874" s="36" t="s">
        <v>15988</v>
      </c>
      <c r="D1874" s="13" t="str">
        <f t="shared" si="61"/>
        <v>207707059ID</v>
      </c>
      <c r="E1874" s="36"/>
      <c r="F1874" s="35" t="s">
        <v>15988</v>
      </c>
      <c r="G1874" s="37">
        <v>44111.350335648145</v>
      </c>
      <c r="H1874" s="35" t="s">
        <v>180</v>
      </c>
      <c r="I1874" s="35" t="s">
        <v>15989</v>
      </c>
      <c r="J1874" s="35" t="s">
        <v>15989</v>
      </c>
      <c r="K1874" s="35" t="s">
        <v>15990</v>
      </c>
      <c r="L1874" s="35" t="s">
        <v>15991</v>
      </c>
      <c r="M1874" s="35" t="s">
        <v>15992</v>
      </c>
      <c r="N1874" s="35" t="s">
        <v>15993</v>
      </c>
      <c r="O1874" s="35" t="s">
        <v>15994</v>
      </c>
      <c r="P1874" s="38">
        <v>50000</v>
      </c>
      <c r="Q1874" s="38">
        <v>5200</v>
      </c>
      <c r="R1874" s="38">
        <v>0</v>
      </c>
      <c r="S1874" s="38">
        <v>0</v>
      </c>
      <c r="T1874" s="38">
        <v>0</v>
      </c>
      <c r="U1874" s="19"/>
      <c r="V1874" s="38">
        <v>0</v>
      </c>
      <c r="W1874" s="19"/>
      <c r="X1874" s="38">
        <v>0</v>
      </c>
      <c r="Y1874" s="38">
        <v>55200</v>
      </c>
      <c r="Z1874" s="38">
        <v>55200</v>
      </c>
      <c r="AA1874" s="20"/>
      <c r="AB1874" s="19"/>
      <c r="AC1874" s="38" t="s">
        <v>112</v>
      </c>
    </row>
    <row r="1875" spans="1:29" x14ac:dyDescent="0.25">
      <c r="A1875" s="13" t="str">
        <f t="shared" si="60"/>
        <v>1547330714</v>
      </c>
      <c r="B1875" s="35">
        <v>1870</v>
      </c>
      <c r="C1875" s="36" t="s">
        <v>15995</v>
      </c>
      <c r="D1875" s="13" t="str">
        <f t="shared" si="61"/>
        <v>1547330714</v>
      </c>
      <c r="E1875" s="36"/>
      <c r="F1875" s="35" t="s">
        <v>15996</v>
      </c>
      <c r="G1875" s="37">
        <v>44111.350439814814</v>
      </c>
      <c r="H1875" s="35" t="s">
        <v>157</v>
      </c>
      <c r="I1875" s="35" t="s">
        <v>15997</v>
      </c>
      <c r="J1875" s="35" t="s">
        <v>15997</v>
      </c>
      <c r="K1875" s="35" t="s">
        <v>15998</v>
      </c>
      <c r="L1875" s="35" t="s">
        <v>15999</v>
      </c>
      <c r="M1875" s="35" t="s">
        <v>16000</v>
      </c>
      <c r="N1875" s="35" t="s">
        <v>16001</v>
      </c>
      <c r="O1875" s="35" t="s">
        <v>144</v>
      </c>
      <c r="P1875" s="38">
        <v>50000</v>
      </c>
      <c r="Q1875" s="38">
        <v>6650</v>
      </c>
      <c r="R1875" s="38">
        <v>0</v>
      </c>
      <c r="S1875" s="38">
        <v>0</v>
      </c>
      <c r="T1875" s="38">
        <v>0</v>
      </c>
      <c r="U1875" s="19"/>
      <c r="V1875" s="38">
        <v>0</v>
      </c>
      <c r="W1875" s="19"/>
      <c r="X1875" s="38">
        <v>0</v>
      </c>
      <c r="Y1875" s="38">
        <v>56650</v>
      </c>
      <c r="Z1875" s="38">
        <v>56650</v>
      </c>
      <c r="AA1875" s="20"/>
      <c r="AB1875" s="19"/>
      <c r="AC1875" s="38" t="s">
        <v>112</v>
      </c>
    </row>
    <row r="1876" spans="1:29" x14ac:dyDescent="0.25">
      <c r="A1876" s="13" t="str">
        <f t="shared" si="60"/>
        <v>1820770774</v>
      </c>
      <c r="B1876" s="35">
        <v>1871</v>
      </c>
      <c r="C1876" s="36" t="s">
        <v>16002</v>
      </c>
      <c r="D1876" s="13" t="str">
        <f t="shared" si="61"/>
        <v>1820770774</v>
      </c>
      <c r="E1876" s="36"/>
      <c r="F1876" s="35" t="s">
        <v>16003</v>
      </c>
      <c r="G1876" s="37">
        <v>44111.350694444445</v>
      </c>
      <c r="H1876" s="35" t="s">
        <v>157</v>
      </c>
      <c r="I1876" s="35" t="s">
        <v>16004</v>
      </c>
      <c r="J1876" s="35" t="s">
        <v>16004</v>
      </c>
      <c r="K1876" s="35" t="s">
        <v>16005</v>
      </c>
      <c r="L1876" s="35" t="s">
        <v>16006</v>
      </c>
      <c r="M1876" s="35" t="s">
        <v>16007</v>
      </c>
      <c r="N1876" s="35" t="s">
        <v>1851</v>
      </c>
      <c r="O1876" s="35" t="s">
        <v>1852</v>
      </c>
      <c r="P1876" s="38">
        <v>950000</v>
      </c>
      <c r="Q1876" s="38">
        <v>6650</v>
      </c>
      <c r="R1876" s="38">
        <v>39000</v>
      </c>
      <c r="S1876" s="38">
        <v>0</v>
      </c>
      <c r="T1876" s="38">
        <v>0</v>
      </c>
      <c r="U1876" s="19"/>
      <c r="V1876" s="38">
        <v>0</v>
      </c>
      <c r="W1876" s="19"/>
      <c r="X1876" s="38">
        <v>0</v>
      </c>
      <c r="Y1876" s="38">
        <v>995650</v>
      </c>
      <c r="Z1876" s="38">
        <v>995650</v>
      </c>
      <c r="AA1876" s="39" t="s">
        <v>16008</v>
      </c>
      <c r="AB1876" s="38" t="s">
        <v>162</v>
      </c>
      <c r="AC1876" s="38" t="s">
        <v>112</v>
      </c>
    </row>
    <row r="1877" spans="1:29" x14ac:dyDescent="0.25">
      <c r="A1877" s="13" t="str">
        <f t="shared" si="60"/>
        <v>2077483F8S4</v>
      </c>
      <c r="B1877" s="35">
        <v>1872</v>
      </c>
      <c r="C1877" s="36" t="s">
        <v>16009</v>
      </c>
      <c r="D1877" s="13" t="str">
        <f t="shared" si="61"/>
        <v>2077483F8S4</v>
      </c>
      <c r="E1877" s="36"/>
      <c r="F1877" s="35" t="s">
        <v>16009</v>
      </c>
      <c r="G1877" s="37">
        <v>44111.355104166665</v>
      </c>
      <c r="H1877" s="35" t="s">
        <v>180</v>
      </c>
      <c r="I1877" s="35" t="s">
        <v>16010</v>
      </c>
      <c r="J1877" s="35" t="s">
        <v>16010</v>
      </c>
      <c r="K1877" s="35" t="s">
        <v>16011</v>
      </c>
      <c r="L1877" s="35" t="s">
        <v>16012</v>
      </c>
      <c r="M1877" s="35" t="s">
        <v>16013</v>
      </c>
      <c r="N1877" s="35" t="s">
        <v>16014</v>
      </c>
      <c r="O1877" s="35" t="s">
        <v>16015</v>
      </c>
      <c r="P1877" s="38">
        <v>50000</v>
      </c>
      <c r="Q1877" s="38">
        <v>5200</v>
      </c>
      <c r="R1877" s="38">
        <v>0</v>
      </c>
      <c r="S1877" s="38">
        <v>0</v>
      </c>
      <c r="T1877" s="38">
        <v>0</v>
      </c>
      <c r="U1877" s="19"/>
      <c r="V1877" s="38">
        <v>0</v>
      </c>
      <c r="W1877" s="19"/>
      <c r="X1877" s="38">
        <v>0</v>
      </c>
      <c r="Y1877" s="38">
        <v>55200</v>
      </c>
      <c r="Z1877" s="38">
        <v>55200</v>
      </c>
      <c r="AA1877" s="20"/>
      <c r="AB1877" s="19"/>
      <c r="AC1877" s="38" t="s">
        <v>112</v>
      </c>
    </row>
    <row r="1878" spans="1:29" x14ac:dyDescent="0.25">
      <c r="A1878" s="13" t="str">
        <f t="shared" si="60"/>
        <v>1884770532</v>
      </c>
      <c r="B1878" s="35">
        <v>1873</v>
      </c>
      <c r="C1878" s="36" t="s">
        <v>16016</v>
      </c>
      <c r="D1878" s="13" t="str">
        <f t="shared" si="61"/>
        <v>1884770532</v>
      </c>
      <c r="E1878" s="36"/>
      <c r="F1878" s="35" t="s">
        <v>16017</v>
      </c>
      <c r="G1878" s="37">
        <v>44111.356562499997</v>
      </c>
      <c r="H1878" s="35" t="s">
        <v>157</v>
      </c>
      <c r="I1878" s="35" t="s">
        <v>16018</v>
      </c>
      <c r="J1878" s="35" t="s">
        <v>16018</v>
      </c>
      <c r="K1878" s="35" t="s">
        <v>16019</v>
      </c>
      <c r="L1878" s="35" t="s">
        <v>16020</v>
      </c>
      <c r="M1878" s="35" t="s">
        <v>16021</v>
      </c>
      <c r="N1878" s="35" t="s">
        <v>1080</v>
      </c>
      <c r="O1878" s="35" t="s">
        <v>1081</v>
      </c>
      <c r="P1878" s="38">
        <v>1424000</v>
      </c>
      <c r="Q1878" s="38">
        <v>6650</v>
      </c>
      <c r="R1878" s="38">
        <v>0</v>
      </c>
      <c r="S1878" s="38">
        <v>0</v>
      </c>
      <c r="T1878" s="38">
        <v>0</v>
      </c>
      <c r="U1878" s="19"/>
      <c r="V1878" s="38">
        <v>0</v>
      </c>
      <c r="W1878" s="19"/>
      <c r="X1878" s="38">
        <v>0</v>
      </c>
      <c r="Y1878" s="38">
        <v>1430650</v>
      </c>
      <c r="Z1878" s="38">
        <v>1430650</v>
      </c>
      <c r="AA1878" s="20"/>
      <c r="AB1878" s="19"/>
      <c r="AC1878" s="38" t="s">
        <v>112</v>
      </c>
    </row>
    <row r="1879" spans="1:29" x14ac:dyDescent="0.25">
      <c r="A1879" s="13" t="str">
        <f t="shared" si="60"/>
        <v>1419430402</v>
      </c>
      <c r="B1879" s="35">
        <v>1874</v>
      </c>
      <c r="C1879" s="36" t="s">
        <v>16022</v>
      </c>
      <c r="D1879" s="13" t="str">
        <f t="shared" si="61"/>
        <v>1419430402</v>
      </c>
      <c r="E1879" s="36"/>
      <c r="F1879" s="35" t="s">
        <v>16023</v>
      </c>
      <c r="G1879" s="37">
        <v>44111.364745370367</v>
      </c>
      <c r="H1879" s="35" t="s">
        <v>157</v>
      </c>
      <c r="I1879" s="35" t="s">
        <v>16024</v>
      </c>
      <c r="J1879" s="35" t="s">
        <v>16024</v>
      </c>
      <c r="K1879" s="35" t="s">
        <v>16025</v>
      </c>
      <c r="L1879" s="35" t="s">
        <v>16026</v>
      </c>
      <c r="M1879" s="35" t="s">
        <v>16027</v>
      </c>
      <c r="N1879" s="35" t="s">
        <v>16028</v>
      </c>
      <c r="O1879" s="35" t="s">
        <v>16029</v>
      </c>
      <c r="P1879" s="38">
        <v>950000</v>
      </c>
      <c r="Q1879" s="38">
        <v>6650</v>
      </c>
      <c r="R1879" s="38">
        <v>40000</v>
      </c>
      <c r="S1879" s="38">
        <v>0</v>
      </c>
      <c r="T1879" s="38">
        <v>0</v>
      </c>
      <c r="U1879" s="19"/>
      <c r="V1879" s="38">
        <v>0</v>
      </c>
      <c r="W1879" s="19"/>
      <c r="X1879" s="38">
        <v>0</v>
      </c>
      <c r="Y1879" s="38">
        <v>996650</v>
      </c>
      <c r="Z1879" s="38">
        <v>996650</v>
      </c>
      <c r="AA1879" s="39" t="s">
        <v>16030</v>
      </c>
      <c r="AB1879" s="38" t="s">
        <v>162</v>
      </c>
      <c r="AC1879" s="38" t="s">
        <v>112</v>
      </c>
    </row>
    <row r="1880" spans="1:29" x14ac:dyDescent="0.25">
      <c r="A1880" s="13" t="str">
        <f t="shared" si="60"/>
        <v>1068870657</v>
      </c>
      <c r="B1880" s="35">
        <v>1875</v>
      </c>
      <c r="C1880" s="36" t="s">
        <v>16031</v>
      </c>
      <c r="D1880" s="13" t="str">
        <f t="shared" si="61"/>
        <v>1068870657</v>
      </c>
      <c r="E1880" s="36"/>
      <c r="F1880" s="35" t="s">
        <v>16032</v>
      </c>
      <c r="G1880" s="37">
        <v>44111.371712962966</v>
      </c>
      <c r="H1880" s="35" t="s">
        <v>157</v>
      </c>
      <c r="I1880" s="35" t="s">
        <v>16033</v>
      </c>
      <c r="J1880" s="35" t="s">
        <v>16033</v>
      </c>
      <c r="K1880" s="35" t="s">
        <v>16034</v>
      </c>
      <c r="L1880" s="35" t="s">
        <v>16035</v>
      </c>
      <c r="M1880" s="35" t="s">
        <v>16036</v>
      </c>
      <c r="N1880" s="35" t="s">
        <v>16037</v>
      </c>
      <c r="O1880" s="35" t="s">
        <v>16038</v>
      </c>
      <c r="P1880" s="38">
        <v>50000</v>
      </c>
      <c r="Q1880" s="38">
        <v>6650</v>
      </c>
      <c r="R1880" s="38">
        <v>12000</v>
      </c>
      <c r="S1880" s="38">
        <v>0</v>
      </c>
      <c r="T1880" s="38">
        <v>0</v>
      </c>
      <c r="U1880" s="19"/>
      <c r="V1880" s="38">
        <v>0</v>
      </c>
      <c r="W1880" s="19"/>
      <c r="X1880" s="38">
        <v>0</v>
      </c>
      <c r="Y1880" s="38">
        <v>68650</v>
      </c>
      <c r="Z1880" s="38">
        <v>68650</v>
      </c>
      <c r="AA1880" s="39" t="s">
        <v>16039</v>
      </c>
      <c r="AB1880" s="38" t="s">
        <v>168</v>
      </c>
      <c r="AC1880" s="38" t="s">
        <v>112</v>
      </c>
    </row>
    <row r="1881" spans="1:29" x14ac:dyDescent="0.25">
      <c r="A1881" s="13" t="str">
        <f t="shared" si="60"/>
        <v>1663970193</v>
      </c>
      <c r="B1881" s="35">
        <v>1876</v>
      </c>
      <c r="C1881" s="36" t="s">
        <v>16040</v>
      </c>
      <c r="D1881" s="13" t="str">
        <f t="shared" si="61"/>
        <v>1663970193</v>
      </c>
      <c r="E1881" s="36"/>
      <c r="F1881" s="35" t="s">
        <v>16041</v>
      </c>
      <c r="G1881" s="37">
        <v>44111.378275462965</v>
      </c>
      <c r="H1881" s="35" t="s">
        <v>157</v>
      </c>
      <c r="I1881" s="35" t="s">
        <v>16042</v>
      </c>
      <c r="J1881" s="35" t="s">
        <v>16042</v>
      </c>
      <c r="K1881" s="35" t="s">
        <v>16043</v>
      </c>
      <c r="L1881" s="35" t="s">
        <v>16044</v>
      </c>
      <c r="M1881" s="35" t="s">
        <v>16045</v>
      </c>
      <c r="N1881" s="35" t="s">
        <v>16046</v>
      </c>
      <c r="O1881" s="35" t="s">
        <v>16047</v>
      </c>
      <c r="P1881" s="38">
        <v>512000</v>
      </c>
      <c r="Q1881" s="38">
        <v>6650</v>
      </c>
      <c r="R1881" s="38">
        <v>8000</v>
      </c>
      <c r="S1881" s="38">
        <v>0</v>
      </c>
      <c r="T1881" s="38">
        <v>0</v>
      </c>
      <c r="U1881" s="19"/>
      <c r="V1881" s="38">
        <v>0</v>
      </c>
      <c r="W1881" s="19"/>
      <c r="X1881" s="38">
        <v>0</v>
      </c>
      <c r="Y1881" s="38">
        <v>526650</v>
      </c>
      <c r="Z1881" s="38">
        <v>526650</v>
      </c>
      <c r="AA1881" s="39" t="s">
        <v>16048</v>
      </c>
      <c r="AB1881" s="38" t="s">
        <v>162</v>
      </c>
      <c r="AC1881" s="38" t="s">
        <v>112</v>
      </c>
    </row>
    <row r="1882" spans="1:29" x14ac:dyDescent="0.25">
      <c r="A1882" s="13" t="str">
        <f t="shared" si="60"/>
        <v>1157630524</v>
      </c>
      <c r="B1882" s="35">
        <v>1877</v>
      </c>
      <c r="C1882" s="36" t="s">
        <v>16049</v>
      </c>
      <c r="D1882" s="13" t="str">
        <f t="shared" si="61"/>
        <v>1157630524</v>
      </c>
      <c r="E1882" s="36"/>
      <c r="F1882" s="35" t="s">
        <v>16050</v>
      </c>
      <c r="G1882" s="37">
        <v>44111.384884259256</v>
      </c>
      <c r="H1882" s="35" t="s">
        <v>157</v>
      </c>
      <c r="I1882" s="35" t="s">
        <v>16051</v>
      </c>
      <c r="J1882" s="35" t="s">
        <v>16051</v>
      </c>
      <c r="K1882" s="35" t="s">
        <v>16052</v>
      </c>
      <c r="L1882" s="35" t="s">
        <v>16053</v>
      </c>
      <c r="M1882" s="35" t="s">
        <v>16054</v>
      </c>
      <c r="N1882" s="35" t="s">
        <v>16055</v>
      </c>
      <c r="O1882" s="35" t="s">
        <v>16056</v>
      </c>
      <c r="P1882" s="38">
        <v>50000</v>
      </c>
      <c r="Q1882" s="38">
        <v>6650</v>
      </c>
      <c r="R1882" s="38">
        <v>0</v>
      </c>
      <c r="S1882" s="38">
        <v>0</v>
      </c>
      <c r="T1882" s="38">
        <v>0</v>
      </c>
      <c r="U1882" s="19"/>
      <c r="V1882" s="38">
        <v>0</v>
      </c>
      <c r="W1882" s="19"/>
      <c r="X1882" s="38">
        <v>0</v>
      </c>
      <c r="Y1882" s="38">
        <v>56650</v>
      </c>
      <c r="Z1882" s="38">
        <v>56650</v>
      </c>
      <c r="AA1882" s="20"/>
      <c r="AB1882" s="19"/>
      <c r="AC1882" s="38" t="s">
        <v>112</v>
      </c>
    </row>
    <row r="1883" spans="1:29" x14ac:dyDescent="0.25">
      <c r="A1883" s="13" t="str">
        <f t="shared" si="60"/>
        <v>1978630542</v>
      </c>
      <c r="B1883" s="35">
        <v>1878</v>
      </c>
      <c r="C1883" s="36" t="s">
        <v>16057</v>
      </c>
      <c r="D1883" s="13" t="str">
        <f t="shared" si="61"/>
        <v>1978630542</v>
      </c>
      <c r="E1883" s="36"/>
      <c r="F1883" s="35" t="s">
        <v>16058</v>
      </c>
      <c r="G1883" s="37">
        <v>44111.385763888888</v>
      </c>
      <c r="H1883" s="35" t="s">
        <v>157</v>
      </c>
      <c r="I1883" s="35" t="s">
        <v>16059</v>
      </c>
      <c r="J1883" s="35" t="s">
        <v>16059</v>
      </c>
      <c r="K1883" s="35" t="s">
        <v>16060</v>
      </c>
      <c r="L1883" s="35" t="s">
        <v>16061</v>
      </c>
      <c r="M1883" s="35" t="s">
        <v>16062</v>
      </c>
      <c r="N1883" s="35" t="s">
        <v>1074</v>
      </c>
      <c r="O1883" s="35" t="s">
        <v>1075</v>
      </c>
      <c r="P1883" s="38">
        <v>950000</v>
      </c>
      <c r="Q1883" s="38">
        <v>6650</v>
      </c>
      <c r="R1883" s="38">
        <v>10000</v>
      </c>
      <c r="S1883" s="38">
        <v>0</v>
      </c>
      <c r="T1883" s="38">
        <v>0</v>
      </c>
      <c r="U1883" s="19"/>
      <c r="V1883" s="38">
        <v>0</v>
      </c>
      <c r="W1883" s="19"/>
      <c r="X1883" s="38">
        <v>0</v>
      </c>
      <c r="Y1883" s="38">
        <v>966650</v>
      </c>
      <c r="Z1883" s="38">
        <v>966650</v>
      </c>
      <c r="AA1883" s="39" t="s">
        <v>16063</v>
      </c>
      <c r="AB1883" s="38" t="s">
        <v>151</v>
      </c>
      <c r="AC1883" s="38" t="s">
        <v>112</v>
      </c>
    </row>
    <row r="1884" spans="1:29" x14ac:dyDescent="0.25">
      <c r="A1884" s="13" t="str">
        <f t="shared" si="60"/>
        <v>1091630315</v>
      </c>
      <c r="B1884" s="35">
        <v>1879</v>
      </c>
      <c r="C1884" s="36" t="s">
        <v>16064</v>
      </c>
      <c r="D1884" s="13" t="str">
        <f t="shared" si="61"/>
        <v>1091630315</v>
      </c>
      <c r="E1884" s="36"/>
      <c r="F1884" s="35" t="s">
        <v>16065</v>
      </c>
      <c r="G1884" s="37">
        <v>44111.38857638889</v>
      </c>
      <c r="H1884" s="35" t="s">
        <v>157</v>
      </c>
      <c r="I1884" s="35" t="s">
        <v>16066</v>
      </c>
      <c r="J1884" s="35" t="s">
        <v>16066</v>
      </c>
      <c r="K1884" s="35" t="s">
        <v>16067</v>
      </c>
      <c r="L1884" s="35" t="s">
        <v>16068</v>
      </c>
      <c r="M1884" s="35" t="s">
        <v>16069</v>
      </c>
      <c r="N1884" s="35" t="s">
        <v>16070</v>
      </c>
      <c r="O1884" s="35" t="s">
        <v>16071</v>
      </c>
      <c r="P1884" s="38">
        <v>50000</v>
      </c>
      <c r="Q1884" s="38">
        <v>6650</v>
      </c>
      <c r="R1884" s="38">
        <v>15000</v>
      </c>
      <c r="S1884" s="38">
        <v>0</v>
      </c>
      <c r="T1884" s="38">
        <v>0</v>
      </c>
      <c r="U1884" s="19"/>
      <c r="V1884" s="38">
        <v>0</v>
      </c>
      <c r="W1884" s="19"/>
      <c r="X1884" s="38">
        <v>0</v>
      </c>
      <c r="Y1884" s="38">
        <v>71650</v>
      </c>
      <c r="Z1884" s="38">
        <v>71650</v>
      </c>
      <c r="AA1884" s="39" t="s">
        <v>16072</v>
      </c>
      <c r="AB1884" s="38" t="s">
        <v>138</v>
      </c>
      <c r="AC1884" s="38" t="s">
        <v>112</v>
      </c>
    </row>
    <row r="1885" spans="1:29" x14ac:dyDescent="0.25">
      <c r="A1885" s="13" t="str">
        <f t="shared" si="60"/>
        <v>1178730744</v>
      </c>
      <c r="B1885" s="35">
        <v>1880</v>
      </c>
      <c r="C1885" s="36" t="s">
        <v>16073</v>
      </c>
      <c r="D1885" s="13" t="str">
        <f t="shared" si="61"/>
        <v>1178730744</v>
      </c>
      <c r="E1885" s="36"/>
      <c r="F1885" s="35" t="s">
        <v>16074</v>
      </c>
      <c r="G1885" s="37">
        <v>44111.398877314816</v>
      </c>
      <c r="H1885" s="35" t="s">
        <v>157</v>
      </c>
      <c r="I1885" s="35" t="s">
        <v>16075</v>
      </c>
      <c r="J1885" s="35" t="s">
        <v>16075</v>
      </c>
      <c r="K1885" s="35" t="s">
        <v>16076</v>
      </c>
      <c r="L1885" s="35" t="s">
        <v>16077</v>
      </c>
      <c r="M1885" s="35" t="s">
        <v>16078</v>
      </c>
      <c r="N1885" s="35" t="s">
        <v>16079</v>
      </c>
      <c r="O1885" s="35" t="s">
        <v>16080</v>
      </c>
      <c r="P1885" s="38">
        <v>50000</v>
      </c>
      <c r="Q1885" s="38">
        <v>6650</v>
      </c>
      <c r="R1885" s="38">
        <v>7000</v>
      </c>
      <c r="S1885" s="38">
        <v>0</v>
      </c>
      <c r="T1885" s="38">
        <v>0</v>
      </c>
      <c r="U1885" s="19"/>
      <c r="V1885" s="38">
        <v>0</v>
      </c>
      <c r="W1885" s="19"/>
      <c r="X1885" s="38">
        <v>0</v>
      </c>
      <c r="Y1885" s="38">
        <v>63650</v>
      </c>
      <c r="Z1885" s="38">
        <v>63650</v>
      </c>
      <c r="AA1885" s="39" t="s">
        <v>16081</v>
      </c>
      <c r="AB1885" s="38" t="s">
        <v>158</v>
      </c>
      <c r="AC1885" s="38" t="s">
        <v>112</v>
      </c>
    </row>
    <row r="1886" spans="1:29" x14ac:dyDescent="0.25">
      <c r="A1886" s="13" t="str">
        <f t="shared" si="60"/>
        <v>1783080823</v>
      </c>
      <c r="B1886" s="35">
        <v>1881</v>
      </c>
      <c r="C1886" s="36" t="s">
        <v>16082</v>
      </c>
      <c r="D1886" s="13" t="str">
        <f t="shared" si="61"/>
        <v>1783080823</v>
      </c>
      <c r="E1886" s="36"/>
      <c r="F1886" s="35" t="s">
        <v>16083</v>
      </c>
      <c r="G1886" s="37">
        <v>44111.399560185186</v>
      </c>
      <c r="H1886" s="35" t="s">
        <v>157</v>
      </c>
      <c r="I1886" s="35" t="s">
        <v>16084</v>
      </c>
      <c r="J1886" s="35" t="s">
        <v>16084</v>
      </c>
      <c r="K1886" s="35" t="s">
        <v>16085</v>
      </c>
      <c r="L1886" s="35" t="s">
        <v>16086</v>
      </c>
      <c r="M1886" s="35" t="s">
        <v>16087</v>
      </c>
      <c r="N1886" s="35" t="s">
        <v>1381</v>
      </c>
      <c r="O1886" s="35" t="s">
        <v>1382</v>
      </c>
      <c r="P1886" s="38">
        <v>150000</v>
      </c>
      <c r="Q1886" s="38">
        <v>6650</v>
      </c>
      <c r="R1886" s="38">
        <v>8000</v>
      </c>
      <c r="S1886" s="38">
        <v>0</v>
      </c>
      <c r="T1886" s="38">
        <v>0</v>
      </c>
      <c r="U1886" s="19"/>
      <c r="V1886" s="38">
        <v>0</v>
      </c>
      <c r="W1886" s="19"/>
      <c r="X1886" s="38">
        <v>0</v>
      </c>
      <c r="Y1886" s="38">
        <v>164650</v>
      </c>
      <c r="Z1886" s="38">
        <v>164650</v>
      </c>
      <c r="AA1886" s="39" t="s">
        <v>16088</v>
      </c>
      <c r="AB1886" s="38" t="s">
        <v>138</v>
      </c>
      <c r="AC1886" s="38" t="s">
        <v>112</v>
      </c>
    </row>
    <row r="1887" spans="1:29" x14ac:dyDescent="0.25">
      <c r="A1887" s="13" t="str">
        <f t="shared" si="60"/>
        <v>1102280510</v>
      </c>
      <c r="B1887" s="35">
        <v>1882</v>
      </c>
      <c r="C1887" s="36" t="s">
        <v>16089</v>
      </c>
      <c r="D1887" s="13" t="str">
        <f t="shared" si="61"/>
        <v>1102280510</v>
      </c>
      <c r="E1887" s="36"/>
      <c r="F1887" s="35" t="s">
        <v>16090</v>
      </c>
      <c r="G1887" s="37">
        <v>44111.41065972222</v>
      </c>
      <c r="H1887" s="35" t="s">
        <v>157</v>
      </c>
      <c r="I1887" s="35" t="s">
        <v>16091</v>
      </c>
      <c r="J1887" s="35" t="s">
        <v>16091</v>
      </c>
      <c r="K1887" s="35" t="s">
        <v>16092</v>
      </c>
      <c r="L1887" s="35" t="s">
        <v>16093</v>
      </c>
      <c r="M1887" s="35" t="s">
        <v>16094</v>
      </c>
      <c r="N1887" s="35" t="s">
        <v>16095</v>
      </c>
      <c r="O1887" s="35" t="s">
        <v>1454</v>
      </c>
      <c r="P1887" s="38">
        <v>50000</v>
      </c>
      <c r="Q1887" s="38">
        <v>6650</v>
      </c>
      <c r="R1887" s="38">
        <v>0</v>
      </c>
      <c r="S1887" s="38">
        <v>0</v>
      </c>
      <c r="T1887" s="38">
        <v>0</v>
      </c>
      <c r="U1887" s="19"/>
      <c r="V1887" s="38">
        <v>0</v>
      </c>
      <c r="W1887" s="19"/>
      <c r="X1887" s="38">
        <v>0</v>
      </c>
      <c r="Y1887" s="38">
        <v>56650</v>
      </c>
      <c r="Z1887" s="38">
        <v>56650</v>
      </c>
      <c r="AA1887" s="20"/>
      <c r="AB1887" s="19"/>
      <c r="AC1887" s="38" t="s">
        <v>112</v>
      </c>
    </row>
    <row r="1888" spans="1:29" x14ac:dyDescent="0.25">
      <c r="A1888" s="13" t="str">
        <f t="shared" si="60"/>
        <v>1906930232</v>
      </c>
      <c r="B1888" s="35">
        <v>1883</v>
      </c>
      <c r="C1888" s="36" t="s">
        <v>16096</v>
      </c>
      <c r="D1888" s="13" t="str">
        <f t="shared" si="61"/>
        <v>1906930232</v>
      </c>
      <c r="E1888" s="36"/>
      <c r="F1888" s="35" t="s">
        <v>16097</v>
      </c>
      <c r="G1888" s="37">
        <v>44111.41741898148</v>
      </c>
      <c r="H1888" s="35" t="s">
        <v>157</v>
      </c>
      <c r="I1888" s="35" t="s">
        <v>16098</v>
      </c>
      <c r="J1888" s="35" t="s">
        <v>16098</v>
      </c>
      <c r="K1888" s="35" t="s">
        <v>16099</v>
      </c>
      <c r="L1888" s="35" t="s">
        <v>16100</v>
      </c>
      <c r="M1888" s="35" t="s">
        <v>16101</v>
      </c>
      <c r="N1888" s="35" t="s">
        <v>16102</v>
      </c>
      <c r="O1888" s="35" t="s">
        <v>16103</v>
      </c>
      <c r="P1888" s="38">
        <v>50000</v>
      </c>
      <c r="Q1888" s="38">
        <v>6650</v>
      </c>
      <c r="R1888" s="38">
        <v>14000</v>
      </c>
      <c r="S1888" s="38">
        <v>0</v>
      </c>
      <c r="T1888" s="38">
        <v>0</v>
      </c>
      <c r="U1888" s="19"/>
      <c r="V1888" s="38">
        <v>0</v>
      </c>
      <c r="W1888" s="19"/>
      <c r="X1888" s="38">
        <v>0</v>
      </c>
      <c r="Y1888" s="38">
        <v>70650</v>
      </c>
      <c r="Z1888" s="38">
        <v>70650</v>
      </c>
      <c r="AA1888" s="39" t="s">
        <v>16104</v>
      </c>
      <c r="AB1888" s="38" t="s">
        <v>162</v>
      </c>
      <c r="AC1888" s="38" t="s">
        <v>112</v>
      </c>
    </row>
    <row r="1889" spans="1:29" x14ac:dyDescent="0.25">
      <c r="A1889" s="13" t="str">
        <f t="shared" si="60"/>
        <v>1119280988</v>
      </c>
      <c r="B1889" s="35">
        <v>1884</v>
      </c>
      <c r="C1889" s="36" t="s">
        <v>16105</v>
      </c>
      <c r="D1889" s="13" t="str">
        <f t="shared" si="61"/>
        <v>1119280988</v>
      </c>
      <c r="E1889" s="36"/>
      <c r="F1889" s="35" t="s">
        <v>16106</v>
      </c>
      <c r="G1889" s="37">
        <v>44111.418553240743</v>
      </c>
      <c r="H1889" s="35" t="s">
        <v>157</v>
      </c>
      <c r="I1889" s="35" t="s">
        <v>16107</v>
      </c>
      <c r="J1889" s="35" t="s">
        <v>16107</v>
      </c>
      <c r="K1889" s="35" t="s">
        <v>16108</v>
      </c>
      <c r="L1889" s="35" t="s">
        <v>16109</v>
      </c>
      <c r="M1889" s="35" t="s">
        <v>16110</v>
      </c>
      <c r="N1889" s="35" t="s">
        <v>16111</v>
      </c>
      <c r="O1889" s="35" t="s">
        <v>16112</v>
      </c>
      <c r="P1889" s="38">
        <v>50000</v>
      </c>
      <c r="Q1889" s="38">
        <v>6650</v>
      </c>
      <c r="R1889" s="38">
        <v>0</v>
      </c>
      <c r="S1889" s="38">
        <v>0</v>
      </c>
      <c r="T1889" s="38">
        <v>0</v>
      </c>
      <c r="U1889" s="19"/>
      <c r="V1889" s="38">
        <v>0</v>
      </c>
      <c r="W1889" s="19"/>
      <c r="X1889" s="38">
        <v>0</v>
      </c>
      <c r="Y1889" s="38">
        <v>56650</v>
      </c>
      <c r="Z1889" s="38">
        <v>56650</v>
      </c>
      <c r="AA1889" s="20"/>
      <c r="AB1889" s="19"/>
      <c r="AC1889" s="38" t="s">
        <v>112</v>
      </c>
    </row>
    <row r="1890" spans="1:29" x14ac:dyDescent="0.25">
      <c r="A1890" s="13" t="str">
        <f t="shared" si="60"/>
        <v>1763380504</v>
      </c>
      <c r="B1890" s="35">
        <v>1885</v>
      </c>
      <c r="C1890" s="36" t="s">
        <v>16113</v>
      </c>
      <c r="D1890" s="13" t="str">
        <f t="shared" si="61"/>
        <v>1763380504</v>
      </c>
      <c r="E1890" s="36"/>
      <c r="F1890" s="35" t="s">
        <v>16114</v>
      </c>
      <c r="G1890" s="37">
        <v>44111.42392361111</v>
      </c>
      <c r="H1890" s="35" t="s">
        <v>157</v>
      </c>
      <c r="I1890" s="35" t="s">
        <v>16115</v>
      </c>
      <c r="J1890" s="35" t="s">
        <v>16115</v>
      </c>
      <c r="K1890" s="35" t="s">
        <v>16116</v>
      </c>
      <c r="L1890" s="35" t="s">
        <v>16117</v>
      </c>
      <c r="M1890" s="35" t="s">
        <v>16118</v>
      </c>
      <c r="N1890" s="35" t="s">
        <v>16119</v>
      </c>
      <c r="O1890" s="35" t="s">
        <v>1214</v>
      </c>
      <c r="P1890" s="38">
        <v>50000</v>
      </c>
      <c r="Q1890" s="38">
        <v>6650</v>
      </c>
      <c r="R1890" s="38">
        <v>0</v>
      </c>
      <c r="S1890" s="38">
        <v>0</v>
      </c>
      <c r="T1890" s="38">
        <v>0</v>
      </c>
      <c r="U1890" s="19"/>
      <c r="V1890" s="38">
        <v>0</v>
      </c>
      <c r="W1890" s="19"/>
      <c r="X1890" s="38">
        <v>0</v>
      </c>
      <c r="Y1890" s="38">
        <v>56650</v>
      </c>
      <c r="Z1890" s="38">
        <v>56650</v>
      </c>
      <c r="AA1890" s="20"/>
      <c r="AB1890" s="19"/>
      <c r="AC1890" s="38" t="s">
        <v>112</v>
      </c>
    </row>
    <row r="1891" spans="1:29" x14ac:dyDescent="0.25">
      <c r="A1891" s="13" t="str">
        <f t="shared" si="60"/>
        <v>1308380438</v>
      </c>
      <c r="B1891" s="35">
        <v>1886</v>
      </c>
      <c r="C1891" s="36" t="s">
        <v>16120</v>
      </c>
      <c r="D1891" s="13" t="str">
        <f t="shared" si="61"/>
        <v>1308380438</v>
      </c>
      <c r="E1891" s="36"/>
      <c r="F1891" s="35" t="s">
        <v>16121</v>
      </c>
      <c r="G1891" s="37">
        <v>44111.429351851853</v>
      </c>
      <c r="H1891" s="35" t="s">
        <v>157</v>
      </c>
      <c r="I1891" s="35" t="s">
        <v>16122</v>
      </c>
      <c r="J1891" s="35" t="s">
        <v>16122</v>
      </c>
      <c r="K1891" s="35" t="s">
        <v>16123</v>
      </c>
      <c r="L1891" s="35" t="s">
        <v>16124</v>
      </c>
      <c r="M1891" s="35" t="s">
        <v>16125</v>
      </c>
      <c r="N1891" s="35" t="s">
        <v>770</v>
      </c>
      <c r="O1891" s="35" t="s">
        <v>771</v>
      </c>
      <c r="P1891" s="38">
        <v>1424000</v>
      </c>
      <c r="Q1891" s="38">
        <v>6650</v>
      </c>
      <c r="R1891" s="38">
        <v>20000</v>
      </c>
      <c r="S1891" s="38">
        <v>0</v>
      </c>
      <c r="T1891" s="38">
        <v>0</v>
      </c>
      <c r="U1891" s="19"/>
      <c r="V1891" s="38">
        <v>0</v>
      </c>
      <c r="W1891" s="19"/>
      <c r="X1891" s="38">
        <v>0</v>
      </c>
      <c r="Y1891" s="38">
        <v>1450650</v>
      </c>
      <c r="Z1891" s="38">
        <v>1450650</v>
      </c>
      <c r="AA1891" s="39" t="s">
        <v>16126</v>
      </c>
      <c r="AB1891" s="38" t="s">
        <v>162</v>
      </c>
      <c r="AC1891" s="38" t="s">
        <v>112</v>
      </c>
    </row>
    <row r="1892" spans="1:29" x14ac:dyDescent="0.25">
      <c r="A1892" s="13" t="str">
        <f t="shared" si="60"/>
        <v>1707870541</v>
      </c>
      <c r="B1892" s="35">
        <v>1887</v>
      </c>
      <c r="C1892" s="36" t="s">
        <v>16127</v>
      </c>
      <c r="D1892" s="13" t="str">
        <f t="shared" si="61"/>
        <v>1707870541</v>
      </c>
      <c r="E1892" s="36"/>
      <c r="F1892" s="35" t="s">
        <v>16128</v>
      </c>
      <c r="G1892" s="37">
        <v>44111.432685185187</v>
      </c>
      <c r="H1892" s="35" t="s">
        <v>157</v>
      </c>
      <c r="I1892" s="35" t="s">
        <v>16129</v>
      </c>
      <c r="J1892" s="35" t="s">
        <v>16129</v>
      </c>
      <c r="K1892" s="35" t="s">
        <v>16130</v>
      </c>
      <c r="L1892" s="35" t="s">
        <v>16131</v>
      </c>
      <c r="M1892" s="35" t="s">
        <v>16132</v>
      </c>
      <c r="N1892" s="35" t="s">
        <v>16133</v>
      </c>
      <c r="O1892" s="35" t="s">
        <v>16134</v>
      </c>
      <c r="P1892" s="38">
        <v>50000</v>
      </c>
      <c r="Q1892" s="38">
        <v>6650</v>
      </c>
      <c r="R1892" s="38">
        <v>0</v>
      </c>
      <c r="S1892" s="38">
        <v>0</v>
      </c>
      <c r="T1892" s="38">
        <v>0</v>
      </c>
      <c r="U1892" s="19"/>
      <c r="V1892" s="38">
        <v>0</v>
      </c>
      <c r="W1892" s="19"/>
      <c r="X1892" s="38">
        <v>0</v>
      </c>
      <c r="Y1892" s="38">
        <v>56650</v>
      </c>
      <c r="Z1892" s="38">
        <v>56650</v>
      </c>
      <c r="AA1892" s="20"/>
      <c r="AB1892" s="19"/>
      <c r="AC1892" s="38" t="s">
        <v>112</v>
      </c>
    </row>
    <row r="1893" spans="1:29" x14ac:dyDescent="0.25">
      <c r="A1893" s="13" t="str">
        <f t="shared" si="60"/>
        <v>1355030953</v>
      </c>
      <c r="B1893" s="35">
        <v>1888</v>
      </c>
      <c r="C1893" s="36" t="s">
        <v>16135</v>
      </c>
      <c r="D1893" s="13" t="str">
        <f t="shared" si="61"/>
        <v>1355030953</v>
      </c>
      <c r="E1893" s="36"/>
      <c r="F1893" s="35" t="s">
        <v>16136</v>
      </c>
      <c r="G1893" s="37">
        <v>44111.433136574073</v>
      </c>
      <c r="H1893" s="35" t="s">
        <v>157</v>
      </c>
      <c r="I1893" s="35" t="s">
        <v>16137</v>
      </c>
      <c r="J1893" s="35" t="s">
        <v>16137</v>
      </c>
      <c r="K1893" s="35" t="s">
        <v>16138</v>
      </c>
      <c r="L1893" s="35" t="s">
        <v>16139</v>
      </c>
      <c r="M1893" s="35" t="s">
        <v>16140</v>
      </c>
      <c r="N1893" s="35" t="s">
        <v>363</v>
      </c>
      <c r="O1893" s="35" t="s">
        <v>364</v>
      </c>
      <c r="P1893" s="38">
        <v>300000</v>
      </c>
      <c r="Q1893" s="38">
        <v>6650</v>
      </c>
      <c r="R1893" s="38">
        <v>19000</v>
      </c>
      <c r="S1893" s="38">
        <v>0</v>
      </c>
      <c r="T1893" s="38">
        <v>0</v>
      </c>
      <c r="U1893" s="19"/>
      <c r="V1893" s="38">
        <v>0</v>
      </c>
      <c r="W1893" s="19"/>
      <c r="X1893" s="38">
        <v>0</v>
      </c>
      <c r="Y1893" s="38">
        <v>325650</v>
      </c>
      <c r="Z1893" s="38">
        <v>325650</v>
      </c>
      <c r="AA1893" s="39" t="s">
        <v>16141</v>
      </c>
      <c r="AB1893" s="38" t="s">
        <v>151</v>
      </c>
      <c r="AC1893" s="38" t="s">
        <v>112</v>
      </c>
    </row>
    <row r="1894" spans="1:29" x14ac:dyDescent="0.25">
      <c r="A1894" s="13" t="str">
        <f t="shared" si="60"/>
        <v>1491480236</v>
      </c>
      <c r="B1894" s="35">
        <v>1889</v>
      </c>
      <c r="C1894" s="36" t="s">
        <v>16142</v>
      </c>
      <c r="D1894" s="13" t="str">
        <f t="shared" si="61"/>
        <v>1491480236</v>
      </c>
      <c r="E1894" s="36"/>
      <c r="F1894" s="35" t="s">
        <v>16143</v>
      </c>
      <c r="G1894" s="37">
        <v>44111.433888888889</v>
      </c>
      <c r="H1894" s="35" t="s">
        <v>157</v>
      </c>
      <c r="I1894" s="35" t="s">
        <v>16144</v>
      </c>
      <c r="J1894" s="35" t="s">
        <v>16144</v>
      </c>
      <c r="K1894" s="35" t="s">
        <v>16145</v>
      </c>
      <c r="L1894" s="35" t="s">
        <v>16146</v>
      </c>
      <c r="M1894" s="35" t="s">
        <v>16147</v>
      </c>
      <c r="N1894" s="35" t="s">
        <v>6418</v>
      </c>
      <c r="O1894" s="35" t="s">
        <v>6419</v>
      </c>
      <c r="P1894" s="38">
        <v>950000</v>
      </c>
      <c r="Q1894" s="38">
        <v>6650</v>
      </c>
      <c r="R1894" s="38">
        <v>10000</v>
      </c>
      <c r="S1894" s="38">
        <v>0</v>
      </c>
      <c r="T1894" s="38">
        <v>0</v>
      </c>
      <c r="U1894" s="19"/>
      <c r="V1894" s="38">
        <v>0</v>
      </c>
      <c r="W1894" s="19"/>
      <c r="X1894" s="38">
        <v>0</v>
      </c>
      <c r="Y1894" s="38">
        <v>966650</v>
      </c>
      <c r="Z1894" s="38">
        <v>966650</v>
      </c>
      <c r="AA1894" s="39" t="s">
        <v>16148</v>
      </c>
      <c r="AB1894" s="38" t="s">
        <v>168</v>
      </c>
      <c r="AC1894" s="38" t="s">
        <v>112</v>
      </c>
    </row>
    <row r="1895" spans="1:29" x14ac:dyDescent="0.25">
      <c r="A1895" s="13" t="str">
        <f t="shared" si="60"/>
        <v>1256140297</v>
      </c>
      <c r="B1895" s="35">
        <v>1890</v>
      </c>
      <c r="C1895" s="36" t="s">
        <v>16149</v>
      </c>
      <c r="D1895" s="13" t="str">
        <f t="shared" si="61"/>
        <v>1256140297</v>
      </c>
      <c r="E1895" s="36"/>
      <c r="F1895" s="35" t="s">
        <v>16150</v>
      </c>
      <c r="G1895" s="37">
        <v>44111.445462962962</v>
      </c>
      <c r="H1895" s="35" t="s">
        <v>157</v>
      </c>
      <c r="I1895" s="35" t="s">
        <v>16151</v>
      </c>
      <c r="J1895" s="35" t="s">
        <v>16151</v>
      </c>
      <c r="K1895" s="35" t="s">
        <v>16152</v>
      </c>
      <c r="L1895" s="35" t="s">
        <v>16153</v>
      </c>
      <c r="M1895" s="35" t="s">
        <v>16154</v>
      </c>
      <c r="N1895" s="35" t="s">
        <v>566</v>
      </c>
      <c r="O1895" s="35" t="s">
        <v>567</v>
      </c>
      <c r="P1895" s="38">
        <v>474000</v>
      </c>
      <c r="Q1895" s="38">
        <v>6650</v>
      </c>
      <c r="R1895" s="38">
        <v>8000</v>
      </c>
      <c r="S1895" s="38">
        <v>0</v>
      </c>
      <c r="T1895" s="38">
        <v>0</v>
      </c>
      <c r="U1895" s="19"/>
      <c r="V1895" s="38">
        <v>0</v>
      </c>
      <c r="W1895" s="19"/>
      <c r="X1895" s="38">
        <v>0</v>
      </c>
      <c r="Y1895" s="38">
        <v>488650</v>
      </c>
      <c r="Z1895" s="38">
        <v>488650</v>
      </c>
      <c r="AA1895" s="39" t="s">
        <v>16155</v>
      </c>
      <c r="AB1895" s="38" t="s">
        <v>138</v>
      </c>
      <c r="AC1895" s="38" t="s">
        <v>112</v>
      </c>
    </row>
    <row r="1896" spans="1:29" x14ac:dyDescent="0.25">
      <c r="A1896" s="13" t="str">
        <f t="shared" si="60"/>
        <v>1640240614</v>
      </c>
      <c r="B1896" s="35">
        <v>1891</v>
      </c>
      <c r="C1896" s="36" t="s">
        <v>16156</v>
      </c>
      <c r="D1896" s="13" t="str">
        <f t="shared" si="61"/>
        <v>1640240614</v>
      </c>
      <c r="E1896" s="36"/>
      <c r="F1896" s="35" t="s">
        <v>16157</v>
      </c>
      <c r="G1896" s="37">
        <v>44111.445868055554</v>
      </c>
      <c r="H1896" s="35" t="s">
        <v>157</v>
      </c>
      <c r="I1896" s="35" t="s">
        <v>16158</v>
      </c>
      <c r="J1896" s="35" t="s">
        <v>16158</v>
      </c>
      <c r="K1896" s="35" t="s">
        <v>16159</v>
      </c>
      <c r="L1896" s="35" t="s">
        <v>16160</v>
      </c>
      <c r="M1896" s="35" t="s">
        <v>16161</v>
      </c>
      <c r="N1896" s="35" t="s">
        <v>16162</v>
      </c>
      <c r="O1896" s="35" t="s">
        <v>16163</v>
      </c>
      <c r="P1896" s="38">
        <v>50000</v>
      </c>
      <c r="Q1896" s="38">
        <v>6650</v>
      </c>
      <c r="R1896" s="38">
        <v>0</v>
      </c>
      <c r="S1896" s="38">
        <v>0</v>
      </c>
      <c r="T1896" s="38">
        <v>0</v>
      </c>
      <c r="U1896" s="19"/>
      <c r="V1896" s="38">
        <v>0</v>
      </c>
      <c r="W1896" s="19"/>
      <c r="X1896" s="38">
        <v>0</v>
      </c>
      <c r="Y1896" s="38">
        <v>56650</v>
      </c>
      <c r="Z1896" s="38">
        <v>56650</v>
      </c>
      <c r="AA1896" s="20"/>
      <c r="AB1896" s="19"/>
      <c r="AC1896" s="38" t="s">
        <v>112</v>
      </c>
    </row>
    <row r="1897" spans="1:29" x14ac:dyDescent="0.25">
      <c r="A1897" s="13" t="str">
        <f t="shared" si="60"/>
        <v>1714240062</v>
      </c>
      <c r="B1897" s="35">
        <v>1892</v>
      </c>
      <c r="C1897" s="36" t="s">
        <v>16164</v>
      </c>
      <c r="D1897" s="13" t="str">
        <f t="shared" si="61"/>
        <v>1714240062</v>
      </c>
      <c r="E1897" s="36"/>
      <c r="F1897" s="35" t="s">
        <v>16165</v>
      </c>
      <c r="G1897" s="37">
        <v>44111.450219907405</v>
      </c>
      <c r="H1897" s="35" t="s">
        <v>157</v>
      </c>
      <c r="I1897" s="35" t="s">
        <v>16166</v>
      </c>
      <c r="J1897" s="35" t="s">
        <v>16166</v>
      </c>
      <c r="K1897" s="35" t="s">
        <v>16167</v>
      </c>
      <c r="L1897" s="35" t="s">
        <v>16168</v>
      </c>
      <c r="M1897" s="35" t="s">
        <v>16169</v>
      </c>
      <c r="N1897" s="35" t="s">
        <v>16170</v>
      </c>
      <c r="O1897" s="35" t="s">
        <v>16171</v>
      </c>
      <c r="P1897" s="38">
        <v>620000</v>
      </c>
      <c r="Q1897" s="38">
        <v>6650</v>
      </c>
      <c r="R1897" s="38">
        <v>10000</v>
      </c>
      <c r="S1897" s="38">
        <v>0</v>
      </c>
      <c r="T1897" s="38">
        <v>0</v>
      </c>
      <c r="U1897" s="19"/>
      <c r="V1897" s="38">
        <v>0</v>
      </c>
      <c r="W1897" s="19"/>
      <c r="X1897" s="38">
        <v>0</v>
      </c>
      <c r="Y1897" s="38">
        <v>636650</v>
      </c>
      <c r="Z1897" s="38">
        <v>636650</v>
      </c>
      <c r="AA1897" s="39" t="s">
        <v>16172</v>
      </c>
      <c r="AB1897" s="38" t="s">
        <v>162</v>
      </c>
      <c r="AC1897" s="38" t="s">
        <v>112</v>
      </c>
    </row>
    <row r="1898" spans="1:29" x14ac:dyDescent="0.25">
      <c r="A1898" s="13" t="str">
        <f t="shared" si="60"/>
        <v>1566580225</v>
      </c>
      <c r="B1898" s="35">
        <v>1893</v>
      </c>
      <c r="C1898" s="36" t="s">
        <v>16173</v>
      </c>
      <c r="D1898" s="13" t="str">
        <f t="shared" si="61"/>
        <v>1566580225</v>
      </c>
      <c r="E1898" s="36"/>
      <c r="F1898" s="35" t="s">
        <v>16174</v>
      </c>
      <c r="G1898" s="37">
        <v>44111.4531712963</v>
      </c>
      <c r="H1898" s="35" t="s">
        <v>157</v>
      </c>
      <c r="I1898" s="35" t="s">
        <v>16175</v>
      </c>
      <c r="J1898" s="35" t="s">
        <v>16175</v>
      </c>
      <c r="K1898" s="35" t="s">
        <v>16176</v>
      </c>
      <c r="L1898" s="35" t="s">
        <v>16177</v>
      </c>
      <c r="M1898" s="35" t="s">
        <v>16178</v>
      </c>
      <c r="N1898" s="35" t="s">
        <v>1323</v>
      </c>
      <c r="O1898" s="35" t="s">
        <v>1324</v>
      </c>
      <c r="P1898" s="38">
        <v>238000</v>
      </c>
      <c r="Q1898" s="38">
        <v>6650</v>
      </c>
      <c r="R1898" s="38">
        <v>10000</v>
      </c>
      <c r="S1898" s="38">
        <v>0</v>
      </c>
      <c r="T1898" s="38">
        <v>0</v>
      </c>
      <c r="U1898" s="19"/>
      <c r="V1898" s="38">
        <v>0</v>
      </c>
      <c r="W1898" s="19"/>
      <c r="X1898" s="38">
        <v>0</v>
      </c>
      <c r="Y1898" s="38">
        <v>254650</v>
      </c>
      <c r="Z1898" s="38">
        <v>254650</v>
      </c>
      <c r="AA1898" s="39" t="s">
        <v>16179</v>
      </c>
      <c r="AB1898" s="38" t="s">
        <v>162</v>
      </c>
      <c r="AC1898" s="38" t="s">
        <v>112</v>
      </c>
    </row>
    <row r="1899" spans="1:29" x14ac:dyDescent="0.25">
      <c r="A1899" s="13" t="str">
        <f t="shared" si="60"/>
        <v>1998580604</v>
      </c>
      <c r="B1899" s="35">
        <v>1894</v>
      </c>
      <c r="C1899" s="36" t="s">
        <v>16180</v>
      </c>
      <c r="D1899" s="13" t="str">
        <f t="shared" si="61"/>
        <v>1998580604</v>
      </c>
      <c r="E1899" s="36"/>
      <c r="F1899" s="35" t="s">
        <v>16181</v>
      </c>
      <c r="G1899" s="37">
        <v>44111.460717592592</v>
      </c>
      <c r="H1899" s="35" t="s">
        <v>157</v>
      </c>
      <c r="I1899" s="35" t="s">
        <v>16182</v>
      </c>
      <c r="J1899" s="35" t="s">
        <v>16182</v>
      </c>
      <c r="K1899" s="35" t="s">
        <v>16183</v>
      </c>
      <c r="L1899" s="35" t="s">
        <v>16184</v>
      </c>
      <c r="M1899" s="35" t="s">
        <v>16185</v>
      </c>
      <c r="N1899" s="35" t="s">
        <v>16186</v>
      </c>
      <c r="O1899" s="35" t="s">
        <v>1475</v>
      </c>
      <c r="P1899" s="38">
        <v>50000</v>
      </c>
      <c r="Q1899" s="38">
        <v>6650</v>
      </c>
      <c r="R1899" s="38">
        <v>0</v>
      </c>
      <c r="S1899" s="38">
        <v>0</v>
      </c>
      <c r="T1899" s="38">
        <v>0</v>
      </c>
      <c r="U1899" s="19"/>
      <c r="V1899" s="38">
        <v>0</v>
      </c>
      <c r="W1899" s="19"/>
      <c r="X1899" s="38">
        <v>0</v>
      </c>
      <c r="Y1899" s="38">
        <v>56650</v>
      </c>
      <c r="Z1899" s="38">
        <v>56650</v>
      </c>
      <c r="AA1899" s="20"/>
      <c r="AB1899" s="19"/>
      <c r="AC1899" s="38" t="s">
        <v>112</v>
      </c>
    </row>
    <row r="1900" spans="1:29" x14ac:dyDescent="0.25">
      <c r="A1900" s="13" t="str">
        <f t="shared" si="60"/>
        <v>1052780624</v>
      </c>
      <c r="B1900" s="35">
        <v>1895</v>
      </c>
      <c r="C1900" s="36" t="s">
        <v>16187</v>
      </c>
      <c r="D1900" s="13" t="str">
        <f t="shared" si="61"/>
        <v>1052780624</v>
      </c>
      <c r="E1900" s="36"/>
      <c r="F1900" s="35" t="s">
        <v>16188</v>
      </c>
      <c r="G1900" s="37">
        <v>44111.470289351855</v>
      </c>
      <c r="H1900" s="35" t="s">
        <v>157</v>
      </c>
      <c r="I1900" s="35" t="s">
        <v>16189</v>
      </c>
      <c r="J1900" s="35" t="s">
        <v>16189</v>
      </c>
      <c r="K1900" s="35" t="s">
        <v>16190</v>
      </c>
      <c r="L1900" s="35" t="s">
        <v>16191</v>
      </c>
      <c r="M1900" s="35" t="s">
        <v>16192</v>
      </c>
      <c r="N1900" s="35" t="s">
        <v>16193</v>
      </c>
      <c r="O1900" s="35" t="s">
        <v>16194</v>
      </c>
      <c r="P1900" s="38">
        <v>474000</v>
      </c>
      <c r="Q1900" s="38">
        <v>6650</v>
      </c>
      <c r="R1900" s="38">
        <v>15000</v>
      </c>
      <c r="S1900" s="38">
        <v>0</v>
      </c>
      <c r="T1900" s="38">
        <v>0</v>
      </c>
      <c r="U1900" s="19"/>
      <c r="V1900" s="38">
        <v>0</v>
      </c>
      <c r="W1900" s="19"/>
      <c r="X1900" s="38">
        <v>0</v>
      </c>
      <c r="Y1900" s="38">
        <v>495650</v>
      </c>
      <c r="Z1900" s="38">
        <v>495650</v>
      </c>
      <c r="AA1900" s="39" t="s">
        <v>16195</v>
      </c>
      <c r="AB1900" s="38" t="s">
        <v>162</v>
      </c>
      <c r="AC1900" s="38" t="s">
        <v>112</v>
      </c>
    </row>
    <row r="1901" spans="1:29" x14ac:dyDescent="0.25">
      <c r="A1901" s="13" t="str">
        <f t="shared" si="60"/>
        <v>1524440871</v>
      </c>
      <c r="B1901" s="35">
        <v>1896</v>
      </c>
      <c r="C1901" s="36" t="s">
        <v>16196</v>
      </c>
      <c r="D1901" s="13" t="str">
        <f t="shared" si="61"/>
        <v>1524440871</v>
      </c>
      <c r="E1901" s="36"/>
      <c r="F1901" s="35" t="s">
        <v>16197</v>
      </c>
      <c r="G1901" s="37">
        <v>44111.473622685182</v>
      </c>
      <c r="H1901" s="35" t="s">
        <v>157</v>
      </c>
      <c r="I1901" s="35" t="s">
        <v>16198</v>
      </c>
      <c r="J1901" s="35" t="s">
        <v>16198</v>
      </c>
      <c r="K1901" s="35" t="s">
        <v>16199</v>
      </c>
      <c r="L1901" s="35" t="s">
        <v>16200</v>
      </c>
      <c r="M1901" s="35" t="s">
        <v>16201</v>
      </c>
      <c r="N1901" s="35" t="s">
        <v>751</v>
      </c>
      <c r="O1901" s="35" t="s">
        <v>752</v>
      </c>
      <c r="P1901" s="38">
        <v>996000</v>
      </c>
      <c r="Q1901" s="38">
        <v>6650</v>
      </c>
      <c r="R1901" s="38">
        <v>23000</v>
      </c>
      <c r="S1901" s="38">
        <v>0</v>
      </c>
      <c r="T1901" s="38">
        <v>0</v>
      </c>
      <c r="U1901" s="19"/>
      <c r="V1901" s="38">
        <v>0</v>
      </c>
      <c r="W1901" s="19"/>
      <c r="X1901" s="38">
        <v>0</v>
      </c>
      <c r="Y1901" s="38">
        <v>1025650</v>
      </c>
      <c r="Z1901" s="38">
        <v>1025650</v>
      </c>
      <c r="AA1901" s="39" t="s">
        <v>16202</v>
      </c>
      <c r="AB1901" s="38" t="s">
        <v>162</v>
      </c>
      <c r="AC1901" s="38" t="s">
        <v>112</v>
      </c>
    </row>
    <row r="1902" spans="1:29" x14ac:dyDescent="0.25">
      <c r="A1902" s="13" t="str">
        <f t="shared" si="60"/>
        <v>1782640980</v>
      </c>
      <c r="B1902" s="35">
        <v>1897</v>
      </c>
      <c r="C1902" s="36" t="s">
        <v>16203</v>
      </c>
      <c r="D1902" s="13" t="str">
        <f t="shared" si="61"/>
        <v>1782640980</v>
      </c>
      <c r="E1902" s="36"/>
      <c r="F1902" s="35" t="s">
        <v>16204</v>
      </c>
      <c r="G1902" s="37">
        <v>44111.494525462964</v>
      </c>
      <c r="H1902" s="35" t="s">
        <v>157</v>
      </c>
      <c r="I1902" s="35" t="s">
        <v>16205</v>
      </c>
      <c r="J1902" s="35" t="s">
        <v>16205</v>
      </c>
      <c r="K1902" s="35" t="s">
        <v>16206</v>
      </c>
      <c r="L1902" s="35" t="s">
        <v>16207</v>
      </c>
      <c r="M1902" s="35" t="s">
        <v>16208</v>
      </c>
      <c r="N1902" s="35" t="s">
        <v>691</v>
      </c>
      <c r="O1902" s="35" t="s">
        <v>692</v>
      </c>
      <c r="P1902" s="38">
        <v>950000</v>
      </c>
      <c r="Q1902" s="38">
        <v>6650</v>
      </c>
      <c r="R1902" s="38">
        <v>58000</v>
      </c>
      <c r="S1902" s="38">
        <v>0</v>
      </c>
      <c r="T1902" s="38">
        <v>0</v>
      </c>
      <c r="U1902" s="19"/>
      <c r="V1902" s="38">
        <v>0</v>
      </c>
      <c r="W1902" s="19"/>
      <c r="X1902" s="38">
        <v>0</v>
      </c>
      <c r="Y1902" s="38">
        <v>1014650</v>
      </c>
      <c r="Z1902" s="38">
        <v>1014650</v>
      </c>
      <c r="AA1902" s="39" t="s">
        <v>16209</v>
      </c>
      <c r="AB1902" s="38" t="s">
        <v>151</v>
      </c>
      <c r="AC1902" s="38" t="s">
        <v>112</v>
      </c>
    </row>
    <row r="1903" spans="1:29" x14ac:dyDescent="0.25">
      <c r="A1903" s="13" t="str">
        <f t="shared" si="60"/>
        <v>1126740491</v>
      </c>
      <c r="B1903" s="35">
        <v>1898</v>
      </c>
      <c r="C1903" s="36" t="s">
        <v>16210</v>
      </c>
      <c r="D1903" s="13" t="str">
        <f t="shared" si="61"/>
        <v>1126740491</v>
      </c>
      <c r="E1903" s="36"/>
      <c r="F1903" s="35" t="s">
        <v>16211</v>
      </c>
      <c r="G1903" s="37">
        <v>44111.510370370372</v>
      </c>
      <c r="H1903" s="35" t="s">
        <v>157</v>
      </c>
      <c r="I1903" s="35" t="s">
        <v>16212</v>
      </c>
      <c r="J1903" s="35" t="s">
        <v>16212</v>
      </c>
      <c r="K1903" s="35" t="s">
        <v>16213</v>
      </c>
      <c r="L1903" s="35" t="s">
        <v>16214</v>
      </c>
      <c r="M1903" s="35" t="s">
        <v>16215</v>
      </c>
      <c r="N1903" s="35" t="s">
        <v>831</v>
      </c>
      <c r="O1903" s="35" t="s">
        <v>832</v>
      </c>
      <c r="P1903" s="38">
        <v>950000</v>
      </c>
      <c r="Q1903" s="38">
        <v>6650</v>
      </c>
      <c r="R1903" s="38">
        <v>20000</v>
      </c>
      <c r="S1903" s="38">
        <v>0</v>
      </c>
      <c r="T1903" s="38">
        <v>0</v>
      </c>
      <c r="U1903" s="19"/>
      <c r="V1903" s="38">
        <v>0</v>
      </c>
      <c r="W1903" s="19"/>
      <c r="X1903" s="38">
        <v>0</v>
      </c>
      <c r="Y1903" s="38">
        <v>976650</v>
      </c>
      <c r="Z1903" s="38">
        <v>976650</v>
      </c>
      <c r="AA1903" s="20"/>
      <c r="AB1903" s="38" t="s">
        <v>179</v>
      </c>
      <c r="AC1903" s="38" t="s">
        <v>112</v>
      </c>
    </row>
    <row r="1904" spans="1:29" x14ac:dyDescent="0.25">
      <c r="A1904" s="13" t="str">
        <f t="shared" si="60"/>
        <v>1614740214</v>
      </c>
      <c r="B1904" s="35">
        <v>1899</v>
      </c>
      <c r="C1904" s="36" t="s">
        <v>16216</v>
      </c>
      <c r="D1904" s="13" t="str">
        <f t="shared" si="61"/>
        <v>1614740214</v>
      </c>
      <c r="E1904" s="36"/>
      <c r="F1904" s="35" t="s">
        <v>16217</v>
      </c>
      <c r="G1904" s="37">
        <v>44111.510937500003</v>
      </c>
      <c r="H1904" s="35" t="s">
        <v>157</v>
      </c>
      <c r="I1904" s="35" t="s">
        <v>16218</v>
      </c>
      <c r="J1904" s="35" t="s">
        <v>16218</v>
      </c>
      <c r="K1904" s="35" t="s">
        <v>16219</v>
      </c>
      <c r="L1904" s="35" t="s">
        <v>16220</v>
      </c>
      <c r="M1904" s="35" t="s">
        <v>16221</v>
      </c>
      <c r="N1904" s="35" t="s">
        <v>16222</v>
      </c>
      <c r="O1904" s="35" t="s">
        <v>1058</v>
      </c>
      <c r="P1904" s="38">
        <v>50000</v>
      </c>
      <c r="Q1904" s="38">
        <v>6650</v>
      </c>
      <c r="R1904" s="38">
        <v>8000</v>
      </c>
      <c r="S1904" s="38">
        <v>0</v>
      </c>
      <c r="T1904" s="38">
        <v>0</v>
      </c>
      <c r="U1904" s="19"/>
      <c r="V1904" s="38">
        <v>0</v>
      </c>
      <c r="W1904" s="19"/>
      <c r="X1904" s="38">
        <v>0</v>
      </c>
      <c r="Y1904" s="38">
        <v>64650</v>
      </c>
      <c r="Z1904" s="38">
        <v>64650</v>
      </c>
      <c r="AA1904" s="39" t="s">
        <v>16223</v>
      </c>
      <c r="AB1904" s="38" t="s">
        <v>138</v>
      </c>
      <c r="AC1904" s="38" t="s">
        <v>112</v>
      </c>
    </row>
    <row r="1905" spans="1:31" x14ac:dyDescent="0.25">
      <c r="A1905" s="13" t="str">
        <f t="shared" si="60"/>
        <v>1492740479</v>
      </c>
      <c r="B1905" s="35">
        <v>1900</v>
      </c>
      <c r="C1905" s="36" t="s">
        <v>16224</v>
      </c>
      <c r="D1905" s="13" t="str">
        <f t="shared" si="61"/>
        <v>1492740479</v>
      </c>
      <c r="E1905" s="36"/>
      <c r="F1905" s="35" t="s">
        <v>16225</v>
      </c>
      <c r="G1905" s="37">
        <v>44111.5158912037</v>
      </c>
      <c r="H1905" s="35" t="s">
        <v>157</v>
      </c>
      <c r="I1905" s="35" t="s">
        <v>16226</v>
      </c>
      <c r="J1905" s="35" t="s">
        <v>16226</v>
      </c>
      <c r="K1905" s="35" t="s">
        <v>16227</v>
      </c>
      <c r="L1905" s="35" t="s">
        <v>16228</v>
      </c>
      <c r="M1905" s="35" t="s">
        <v>16229</v>
      </c>
      <c r="N1905" s="35" t="s">
        <v>16230</v>
      </c>
      <c r="O1905" s="35" t="s">
        <v>16231</v>
      </c>
      <c r="P1905" s="38">
        <v>620000</v>
      </c>
      <c r="Q1905" s="38">
        <v>6650</v>
      </c>
      <c r="R1905" s="38">
        <v>10000</v>
      </c>
      <c r="S1905" s="38">
        <v>0</v>
      </c>
      <c r="T1905" s="38">
        <v>0</v>
      </c>
      <c r="U1905" s="19"/>
      <c r="V1905" s="38">
        <v>0</v>
      </c>
      <c r="W1905" s="19"/>
      <c r="X1905" s="38">
        <v>0</v>
      </c>
      <c r="Y1905" s="38">
        <v>636650</v>
      </c>
      <c r="Z1905" s="38">
        <v>636650</v>
      </c>
      <c r="AA1905" s="39" t="s">
        <v>16232</v>
      </c>
      <c r="AB1905" s="38" t="s">
        <v>162</v>
      </c>
      <c r="AC1905" s="38" t="s">
        <v>112</v>
      </c>
    </row>
    <row r="1906" spans="1:31" x14ac:dyDescent="0.25">
      <c r="A1906" s="13" t="str">
        <f t="shared" si="60"/>
        <v>1426840033</v>
      </c>
      <c r="B1906" s="35">
        <v>1901</v>
      </c>
      <c r="C1906" s="36" t="s">
        <v>16233</v>
      </c>
      <c r="D1906" s="13" t="str">
        <f t="shared" si="61"/>
        <v>1426840033</v>
      </c>
      <c r="E1906" s="36"/>
      <c r="F1906" s="35" t="s">
        <v>16234</v>
      </c>
      <c r="G1906" s="37">
        <v>44111.527685185189</v>
      </c>
      <c r="H1906" s="35" t="s">
        <v>157</v>
      </c>
      <c r="I1906" s="35" t="s">
        <v>16235</v>
      </c>
      <c r="J1906" s="35" t="s">
        <v>16235</v>
      </c>
      <c r="K1906" s="35" t="s">
        <v>16236</v>
      </c>
      <c r="L1906" s="35" t="s">
        <v>16237</v>
      </c>
      <c r="M1906" s="35" t="s">
        <v>16238</v>
      </c>
      <c r="N1906" s="35" t="s">
        <v>16239</v>
      </c>
      <c r="O1906" s="35" t="s">
        <v>16240</v>
      </c>
      <c r="P1906" s="38">
        <v>360000</v>
      </c>
      <c r="Q1906" s="38">
        <v>6650</v>
      </c>
      <c r="R1906" s="38">
        <v>0</v>
      </c>
      <c r="S1906" s="38">
        <v>0</v>
      </c>
      <c r="T1906" s="38">
        <v>0</v>
      </c>
      <c r="U1906" s="19"/>
      <c r="V1906" s="38">
        <v>0</v>
      </c>
      <c r="W1906" s="19"/>
      <c r="X1906" s="38">
        <v>0</v>
      </c>
      <c r="Y1906" s="38">
        <v>366650</v>
      </c>
      <c r="Z1906" s="38">
        <v>366650</v>
      </c>
      <c r="AA1906" s="20"/>
      <c r="AB1906" s="19"/>
      <c r="AC1906" s="38" t="s">
        <v>112</v>
      </c>
    </row>
    <row r="1907" spans="1:31" x14ac:dyDescent="0.25">
      <c r="A1907" s="13" t="str">
        <f t="shared" si="60"/>
        <v>1002640043</v>
      </c>
      <c r="B1907" s="35">
        <v>1902</v>
      </c>
      <c r="C1907" s="36" t="s">
        <v>16241</v>
      </c>
      <c r="D1907" s="13" t="str">
        <f t="shared" si="61"/>
        <v>1002640043</v>
      </c>
      <c r="E1907" s="36"/>
      <c r="F1907" s="35" t="s">
        <v>16242</v>
      </c>
      <c r="G1907" s="37">
        <v>44111.531273148146</v>
      </c>
      <c r="H1907" s="35" t="s">
        <v>157</v>
      </c>
      <c r="I1907" s="35" t="s">
        <v>16243</v>
      </c>
      <c r="J1907" s="35" t="s">
        <v>16243</v>
      </c>
      <c r="K1907" s="35" t="s">
        <v>16244</v>
      </c>
      <c r="L1907" s="35" t="s">
        <v>16245</v>
      </c>
      <c r="M1907" s="35" t="s">
        <v>16246</v>
      </c>
      <c r="N1907" s="35" t="s">
        <v>16247</v>
      </c>
      <c r="O1907" s="35" t="s">
        <v>16248</v>
      </c>
      <c r="P1907" s="38">
        <v>474000</v>
      </c>
      <c r="Q1907" s="38">
        <v>6650</v>
      </c>
      <c r="R1907" s="38">
        <v>10000</v>
      </c>
      <c r="S1907" s="38">
        <v>0</v>
      </c>
      <c r="T1907" s="38">
        <v>0</v>
      </c>
      <c r="U1907" s="19"/>
      <c r="V1907" s="38">
        <v>0</v>
      </c>
      <c r="W1907" s="19"/>
      <c r="X1907" s="38">
        <v>0</v>
      </c>
      <c r="Y1907" s="38">
        <v>490650</v>
      </c>
      <c r="Z1907" s="38">
        <v>490650</v>
      </c>
      <c r="AA1907" s="39" t="s">
        <v>16249</v>
      </c>
      <c r="AB1907" s="38" t="s">
        <v>162</v>
      </c>
      <c r="AC1907" s="38" t="s">
        <v>112</v>
      </c>
    </row>
    <row r="1908" spans="1:31" x14ac:dyDescent="0.25">
      <c r="A1908" s="13" t="str">
        <f t="shared" si="60"/>
        <v>1955940764</v>
      </c>
      <c r="B1908" s="35">
        <v>1903</v>
      </c>
      <c r="C1908" s="36" t="s">
        <v>16250</v>
      </c>
      <c r="D1908" s="13" t="str">
        <f t="shared" si="61"/>
        <v>1955940764</v>
      </c>
      <c r="E1908" s="36"/>
      <c r="F1908" s="35" t="s">
        <v>16251</v>
      </c>
      <c r="G1908" s="37">
        <v>44111.533958333333</v>
      </c>
      <c r="H1908" s="35" t="s">
        <v>157</v>
      </c>
      <c r="I1908" s="35" t="s">
        <v>16252</v>
      </c>
      <c r="J1908" s="35" t="s">
        <v>16252</v>
      </c>
      <c r="K1908" s="35" t="s">
        <v>16253</v>
      </c>
      <c r="L1908" s="35" t="s">
        <v>16254</v>
      </c>
      <c r="M1908" s="35" t="s">
        <v>16255</v>
      </c>
      <c r="N1908" s="35" t="s">
        <v>16256</v>
      </c>
      <c r="O1908" s="35" t="s">
        <v>16257</v>
      </c>
      <c r="P1908" s="38">
        <v>50000</v>
      </c>
      <c r="Q1908" s="38">
        <v>6650</v>
      </c>
      <c r="R1908" s="38">
        <v>12000</v>
      </c>
      <c r="S1908" s="38">
        <v>0</v>
      </c>
      <c r="T1908" s="38">
        <v>0</v>
      </c>
      <c r="U1908" s="19"/>
      <c r="V1908" s="38">
        <v>0</v>
      </c>
      <c r="W1908" s="19"/>
      <c r="X1908" s="38">
        <v>0</v>
      </c>
      <c r="Y1908" s="38">
        <v>68650</v>
      </c>
      <c r="Z1908" s="38">
        <v>68650</v>
      </c>
      <c r="AA1908" s="39" t="s">
        <v>16258</v>
      </c>
      <c r="AB1908" s="38" t="s">
        <v>158</v>
      </c>
      <c r="AC1908" s="38" t="s">
        <v>112</v>
      </c>
    </row>
    <row r="1909" spans="1:31" x14ac:dyDescent="0.25">
      <c r="A1909" s="13" t="str">
        <f t="shared" si="60"/>
        <v>1845600630</v>
      </c>
      <c r="B1909" s="35">
        <v>1904</v>
      </c>
      <c r="C1909" s="36" t="s">
        <v>16259</v>
      </c>
      <c r="D1909" s="13" t="str">
        <f t="shared" si="61"/>
        <v>1845600630</v>
      </c>
      <c r="E1909" s="36"/>
      <c r="F1909" s="35" t="s">
        <v>16260</v>
      </c>
      <c r="G1909" s="37">
        <v>44111.537326388891</v>
      </c>
      <c r="H1909" s="35" t="s">
        <v>157</v>
      </c>
      <c r="I1909" s="35" t="s">
        <v>16261</v>
      </c>
      <c r="J1909" s="35" t="s">
        <v>16261</v>
      </c>
      <c r="K1909" s="35" t="s">
        <v>16262</v>
      </c>
      <c r="L1909" s="35" t="s">
        <v>16263</v>
      </c>
      <c r="M1909" s="35" t="s">
        <v>16264</v>
      </c>
      <c r="N1909" s="35" t="s">
        <v>16265</v>
      </c>
      <c r="O1909" s="35" t="s">
        <v>16266</v>
      </c>
      <c r="P1909" s="38">
        <v>50000</v>
      </c>
      <c r="Q1909" s="38">
        <v>6650</v>
      </c>
      <c r="R1909" s="38">
        <v>0</v>
      </c>
      <c r="S1909" s="38">
        <v>0</v>
      </c>
      <c r="T1909" s="38">
        <v>0</v>
      </c>
      <c r="U1909" s="19"/>
      <c r="V1909" s="38">
        <v>0</v>
      </c>
      <c r="W1909" s="19"/>
      <c r="X1909" s="38">
        <v>0</v>
      </c>
      <c r="Y1909" s="38">
        <v>56650</v>
      </c>
      <c r="Z1909" s="38">
        <v>56650</v>
      </c>
      <c r="AA1909" s="20"/>
      <c r="AB1909" s="19"/>
      <c r="AC1909" s="38" t="s">
        <v>112</v>
      </c>
    </row>
    <row r="1910" spans="1:31" x14ac:dyDescent="0.25">
      <c r="A1910" s="13" t="str">
        <f t="shared" si="60"/>
        <v>1186500756</v>
      </c>
      <c r="B1910" s="35">
        <v>1905</v>
      </c>
      <c r="C1910" s="36" t="s">
        <v>16267</v>
      </c>
      <c r="D1910" s="13" t="str">
        <f t="shared" si="61"/>
        <v>1186500756</v>
      </c>
      <c r="E1910" s="36"/>
      <c r="F1910" s="35" t="s">
        <v>16268</v>
      </c>
      <c r="G1910" s="37">
        <v>44111.538171296299</v>
      </c>
      <c r="H1910" s="35" t="s">
        <v>157</v>
      </c>
      <c r="I1910" s="35" t="s">
        <v>16269</v>
      </c>
      <c r="J1910" s="35" t="s">
        <v>16269</v>
      </c>
      <c r="K1910" s="35" t="s">
        <v>16270</v>
      </c>
      <c r="L1910" s="35" t="s">
        <v>16271</v>
      </c>
      <c r="M1910" s="35" t="s">
        <v>16272</v>
      </c>
      <c r="N1910" s="35" t="s">
        <v>16273</v>
      </c>
      <c r="O1910" s="35" t="s">
        <v>16274</v>
      </c>
      <c r="P1910" s="38">
        <v>50000</v>
      </c>
      <c r="Q1910" s="38">
        <v>6650</v>
      </c>
      <c r="R1910" s="38">
        <v>0</v>
      </c>
      <c r="S1910" s="38">
        <v>0</v>
      </c>
      <c r="T1910" s="38">
        <v>0</v>
      </c>
      <c r="U1910" s="19"/>
      <c r="V1910" s="38">
        <v>0</v>
      </c>
      <c r="W1910" s="19"/>
      <c r="X1910" s="38">
        <v>0</v>
      </c>
      <c r="Y1910" s="38">
        <v>56650</v>
      </c>
      <c r="Z1910" s="38">
        <v>56650</v>
      </c>
      <c r="AA1910" s="20"/>
      <c r="AB1910" s="19"/>
      <c r="AC1910" s="38" t="s">
        <v>112</v>
      </c>
    </row>
    <row r="1911" spans="1:31" x14ac:dyDescent="0.25">
      <c r="A1911" s="13" t="str">
        <f t="shared" si="60"/>
        <v>1190050037</v>
      </c>
      <c r="B1911" s="35">
        <v>1906</v>
      </c>
      <c r="C1911" s="36" t="s">
        <v>16275</v>
      </c>
      <c r="D1911" s="13" t="str">
        <f t="shared" si="61"/>
        <v>1190050037</v>
      </c>
      <c r="E1911" s="36"/>
      <c r="F1911" s="35" t="s">
        <v>16276</v>
      </c>
      <c r="G1911" s="37">
        <v>44111.5390625</v>
      </c>
      <c r="H1911" s="35" t="s">
        <v>157</v>
      </c>
      <c r="I1911" s="35" t="s">
        <v>16277</v>
      </c>
      <c r="J1911" s="35" t="s">
        <v>16277</v>
      </c>
      <c r="K1911" s="35" t="s">
        <v>16278</v>
      </c>
      <c r="L1911" s="35" t="s">
        <v>16279</v>
      </c>
      <c r="M1911" s="35" t="s">
        <v>16280</v>
      </c>
      <c r="N1911" s="35" t="s">
        <v>1323</v>
      </c>
      <c r="O1911" s="35" t="s">
        <v>1324</v>
      </c>
      <c r="P1911" s="38">
        <v>474000</v>
      </c>
      <c r="Q1911" s="38">
        <v>6650</v>
      </c>
      <c r="R1911" s="38">
        <v>10000</v>
      </c>
      <c r="S1911" s="38">
        <v>0</v>
      </c>
      <c r="T1911" s="38">
        <v>0</v>
      </c>
      <c r="U1911" s="19"/>
      <c r="V1911" s="38">
        <v>0</v>
      </c>
      <c r="W1911" s="19"/>
      <c r="X1911" s="38">
        <v>0</v>
      </c>
      <c r="Y1911" s="38">
        <v>490650</v>
      </c>
      <c r="Z1911" s="38">
        <v>490650</v>
      </c>
      <c r="AA1911" s="39" t="s">
        <v>16281</v>
      </c>
      <c r="AB1911" s="38" t="s">
        <v>162</v>
      </c>
      <c r="AC1911" s="38" t="s">
        <v>112</v>
      </c>
    </row>
    <row r="1912" spans="1:31" x14ac:dyDescent="0.25">
      <c r="A1912" s="13" t="e">
        <f t="shared" ref="A1912:A1915" si="62">D1912</f>
        <v>#VALUE!</v>
      </c>
      <c r="D1912" s="13" t="e">
        <f t="shared" ref="D1912:D1915" si="63">RIGHT(C1912,LEN(C1912)-6)</f>
        <v>#VALUE!</v>
      </c>
    </row>
    <row r="1913" spans="1:31" x14ac:dyDescent="0.25">
      <c r="A1913" s="13" t="str">
        <f t="shared" si="62"/>
        <v>9/16 to 2020/10/08</v>
      </c>
      <c r="B1913" s="10" t="s">
        <v>111</v>
      </c>
      <c r="C1913" s="10" t="s">
        <v>1665</v>
      </c>
      <c r="D1913" s="13" t="str">
        <f t="shared" si="63"/>
        <v>9/16 to 2020/10/08</v>
      </c>
      <c r="E1913" s="32"/>
      <c r="F1913" s="11"/>
      <c r="G1913" s="11"/>
      <c r="H1913" s="11"/>
      <c r="I1913" s="11"/>
      <c r="J1913" s="11"/>
      <c r="K1913" s="11"/>
      <c r="L1913" s="11"/>
      <c r="M1913" s="11"/>
      <c r="N1913" s="11"/>
      <c r="O1913" s="11"/>
      <c r="P1913" s="11"/>
      <c r="Q1913" s="11"/>
      <c r="R1913" s="11"/>
      <c r="S1913" s="12"/>
    </row>
    <row r="1914" spans="1:31" x14ac:dyDescent="0.25">
      <c r="A1914" s="13" t="e">
        <f t="shared" si="62"/>
        <v>#VALUE!</v>
      </c>
      <c r="B1914" s="14"/>
      <c r="D1914" s="13" t="e">
        <f t="shared" si="63"/>
        <v>#VALUE!</v>
      </c>
      <c r="S1914" s="15"/>
    </row>
    <row r="1915" spans="1:31" x14ac:dyDescent="0.25">
      <c r="A1915" s="13" t="str">
        <f t="shared" si="62"/>
        <v>Value</v>
      </c>
      <c r="B1915" s="10" t="s">
        <v>112</v>
      </c>
      <c r="C1915" s="10" t="s">
        <v>113</v>
      </c>
      <c r="D1915" s="13" t="str">
        <f t="shared" si="63"/>
        <v>Value</v>
      </c>
      <c r="E1915" s="10"/>
      <c r="F1915" s="10" t="s">
        <v>114</v>
      </c>
      <c r="G1915" s="10" t="s">
        <v>115</v>
      </c>
      <c r="H1915" s="10" t="s">
        <v>116</v>
      </c>
      <c r="I1915" s="10" t="s">
        <v>117</v>
      </c>
      <c r="K1915" s="10" t="s">
        <v>119</v>
      </c>
      <c r="L1915" s="10" t="s">
        <v>120</v>
      </c>
      <c r="M1915" s="10" t="s">
        <v>121</v>
      </c>
      <c r="N1915" s="10" t="s">
        <v>122</v>
      </c>
      <c r="O1915" s="10" t="s">
        <v>123</v>
      </c>
      <c r="P1915" s="10" t="s">
        <v>124</v>
      </c>
      <c r="Q1915" s="10" t="s">
        <v>125</v>
      </c>
      <c r="Z1915" s="10" t="s">
        <v>134</v>
      </c>
      <c r="AD1915" s="10" t="s">
        <v>925</v>
      </c>
      <c r="AE1915" s="10" t="s">
        <v>926</v>
      </c>
    </row>
    <row r="1916" spans="1:31" x14ac:dyDescent="0.25">
      <c r="A1916" s="13" t="str">
        <f>D1916</f>
        <v>1957942767</v>
      </c>
      <c r="B1916" s="16">
        <v>37</v>
      </c>
      <c r="C1916" s="17" t="s">
        <v>16955</v>
      </c>
      <c r="D1916" s="13" t="str">
        <f>RIGHT(C1916,LEN(C1916)-6)</f>
        <v>1957942767</v>
      </c>
      <c r="E1916" s="17"/>
      <c r="F1916" s="16" t="s">
        <v>16956</v>
      </c>
      <c r="G1916" s="26">
        <v>44090</v>
      </c>
      <c r="H1916" s="16" t="s">
        <v>157</v>
      </c>
      <c r="I1916" s="16" t="s">
        <v>16957</v>
      </c>
      <c r="K1916" s="16" t="s">
        <v>16864</v>
      </c>
      <c r="L1916" s="16" t="s">
        <v>16865</v>
      </c>
      <c r="M1916" s="16" t="s">
        <v>16958</v>
      </c>
      <c r="N1916" s="16" t="s">
        <v>1509</v>
      </c>
      <c r="O1916" s="16" t="s">
        <v>220</v>
      </c>
      <c r="P1916" s="19">
        <v>80000</v>
      </c>
      <c r="Q1916" s="19">
        <v>6650</v>
      </c>
      <c r="Z1916" s="19">
        <v>80000</v>
      </c>
      <c r="AD1916" s="16" t="s">
        <v>1511</v>
      </c>
      <c r="AE1916" s="16">
        <v>14</v>
      </c>
    </row>
    <row r="1917" spans="1:31" x14ac:dyDescent="0.25">
      <c r="A1917" s="13" t="str">
        <f>D1917</f>
        <v>1208592388</v>
      </c>
      <c r="B1917" s="16">
        <v>6</v>
      </c>
      <c r="C1917" s="17" t="s">
        <v>16773</v>
      </c>
      <c r="D1917" s="13" t="str">
        <f>RIGHT(C1917,LEN(C1917)-6)</f>
        <v>1208592388</v>
      </c>
      <c r="E1917" s="17"/>
      <c r="F1917" s="16" t="s">
        <v>16774</v>
      </c>
      <c r="G1917" s="26">
        <v>44091</v>
      </c>
      <c r="H1917" s="16" t="s">
        <v>157</v>
      </c>
      <c r="I1917" s="16" t="s">
        <v>16775</v>
      </c>
      <c r="K1917" s="16" t="s">
        <v>16776</v>
      </c>
      <c r="L1917" s="16" t="s">
        <v>16777</v>
      </c>
      <c r="M1917" s="16" t="s">
        <v>16778</v>
      </c>
      <c r="N1917" s="16" t="s">
        <v>16779</v>
      </c>
      <c r="O1917" s="16" t="s">
        <v>16780</v>
      </c>
      <c r="P1917" s="19">
        <v>80000</v>
      </c>
      <c r="Q1917" s="19">
        <v>6650</v>
      </c>
      <c r="Z1917" s="19">
        <v>80000</v>
      </c>
      <c r="AD1917" s="16" t="s">
        <v>1514</v>
      </c>
      <c r="AE1917" s="16">
        <v>14</v>
      </c>
    </row>
    <row r="1918" spans="1:31" x14ac:dyDescent="0.25">
      <c r="A1918" s="13" t="str">
        <f>D1918</f>
        <v>1523303226</v>
      </c>
      <c r="B1918" s="16">
        <v>17</v>
      </c>
      <c r="C1918" s="17" t="s">
        <v>16842</v>
      </c>
      <c r="D1918" s="13" t="str">
        <f>RIGHT(C1918,LEN(C1918)-6)</f>
        <v>1523303226</v>
      </c>
      <c r="E1918" s="17"/>
      <c r="F1918" s="16" t="s">
        <v>16843</v>
      </c>
      <c r="G1918" s="26">
        <v>44091</v>
      </c>
      <c r="H1918" s="16" t="s">
        <v>157</v>
      </c>
      <c r="I1918" s="16" t="s">
        <v>16844</v>
      </c>
      <c r="K1918" s="16" t="s">
        <v>16845</v>
      </c>
      <c r="L1918" s="16" t="s">
        <v>16846</v>
      </c>
      <c r="M1918" s="16" t="s">
        <v>16847</v>
      </c>
      <c r="N1918" s="16" t="s">
        <v>10713</v>
      </c>
      <c r="O1918" s="16" t="s">
        <v>10714</v>
      </c>
      <c r="P1918" s="19">
        <v>80000</v>
      </c>
      <c r="Q1918" s="19">
        <v>6650</v>
      </c>
      <c r="Z1918" s="19">
        <v>80000</v>
      </c>
      <c r="AD1918" s="16" t="s">
        <v>1093</v>
      </c>
      <c r="AE1918" s="16">
        <v>14</v>
      </c>
    </row>
    <row r="1919" spans="1:31" x14ac:dyDescent="0.25">
      <c r="A1919" s="13" t="str">
        <f>D1919</f>
        <v>1629292860</v>
      </c>
      <c r="B1919" s="16">
        <v>20</v>
      </c>
      <c r="C1919" s="17" t="s">
        <v>16861</v>
      </c>
      <c r="D1919" s="13" t="str">
        <f>RIGHT(C1919,LEN(C1919)-6)</f>
        <v>1629292860</v>
      </c>
      <c r="E1919" s="17"/>
      <c r="F1919" s="16" t="s">
        <v>16862</v>
      </c>
      <c r="G1919" s="26">
        <v>44091</v>
      </c>
      <c r="H1919" s="16" t="s">
        <v>157</v>
      </c>
      <c r="I1919" s="16" t="s">
        <v>16863</v>
      </c>
      <c r="K1919" s="16" t="s">
        <v>16864</v>
      </c>
      <c r="L1919" s="16" t="s">
        <v>16865</v>
      </c>
      <c r="M1919" s="16" t="s">
        <v>16866</v>
      </c>
      <c r="N1919" s="16" t="s">
        <v>16867</v>
      </c>
      <c r="O1919" s="16" t="s">
        <v>16868</v>
      </c>
      <c r="P1919" s="19">
        <v>80000</v>
      </c>
      <c r="Q1919" s="19">
        <v>6650</v>
      </c>
      <c r="Z1919" s="19">
        <v>80000</v>
      </c>
      <c r="AD1919" s="16" t="s">
        <v>1511</v>
      </c>
      <c r="AE1919" s="16">
        <v>14</v>
      </c>
    </row>
    <row r="1920" spans="1:31" x14ac:dyDescent="0.25">
      <c r="A1920" s="13" t="str">
        <f>D1920</f>
        <v>1722943540</v>
      </c>
      <c r="B1920" s="16">
        <v>28</v>
      </c>
      <c r="C1920" s="17" t="s">
        <v>16907</v>
      </c>
      <c r="D1920" s="13" t="str">
        <f>RIGHT(C1920,LEN(C1920)-6)</f>
        <v>1722943540</v>
      </c>
      <c r="E1920" s="17"/>
      <c r="F1920" s="16" t="s">
        <v>16908</v>
      </c>
      <c r="G1920" s="26">
        <v>44091</v>
      </c>
      <c r="H1920" s="16" t="s">
        <v>157</v>
      </c>
      <c r="I1920" s="16" t="s">
        <v>16909</v>
      </c>
      <c r="K1920" s="16" t="s">
        <v>16910</v>
      </c>
      <c r="L1920" s="16" t="s">
        <v>16911</v>
      </c>
      <c r="M1920" s="16" t="s">
        <v>16912</v>
      </c>
      <c r="N1920" s="16" t="s">
        <v>472</v>
      </c>
      <c r="O1920" s="16" t="s">
        <v>473</v>
      </c>
      <c r="P1920" s="19">
        <v>200000</v>
      </c>
      <c r="Q1920" s="19">
        <v>6650</v>
      </c>
      <c r="Z1920" s="19">
        <v>200000</v>
      </c>
      <c r="AD1920" s="16" t="s">
        <v>16913</v>
      </c>
      <c r="AE1920" s="16">
        <v>14</v>
      </c>
    </row>
    <row r="1921" spans="1:31" x14ac:dyDescent="0.25">
      <c r="A1921" s="13" t="str">
        <f>D1921</f>
        <v>1998206256</v>
      </c>
      <c r="B1921" s="16">
        <v>38</v>
      </c>
      <c r="C1921" s="17" t="s">
        <v>16959</v>
      </c>
      <c r="D1921" s="13" t="str">
        <f>RIGHT(C1921,LEN(C1921)-6)</f>
        <v>1998206256</v>
      </c>
      <c r="E1921" s="17"/>
      <c r="F1921" s="16" t="s">
        <v>16960</v>
      </c>
      <c r="G1921" s="26">
        <v>44094</v>
      </c>
      <c r="H1921" s="16" t="s">
        <v>157</v>
      </c>
      <c r="I1921" s="16" t="s">
        <v>16961</v>
      </c>
      <c r="K1921" s="16" t="s">
        <v>16752</v>
      </c>
      <c r="L1921" s="16" t="s">
        <v>16753</v>
      </c>
      <c r="M1921" s="16" t="s">
        <v>16962</v>
      </c>
      <c r="N1921" s="16" t="s">
        <v>16963</v>
      </c>
      <c r="O1921" s="16" t="s">
        <v>16964</v>
      </c>
      <c r="P1921" s="19">
        <v>80000</v>
      </c>
      <c r="Q1921" s="19">
        <v>6650</v>
      </c>
      <c r="Z1921" s="19">
        <v>80000</v>
      </c>
      <c r="AD1921" s="16" t="s">
        <v>1517</v>
      </c>
      <c r="AE1921" s="16">
        <v>14</v>
      </c>
    </row>
    <row r="1922" spans="1:31" x14ac:dyDescent="0.25">
      <c r="A1922" s="13" t="str">
        <f>D1922</f>
        <v>1449296748</v>
      </c>
      <c r="B1922" s="16">
        <v>14</v>
      </c>
      <c r="C1922" s="17" t="s">
        <v>16823</v>
      </c>
      <c r="D1922" s="13" t="str">
        <f>RIGHT(C1922,LEN(C1922)-6)</f>
        <v>1449296748</v>
      </c>
      <c r="E1922" s="17"/>
      <c r="F1922" s="16" t="s">
        <v>16824</v>
      </c>
      <c r="G1922" s="26">
        <v>44095</v>
      </c>
      <c r="H1922" s="16" t="s">
        <v>157</v>
      </c>
      <c r="I1922" s="16" t="s">
        <v>16825</v>
      </c>
      <c r="K1922" s="16" t="s">
        <v>16752</v>
      </c>
      <c r="L1922" s="16" t="s">
        <v>16753</v>
      </c>
      <c r="M1922" s="16" t="s">
        <v>16826</v>
      </c>
      <c r="N1922" s="16" t="s">
        <v>16827</v>
      </c>
      <c r="O1922" s="16" t="s">
        <v>16828</v>
      </c>
      <c r="P1922" s="19">
        <v>80000</v>
      </c>
      <c r="Q1922" s="19">
        <v>6650</v>
      </c>
      <c r="Z1922" s="19">
        <v>80000</v>
      </c>
      <c r="AD1922" s="16" t="s">
        <v>1517</v>
      </c>
      <c r="AE1922" s="16">
        <v>14</v>
      </c>
    </row>
    <row r="1923" spans="1:31" x14ac:dyDescent="0.25">
      <c r="A1923" s="13" t="str">
        <f>D1923</f>
        <v>1868956629</v>
      </c>
      <c r="B1923" s="16">
        <v>33</v>
      </c>
      <c r="C1923" s="17" t="s">
        <v>16932</v>
      </c>
      <c r="D1923" s="13" t="str">
        <f>RIGHT(C1923,LEN(C1923)-6)</f>
        <v>1868956629</v>
      </c>
      <c r="E1923" s="17"/>
      <c r="F1923" s="16" t="s">
        <v>16933</v>
      </c>
      <c r="G1923" s="26">
        <v>44095</v>
      </c>
      <c r="H1923" s="16" t="s">
        <v>157</v>
      </c>
      <c r="I1923" s="16" t="s">
        <v>16934</v>
      </c>
      <c r="K1923" s="16" t="s">
        <v>16910</v>
      </c>
      <c r="L1923" s="16" t="s">
        <v>16911</v>
      </c>
      <c r="M1923" s="16" t="s">
        <v>16935</v>
      </c>
      <c r="N1923" s="16" t="s">
        <v>1279</v>
      </c>
      <c r="O1923" s="16" t="s">
        <v>1280</v>
      </c>
      <c r="P1923" s="19">
        <v>200000</v>
      </c>
      <c r="Q1923" s="19">
        <v>6650</v>
      </c>
      <c r="Z1923" s="19">
        <v>200000</v>
      </c>
      <c r="AD1923" s="16" t="s">
        <v>16913</v>
      </c>
      <c r="AE1923" s="16">
        <v>14</v>
      </c>
    </row>
    <row r="1924" spans="1:31" x14ac:dyDescent="0.25">
      <c r="A1924" s="13" t="str">
        <f>D1924</f>
        <v>0676202WGFA</v>
      </c>
      <c r="B1924" s="16">
        <v>39</v>
      </c>
      <c r="C1924" s="17" t="s">
        <v>16965</v>
      </c>
      <c r="D1924" s="13" t="str">
        <f>RIGHT(C1924,LEN(C1924)-6)</f>
        <v>0676202WGFA</v>
      </c>
      <c r="E1924" s="17"/>
      <c r="F1924" s="16" t="s">
        <v>16965</v>
      </c>
      <c r="G1924" s="26">
        <v>44095</v>
      </c>
      <c r="H1924" s="16" t="s">
        <v>180</v>
      </c>
      <c r="I1924" s="16" t="s">
        <v>16966</v>
      </c>
      <c r="K1924" s="16" t="s">
        <v>16845</v>
      </c>
      <c r="L1924" s="16" t="s">
        <v>16846</v>
      </c>
      <c r="M1924" s="16" t="s">
        <v>16967</v>
      </c>
      <c r="N1924" s="16" t="s">
        <v>16968</v>
      </c>
      <c r="O1924" s="16" t="s">
        <v>16969</v>
      </c>
      <c r="P1924" s="19">
        <v>80000</v>
      </c>
      <c r="Q1924" s="19">
        <v>5200</v>
      </c>
      <c r="Z1924" s="19">
        <v>80000</v>
      </c>
      <c r="AD1924" s="16" t="s">
        <v>1093</v>
      </c>
      <c r="AE1924" s="16">
        <v>14</v>
      </c>
    </row>
    <row r="1925" spans="1:31" x14ac:dyDescent="0.25">
      <c r="A1925" s="13" t="str">
        <f>D1925</f>
        <v>1076147779</v>
      </c>
      <c r="B1925" s="16">
        <v>2</v>
      </c>
      <c r="C1925" s="17" t="s">
        <v>16749</v>
      </c>
      <c r="D1925" s="13" t="str">
        <f>RIGHT(C1925,LEN(C1925)-6)</f>
        <v>1076147779</v>
      </c>
      <c r="E1925" s="17"/>
      <c r="F1925" s="16" t="s">
        <v>16750</v>
      </c>
      <c r="G1925" s="26">
        <v>44096</v>
      </c>
      <c r="H1925" s="16" t="s">
        <v>157</v>
      </c>
      <c r="I1925" s="16" t="s">
        <v>16751</v>
      </c>
      <c r="K1925" s="16" t="s">
        <v>16752</v>
      </c>
      <c r="L1925" s="16" t="s">
        <v>16753</v>
      </c>
      <c r="M1925" s="16" t="s">
        <v>16754</v>
      </c>
      <c r="N1925" s="16" t="s">
        <v>1279</v>
      </c>
      <c r="O1925" s="16" t="s">
        <v>1280</v>
      </c>
      <c r="P1925" s="19">
        <v>160000</v>
      </c>
      <c r="Q1925" s="19">
        <v>6650</v>
      </c>
      <c r="Z1925" s="19">
        <v>160000</v>
      </c>
      <c r="AD1925" s="16" t="s">
        <v>1517</v>
      </c>
      <c r="AE1925" s="16">
        <v>14</v>
      </c>
    </row>
    <row r="1926" spans="1:31" x14ac:dyDescent="0.25">
      <c r="A1926" s="13" t="str">
        <f>D1926</f>
        <v>1703487688</v>
      </c>
      <c r="B1926" s="16">
        <v>27</v>
      </c>
      <c r="C1926" s="17" t="s">
        <v>16901</v>
      </c>
      <c r="D1926" s="13" t="str">
        <f>RIGHT(C1926,LEN(C1926)-6)</f>
        <v>1703487688</v>
      </c>
      <c r="E1926" s="17"/>
      <c r="F1926" s="16" t="s">
        <v>16902</v>
      </c>
      <c r="G1926" s="26">
        <v>44096</v>
      </c>
      <c r="H1926" s="16" t="s">
        <v>157</v>
      </c>
      <c r="I1926" s="16" t="s">
        <v>16903</v>
      </c>
      <c r="K1926" s="16" t="s">
        <v>16845</v>
      </c>
      <c r="L1926" s="16" t="s">
        <v>16846</v>
      </c>
      <c r="M1926" s="16" t="s">
        <v>16904</v>
      </c>
      <c r="N1926" s="16" t="s">
        <v>16905</v>
      </c>
      <c r="O1926" s="16" t="s">
        <v>16906</v>
      </c>
      <c r="P1926" s="19">
        <v>80000</v>
      </c>
      <c r="Q1926" s="19">
        <v>6650</v>
      </c>
      <c r="Z1926" s="19">
        <v>80000</v>
      </c>
      <c r="AD1926" s="16" t="s">
        <v>1093</v>
      </c>
      <c r="AE1926" s="16">
        <v>14</v>
      </c>
    </row>
    <row r="1927" spans="1:31" x14ac:dyDescent="0.25">
      <c r="A1927" s="13" t="str">
        <f>D1927</f>
        <v>1827987236</v>
      </c>
      <c r="B1927" s="16">
        <v>31</v>
      </c>
      <c r="C1927" s="17" t="s">
        <v>16922</v>
      </c>
      <c r="D1927" s="13" t="str">
        <f>RIGHT(C1927,LEN(C1927)-6)</f>
        <v>1827987236</v>
      </c>
      <c r="E1927" s="17"/>
      <c r="F1927" s="16" t="s">
        <v>16923</v>
      </c>
      <c r="G1927" s="26">
        <v>44096</v>
      </c>
      <c r="H1927" s="16" t="s">
        <v>157</v>
      </c>
      <c r="I1927" s="16" t="s">
        <v>16924</v>
      </c>
      <c r="K1927" s="16" t="s">
        <v>16746</v>
      </c>
      <c r="L1927" s="16" t="s">
        <v>16747</v>
      </c>
      <c r="M1927" s="16" t="s">
        <v>16925</v>
      </c>
      <c r="N1927" s="16" t="s">
        <v>808</v>
      </c>
      <c r="O1927" s="16" t="s">
        <v>809</v>
      </c>
      <c r="P1927" s="19">
        <v>80000</v>
      </c>
      <c r="Q1927" s="19">
        <v>6650</v>
      </c>
      <c r="Z1927" s="19">
        <v>80000</v>
      </c>
      <c r="AD1927" s="16" t="s">
        <v>1515</v>
      </c>
      <c r="AE1927" s="16">
        <v>14</v>
      </c>
    </row>
    <row r="1928" spans="1:31" x14ac:dyDescent="0.25">
      <c r="A1928" s="13" t="str">
        <f>D1928</f>
        <v>1898637850</v>
      </c>
      <c r="B1928" s="16">
        <v>35</v>
      </c>
      <c r="C1928" s="17" t="s">
        <v>16942</v>
      </c>
      <c r="D1928" s="13" t="str">
        <f>RIGHT(C1928,LEN(C1928)-6)</f>
        <v>1898637850</v>
      </c>
      <c r="E1928" s="17"/>
      <c r="F1928" s="16" t="s">
        <v>16943</v>
      </c>
      <c r="G1928" s="26">
        <v>44096</v>
      </c>
      <c r="H1928" s="16" t="s">
        <v>157</v>
      </c>
      <c r="I1928" s="16" t="s">
        <v>16944</v>
      </c>
      <c r="K1928" s="16" t="s">
        <v>16945</v>
      </c>
      <c r="L1928" s="16" t="s">
        <v>16946</v>
      </c>
      <c r="M1928" s="16" t="s">
        <v>16947</v>
      </c>
      <c r="N1928" s="16" t="s">
        <v>152</v>
      </c>
      <c r="O1928" s="16" t="s">
        <v>153</v>
      </c>
      <c r="P1928" s="19">
        <v>200000</v>
      </c>
      <c r="Q1928" s="19">
        <v>6650</v>
      </c>
      <c r="Z1928" s="19">
        <v>200000</v>
      </c>
      <c r="AD1928" s="16" t="s">
        <v>16948</v>
      </c>
      <c r="AE1928" s="16">
        <v>14</v>
      </c>
    </row>
    <row r="1929" spans="1:31" x14ac:dyDescent="0.25">
      <c r="A1929" s="13" t="str">
        <f>D1929</f>
        <v>1045058690</v>
      </c>
      <c r="B1929" s="16">
        <v>1</v>
      </c>
      <c r="C1929" s="17" t="s">
        <v>16743</v>
      </c>
      <c r="D1929" s="13" t="str">
        <f>RIGHT(C1929,LEN(C1929)-6)</f>
        <v>1045058690</v>
      </c>
      <c r="E1929" s="17"/>
      <c r="F1929" s="16" t="s">
        <v>16744</v>
      </c>
      <c r="G1929" s="26">
        <v>44097</v>
      </c>
      <c r="H1929" s="16" t="s">
        <v>157</v>
      </c>
      <c r="I1929" s="16" t="s">
        <v>16745</v>
      </c>
      <c r="K1929" s="16" t="s">
        <v>16746</v>
      </c>
      <c r="L1929" s="16" t="s">
        <v>16747</v>
      </c>
      <c r="M1929" s="16" t="s">
        <v>16748</v>
      </c>
      <c r="N1929" s="16" t="s">
        <v>589</v>
      </c>
      <c r="O1929" s="16" t="s">
        <v>590</v>
      </c>
      <c r="P1929" s="19">
        <v>80000</v>
      </c>
      <c r="Q1929" s="19">
        <v>6650</v>
      </c>
      <c r="Z1929" s="19">
        <v>80000</v>
      </c>
      <c r="AD1929" s="16" t="s">
        <v>1515</v>
      </c>
      <c r="AE1929" s="16">
        <v>14</v>
      </c>
    </row>
    <row r="1930" spans="1:31" x14ac:dyDescent="0.25">
      <c r="A1930" s="13" t="str">
        <f>D1930</f>
        <v>08475467UG5</v>
      </c>
      <c r="B1930" s="16">
        <v>40</v>
      </c>
      <c r="C1930" s="17" t="s">
        <v>16970</v>
      </c>
      <c r="D1930" s="13" t="str">
        <f>RIGHT(C1930,LEN(C1930)-6)</f>
        <v>08475467UG5</v>
      </c>
      <c r="E1930" s="17"/>
      <c r="F1930" s="16" t="s">
        <v>16970</v>
      </c>
      <c r="G1930" s="26">
        <v>44097</v>
      </c>
      <c r="H1930" s="16" t="s">
        <v>180</v>
      </c>
      <c r="I1930" s="16" t="s">
        <v>16971</v>
      </c>
      <c r="K1930" s="16" t="s">
        <v>16746</v>
      </c>
      <c r="L1930" s="16" t="s">
        <v>16747</v>
      </c>
      <c r="M1930" s="16" t="s">
        <v>16972</v>
      </c>
      <c r="N1930" s="16" t="s">
        <v>3723</v>
      </c>
      <c r="O1930" s="16" t="s">
        <v>3724</v>
      </c>
      <c r="P1930" s="19">
        <v>80000</v>
      </c>
      <c r="Q1930" s="19">
        <v>5200</v>
      </c>
      <c r="Z1930" s="19">
        <v>80000</v>
      </c>
      <c r="AD1930" s="16" t="s">
        <v>1515</v>
      </c>
      <c r="AE1930" s="16">
        <v>14</v>
      </c>
    </row>
    <row r="1931" spans="1:31" x14ac:dyDescent="0.25">
      <c r="A1931" s="13" t="str">
        <f>D1931</f>
        <v>0860955BTVV</v>
      </c>
      <c r="B1931" s="16">
        <v>41</v>
      </c>
      <c r="C1931" s="17" t="s">
        <v>16973</v>
      </c>
      <c r="D1931" s="13" t="str">
        <f>RIGHT(C1931,LEN(C1931)-6)</f>
        <v>0860955BTVV</v>
      </c>
      <c r="E1931" s="17"/>
      <c r="F1931" s="16" t="s">
        <v>16973</v>
      </c>
      <c r="G1931" s="26">
        <v>44097</v>
      </c>
      <c r="H1931" s="16" t="s">
        <v>180</v>
      </c>
      <c r="I1931" s="16" t="s">
        <v>16974</v>
      </c>
      <c r="K1931" s="16" t="s">
        <v>16845</v>
      </c>
      <c r="L1931" s="16" t="s">
        <v>16846</v>
      </c>
      <c r="M1931" s="16" t="s">
        <v>16975</v>
      </c>
      <c r="N1931" s="16" t="s">
        <v>1188</v>
      </c>
      <c r="O1931" s="16" t="s">
        <v>16976</v>
      </c>
      <c r="P1931" s="19">
        <v>80000</v>
      </c>
      <c r="Q1931" s="19">
        <v>5200</v>
      </c>
      <c r="Z1931" s="19">
        <v>80000</v>
      </c>
      <c r="AD1931" s="16" t="s">
        <v>1093</v>
      </c>
      <c r="AE1931" s="16">
        <v>14</v>
      </c>
    </row>
    <row r="1932" spans="1:31" x14ac:dyDescent="0.25">
      <c r="A1932" s="13" t="str">
        <f>D1932</f>
        <v>0875342MQR8</v>
      </c>
      <c r="B1932" s="16">
        <v>42</v>
      </c>
      <c r="C1932" s="17" t="s">
        <v>16977</v>
      </c>
      <c r="D1932" s="13" t="str">
        <f>RIGHT(C1932,LEN(C1932)-6)</f>
        <v>0875342MQR8</v>
      </c>
      <c r="E1932" s="17"/>
      <c r="F1932" s="16" t="s">
        <v>16977</v>
      </c>
      <c r="G1932" s="26">
        <v>44097</v>
      </c>
      <c r="H1932" s="16" t="s">
        <v>180</v>
      </c>
      <c r="I1932" s="16" t="s">
        <v>16978</v>
      </c>
      <c r="K1932" s="16" t="s">
        <v>16845</v>
      </c>
      <c r="L1932" s="16" t="s">
        <v>16846</v>
      </c>
      <c r="M1932" s="16" t="s">
        <v>16979</v>
      </c>
      <c r="N1932" s="16" t="s">
        <v>3723</v>
      </c>
      <c r="O1932" s="16" t="s">
        <v>3724</v>
      </c>
      <c r="P1932" s="19">
        <v>80000</v>
      </c>
      <c r="Q1932" s="19">
        <v>5200</v>
      </c>
      <c r="Z1932" s="19">
        <v>80000</v>
      </c>
      <c r="AD1932" s="16" t="s">
        <v>1093</v>
      </c>
      <c r="AE1932" s="16">
        <v>14</v>
      </c>
    </row>
    <row r="1933" spans="1:31" x14ac:dyDescent="0.25">
      <c r="A1933" s="13" t="str">
        <f>D1933</f>
        <v>1244949755</v>
      </c>
      <c r="B1933" s="16">
        <v>8</v>
      </c>
      <c r="C1933" s="17" t="s">
        <v>16786</v>
      </c>
      <c r="D1933" s="13" t="str">
        <f>RIGHT(C1933,LEN(C1933)-6)</f>
        <v>1244949755</v>
      </c>
      <c r="E1933" s="17"/>
      <c r="F1933" s="16" t="s">
        <v>16787</v>
      </c>
      <c r="G1933" s="26">
        <v>44098</v>
      </c>
      <c r="H1933" s="16" t="s">
        <v>157</v>
      </c>
      <c r="I1933" s="16" t="s">
        <v>16788</v>
      </c>
      <c r="K1933" s="16" t="s">
        <v>16746</v>
      </c>
      <c r="L1933" s="16" t="s">
        <v>16747</v>
      </c>
      <c r="M1933" s="16" t="s">
        <v>16789</v>
      </c>
      <c r="N1933" s="16" t="s">
        <v>628</v>
      </c>
      <c r="O1933" s="16" t="s">
        <v>629</v>
      </c>
      <c r="P1933" s="19">
        <v>80000</v>
      </c>
      <c r="Q1933" s="19">
        <v>6650</v>
      </c>
      <c r="Z1933" s="19">
        <v>80000</v>
      </c>
      <c r="AD1933" s="16" t="s">
        <v>1515</v>
      </c>
      <c r="AE1933" s="16">
        <v>14</v>
      </c>
    </row>
    <row r="1934" spans="1:31" x14ac:dyDescent="0.25">
      <c r="A1934" s="13" t="str">
        <f>D1934</f>
        <v>1388929646</v>
      </c>
      <c r="B1934" s="16">
        <v>13</v>
      </c>
      <c r="C1934" s="17" t="s">
        <v>16817</v>
      </c>
      <c r="D1934" s="13" t="str">
        <f>RIGHT(C1934,LEN(C1934)-6)</f>
        <v>1388929646</v>
      </c>
      <c r="E1934" s="17"/>
      <c r="F1934" s="16" t="s">
        <v>16818</v>
      </c>
      <c r="G1934" s="26">
        <v>44098</v>
      </c>
      <c r="H1934" s="16" t="s">
        <v>157</v>
      </c>
      <c r="I1934" s="16" t="s">
        <v>16819</v>
      </c>
      <c r="K1934" s="16" t="s">
        <v>16752</v>
      </c>
      <c r="L1934" s="16" t="s">
        <v>16753</v>
      </c>
      <c r="M1934" s="16" t="s">
        <v>16820</v>
      </c>
      <c r="N1934" s="16" t="s">
        <v>16821</v>
      </c>
      <c r="O1934" s="16" t="s">
        <v>16822</v>
      </c>
      <c r="P1934" s="19">
        <v>80000</v>
      </c>
      <c r="Q1934" s="19">
        <v>6650</v>
      </c>
      <c r="Z1934" s="19">
        <v>80000</v>
      </c>
      <c r="AD1934" s="16" t="s">
        <v>1517</v>
      </c>
      <c r="AE1934" s="16">
        <v>14</v>
      </c>
    </row>
    <row r="1935" spans="1:31" x14ac:dyDescent="0.25">
      <c r="A1935" s="13" t="str">
        <f>D1935</f>
        <v>1777488389</v>
      </c>
      <c r="B1935" s="16">
        <v>30</v>
      </c>
      <c r="C1935" s="17" t="s">
        <v>16918</v>
      </c>
      <c r="D1935" s="13" t="str">
        <f>RIGHT(C1935,LEN(C1935)-6)</f>
        <v>1777488389</v>
      </c>
      <c r="E1935" s="17"/>
      <c r="F1935" s="16" t="s">
        <v>16919</v>
      </c>
      <c r="G1935" s="26">
        <v>44098</v>
      </c>
      <c r="H1935" s="16" t="s">
        <v>157</v>
      </c>
      <c r="I1935" s="16" t="s">
        <v>16920</v>
      </c>
      <c r="K1935" s="16" t="str">
        <f>I1935</f>
        <v>TA200924001</v>
      </c>
      <c r="L1935" s="16"/>
      <c r="M1935" s="16" t="s">
        <v>16921</v>
      </c>
      <c r="N1935" s="16" t="s">
        <v>16827</v>
      </c>
      <c r="O1935" s="16" t="s">
        <v>16828</v>
      </c>
      <c r="P1935" s="19">
        <v>80000</v>
      </c>
      <c r="Q1935" s="19">
        <v>6650</v>
      </c>
      <c r="Z1935" s="19">
        <v>80000</v>
      </c>
      <c r="AD1935" s="16" t="s">
        <v>16794</v>
      </c>
      <c r="AE1935" s="16">
        <v>14</v>
      </c>
    </row>
    <row r="1936" spans="1:31" x14ac:dyDescent="0.25">
      <c r="A1936" s="13" t="str">
        <f>D1936</f>
        <v>0915611C4EW</v>
      </c>
      <c r="B1936" s="16">
        <v>43</v>
      </c>
      <c r="C1936" s="17" t="s">
        <v>16980</v>
      </c>
      <c r="D1936" s="13" t="str">
        <f>RIGHT(C1936,LEN(C1936)-6)</f>
        <v>0915611C4EW</v>
      </c>
      <c r="E1936" s="17"/>
      <c r="F1936" s="16" t="s">
        <v>16980</v>
      </c>
      <c r="G1936" s="26">
        <v>44098</v>
      </c>
      <c r="H1936" s="16" t="s">
        <v>180</v>
      </c>
      <c r="I1936" s="16" t="s">
        <v>16981</v>
      </c>
      <c r="K1936" s="16" t="s">
        <v>16845</v>
      </c>
      <c r="L1936" s="16" t="s">
        <v>16846</v>
      </c>
      <c r="M1936" s="16" t="s">
        <v>16982</v>
      </c>
      <c r="N1936" s="16" t="s">
        <v>16983</v>
      </c>
      <c r="O1936" s="16" t="s">
        <v>16984</v>
      </c>
      <c r="P1936" s="19">
        <v>80000</v>
      </c>
      <c r="Q1936" s="19">
        <v>5200</v>
      </c>
      <c r="Z1936" s="19">
        <v>80000</v>
      </c>
      <c r="AD1936" s="16" t="s">
        <v>1093</v>
      </c>
      <c r="AE1936" s="16">
        <v>14</v>
      </c>
    </row>
    <row r="1937" spans="1:31" x14ac:dyDescent="0.25">
      <c r="A1937" s="13" t="str">
        <f>D1937</f>
        <v>09665693K5R</v>
      </c>
      <c r="B1937" s="16">
        <v>44</v>
      </c>
      <c r="C1937" s="17" t="s">
        <v>16985</v>
      </c>
      <c r="D1937" s="13" t="str">
        <f>RIGHT(C1937,LEN(C1937)-6)</f>
        <v>09665693K5R</v>
      </c>
      <c r="E1937" s="17"/>
      <c r="F1937" s="16" t="s">
        <v>16985</v>
      </c>
      <c r="G1937" s="26">
        <v>44098</v>
      </c>
      <c r="H1937" s="16" t="s">
        <v>180</v>
      </c>
      <c r="I1937" s="16" t="s">
        <v>16986</v>
      </c>
      <c r="K1937" s="16" t="s">
        <v>16845</v>
      </c>
      <c r="L1937" s="16" t="s">
        <v>16846</v>
      </c>
      <c r="M1937" s="16" t="s">
        <v>16987</v>
      </c>
      <c r="N1937" s="16" t="s">
        <v>16988</v>
      </c>
      <c r="O1937" s="16" t="s">
        <v>16989</v>
      </c>
      <c r="P1937" s="19">
        <v>80000</v>
      </c>
      <c r="Q1937" s="19">
        <v>5200</v>
      </c>
      <c r="Z1937" s="19">
        <v>80000</v>
      </c>
      <c r="AD1937" s="16" t="s">
        <v>1093</v>
      </c>
      <c r="AE1937" s="16">
        <v>14</v>
      </c>
    </row>
    <row r="1938" spans="1:31" x14ac:dyDescent="0.25">
      <c r="A1938" s="13" t="str">
        <f>D1938</f>
        <v>1456812715</v>
      </c>
      <c r="B1938" s="16">
        <v>15</v>
      </c>
      <c r="C1938" s="17" t="s">
        <v>16829</v>
      </c>
      <c r="D1938" s="13" t="str">
        <f>RIGHT(C1938,LEN(C1938)-6)</f>
        <v>1456812715</v>
      </c>
      <c r="E1938" s="17"/>
      <c r="F1938" s="16" t="s">
        <v>16830</v>
      </c>
      <c r="G1938" s="26">
        <v>44101</v>
      </c>
      <c r="H1938" s="16" t="s">
        <v>157</v>
      </c>
      <c r="I1938" s="16" t="s">
        <v>16831</v>
      </c>
      <c r="K1938" s="16" t="s">
        <v>16832</v>
      </c>
      <c r="L1938" s="16" t="s">
        <v>16833</v>
      </c>
      <c r="M1938" s="16" t="s">
        <v>16834</v>
      </c>
      <c r="N1938" s="16" t="s">
        <v>16835</v>
      </c>
      <c r="O1938" s="16" t="s">
        <v>16836</v>
      </c>
      <c r="P1938" s="19">
        <v>80000</v>
      </c>
      <c r="Q1938" s="19">
        <v>6650</v>
      </c>
      <c r="Z1938" s="19">
        <v>80000</v>
      </c>
      <c r="AD1938" s="16" t="s">
        <v>16837</v>
      </c>
      <c r="AE1938" s="16">
        <v>14</v>
      </c>
    </row>
    <row r="1939" spans="1:31" x14ac:dyDescent="0.25">
      <c r="A1939" s="13" t="str">
        <f>D1939</f>
        <v>1851883425</v>
      </c>
      <c r="B1939" s="16">
        <v>32</v>
      </c>
      <c r="C1939" s="17" t="s">
        <v>16926</v>
      </c>
      <c r="D1939" s="13" t="str">
        <f>RIGHT(C1939,LEN(C1939)-6)</f>
        <v>1851883425</v>
      </c>
      <c r="E1939" s="17"/>
      <c r="F1939" s="16" t="s">
        <v>16927</v>
      </c>
      <c r="G1939" s="26">
        <v>44103</v>
      </c>
      <c r="H1939" s="16" t="s">
        <v>157</v>
      </c>
      <c r="I1939" s="16" t="s">
        <v>16928</v>
      </c>
      <c r="K1939" s="16" t="s">
        <v>16897</v>
      </c>
      <c r="L1939" s="16" t="s">
        <v>16898</v>
      </c>
      <c r="M1939" s="16" t="s">
        <v>16929</v>
      </c>
      <c r="N1939" s="16" t="s">
        <v>16930</v>
      </c>
      <c r="O1939" s="16" t="s">
        <v>16931</v>
      </c>
      <c r="P1939" s="19">
        <v>200000</v>
      </c>
      <c r="Q1939" s="19">
        <v>6650</v>
      </c>
      <c r="Z1939" s="19">
        <v>200000</v>
      </c>
      <c r="AD1939" s="16" t="s">
        <v>16900</v>
      </c>
      <c r="AE1939" s="16">
        <v>14</v>
      </c>
    </row>
    <row r="1940" spans="1:31" x14ac:dyDescent="0.25">
      <c r="A1940" s="13" t="str">
        <f>D1940</f>
        <v>1136874777</v>
      </c>
      <c r="B1940" s="16">
        <v>4</v>
      </c>
      <c r="C1940" s="17" t="s">
        <v>16762</v>
      </c>
      <c r="D1940" s="13" t="str">
        <f>RIGHT(C1940,LEN(C1940)-6)</f>
        <v>1136874777</v>
      </c>
      <c r="E1940" s="17"/>
      <c r="F1940" s="16" t="s">
        <v>16763</v>
      </c>
      <c r="G1940" s="26">
        <v>44104</v>
      </c>
      <c r="H1940" s="16" t="s">
        <v>157</v>
      </c>
      <c r="I1940" s="16" t="s">
        <v>16764</v>
      </c>
      <c r="K1940" s="16" t="s">
        <v>16765</v>
      </c>
      <c r="L1940" s="16" t="s">
        <v>16766</v>
      </c>
      <c r="M1940" s="16" t="s">
        <v>16767</v>
      </c>
      <c r="N1940" s="16" t="s">
        <v>357</v>
      </c>
      <c r="O1940" s="16" t="s">
        <v>358</v>
      </c>
      <c r="P1940" s="19">
        <v>200000</v>
      </c>
      <c r="Q1940" s="19">
        <v>6650</v>
      </c>
      <c r="Z1940" s="19">
        <v>200000</v>
      </c>
      <c r="AD1940" s="16" t="s">
        <v>1516</v>
      </c>
      <c r="AE1940" s="16">
        <v>14</v>
      </c>
    </row>
    <row r="1941" spans="1:31" x14ac:dyDescent="0.25">
      <c r="A1941" s="13" t="str">
        <f>D1941</f>
        <v>1229634393</v>
      </c>
      <c r="B1941" s="16">
        <v>7</v>
      </c>
      <c r="C1941" s="17" t="s">
        <v>16781</v>
      </c>
      <c r="D1941" s="13" t="str">
        <f>RIGHT(C1941,LEN(C1941)-6)</f>
        <v>1229634393</v>
      </c>
      <c r="E1941" s="17"/>
      <c r="F1941" s="16" t="s">
        <v>16782</v>
      </c>
      <c r="G1941" s="26">
        <v>44104</v>
      </c>
      <c r="H1941" s="16" t="s">
        <v>157</v>
      </c>
      <c r="I1941" s="16" t="s">
        <v>16783</v>
      </c>
      <c r="K1941" s="16" t="s">
        <v>16752</v>
      </c>
      <c r="L1941" s="16" t="s">
        <v>16753</v>
      </c>
      <c r="M1941" s="16" t="s">
        <v>16784</v>
      </c>
      <c r="N1941" s="16" t="s">
        <v>930</v>
      </c>
      <c r="O1941" s="16" t="s">
        <v>16785</v>
      </c>
      <c r="P1941" s="19">
        <v>80000</v>
      </c>
      <c r="Q1941" s="19">
        <v>6650</v>
      </c>
      <c r="Z1941" s="19">
        <v>80000</v>
      </c>
      <c r="AD1941" s="16" t="s">
        <v>1517</v>
      </c>
      <c r="AE1941" s="16">
        <v>14</v>
      </c>
    </row>
    <row r="1942" spans="1:31" x14ac:dyDescent="0.25">
      <c r="A1942" s="13" t="str">
        <f>D1942</f>
        <v>1310724185</v>
      </c>
      <c r="B1942" s="16">
        <v>11</v>
      </c>
      <c r="C1942" s="17" t="s">
        <v>16799</v>
      </c>
      <c r="D1942" s="13" t="str">
        <f>RIGHT(C1942,LEN(C1942)-6)</f>
        <v>1310724185</v>
      </c>
      <c r="E1942" s="17"/>
      <c r="F1942" s="16" t="s">
        <v>16800</v>
      </c>
      <c r="G1942" s="26">
        <v>44104</v>
      </c>
      <c r="H1942" s="16" t="s">
        <v>157</v>
      </c>
      <c r="I1942" s="16" t="s">
        <v>16801</v>
      </c>
      <c r="K1942" s="16" t="s">
        <v>16802</v>
      </c>
      <c r="L1942" s="16" t="s">
        <v>16803</v>
      </c>
      <c r="M1942" s="16" t="s">
        <v>16804</v>
      </c>
      <c r="N1942" s="16" t="s">
        <v>16805</v>
      </c>
      <c r="O1942" s="16" t="s">
        <v>16806</v>
      </c>
      <c r="P1942" s="19">
        <v>80000</v>
      </c>
      <c r="Q1942" s="19">
        <v>6650</v>
      </c>
      <c r="Z1942" s="19">
        <v>80000</v>
      </c>
      <c r="AD1942" s="16" t="s">
        <v>16807</v>
      </c>
      <c r="AE1942" s="16">
        <v>14</v>
      </c>
    </row>
    <row r="1943" spans="1:31" x14ac:dyDescent="0.25">
      <c r="A1943" s="13" t="str">
        <f>D1943</f>
        <v>1457944756</v>
      </c>
      <c r="B1943" s="16">
        <v>16</v>
      </c>
      <c r="C1943" s="17" t="s">
        <v>16838</v>
      </c>
      <c r="D1943" s="13" t="str">
        <f>RIGHT(C1943,LEN(C1943)-6)</f>
        <v>1457944756</v>
      </c>
      <c r="E1943" s="17"/>
      <c r="F1943" s="16" t="s">
        <v>16839</v>
      </c>
      <c r="G1943" s="26">
        <v>44104</v>
      </c>
      <c r="H1943" s="16" t="s">
        <v>157</v>
      </c>
      <c r="I1943" s="16" t="s">
        <v>16840</v>
      </c>
      <c r="K1943" s="16" t="s">
        <v>16752</v>
      </c>
      <c r="L1943" s="16" t="s">
        <v>16753</v>
      </c>
      <c r="M1943" s="16" t="s">
        <v>16841</v>
      </c>
      <c r="N1943" s="16" t="s">
        <v>930</v>
      </c>
      <c r="O1943" s="16" t="s">
        <v>16785</v>
      </c>
      <c r="P1943" s="19">
        <v>80000</v>
      </c>
      <c r="Q1943" s="19">
        <v>6650</v>
      </c>
      <c r="Z1943" s="19">
        <v>80000</v>
      </c>
      <c r="AD1943" s="16" t="s">
        <v>1517</v>
      </c>
      <c r="AE1943" s="16">
        <v>14</v>
      </c>
    </row>
    <row r="1944" spans="1:31" x14ac:dyDescent="0.25">
      <c r="A1944" s="13" t="str">
        <f>D1944</f>
        <v>1668084099</v>
      </c>
      <c r="B1944" s="16">
        <v>23</v>
      </c>
      <c r="C1944" s="17" t="s">
        <v>16880</v>
      </c>
      <c r="D1944" s="13" t="str">
        <f>RIGHT(C1944,LEN(C1944)-6)</f>
        <v>1668084099</v>
      </c>
      <c r="E1944" s="17"/>
      <c r="F1944" s="16" t="s">
        <v>16881</v>
      </c>
      <c r="G1944" s="26">
        <v>44104</v>
      </c>
      <c r="H1944" s="16" t="s">
        <v>157</v>
      </c>
      <c r="I1944" s="16" t="s">
        <v>16882</v>
      </c>
      <c r="K1944" s="16" t="s">
        <v>16752</v>
      </c>
      <c r="L1944" s="16" t="s">
        <v>16753</v>
      </c>
      <c r="M1944" s="16" t="s">
        <v>16883</v>
      </c>
      <c r="N1944" s="16" t="s">
        <v>16884</v>
      </c>
      <c r="O1944" s="16" t="s">
        <v>16885</v>
      </c>
      <c r="P1944" s="19">
        <v>80000</v>
      </c>
      <c r="Q1944" s="19">
        <v>6650</v>
      </c>
      <c r="Z1944" s="19">
        <v>80000</v>
      </c>
      <c r="AD1944" s="16" t="s">
        <v>1517</v>
      </c>
      <c r="AE1944" s="16">
        <v>14</v>
      </c>
    </row>
    <row r="1945" spans="1:31" x14ac:dyDescent="0.25">
      <c r="A1945" s="13" t="str">
        <f>D1945</f>
        <v>1693844422</v>
      </c>
      <c r="B1945" s="16">
        <v>26</v>
      </c>
      <c r="C1945" s="17" t="s">
        <v>16894</v>
      </c>
      <c r="D1945" s="13" t="str">
        <f>RIGHT(C1945,LEN(C1945)-6)</f>
        <v>1693844422</v>
      </c>
      <c r="E1945" s="17"/>
      <c r="F1945" s="16" t="s">
        <v>16895</v>
      </c>
      <c r="G1945" s="26">
        <v>44104</v>
      </c>
      <c r="H1945" s="16" t="s">
        <v>157</v>
      </c>
      <c r="I1945" s="16" t="s">
        <v>16896</v>
      </c>
      <c r="K1945" s="16" t="s">
        <v>16897</v>
      </c>
      <c r="L1945" s="16" t="s">
        <v>16898</v>
      </c>
      <c r="M1945" s="16" t="s">
        <v>16899</v>
      </c>
      <c r="N1945" s="16" t="s">
        <v>415</v>
      </c>
      <c r="O1945" s="16" t="s">
        <v>416</v>
      </c>
      <c r="P1945" s="19">
        <v>200000</v>
      </c>
      <c r="Q1945" s="19">
        <v>6650</v>
      </c>
      <c r="Z1945" s="19">
        <v>200000</v>
      </c>
      <c r="AD1945" s="16" t="s">
        <v>16900</v>
      </c>
      <c r="AE1945" s="16">
        <v>14</v>
      </c>
    </row>
    <row r="1946" spans="1:31" x14ac:dyDescent="0.25">
      <c r="A1946" s="13" t="str">
        <f>D1946</f>
        <v>1889174406</v>
      </c>
      <c r="B1946" s="16">
        <v>34</v>
      </c>
      <c r="C1946" s="17" t="s">
        <v>16936</v>
      </c>
      <c r="D1946" s="13" t="str">
        <f>RIGHT(C1946,LEN(C1946)-6)</f>
        <v>1889174406</v>
      </c>
      <c r="E1946" s="17"/>
      <c r="F1946" s="16" t="s">
        <v>16937</v>
      </c>
      <c r="G1946" s="26">
        <v>44104</v>
      </c>
      <c r="H1946" s="16" t="s">
        <v>157</v>
      </c>
      <c r="I1946" s="16" t="s">
        <v>16938</v>
      </c>
      <c r="K1946" s="16" t="s">
        <v>16752</v>
      </c>
      <c r="L1946" s="16" t="s">
        <v>16753</v>
      </c>
      <c r="M1946" s="16" t="s">
        <v>16939</v>
      </c>
      <c r="N1946" s="16" t="s">
        <v>16940</v>
      </c>
      <c r="O1946" s="16" t="s">
        <v>16941</v>
      </c>
      <c r="P1946" s="19">
        <v>80000</v>
      </c>
      <c r="Q1946" s="19">
        <v>6650</v>
      </c>
      <c r="Z1946" s="19">
        <v>80000</v>
      </c>
      <c r="AD1946" s="16" t="s">
        <v>1517</v>
      </c>
      <c r="AE1946" s="16">
        <v>14</v>
      </c>
    </row>
    <row r="1947" spans="1:31" x14ac:dyDescent="0.25">
      <c r="A1947" s="13" t="str">
        <f>D1947</f>
        <v>1169235367</v>
      </c>
      <c r="B1947" s="16">
        <v>5</v>
      </c>
      <c r="C1947" s="17" t="s">
        <v>16768</v>
      </c>
      <c r="D1947" s="13" t="str">
        <f>RIGHT(C1947,LEN(C1947)-6)</f>
        <v>1169235367</v>
      </c>
      <c r="E1947" s="17"/>
      <c r="F1947" s="16" t="s">
        <v>16769</v>
      </c>
      <c r="G1947" s="26">
        <v>44105</v>
      </c>
      <c r="H1947" s="16" t="s">
        <v>157</v>
      </c>
      <c r="I1947" s="16" t="s">
        <v>16770</v>
      </c>
      <c r="K1947" s="16" t="str">
        <f>I1947</f>
        <v>TA201001046</v>
      </c>
      <c r="L1947" s="16"/>
      <c r="M1947" s="16" t="s">
        <v>16771</v>
      </c>
      <c r="N1947" s="16" t="s">
        <v>763</v>
      </c>
      <c r="O1947" s="16" t="s">
        <v>16772</v>
      </c>
      <c r="P1947" s="19">
        <v>80000</v>
      </c>
      <c r="Q1947" s="19">
        <v>6650</v>
      </c>
      <c r="Z1947" s="19">
        <v>80000</v>
      </c>
      <c r="AD1947" s="16" t="s">
        <v>16761</v>
      </c>
      <c r="AE1947" s="16">
        <v>14</v>
      </c>
    </row>
    <row r="1948" spans="1:31" x14ac:dyDescent="0.25">
      <c r="A1948" s="13" t="str">
        <f>D1948</f>
        <v>1662935985</v>
      </c>
      <c r="B1948" s="16">
        <v>21</v>
      </c>
      <c r="C1948" s="17" t="s">
        <v>16869</v>
      </c>
      <c r="D1948" s="13" t="str">
        <f>RIGHT(C1948,LEN(C1948)-6)</f>
        <v>1662935985</v>
      </c>
      <c r="E1948" s="17"/>
      <c r="F1948" s="16" t="s">
        <v>16870</v>
      </c>
      <c r="G1948" s="26">
        <v>44105</v>
      </c>
      <c r="H1948" s="16" t="s">
        <v>157</v>
      </c>
      <c r="I1948" s="16" t="s">
        <v>16871</v>
      </c>
      <c r="K1948" s="16" t="s">
        <v>16752</v>
      </c>
      <c r="L1948" s="16" t="s">
        <v>16753</v>
      </c>
      <c r="M1948" s="16" t="s">
        <v>16872</v>
      </c>
      <c r="N1948" s="16" t="s">
        <v>305</v>
      </c>
      <c r="O1948" s="16" t="s">
        <v>16873</v>
      </c>
      <c r="P1948" s="19">
        <v>80000</v>
      </c>
      <c r="Q1948" s="19">
        <v>6650</v>
      </c>
      <c r="Z1948" s="19">
        <v>80000</v>
      </c>
      <c r="AD1948" s="16" t="s">
        <v>1517</v>
      </c>
      <c r="AE1948" s="16">
        <v>14</v>
      </c>
    </row>
    <row r="1949" spans="1:31" x14ac:dyDescent="0.25">
      <c r="A1949" s="13" t="str">
        <f>D1949</f>
        <v>1324216684</v>
      </c>
      <c r="B1949" s="16">
        <v>12</v>
      </c>
      <c r="C1949" s="17" t="s">
        <v>16808</v>
      </c>
      <c r="D1949" s="13" t="str">
        <f>RIGHT(C1949,LEN(C1949)-6)</f>
        <v>1324216684</v>
      </c>
      <c r="E1949" s="17"/>
      <c r="F1949" s="16" t="s">
        <v>16809</v>
      </c>
      <c r="G1949" s="26">
        <v>44106</v>
      </c>
      <c r="H1949" s="16" t="s">
        <v>157</v>
      </c>
      <c r="I1949" s="16" t="s">
        <v>16810</v>
      </c>
      <c r="K1949" s="16" t="s">
        <v>16811</v>
      </c>
      <c r="L1949" s="16" t="s">
        <v>16812</v>
      </c>
      <c r="M1949" s="16" t="s">
        <v>16813</v>
      </c>
      <c r="N1949" s="16" t="s">
        <v>16814</v>
      </c>
      <c r="O1949" s="16" t="s">
        <v>16815</v>
      </c>
      <c r="P1949" s="19">
        <v>80000</v>
      </c>
      <c r="Q1949" s="19">
        <v>6650</v>
      </c>
      <c r="Z1949" s="19">
        <v>80000</v>
      </c>
      <c r="AD1949" s="16" t="s">
        <v>16816</v>
      </c>
      <c r="AE1949" s="16">
        <v>14</v>
      </c>
    </row>
    <row r="1950" spans="1:31" x14ac:dyDescent="0.25">
      <c r="A1950" s="13" t="str">
        <f>D1950</f>
        <v>1684226426</v>
      </c>
      <c r="B1950" s="16">
        <v>25</v>
      </c>
      <c r="C1950" s="17" t="s">
        <v>16890</v>
      </c>
      <c r="D1950" s="13" t="str">
        <f>RIGHT(C1950,LEN(C1950)-6)</f>
        <v>1684226426</v>
      </c>
      <c r="E1950" s="17"/>
      <c r="F1950" s="16" t="s">
        <v>16891</v>
      </c>
      <c r="G1950" s="26">
        <v>44106</v>
      </c>
      <c r="H1950" s="16" t="s">
        <v>157</v>
      </c>
      <c r="I1950" s="16" t="s">
        <v>16892</v>
      </c>
      <c r="K1950" s="16" t="s">
        <v>16811</v>
      </c>
      <c r="L1950" s="16" t="s">
        <v>16812</v>
      </c>
      <c r="M1950" s="16" t="s">
        <v>16893</v>
      </c>
      <c r="N1950" s="16" t="s">
        <v>927</v>
      </c>
      <c r="O1950" s="16" t="s">
        <v>762</v>
      </c>
      <c r="P1950" s="19">
        <v>160000</v>
      </c>
      <c r="Q1950" s="19">
        <v>6650</v>
      </c>
      <c r="Z1950" s="19">
        <v>160000</v>
      </c>
      <c r="AD1950" s="16" t="s">
        <v>16816</v>
      </c>
      <c r="AE1950" s="16">
        <v>14</v>
      </c>
    </row>
    <row r="1951" spans="1:31" x14ac:dyDescent="0.25">
      <c r="A1951" s="13" t="str">
        <f>D1951</f>
        <v>1761216667</v>
      </c>
      <c r="B1951" s="16">
        <v>29</v>
      </c>
      <c r="C1951" s="17" t="s">
        <v>16914</v>
      </c>
      <c r="D1951" s="13" t="str">
        <f>RIGHT(C1951,LEN(C1951)-6)</f>
        <v>1761216667</v>
      </c>
      <c r="E1951" s="17"/>
      <c r="F1951" s="16" t="s">
        <v>16915</v>
      </c>
      <c r="G1951" s="26">
        <v>44106</v>
      </c>
      <c r="H1951" s="16" t="s">
        <v>157</v>
      </c>
      <c r="I1951" s="16" t="s">
        <v>16916</v>
      </c>
      <c r="K1951" s="16" t="s">
        <v>16811</v>
      </c>
      <c r="L1951" s="16" t="s">
        <v>16812</v>
      </c>
      <c r="M1951" s="16" t="s">
        <v>16917</v>
      </c>
      <c r="N1951" s="16" t="s">
        <v>16814</v>
      </c>
      <c r="O1951" s="16" t="s">
        <v>16815</v>
      </c>
      <c r="P1951" s="19">
        <v>80000</v>
      </c>
      <c r="Q1951" s="19">
        <v>6650</v>
      </c>
      <c r="Z1951" s="19">
        <v>80000</v>
      </c>
      <c r="AD1951" s="16" t="s">
        <v>16816</v>
      </c>
      <c r="AE1951" s="16">
        <v>14</v>
      </c>
    </row>
    <row r="1952" spans="1:31" x14ac:dyDescent="0.25">
      <c r="A1952" s="13" t="str">
        <f>D1952</f>
        <v>1901526509</v>
      </c>
      <c r="B1952" s="16">
        <v>36</v>
      </c>
      <c r="C1952" s="17" t="s">
        <v>16949</v>
      </c>
      <c r="D1952" s="13" t="str">
        <f>RIGHT(C1952,LEN(C1952)-6)</f>
        <v>1901526509</v>
      </c>
      <c r="E1952" s="17"/>
      <c r="F1952" s="16" t="s">
        <v>16950</v>
      </c>
      <c r="G1952" s="26">
        <v>44106</v>
      </c>
      <c r="H1952" s="16" t="s">
        <v>157</v>
      </c>
      <c r="I1952" s="16" t="s">
        <v>16951</v>
      </c>
      <c r="K1952" s="16" t="s">
        <v>16811</v>
      </c>
      <c r="L1952" s="16" t="s">
        <v>16812</v>
      </c>
      <c r="M1952" s="16" t="s">
        <v>16952</v>
      </c>
      <c r="N1952" s="16" t="s">
        <v>16953</v>
      </c>
      <c r="O1952" s="16" t="s">
        <v>16954</v>
      </c>
      <c r="P1952" s="19">
        <v>80000</v>
      </c>
      <c r="Q1952" s="19">
        <v>6650</v>
      </c>
      <c r="Z1952" s="19">
        <v>80000</v>
      </c>
      <c r="AD1952" s="16" t="s">
        <v>16816</v>
      </c>
      <c r="AE1952" s="16">
        <v>14</v>
      </c>
    </row>
    <row r="1953" spans="1:31" x14ac:dyDescent="0.25">
      <c r="A1953" s="13" t="str">
        <f>D1953</f>
        <v>1287989119</v>
      </c>
      <c r="B1953" s="16">
        <v>10</v>
      </c>
      <c r="C1953" s="17" t="s">
        <v>16795</v>
      </c>
      <c r="D1953" s="13" t="str">
        <f>RIGHT(C1953,LEN(C1953)-6)</f>
        <v>1287989119</v>
      </c>
      <c r="E1953" s="17"/>
      <c r="F1953" s="16" t="s">
        <v>16796</v>
      </c>
      <c r="G1953" s="26">
        <v>44110</v>
      </c>
      <c r="H1953" s="16" t="s">
        <v>157</v>
      </c>
      <c r="I1953" s="16" t="s">
        <v>16797</v>
      </c>
      <c r="K1953" s="16" t="str">
        <f>I1953</f>
        <v>TA201006048</v>
      </c>
      <c r="L1953" s="16"/>
      <c r="M1953" s="16" t="s">
        <v>16798</v>
      </c>
      <c r="N1953" s="16" t="s">
        <v>1089</v>
      </c>
      <c r="O1953" s="16" t="s">
        <v>1090</v>
      </c>
      <c r="P1953" s="19">
        <v>80000</v>
      </c>
      <c r="Q1953" s="19">
        <v>6650</v>
      </c>
      <c r="Z1953" s="19">
        <v>80000</v>
      </c>
      <c r="AD1953" s="16" t="s">
        <v>16794</v>
      </c>
      <c r="AE1953" s="16">
        <v>14</v>
      </c>
    </row>
    <row r="1954" spans="1:31" x14ac:dyDescent="0.25">
      <c r="A1954" s="13" t="str">
        <f>D1954</f>
        <v>1607279694</v>
      </c>
      <c r="B1954" s="16">
        <v>19</v>
      </c>
      <c r="C1954" s="17" t="s">
        <v>16854</v>
      </c>
      <c r="D1954" s="13" t="str">
        <f>RIGHT(C1954,LEN(C1954)-6)</f>
        <v>1607279694</v>
      </c>
      <c r="E1954" s="17"/>
      <c r="F1954" s="16" t="s">
        <v>16855</v>
      </c>
      <c r="G1954" s="26">
        <v>44110</v>
      </c>
      <c r="H1954" s="16" t="s">
        <v>157</v>
      </c>
      <c r="I1954" s="16" t="s">
        <v>16856</v>
      </c>
      <c r="K1954" s="16" t="str">
        <f>I1954</f>
        <v>TA201006040</v>
      </c>
      <c r="L1954" s="16"/>
      <c r="M1954" s="16" t="s">
        <v>16857</v>
      </c>
      <c r="N1954" s="16" t="s">
        <v>16858</v>
      </c>
      <c r="O1954" s="16" t="s">
        <v>16859</v>
      </c>
      <c r="P1954" s="19">
        <v>200000</v>
      </c>
      <c r="Q1954" s="19">
        <v>6650</v>
      </c>
      <c r="Z1954" s="19">
        <v>200000</v>
      </c>
      <c r="AD1954" s="16" t="s">
        <v>16860</v>
      </c>
      <c r="AE1954" s="16">
        <v>14</v>
      </c>
    </row>
    <row r="1955" spans="1:31" x14ac:dyDescent="0.25">
      <c r="A1955" s="13" t="str">
        <f>D1955</f>
        <v>1667489561</v>
      </c>
      <c r="B1955" s="16">
        <v>22</v>
      </c>
      <c r="C1955" s="17" t="s">
        <v>16874</v>
      </c>
      <c r="D1955" s="13" t="str">
        <f>RIGHT(C1955,LEN(C1955)-6)</f>
        <v>1667489561</v>
      </c>
      <c r="E1955" s="17"/>
      <c r="F1955" s="16" t="s">
        <v>16875</v>
      </c>
      <c r="G1955" s="26">
        <v>44110</v>
      </c>
      <c r="H1955" s="16" t="s">
        <v>157</v>
      </c>
      <c r="I1955" s="16" t="s">
        <v>16876</v>
      </c>
      <c r="K1955" s="16" t="str">
        <f>I1955</f>
        <v>TA201006044</v>
      </c>
      <c r="L1955" s="16"/>
      <c r="M1955" s="16" t="s">
        <v>16877</v>
      </c>
      <c r="N1955" s="16" t="s">
        <v>16878</v>
      </c>
      <c r="O1955" s="16" t="s">
        <v>16879</v>
      </c>
      <c r="P1955" s="19">
        <v>80000</v>
      </c>
      <c r="Q1955" s="19">
        <v>6650</v>
      </c>
      <c r="Z1955" s="19">
        <v>80000</v>
      </c>
      <c r="AD1955" s="16" t="s">
        <v>16794</v>
      </c>
      <c r="AE1955" s="16">
        <v>14</v>
      </c>
    </row>
    <row r="1956" spans="1:31" x14ac:dyDescent="0.25">
      <c r="A1956" s="13" t="str">
        <f>D1956</f>
        <v>1254940431</v>
      </c>
      <c r="B1956" s="16">
        <v>9</v>
      </c>
      <c r="C1956" s="17" t="s">
        <v>16790</v>
      </c>
      <c r="D1956" s="13" t="str">
        <f>RIGHT(C1956,LEN(C1956)-6)</f>
        <v>1254940431</v>
      </c>
      <c r="E1956" s="17"/>
      <c r="F1956" s="16" t="s">
        <v>16791</v>
      </c>
      <c r="G1956" s="26">
        <v>44111</v>
      </c>
      <c r="H1956" s="16" t="s">
        <v>157</v>
      </c>
      <c r="I1956" s="16" t="s">
        <v>16792</v>
      </c>
      <c r="K1956" s="16" t="str">
        <f>I1956</f>
        <v>TA201007026</v>
      </c>
      <c r="L1956" s="16"/>
      <c r="M1956" s="16" t="s">
        <v>16793</v>
      </c>
      <c r="N1956" s="16" t="s">
        <v>928</v>
      </c>
      <c r="O1956" s="16" t="s">
        <v>929</v>
      </c>
      <c r="P1956" s="19">
        <v>80000</v>
      </c>
      <c r="Q1956" s="19">
        <v>6650</v>
      </c>
      <c r="Z1956" s="19">
        <v>80000</v>
      </c>
      <c r="AD1956" s="16" t="s">
        <v>16794</v>
      </c>
      <c r="AE1956" s="16">
        <v>14</v>
      </c>
    </row>
    <row r="1957" spans="1:31" x14ac:dyDescent="0.25">
      <c r="A1957" s="13" t="str">
        <f>D1957</f>
        <v>1680070068</v>
      </c>
      <c r="B1957" s="16">
        <v>24</v>
      </c>
      <c r="C1957" s="17" t="s">
        <v>16886</v>
      </c>
      <c r="D1957" s="13" t="str">
        <f>RIGHT(C1957,LEN(C1957)-6)</f>
        <v>1680070068</v>
      </c>
      <c r="E1957" s="17"/>
      <c r="F1957" s="16" t="s">
        <v>16887</v>
      </c>
      <c r="G1957" s="26">
        <v>44111</v>
      </c>
      <c r="H1957" s="16" t="s">
        <v>157</v>
      </c>
      <c r="I1957" s="16" t="s">
        <v>16888</v>
      </c>
      <c r="K1957" s="16" t="str">
        <f>I1957</f>
        <v>TA201007040</v>
      </c>
      <c r="L1957" s="16"/>
      <c r="M1957" s="16" t="s">
        <v>16889</v>
      </c>
      <c r="N1957" s="16" t="s">
        <v>928</v>
      </c>
      <c r="O1957" s="16" t="s">
        <v>929</v>
      </c>
      <c r="P1957" s="19">
        <v>80000</v>
      </c>
      <c r="Q1957" s="19">
        <v>6650</v>
      </c>
      <c r="Z1957" s="19">
        <v>80000</v>
      </c>
      <c r="AD1957" s="16" t="s">
        <v>16794</v>
      </c>
      <c r="AE1957" s="16">
        <v>14</v>
      </c>
    </row>
    <row r="1958" spans="1:31" x14ac:dyDescent="0.25">
      <c r="B1958" s="16"/>
      <c r="C1958" s="17"/>
      <c r="E1958" s="17"/>
      <c r="F1958" s="16"/>
      <c r="G1958" s="26"/>
      <c r="H1958" s="16"/>
      <c r="I1958" s="16"/>
      <c r="K1958" s="16"/>
      <c r="L1958" s="16"/>
      <c r="M1958" s="16"/>
      <c r="N1958" s="16"/>
      <c r="O1958" s="16"/>
      <c r="P1958" s="19"/>
      <c r="Q1958" s="19"/>
      <c r="Z1958" s="19"/>
      <c r="AD1958" s="16"/>
      <c r="AE1958" s="16"/>
    </row>
    <row r="1959" spans="1:31" x14ac:dyDescent="0.25">
      <c r="B1959" s="16"/>
      <c r="C1959" s="17"/>
      <c r="E1959" s="17"/>
      <c r="F1959" s="16"/>
      <c r="G1959" s="26"/>
      <c r="H1959" s="16"/>
      <c r="I1959" s="16"/>
      <c r="K1959" s="16"/>
      <c r="L1959" s="16"/>
      <c r="M1959" s="16"/>
      <c r="N1959" s="16"/>
      <c r="O1959" s="16"/>
      <c r="P1959" s="19"/>
      <c r="Q1959" s="19"/>
      <c r="Z1959" s="19"/>
      <c r="AD1959" s="16"/>
      <c r="AE1959" s="16"/>
    </row>
    <row r="1960" spans="1:31" ht="15" customHeight="1" x14ac:dyDescent="0.25">
      <c r="B1960" s="21" t="s">
        <v>924</v>
      </c>
      <c r="C1960" s="22"/>
      <c r="D1960" s="22"/>
      <c r="E1960" s="22"/>
      <c r="F1960" s="22"/>
      <c r="G1960" s="22"/>
      <c r="H1960" s="22"/>
      <c r="I1960" s="22"/>
      <c r="K1960" s="22"/>
      <c r="L1960" s="22"/>
      <c r="M1960" s="22"/>
      <c r="N1960" s="22"/>
      <c r="O1960" s="23"/>
      <c r="P1960" s="19">
        <v>283900</v>
      </c>
      <c r="Q1960" s="19">
        <v>4520000</v>
      </c>
      <c r="Z1960" s="25"/>
      <c r="AD1960" s="22"/>
      <c r="AE1960" s="19">
        <v>4520000</v>
      </c>
    </row>
    <row r="1962" spans="1:31" x14ac:dyDescent="0.25">
      <c r="B1962" s="10" t="s">
        <v>111</v>
      </c>
      <c r="C1962" s="10" t="s">
        <v>20728</v>
      </c>
      <c r="D1962" s="32"/>
      <c r="E1962" s="32"/>
      <c r="F1962" s="11"/>
      <c r="G1962" s="11"/>
      <c r="H1962" s="11"/>
      <c r="I1962" s="11"/>
      <c r="J1962" s="11"/>
      <c r="K1962" s="11"/>
      <c r="L1962" s="11"/>
      <c r="M1962" s="11"/>
      <c r="N1962" s="11"/>
      <c r="O1962" s="11"/>
      <c r="P1962" s="11"/>
      <c r="Q1962" s="11"/>
      <c r="R1962" s="11"/>
      <c r="S1962" s="11"/>
      <c r="T1962" s="11"/>
      <c r="U1962" s="11"/>
      <c r="V1962" s="11"/>
      <c r="W1962" s="11"/>
      <c r="X1962" s="11"/>
      <c r="Y1962" s="11"/>
      <c r="Z1962" s="11"/>
      <c r="AA1962" s="11"/>
      <c r="AB1962" s="11"/>
      <c r="AC1962" s="12"/>
    </row>
    <row r="1963" spans="1:31" x14ac:dyDescent="0.25">
      <c r="B1963" s="14"/>
      <c r="AC1963" s="15"/>
    </row>
    <row r="1964" spans="1:31" x14ac:dyDescent="0.25">
      <c r="B1964" s="10" t="s">
        <v>112</v>
      </c>
      <c r="C1964" s="10" t="s">
        <v>113</v>
      </c>
      <c r="D1964" s="10"/>
      <c r="E1964" s="10"/>
      <c r="F1964" s="10" t="s">
        <v>114</v>
      </c>
      <c r="G1964" s="10" t="s">
        <v>115</v>
      </c>
      <c r="H1964" s="10" t="s">
        <v>116</v>
      </c>
      <c r="I1964" s="10" t="s">
        <v>117</v>
      </c>
      <c r="J1964" s="10" t="s">
        <v>118</v>
      </c>
      <c r="K1964" s="10" t="s">
        <v>119</v>
      </c>
      <c r="L1964" s="10" t="s">
        <v>120</v>
      </c>
      <c r="M1964" s="10" t="s">
        <v>121</v>
      </c>
      <c r="N1964" s="10" t="s">
        <v>122</v>
      </c>
      <c r="O1964" s="10" t="s">
        <v>123</v>
      </c>
      <c r="P1964" s="10" t="s">
        <v>124</v>
      </c>
      <c r="Q1964" s="10" t="s">
        <v>125</v>
      </c>
      <c r="R1964" s="10" t="s">
        <v>126</v>
      </c>
      <c r="S1964" s="10" t="s">
        <v>127</v>
      </c>
      <c r="T1964" s="10" t="s">
        <v>128</v>
      </c>
      <c r="U1964" s="10" t="s">
        <v>129</v>
      </c>
      <c r="V1964" s="10" t="s">
        <v>130</v>
      </c>
      <c r="W1964" s="10" t="s">
        <v>131</v>
      </c>
      <c r="X1964" s="10" t="s">
        <v>132</v>
      </c>
      <c r="Y1964" s="10" t="s">
        <v>133</v>
      </c>
      <c r="Z1964" s="10" t="s">
        <v>134</v>
      </c>
      <c r="AA1964" s="10" t="s">
        <v>135</v>
      </c>
      <c r="AB1964" s="10" t="s">
        <v>136</v>
      </c>
      <c r="AC1964" s="10" t="s">
        <v>137</v>
      </c>
    </row>
    <row r="1965" spans="1:31" x14ac:dyDescent="0.25">
      <c r="A1965" s="13" t="str">
        <f t="shared" ref="A1965:A2028" si="64">D1965</f>
        <v>1778290748</v>
      </c>
      <c r="B1965" s="16">
        <v>1</v>
      </c>
      <c r="C1965" s="17" t="s">
        <v>16282</v>
      </c>
      <c r="D1965" s="13" t="str">
        <f t="shared" ref="D1965:D2028" si="65">RIGHT(C1965,LEN(C1965)-6)</f>
        <v>1778290748</v>
      </c>
      <c r="E1965" s="17"/>
      <c r="F1965" s="16" t="s">
        <v>16283</v>
      </c>
      <c r="G1965" s="18">
        <v>44112.043263888889</v>
      </c>
      <c r="H1965" s="16" t="s">
        <v>157</v>
      </c>
      <c r="I1965" s="16" t="s">
        <v>16284</v>
      </c>
      <c r="J1965" s="16" t="s">
        <v>16284</v>
      </c>
      <c r="K1965" s="16" t="s">
        <v>16285</v>
      </c>
      <c r="L1965" s="16" t="s">
        <v>16286</v>
      </c>
      <c r="M1965" s="16" t="s">
        <v>16287</v>
      </c>
      <c r="N1965" s="16" t="s">
        <v>16288</v>
      </c>
      <c r="O1965" s="16" t="s">
        <v>15839</v>
      </c>
      <c r="P1965" s="19">
        <v>50000</v>
      </c>
      <c r="Q1965" s="19">
        <v>6650</v>
      </c>
      <c r="R1965" s="19">
        <v>0</v>
      </c>
      <c r="S1965" s="19">
        <v>0</v>
      </c>
      <c r="T1965" s="19">
        <v>0</v>
      </c>
      <c r="U1965" s="19"/>
      <c r="V1965" s="19">
        <v>0</v>
      </c>
      <c r="W1965" s="19"/>
      <c r="X1965" s="19">
        <v>0</v>
      </c>
      <c r="Y1965" s="19">
        <v>56650</v>
      </c>
      <c r="Z1965" s="19">
        <v>56650</v>
      </c>
      <c r="AA1965" s="20"/>
      <c r="AB1965" s="19"/>
      <c r="AC1965" s="19" t="s">
        <v>112</v>
      </c>
    </row>
    <row r="1966" spans="1:31" x14ac:dyDescent="0.25">
      <c r="A1966" s="13" t="str">
        <f t="shared" si="64"/>
        <v>1585390270</v>
      </c>
      <c r="B1966" s="16">
        <v>2</v>
      </c>
      <c r="C1966" s="17" t="s">
        <v>16289</v>
      </c>
      <c r="D1966" s="13" t="str">
        <f t="shared" si="65"/>
        <v>1585390270</v>
      </c>
      <c r="E1966" s="17"/>
      <c r="F1966" s="16" t="s">
        <v>16290</v>
      </c>
      <c r="G1966" s="18">
        <v>44112.043981481482</v>
      </c>
      <c r="H1966" s="16" t="s">
        <v>157</v>
      </c>
      <c r="I1966" s="16" t="s">
        <v>16291</v>
      </c>
      <c r="J1966" s="16" t="s">
        <v>16291</v>
      </c>
      <c r="K1966" s="16" t="s">
        <v>16292</v>
      </c>
      <c r="L1966" s="16" t="s">
        <v>16293</v>
      </c>
      <c r="M1966" s="16" t="s">
        <v>16294</v>
      </c>
      <c r="N1966" s="16" t="s">
        <v>16295</v>
      </c>
      <c r="O1966" s="16" t="s">
        <v>16296</v>
      </c>
      <c r="P1966" s="19">
        <v>50000</v>
      </c>
      <c r="Q1966" s="19">
        <v>6650</v>
      </c>
      <c r="R1966" s="19">
        <v>0</v>
      </c>
      <c r="S1966" s="19">
        <v>0</v>
      </c>
      <c r="T1966" s="19">
        <v>0</v>
      </c>
      <c r="U1966" s="19"/>
      <c r="V1966" s="19">
        <v>0</v>
      </c>
      <c r="W1966" s="19"/>
      <c r="X1966" s="19">
        <v>0</v>
      </c>
      <c r="Y1966" s="19">
        <v>56650</v>
      </c>
      <c r="Z1966" s="19">
        <v>56650</v>
      </c>
      <c r="AA1966" s="20"/>
      <c r="AB1966" s="19"/>
      <c r="AC1966" s="19" t="s">
        <v>112</v>
      </c>
    </row>
    <row r="1967" spans="1:31" x14ac:dyDescent="0.25">
      <c r="A1967" s="13" t="str">
        <f t="shared" si="64"/>
        <v>1193731121</v>
      </c>
      <c r="B1967" s="16">
        <v>3</v>
      </c>
      <c r="C1967" s="17" t="s">
        <v>16297</v>
      </c>
      <c r="D1967" s="13" t="str">
        <f t="shared" si="65"/>
        <v>1193731121</v>
      </c>
      <c r="E1967" s="17"/>
      <c r="F1967" s="16" t="s">
        <v>16298</v>
      </c>
      <c r="G1967" s="18">
        <v>44112.054722222223</v>
      </c>
      <c r="H1967" s="16" t="s">
        <v>157</v>
      </c>
      <c r="I1967" s="16" t="s">
        <v>16299</v>
      </c>
      <c r="J1967" s="16" t="s">
        <v>16299</v>
      </c>
      <c r="K1967" s="16" t="s">
        <v>16300</v>
      </c>
      <c r="L1967" s="16" t="s">
        <v>16301</v>
      </c>
      <c r="M1967" s="16" t="s">
        <v>16302</v>
      </c>
      <c r="N1967" s="16" t="s">
        <v>492</v>
      </c>
      <c r="O1967" s="16" t="s">
        <v>493</v>
      </c>
      <c r="P1967" s="19">
        <v>651000</v>
      </c>
      <c r="Q1967" s="19">
        <v>6650</v>
      </c>
      <c r="R1967" s="19">
        <v>33000</v>
      </c>
      <c r="S1967" s="19">
        <v>0</v>
      </c>
      <c r="T1967" s="19">
        <v>0</v>
      </c>
      <c r="U1967" s="19"/>
      <c r="V1967" s="19">
        <v>0</v>
      </c>
      <c r="W1967" s="19"/>
      <c r="X1967" s="19">
        <v>0</v>
      </c>
      <c r="Y1967" s="19">
        <v>690650</v>
      </c>
      <c r="Z1967" s="19">
        <v>690650</v>
      </c>
      <c r="AA1967" s="20" t="s">
        <v>16303</v>
      </c>
      <c r="AB1967" s="19" t="s">
        <v>162</v>
      </c>
      <c r="AC1967" s="19" t="s">
        <v>112</v>
      </c>
    </row>
    <row r="1968" spans="1:31" x14ac:dyDescent="0.25">
      <c r="A1968" s="13" t="str">
        <f t="shared" si="64"/>
        <v>1501831100</v>
      </c>
      <c r="B1968" s="16">
        <v>4</v>
      </c>
      <c r="C1968" s="17" t="s">
        <v>16304</v>
      </c>
      <c r="D1968" s="13" t="str">
        <f t="shared" si="65"/>
        <v>1501831100</v>
      </c>
      <c r="E1968" s="17"/>
      <c r="F1968" s="16" t="s">
        <v>16305</v>
      </c>
      <c r="G1968" s="18">
        <v>44112.058483796296</v>
      </c>
      <c r="H1968" s="16" t="s">
        <v>157</v>
      </c>
      <c r="I1968" s="16" t="s">
        <v>16306</v>
      </c>
      <c r="J1968" s="16" t="s">
        <v>16306</v>
      </c>
      <c r="K1968" s="16" t="s">
        <v>16307</v>
      </c>
      <c r="L1968" s="16" t="s">
        <v>16308</v>
      </c>
      <c r="M1968" s="16" t="s">
        <v>16309</v>
      </c>
      <c r="N1968" s="16" t="s">
        <v>16310</v>
      </c>
      <c r="O1968" s="16" t="s">
        <v>16311</v>
      </c>
      <c r="P1968" s="19">
        <v>894000</v>
      </c>
      <c r="Q1968" s="19">
        <v>6650</v>
      </c>
      <c r="R1968" s="19">
        <v>22000</v>
      </c>
      <c r="S1968" s="19">
        <v>0</v>
      </c>
      <c r="T1968" s="19">
        <v>0</v>
      </c>
      <c r="U1968" s="19"/>
      <c r="V1968" s="19">
        <v>0</v>
      </c>
      <c r="W1968" s="19"/>
      <c r="X1968" s="19">
        <v>0</v>
      </c>
      <c r="Y1968" s="19">
        <v>922650</v>
      </c>
      <c r="Z1968" s="19">
        <v>922650</v>
      </c>
      <c r="AA1968" s="20" t="s">
        <v>16312</v>
      </c>
      <c r="AB1968" s="19" t="s">
        <v>158</v>
      </c>
      <c r="AC1968" s="19" t="s">
        <v>112</v>
      </c>
    </row>
    <row r="1969" spans="1:29" x14ac:dyDescent="0.25">
      <c r="A1969" s="13" t="str">
        <f t="shared" si="64"/>
        <v>1849831985</v>
      </c>
      <c r="B1969" s="16">
        <v>5</v>
      </c>
      <c r="C1969" s="17" t="s">
        <v>16313</v>
      </c>
      <c r="D1969" s="13" t="str">
        <f t="shared" si="65"/>
        <v>1849831985</v>
      </c>
      <c r="E1969" s="17"/>
      <c r="F1969" s="16" t="s">
        <v>16314</v>
      </c>
      <c r="G1969" s="18">
        <v>44112.068171296298</v>
      </c>
      <c r="H1969" s="16" t="s">
        <v>157</v>
      </c>
      <c r="I1969" s="16" t="s">
        <v>16315</v>
      </c>
      <c r="J1969" s="16" t="s">
        <v>16315</v>
      </c>
      <c r="K1969" s="16" t="s">
        <v>16316</v>
      </c>
      <c r="L1969" s="16" t="s">
        <v>16317</v>
      </c>
      <c r="M1969" s="16" t="s">
        <v>16318</v>
      </c>
      <c r="N1969" s="16" t="s">
        <v>177</v>
      </c>
      <c r="O1969" s="16" t="s">
        <v>178</v>
      </c>
      <c r="P1969" s="19">
        <v>910000</v>
      </c>
      <c r="Q1969" s="19">
        <v>6650</v>
      </c>
      <c r="R1969" s="19">
        <v>10000</v>
      </c>
      <c r="S1969" s="19">
        <v>0</v>
      </c>
      <c r="T1969" s="19">
        <v>0</v>
      </c>
      <c r="U1969" s="19"/>
      <c r="V1969" s="19">
        <v>0</v>
      </c>
      <c r="W1969" s="19"/>
      <c r="X1969" s="19">
        <v>0</v>
      </c>
      <c r="Y1969" s="19">
        <v>926650</v>
      </c>
      <c r="Z1969" s="19">
        <v>926650</v>
      </c>
      <c r="AA1969" s="20" t="s">
        <v>16319</v>
      </c>
      <c r="AB1969" s="19" t="s">
        <v>151</v>
      </c>
      <c r="AC1969" s="19" t="s">
        <v>112</v>
      </c>
    </row>
    <row r="1970" spans="1:29" x14ac:dyDescent="0.25">
      <c r="A1970" s="13" t="str">
        <f t="shared" si="64"/>
        <v>1010041967</v>
      </c>
      <c r="B1970" s="16">
        <v>6</v>
      </c>
      <c r="C1970" s="17" t="s">
        <v>16320</v>
      </c>
      <c r="D1970" s="13" t="str">
        <f t="shared" si="65"/>
        <v>1010041967</v>
      </c>
      <c r="E1970" s="17"/>
      <c r="F1970" s="16" t="s">
        <v>16321</v>
      </c>
      <c r="G1970" s="18">
        <v>44112.080324074072</v>
      </c>
      <c r="H1970" s="16" t="s">
        <v>157</v>
      </c>
      <c r="I1970" s="16" t="s">
        <v>16322</v>
      </c>
      <c r="J1970" s="16" t="s">
        <v>16322</v>
      </c>
      <c r="K1970" s="16" t="s">
        <v>16323</v>
      </c>
      <c r="L1970" s="16" t="s">
        <v>16324</v>
      </c>
      <c r="M1970" s="16" t="s">
        <v>16325</v>
      </c>
      <c r="N1970" s="16" t="s">
        <v>573</v>
      </c>
      <c r="O1970" s="16" t="s">
        <v>574</v>
      </c>
      <c r="P1970" s="19">
        <v>474000</v>
      </c>
      <c r="Q1970" s="19">
        <v>6650</v>
      </c>
      <c r="R1970" s="19">
        <v>14000</v>
      </c>
      <c r="S1970" s="19">
        <v>0</v>
      </c>
      <c r="T1970" s="19">
        <v>0</v>
      </c>
      <c r="U1970" s="19"/>
      <c r="V1970" s="19">
        <v>0</v>
      </c>
      <c r="W1970" s="19"/>
      <c r="X1970" s="19">
        <v>0</v>
      </c>
      <c r="Y1970" s="19">
        <v>494650</v>
      </c>
      <c r="Z1970" s="19">
        <v>494650</v>
      </c>
      <c r="AA1970" s="20" t="s">
        <v>16326</v>
      </c>
      <c r="AB1970" s="19" t="s">
        <v>162</v>
      </c>
      <c r="AC1970" s="19" t="s">
        <v>112</v>
      </c>
    </row>
    <row r="1971" spans="1:29" x14ac:dyDescent="0.25">
      <c r="A1971" s="13" t="str">
        <f t="shared" si="64"/>
        <v>1310041317</v>
      </c>
      <c r="B1971" s="16">
        <v>7</v>
      </c>
      <c r="C1971" s="17" t="s">
        <v>16327</v>
      </c>
      <c r="D1971" s="13" t="str">
        <f t="shared" si="65"/>
        <v>1310041317</v>
      </c>
      <c r="E1971" s="17"/>
      <c r="F1971" s="16" t="s">
        <v>16328</v>
      </c>
      <c r="G1971" s="18">
        <v>44112.08079861111</v>
      </c>
      <c r="H1971" s="16" t="s">
        <v>157</v>
      </c>
      <c r="I1971" s="16" t="s">
        <v>16329</v>
      </c>
      <c r="J1971" s="16" t="s">
        <v>16329</v>
      </c>
      <c r="K1971" s="16" t="s">
        <v>16330</v>
      </c>
      <c r="L1971" s="16" t="s">
        <v>16331</v>
      </c>
      <c r="M1971" s="16" t="s">
        <v>16332</v>
      </c>
      <c r="N1971" s="16" t="s">
        <v>16333</v>
      </c>
      <c r="O1971" s="16" t="s">
        <v>16334</v>
      </c>
      <c r="P1971" s="19">
        <v>2600000</v>
      </c>
      <c r="Q1971" s="19">
        <v>6650</v>
      </c>
      <c r="R1971" s="19">
        <v>10000</v>
      </c>
      <c r="S1971" s="19">
        <v>0</v>
      </c>
      <c r="T1971" s="19">
        <v>0</v>
      </c>
      <c r="U1971" s="19"/>
      <c r="V1971" s="19">
        <v>0</v>
      </c>
      <c r="W1971" s="19"/>
      <c r="X1971" s="19">
        <v>0</v>
      </c>
      <c r="Y1971" s="19">
        <v>2616650</v>
      </c>
      <c r="Z1971" s="19">
        <v>2616650</v>
      </c>
      <c r="AA1971" s="20" t="s">
        <v>16335</v>
      </c>
      <c r="AB1971" s="19" t="s">
        <v>162</v>
      </c>
      <c r="AC1971" s="19" t="s">
        <v>112</v>
      </c>
    </row>
    <row r="1972" spans="1:29" x14ac:dyDescent="0.25">
      <c r="A1972" s="13" t="str">
        <f t="shared" si="64"/>
        <v>1072041946</v>
      </c>
      <c r="B1972" s="16">
        <v>8</v>
      </c>
      <c r="C1972" s="17" t="s">
        <v>16336</v>
      </c>
      <c r="D1972" s="13" t="str">
        <f t="shared" si="65"/>
        <v>1072041946</v>
      </c>
      <c r="E1972" s="17"/>
      <c r="F1972" s="16" t="s">
        <v>16337</v>
      </c>
      <c r="G1972" s="18">
        <v>44112.082592592589</v>
      </c>
      <c r="H1972" s="16" t="s">
        <v>157</v>
      </c>
      <c r="I1972" s="16" t="s">
        <v>16338</v>
      </c>
      <c r="J1972" s="16" t="s">
        <v>16338</v>
      </c>
      <c r="K1972" s="16" t="s">
        <v>16339</v>
      </c>
      <c r="L1972" s="16" t="s">
        <v>16340</v>
      </c>
      <c r="M1972" s="16" t="s">
        <v>16341</v>
      </c>
      <c r="N1972" s="16" t="s">
        <v>8895</v>
      </c>
      <c r="O1972" s="16" t="s">
        <v>8896</v>
      </c>
      <c r="P1972" s="19">
        <v>474000</v>
      </c>
      <c r="Q1972" s="19">
        <v>6650</v>
      </c>
      <c r="R1972" s="19">
        <v>7000</v>
      </c>
      <c r="S1972" s="19">
        <v>0</v>
      </c>
      <c r="T1972" s="19">
        <v>0</v>
      </c>
      <c r="U1972" s="19"/>
      <c r="V1972" s="19">
        <v>0</v>
      </c>
      <c r="W1972" s="19"/>
      <c r="X1972" s="19">
        <v>0</v>
      </c>
      <c r="Y1972" s="19">
        <v>487650</v>
      </c>
      <c r="Z1972" s="19">
        <v>487650</v>
      </c>
      <c r="AA1972" s="20" t="s">
        <v>16342</v>
      </c>
      <c r="AB1972" s="19" t="s">
        <v>162</v>
      </c>
      <c r="AC1972" s="19" t="s">
        <v>112</v>
      </c>
    </row>
    <row r="1973" spans="1:29" x14ac:dyDescent="0.25">
      <c r="A1973" s="13" t="str">
        <f t="shared" si="64"/>
        <v>1882041780</v>
      </c>
      <c r="B1973" s="16">
        <v>9</v>
      </c>
      <c r="C1973" s="17" t="s">
        <v>16343</v>
      </c>
      <c r="D1973" s="13" t="str">
        <f t="shared" si="65"/>
        <v>1882041780</v>
      </c>
      <c r="E1973" s="17"/>
      <c r="F1973" s="16" t="s">
        <v>16344</v>
      </c>
      <c r="G1973" s="18">
        <v>44112.085277777776</v>
      </c>
      <c r="H1973" s="16" t="s">
        <v>157</v>
      </c>
      <c r="I1973" s="16" t="s">
        <v>16345</v>
      </c>
      <c r="J1973" s="16" t="s">
        <v>16345</v>
      </c>
      <c r="K1973" s="16" t="s">
        <v>16346</v>
      </c>
      <c r="L1973" s="16" t="s">
        <v>16347</v>
      </c>
      <c r="M1973" s="16" t="s">
        <v>16348</v>
      </c>
      <c r="N1973" s="16" t="s">
        <v>16349</v>
      </c>
      <c r="O1973" s="16" t="s">
        <v>16350</v>
      </c>
      <c r="P1973" s="19">
        <v>50000</v>
      </c>
      <c r="Q1973" s="19">
        <v>6650</v>
      </c>
      <c r="R1973" s="19">
        <v>0</v>
      </c>
      <c r="S1973" s="19">
        <v>0</v>
      </c>
      <c r="T1973" s="19">
        <v>0</v>
      </c>
      <c r="U1973" s="19"/>
      <c r="V1973" s="19">
        <v>0</v>
      </c>
      <c r="W1973" s="19"/>
      <c r="X1973" s="19">
        <v>0</v>
      </c>
      <c r="Y1973" s="19">
        <v>56650</v>
      </c>
      <c r="Z1973" s="19">
        <v>56650</v>
      </c>
      <c r="AA1973" s="20"/>
      <c r="AB1973" s="19"/>
      <c r="AC1973" s="19" t="s">
        <v>112</v>
      </c>
    </row>
    <row r="1974" spans="1:29" x14ac:dyDescent="0.25">
      <c r="A1974" s="13" t="str">
        <f t="shared" si="64"/>
        <v>1173731385</v>
      </c>
      <c r="B1974" s="16">
        <v>10</v>
      </c>
      <c r="C1974" s="17" t="s">
        <v>16351</v>
      </c>
      <c r="D1974" s="13" t="str">
        <f t="shared" si="65"/>
        <v>1173731385</v>
      </c>
      <c r="E1974" s="17"/>
      <c r="F1974" s="16" t="s">
        <v>16352</v>
      </c>
      <c r="G1974" s="18">
        <v>44112.087685185186</v>
      </c>
      <c r="H1974" s="16" t="s">
        <v>157</v>
      </c>
      <c r="I1974" s="16" t="s">
        <v>16353</v>
      </c>
      <c r="J1974" s="16" t="s">
        <v>16353</v>
      </c>
      <c r="K1974" s="16" t="s">
        <v>16354</v>
      </c>
      <c r="L1974" s="16" t="s">
        <v>16355</v>
      </c>
      <c r="M1974" s="16" t="s">
        <v>16356</v>
      </c>
      <c r="N1974" s="16" t="s">
        <v>16357</v>
      </c>
      <c r="O1974" s="16" t="s">
        <v>16358</v>
      </c>
      <c r="P1974" s="19">
        <v>50000</v>
      </c>
      <c r="Q1974" s="19">
        <v>6650</v>
      </c>
      <c r="R1974" s="19">
        <v>0</v>
      </c>
      <c r="S1974" s="19">
        <v>0</v>
      </c>
      <c r="T1974" s="19">
        <v>0</v>
      </c>
      <c r="U1974" s="19"/>
      <c r="V1974" s="19">
        <v>0</v>
      </c>
      <c r="W1974" s="19"/>
      <c r="X1974" s="19">
        <v>0</v>
      </c>
      <c r="Y1974" s="19">
        <v>56650</v>
      </c>
      <c r="Z1974" s="19">
        <v>56650</v>
      </c>
      <c r="AA1974" s="20"/>
      <c r="AB1974" s="19"/>
      <c r="AC1974" s="19" t="s">
        <v>112</v>
      </c>
    </row>
    <row r="1975" spans="1:29" x14ac:dyDescent="0.25">
      <c r="A1975" s="13" t="str">
        <f t="shared" si="64"/>
        <v>1091041590</v>
      </c>
      <c r="B1975" s="16">
        <v>11</v>
      </c>
      <c r="C1975" s="17" t="s">
        <v>16359</v>
      </c>
      <c r="D1975" s="13" t="str">
        <f t="shared" si="65"/>
        <v>1091041590</v>
      </c>
      <c r="E1975" s="17"/>
      <c r="F1975" s="16" t="s">
        <v>16360</v>
      </c>
      <c r="G1975" s="18">
        <v>44112.089247685188</v>
      </c>
      <c r="H1975" s="16" t="s">
        <v>157</v>
      </c>
      <c r="I1975" s="16" t="s">
        <v>16361</v>
      </c>
      <c r="J1975" s="16" t="s">
        <v>16361</v>
      </c>
      <c r="K1975" s="16" t="s">
        <v>16362</v>
      </c>
      <c r="L1975" s="16" t="s">
        <v>16363</v>
      </c>
      <c r="M1975" s="16" t="s">
        <v>16364</v>
      </c>
      <c r="N1975" s="16" t="s">
        <v>16365</v>
      </c>
      <c r="O1975" s="16" t="s">
        <v>607</v>
      </c>
      <c r="P1975" s="19">
        <v>50000</v>
      </c>
      <c r="Q1975" s="19">
        <v>6650</v>
      </c>
      <c r="R1975" s="19">
        <v>0</v>
      </c>
      <c r="S1975" s="19">
        <v>0</v>
      </c>
      <c r="T1975" s="19">
        <v>0</v>
      </c>
      <c r="U1975" s="19"/>
      <c r="V1975" s="19">
        <v>0</v>
      </c>
      <c r="W1975" s="19"/>
      <c r="X1975" s="19">
        <v>0</v>
      </c>
      <c r="Y1975" s="19">
        <v>56650</v>
      </c>
      <c r="Z1975" s="19">
        <v>56650</v>
      </c>
      <c r="AA1975" s="20"/>
      <c r="AB1975" s="19"/>
      <c r="AC1975" s="19" t="s">
        <v>112</v>
      </c>
    </row>
    <row r="1976" spans="1:29" x14ac:dyDescent="0.25">
      <c r="A1976" s="13" t="str">
        <f t="shared" si="64"/>
        <v>1067931276</v>
      </c>
      <c r="B1976" s="16">
        <v>12</v>
      </c>
      <c r="C1976" s="17" t="s">
        <v>16366</v>
      </c>
      <c r="D1976" s="13" t="str">
        <f t="shared" si="65"/>
        <v>1067931276</v>
      </c>
      <c r="E1976" s="17"/>
      <c r="F1976" s="16" t="s">
        <v>16367</v>
      </c>
      <c r="G1976" s="18">
        <v>44112.089884259258</v>
      </c>
      <c r="H1976" s="16" t="s">
        <v>157</v>
      </c>
      <c r="I1976" s="16" t="s">
        <v>16368</v>
      </c>
      <c r="J1976" s="16" t="s">
        <v>16368</v>
      </c>
      <c r="K1976" s="16" t="s">
        <v>16369</v>
      </c>
      <c r="L1976" s="16" t="s">
        <v>16370</v>
      </c>
      <c r="M1976" s="16" t="s">
        <v>16371</v>
      </c>
      <c r="N1976" s="16" t="s">
        <v>16372</v>
      </c>
      <c r="O1976" s="16" t="s">
        <v>16373</v>
      </c>
      <c r="P1976" s="19">
        <v>50000</v>
      </c>
      <c r="Q1976" s="19">
        <v>6650</v>
      </c>
      <c r="R1976" s="19">
        <v>0</v>
      </c>
      <c r="S1976" s="19">
        <v>0</v>
      </c>
      <c r="T1976" s="19">
        <v>0</v>
      </c>
      <c r="U1976" s="19"/>
      <c r="V1976" s="19">
        <v>0</v>
      </c>
      <c r="W1976" s="19"/>
      <c r="X1976" s="19">
        <v>0</v>
      </c>
      <c r="Y1976" s="19">
        <v>56650</v>
      </c>
      <c r="Z1976" s="19">
        <v>56650</v>
      </c>
      <c r="AA1976" s="20"/>
      <c r="AB1976" s="19"/>
      <c r="AC1976" s="19" t="s">
        <v>112</v>
      </c>
    </row>
    <row r="1977" spans="1:29" x14ac:dyDescent="0.25">
      <c r="A1977" s="13" t="str">
        <f t="shared" si="64"/>
        <v>1050931726</v>
      </c>
      <c r="B1977" s="16">
        <v>13</v>
      </c>
      <c r="C1977" s="17" t="s">
        <v>16374</v>
      </c>
      <c r="D1977" s="13" t="str">
        <f t="shared" si="65"/>
        <v>1050931726</v>
      </c>
      <c r="E1977" s="17"/>
      <c r="F1977" s="16" t="s">
        <v>16375</v>
      </c>
      <c r="G1977" s="18">
        <v>44112.090231481481</v>
      </c>
      <c r="H1977" s="16" t="s">
        <v>157</v>
      </c>
      <c r="I1977" s="16" t="s">
        <v>16376</v>
      </c>
      <c r="J1977" s="16" t="s">
        <v>16376</v>
      </c>
      <c r="K1977" s="16" t="s">
        <v>16377</v>
      </c>
      <c r="L1977" s="16" t="s">
        <v>16378</v>
      </c>
      <c r="M1977" s="16" t="s">
        <v>16379</v>
      </c>
      <c r="N1977" s="16" t="s">
        <v>16380</v>
      </c>
      <c r="O1977" s="16" t="s">
        <v>16381</v>
      </c>
      <c r="P1977" s="19">
        <v>50000</v>
      </c>
      <c r="Q1977" s="19">
        <v>6650</v>
      </c>
      <c r="R1977" s="19">
        <v>0</v>
      </c>
      <c r="S1977" s="19">
        <v>0</v>
      </c>
      <c r="T1977" s="19">
        <v>0</v>
      </c>
      <c r="U1977" s="19"/>
      <c r="V1977" s="19">
        <v>0</v>
      </c>
      <c r="W1977" s="19"/>
      <c r="X1977" s="19">
        <v>0</v>
      </c>
      <c r="Y1977" s="19">
        <v>56650</v>
      </c>
      <c r="Z1977" s="19">
        <v>56650</v>
      </c>
      <c r="AA1977" s="20"/>
      <c r="AB1977" s="19"/>
      <c r="AC1977" s="19" t="s">
        <v>112</v>
      </c>
    </row>
    <row r="1978" spans="1:29" x14ac:dyDescent="0.25">
      <c r="A1978" s="13" t="str">
        <f t="shared" si="64"/>
        <v>1366931110</v>
      </c>
      <c r="B1978" s="16">
        <v>14</v>
      </c>
      <c r="C1978" s="17" t="s">
        <v>16382</v>
      </c>
      <c r="D1978" s="13" t="str">
        <f t="shared" si="65"/>
        <v>1366931110</v>
      </c>
      <c r="E1978" s="17"/>
      <c r="F1978" s="16" t="s">
        <v>16383</v>
      </c>
      <c r="G1978" s="18">
        <v>44112.091736111113</v>
      </c>
      <c r="H1978" s="16" t="s">
        <v>157</v>
      </c>
      <c r="I1978" s="16" t="s">
        <v>16384</v>
      </c>
      <c r="J1978" s="16" t="s">
        <v>16384</v>
      </c>
      <c r="K1978" s="16" t="s">
        <v>16385</v>
      </c>
      <c r="L1978" s="16" t="s">
        <v>16386</v>
      </c>
      <c r="M1978" s="16" t="s">
        <v>16387</v>
      </c>
      <c r="N1978" s="16" t="s">
        <v>16388</v>
      </c>
      <c r="O1978" s="16" t="s">
        <v>16389</v>
      </c>
      <c r="P1978" s="19">
        <v>50000</v>
      </c>
      <c r="Q1978" s="19">
        <v>6650</v>
      </c>
      <c r="R1978" s="19">
        <v>0</v>
      </c>
      <c r="S1978" s="19">
        <v>0</v>
      </c>
      <c r="T1978" s="19">
        <v>0</v>
      </c>
      <c r="U1978" s="19"/>
      <c r="V1978" s="19">
        <v>0</v>
      </c>
      <c r="W1978" s="19"/>
      <c r="X1978" s="19">
        <v>0</v>
      </c>
      <c r="Y1978" s="19">
        <v>56650</v>
      </c>
      <c r="Z1978" s="19">
        <v>56650</v>
      </c>
      <c r="AA1978" s="20"/>
      <c r="AB1978" s="19"/>
      <c r="AC1978" s="19" t="s">
        <v>112</v>
      </c>
    </row>
    <row r="1979" spans="1:29" x14ac:dyDescent="0.25">
      <c r="A1979" s="13" t="str">
        <f t="shared" si="64"/>
        <v>1892831605</v>
      </c>
      <c r="B1979" s="16">
        <v>15</v>
      </c>
      <c r="C1979" s="17" t="s">
        <v>16390</v>
      </c>
      <c r="D1979" s="13" t="str">
        <f t="shared" si="65"/>
        <v>1892831605</v>
      </c>
      <c r="E1979" s="17"/>
      <c r="F1979" s="16" t="s">
        <v>16391</v>
      </c>
      <c r="G1979" s="18">
        <v>44112.091747685183</v>
      </c>
      <c r="H1979" s="16" t="s">
        <v>157</v>
      </c>
      <c r="I1979" s="16" t="s">
        <v>16392</v>
      </c>
      <c r="J1979" s="16" t="s">
        <v>16392</v>
      </c>
      <c r="K1979" s="16" t="s">
        <v>16393</v>
      </c>
      <c r="L1979" s="16" t="s">
        <v>16394</v>
      </c>
      <c r="M1979" s="16" t="s">
        <v>16395</v>
      </c>
      <c r="N1979" s="16" t="s">
        <v>878</v>
      </c>
      <c r="O1979" s="16" t="s">
        <v>879</v>
      </c>
      <c r="P1979" s="19">
        <v>2836000</v>
      </c>
      <c r="Q1979" s="19">
        <v>6650</v>
      </c>
      <c r="R1979" s="19">
        <v>0</v>
      </c>
      <c r="S1979" s="19">
        <v>0</v>
      </c>
      <c r="T1979" s="19">
        <v>0</v>
      </c>
      <c r="U1979" s="19"/>
      <c r="V1979" s="19">
        <v>0</v>
      </c>
      <c r="W1979" s="19"/>
      <c r="X1979" s="19">
        <v>0</v>
      </c>
      <c r="Y1979" s="19">
        <v>2842650</v>
      </c>
      <c r="Z1979" s="19">
        <v>2842650</v>
      </c>
      <c r="AA1979" s="20"/>
      <c r="AB1979" s="19"/>
      <c r="AC1979" s="19" t="s">
        <v>112</v>
      </c>
    </row>
    <row r="1980" spans="1:29" x14ac:dyDescent="0.25">
      <c r="A1980" s="13" t="str">
        <f t="shared" si="64"/>
        <v>1011141528</v>
      </c>
      <c r="B1980" s="16">
        <v>16</v>
      </c>
      <c r="C1980" s="17" t="s">
        <v>16396</v>
      </c>
      <c r="D1980" s="13" t="str">
        <f t="shared" si="65"/>
        <v>1011141528</v>
      </c>
      <c r="E1980" s="17"/>
      <c r="F1980" s="16" t="s">
        <v>16397</v>
      </c>
      <c r="G1980" s="18">
        <v>44112.092789351853</v>
      </c>
      <c r="H1980" s="16" t="s">
        <v>157</v>
      </c>
      <c r="I1980" s="16" t="s">
        <v>16398</v>
      </c>
      <c r="J1980" s="16" t="s">
        <v>16398</v>
      </c>
      <c r="K1980" s="16" t="s">
        <v>16399</v>
      </c>
      <c r="L1980" s="16" t="s">
        <v>16400</v>
      </c>
      <c r="M1980" s="16" t="s">
        <v>16401</v>
      </c>
      <c r="N1980" s="16" t="s">
        <v>16333</v>
      </c>
      <c r="O1980" s="16" t="s">
        <v>16334</v>
      </c>
      <c r="P1980" s="19">
        <v>115000</v>
      </c>
      <c r="Q1980" s="19">
        <v>6650</v>
      </c>
      <c r="R1980" s="19">
        <v>10000</v>
      </c>
      <c r="S1980" s="19">
        <v>0</v>
      </c>
      <c r="T1980" s="19">
        <v>0</v>
      </c>
      <c r="U1980" s="19"/>
      <c r="V1980" s="19">
        <v>0</v>
      </c>
      <c r="W1980" s="19"/>
      <c r="X1980" s="19">
        <v>0</v>
      </c>
      <c r="Y1980" s="19">
        <v>131650</v>
      </c>
      <c r="Z1980" s="19">
        <v>131650</v>
      </c>
      <c r="AA1980" s="20" t="s">
        <v>16402</v>
      </c>
      <c r="AB1980" s="19" t="s">
        <v>162</v>
      </c>
      <c r="AC1980" s="19" t="s">
        <v>112</v>
      </c>
    </row>
    <row r="1981" spans="1:29" x14ac:dyDescent="0.25">
      <c r="A1981" s="13" t="str">
        <f t="shared" si="64"/>
        <v>1826931718</v>
      </c>
      <c r="B1981" s="16">
        <v>17</v>
      </c>
      <c r="C1981" s="17" t="s">
        <v>16403</v>
      </c>
      <c r="D1981" s="13" t="str">
        <f t="shared" si="65"/>
        <v>1826931718</v>
      </c>
      <c r="E1981" s="17"/>
      <c r="F1981" s="16" t="s">
        <v>16404</v>
      </c>
      <c r="G1981" s="18">
        <v>44112.095046296294</v>
      </c>
      <c r="H1981" s="16" t="s">
        <v>157</v>
      </c>
      <c r="I1981" s="16" t="s">
        <v>16405</v>
      </c>
      <c r="J1981" s="16" t="s">
        <v>16405</v>
      </c>
      <c r="K1981" s="16" t="s">
        <v>16406</v>
      </c>
      <c r="L1981" s="16" t="s">
        <v>16407</v>
      </c>
      <c r="M1981" s="16" t="s">
        <v>16408</v>
      </c>
      <c r="N1981" s="16" t="s">
        <v>16409</v>
      </c>
      <c r="O1981" s="16" t="s">
        <v>16410</v>
      </c>
      <c r="P1981" s="19">
        <v>658000</v>
      </c>
      <c r="Q1981" s="19">
        <v>6650</v>
      </c>
      <c r="R1981" s="19">
        <v>10000</v>
      </c>
      <c r="S1981" s="19">
        <v>0</v>
      </c>
      <c r="T1981" s="19">
        <v>0</v>
      </c>
      <c r="U1981" s="19"/>
      <c r="V1981" s="19">
        <v>0</v>
      </c>
      <c r="W1981" s="19"/>
      <c r="X1981" s="19">
        <v>0</v>
      </c>
      <c r="Y1981" s="19">
        <v>674650</v>
      </c>
      <c r="Z1981" s="19">
        <v>674650</v>
      </c>
      <c r="AA1981" s="20" t="s">
        <v>16411</v>
      </c>
      <c r="AB1981" s="19" t="s">
        <v>151</v>
      </c>
      <c r="AC1981" s="19" t="s">
        <v>112</v>
      </c>
    </row>
    <row r="1982" spans="1:29" x14ac:dyDescent="0.25">
      <c r="A1982" s="13" t="str">
        <f t="shared" si="64"/>
        <v>1254141586</v>
      </c>
      <c r="B1982" s="16">
        <v>18</v>
      </c>
      <c r="C1982" s="17" t="s">
        <v>16412</v>
      </c>
      <c r="D1982" s="13" t="str">
        <f t="shared" si="65"/>
        <v>1254141586</v>
      </c>
      <c r="E1982" s="17"/>
      <c r="F1982" s="16" t="s">
        <v>16413</v>
      </c>
      <c r="G1982" s="18">
        <v>44112.096238425926</v>
      </c>
      <c r="H1982" s="16" t="s">
        <v>157</v>
      </c>
      <c r="I1982" s="16" t="s">
        <v>16414</v>
      </c>
      <c r="J1982" s="16" t="s">
        <v>16414</v>
      </c>
      <c r="K1982" s="16" t="s">
        <v>16415</v>
      </c>
      <c r="L1982" s="16" t="s">
        <v>16416</v>
      </c>
      <c r="M1982" s="16" t="s">
        <v>16417</v>
      </c>
      <c r="N1982" s="16" t="s">
        <v>16418</v>
      </c>
      <c r="O1982" s="16" t="s">
        <v>16419</v>
      </c>
      <c r="P1982" s="19">
        <v>50000</v>
      </c>
      <c r="Q1982" s="19">
        <v>6650</v>
      </c>
      <c r="R1982" s="19">
        <v>9000</v>
      </c>
      <c r="S1982" s="19">
        <v>0</v>
      </c>
      <c r="T1982" s="19">
        <v>0</v>
      </c>
      <c r="U1982" s="19"/>
      <c r="V1982" s="19">
        <v>0</v>
      </c>
      <c r="W1982" s="19"/>
      <c r="X1982" s="19">
        <v>0</v>
      </c>
      <c r="Y1982" s="19">
        <v>65650</v>
      </c>
      <c r="Z1982" s="19">
        <v>65650</v>
      </c>
      <c r="AA1982" s="20" t="s">
        <v>16420</v>
      </c>
      <c r="AB1982" s="19" t="s">
        <v>163</v>
      </c>
      <c r="AC1982" s="19" t="s">
        <v>112</v>
      </c>
    </row>
    <row r="1983" spans="1:29" x14ac:dyDescent="0.25">
      <c r="A1983" s="13" t="str">
        <f t="shared" si="64"/>
        <v>1045141930</v>
      </c>
      <c r="B1983" s="16">
        <v>19</v>
      </c>
      <c r="C1983" s="17" t="s">
        <v>16421</v>
      </c>
      <c r="D1983" s="13" t="str">
        <f t="shared" si="65"/>
        <v>1045141930</v>
      </c>
      <c r="E1983" s="17"/>
      <c r="F1983" s="16" t="s">
        <v>16422</v>
      </c>
      <c r="G1983" s="18">
        <v>44112.09952546296</v>
      </c>
      <c r="H1983" s="16" t="s">
        <v>157</v>
      </c>
      <c r="I1983" s="16" t="s">
        <v>16423</v>
      </c>
      <c r="J1983" s="16" t="s">
        <v>16423</v>
      </c>
      <c r="K1983" s="16" t="s">
        <v>16424</v>
      </c>
      <c r="L1983" s="16" t="s">
        <v>16425</v>
      </c>
      <c r="M1983" s="16" t="s">
        <v>16426</v>
      </c>
      <c r="N1983" s="16" t="s">
        <v>757</v>
      </c>
      <c r="O1983" s="16" t="s">
        <v>758</v>
      </c>
      <c r="P1983" s="19">
        <v>948000</v>
      </c>
      <c r="Q1983" s="19">
        <v>6650</v>
      </c>
      <c r="R1983" s="19">
        <v>10000</v>
      </c>
      <c r="S1983" s="19">
        <v>0</v>
      </c>
      <c r="T1983" s="19">
        <v>0</v>
      </c>
      <c r="U1983" s="19"/>
      <c r="V1983" s="19">
        <v>0</v>
      </c>
      <c r="W1983" s="19"/>
      <c r="X1983" s="19">
        <v>0</v>
      </c>
      <c r="Y1983" s="19">
        <v>964650</v>
      </c>
      <c r="Z1983" s="19">
        <v>964650</v>
      </c>
      <c r="AA1983" s="20" t="s">
        <v>16427</v>
      </c>
      <c r="AB1983" s="19" t="s">
        <v>162</v>
      </c>
      <c r="AC1983" s="19" t="s">
        <v>112</v>
      </c>
    </row>
    <row r="1984" spans="1:29" x14ac:dyDescent="0.25">
      <c r="A1984" s="13" t="str">
        <f t="shared" si="64"/>
        <v>1957041512</v>
      </c>
      <c r="B1984" s="16">
        <v>20</v>
      </c>
      <c r="C1984" s="17" t="s">
        <v>16428</v>
      </c>
      <c r="D1984" s="13" t="str">
        <f t="shared" si="65"/>
        <v>1957041512</v>
      </c>
      <c r="E1984" s="17"/>
      <c r="F1984" s="16" t="s">
        <v>16429</v>
      </c>
      <c r="G1984" s="18">
        <v>44112.103356481479</v>
      </c>
      <c r="H1984" s="16" t="s">
        <v>157</v>
      </c>
      <c r="I1984" s="16" t="s">
        <v>16430</v>
      </c>
      <c r="J1984" s="16" t="s">
        <v>16430</v>
      </c>
      <c r="K1984" s="16" t="s">
        <v>16431</v>
      </c>
      <c r="L1984" s="16" t="s">
        <v>16432</v>
      </c>
      <c r="M1984" s="16" t="s">
        <v>16433</v>
      </c>
      <c r="N1984" s="16" t="s">
        <v>16434</v>
      </c>
      <c r="O1984" s="16" t="s">
        <v>16435</v>
      </c>
      <c r="P1984" s="19">
        <v>50000</v>
      </c>
      <c r="Q1984" s="19">
        <v>6650</v>
      </c>
      <c r="R1984" s="19">
        <v>0</v>
      </c>
      <c r="S1984" s="19">
        <v>0</v>
      </c>
      <c r="T1984" s="19">
        <v>0</v>
      </c>
      <c r="U1984" s="19"/>
      <c r="V1984" s="19">
        <v>0</v>
      </c>
      <c r="W1984" s="19"/>
      <c r="X1984" s="19">
        <v>0</v>
      </c>
      <c r="Y1984" s="19">
        <v>56650</v>
      </c>
      <c r="Z1984" s="19">
        <v>56650</v>
      </c>
      <c r="AA1984" s="20"/>
      <c r="AB1984" s="19"/>
      <c r="AC1984" s="19" t="s">
        <v>112</v>
      </c>
    </row>
    <row r="1985" spans="1:29" x14ac:dyDescent="0.25">
      <c r="A1985" s="13" t="str">
        <f t="shared" si="64"/>
        <v>1057241170</v>
      </c>
      <c r="B1985" s="16">
        <v>21</v>
      </c>
      <c r="C1985" s="17" t="s">
        <v>16436</v>
      </c>
      <c r="D1985" s="13" t="str">
        <f t="shared" si="65"/>
        <v>1057241170</v>
      </c>
      <c r="E1985" s="17"/>
      <c r="F1985" s="16" t="s">
        <v>16437</v>
      </c>
      <c r="G1985" s="18">
        <v>44112.111956018518</v>
      </c>
      <c r="H1985" s="16" t="s">
        <v>157</v>
      </c>
      <c r="I1985" s="16" t="s">
        <v>16438</v>
      </c>
      <c r="J1985" s="16" t="s">
        <v>16438</v>
      </c>
      <c r="K1985" s="16" t="s">
        <v>16439</v>
      </c>
      <c r="L1985" s="16" t="s">
        <v>16440</v>
      </c>
      <c r="M1985" s="16" t="s">
        <v>16441</v>
      </c>
      <c r="N1985" s="16" t="s">
        <v>9227</v>
      </c>
      <c r="O1985" s="16" t="s">
        <v>9228</v>
      </c>
      <c r="P1985" s="19">
        <v>950000</v>
      </c>
      <c r="Q1985" s="19">
        <v>6650</v>
      </c>
      <c r="R1985" s="19">
        <v>12000</v>
      </c>
      <c r="S1985" s="19">
        <v>0</v>
      </c>
      <c r="T1985" s="19">
        <v>0</v>
      </c>
      <c r="U1985" s="19"/>
      <c r="V1985" s="19">
        <v>0</v>
      </c>
      <c r="W1985" s="19"/>
      <c r="X1985" s="19">
        <v>0</v>
      </c>
      <c r="Y1985" s="19">
        <v>968650</v>
      </c>
      <c r="Z1985" s="19">
        <v>968650</v>
      </c>
      <c r="AA1985" s="20" t="s">
        <v>16442</v>
      </c>
      <c r="AB1985" s="19" t="s">
        <v>168</v>
      </c>
      <c r="AC1985" s="19" t="s">
        <v>112</v>
      </c>
    </row>
    <row r="1986" spans="1:29" x14ac:dyDescent="0.25">
      <c r="A1986" s="13" t="str">
        <f t="shared" si="64"/>
        <v>1803241577</v>
      </c>
      <c r="B1986" s="16">
        <v>22</v>
      </c>
      <c r="C1986" s="17" t="s">
        <v>16443</v>
      </c>
      <c r="D1986" s="13" t="str">
        <f t="shared" si="65"/>
        <v>1803241577</v>
      </c>
      <c r="E1986" s="17"/>
      <c r="F1986" s="16" t="s">
        <v>16444</v>
      </c>
      <c r="G1986" s="18">
        <v>44112.112673611111</v>
      </c>
      <c r="H1986" s="16" t="s">
        <v>157</v>
      </c>
      <c r="I1986" s="16" t="s">
        <v>16445</v>
      </c>
      <c r="J1986" s="16" t="s">
        <v>16445</v>
      </c>
      <c r="K1986" s="16" t="s">
        <v>16446</v>
      </c>
      <c r="L1986" s="16" t="s">
        <v>16447</v>
      </c>
      <c r="M1986" s="16" t="s">
        <v>16448</v>
      </c>
      <c r="N1986" s="16" t="s">
        <v>20729</v>
      </c>
      <c r="O1986" s="16" t="s">
        <v>20730</v>
      </c>
      <c r="P1986" s="19">
        <v>5450000</v>
      </c>
      <c r="Q1986" s="19">
        <v>6650</v>
      </c>
      <c r="R1986" s="19">
        <v>96000</v>
      </c>
      <c r="S1986" s="19">
        <v>0</v>
      </c>
      <c r="T1986" s="19">
        <v>0</v>
      </c>
      <c r="U1986" s="19"/>
      <c r="V1986" s="19">
        <v>0</v>
      </c>
      <c r="W1986" s="19"/>
      <c r="X1986" s="19">
        <v>0</v>
      </c>
      <c r="Y1986" s="19">
        <v>5552650</v>
      </c>
      <c r="Z1986" s="19">
        <v>5552650</v>
      </c>
      <c r="AA1986" s="20" t="s">
        <v>16449</v>
      </c>
      <c r="AB1986" s="19" t="s">
        <v>162</v>
      </c>
      <c r="AC1986" s="19" t="s">
        <v>112</v>
      </c>
    </row>
    <row r="1987" spans="1:29" x14ac:dyDescent="0.25">
      <c r="A1987" s="13" t="str">
        <f t="shared" si="64"/>
        <v>1515341645</v>
      </c>
      <c r="B1987" s="16">
        <v>23</v>
      </c>
      <c r="C1987" s="17" t="s">
        <v>16450</v>
      </c>
      <c r="D1987" s="13" t="str">
        <f t="shared" si="65"/>
        <v>1515341645</v>
      </c>
      <c r="E1987" s="17"/>
      <c r="F1987" s="16" t="s">
        <v>16451</v>
      </c>
      <c r="G1987" s="18">
        <v>44112.121215277781</v>
      </c>
      <c r="H1987" s="16" t="s">
        <v>157</v>
      </c>
      <c r="I1987" s="16" t="s">
        <v>16452</v>
      </c>
      <c r="J1987" s="16" t="s">
        <v>16452</v>
      </c>
      <c r="K1987" s="16" t="s">
        <v>16453</v>
      </c>
      <c r="L1987" s="16" t="s">
        <v>16454</v>
      </c>
      <c r="M1987" s="16" t="s">
        <v>16455</v>
      </c>
      <c r="N1987" s="16" t="s">
        <v>653</v>
      </c>
      <c r="O1987" s="16" t="s">
        <v>654</v>
      </c>
      <c r="P1987" s="19">
        <v>474000</v>
      </c>
      <c r="Q1987" s="19">
        <v>6650</v>
      </c>
      <c r="R1987" s="19">
        <v>0</v>
      </c>
      <c r="S1987" s="19">
        <v>0</v>
      </c>
      <c r="T1987" s="19">
        <v>0</v>
      </c>
      <c r="U1987" s="19"/>
      <c r="V1987" s="19">
        <v>0</v>
      </c>
      <c r="W1987" s="19"/>
      <c r="X1987" s="19">
        <v>0</v>
      </c>
      <c r="Y1987" s="19">
        <v>480650</v>
      </c>
      <c r="Z1987" s="19">
        <v>480650</v>
      </c>
      <c r="AA1987" s="20"/>
      <c r="AB1987" s="19"/>
      <c r="AC1987" s="19" t="s">
        <v>112</v>
      </c>
    </row>
    <row r="1988" spans="1:29" x14ac:dyDescent="0.25">
      <c r="A1988" s="13" t="str">
        <f t="shared" si="64"/>
        <v>1360231641</v>
      </c>
      <c r="B1988" s="16">
        <v>24</v>
      </c>
      <c r="C1988" s="17" t="s">
        <v>16456</v>
      </c>
      <c r="D1988" s="13" t="str">
        <f t="shared" si="65"/>
        <v>1360231641</v>
      </c>
      <c r="E1988" s="17"/>
      <c r="F1988" s="16" t="s">
        <v>16457</v>
      </c>
      <c r="G1988" s="18">
        <v>44112.123553240737</v>
      </c>
      <c r="H1988" s="16" t="s">
        <v>157</v>
      </c>
      <c r="I1988" s="16" t="s">
        <v>16458</v>
      </c>
      <c r="J1988" s="16" t="s">
        <v>16458</v>
      </c>
      <c r="K1988" s="16" t="s">
        <v>16459</v>
      </c>
      <c r="L1988" s="16" t="s">
        <v>16460</v>
      </c>
      <c r="M1988" s="16" t="s">
        <v>16461</v>
      </c>
      <c r="N1988" s="16" t="s">
        <v>13602</v>
      </c>
      <c r="O1988" s="16" t="s">
        <v>13603</v>
      </c>
      <c r="P1988" s="19">
        <v>620000</v>
      </c>
      <c r="Q1988" s="19">
        <v>6650</v>
      </c>
      <c r="R1988" s="19">
        <v>13000</v>
      </c>
      <c r="S1988" s="19">
        <v>0</v>
      </c>
      <c r="T1988" s="19">
        <v>0</v>
      </c>
      <c r="U1988" s="19"/>
      <c r="V1988" s="19">
        <v>0</v>
      </c>
      <c r="W1988" s="19"/>
      <c r="X1988" s="19">
        <v>0</v>
      </c>
      <c r="Y1988" s="19">
        <v>639650</v>
      </c>
      <c r="Z1988" s="19">
        <v>639650</v>
      </c>
      <c r="AA1988" s="20" t="s">
        <v>16462</v>
      </c>
      <c r="AB1988" s="19" t="s">
        <v>138</v>
      </c>
      <c r="AC1988" s="19" t="s">
        <v>112</v>
      </c>
    </row>
    <row r="1989" spans="1:29" x14ac:dyDescent="0.25">
      <c r="A1989" s="13" t="str">
        <f t="shared" si="64"/>
        <v>1780441567</v>
      </c>
      <c r="B1989" s="16">
        <v>25</v>
      </c>
      <c r="C1989" s="17" t="s">
        <v>16463</v>
      </c>
      <c r="D1989" s="13" t="str">
        <f t="shared" si="65"/>
        <v>1780441567</v>
      </c>
      <c r="E1989" s="17"/>
      <c r="F1989" s="16" t="s">
        <v>16464</v>
      </c>
      <c r="G1989" s="18">
        <v>44112.126458333332</v>
      </c>
      <c r="H1989" s="16" t="s">
        <v>157</v>
      </c>
      <c r="I1989" s="16" t="s">
        <v>16465</v>
      </c>
      <c r="J1989" s="16" t="s">
        <v>16465</v>
      </c>
      <c r="K1989" s="16" t="s">
        <v>16466</v>
      </c>
      <c r="L1989" s="16" t="s">
        <v>16467</v>
      </c>
      <c r="M1989" s="16" t="s">
        <v>16468</v>
      </c>
      <c r="N1989" s="16" t="s">
        <v>16469</v>
      </c>
      <c r="O1989" s="16" t="s">
        <v>12701</v>
      </c>
      <c r="P1989" s="19">
        <v>50000</v>
      </c>
      <c r="Q1989" s="19">
        <v>6650</v>
      </c>
      <c r="R1989" s="19">
        <v>0</v>
      </c>
      <c r="S1989" s="19">
        <v>0</v>
      </c>
      <c r="T1989" s="19">
        <v>0</v>
      </c>
      <c r="U1989" s="19"/>
      <c r="V1989" s="19">
        <v>0</v>
      </c>
      <c r="W1989" s="19"/>
      <c r="X1989" s="19">
        <v>0</v>
      </c>
      <c r="Y1989" s="19">
        <v>56650</v>
      </c>
      <c r="Z1989" s="19">
        <v>56650</v>
      </c>
      <c r="AA1989" s="20"/>
      <c r="AB1989" s="19"/>
      <c r="AC1989" s="19" t="s">
        <v>112</v>
      </c>
    </row>
    <row r="1990" spans="1:29" x14ac:dyDescent="0.25">
      <c r="A1990" s="13" t="str">
        <f t="shared" si="64"/>
        <v>1723441123</v>
      </c>
      <c r="B1990" s="16">
        <v>26</v>
      </c>
      <c r="C1990" s="17" t="s">
        <v>16470</v>
      </c>
      <c r="D1990" s="13" t="str">
        <f t="shared" si="65"/>
        <v>1723441123</v>
      </c>
      <c r="E1990" s="17"/>
      <c r="F1990" s="16" t="s">
        <v>16471</v>
      </c>
      <c r="G1990" s="18">
        <v>44112.129236111112</v>
      </c>
      <c r="H1990" s="16" t="s">
        <v>157</v>
      </c>
      <c r="I1990" s="16" t="s">
        <v>16472</v>
      </c>
      <c r="J1990" s="16" t="s">
        <v>16472</v>
      </c>
      <c r="K1990" s="16" t="s">
        <v>16473</v>
      </c>
      <c r="L1990" s="16" t="s">
        <v>16474</v>
      </c>
      <c r="M1990" s="16" t="s">
        <v>16475</v>
      </c>
      <c r="N1990" s="16" t="s">
        <v>16476</v>
      </c>
      <c r="O1990" s="16" t="s">
        <v>16477</v>
      </c>
      <c r="P1990" s="19">
        <v>50000</v>
      </c>
      <c r="Q1990" s="19">
        <v>6650</v>
      </c>
      <c r="R1990" s="19">
        <v>0</v>
      </c>
      <c r="S1990" s="19">
        <v>0</v>
      </c>
      <c r="T1990" s="19">
        <v>0</v>
      </c>
      <c r="U1990" s="19"/>
      <c r="V1990" s="19">
        <v>0</v>
      </c>
      <c r="W1990" s="19"/>
      <c r="X1990" s="19">
        <v>0</v>
      </c>
      <c r="Y1990" s="19">
        <v>56650</v>
      </c>
      <c r="Z1990" s="19">
        <v>56650</v>
      </c>
      <c r="AA1990" s="20"/>
      <c r="AB1990" s="19"/>
      <c r="AC1990" s="19" t="s">
        <v>112</v>
      </c>
    </row>
    <row r="1991" spans="1:29" x14ac:dyDescent="0.25">
      <c r="A1991" s="13" t="str">
        <f t="shared" si="64"/>
        <v>1817341609</v>
      </c>
      <c r="B1991" s="16">
        <v>27</v>
      </c>
      <c r="C1991" s="17" t="s">
        <v>16478</v>
      </c>
      <c r="D1991" s="13" t="str">
        <f t="shared" si="65"/>
        <v>1817341609</v>
      </c>
      <c r="E1991" s="17"/>
      <c r="F1991" s="16" t="s">
        <v>16479</v>
      </c>
      <c r="G1991" s="18">
        <v>44112.132581018515</v>
      </c>
      <c r="H1991" s="16" t="s">
        <v>157</v>
      </c>
      <c r="I1991" s="16" t="s">
        <v>16480</v>
      </c>
      <c r="J1991" s="16" t="s">
        <v>16480</v>
      </c>
      <c r="K1991" s="16" t="s">
        <v>16481</v>
      </c>
      <c r="L1991" s="16" t="s">
        <v>16482</v>
      </c>
      <c r="M1991" s="16" t="s">
        <v>16483</v>
      </c>
      <c r="N1991" s="16" t="s">
        <v>405</v>
      </c>
      <c r="O1991" s="16" t="s">
        <v>406</v>
      </c>
      <c r="P1991" s="19">
        <v>474000</v>
      </c>
      <c r="Q1991" s="19">
        <v>6650</v>
      </c>
      <c r="R1991" s="19">
        <v>11000</v>
      </c>
      <c r="S1991" s="19">
        <v>0</v>
      </c>
      <c r="T1991" s="19">
        <v>0</v>
      </c>
      <c r="U1991" s="19"/>
      <c r="V1991" s="19">
        <v>0</v>
      </c>
      <c r="W1991" s="19"/>
      <c r="X1991" s="19">
        <v>0</v>
      </c>
      <c r="Y1991" s="19">
        <v>491650</v>
      </c>
      <c r="Z1991" s="19">
        <v>491650</v>
      </c>
      <c r="AA1991" s="20" t="s">
        <v>16484</v>
      </c>
      <c r="AB1991" s="19" t="s">
        <v>162</v>
      </c>
      <c r="AC1991" s="19" t="s">
        <v>112</v>
      </c>
    </row>
    <row r="1992" spans="1:29" x14ac:dyDescent="0.25">
      <c r="A1992" s="13" t="str">
        <f t="shared" si="64"/>
        <v>1033231735</v>
      </c>
      <c r="B1992" s="16">
        <v>28</v>
      </c>
      <c r="C1992" s="17" t="s">
        <v>16485</v>
      </c>
      <c r="D1992" s="13" t="str">
        <f t="shared" si="65"/>
        <v>1033231735</v>
      </c>
      <c r="E1992" s="17"/>
      <c r="F1992" s="16" t="s">
        <v>16486</v>
      </c>
      <c r="G1992" s="18">
        <v>44112.138368055559</v>
      </c>
      <c r="H1992" s="16" t="s">
        <v>157</v>
      </c>
      <c r="I1992" s="16" t="s">
        <v>16487</v>
      </c>
      <c r="J1992" s="16" t="s">
        <v>16487</v>
      </c>
      <c r="K1992" s="16" t="s">
        <v>16488</v>
      </c>
      <c r="L1992" s="16" t="s">
        <v>16489</v>
      </c>
      <c r="M1992" s="16" t="s">
        <v>16490</v>
      </c>
      <c r="N1992" s="16" t="s">
        <v>16491</v>
      </c>
      <c r="O1992" s="16" t="s">
        <v>16492</v>
      </c>
      <c r="P1992" s="19">
        <v>50000</v>
      </c>
      <c r="Q1992" s="19">
        <v>6650</v>
      </c>
      <c r="R1992" s="19">
        <v>8000</v>
      </c>
      <c r="S1992" s="19">
        <v>0</v>
      </c>
      <c r="T1992" s="19">
        <v>0</v>
      </c>
      <c r="U1992" s="19"/>
      <c r="V1992" s="19">
        <v>0</v>
      </c>
      <c r="W1992" s="19"/>
      <c r="X1992" s="19">
        <v>0</v>
      </c>
      <c r="Y1992" s="19">
        <v>64650</v>
      </c>
      <c r="Z1992" s="19">
        <v>64650</v>
      </c>
      <c r="AA1992" s="20" t="s">
        <v>16493</v>
      </c>
      <c r="AB1992" s="19" t="s">
        <v>138</v>
      </c>
      <c r="AC1992" s="19" t="s">
        <v>112</v>
      </c>
    </row>
    <row r="1993" spans="1:29" x14ac:dyDescent="0.25">
      <c r="A1993" s="13" t="str">
        <f t="shared" si="64"/>
        <v>1595541221</v>
      </c>
      <c r="B1993" s="16">
        <v>29</v>
      </c>
      <c r="C1993" s="17" t="s">
        <v>16494</v>
      </c>
      <c r="D1993" s="13" t="str">
        <f t="shared" si="65"/>
        <v>1595541221</v>
      </c>
      <c r="E1993" s="17"/>
      <c r="F1993" s="16" t="s">
        <v>16495</v>
      </c>
      <c r="G1993" s="18">
        <v>44112.144733796296</v>
      </c>
      <c r="H1993" s="16" t="s">
        <v>157</v>
      </c>
      <c r="I1993" s="16" t="s">
        <v>16496</v>
      </c>
      <c r="J1993" s="16" t="s">
        <v>16496</v>
      </c>
      <c r="K1993" s="16" t="s">
        <v>16497</v>
      </c>
      <c r="L1993" s="16" t="s">
        <v>16498</v>
      </c>
      <c r="M1993" s="16" t="s">
        <v>16499</v>
      </c>
      <c r="N1993" s="16" t="s">
        <v>16500</v>
      </c>
      <c r="O1993" s="16" t="s">
        <v>16501</v>
      </c>
      <c r="P1993" s="19">
        <v>50000</v>
      </c>
      <c r="Q1993" s="19">
        <v>6650</v>
      </c>
      <c r="R1993" s="19">
        <v>0</v>
      </c>
      <c r="S1993" s="19">
        <v>0</v>
      </c>
      <c r="T1993" s="19">
        <v>0</v>
      </c>
      <c r="U1993" s="19"/>
      <c r="V1993" s="19">
        <v>0</v>
      </c>
      <c r="W1993" s="19"/>
      <c r="X1993" s="19">
        <v>0</v>
      </c>
      <c r="Y1993" s="19">
        <v>56650</v>
      </c>
      <c r="Z1993" s="19">
        <v>56650</v>
      </c>
      <c r="AA1993" s="20"/>
      <c r="AB1993" s="19"/>
      <c r="AC1993" s="19" t="s">
        <v>112</v>
      </c>
    </row>
    <row r="1994" spans="1:29" x14ac:dyDescent="0.25">
      <c r="A1994" s="13" t="str">
        <f t="shared" si="64"/>
        <v>1410741175</v>
      </c>
      <c r="B1994" s="16">
        <v>30</v>
      </c>
      <c r="C1994" s="17" t="s">
        <v>16502</v>
      </c>
      <c r="D1994" s="13" t="str">
        <f t="shared" si="65"/>
        <v>1410741175</v>
      </c>
      <c r="E1994" s="17"/>
      <c r="F1994" s="16" t="s">
        <v>16503</v>
      </c>
      <c r="G1994" s="18">
        <v>44112.162245370368</v>
      </c>
      <c r="H1994" s="16" t="s">
        <v>157</v>
      </c>
      <c r="I1994" s="16" t="s">
        <v>16504</v>
      </c>
      <c r="J1994" s="16" t="s">
        <v>16504</v>
      </c>
      <c r="K1994" s="16" t="s">
        <v>16505</v>
      </c>
      <c r="L1994" s="16" t="s">
        <v>16506</v>
      </c>
      <c r="M1994" s="16" t="s">
        <v>16507</v>
      </c>
      <c r="N1994" s="16" t="s">
        <v>16508</v>
      </c>
      <c r="O1994" s="16" t="s">
        <v>16509</v>
      </c>
      <c r="P1994" s="19">
        <v>474000</v>
      </c>
      <c r="Q1994" s="19">
        <v>6650</v>
      </c>
      <c r="R1994" s="19">
        <v>10000</v>
      </c>
      <c r="S1994" s="19">
        <v>0</v>
      </c>
      <c r="T1994" s="19">
        <v>0</v>
      </c>
      <c r="U1994" s="19"/>
      <c r="V1994" s="19">
        <v>0</v>
      </c>
      <c r="W1994" s="19"/>
      <c r="X1994" s="19">
        <v>0</v>
      </c>
      <c r="Y1994" s="19">
        <v>490650</v>
      </c>
      <c r="Z1994" s="19">
        <v>490650</v>
      </c>
      <c r="AA1994" s="20" t="s">
        <v>16510</v>
      </c>
      <c r="AB1994" s="19" t="s">
        <v>162</v>
      </c>
      <c r="AC1994" s="19" t="s">
        <v>112</v>
      </c>
    </row>
    <row r="1995" spans="1:29" x14ac:dyDescent="0.25">
      <c r="A1995" s="13" t="str">
        <f t="shared" si="64"/>
        <v>1604741159</v>
      </c>
      <c r="B1995" s="16">
        <v>31</v>
      </c>
      <c r="C1995" s="17" t="s">
        <v>20731</v>
      </c>
      <c r="D1995" s="13" t="str">
        <f t="shared" si="65"/>
        <v>1604741159</v>
      </c>
      <c r="E1995" s="17"/>
      <c r="F1995" s="16" t="s">
        <v>20732</v>
      </c>
      <c r="G1995" s="18">
        <v>44112.165069444447</v>
      </c>
      <c r="H1995" s="16" t="s">
        <v>157</v>
      </c>
      <c r="I1995" s="16" t="s">
        <v>20733</v>
      </c>
      <c r="J1995" s="16" t="s">
        <v>20733</v>
      </c>
      <c r="K1995" s="16" t="s">
        <v>20734</v>
      </c>
      <c r="L1995" s="16" t="s">
        <v>20735</v>
      </c>
      <c r="M1995" s="16" t="s">
        <v>20736</v>
      </c>
      <c r="N1995" s="16" t="s">
        <v>20737</v>
      </c>
      <c r="O1995" s="16" t="s">
        <v>20738</v>
      </c>
      <c r="P1995" s="19">
        <v>50000</v>
      </c>
      <c r="Q1995" s="19">
        <v>6650</v>
      </c>
      <c r="R1995" s="19">
        <v>0</v>
      </c>
      <c r="S1995" s="19">
        <v>0</v>
      </c>
      <c r="T1995" s="19">
        <v>0</v>
      </c>
      <c r="U1995" s="19"/>
      <c r="V1995" s="19">
        <v>0</v>
      </c>
      <c r="W1995" s="19"/>
      <c r="X1995" s="19">
        <v>0</v>
      </c>
      <c r="Y1995" s="19">
        <v>56650</v>
      </c>
      <c r="Z1995" s="19">
        <v>56650</v>
      </c>
      <c r="AA1995" s="20"/>
      <c r="AB1995" s="19"/>
      <c r="AC1995" s="19" t="s">
        <v>112</v>
      </c>
    </row>
    <row r="1996" spans="1:29" x14ac:dyDescent="0.25">
      <c r="A1996" s="13" t="str">
        <f t="shared" si="64"/>
        <v>1584741857</v>
      </c>
      <c r="B1996" s="16">
        <v>32</v>
      </c>
      <c r="C1996" s="17" t="s">
        <v>20739</v>
      </c>
      <c r="D1996" s="13" t="str">
        <f t="shared" si="65"/>
        <v>1584741857</v>
      </c>
      <c r="E1996" s="17"/>
      <c r="F1996" s="16" t="s">
        <v>20740</v>
      </c>
      <c r="G1996" s="18">
        <v>44112.166168981479</v>
      </c>
      <c r="H1996" s="16" t="s">
        <v>157</v>
      </c>
      <c r="I1996" s="16" t="s">
        <v>20741</v>
      </c>
      <c r="J1996" s="16" t="s">
        <v>20741</v>
      </c>
      <c r="K1996" s="16" t="s">
        <v>20742</v>
      </c>
      <c r="L1996" s="16" t="s">
        <v>20743</v>
      </c>
      <c r="M1996" s="16" t="s">
        <v>20744</v>
      </c>
      <c r="N1996" s="16" t="s">
        <v>365</v>
      </c>
      <c r="O1996" s="16" t="s">
        <v>366</v>
      </c>
      <c r="P1996" s="19">
        <v>988000</v>
      </c>
      <c r="Q1996" s="19">
        <v>6650</v>
      </c>
      <c r="R1996" s="19">
        <v>13000</v>
      </c>
      <c r="S1996" s="19">
        <v>0</v>
      </c>
      <c r="T1996" s="19">
        <v>0</v>
      </c>
      <c r="U1996" s="19"/>
      <c r="V1996" s="19">
        <v>0</v>
      </c>
      <c r="W1996" s="19"/>
      <c r="X1996" s="19">
        <v>0</v>
      </c>
      <c r="Y1996" s="19">
        <v>1007650</v>
      </c>
      <c r="Z1996" s="19">
        <v>1007650</v>
      </c>
      <c r="AA1996" s="20" t="s">
        <v>20745</v>
      </c>
      <c r="AB1996" s="19" t="s">
        <v>162</v>
      </c>
      <c r="AC1996" s="19" t="s">
        <v>112</v>
      </c>
    </row>
    <row r="1997" spans="1:29" x14ac:dyDescent="0.25">
      <c r="A1997" s="13" t="str">
        <f t="shared" si="64"/>
        <v>1820841390</v>
      </c>
      <c r="B1997" s="16">
        <v>33</v>
      </c>
      <c r="C1997" s="17" t="s">
        <v>20746</v>
      </c>
      <c r="D1997" s="13" t="str">
        <f t="shared" si="65"/>
        <v>1820841390</v>
      </c>
      <c r="E1997" s="17"/>
      <c r="F1997" s="16" t="s">
        <v>20747</v>
      </c>
      <c r="G1997" s="18">
        <v>44112.173009259262</v>
      </c>
      <c r="H1997" s="16" t="s">
        <v>157</v>
      </c>
      <c r="I1997" s="16" t="s">
        <v>20748</v>
      </c>
      <c r="J1997" s="16" t="s">
        <v>20748</v>
      </c>
      <c r="K1997" s="16" t="s">
        <v>20749</v>
      </c>
      <c r="L1997" s="16" t="s">
        <v>20750</v>
      </c>
      <c r="M1997" s="16" t="s">
        <v>20751</v>
      </c>
      <c r="N1997" s="16" t="s">
        <v>20752</v>
      </c>
      <c r="O1997" s="16" t="s">
        <v>20753</v>
      </c>
      <c r="P1997" s="19">
        <v>50000</v>
      </c>
      <c r="Q1997" s="19">
        <v>6650</v>
      </c>
      <c r="R1997" s="19">
        <v>8000</v>
      </c>
      <c r="S1997" s="19">
        <v>0</v>
      </c>
      <c r="T1997" s="19">
        <v>0</v>
      </c>
      <c r="U1997" s="19"/>
      <c r="V1997" s="19">
        <v>0</v>
      </c>
      <c r="W1997" s="19"/>
      <c r="X1997" s="19">
        <v>0</v>
      </c>
      <c r="Y1997" s="19">
        <v>64650</v>
      </c>
      <c r="Z1997" s="19">
        <v>64650</v>
      </c>
      <c r="AA1997" s="20" t="s">
        <v>20754</v>
      </c>
      <c r="AB1997" s="19" t="s">
        <v>138</v>
      </c>
      <c r="AC1997" s="19" t="s">
        <v>112</v>
      </c>
    </row>
    <row r="1998" spans="1:29" x14ac:dyDescent="0.25">
      <c r="A1998" s="13" t="str">
        <f t="shared" si="64"/>
        <v>1547841670</v>
      </c>
      <c r="B1998" s="16">
        <v>34</v>
      </c>
      <c r="C1998" s="17" t="s">
        <v>20755</v>
      </c>
      <c r="D1998" s="13" t="str">
        <f t="shared" si="65"/>
        <v>1547841670</v>
      </c>
      <c r="E1998" s="17"/>
      <c r="F1998" s="16" t="s">
        <v>20756</v>
      </c>
      <c r="G1998" s="18">
        <v>44112.182754629626</v>
      </c>
      <c r="H1998" s="16" t="s">
        <v>157</v>
      </c>
      <c r="I1998" s="16" t="s">
        <v>20757</v>
      </c>
      <c r="J1998" s="16" t="s">
        <v>20757</v>
      </c>
      <c r="K1998" s="16" t="s">
        <v>20758</v>
      </c>
      <c r="L1998" s="16" t="s">
        <v>20759</v>
      </c>
      <c r="M1998" s="16" t="s">
        <v>20760</v>
      </c>
      <c r="N1998" s="16" t="s">
        <v>398</v>
      </c>
      <c r="O1998" s="16" t="s">
        <v>399</v>
      </c>
      <c r="P1998" s="19">
        <v>120000</v>
      </c>
      <c r="Q1998" s="19">
        <v>6650</v>
      </c>
      <c r="R1998" s="19">
        <v>10000</v>
      </c>
      <c r="S1998" s="19">
        <v>0</v>
      </c>
      <c r="T1998" s="19">
        <v>0</v>
      </c>
      <c r="U1998" s="19"/>
      <c r="V1998" s="19">
        <v>0</v>
      </c>
      <c r="W1998" s="19"/>
      <c r="X1998" s="19">
        <v>0</v>
      </c>
      <c r="Y1998" s="19">
        <v>136650</v>
      </c>
      <c r="Z1998" s="19">
        <v>136650</v>
      </c>
      <c r="AA1998" s="20" t="s">
        <v>20761</v>
      </c>
      <c r="AB1998" s="19" t="s">
        <v>162</v>
      </c>
      <c r="AC1998" s="19" t="s">
        <v>112</v>
      </c>
    </row>
    <row r="1999" spans="1:29" x14ac:dyDescent="0.25">
      <c r="A1999" s="13" t="str">
        <f t="shared" si="64"/>
        <v>1079941188</v>
      </c>
      <c r="B1999" s="16">
        <v>35</v>
      </c>
      <c r="C1999" s="17" t="s">
        <v>20762</v>
      </c>
      <c r="D1999" s="13" t="str">
        <f t="shared" si="65"/>
        <v>1079941188</v>
      </c>
      <c r="E1999" s="17"/>
      <c r="F1999" s="16" t="s">
        <v>20763</v>
      </c>
      <c r="G1999" s="18">
        <v>44112.195960648147</v>
      </c>
      <c r="H1999" s="16" t="s">
        <v>157</v>
      </c>
      <c r="I1999" s="16" t="s">
        <v>20764</v>
      </c>
      <c r="J1999" s="16" t="s">
        <v>20764</v>
      </c>
      <c r="K1999" s="16" t="s">
        <v>20765</v>
      </c>
      <c r="L1999" s="16" t="s">
        <v>20766</v>
      </c>
      <c r="M1999" s="16" t="s">
        <v>20767</v>
      </c>
      <c r="N1999" s="16" t="s">
        <v>209</v>
      </c>
      <c r="O1999" s="16" t="s">
        <v>210</v>
      </c>
      <c r="P1999" s="19">
        <v>105000</v>
      </c>
      <c r="Q1999" s="19">
        <v>6650</v>
      </c>
      <c r="R1999" s="19">
        <v>12000</v>
      </c>
      <c r="S1999" s="19">
        <v>0</v>
      </c>
      <c r="T1999" s="19">
        <v>0</v>
      </c>
      <c r="U1999" s="19"/>
      <c r="V1999" s="19">
        <v>0</v>
      </c>
      <c r="W1999" s="19"/>
      <c r="X1999" s="19">
        <v>0</v>
      </c>
      <c r="Y1999" s="19">
        <v>123650</v>
      </c>
      <c r="Z1999" s="19">
        <v>123650</v>
      </c>
      <c r="AA1999" s="20" t="s">
        <v>20768</v>
      </c>
      <c r="AB1999" s="19" t="s">
        <v>162</v>
      </c>
      <c r="AC1999" s="19" t="s">
        <v>112</v>
      </c>
    </row>
    <row r="2000" spans="1:29" x14ac:dyDescent="0.25">
      <c r="A2000" s="13" t="str">
        <f t="shared" si="64"/>
        <v>1062251539</v>
      </c>
      <c r="B2000" s="16">
        <v>36</v>
      </c>
      <c r="C2000" s="17" t="s">
        <v>20769</v>
      </c>
      <c r="D2000" s="13" t="str">
        <f t="shared" si="65"/>
        <v>1062251539</v>
      </c>
      <c r="E2000" s="17"/>
      <c r="F2000" s="16" t="s">
        <v>20770</v>
      </c>
      <c r="G2000" s="18">
        <v>44112.222442129627</v>
      </c>
      <c r="H2000" s="16" t="s">
        <v>157</v>
      </c>
      <c r="I2000" s="16" t="s">
        <v>20771</v>
      </c>
      <c r="J2000" s="16" t="s">
        <v>20771</v>
      </c>
      <c r="K2000" s="16" t="s">
        <v>20772</v>
      </c>
      <c r="L2000" s="16" t="s">
        <v>20773</v>
      </c>
      <c r="M2000" s="16" t="s">
        <v>20774</v>
      </c>
      <c r="N2000" s="16" t="s">
        <v>20775</v>
      </c>
      <c r="O2000" s="16" t="s">
        <v>20776</v>
      </c>
      <c r="P2000" s="19">
        <v>620000</v>
      </c>
      <c r="Q2000" s="19">
        <v>6650</v>
      </c>
      <c r="R2000" s="19">
        <v>10000</v>
      </c>
      <c r="S2000" s="19">
        <v>0</v>
      </c>
      <c r="T2000" s="19">
        <v>0</v>
      </c>
      <c r="U2000" s="19"/>
      <c r="V2000" s="19">
        <v>0</v>
      </c>
      <c r="W2000" s="19"/>
      <c r="X2000" s="19">
        <v>0</v>
      </c>
      <c r="Y2000" s="19">
        <v>636650</v>
      </c>
      <c r="Z2000" s="19">
        <v>636650</v>
      </c>
      <c r="AA2000" s="20" t="s">
        <v>20777</v>
      </c>
      <c r="AB2000" s="19" t="s">
        <v>162</v>
      </c>
      <c r="AC2000" s="19" t="s">
        <v>112</v>
      </c>
    </row>
    <row r="2001" spans="1:29" x14ac:dyDescent="0.25">
      <c r="A2001" s="13" t="str">
        <f t="shared" si="64"/>
        <v>1334351664</v>
      </c>
      <c r="B2001" s="16">
        <v>37</v>
      </c>
      <c r="C2001" s="17" t="s">
        <v>20778</v>
      </c>
      <c r="D2001" s="13" t="str">
        <f t="shared" si="65"/>
        <v>1334351664</v>
      </c>
      <c r="E2001" s="17"/>
      <c r="F2001" s="16" t="s">
        <v>20779</v>
      </c>
      <c r="G2001" s="18">
        <v>44112.235069444447</v>
      </c>
      <c r="H2001" s="16" t="s">
        <v>157</v>
      </c>
      <c r="I2001" s="16" t="s">
        <v>20780</v>
      </c>
      <c r="J2001" s="16" t="s">
        <v>20780</v>
      </c>
      <c r="K2001" s="16" t="s">
        <v>20781</v>
      </c>
      <c r="L2001" s="16" t="s">
        <v>20782</v>
      </c>
      <c r="M2001" s="16" t="s">
        <v>20783</v>
      </c>
      <c r="N2001" s="16" t="s">
        <v>20775</v>
      </c>
      <c r="O2001" s="16" t="s">
        <v>20776</v>
      </c>
      <c r="P2001" s="19">
        <v>474000</v>
      </c>
      <c r="Q2001" s="19">
        <v>6650</v>
      </c>
      <c r="R2001" s="19">
        <v>10000</v>
      </c>
      <c r="S2001" s="19">
        <v>0</v>
      </c>
      <c r="T2001" s="19">
        <v>0</v>
      </c>
      <c r="U2001" s="19"/>
      <c r="V2001" s="19">
        <v>0</v>
      </c>
      <c r="W2001" s="19"/>
      <c r="X2001" s="19">
        <v>0</v>
      </c>
      <c r="Y2001" s="19">
        <v>490650</v>
      </c>
      <c r="Z2001" s="19">
        <v>490650</v>
      </c>
      <c r="AA2001" s="20" t="s">
        <v>20784</v>
      </c>
      <c r="AB2001" s="19" t="s">
        <v>162</v>
      </c>
      <c r="AC2001" s="19" t="s">
        <v>112</v>
      </c>
    </row>
    <row r="2002" spans="1:29" x14ac:dyDescent="0.25">
      <c r="A2002" s="13" t="str">
        <f t="shared" si="64"/>
        <v>1937451475</v>
      </c>
      <c r="B2002" s="16">
        <v>38</v>
      </c>
      <c r="C2002" s="17" t="s">
        <v>20785</v>
      </c>
      <c r="D2002" s="13" t="str">
        <f t="shared" si="65"/>
        <v>1937451475</v>
      </c>
      <c r="E2002" s="17"/>
      <c r="F2002" s="16" t="s">
        <v>20786</v>
      </c>
      <c r="G2002" s="18">
        <v>44112.249791666669</v>
      </c>
      <c r="H2002" s="16" t="s">
        <v>157</v>
      </c>
      <c r="I2002" s="16" t="s">
        <v>20787</v>
      </c>
      <c r="J2002" s="16" t="s">
        <v>20787</v>
      </c>
      <c r="K2002" s="16" t="s">
        <v>20788</v>
      </c>
      <c r="L2002" s="16" t="s">
        <v>20789</v>
      </c>
      <c r="M2002" s="16" t="s">
        <v>20790</v>
      </c>
      <c r="N2002" s="16" t="s">
        <v>20791</v>
      </c>
      <c r="O2002" s="16" t="s">
        <v>20792</v>
      </c>
      <c r="P2002" s="19">
        <v>50000</v>
      </c>
      <c r="Q2002" s="19">
        <v>6650</v>
      </c>
      <c r="R2002" s="19">
        <v>0</v>
      </c>
      <c r="S2002" s="19">
        <v>0</v>
      </c>
      <c r="T2002" s="19">
        <v>0</v>
      </c>
      <c r="U2002" s="19"/>
      <c r="V2002" s="19">
        <v>0</v>
      </c>
      <c r="W2002" s="19"/>
      <c r="X2002" s="19">
        <v>0</v>
      </c>
      <c r="Y2002" s="19">
        <v>56650</v>
      </c>
      <c r="Z2002" s="19">
        <v>56650</v>
      </c>
      <c r="AA2002" s="20"/>
      <c r="AB2002" s="19"/>
      <c r="AC2002" s="19" t="s">
        <v>112</v>
      </c>
    </row>
    <row r="2003" spans="1:29" x14ac:dyDescent="0.25">
      <c r="A2003" s="13" t="str">
        <f t="shared" si="64"/>
        <v>1656211202</v>
      </c>
      <c r="B2003" s="16">
        <v>39</v>
      </c>
      <c r="C2003" s="17" t="s">
        <v>16511</v>
      </c>
      <c r="D2003" s="13" t="str">
        <f t="shared" si="65"/>
        <v>1656211202</v>
      </c>
      <c r="E2003" s="17"/>
      <c r="F2003" s="16" t="s">
        <v>16512</v>
      </c>
      <c r="G2003" s="18">
        <v>44112.263344907406</v>
      </c>
      <c r="H2003" s="16" t="s">
        <v>157</v>
      </c>
      <c r="I2003" s="16" t="s">
        <v>16513</v>
      </c>
      <c r="J2003" s="16" t="s">
        <v>16513</v>
      </c>
      <c r="K2003" s="16" t="s">
        <v>16514</v>
      </c>
      <c r="L2003" s="16" t="s">
        <v>16515</v>
      </c>
      <c r="M2003" s="16" t="s">
        <v>16516</v>
      </c>
      <c r="N2003" s="16" t="s">
        <v>668</v>
      </c>
      <c r="O2003" s="16" t="s">
        <v>669</v>
      </c>
      <c r="P2003" s="19">
        <v>120000</v>
      </c>
      <c r="Q2003" s="19">
        <v>6650</v>
      </c>
      <c r="R2003" s="19">
        <v>18000</v>
      </c>
      <c r="S2003" s="19">
        <v>0</v>
      </c>
      <c r="T2003" s="19">
        <v>0</v>
      </c>
      <c r="U2003" s="19"/>
      <c r="V2003" s="19">
        <v>0</v>
      </c>
      <c r="W2003" s="19"/>
      <c r="X2003" s="19">
        <v>0</v>
      </c>
      <c r="Y2003" s="19">
        <v>144650</v>
      </c>
      <c r="Z2003" s="19">
        <v>144650</v>
      </c>
      <c r="AA2003" s="20" t="s">
        <v>16517</v>
      </c>
      <c r="AB2003" s="19" t="s">
        <v>138</v>
      </c>
      <c r="AC2003" s="19" t="s">
        <v>112</v>
      </c>
    </row>
    <row r="2004" spans="1:29" x14ac:dyDescent="0.25">
      <c r="A2004" s="13" t="str">
        <f t="shared" si="64"/>
        <v>1634311963</v>
      </c>
      <c r="B2004" s="16">
        <v>40</v>
      </c>
      <c r="C2004" s="17" t="s">
        <v>16518</v>
      </c>
      <c r="D2004" s="13" t="str">
        <f t="shared" si="65"/>
        <v>1634311963</v>
      </c>
      <c r="E2004" s="17"/>
      <c r="F2004" s="16" t="s">
        <v>16519</v>
      </c>
      <c r="G2004" s="18">
        <v>44112.272013888891</v>
      </c>
      <c r="H2004" s="16" t="s">
        <v>157</v>
      </c>
      <c r="I2004" s="16" t="s">
        <v>16520</v>
      </c>
      <c r="J2004" s="16" t="s">
        <v>16520</v>
      </c>
      <c r="K2004" s="16" t="s">
        <v>16521</v>
      </c>
      <c r="L2004" s="16" t="s">
        <v>16522</v>
      </c>
      <c r="M2004" s="16" t="s">
        <v>16523</v>
      </c>
      <c r="N2004" s="16" t="s">
        <v>668</v>
      </c>
      <c r="O2004" s="16" t="s">
        <v>669</v>
      </c>
      <c r="P2004" s="19">
        <v>120000</v>
      </c>
      <c r="Q2004" s="19">
        <v>6650</v>
      </c>
      <c r="R2004" s="19">
        <v>12000</v>
      </c>
      <c r="S2004" s="19">
        <v>0</v>
      </c>
      <c r="T2004" s="19">
        <v>0</v>
      </c>
      <c r="U2004" s="19"/>
      <c r="V2004" s="19">
        <v>0</v>
      </c>
      <c r="W2004" s="19"/>
      <c r="X2004" s="19">
        <v>0</v>
      </c>
      <c r="Y2004" s="19">
        <v>138650</v>
      </c>
      <c r="Z2004" s="19">
        <v>138650</v>
      </c>
      <c r="AA2004" s="20" t="s">
        <v>16524</v>
      </c>
      <c r="AB2004" s="19" t="s">
        <v>158</v>
      </c>
      <c r="AC2004" s="19" t="s">
        <v>112</v>
      </c>
    </row>
    <row r="2005" spans="1:29" x14ac:dyDescent="0.25">
      <c r="A2005" s="13" t="str">
        <f t="shared" si="64"/>
        <v>1456311988</v>
      </c>
      <c r="B2005" s="16">
        <v>41</v>
      </c>
      <c r="C2005" s="17" t="s">
        <v>16525</v>
      </c>
      <c r="D2005" s="13" t="str">
        <f t="shared" si="65"/>
        <v>1456311988</v>
      </c>
      <c r="E2005" s="17"/>
      <c r="F2005" s="16" t="s">
        <v>16526</v>
      </c>
      <c r="G2005" s="18">
        <v>44112.275821759256</v>
      </c>
      <c r="H2005" s="16" t="s">
        <v>157</v>
      </c>
      <c r="I2005" s="16" t="s">
        <v>16527</v>
      </c>
      <c r="J2005" s="16" t="s">
        <v>16527</v>
      </c>
      <c r="K2005" s="16" t="s">
        <v>16528</v>
      </c>
      <c r="L2005" s="16" t="s">
        <v>16529</v>
      </c>
      <c r="M2005" s="16" t="s">
        <v>16530</v>
      </c>
      <c r="N2005" s="16" t="s">
        <v>16531</v>
      </c>
      <c r="O2005" s="16" t="s">
        <v>16532</v>
      </c>
      <c r="P2005" s="19">
        <v>50000</v>
      </c>
      <c r="Q2005" s="19">
        <v>6650</v>
      </c>
      <c r="R2005" s="19">
        <v>10000</v>
      </c>
      <c r="S2005" s="19">
        <v>0</v>
      </c>
      <c r="T2005" s="19">
        <v>0</v>
      </c>
      <c r="U2005" s="19"/>
      <c r="V2005" s="19">
        <v>0</v>
      </c>
      <c r="W2005" s="19"/>
      <c r="X2005" s="19">
        <v>0</v>
      </c>
      <c r="Y2005" s="19">
        <v>66650</v>
      </c>
      <c r="Z2005" s="19">
        <v>66650</v>
      </c>
      <c r="AA2005" s="20" t="s">
        <v>16533</v>
      </c>
      <c r="AB2005" s="19" t="s">
        <v>162</v>
      </c>
      <c r="AC2005" s="19" t="s">
        <v>112</v>
      </c>
    </row>
    <row r="2006" spans="1:29" x14ac:dyDescent="0.25">
      <c r="A2006" s="13" t="str">
        <f t="shared" si="64"/>
        <v>1711851229</v>
      </c>
      <c r="B2006" s="16">
        <v>42</v>
      </c>
      <c r="C2006" s="17" t="s">
        <v>20793</v>
      </c>
      <c r="D2006" s="13" t="str">
        <f t="shared" si="65"/>
        <v>1711851229</v>
      </c>
      <c r="E2006" s="17"/>
      <c r="F2006" s="16" t="s">
        <v>20794</v>
      </c>
      <c r="G2006" s="18">
        <v>44112.289097222223</v>
      </c>
      <c r="H2006" s="16" t="s">
        <v>157</v>
      </c>
      <c r="I2006" s="16" t="s">
        <v>20795</v>
      </c>
      <c r="J2006" s="16" t="s">
        <v>20795</v>
      </c>
      <c r="K2006" s="16" t="s">
        <v>20796</v>
      </c>
      <c r="L2006" s="16" t="s">
        <v>20797</v>
      </c>
      <c r="M2006" s="16" t="s">
        <v>20798</v>
      </c>
      <c r="N2006" s="16" t="s">
        <v>20799</v>
      </c>
      <c r="O2006" s="16" t="s">
        <v>20800</v>
      </c>
      <c r="P2006" s="19">
        <v>50000</v>
      </c>
      <c r="Q2006" s="19">
        <v>6650</v>
      </c>
      <c r="R2006" s="19">
        <v>7000</v>
      </c>
      <c r="S2006" s="19">
        <v>0</v>
      </c>
      <c r="T2006" s="19">
        <v>0</v>
      </c>
      <c r="U2006" s="19"/>
      <c r="V2006" s="19">
        <v>0</v>
      </c>
      <c r="W2006" s="19"/>
      <c r="X2006" s="19">
        <v>0</v>
      </c>
      <c r="Y2006" s="19">
        <v>63650</v>
      </c>
      <c r="Z2006" s="19">
        <v>63650</v>
      </c>
      <c r="AA2006" s="20" t="s">
        <v>20801</v>
      </c>
      <c r="AB2006" s="19" t="s">
        <v>162</v>
      </c>
      <c r="AC2006" s="19" t="s">
        <v>112</v>
      </c>
    </row>
    <row r="2007" spans="1:29" x14ac:dyDescent="0.25">
      <c r="A2007" s="13" t="str">
        <f t="shared" si="64"/>
        <v>1326851464</v>
      </c>
      <c r="B2007" s="16">
        <v>43</v>
      </c>
      <c r="C2007" s="17" t="s">
        <v>20802</v>
      </c>
      <c r="D2007" s="13" t="str">
        <f t="shared" si="65"/>
        <v>1326851464</v>
      </c>
      <c r="E2007" s="17"/>
      <c r="F2007" s="16" t="s">
        <v>20803</v>
      </c>
      <c r="G2007" s="18">
        <v>44112.296620370369</v>
      </c>
      <c r="H2007" s="16" t="s">
        <v>157</v>
      </c>
      <c r="I2007" s="16" t="s">
        <v>20804</v>
      </c>
      <c r="J2007" s="16" t="s">
        <v>20804</v>
      </c>
      <c r="K2007" s="16" t="s">
        <v>20805</v>
      </c>
      <c r="L2007" s="16" t="s">
        <v>20806</v>
      </c>
      <c r="M2007" s="16" t="s">
        <v>20807</v>
      </c>
      <c r="N2007" s="16" t="s">
        <v>20808</v>
      </c>
      <c r="O2007" s="16" t="s">
        <v>20809</v>
      </c>
      <c r="P2007" s="19">
        <v>50000</v>
      </c>
      <c r="Q2007" s="19">
        <v>6650</v>
      </c>
      <c r="R2007" s="19">
        <v>0</v>
      </c>
      <c r="S2007" s="19">
        <v>0</v>
      </c>
      <c r="T2007" s="19">
        <v>0</v>
      </c>
      <c r="U2007" s="19"/>
      <c r="V2007" s="19">
        <v>0</v>
      </c>
      <c r="W2007" s="19"/>
      <c r="X2007" s="19">
        <v>0</v>
      </c>
      <c r="Y2007" s="19">
        <v>56650</v>
      </c>
      <c r="Z2007" s="19">
        <v>56650</v>
      </c>
      <c r="AA2007" s="20"/>
      <c r="AB2007" s="19"/>
      <c r="AC2007" s="19" t="s">
        <v>112</v>
      </c>
    </row>
    <row r="2008" spans="1:29" x14ac:dyDescent="0.25">
      <c r="A2008" s="13" t="str">
        <f t="shared" si="64"/>
        <v>1512951662</v>
      </c>
      <c r="B2008" s="16">
        <v>44</v>
      </c>
      <c r="C2008" s="17" t="s">
        <v>20810</v>
      </c>
      <c r="D2008" s="13" t="str">
        <f t="shared" si="65"/>
        <v>1512951662</v>
      </c>
      <c r="E2008" s="17"/>
      <c r="F2008" s="16" t="s">
        <v>20811</v>
      </c>
      <c r="G2008" s="18">
        <v>44112.301712962966</v>
      </c>
      <c r="H2008" s="16" t="s">
        <v>157</v>
      </c>
      <c r="I2008" s="16" t="s">
        <v>20812</v>
      </c>
      <c r="J2008" s="16" t="s">
        <v>20812</v>
      </c>
      <c r="K2008" s="16" t="s">
        <v>20813</v>
      </c>
      <c r="L2008" s="16" t="s">
        <v>20814</v>
      </c>
      <c r="M2008" s="16" t="s">
        <v>20815</v>
      </c>
      <c r="N2008" s="16" t="s">
        <v>20816</v>
      </c>
      <c r="O2008" s="16" t="s">
        <v>20817</v>
      </c>
      <c r="P2008" s="19">
        <v>50000</v>
      </c>
      <c r="Q2008" s="19">
        <v>6650</v>
      </c>
      <c r="R2008" s="19">
        <v>0</v>
      </c>
      <c r="S2008" s="19">
        <v>0</v>
      </c>
      <c r="T2008" s="19">
        <v>0</v>
      </c>
      <c r="U2008" s="19"/>
      <c r="V2008" s="19">
        <v>0</v>
      </c>
      <c r="W2008" s="19"/>
      <c r="X2008" s="19">
        <v>0</v>
      </c>
      <c r="Y2008" s="19">
        <v>56650</v>
      </c>
      <c r="Z2008" s="19">
        <v>56650</v>
      </c>
      <c r="AA2008" s="20"/>
      <c r="AB2008" s="19"/>
      <c r="AC2008" s="19" t="s">
        <v>112</v>
      </c>
    </row>
    <row r="2009" spans="1:29" x14ac:dyDescent="0.25">
      <c r="A2009" s="13" t="str">
        <f t="shared" si="64"/>
        <v>1389511429</v>
      </c>
      <c r="B2009" s="16">
        <v>45</v>
      </c>
      <c r="C2009" s="17" t="s">
        <v>16534</v>
      </c>
      <c r="D2009" s="13" t="str">
        <f t="shared" si="65"/>
        <v>1389511429</v>
      </c>
      <c r="E2009" s="17"/>
      <c r="F2009" s="16" t="s">
        <v>16535</v>
      </c>
      <c r="G2009" s="18">
        <v>44112.302430555559</v>
      </c>
      <c r="H2009" s="16" t="s">
        <v>157</v>
      </c>
      <c r="I2009" s="16" t="s">
        <v>16536</v>
      </c>
      <c r="J2009" s="16" t="s">
        <v>16536</v>
      </c>
      <c r="K2009" s="16" t="s">
        <v>16537</v>
      </c>
      <c r="L2009" s="16" t="s">
        <v>16538</v>
      </c>
      <c r="M2009" s="16" t="s">
        <v>16539</v>
      </c>
      <c r="N2009" s="16" t="s">
        <v>774</v>
      </c>
      <c r="O2009" s="16" t="s">
        <v>775</v>
      </c>
      <c r="P2009" s="19">
        <v>620000</v>
      </c>
      <c r="Q2009" s="19">
        <v>6650</v>
      </c>
      <c r="R2009" s="19">
        <v>10000</v>
      </c>
      <c r="S2009" s="19">
        <v>0</v>
      </c>
      <c r="T2009" s="19">
        <v>0</v>
      </c>
      <c r="U2009" s="19"/>
      <c r="V2009" s="19">
        <v>0</v>
      </c>
      <c r="W2009" s="19"/>
      <c r="X2009" s="19">
        <v>0</v>
      </c>
      <c r="Y2009" s="19">
        <v>636650</v>
      </c>
      <c r="Z2009" s="19">
        <v>636650</v>
      </c>
      <c r="AA2009" s="20" t="s">
        <v>16540</v>
      </c>
      <c r="AB2009" s="19" t="s">
        <v>162</v>
      </c>
      <c r="AC2009" s="19" t="s">
        <v>112</v>
      </c>
    </row>
    <row r="2010" spans="1:29" x14ac:dyDescent="0.25">
      <c r="A2010" s="13" t="str">
        <f t="shared" si="64"/>
        <v>1386611808</v>
      </c>
      <c r="B2010" s="16">
        <v>46</v>
      </c>
      <c r="C2010" s="17" t="s">
        <v>16541</v>
      </c>
      <c r="D2010" s="13" t="str">
        <f t="shared" si="65"/>
        <v>1386611808</v>
      </c>
      <c r="E2010" s="17"/>
      <c r="F2010" s="16" t="s">
        <v>16542</v>
      </c>
      <c r="G2010" s="18">
        <v>44112.310277777775</v>
      </c>
      <c r="H2010" s="16" t="s">
        <v>157</v>
      </c>
      <c r="I2010" s="16" t="s">
        <v>16543</v>
      </c>
      <c r="J2010" s="16" t="s">
        <v>16543</v>
      </c>
      <c r="K2010" s="16" t="s">
        <v>16544</v>
      </c>
      <c r="L2010" s="16" t="s">
        <v>16545</v>
      </c>
      <c r="M2010" s="16" t="s">
        <v>16546</v>
      </c>
      <c r="N2010" s="16" t="s">
        <v>668</v>
      </c>
      <c r="O2010" s="16" t="s">
        <v>669</v>
      </c>
      <c r="P2010" s="19">
        <v>3183000</v>
      </c>
      <c r="Q2010" s="19">
        <v>6650</v>
      </c>
      <c r="R2010" s="19">
        <v>64000</v>
      </c>
      <c r="S2010" s="19">
        <v>0</v>
      </c>
      <c r="T2010" s="19">
        <v>0</v>
      </c>
      <c r="U2010" s="19"/>
      <c r="V2010" s="19">
        <v>0</v>
      </c>
      <c r="W2010" s="19"/>
      <c r="X2010" s="19">
        <v>0</v>
      </c>
      <c r="Y2010" s="19">
        <v>3253650</v>
      </c>
      <c r="Z2010" s="19">
        <v>3253650</v>
      </c>
      <c r="AA2010" s="20" t="s">
        <v>16547</v>
      </c>
      <c r="AB2010" s="19" t="s">
        <v>151</v>
      </c>
      <c r="AC2010" s="19" t="s">
        <v>112</v>
      </c>
    </row>
    <row r="2011" spans="1:29" x14ac:dyDescent="0.25">
      <c r="A2011" s="13" t="str">
        <f t="shared" si="64"/>
        <v>1029061304</v>
      </c>
      <c r="B2011" s="16">
        <v>47</v>
      </c>
      <c r="C2011" s="17" t="s">
        <v>20818</v>
      </c>
      <c r="D2011" s="13" t="str">
        <f t="shared" si="65"/>
        <v>1029061304</v>
      </c>
      <c r="E2011" s="17"/>
      <c r="F2011" s="16" t="s">
        <v>20819</v>
      </c>
      <c r="G2011" s="18">
        <v>44112.321458333332</v>
      </c>
      <c r="H2011" s="16" t="s">
        <v>157</v>
      </c>
      <c r="I2011" s="16" t="s">
        <v>20820</v>
      </c>
      <c r="J2011" s="16" t="s">
        <v>20820</v>
      </c>
      <c r="K2011" s="16" t="s">
        <v>20821</v>
      </c>
      <c r="L2011" s="16" t="s">
        <v>20822</v>
      </c>
      <c r="M2011" s="16" t="s">
        <v>20823</v>
      </c>
      <c r="N2011" s="16" t="s">
        <v>20824</v>
      </c>
      <c r="O2011" s="16" t="s">
        <v>20825</v>
      </c>
      <c r="P2011" s="19">
        <v>50000</v>
      </c>
      <c r="Q2011" s="19">
        <v>6650</v>
      </c>
      <c r="R2011" s="19">
        <v>0</v>
      </c>
      <c r="S2011" s="19">
        <v>0</v>
      </c>
      <c r="T2011" s="19">
        <v>0</v>
      </c>
      <c r="U2011" s="19"/>
      <c r="V2011" s="19">
        <v>0</v>
      </c>
      <c r="W2011" s="19"/>
      <c r="X2011" s="19">
        <v>0</v>
      </c>
      <c r="Y2011" s="19">
        <v>56650</v>
      </c>
      <c r="Z2011" s="19">
        <v>56650</v>
      </c>
      <c r="AA2011" s="20"/>
      <c r="AB2011" s="19"/>
      <c r="AC2011" s="19" t="s">
        <v>112</v>
      </c>
    </row>
    <row r="2012" spans="1:29" x14ac:dyDescent="0.25">
      <c r="A2012" s="13" t="str">
        <f t="shared" si="64"/>
        <v>1875161491</v>
      </c>
      <c r="B2012" s="16">
        <v>48</v>
      </c>
      <c r="C2012" s="17" t="s">
        <v>20826</v>
      </c>
      <c r="D2012" s="13" t="str">
        <f t="shared" si="65"/>
        <v>1875161491</v>
      </c>
      <c r="E2012" s="17"/>
      <c r="F2012" s="16" t="s">
        <v>20827</v>
      </c>
      <c r="G2012" s="18">
        <v>44112.329143518517</v>
      </c>
      <c r="H2012" s="16" t="s">
        <v>157</v>
      </c>
      <c r="I2012" s="16" t="s">
        <v>20828</v>
      </c>
      <c r="J2012" s="16" t="s">
        <v>20828</v>
      </c>
      <c r="K2012" s="16" t="s">
        <v>20829</v>
      </c>
      <c r="L2012" s="16" t="s">
        <v>20830</v>
      </c>
      <c r="M2012" s="16" t="s">
        <v>20831</v>
      </c>
      <c r="N2012" s="16" t="s">
        <v>20832</v>
      </c>
      <c r="O2012" s="16" t="s">
        <v>20833</v>
      </c>
      <c r="P2012" s="19">
        <v>50000</v>
      </c>
      <c r="Q2012" s="19">
        <v>6650</v>
      </c>
      <c r="R2012" s="19">
        <v>0</v>
      </c>
      <c r="S2012" s="19">
        <v>0</v>
      </c>
      <c r="T2012" s="19">
        <v>0</v>
      </c>
      <c r="U2012" s="19"/>
      <c r="V2012" s="19">
        <v>0</v>
      </c>
      <c r="W2012" s="19"/>
      <c r="X2012" s="19">
        <v>0</v>
      </c>
      <c r="Y2012" s="19">
        <v>56650</v>
      </c>
      <c r="Z2012" s="19">
        <v>56650</v>
      </c>
      <c r="AA2012" s="20"/>
      <c r="AB2012" s="19"/>
      <c r="AC2012" s="19" t="s">
        <v>112</v>
      </c>
    </row>
    <row r="2013" spans="1:29" x14ac:dyDescent="0.25">
      <c r="A2013" s="13" t="str">
        <f t="shared" si="64"/>
        <v>1085161592</v>
      </c>
      <c r="B2013" s="16">
        <v>49</v>
      </c>
      <c r="C2013" s="17" t="s">
        <v>20834</v>
      </c>
      <c r="D2013" s="13" t="str">
        <f t="shared" si="65"/>
        <v>1085161592</v>
      </c>
      <c r="E2013" s="17"/>
      <c r="F2013" s="16" t="s">
        <v>20835</v>
      </c>
      <c r="G2013" s="18">
        <v>44112.333240740743</v>
      </c>
      <c r="H2013" s="16" t="s">
        <v>157</v>
      </c>
      <c r="I2013" s="16" t="s">
        <v>20836</v>
      </c>
      <c r="J2013" s="16" t="s">
        <v>20836</v>
      </c>
      <c r="K2013" s="16" t="s">
        <v>20837</v>
      </c>
      <c r="L2013" s="16" t="s">
        <v>20838</v>
      </c>
      <c r="M2013" s="16" t="s">
        <v>20839</v>
      </c>
      <c r="N2013" s="16" t="s">
        <v>20840</v>
      </c>
      <c r="O2013" s="16" t="s">
        <v>20841</v>
      </c>
      <c r="P2013" s="19">
        <v>50000</v>
      </c>
      <c r="Q2013" s="19">
        <v>6650</v>
      </c>
      <c r="R2013" s="19">
        <v>10000</v>
      </c>
      <c r="S2013" s="19">
        <v>0</v>
      </c>
      <c r="T2013" s="19">
        <v>0</v>
      </c>
      <c r="U2013" s="19"/>
      <c r="V2013" s="19">
        <v>0</v>
      </c>
      <c r="W2013" s="19"/>
      <c r="X2013" s="19">
        <v>0</v>
      </c>
      <c r="Y2013" s="19">
        <v>66650</v>
      </c>
      <c r="Z2013" s="19">
        <v>66650</v>
      </c>
      <c r="AA2013" s="20" t="s">
        <v>20842</v>
      </c>
      <c r="AB2013" s="19" t="s">
        <v>162</v>
      </c>
      <c r="AC2013" s="19" t="s">
        <v>112</v>
      </c>
    </row>
    <row r="2014" spans="1:29" x14ac:dyDescent="0.25">
      <c r="A2014" s="13" t="str">
        <f t="shared" si="64"/>
        <v>1831261176</v>
      </c>
      <c r="B2014" s="16">
        <v>50</v>
      </c>
      <c r="C2014" s="17" t="s">
        <v>20843</v>
      </c>
      <c r="D2014" s="13" t="str">
        <f t="shared" si="65"/>
        <v>1831261176</v>
      </c>
      <c r="E2014" s="17"/>
      <c r="F2014" s="16" t="s">
        <v>20844</v>
      </c>
      <c r="G2014" s="18">
        <v>44112.335497685184</v>
      </c>
      <c r="H2014" s="16" t="s">
        <v>157</v>
      </c>
      <c r="I2014" s="16" t="s">
        <v>20845</v>
      </c>
      <c r="J2014" s="16" t="s">
        <v>20845</v>
      </c>
      <c r="K2014" s="16" t="s">
        <v>20846</v>
      </c>
      <c r="L2014" s="16" t="s">
        <v>20847</v>
      </c>
      <c r="M2014" s="16" t="s">
        <v>20848</v>
      </c>
      <c r="N2014" s="16" t="s">
        <v>20849</v>
      </c>
      <c r="O2014" s="16" t="s">
        <v>20850</v>
      </c>
      <c r="P2014" s="19">
        <v>50000</v>
      </c>
      <c r="Q2014" s="19">
        <v>6650</v>
      </c>
      <c r="R2014" s="19">
        <v>0</v>
      </c>
      <c r="S2014" s="19">
        <v>0</v>
      </c>
      <c r="T2014" s="19">
        <v>0</v>
      </c>
      <c r="U2014" s="19"/>
      <c r="V2014" s="19">
        <v>0</v>
      </c>
      <c r="W2014" s="19"/>
      <c r="X2014" s="19">
        <v>0</v>
      </c>
      <c r="Y2014" s="19">
        <v>56650</v>
      </c>
      <c r="Z2014" s="19">
        <v>56650</v>
      </c>
      <c r="AA2014" s="20"/>
      <c r="AB2014" s="19"/>
      <c r="AC2014" s="19" t="s">
        <v>112</v>
      </c>
    </row>
    <row r="2015" spans="1:29" x14ac:dyDescent="0.25">
      <c r="A2015" s="13" t="str">
        <f t="shared" si="64"/>
        <v>1800261713</v>
      </c>
      <c r="B2015" s="16">
        <v>51</v>
      </c>
      <c r="C2015" s="17" t="s">
        <v>20851</v>
      </c>
      <c r="D2015" s="13" t="str">
        <f t="shared" si="65"/>
        <v>1800261713</v>
      </c>
      <c r="E2015" s="17"/>
      <c r="F2015" s="16" t="s">
        <v>20852</v>
      </c>
      <c r="G2015" s="18">
        <v>44112.338020833333</v>
      </c>
      <c r="H2015" s="16" t="s">
        <v>157</v>
      </c>
      <c r="I2015" s="16" t="s">
        <v>20853</v>
      </c>
      <c r="J2015" s="16" t="s">
        <v>20853</v>
      </c>
      <c r="K2015" s="16" t="s">
        <v>20854</v>
      </c>
      <c r="L2015" s="16" t="s">
        <v>20855</v>
      </c>
      <c r="M2015" s="16" t="s">
        <v>20856</v>
      </c>
      <c r="N2015" s="16" t="s">
        <v>177</v>
      </c>
      <c r="O2015" s="16" t="s">
        <v>178</v>
      </c>
      <c r="P2015" s="19">
        <v>100000</v>
      </c>
      <c r="Q2015" s="19">
        <v>6650</v>
      </c>
      <c r="R2015" s="19">
        <v>0</v>
      </c>
      <c r="S2015" s="19">
        <v>0</v>
      </c>
      <c r="T2015" s="19">
        <v>0</v>
      </c>
      <c r="U2015" s="19"/>
      <c r="V2015" s="19">
        <v>0</v>
      </c>
      <c r="W2015" s="19"/>
      <c r="X2015" s="19">
        <v>0</v>
      </c>
      <c r="Y2015" s="19">
        <v>106650</v>
      </c>
      <c r="Z2015" s="19">
        <v>106650</v>
      </c>
      <c r="AA2015" s="20"/>
      <c r="AB2015" s="19"/>
      <c r="AC2015" s="19" t="s">
        <v>112</v>
      </c>
    </row>
    <row r="2016" spans="1:29" x14ac:dyDescent="0.25">
      <c r="A2016" s="13" t="str">
        <f t="shared" si="64"/>
        <v>1426261969</v>
      </c>
      <c r="B2016" s="16">
        <v>52</v>
      </c>
      <c r="C2016" s="17" t="s">
        <v>20857</v>
      </c>
      <c r="D2016" s="13" t="str">
        <f t="shared" si="65"/>
        <v>1426261969</v>
      </c>
      <c r="E2016" s="17"/>
      <c r="F2016" s="16" t="s">
        <v>20858</v>
      </c>
      <c r="G2016" s="18">
        <v>44112.342627314814</v>
      </c>
      <c r="H2016" s="16" t="s">
        <v>157</v>
      </c>
      <c r="I2016" s="16" t="s">
        <v>20859</v>
      </c>
      <c r="J2016" s="16" t="s">
        <v>20859</v>
      </c>
      <c r="K2016" s="16" t="s">
        <v>20860</v>
      </c>
      <c r="L2016" s="16" t="s">
        <v>20861</v>
      </c>
      <c r="M2016" s="16" t="s">
        <v>20862</v>
      </c>
      <c r="N2016" s="16" t="s">
        <v>20863</v>
      </c>
      <c r="O2016" s="16" t="s">
        <v>20864</v>
      </c>
      <c r="P2016" s="19">
        <v>50000</v>
      </c>
      <c r="Q2016" s="19">
        <v>6650</v>
      </c>
      <c r="R2016" s="19">
        <v>10000</v>
      </c>
      <c r="S2016" s="19">
        <v>0</v>
      </c>
      <c r="T2016" s="19">
        <v>0</v>
      </c>
      <c r="U2016" s="19"/>
      <c r="V2016" s="19">
        <v>0</v>
      </c>
      <c r="W2016" s="19"/>
      <c r="X2016" s="19">
        <v>0</v>
      </c>
      <c r="Y2016" s="19">
        <v>66650</v>
      </c>
      <c r="Z2016" s="19">
        <v>66650</v>
      </c>
      <c r="AA2016" s="20" t="s">
        <v>20865</v>
      </c>
      <c r="AB2016" s="19" t="s">
        <v>162</v>
      </c>
      <c r="AC2016" s="19" t="s">
        <v>112</v>
      </c>
    </row>
    <row r="2017" spans="1:29" x14ac:dyDescent="0.25">
      <c r="A2017" s="13" t="str">
        <f t="shared" si="64"/>
        <v>1523111250</v>
      </c>
      <c r="B2017" s="16">
        <v>53</v>
      </c>
      <c r="C2017" s="17" t="s">
        <v>16548</v>
      </c>
      <c r="D2017" s="13" t="str">
        <f t="shared" si="65"/>
        <v>1523111250</v>
      </c>
      <c r="E2017" s="17"/>
      <c r="F2017" s="16" t="s">
        <v>16549</v>
      </c>
      <c r="G2017" s="18">
        <v>44112.362511574072</v>
      </c>
      <c r="H2017" s="16" t="s">
        <v>157</v>
      </c>
      <c r="I2017" s="16" t="s">
        <v>16550</v>
      </c>
      <c r="J2017" s="16" t="s">
        <v>16550</v>
      </c>
      <c r="K2017" s="16" t="s">
        <v>16551</v>
      </c>
      <c r="L2017" s="16" t="s">
        <v>16552</v>
      </c>
      <c r="M2017" s="16" t="s">
        <v>16553</v>
      </c>
      <c r="N2017" s="16" t="s">
        <v>16554</v>
      </c>
      <c r="O2017" s="16" t="s">
        <v>16555</v>
      </c>
      <c r="P2017" s="19">
        <v>50000</v>
      </c>
      <c r="Q2017" s="19">
        <v>6650</v>
      </c>
      <c r="R2017" s="19">
        <v>0</v>
      </c>
      <c r="S2017" s="19">
        <v>0</v>
      </c>
      <c r="T2017" s="19">
        <v>0</v>
      </c>
      <c r="U2017" s="19"/>
      <c r="V2017" s="19">
        <v>0</v>
      </c>
      <c r="W2017" s="19"/>
      <c r="X2017" s="19">
        <v>0</v>
      </c>
      <c r="Y2017" s="19">
        <v>56650</v>
      </c>
      <c r="Z2017" s="19">
        <v>56650</v>
      </c>
      <c r="AA2017" s="20"/>
      <c r="AB2017" s="19"/>
      <c r="AC2017" s="19" t="s">
        <v>112</v>
      </c>
    </row>
    <row r="2018" spans="1:29" x14ac:dyDescent="0.25">
      <c r="A2018" s="13" t="str">
        <f t="shared" si="64"/>
        <v>1442121840</v>
      </c>
      <c r="B2018" s="16">
        <v>54</v>
      </c>
      <c r="C2018" s="17" t="s">
        <v>16556</v>
      </c>
      <c r="D2018" s="13" t="str">
        <f t="shared" si="65"/>
        <v>1442121840</v>
      </c>
      <c r="E2018" s="17"/>
      <c r="F2018" s="16" t="s">
        <v>16557</v>
      </c>
      <c r="G2018" s="18">
        <v>44112.362858796296</v>
      </c>
      <c r="H2018" s="16" t="s">
        <v>157</v>
      </c>
      <c r="I2018" s="16" t="s">
        <v>16558</v>
      </c>
      <c r="J2018" s="16" t="s">
        <v>16558</v>
      </c>
      <c r="K2018" s="16" t="s">
        <v>16559</v>
      </c>
      <c r="L2018" s="16" t="s">
        <v>16560</v>
      </c>
      <c r="M2018" s="16" t="s">
        <v>16561</v>
      </c>
      <c r="N2018" s="16" t="s">
        <v>16562</v>
      </c>
      <c r="O2018" s="16" t="s">
        <v>16563</v>
      </c>
      <c r="P2018" s="19">
        <v>91000</v>
      </c>
      <c r="Q2018" s="19">
        <v>6650</v>
      </c>
      <c r="R2018" s="19">
        <v>10000</v>
      </c>
      <c r="S2018" s="19">
        <v>0</v>
      </c>
      <c r="T2018" s="19">
        <v>0</v>
      </c>
      <c r="U2018" s="19"/>
      <c r="V2018" s="19">
        <v>0</v>
      </c>
      <c r="W2018" s="19"/>
      <c r="X2018" s="19">
        <v>0</v>
      </c>
      <c r="Y2018" s="19">
        <v>107650</v>
      </c>
      <c r="Z2018" s="19">
        <v>107650</v>
      </c>
      <c r="AA2018" s="20" t="s">
        <v>16564</v>
      </c>
      <c r="AB2018" s="19" t="s">
        <v>151</v>
      </c>
      <c r="AC2018" s="19" t="s">
        <v>112</v>
      </c>
    </row>
    <row r="2019" spans="1:29" x14ac:dyDescent="0.25">
      <c r="A2019" s="13" t="str">
        <f t="shared" si="64"/>
        <v>1219011145</v>
      </c>
      <c r="B2019" s="16">
        <v>55</v>
      </c>
      <c r="C2019" s="17" t="s">
        <v>16565</v>
      </c>
      <c r="D2019" s="13" t="str">
        <f t="shared" si="65"/>
        <v>1219011145</v>
      </c>
      <c r="E2019" s="17"/>
      <c r="F2019" s="16" t="s">
        <v>16566</v>
      </c>
      <c r="G2019" s="18">
        <v>44112.362997685188</v>
      </c>
      <c r="H2019" s="16" t="s">
        <v>157</v>
      </c>
      <c r="I2019" s="16" t="s">
        <v>16567</v>
      </c>
      <c r="J2019" s="16" t="s">
        <v>16567</v>
      </c>
      <c r="K2019" s="16" t="s">
        <v>16568</v>
      </c>
      <c r="L2019" s="16" t="s">
        <v>16569</v>
      </c>
      <c r="M2019" s="16" t="s">
        <v>16570</v>
      </c>
      <c r="N2019" s="16" t="s">
        <v>16571</v>
      </c>
      <c r="O2019" s="16" t="s">
        <v>16572</v>
      </c>
      <c r="P2019" s="19">
        <v>50000</v>
      </c>
      <c r="Q2019" s="19">
        <v>6650</v>
      </c>
      <c r="R2019" s="19">
        <v>0</v>
      </c>
      <c r="S2019" s="19">
        <v>0</v>
      </c>
      <c r="T2019" s="19">
        <v>0</v>
      </c>
      <c r="U2019" s="19"/>
      <c r="V2019" s="19">
        <v>0</v>
      </c>
      <c r="W2019" s="19"/>
      <c r="X2019" s="19">
        <v>0</v>
      </c>
      <c r="Y2019" s="19">
        <v>56650</v>
      </c>
      <c r="Z2019" s="19">
        <v>56650</v>
      </c>
      <c r="AA2019" s="20"/>
      <c r="AB2019" s="19"/>
      <c r="AC2019" s="19" t="s">
        <v>112</v>
      </c>
    </row>
    <row r="2020" spans="1:29" x14ac:dyDescent="0.25">
      <c r="A2020" s="13" t="str">
        <f t="shared" si="64"/>
        <v>1758161674</v>
      </c>
      <c r="B2020" s="16">
        <v>56</v>
      </c>
      <c r="C2020" s="17" t="s">
        <v>20866</v>
      </c>
      <c r="D2020" s="13" t="str">
        <f t="shared" si="65"/>
        <v>1758161674</v>
      </c>
      <c r="E2020" s="17"/>
      <c r="F2020" s="16" t="s">
        <v>20867</v>
      </c>
      <c r="G2020" s="18">
        <v>44112.366689814815</v>
      </c>
      <c r="H2020" s="16" t="s">
        <v>157</v>
      </c>
      <c r="I2020" s="16" t="s">
        <v>20868</v>
      </c>
      <c r="J2020" s="16" t="s">
        <v>20868</v>
      </c>
      <c r="K2020" s="16" t="s">
        <v>20869</v>
      </c>
      <c r="L2020" s="16" t="s">
        <v>20870</v>
      </c>
      <c r="M2020" s="16" t="s">
        <v>20871</v>
      </c>
      <c r="N2020" s="16" t="s">
        <v>20872</v>
      </c>
      <c r="O2020" s="16" t="s">
        <v>20873</v>
      </c>
      <c r="P2020" s="19">
        <v>474000</v>
      </c>
      <c r="Q2020" s="19">
        <v>6650</v>
      </c>
      <c r="R2020" s="19">
        <v>20000</v>
      </c>
      <c r="S2020" s="19">
        <v>0</v>
      </c>
      <c r="T2020" s="19">
        <v>0</v>
      </c>
      <c r="U2020" s="19"/>
      <c r="V2020" s="19">
        <v>0</v>
      </c>
      <c r="W2020" s="19"/>
      <c r="X2020" s="19">
        <v>0</v>
      </c>
      <c r="Y2020" s="19">
        <v>500650</v>
      </c>
      <c r="Z2020" s="19">
        <v>500650</v>
      </c>
      <c r="AA2020" s="20" t="s">
        <v>20874</v>
      </c>
      <c r="AB2020" s="19" t="s">
        <v>151</v>
      </c>
      <c r="AC2020" s="19" t="s">
        <v>112</v>
      </c>
    </row>
    <row r="2021" spans="1:29" x14ac:dyDescent="0.25">
      <c r="A2021" s="13" t="str">
        <f t="shared" si="64"/>
        <v>1421221370</v>
      </c>
      <c r="B2021" s="16">
        <v>57</v>
      </c>
      <c r="C2021" s="17" t="s">
        <v>16573</v>
      </c>
      <c r="D2021" s="13" t="str">
        <f t="shared" si="65"/>
        <v>1421221370</v>
      </c>
      <c r="E2021" s="17"/>
      <c r="F2021" s="16" t="s">
        <v>16574</v>
      </c>
      <c r="G2021" s="18">
        <v>44112.372858796298</v>
      </c>
      <c r="H2021" s="16" t="s">
        <v>157</v>
      </c>
      <c r="I2021" s="16" t="s">
        <v>16575</v>
      </c>
      <c r="J2021" s="16" t="s">
        <v>16575</v>
      </c>
      <c r="K2021" s="16" t="s">
        <v>16576</v>
      </c>
      <c r="L2021" s="16" t="s">
        <v>16577</v>
      </c>
      <c r="M2021" s="16" t="s">
        <v>16578</v>
      </c>
      <c r="N2021" s="16" t="s">
        <v>15408</v>
      </c>
      <c r="O2021" s="16" t="s">
        <v>15409</v>
      </c>
      <c r="P2021" s="19">
        <v>272000</v>
      </c>
      <c r="Q2021" s="19">
        <v>6650</v>
      </c>
      <c r="R2021" s="19">
        <v>10000</v>
      </c>
      <c r="S2021" s="19">
        <v>0</v>
      </c>
      <c r="T2021" s="19">
        <v>0</v>
      </c>
      <c r="U2021" s="19"/>
      <c r="V2021" s="19">
        <v>0</v>
      </c>
      <c r="W2021" s="19"/>
      <c r="X2021" s="19">
        <v>0</v>
      </c>
      <c r="Y2021" s="19">
        <v>288650</v>
      </c>
      <c r="Z2021" s="19">
        <v>288650</v>
      </c>
      <c r="AA2021" s="20" t="s">
        <v>16579</v>
      </c>
      <c r="AB2021" s="19" t="s">
        <v>162</v>
      </c>
      <c r="AC2021" s="19" t="s">
        <v>112</v>
      </c>
    </row>
    <row r="2022" spans="1:29" x14ac:dyDescent="0.25">
      <c r="A2022" s="13" t="str">
        <f t="shared" si="64"/>
        <v>1073661125</v>
      </c>
      <c r="B2022" s="16">
        <v>58</v>
      </c>
      <c r="C2022" s="17" t="s">
        <v>20875</v>
      </c>
      <c r="D2022" s="13" t="str">
        <f t="shared" si="65"/>
        <v>1073661125</v>
      </c>
      <c r="E2022" s="17"/>
      <c r="F2022" s="16" t="s">
        <v>20876</v>
      </c>
      <c r="G2022" s="18">
        <v>44112.385682870372</v>
      </c>
      <c r="H2022" s="16" t="s">
        <v>157</v>
      </c>
      <c r="I2022" s="16" t="s">
        <v>20877</v>
      </c>
      <c r="J2022" s="16" t="s">
        <v>20877</v>
      </c>
      <c r="K2022" s="16" t="s">
        <v>20878</v>
      </c>
      <c r="L2022" s="16" t="s">
        <v>20879</v>
      </c>
      <c r="M2022" s="16" t="s">
        <v>20880</v>
      </c>
      <c r="N2022" s="16" t="s">
        <v>20881</v>
      </c>
      <c r="O2022" s="16" t="s">
        <v>20882</v>
      </c>
      <c r="P2022" s="19">
        <v>50000</v>
      </c>
      <c r="Q2022" s="19">
        <v>6650</v>
      </c>
      <c r="R2022" s="19">
        <v>0</v>
      </c>
      <c r="S2022" s="19">
        <v>0</v>
      </c>
      <c r="T2022" s="19">
        <v>0</v>
      </c>
      <c r="U2022" s="19"/>
      <c r="V2022" s="19">
        <v>0</v>
      </c>
      <c r="W2022" s="19"/>
      <c r="X2022" s="19">
        <v>0</v>
      </c>
      <c r="Y2022" s="19">
        <v>56650</v>
      </c>
      <c r="Z2022" s="19">
        <v>56650</v>
      </c>
      <c r="AA2022" s="20"/>
      <c r="AB2022" s="19"/>
      <c r="AC2022" s="19" t="s">
        <v>112</v>
      </c>
    </row>
    <row r="2023" spans="1:29" x14ac:dyDescent="0.25">
      <c r="A2023" s="13" t="str">
        <f t="shared" si="64"/>
        <v>1402761001</v>
      </c>
      <c r="B2023" s="16">
        <v>59</v>
      </c>
      <c r="C2023" s="17" t="s">
        <v>20883</v>
      </c>
      <c r="D2023" s="13" t="str">
        <f t="shared" si="65"/>
        <v>1402761001</v>
      </c>
      <c r="E2023" s="17"/>
      <c r="F2023" s="16" t="s">
        <v>20884</v>
      </c>
      <c r="G2023" s="18">
        <v>44112.394189814811</v>
      </c>
      <c r="H2023" s="16" t="s">
        <v>157</v>
      </c>
      <c r="I2023" s="16" t="s">
        <v>20885</v>
      </c>
      <c r="J2023" s="16" t="s">
        <v>20885</v>
      </c>
      <c r="K2023" s="16" t="s">
        <v>20886</v>
      </c>
      <c r="L2023" s="16" t="s">
        <v>20887</v>
      </c>
      <c r="M2023" s="16" t="s">
        <v>20888</v>
      </c>
      <c r="N2023" s="16" t="s">
        <v>20889</v>
      </c>
      <c r="O2023" s="16" t="s">
        <v>20890</v>
      </c>
      <c r="P2023" s="19">
        <v>50000</v>
      </c>
      <c r="Q2023" s="19">
        <v>6650</v>
      </c>
      <c r="R2023" s="19">
        <v>10000</v>
      </c>
      <c r="S2023" s="19">
        <v>0</v>
      </c>
      <c r="T2023" s="19">
        <v>0</v>
      </c>
      <c r="U2023" s="19"/>
      <c r="V2023" s="19">
        <v>0</v>
      </c>
      <c r="W2023" s="19"/>
      <c r="X2023" s="19">
        <v>0</v>
      </c>
      <c r="Y2023" s="19">
        <v>66650</v>
      </c>
      <c r="Z2023" s="19">
        <v>66650</v>
      </c>
      <c r="AA2023" s="20" t="s">
        <v>20891</v>
      </c>
      <c r="AB2023" s="19" t="s">
        <v>162</v>
      </c>
      <c r="AC2023" s="19" t="s">
        <v>112</v>
      </c>
    </row>
    <row r="2024" spans="1:29" x14ac:dyDescent="0.25">
      <c r="A2024" s="13" t="str">
        <f t="shared" si="64"/>
        <v>1714761575</v>
      </c>
      <c r="B2024" s="16">
        <v>60</v>
      </c>
      <c r="C2024" s="17" t="s">
        <v>20892</v>
      </c>
      <c r="D2024" s="13" t="str">
        <f t="shared" si="65"/>
        <v>1714761575</v>
      </c>
      <c r="E2024" s="17"/>
      <c r="F2024" s="16" t="s">
        <v>20893</v>
      </c>
      <c r="G2024" s="18">
        <v>44112.396724537037</v>
      </c>
      <c r="H2024" s="16" t="s">
        <v>157</v>
      </c>
      <c r="I2024" s="16" t="s">
        <v>20894</v>
      </c>
      <c r="J2024" s="16" t="s">
        <v>20894</v>
      </c>
      <c r="K2024" s="16" t="s">
        <v>20895</v>
      </c>
      <c r="L2024" s="16" t="s">
        <v>20896</v>
      </c>
      <c r="M2024" s="16" t="s">
        <v>20897</v>
      </c>
      <c r="N2024" s="16" t="s">
        <v>20898</v>
      </c>
      <c r="O2024" s="16" t="s">
        <v>1293</v>
      </c>
      <c r="P2024" s="19">
        <v>50000</v>
      </c>
      <c r="Q2024" s="19">
        <v>6650</v>
      </c>
      <c r="R2024" s="19">
        <v>8000</v>
      </c>
      <c r="S2024" s="19">
        <v>0</v>
      </c>
      <c r="T2024" s="19">
        <v>0</v>
      </c>
      <c r="U2024" s="19"/>
      <c r="V2024" s="19">
        <v>0</v>
      </c>
      <c r="W2024" s="19"/>
      <c r="X2024" s="19">
        <v>0</v>
      </c>
      <c r="Y2024" s="19">
        <v>64650</v>
      </c>
      <c r="Z2024" s="19">
        <v>64650</v>
      </c>
      <c r="AA2024" s="20" t="s">
        <v>20899</v>
      </c>
      <c r="AB2024" s="19" t="s">
        <v>138</v>
      </c>
      <c r="AC2024" s="19" t="s">
        <v>112</v>
      </c>
    </row>
    <row r="2025" spans="1:29" x14ac:dyDescent="0.25">
      <c r="A2025" s="13" t="str">
        <f t="shared" si="64"/>
        <v>1820521860</v>
      </c>
      <c r="B2025" s="16">
        <v>61</v>
      </c>
      <c r="C2025" s="17" t="s">
        <v>16580</v>
      </c>
      <c r="D2025" s="13" t="str">
        <f t="shared" si="65"/>
        <v>1820521860</v>
      </c>
      <c r="E2025" s="17"/>
      <c r="F2025" s="16" t="s">
        <v>16581</v>
      </c>
      <c r="G2025" s="18">
        <v>44112.406261574077</v>
      </c>
      <c r="H2025" s="16" t="s">
        <v>157</v>
      </c>
      <c r="I2025" s="16" t="s">
        <v>16582</v>
      </c>
      <c r="J2025" s="16" t="s">
        <v>16582</v>
      </c>
      <c r="K2025" s="16" t="s">
        <v>16583</v>
      </c>
      <c r="L2025" s="16" t="s">
        <v>16584</v>
      </c>
      <c r="M2025" s="16" t="s">
        <v>16585</v>
      </c>
      <c r="N2025" s="16" t="s">
        <v>668</v>
      </c>
      <c r="O2025" s="16" t="s">
        <v>669</v>
      </c>
      <c r="P2025" s="19">
        <v>122000</v>
      </c>
      <c r="Q2025" s="19">
        <v>6650</v>
      </c>
      <c r="R2025" s="19">
        <v>22000</v>
      </c>
      <c r="S2025" s="19">
        <v>0</v>
      </c>
      <c r="T2025" s="19">
        <v>0</v>
      </c>
      <c r="U2025" s="19"/>
      <c r="V2025" s="19">
        <v>0</v>
      </c>
      <c r="W2025" s="19"/>
      <c r="X2025" s="19">
        <v>0</v>
      </c>
      <c r="Y2025" s="19">
        <v>150650</v>
      </c>
      <c r="Z2025" s="19">
        <v>150650</v>
      </c>
      <c r="AA2025" s="20" t="s">
        <v>16582</v>
      </c>
      <c r="AB2025" s="19" t="s">
        <v>240</v>
      </c>
      <c r="AC2025" s="19" t="s">
        <v>112</v>
      </c>
    </row>
    <row r="2026" spans="1:29" x14ac:dyDescent="0.25">
      <c r="A2026" s="13" t="str">
        <f t="shared" si="64"/>
        <v>1320861652</v>
      </c>
      <c r="B2026" s="16">
        <v>62</v>
      </c>
      <c r="C2026" s="17" t="s">
        <v>20900</v>
      </c>
      <c r="D2026" s="13" t="str">
        <f t="shared" si="65"/>
        <v>1320861652</v>
      </c>
      <c r="E2026" s="17"/>
      <c r="F2026" s="16" t="s">
        <v>20901</v>
      </c>
      <c r="G2026" s="18">
        <v>44112.410740740743</v>
      </c>
      <c r="H2026" s="16" t="s">
        <v>157</v>
      </c>
      <c r="I2026" s="16" t="s">
        <v>20902</v>
      </c>
      <c r="J2026" s="16" t="s">
        <v>20902</v>
      </c>
      <c r="K2026" s="16" t="s">
        <v>20903</v>
      </c>
      <c r="L2026" s="16" t="s">
        <v>20904</v>
      </c>
      <c r="M2026" s="16" t="s">
        <v>20905</v>
      </c>
      <c r="N2026" s="16" t="s">
        <v>602</v>
      </c>
      <c r="O2026" s="16" t="s">
        <v>603</v>
      </c>
      <c r="P2026" s="19">
        <v>474000</v>
      </c>
      <c r="Q2026" s="19">
        <v>6650</v>
      </c>
      <c r="R2026" s="19">
        <v>10000</v>
      </c>
      <c r="S2026" s="19">
        <v>0</v>
      </c>
      <c r="T2026" s="19">
        <v>0</v>
      </c>
      <c r="U2026" s="19"/>
      <c r="V2026" s="19">
        <v>0</v>
      </c>
      <c r="W2026" s="19"/>
      <c r="X2026" s="19">
        <v>0</v>
      </c>
      <c r="Y2026" s="19">
        <v>490650</v>
      </c>
      <c r="Z2026" s="19">
        <v>490650</v>
      </c>
      <c r="AA2026" s="20" t="s">
        <v>20906</v>
      </c>
      <c r="AB2026" s="19" t="s">
        <v>151</v>
      </c>
      <c r="AC2026" s="19" t="s">
        <v>112</v>
      </c>
    </row>
    <row r="2027" spans="1:29" x14ac:dyDescent="0.25">
      <c r="A2027" s="13" t="str">
        <f t="shared" si="64"/>
        <v>1939421242</v>
      </c>
      <c r="B2027" s="16">
        <v>63</v>
      </c>
      <c r="C2027" s="17" t="s">
        <v>16586</v>
      </c>
      <c r="D2027" s="13" t="str">
        <f t="shared" si="65"/>
        <v>1939421242</v>
      </c>
      <c r="E2027" s="17"/>
      <c r="F2027" s="16" t="s">
        <v>16587</v>
      </c>
      <c r="G2027" s="18">
        <v>44112.415983796294</v>
      </c>
      <c r="H2027" s="16" t="s">
        <v>157</v>
      </c>
      <c r="I2027" s="16" t="s">
        <v>16588</v>
      </c>
      <c r="J2027" s="16" t="s">
        <v>16588</v>
      </c>
      <c r="K2027" s="16" t="s">
        <v>16589</v>
      </c>
      <c r="L2027" s="16" t="s">
        <v>16590</v>
      </c>
      <c r="M2027" s="16" t="s">
        <v>16591</v>
      </c>
      <c r="N2027" s="16" t="s">
        <v>16592</v>
      </c>
      <c r="O2027" s="16" t="s">
        <v>16593</v>
      </c>
      <c r="P2027" s="19">
        <v>50000</v>
      </c>
      <c r="Q2027" s="19">
        <v>6650</v>
      </c>
      <c r="R2027" s="19">
        <v>27000</v>
      </c>
      <c r="S2027" s="19">
        <v>0</v>
      </c>
      <c r="T2027" s="19">
        <v>0</v>
      </c>
      <c r="U2027" s="19"/>
      <c r="V2027" s="19">
        <v>0</v>
      </c>
      <c r="W2027" s="19"/>
      <c r="X2027" s="19">
        <v>0</v>
      </c>
      <c r="Y2027" s="19">
        <v>83650</v>
      </c>
      <c r="Z2027" s="19">
        <v>83650</v>
      </c>
      <c r="AA2027" s="20" t="s">
        <v>16594</v>
      </c>
      <c r="AB2027" s="19" t="s">
        <v>162</v>
      </c>
      <c r="AC2027" s="19" t="s">
        <v>112</v>
      </c>
    </row>
    <row r="2028" spans="1:29" x14ac:dyDescent="0.25">
      <c r="A2028" s="13" t="str">
        <f t="shared" si="64"/>
        <v>1357851031</v>
      </c>
      <c r="B2028" s="16">
        <v>64</v>
      </c>
      <c r="C2028" s="17" t="s">
        <v>20907</v>
      </c>
      <c r="D2028" s="13" t="str">
        <f t="shared" si="65"/>
        <v>1357851031</v>
      </c>
      <c r="E2028" s="17"/>
      <c r="F2028" s="16" t="s">
        <v>20908</v>
      </c>
      <c r="G2028" s="18">
        <v>44112.422893518517</v>
      </c>
      <c r="H2028" s="16" t="s">
        <v>157</v>
      </c>
      <c r="I2028" s="16" t="s">
        <v>20909</v>
      </c>
      <c r="J2028" s="16" t="s">
        <v>20909</v>
      </c>
      <c r="K2028" s="16" t="s">
        <v>20910</v>
      </c>
      <c r="L2028" s="16" t="s">
        <v>20911</v>
      </c>
      <c r="M2028" s="16" t="s">
        <v>20912</v>
      </c>
      <c r="N2028" s="16" t="s">
        <v>20913</v>
      </c>
      <c r="O2028" s="16" t="s">
        <v>375</v>
      </c>
      <c r="P2028" s="19">
        <v>50000</v>
      </c>
      <c r="Q2028" s="19">
        <v>6650</v>
      </c>
      <c r="R2028" s="19">
        <v>0</v>
      </c>
      <c r="S2028" s="19">
        <v>0</v>
      </c>
      <c r="T2028" s="19">
        <v>0</v>
      </c>
      <c r="U2028" s="19"/>
      <c r="V2028" s="19">
        <v>0</v>
      </c>
      <c r="W2028" s="19"/>
      <c r="X2028" s="19">
        <v>0</v>
      </c>
      <c r="Y2028" s="19">
        <v>56650</v>
      </c>
      <c r="Z2028" s="19">
        <v>56650</v>
      </c>
      <c r="AA2028" s="20"/>
      <c r="AB2028" s="19"/>
      <c r="AC2028" s="19" t="s">
        <v>112</v>
      </c>
    </row>
    <row r="2029" spans="1:29" x14ac:dyDescent="0.25">
      <c r="A2029" s="13" t="str">
        <f t="shared" ref="A2029:A2065" si="66">D2029</f>
        <v>1860951887</v>
      </c>
      <c r="B2029" s="16">
        <v>65</v>
      </c>
      <c r="C2029" s="17" t="s">
        <v>20914</v>
      </c>
      <c r="D2029" s="13" t="str">
        <f t="shared" ref="D2029:D2055" si="67">RIGHT(C2029,LEN(C2029)-6)</f>
        <v>1860951887</v>
      </c>
      <c r="E2029" s="17"/>
      <c r="F2029" s="16" t="s">
        <v>20915</v>
      </c>
      <c r="G2029" s="18">
        <v>44112.423449074071</v>
      </c>
      <c r="H2029" s="16" t="s">
        <v>157</v>
      </c>
      <c r="I2029" s="16" t="s">
        <v>20916</v>
      </c>
      <c r="J2029" s="16" t="s">
        <v>20916</v>
      </c>
      <c r="K2029" s="16" t="s">
        <v>20917</v>
      </c>
      <c r="L2029" s="16" t="s">
        <v>20918</v>
      </c>
      <c r="M2029" s="16" t="s">
        <v>20919</v>
      </c>
      <c r="N2029" s="16" t="s">
        <v>12700</v>
      </c>
      <c r="O2029" s="16" t="s">
        <v>12701</v>
      </c>
      <c r="P2029" s="19">
        <v>50000</v>
      </c>
      <c r="Q2029" s="19">
        <v>6650</v>
      </c>
      <c r="R2029" s="19">
        <v>0</v>
      </c>
      <c r="S2029" s="19">
        <v>0</v>
      </c>
      <c r="T2029" s="19">
        <v>0</v>
      </c>
      <c r="U2029" s="19"/>
      <c r="V2029" s="19">
        <v>0</v>
      </c>
      <c r="W2029" s="19"/>
      <c r="X2029" s="19">
        <v>0</v>
      </c>
      <c r="Y2029" s="19">
        <v>56650</v>
      </c>
      <c r="Z2029" s="19">
        <v>56650</v>
      </c>
      <c r="AA2029" s="20"/>
      <c r="AB2029" s="19"/>
      <c r="AC2029" s="19" t="s">
        <v>112</v>
      </c>
    </row>
    <row r="2030" spans="1:29" x14ac:dyDescent="0.25">
      <c r="A2030" s="13" t="str">
        <f t="shared" si="66"/>
        <v>1184951658</v>
      </c>
      <c r="B2030" s="16">
        <v>66</v>
      </c>
      <c r="C2030" s="17" t="s">
        <v>20920</v>
      </c>
      <c r="D2030" s="13" t="str">
        <f t="shared" si="67"/>
        <v>1184951658</v>
      </c>
      <c r="E2030" s="17"/>
      <c r="F2030" s="16" t="s">
        <v>20921</v>
      </c>
      <c r="G2030" s="18">
        <v>44112.42392361111</v>
      </c>
      <c r="H2030" s="16" t="s">
        <v>157</v>
      </c>
      <c r="I2030" s="16" t="s">
        <v>20922</v>
      </c>
      <c r="J2030" s="16" t="s">
        <v>20922</v>
      </c>
      <c r="K2030" s="16" t="s">
        <v>20923</v>
      </c>
      <c r="L2030" s="16" t="s">
        <v>20924</v>
      </c>
      <c r="M2030" s="16" t="s">
        <v>20925</v>
      </c>
      <c r="N2030" s="16" t="s">
        <v>4344</v>
      </c>
      <c r="O2030" s="16" t="s">
        <v>4345</v>
      </c>
      <c r="P2030" s="19">
        <v>50000</v>
      </c>
      <c r="Q2030" s="19">
        <v>6650</v>
      </c>
      <c r="R2030" s="19">
        <v>0</v>
      </c>
      <c r="S2030" s="19">
        <v>0</v>
      </c>
      <c r="T2030" s="19">
        <v>0</v>
      </c>
      <c r="U2030" s="19"/>
      <c r="V2030" s="19">
        <v>0</v>
      </c>
      <c r="W2030" s="19"/>
      <c r="X2030" s="19">
        <v>0</v>
      </c>
      <c r="Y2030" s="19">
        <v>56650</v>
      </c>
      <c r="Z2030" s="19">
        <v>56650</v>
      </c>
      <c r="AA2030" s="20"/>
      <c r="AB2030" s="19"/>
      <c r="AC2030" s="19" t="s">
        <v>112</v>
      </c>
    </row>
    <row r="2031" spans="1:29" x14ac:dyDescent="0.25">
      <c r="A2031" s="13" t="str">
        <f t="shared" si="66"/>
        <v>1711061054</v>
      </c>
      <c r="B2031" s="16">
        <v>67</v>
      </c>
      <c r="C2031" s="17" t="s">
        <v>20926</v>
      </c>
      <c r="D2031" s="13" t="str">
        <f t="shared" si="67"/>
        <v>1711061054</v>
      </c>
      <c r="E2031" s="17"/>
      <c r="F2031" s="16" t="s">
        <v>20927</v>
      </c>
      <c r="G2031" s="18">
        <v>44112.424293981479</v>
      </c>
      <c r="H2031" s="16" t="s">
        <v>157</v>
      </c>
      <c r="I2031" s="16" t="s">
        <v>20928</v>
      </c>
      <c r="J2031" s="16" t="s">
        <v>20928</v>
      </c>
      <c r="K2031" s="16" t="s">
        <v>20929</v>
      </c>
      <c r="L2031" s="16" t="s">
        <v>20930</v>
      </c>
      <c r="M2031" s="16" t="s">
        <v>20931</v>
      </c>
      <c r="N2031" s="16" t="s">
        <v>9982</v>
      </c>
      <c r="O2031" s="16" t="s">
        <v>9983</v>
      </c>
      <c r="P2031" s="19">
        <v>50000</v>
      </c>
      <c r="Q2031" s="19">
        <v>6650</v>
      </c>
      <c r="R2031" s="19">
        <v>0</v>
      </c>
      <c r="S2031" s="19">
        <v>0</v>
      </c>
      <c r="T2031" s="19">
        <v>0</v>
      </c>
      <c r="U2031" s="19"/>
      <c r="V2031" s="19">
        <v>0</v>
      </c>
      <c r="W2031" s="19"/>
      <c r="X2031" s="19">
        <v>0</v>
      </c>
      <c r="Y2031" s="19">
        <v>56650</v>
      </c>
      <c r="Z2031" s="19">
        <v>56650</v>
      </c>
      <c r="AA2031" s="20"/>
      <c r="AB2031" s="19"/>
      <c r="AC2031" s="19" t="s">
        <v>112</v>
      </c>
    </row>
    <row r="2032" spans="1:29" x14ac:dyDescent="0.25">
      <c r="A2032" s="13" t="str">
        <f t="shared" si="66"/>
        <v>1401071570</v>
      </c>
      <c r="B2032" s="16">
        <v>68</v>
      </c>
      <c r="C2032" s="17" t="s">
        <v>20932</v>
      </c>
      <c r="D2032" s="13" t="str">
        <f t="shared" si="67"/>
        <v>1401071570</v>
      </c>
      <c r="E2032" s="17"/>
      <c r="F2032" s="16" t="s">
        <v>20933</v>
      </c>
      <c r="G2032" s="18">
        <v>44112.42832175926</v>
      </c>
      <c r="H2032" s="16" t="s">
        <v>157</v>
      </c>
      <c r="I2032" s="16" t="s">
        <v>20934</v>
      </c>
      <c r="J2032" s="16" t="s">
        <v>20934</v>
      </c>
      <c r="K2032" s="16" t="s">
        <v>20935</v>
      </c>
      <c r="L2032" s="16" t="s">
        <v>20936</v>
      </c>
      <c r="M2032" s="16" t="s">
        <v>20937</v>
      </c>
      <c r="N2032" s="16" t="s">
        <v>657</v>
      </c>
      <c r="O2032" s="16" t="s">
        <v>658</v>
      </c>
      <c r="P2032" s="19">
        <v>1120000</v>
      </c>
      <c r="Q2032" s="19">
        <v>6650</v>
      </c>
      <c r="R2032" s="19">
        <v>8000</v>
      </c>
      <c r="S2032" s="19">
        <v>0</v>
      </c>
      <c r="T2032" s="19">
        <v>0</v>
      </c>
      <c r="U2032" s="19"/>
      <c r="V2032" s="19">
        <v>0</v>
      </c>
      <c r="W2032" s="19"/>
      <c r="X2032" s="19">
        <v>0</v>
      </c>
      <c r="Y2032" s="19">
        <v>1134650</v>
      </c>
      <c r="Z2032" s="19">
        <v>1134650</v>
      </c>
      <c r="AA2032" s="20" t="s">
        <v>20938</v>
      </c>
      <c r="AB2032" s="19" t="s">
        <v>158</v>
      </c>
      <c r="AC2032" s="19" t="s">
        <v>112</v>
      </c>
    </row>
    <row r="2033" spans="1:29" x14ac:dyDescent="0.25">
      <c r="A2033" s="13" t="str">
        <f t="shared" si="66"/>
        <v>1544721961</v>
      </c>
      <c r="B2033" s="16">
        <v>69</v>
      </c>
      <c r="C2033" s="17" t="s">
        <v>16595</v>
      </c>
      <c r="D2033" s="13" t="str">
        <f t="shared" si="67"/>
        <v>1544721961</v>
      </c>
      <c r="E2033" s="17"/>
      <c r="F2033" s="16" t="s">
        <v>16596</v>
      </c>
      <c r="G2033" s="18">
        <v>44112.434930555559</v>
      </c>
      <c r="H2033" s="16" t="s">
        <v>157</v>
      </c>
      <c r="I2033" s="16" t="s">
        <v>16597</v>
      </c>
      <c r="J2033" s="16" t="s">
        <v>16597</v>
      </c>
      <c r="K2033" s="16" t="s">
        <v>16598</v>
      </c>
      <c r="L2033" s="16" t="s">
        <v>16599</v>
      </c>
      <c r="M2033" s="16" t="s">
        <v>16600</v>
      </c>
      <c r="N2033" s="16" t="s">
        <v>16601</v>
      </c>
      <c r="O2033" s="16" t="s">
        <v>16602</v>
      </c>
      <c r="P2033" s="19">
        <v>1210000</v>
      </c>
      <c r="Q2033" s="19">
        <v>6650</v>
      </c>
      <c r="R2033" s="19">
        <v>35000</v>
      </c>
      <c r="S2033" s="19">
        <v>0</v>
      </c>
      <c r="T2033" s="19">
        <v>0</v>
      </c>
      <c r="U2033" s="19"/>
      <c r="V2033" s="19">
        <v>0</v>
      </c>
      <c r="W2033" s="19"/>
      <c r="X2033" s="19">
        <v>0</v>
      </c>
      <c r="Y2033" s="19">
        <v>1251650</v>
      </c>
      <c r="Z2033" s="19">
        <v>1251650</v>
      </c>
      <c r="AA2033" s="20"/>
      <c r="AB2033" s="19" t="s">
        <v>179</v>
      </c>
      <c r="AC2033" s="19" t="s">
        <v>112</v>
      </c>
    </row>
    <row r="2034" spans="1:29" x14ac:dyDescent="0.25">
      <c r="A2034" s="13" t="str">
        <f t="shared" si="66"/>
        <v>1396721903</v>
      </c>
      <c r="B2034" s="16">
        <v>70</v>
      </c>
      <c r="C2034" s="17" t="s">
        <v>16603</v>
      </c>
      <c r="D2034" s="13" t="str">
        <f t="shared" si="67"/>
        <v>1396721903</v>
      </c>
      <c r="E2034" s="17"/>
      <c r="F2034" s="16" t="s">
        <v>16604</v>
      </c>
      <c r="G2034" s="18">
        <v>44112.439560185187</v>
      </c>
      <c r="H2034" s="16" t="s">
        <v>157</v>
      </c>
      <c r="I2034" s="16" t="s">
        <v>16605</v>
      </c>
      <c r="J2034" s="16" t="s">
        <v>16605</v>
      </c>
      <c r="K2034" s="16" t="s">
        <v>16606</v>
      </c>
      <c r="L2034" s="16" t="s">
        <v>16607</v>
      </c>
      <c r="M2034" s="16" t="s">
        <v>16608</v>
      </c>
      <c r="N2034" s="16" t="s">
        <v>16609</v>
      </c>
      <c r="O2034" s="16" t="s">
        <v>16610</v>
      </c>
      <c r="P2034" s="19">
        <v>50000</v>
      </c>
      <c r="Q2034" s="19">
        <v>6650</v>
      </c>
      <c r="R2034" s="19">
        <v>0</v>
      </c>
      <c r="S2034" s="19">
        <v>0</v>
      </c>
      <c r="T2034" s="19">
        <v>0</v>
      </c>
      <c r="U2034" s="19"/>
      <c r="V2034" s="19">
        <v>0</v>
      </c>
      <c r="W2034" s="19"/>
      <c r="X2034" s="19">
        <v>0</v>
      </c>
      <c r="Y2034" s="19">
        <v>56650</v>
      </c>
      <c r="Z2034" s="19">
        <v>56650</v>
      </c>
      <c r="AA2034" s="20"/>
      <c r="AB2034" s="19"/>
      <c r="AC2034" s="19" t="s">
        <v>112</v>
      </c>
    </row>
    <row r="2035" spans="1:29" x14ac:dyDescent="0.25">
      <c r="A2035" s="13" t="str">
        <f t="shared" si="66"/>
        <v>1814821893</v>
      </c>
      <c r="B2035" s="16">
        <v>71</v>
      </c>
      <c r="C2035" s="17" t="s">
        <v>16611</v>
      </c>
      <c r="D2035" s="13" t="str">
        <f t="shared" si="67"/>
        <v>1814821893</v>
      </c>
      <c r="E2035" s="17"/>
      <c r="F2035" s="16" t="s">
        <v>16612</v>
      </c>
      <c r="G2035" s="18">
        <v>44112.445254629631</v>
      </c>
      <c r="H2035" s="16" t="s">
        <v>157</v>
      </c>
      <c r="I2035" s="16" t="s">
        <v>16613</v>
      </c>
      <c r="J2035" s="16" t="s">
        <v>16613</v>
      </c>
      <c r="K2035" s="16" t="s">
        <v>16614</v>
      </c>
      <c r="L2035" s="16" t="s">
        <v>16615</v>
      </c>
      <c r="M2035" s="16" t="s">
        <v>16616</v>
      </c>
      <c r="N2035" s="16" t="s">
        <v>784</v>
      </c>
      <c r="O2035" s="16" t="s">
        <v>785</v>
      </c>
      <c r="P2035" s="19">
        <v>513000</v>
      </c>
      <c r="Q2035" s="19">
        <v>6650</v>
      </c>
      <c r="R2035" s="19">
        <v>12000</v>
      </c>
      <c r="S2035" s="19">
        <v>0</v>
      </c>
      <c r="T2035" s="19">
        <v>0</v>
      </c>
      <c r="U2035" s="19"/>
      <c r="V2035" s="19">
        <v>0</v>
      </c>
      <c r="W2035" s="19"/>
      <c r="X2035" s="19">
        <v>0</v>
      </c>
      <c r="Y2035" s="19">
        <v>531650</v>
      </c>
      <c r="Z2035" s="19">
        <v>531650</v>
      </c>
      <c r="AA2035" s="20" t="s">
        <v>16617</v>
      </c>
      <c r="AB2035" s="19" t="s">
        <v>162</v>
      </c>
      <c r="AC2035" s="19" t="s">
        <v>112</v>
      </c>
    </row>
    <row r="2036" spans="1:29" x14ac:dyDescent="0.25">
      <c r="A2036" s="13" t="str">
        <f t="shared" si="66"/>
        <v>1360721042</v>
      </c>
      <c r="B2036" s="16">
        <v>72</v>
      </c>
      <c r="C2036" s="17" t="s">
        <v>16618</v>
      </c>
      <c r="D2036" s="13" t="str">
        <f t="shared" si="67"/>
        <v>1360721042</v>
      </c>
      <c r="E2036" s="17"/>
      <c r="F2036" s="16" t="s">
        <v>16619</v>
      </c>
      <c r="G2036" s="18">
        <v>44112.446967592594</v>
      </c>
      <c r="H2036" s="16" t="s">
        <v>157</v>
      </c>
      <c r="I2036" s="16" t="s">
        <v>16620</v>
      </c>
      <c r="J2036" s="16" t="s">
        <v>16620</v>
      </c>
      <c r="K2036" s="16" t="s">
        <v>16621</v>
      </c>
      <c r="L2036" s="16" t="s">
        <v>16622</v>
      </c>
      <c r="M2036" s="16" t="s">
        <v>16623</v>
      </c>
      <c r="N2036" s="16" t="s">
        <v>16624</v>
      </c>
      <c r="O2036" s="16" t="s">
        <v>16625</v>
      </c>
      <c r="P2036" s="19">
        <v>50000</v>
      </c>
      <c r="Q2036" s="19">
        <v>6650</v>
      </c>
      <c r="R2036" s="19">
        <v>0</v>
      </c>
      <c r="S2036" s="19">
        <v>0</v>
      </c>
      <c r="T2036" s="19">
        <v>0</v>
      </c>
      <c r="U2036" s="19"/>
      <c r="V2036" s="19">
        <v>0</v>
      </c>
      <c r="W2036" s="19"/>
      <c r="X2036" s="19">
        <v>0</v>
      </c>
      <c r="Y2036" s="19">
        <v>56650</v>
      </c>
      <c r="Z2036" s="19">
        <v>56650</v>
      </c>
      <c r="AA2036" s="20"/>
      <c r="AB2036" s="19"/>
      <c r="AC2036" s="19" t="s">
        <v>112</v>
      </c>
    </row>
    <row r="2037" spans="1:29" x14ac:dyDescent="0.25">
      <c r="A2037" s="13" t="str">
        <f t="shared" si="66"/>
        <v>1173271714</v>
      </c>
      <c r="B2037" s="16">
        <v>73</v>
      </c>
      <c r="C2037" s="17" t="s">
        <v>20939</v>
      </c>
      <c r="D2037" s="13" t="str">
        <f t="shared" si="67"/>
        <v>1173271714</v>
      </c>
      <c r="E2037" s="17"/>
      <c r="F2037" s="16" t="s">
        <v>20940</v>
      </c>
      <c r="G2037" s="18">
        <v>44112.454988425925</v>
      </c>
      <c r="H2037" s="16" t="s">
        <v>157</v>
      </c>
      <c r="I2037" s="16" t="s">
        <v>20941</v>
      </c>
      <c r="J2037" s="16" t="s">
        <v>20941</v>
      </c>
      <c r="K2037" s="16" t="s">
        <v>20942</v>
      </c>
      <c r="L2037" s="16" t="s">
        <v>20943</v>
      </c>
      <c r="M2037" s="16" t="s">
        <v>20944</v>
      </c>
      <c r="N2037" s="16" t="s">
        <v>20945</v>
      </c>
      <c r="O2037" s="16" t="s">
        <v>20946</v>
      </c>
      <c r="P2037" s="19">
        <v>50000</v>
      </c>
      <c r="Q2037" s="19">
        <v>6650</v>
      </c>
      <c r="R2037" s="19">
        <v>9000</v>
      </c>
      <c r="S2037" s="19">
        <v>0</v>
      </c>
      <c r="T2037" s="19">
        <v>0</v>
      </c>
      <c r="U2037" s="19"/>
      <c r="V2037" s="19">
        <v>0</v>
      </c>
      <c r="W2037" s="19"/>
      <c r="X2037" s="19">
        <v>0</v>
      </c>
      <c r="Y2037" s="19">
        <v>65650</v>
      </c>
      <c r="Z2037" s="19">
        <v>65650</v>
      </c>
      <c r="AA2037" s="20" t="s">
        <v>20947</v>
      </c>
      <c r="AB2037" s="19" t="s">
        <v>163</v>
      </c>
      <c r="AC2037" s="19" t="s">
        <v>112</v>
      </c>
    </row>
    <row r="2038" spans="1:29" x14ac:dyDescent="0.25">
      <c r="A2038" s="13" t="str">
        <f t="shared" si="66"/>
        <v>1122371412</v>
      </c>
      <c r="B2038" s="16">
        <v>74</v>
      </c>
      <c r="C2038" s="17" t="s">
        <v>20948</v>
      </c>
      <c r="D2038" s="13" t="str">
        <f t="shared" si="67"/>
        <v>1122371412</v>
      </c>
      <c r="E2038" s="17"/>
      <c r="F2038" s="16" t="s">
        <v>20949</v>
      </c>
      <c r="G2038" s="18">
        <v>44112.464317129627</v>
      </c>
      <c r="H2038" s="16" t="s">
        <v>157</v>
      </c>
      <c r="I2038" s="16" t="s">
        <v>20950</v>
      </c>
      <c r="J2038" s="16" t="s">
        <v>20950</v>
      </c>
      <c r="K2038" s="16" t="s">
        <v>20951</v>
      </c>
      <c r="L2038" s="16" t="s">
        <v>20952</v>
      </c>
      <c r="M2038" s="16" t="s">
        <v>20953</v>
      </c>
      <c r="N2038" s="16" t="s">
        <v>20954</v>
      </c>
      <c r="O2038" s="16" t="s">
        <v>20955</v>
      </c>
      <c r="P2038" s="19">
        <v>950000</v>
      </c>
      <c r="Q2038" s="19">
        <v>6650</v>
      </c>
      <c r="R2038" s="19">
        <v>15000</v>
      </c>
      <c r="S2038" s="19">
        <v>0</v>
      </c>
      <c r="T2038" s="19">
        <v>0</v>
      </c>
      <c r="U2038" s="19"/>
      <c r="V2038" s="19">
        <v>0</v>
      </c>
      <c r="W2038" s="19"/>
      <c r="X2038" s="19">
        <v>0</v>
      </c>
      <c r="Y2038" s="19">
        <v>971650</v>
      </c>
      <c r="Z2038" s="19">
        <v>971650</v>
      </c>
      <c r="AA2038" s="20" t="s">
        <v>20956</v>
      </c>
      <c r="AB2038" s="19" t="s">
        <v>151</v>
      </c>
      <c r="AC2038" s="19" t="s">
        <v>112</v>
      </c>
    </row>
    <row r="2039" spans="1:29" x14ac:dyDescent="0.25">
      <c r="A2039" s="13" t="str">
        <f t="shared" si="66"/>
        <v>1390031612</v>
      </c>
      <c r="B2039" s="16">
        <v>75</v>
      </c>
      <c r="C2039" s="17" t="s">
        <v>16626</v>
      </c>
      <c r="D2039" s="13" t="str">
        <f t="shared" si="67"/>
        <v>1390031612</v>
      </c>
      <c r="E2039" s="17"/>
      <c r="F2039" s="16" t="s">
        <v>16627</v>
      </c>
      <c r="G2039" s="18">
        <v>44112.479131944441</v>
      </c>
      <c r="H2039" s="16" t="s">
        <v>157</v>
      </c>
      <c r="I2039" s="16" t="s">
        <v>16628</v>
      </c>
      <c r="J2039" s="16" t="s">
        <v>16628</v>
      </c>
      <c r="K2039" s="16" t="s">
        <v>16629</v>
      </c>
      <c r="L2039" s="16" t="s">
        <v>16630</v>
      </c>
      <c r="M2039" s="16" t="s">
        <v>16631</v>
      </c>
      <c r="N2039" s="16" t="s">
        <v>1067</v>
      </c>
      <c r="O2039" s="16" t="s">
        <v>1068</v>
      </c>
      <c r="P2039" s="19">
        <v>620000</v>
      </c>
      <c r="Q2039" s="19">
        <v>6650</v>
      </c>
      <c r="R2039" s="19">
        <v>10000</v>
      </c>
      <c r="S2039" s="19">
        <v>0</v>
      </c>
      <c r="T2039" s="19">
        <v>0</v>
      </c>
      <c r="U2039" s="19"/>
      <c r="V2039" s="19">
        <v>0</v>
      </c>
      <c r="W2039" s="19"/>
      <c r="X2039" s="19">
        <v>0</v>
      </c>
      <c r="Y2039" s="19">
        <v>636650</v>
      </c>
      <c r="Z2039" s="19">
        <v>636650</v>
      </c>
      <c r="AA2039" s="20" t="s">
        <v>16632</v>
      </c>
      <c r="AB2039" s="19" t="s">
        <v>162</v>
      </c>
      <c r="AC2039" s="19" t="s">
        <v>112</v>
      </c>
    </row>
    <row r="2040" spans="1:29" x14ac:dyDescent="0.25">
      <c r="A2040" s="13" t="str">
        <f t="shared" si="66"/>
        <v>1667921840</v>
      </c>
      <c r="B2040" s="16">
        <v>76</v>
      </c>
      <c r="C2040" s="17" t="s">
        <v>16633</v>
      </c>
      <c r="D2040" s="13" t="str">
        <f t="shared" si="67"/>
        <v>1667921840</v>
      </c>
      <c r="E2040" s="17"/>
      <c r="F2040" s="16" t="s">
        <v>16634</v>
      </c>
      <c r="G2040" s="18">
        <v>44112.482905092591</v>
      </c>
      <c r="H2040" s="16" t="s">
        <v>157</v>
      </c>
      <c r="I2040" s="16" t="s">
        <v>16635</v>
      </c>
      <c r="J2040" s="16" t="s">
        <v>16635</v>
      </c>
      <c r="K2040" s="16" t="s">
        <v>16636</v>
      </c>
      <c r="L2040" s="16" t="s">
        <v>16637</v>
      </c>
      <c r="M2040" s="16" t="s">
        <v>16638</v>
      </c>
      <c r="N2040" s="16" t="s">
        <v>6954</v>
      </c>
      <c r="O2040" s="16" t="s">
        <v>6955</v>
      </c>
      <c r="P2040" s="19">
        <v>91000</v>
      </c>
      <c r="Q2040" s="19">
        <v>6650</v>
      </c>
      <c r="R2040" s="19">
        <v>13000</v>
      </c>
      <c r="S2040" s="19">
        <v>0</v>
      </c>
      <c r="T2040" s="19">
        <v>0</v>
      </c>
      <c r="U2040" s="19"/>
      <c r="V2040" s="19">
        <v>0</v>
      </c>
      <c r="W2040" s="19"/>
      <c r="X2040" s="19">
        <v>0</v>
      </c>
      <c r="Y2040" s="19">
        <v>110650</v>
      </c>
      <c r="Z2040" s="19">
        <v>110650</v>
      </c>
      <c r="AA2040" s="20" t="s">
        <v>16639</v>
      </c>
      <c r="AB2040" s="19" t="s">
        <v>138</v>
      </c>
      <c r="AC2040" s="19" t="s">
        <v>112</v>
      </c>
    </row>
    <row r="2041" spans="1:29" x14ac:dyDescent="0.25">
      <c r="A2041" s="13" t="str">
        <f t="shared" si="66"/>
        <v>1994231158</v>
      </c>
      <c r="B2041" s="16">
        <v>77</v>
      </c>
      <c r="C2041" s="17" t="s">
        <v>16640</v>
      </c>
      <c r="D2041" s="13" t="str">
        <f t="shared" si="67"/>
        <v>1994231158</v>
      </c>
      <c r="E2041" s="17"/>
      <c r="F2041" s="16" t="s">
        <v>16641</v>
      </c>
      <c r="G2041" s="18">
        <v>44112.492777777778</v>
      </c>
      <c r="H2041" s="16" t="s">
        <v>157</v>
      </c>
      <c r="I2041" s="16" t="s">
        <v>16642</v>
      </c>
      <c r="J2041" s="16" t="s">
        <v>16642</v>
      </c>
      <c r="K2041" s="16" t="s">
        <v>16643</v>
      </c>
      <c r="L2041" s="16" t="s">
        <v>16644</v>
      </c>
      <c r="M2041" s="16" t="s">
        <v>16645</v>
      </c>
      <c r="N2041" s="16" t="s">
        <v>461</v>
      </c>
      <c r="O2041" s="16" t="s">
        <v>462</v>
      </c>
      <c r="P2041" s="19">
        <v>720000</v>
      </c>
      <c r="Q2041" s="19">
        <v>6650</v>
      </c>
      <c r="R2041" s="19">
        <v>10000</v>
      </c>
      <c r="S2041" s="19">
        <v>0</v>
      </c>
      <c r="T2041" s="19">
        <v>0</v>
      </c>
      <c r="U2041" s="19"/>
      <c r="V2041" s="19">
        <v>0</v>
      </c>
      <c r="W2041" s="19"/>
      <c r="X2041" s="19">
        <v>0</v>
      </c>
      <c r="Y2041" s="19">
        <v>736650</v>
      </c>
      <c r="Z2041" s="19">
        <v>736650</v>
      </c>
      <c r="AA2041" s="20" t="s">
        <v>16646</v>
      </c>
      <c r="AB2041" s="19" t="s">
        <v>162</v>
      </c>
      <c r="AC2041" s="19" t="s">
        <v>112</v>
      </c>
    </row>
    <row r="2042" spans="1:29" x14ac:dyDescent="0.25">
      <c r="A2042" s="13" t="str">
        <f t="shared" si="66"/>
        <v>1928231633</v>
      </c>
      <c r="B2042" s="16">
        <v>78</v>
      </c>
      <c r="C2042" s="17" t="s">
        <v>16647</v>
      </c>
      <c r="D2042" s="13" t="str">
        <f t="shared" si="67"/>
        <v>1928231633</v>
      </c>
      <c r="E2042" s="17"/>
      <c r="F2042" s="16" t="s">
        <v>16648</v>
      </c>
      <c r="G2042" s="18">
        <v>44112.49690972222</v>
      </c>
      <c r="H2042" s="16" t="s">
        <v>157</v>
      </c>
      <c r="I2042" s="16" t="s">
        <v>16649</v>
      </c>
      <c r="J2042" s="16" t="s">
        <v>16649</v>
      </c>
      <c r="K2042" s="16" t="s">
        <v>16650</v>
      </c>
      <c r="L2042" s="16" t="s">
        <v>16651</v>
      </c>
      <c r="M2042" s="16" t="s">
        <v>16652</v>
      </c>
      <c r="N2042" s="16" t="s">
        <v>10580</v>
      </c>
      <c r="O2042" s="16" t="s">
        <v>10581</v>
      </c>
      <c r="P2042" s="19">
        <v>300000</v>
      </c>
      <c r="Q2042" s="19">
        <v>6650</v>
      </c>
      <c r="R2042" s="19">
        <v>14000</v>
      </c>
      <c r="S2042" s="19">
        <v>0</v>
      </c>
      <c r="T2042" s="19">
        <v>0</v>
      </c>
      <c r="U2042" s="19"/>
      <c r="V2042" s="19">
        <v>0</v>
      </c>
      <c r="W2042" s="19"/>
      <c r="X2042" s="19">
        <v>0</v>
      </c>
      <c r="Y2042" s="19">
        <v>320650</v>
      </c>
      <c r="Z2042" s="19">
        <v>320650</v>
      </c>
      <c r="AA2042" s="20" t="s">
        <v>16653</v>
      </c>
      <c r="AB2042" s="19" t="s">
        <v>162</v>
      </c>
      <c r="AC2042" s="19" t="s">
        <v>112</v>
      </c>
    </row>
    <row r="2043" spans="1:29" x14ac:dyDescent="0.25">
      <c r="A2043" s="13" t="str">
        <f t="shared" si="66"/>
        <v>1062331576</v>
      </c>
      <c r="B2043" s="16">
        <v>79</v>
      </c>
      <c r="C2043" s="17" t="s">
        <v>16654</v>
      </c>
      <c r="D2043" s="13" t="str">
        <f t="shared" si="67"/>
        <v>1062331576</v>
      </c>
      <c r="E2043" s="17"/>
      <c r="F2043" s="16" t="s">
        <v>16655</v>
      </c>
      <c r="G2043" s="18">
        <v>44112.50236111111</v>
      </c>
      <c r="H2043" s="16" t="s">
        <v>157</v>
      </c>
      <c r="I2043" s="16" t="s">
        <v>16656</v>
      </c>
      <c r="J2043" s="16" t="s">
        <v>16656</v>
      </c>
      <c r="K2043" s="16" t="s">
        <v>16657</v>
      </c>
      <c r="L2043" s="16" t="s">
        <v>16658</v>
      </c>
      <c r="M2043" s="16" t="s">
        <v>16659</v>
      </c>
      <c r="N2043" s="16" t="s">
        <v>398</v>
      </c>
      <c r="O2043" s="16" t="s">
        <v>399</v>
      </c>
      <c r="P2043" s="19">
        <v>500000</v>
      </c>
      <c r="Q2043" s="19">
        <v>6650</v>
      </c>
      <c r="R2043" s="19">
        <v>10000</v>
      </c>
      <c r="S2043" s="19">
        <v>0</v>
      </c>
      <c r="T2043" s="19">
        <v>0</v>
      </c>
      <c r="U2043" s="19"/>
      <c r="V2043" s="19">
        <v>0</v>
      </c>
      <c r="W2043" s="19"/>
      <c r="X2043" s="19">
        <v>0</v>
      </c>
      <c r="Y2043" s="19">
        <v>516650</v>
      </c>
      <c r="Z2043" s="19">
        <v>516650</v>
      </c>
      <c r="AA2043" s="20" t="s">
        <v>16660</v>
      </c>
      <c r="AB2043" s="19" t="s">
        <v>162</v>
      </c>
      <c r="AC2043" s="19" t="s">
        <v>112</v>
      </c>
    </row>
    <row r="2044" spans="1:29" x14ac:dyDescent="0.25">
      <c r="A2044" s="13" t="str">
        <f t="shared" si="66"/>
        <v>1883331767</v>
      </c>
      <c r="B2044" s="16">
        <v>80</v>
      </c>
      <c r="C2044" s="17" t="s">
        <v>16661</v>
      </c>
      <c r="D2044" s="13" t="str">
        <f t="shared" si="67"/>
        <v>1883331767</v>
      </c>
      <c r="E2044" s="17"/>
      <c r="F2044" s="16" t="s">
        <v>16662</v>
      </c>
      <c r="G2044" s="18">
        <v>44112.503287037034</v>
      </c>
      <c r="H2044" s="16" t="s">
        <v>157</v>
      </c>
      <c r="I2044" s="16" t="s">
        <v>16663</v>
      </c>
      <c r="J2044" s="16" t="s">
        <v>16663</v>
      </c>
      <c r="K2044" s="16" t="s">
        <v>16664</v>
      </c>
      <c r="L2044" s="16" t="s">
        <v>16665</v>
      </c>
      <c r="M2044" s="16" t="s">
        <v>16666</v>
      </c>
      <c r="N2044" s="16" t="s">
        <v>696</v>
      </c>
      <c r="O2044" s="16" t="s">
        <v>697</v>
      </c>
      <c r="P2044" s="19">
        <v>658000</v>
      </c>
      <c r="Q2044" s="19">
        <v>6650</v>
      </c>
      <c r="R2044" s="19">
        <v>43000</v>
      </c>
      <c r="S2044" s="19">
        <v>0</v>
      </c>
      <c r="T2044" s="19">
        <v>0</v>
      </c>
      <c r="U2044" s="19"/>
      <c r="V2044" s="19">
        <v>0</v>
      </c>
      <c r="W2044" s="19"/>
      <c r="X2044" s="19">
        <v>0</v>
      </c>
      <c r="Y2044" s="19">
        <v>707650</v>
      </c>
      <c r="Z2044" s="19">
        <v>707650</v>
      </c>
      <c r="AA2044" s="20" t="s">
        <v>16667</v>
      </c>
      <c r="AB2044" s="19" t="s">
        <v>151</v>
      </c>
      <c r="AC2044" s="19" t="s">
        <v>112</v>
      </c>
    </row>
    <row r="2045" spans="1:29" x14ac:dyDescent="0.25">
      <c r="A2045" s="13" t="str">
        <f t="shared" si="66"/>
        <v>1254331759</v>
      </c>
      <c r="B2045" s="16">
        <v>81</v>
      </c>
      <c r="C2045" s="17" t="s">
        <v>16668</v>
      </c>
      <c r="D2045" s="13" t="str">
        <f t="shared" si="67"/>
        <v>1254331759</v>
      </c>
      <c r="E2045" s="17"/>
      <c r="F2045" s="16" t="s">
        <v>16669</v>
      </c>
      <c r="G2045" s="18">
        <v>44112.504155092596</v>
      </c>
      <c r="H2045" s="16" t="s">
        <v>157</v>
      </c>
      <c r="I2045" s="16" t="s">
        <v>16670</v>
      </c>
      <c r="J2045" s="16" t="s">
        <v>16670</v>
      </c>
      <c r="K2045" s="16" t="s">
        <v>16671</v>
      </c>
      <c r="L2045" s="16" t="s">
        <v>16672</v>
      </c>
      <c r="M2045" s="16" t="s">
        <v>16673</v>
      </c>
      <c r="N2045" s="16" t="s">
        <v>862</v>
      </c>
      <c r="O2045" s="16" t="s">
        <v>863</v>
      </c>
      <c r="P2045" s="19">
        <v>620000</v>
      </c>
      <c r="Q2045" s="19">
        <v>6650</v>
      </c>
      <c r="R2045" s="19">
        <v>0</v>
      </c>
      <c r="S2045" s="19">
        <v>0</v>
      </c>
      <c r="T2045" s="19">
        <v>0</v>
      </c>
      <c r="U2045" s="19"/>
      <c r="V2045" s="19">
        <v>0</v>
      </c>
      <c r="W2045" s="19"/>
      <c r="X2045" s="19">
        <v>0</v>
      </c>
      <c r="Y2045" s="19">
        <v>626650</v>
      </c>
      <c r="Z2045" s="19">
        <v>626650</v>
      </c>
      <c r="AA2045" s="20"/>
      <c r="AB2045" s="19"/>
      <c r="AC2045" s="19" t="s">
        <v>112</v>
      </c>
    </row>
    <row r="2046" spans="1:29" x14ac:dyDescent="0.25">
      <c r="A2046" s="13" t="str">
        <f t="shared" si="66"/>
        <v>1275331838</v>
      </c>
      <c r="B2046" s="16">
        <v>82</v>
      </c>
      <c r="C2046" s="17" t="s">
        <v>16674</v>
      </c>
      <c r="D2046" s="13" t="str">
        <f t="shared" si="67"/>
        <v>1275331838</v>
      </c>
      <c r="E2046" s="17"/>
      <c r="F2046" s="16" t="s">
        <v>16675</v>
      </c>
      <c r="G2046" s="18">
        <v>44112.50980324074</v>
      </c>
      <c r="H2046" s="16" t="s">
        <v>157</v>
      </c>
      <c r="I2046" s="16" t="s">
        <v>16676</v>
      </c>
      <c r="J2046" s="16" t="s">
        <v>16676</v>
      </c>
      <c r="K2046" s="16" t="s">
        <v>16677</v>
      </c>
      <c r="L2046" s="16" t="s">
        <v>16678</v>
      </c>
      <c r="M2046" s="16" t="s">
        <v>16679</v>
      </c>
      <c r="N2046" s="16" t="s">
        <v>1430</v>
      </c>
      <c r="O2046" s="16" t="s">
        <v>1431</v>
      </c>
      <c r="P2046" s="19">
        <v>91000</v>
      </c>
      <c r="Q2046" s="19">
        <v>6650</v>
      </c>
      <c r="R2046" s="19">
        <v>20000</v>
      </c>
      <c r="S2046" s="19">
        <v>0</v>
      </c>
      <c r="T2046" s="19">
        <v>0</v>
      </c>
      <c r="U2046" s="19"/>
      <c r="V2046" s="19">
        <v>0</v>
      </c>
      <c r="W2046" s="19"/>
      <c r="X2046" s="19">
        <v>0</v>
      </c>
      <c r="Y2046" s="19">
        <v>117650</v>
      </c>
      <c r="Z2046" s="19">
        <v>117650</v>
      </c>
      <c r="AA2046" s="20" t="s">
        <v>16680</v>
      </c>
      <c r="AB2046" s="19" t="s">
        <v>138</v>
      </c>
      <c r="AC2046" s="19" t="s">
        <v>112</v>
      </c>
    </row>
    <row r="2047" spans="1:29" x14ac:dyDescent="0.25">
      <c r="A2047" s="13" t="str">
        <f t="shared" si="66"/>
        <v>1638331644</v>
      </c>
      <c r="B2047" s="16">
        <v>83</v>
      </c>
      <c r="C2047" s="17" t="s">
        <v>16681</v>
      </c>
      <c r="D2047" s="13" t="str">
        <f t="shared" si="67"/>
        <v>1638331644</v>
      </c>
      <c r="E2047" s="17"/>
      <c r="F2047" s="16" t="s">
        <v>16682</v>
      </c>
      <c r="G2047" s="18">
        <v>44112.510578703703</v>
      </c>
      <c r="H2047" s="16" t="s">
        <v>157</v>
      </c>
      <c r="I2047" s="16" t="s">
        <v>16683</v>
      </c>
      <c r="J2047" s="16" t="s">
        <v>16683</v>
      </c>
      <c r="K2047" s="16" t="s">
        <v>16684</v>
      </c>
      <c r="L2047" s="16" t="s">
        <v>16685</v>
      </c>
      <c r="M2047" s="16" t="s">
        <v>16686</v>
      </c>
      <c r="N2047" s="16" t="s">
        <v>16687</v>
      </c>
      <c r="O2047" s="16" t="s">
        <v>191</v>
      </c>
      <c r="P2047" s="19">
        <v>50000</v>
      </c>
      <c r="Q2047" s="19">
        <v>6650</v>
      </c>
      <c r="R2047" s="19">
        <v>0</v>
      </c>
      <c r="S2047" s="19">
        <v>0</v>
      </c>
      <c r="T2047" s="19">
        <v>0</v>
      </c>
      <c r="U2047" s="19"/>
      <c r="V2047" s="19">
        <v>0</v>
      </c>
      <c r="W2047" s="19"/>
      <c r="X2047" s="19">
        <v>0</v>
      </c>
      <c r="Y2047" s="19">
        <v>56650</v>
      </c>
      <c r="Z2047" s="19">
        <v>56650</v>
      </c>
      <c r="AA2047" s="20"/>
      <c r="AB2047" s="19"/>
      <c r="AC2047" s="19" t="s">
        <v>112</v>
      </c>
    </row>
    <row r="2048" spans="1:29" x14ac:dyDescent="0.25">
      <c r="A2048" s="13" t="str">
        <f t="shared" si="66"/>
        <v>1202431198</v>
      </c>
      <c r="B2048" s="16">
        <v>84</v>
      </c>
      <c r="C2048" s="17" t="s">
        <v>16688</v>
      </c>
      <c r="D2048" s="13" t="str">
        <f t="shared" si="67"/>
        <v>1202431198</v>
      </c>
      <c r="E2048" s="17"/>
      <c r="F2048" s="16" t="s">
        <v>16689</v>
      </c>
      <c r="G2048" s="18">
        <v>44112.512442129628</v>
      </c>
      <c r="H2048" s="16" t="s">
        <v>157</v>
      </c>
      <c r="I2048" s="16" t="s">
        <v>16690</v>
      </c>
      <c r="J2048" s="16" t="s">
        <v>16690</v>
      </c>
      <c r="K2048" s="16" t="s">
        <v>16691</v>
      </c>
      <c r="L2048" s="16" t="s">
        <v>16692</v>
      </c>
      <c r="M2048" s="16" t="s">
        <v>16693</v>
      </c>
      <c r="N2048" s="16" t="s">
        <v>235</v>
      </c>
      <c r="O2048" s="16" t="s">
        <v>236</v>
      </c>
      <c r="P2048" s="19">
        <v>105000</v>
      </c>
      <c r="Q2048" s="19">
        <v>6650</v>
      </c>
      <c r="R2048" s="19">
        <v>48000</v>
      </c>
      <c r="S2048" s="19">
        <v>0</v>
      </c>
      <c r="T2048" s="19">
        <v>0</v>
      </c>
      <c r="U2048" s="19"/>
      <c r="V2048" s="19">
        <v>0</v>
      </c>
      <c r="W2048" s="19"/>
      <c r="X2048" s="19">
        <v>0</v>
      </c>
      <c r="Y2048" s="19">
        <v>159650</v>
      </c>
      <c r="Z2048" s="19">
        <v>159650</v>
      </c>
      <c r="AA2048" s="20" t="s">
        <v>16694</v>
      </c>
      <c r="AB2048" s="19" t="s">
        <v>162</v>
      </c>
      <c r="AC2048" s="19" t="s">
        <v>112</v>
      </c>
    </row>
    <row r="2049" spans="1:31" x14ac:dyDescent="0.25">
      <c r="A2049" s="13" t="str">
        <f t="shared" si="66"/>
        <v>1315431780</v>
      </c>
      <c r="B2049" s="16">
        <v>85</v>
      </c>
      <c r="C2049" s="17" t="s">
        <v>16695</v>
      </c>
      <c r="D2049" s="13" t="str">
        <f t="shared" si="67"/>
        <v>1315431780</v>
      </c>
      <c r="E2049" s="17"/>
      <c r="F2049" s="16" t="s">
        <v>16696</v>
      </c>
      <c r="G2049" s="18">
        <v>44112.515879629631</v>
      </c>
      <c r="H2049" s="16" t="s">
        <v>157</v>
      </c>
      <c r="I2049" s="16" t="s">
        <v>16697</v>
      </c>
      <c r="J2049" s="16" t="s">
        <v>16697</v>
      </c>
      <c r="K2049" s="16" t="s">
        <v>16698</v>
      </c>
      <c r="L2049" s="16" t="s">
        <v>16699</v>
      </c>
      <c r="M2049" s="16" t="s">
        <v>16700</v>
      </c>
      <c r="N2049" s="16" t="s">
        <v>16701</v>
      </c>
      <c r="O2049" s="16" t="s">
        <v>1336</v>
      </c>
      <c r="P2049" s="19">
        <v>474000</v>
      </c>
      <c r="Q2049" s="19">
        <v>6650</v>
      </c>
      <c r="R2049" s="19">
        <v>10000</v>
      </c>
      <c r="S2049" s="19">
        <v>0</v>
      </c>
      <c r="T2049" s="19">
        <v>0</v>
      </c>
      <c r="U2049" s="19"/>
      <c r="V2049" s="19">
        <v>0</v>
      </c>
      <c r="W2049" s="19"/>
      <c r="X2049" s="19">
        <v>0</v>
      </c>
      <c r="Y2049" s="19">
        <v>490650</v>
      </c>
      <c r="Z2049" s="19">
        <v>490650</v>
      </c>
      <c r="AA2049" s="20" t="s">
        <v>16702</v>
      </c>
      <c r="AB2049" s="19" t="s">
        <v>162</v>
      </c>
      <c r="AC2049" s="19" t="s">
        <v>112</v>
      </c>
    </row>
    <row r="2050" spans="1:31" x14ac:dyDescent="0.25">
      <c r="A2050" s="13" t="str">
        <f t="shared" si="66"/>
        <v>1915431211</v>
      </c>
      <c r="B2050" s="16">
        <v>86</v>
      </c>
      <c r="C2050" s="17" t="s">
        <v>16703</v>
      </c>
      <c r="D2050" s="13" t="str">
        <f t="shared" si="67"/>
        <v>1915431211</v>
      </c>
      <c r="E2050" s="17"/>
      <c r="F2050" s="16" t="s">
        <v>16704</v>
      </c>
      <c r="G2050" s="18">
        <v>44112.516284722224</v>
      </c>
      <c r="H2050" s="16" t="s">
        <v>157</v>
      </c>
      <c r="I2050" s="16" t="s">
        <v>16705</v>
      </c>
      <c r="J2050" s="16" t="s">
        <v>16705</v>
      </c>
      <c r="K2050" s="16" t="s">
        <v>16706</v>
      </c>
      <c r="L2050" s="16" t="s">
        <v>16707</v>
      </c>
      <c r="M2050" s="16" t="s">
        <v>16708</v>
      </c>
      <c r="N2050" s="16" t="s">
        <v>5957</v>
      </c>
      <c r="O2050" s="16" t="s">
        <v>5958</v>
      </c>
      <c r="P2050" s="19">
        <v>474000</v>
      </c>
      <c r="Q2050" s="19">
        <v>6650</v>
      </c>
      <c r="R2050" s="19">
        <v>0</v>
      </c>
      <c r="S2050" s="19">
        <v>0</v>
      </c>
      <c r="T2050" s="19">
        <v>0</v>
      </c>
      <c r="U2050" s="19"/>
      <c r="V2050" s="19">
        <v>0</v>
      </c>
      <c r="W2050" s="19"/>
      <c r="X2050" s="19">
        <v>0</v>
      </c>
      <c r="Y2050" s="19">
        <v>480650</v>
      </c>
      <c r="Z2050" s="19">
        <v>480650</v>
      </c>
      <c r="AA2050" s="20"/>
      <c r="AB2050" s="19"/>
      <c r="AC2050" s="19" t="s">
        <v>112</v>
      </c>
    </row>
    <row r="2051" spans="1:31" x14ac:dyDescent="0.25">
      <c r="A2051" s="13" t="str">
        <f t="shared" si="66"/>
        <v>1996431903</v>
      </c>
      <c r="B2051" s="16">
        <v>87</v>
      </c>
      <c r="C2051" s="17" t="s">
        <v>16709</v>
      </c>
      <c r="D2051" s="13" t="str">
        <f t="shared" si="67"/>
        <v>1996431903</v>
      </c>
      <c r="E2051" s="17"/>
      <c r="F2051" s="16" t="s">
        <v>16710</v>
      </c>
      <c r="G2051" s="18">
        <v>44112.517916666664</v>
      </c>
      <c r="H2051" s="16" t="s">
        <v>157</v>
      </c>
      <c r="I2051" s="16" t="s">
        <v>16711</v>
      </c>
      <c r="J2051" s="16" t="s">
        <v>16711</v>
      </c>
      <c r="K2051" s="16" t="s">
        <v>16712</v>
      </c>
      <c r="L2051" s="16" t="s">
        <v>16713</v>
      </c>
      <c r="M2051" s="16" t="s">
        <v>16714</v>
      </c>
      <c r="N2051" s="16" t="s">
        <v>696</v>
      </c>
      <c r="O2051" s="16" t="s">
        <v>697</v>
      </c>
      <c r="P2051" s="19">
        <v>850000</v>
      </c>
      <c r="Q2051" s="19">
        <v>6650</v>
      </c>
      <c r="R2051" s="19">
        <v>10000</v>
      </c>
      <c r="S2051" s="19">
        <v>0</v>
      </c>
      <c r="T2051" s="19">
        <v>0</v>
      </c>
      <c r="U2051" s="19"/>
      <c r="V2051" s="19">
        <v>0</v>
      </c>
      <c r="W2051" s="19"/>
      <c r="X2051" s="19">
        <v>0</v>
      </c>
      <c r="Y2051" s="19">
        <v>866650</v>
      </c>
      <c r="Z2051" s="19">
        <v>866650</v>
      </c>
      <c r="AA2051" s="20" t="s">
        <v>16715</v>
      </c>
      <c r="AB2051" s="19" t="s">
        <v>162</v>
      </c>
      <c r="AC2051" s="19" t="s">
        <v>112</v>
      </c>
    </row>
    <row r="2052" spans="1:31" x14ac:dyDescent="0.25">
      <c r="A2052" s="13" t="str">
        <f t="shared" si="66"/>
        <v>1322531508</v>
      </c>
      <c r="B2052" s="16">
        <v>88</v>
      </c>
      <c r="C2052" s="17" t="s">
        <v>16716</v>
      </c>
      <c r="D2052" s="13" t="str">
        <f t="shared" si="67"/>
        <v>1322531508</v>
      </c>
      <c r="E2052" s="17"/>
      <c r="F2052" s="16" t="s">
        <v>16717</v>
      </c>
      <c r="G2052" s="18">
        <v>44112.527384259258</v>
      </c>
      <c r="H2052" s="16" t="s">
        <v>157</v>
      </c>
      <c r="I2052" s="16" t="s">
        <v>16718</v>
      </c>
      <c r="J2052" s="16" t="s">
        <v>16718</v>
      </c>
      <c r="K2052" s="16" t="s">
        <v>16719</v>
      </c>
      <c r="L2052" s="16" t="s">
        <v>16720</v>
      </c>
      <c r="M2052" s="16" t="s">
        <v>16721</v>
      </c>
      <c r="N2052" s="16" t="s">
        <v>1441</v>
      </c>
      <c r="O2052" s="16" t="s">
        <v>1442</v>
      </c>
      <c r="P2052" s="19">
        <v>474000</v>
      </c>
      <c r="Q2052" s="19">
        <v>6650</v>
      </c>
      <c r="R2052" s="19">
        <v>0</v>
      </c>
      <c r="S2052" s="19">
        <v>0</v>
      </c>
      <c r="T2052" s="19">
        <v>0</v>
      </c>
      <c r="U2052" s="19"/>
      <c r="V2052" s="19">
        <v>0</v>
      </c>
      <c r="W2052" s="19"/>
      <c r="X2052" s="19">
        <v>0</v>
      </c>
      <c r="Y2052" s="19">
        <v>480650</v>
      </c>
      <c r="Z2052" s="19">
        <v>480650</v>
      </c>
      <c r="AA2052" s="20"/>
      <c r="AB2052" s="19"/>
      <c r="AC2052" s="19" t="s">
        <v>112</v>
      </c>
    </row>
    <row r="2053" spans="1:31" x14ac:dyDescent="0.25">
      <c r="A2053" s="13" t="str">
        <f t="shared" si="66"/>
        <v>1231631521</v>
      </c>
      <c r="B2053" s="16">
        <v>89</v>
      </c>
      <c r="C2053" s="17" t="s">
        <v>16722</v>
      </c>
      <c r="D2053" s="13" t="str">
        <f t="shared" si="67"/>
        <v>1231631521</v>
      </c>
      <c r="E2053" s="17"/>
      <c r="F2053" s="16" t="s">
        <v>16723</v>
      </c>
      <c r="G2053" s="18">
        <v>44112.534768518519</v>
      </c>
      <c r="H2053" s="16" t="s">
        <v>157</v>
      </c>
      <c r="I2053" s="16" t="s">
        <v>16724</v>
      </c>
      <c r="J2053" s="16" t="s">
        <v>16724</v>
      </c>
      <c r="K2053" s="16" t="s">
        <v>16725</v>
      </c>
      <c r="L2053" s="16" t="s">
        <v>16726</v>
      </c>
      <c r="M2053" s="16" t="s">
        <v>16727</v>
      </c>
      <c r="N2053" s="16" t="s">
        <v>452</v>
      </c>
      <c r="O2053" s="16" t="s">
        <v>453</v>
      </c>
      <c r="P2053" s="19">
        <v>1800000</v>
      </c>
      <c r="Q2053" s="19">
        <v>6650</v>
      </c>
      <c r="R2053" s="19">
        <v>19000</v>
      </c>
      <c r="S2053" s="19">
        <v>0</v>
      </c>
      <c r="T2053" s="19">
        <v>0</v>
      </c>
      <c r="U2053" s="19"/>
      <c r="V2053" s="19">
        <v>0</v>
      </c>
      <c r="W2053" s="19"/>
      <c r="X2053" s="19">
        <v>0</v>
      </c>
      <c r="Y2053" s="19">
        <v>1825650</v>
      </c>
      <c r="Z2053" s="19">
        <v>1825650</v>
      </c>
      <c r="AA2053" s="20"/>
      <c r="AB2053" s="19" t="s">
        <v>179</v>
      </c>
      <c r="AC2053" s="19" t="s">
        <v>112</v>
      </c>
    </row>
    <row r="2054" spans="1:31" x14ac:dyDescent="0.25">
      <c r="A2054" s="13" t="str">
        <f t="shared" si="66"/>
        <v>1228531348</v>
      </c>
      <c r="B2054" s="16">
        <v>90</v>
      </c>
      <c r="C2054" s="17" t="s">
        <v>16728</v>
      </c>
      <c r="D2054" s="13" t="str">
        <f t="shared" si="67"/>
        <v>1228531348</v>
      </c>
      <c r="E2054" s="17"/>
      <c r="F2054" s="16" t="s">
        <v>16729</v>
      </c>
      <c r="G2054" s="18">
        <v>44112.534930555557</v>
      </c>
      <c r="H2054" s="16" t="s">
        <v>157</v>
      </c>
      <c r="I2054" s="16" t="s">
        <v>16730</v>
      </c>
      <c r="J2054" s="16" t="s">
        <v>16730</v>
      </c>
      <c r="K2054" s="16" t="s">
        <v>16731</v>
      </c>
      <c r="L2054" s="16" t="s">
        <v>16732</v>
      </c>
      <c r="M2054" s="16" t="s">
        <v>16733</v>
      </c>
      <c r="N2054" s="16" t="s">
        <v>8349</v>
      </c>
      <c r="O2054" s="16" t="s">
        <v>598</v>
      </c>
      <c r="P2054" s="19">
        <v>474000</v>
      </c>
      <c r="Q2054" s="19">
        <v>6650</v>
      </c>
      <c r="R2054" s="19">
        <v>8000</v>
      </c>
      <c r="S2054" s="19">
        <v>0</v>
      </c>
      <c r="T2054" s="19">
        <v>0</v>
      </c>
      <c r="U2054" s="19"/>
      <c r="V2054" s="19">
        <v>0</v>
      </c>
      <c r="W2054" s="19"/>
      <c r="X2054" s="19">
        <v>0</v>
      </c>
      <c r="Y2054" s="19">
        <v>488650</v>
      </c>
      <c r="Z2054" s="19">
        <v>488650</v>
      </c>
      <c r="AA2054" s="20" t="s">
        <v>16734</v>
      </c>
      <c r="AB2054" s="19" t="s">
        <v>158</v>
      </c>
      <c r="AC2054" s="19" t="s">
        <v>112</v>
      </c>
    </row>
    <row r="2055" spans="1:31" x14ac:dyDescent="0.25">
      <c r="A2055" s="13" t="str">
        <f t="shared" si="66"/>
        <v>1806631323</v>
      </c>
      <c r="B2055" s="16">
        <v>91</v>
      </c>
      <c r="C2055" s="17" t="s">
        <v>16735</v>
      </c>
      <c r="D2055" s="13" t="str">
        <f t="shared" si="67"/>
        <v>1806631323</v>
      </c>
      <c r="E2055" s="17"/>
      <c r="F2055" s="16" t="s">
        <v>16736</v>
      </c>
      <c r="G2055" s="18">
        <v>44112.539895833332</v>
      </c>
      <c r="H2055" s="16" t="s">
        <v>157</v>
      </c>
      <c r="I2055" s="16" t="s">
        <v>16737</v>
      </c>
      <c r="J2055" s="16" t="s">
        <v>16737</v>
      </c>
      <c r="K2055" s="16" t="s">
        <v>16738</v>
      </c>
      <c r="L2055" s="16" t="s">
        <v>16739</v>
      </c>
      <c r="M2055" s="16" t="s">
        <v>16740</v>
      </c>
      <c r="N2055" s="16" t="s">
        <v>16741</v>
      </c>
      <c r="O2055" s="16">
        <v>3276034701920000</v>
      </c>
      <c r="P2055" s="19">
        <v>50000</v>
      </c>
      <c r="Q2055" s="19">
        <v>6650</v>
      </c>
      <c r="R2055" s="19">
        <v>10000</v>
      </c>
      <c r="S2055" s="19">
        <v>0</v>
      </c>
      <c r="T2055" s="19">
        <v>0</v>
      </c>
      <c r="U2055" s="19"/>
      <c r="V2055" s="19">
        <v>0</v>
      </c>
      <c r="W2055" s="19"/>
      <c r="X2055" s="19">
        <v>0</v>
      </c>
      <c r="Y2055" s="19">
        <v>66650</v>
      </c>
      <c r="Z2055" s="19">
        <v>66650</v>
      </c>
      <c r="AA2055" s="20" t="s">
        <v>16742</v>
      </c>
      <c r="AB2055" s="19" t="s">
        <v>168</v>
      </c>
      <c r="AC2055" s="19" t="s">
        <v>112</v>
      </c>
    </row>
    <row r="2056" spans="1:31" ht="15" customHeight="1" x14ac:dyDescent="0.25">
      <c r="A2056" s="13">
        <f t="shared" si="66"/>
        <v>0</v>
      </c>
      <c r="B2056" s="21" t="s">
        <v>924</v>
      </c>
      <c r="C2056" s="22"/>
      <c r="D2056" s="22"/>
      <c r="E2056" s="22"/>
      <c r="F2056" s="22"/>
      <c r="G2056" s="22"/>
      <c r="H2056" s="22"/>
      <c r="I2056" s="22"/>
      <c r="J2056" s="22"/>
      <c r="K2056" s="22"/>
      <c r="L2056" s="22"/>
      <c r="M2056" s="22"/>
      <c r="N2056" s="22"/>
      <c r="O2056" s="23"/>
      <c r="P2056" s="19">
        <v>40979000</v>
      </c>
      <c r="Q2056" s="19">
        <v>605150</v>
      </c>
      <c r="R2056" s="19">
        <v>910000</v>
      </c>
      <c r="S2056" s="19">
        <v>0</v>
      </c>
      <c r="T2056" s="19">
        <v>0</v>
      </c>
      <c r="U2056" s="19"/>
      <c r="V2056" s="19">
        <v>0</v>
      </c>
      <c r="W2056" s="19"/>
      <c r="X2056" s="19">
        <v>0</v>
      </c>
      <c r="Y2056" s="19">
        <v>42494150</v>
      </c>
      <c r="Z2056" s="19">
        <v>42494150</v>
      </c>
      <c r="AA2056" s="24"/>
      <c r="AB2056" s="24"/>
      <c r="AC2056" s="25"/>
    </row>
    <row r="2057" spans="1:31" x14ac:dyDescent="0.25">
      <c r="A2057" s="13">
        <f t="shared" si="66"/>
        <v>0</v>
      </c>
    </row>
    <row r="2058" spans="1:31" x14ac:dyDescent="0.25">
      <c r="A2058" s="13">
        <f t="shared" si="66"/>
        <v>0</v>
      </c>
    </row>
    <row r="2059" spans="1:31" x14ac:dyDescent="0.25">
      <c r="A2059" s="13">
        <f t="shared" si="66"/>
        <v>0</v>
      </c>
      <c r="B2059" s="10" t="s">
        <v>20728</v>
      </c>
      <c r="C2059" s="11"/>
      <c r="D2059" s="11"/>
      <c r="E2059" s="11"/>
      <c r="F2059" s="11"/>
      <c r="G2059" s="11"/>
      <c r="H2059" s="11"/>
      <c r="I2059" s="11"/>
      <c r="J2059" s="11"/>
      <c r="K2059" s="11"/>
      <c r="L2059" s="11"/>
      <c r="M2059" s="11"/>
      <c r="N2059" s="11"/>
      <c r="O2059" s="11"/>
      <c r="P2059" s="12"/>
    </row>
    <row r="2060" spans="1:31" x14ac:dyDescent="0.25">
      <c r="A2060" s="13">
        <f t="shared" si="66"/>
        <v>0</v>
      </c>
      <c r="B2060" s="10" t="s">
        <v>112</v>
      </c>
      <c r="C2060" s="10" t="s">
        <v>113</v>
      </c>
      <c r="D2060" s="10"/>
      <c r="E2060" s="10"/>
      <c r="F2060" s="10" t="s">
        <v>114</v>
      </c>
      <c r="G2060" s="10" t="s">
        <v>115</v>
      </c>
      <c r="H2060" s="10" t="s">
        <v>116</v>
      </c>
      <c r="I2060" s="10" t="s">
        <v>117</v>
      </c>
      <c r="J2060" s="10" t="s">
        <v>118</v>
      </c>
      <c r="K2060" s="10" t="s">
        <v>119</v>
      </c>
      <c r="L2060" s="10" t="s">
        <v>120</v>
      </c>
      <c r="M2060" s="10" t="s">
        <v>121</v>
      </c>
      <c r="N2060" s="10" t="s">
        <v>122</v>
      </c>
      <c r="O2060" s="10" t="s">
        <v>123</v>
      </c>
      <c r="P2060" s="10" t="s">
        <v>124</v>
      </c>
      <c r="Q2060" s="10" t="s">
        <v>125</v>
      </c>
      <c r="R2060" s="10" t="s">
        <v>126</v>
      </c>
      <c r="S2060" s="10" t="s">
        <v>127</v>
      </c>
      <c r="T2060" s="10" t="s">
        <v>128</v>
      </c>
      <c r="U2060" s="10" t="s">
        <v>129</v>
      </c>
      <c r="V2060" s="10" t="s">
        <v>130</v>
      </c>
      <c r="W2060" s="10" t="s">
        <v>131</v>
      </c>
      <c r="X2060" s="10" t="s">
        <v>132</v>
      </c>
      <c r="Y2060" s="10" t="s">
        <v>133</v>
      </c>
      <c r="Z2060" s="10" t="s">
        <v>134</v>
      </c>
      <c r="AA2060" s="10" t="s">
        <v>135</v>
      </c>
      <c r="AB2060" s="10" t="s">
        <v>136</v>
      </c>
      <c r="AC2060" s="10" t="s">
        <v>137</v>
      </c>
    </row>
    <row r="2061" spans="1:31" x14ac:dyDescent="0.25">
      <c r="A2061" s="13" t="str">
        <f t="shared" si="66"/>
        <v>Value</v>
      </c>
      <c r="B2061" s="10" t="s">
        <v>112</v>
      </c>
      <c r="C2061" s="10" t="s">
        <v>113</v>
      </c>
      <c r="D2061" s="13" t="str">
        <f t="shared" ref="D2061:D2064" si="68">RIGHT(C2061,LEN(C2061)-6)</f>
        <v>Value</v>
      </c>
      <c r="F2061" s="10" t="s">
        <v>114</v>
      </c>
      <c r="G2061" s="10" t="s">
        <v>115</v>
      </c>
      <c r="H2061" s="10" t="s">
        <v>116</v>
      </c>
      <c r="I2061" s="10" t="s">
        <v>117</v>
      </c>
      <c r="K2061" s="10" t="s">
        <v>119</v>
      </c>
      <c r="L2061" s="10" t="s">
        <v>120</v>
      </c>
      <c r="M2061" s="10" t="s">
        <v>121</v>
      </c>
      <c r="N2061" s="10" t="s">
        <v>122</v>
      </c>
      <c r="O2061" s="10" t="s">
        <v>123</v>
      </c>
      <c r="Q2061" s="10" t="s">
        <v>124</v>
      </c>
      <c r="R2061" s="10" t="s">
        <v>125</v>
      </c>
      <c r="Z2061" s="10" t="s">
        <v>134</v>
      </c>
      <c r="AD2061" s="10" t="s">
        <v>925</v>
      </c>
      <c r="AE2061" s="10" t="s">
        <v>926</v>
      </c>
    </row>
    <row r="2062" spans="1:31" x14ac:dyDescent="0.25">
      <c r="A2062" s="13" t="str">
        <f t="shared" si="66"/>
        <v>1547721534</v>
      </c>
      <c r="B2062" s="16">
        <v>1</v>
      </c>
      <c r="C2062" s="17" t="s">
        <v>16848</v>
      </c>
      <c r="D2062" s="13" t="str">
        <f t="shared" si="68"/>
        <v>1547721534</v>
      </c>
      <c r="F2062" s="16" t="s">
        <v>16849</v>
      </c>
      <c r="G2062" s="26">
        <v>44112</v>
      </c>
      <c r="H2062" s="16" t="s">
        <v>157</v>
      </c>
      <c r="I2062" s="16" t="s">
        <v>16850</v>
      </c>
      <c r="K2062" s="16" t="s">
        <v>20957</v>
      </c>
      <c r="L2062" s="16" t="s">
        <v>20958</v>
      </c>
      <c r="M2062" s="16" t="s">
        <v>16851</v>
      </c>
      <c r="N2062" s="16" t="s">
        <v>16852</v>
      </c>
      <c r="O2062" s="16" t="s">
        <v>16853</v>
      </c>
      <c r="Q2062" s="19">
        <v>80000</v>
      </c>
      <c r="R2062" s="19">
        <v>6650</v>
      </c>
      <c r="Z2062" s="19">
        <v>80000</v>
      </c>
      <c r="AD2062" s="16" t="s">
        <v>16794</v>
      </c>
      <c r="AE2062" s="16">
        <v>14</v>
      </c>
    </row>
    <row r="2063" spans="1:31" x14ac:dyDescent="0.25">
      <c r="A2063" s="13" t="str">
        <f t="shared" si="66"/>
        <v>1107411131</v>
      </c>
      <c r="B2063" s="16">
        <v>2</v>
      </c>
      <c r="C2063" s="17" t="s">
        <v>16755</v>
      </c>
      <c r="D2063" s="13" t="str">
        <f t="shared" si="68"/>
        <v>1107411131</v>
      </c>
      <c r="F2063" s="16" t="s">
        <v>16756</v>
      </c>
      <c r="G2063" s="26">
        <v>44112</v>
      </c>
      <c r="H2063" s="16" t="s">
        <v>157</v>
      </c>
      <c r="I2063" s="16" t="s">
        <v>16757</v>
      </c>
      <c r="K2063" s="16"/>
      <c r="L2063" s="16"/>
      <c r="M2063" s="16" t="s">
        <v>16758</v>
      </c>
      <c r="N2063" s="16" t="s">
        <v>16759</v>
      </c>
      <c r="O2063" s="16" t="s">
        <v>16760</v>
      </c>
      <c r="Q2063" s="19">
        <v>80000</v>
      </c>
      <c r="R2063" s="19">
        <v>6650</v>
      </c>
      <c r="Z2063" s="19">
        <v>80000</v>
      </c>
      <c r="AD2063" s="16" t="s">
        <v>16761</v>
      </c>
      <c r="AE2063" s="16">
        <v>14</v>
      </c>
    </row>
    <row r="2064" spans="1:31" x14ac:dyDescent="0.25">
      <c r="A2064" s="13" t="str">
        <f t="shared" si="66"/>
        <v>1376051526</v>
      </c>
      <c r="B2064" s="16">
        <v>3</v>
      </c>
      <c r="C2064" s="17" t="s">
        <v>20959</v>
      </c>
      <c r="D2064" s="13" t="str">
        <f t="shared" si="68"/>
        <v>1376051526</v>
      </c>
      <c r="F2064" s="16" t="s">
        <v>20960</v>
      </c>
      <c r="G2064" s="26">
        <v>44112</v>
      </c>
      <c r="H2064" s="16" t="s">
        <v>157</v>
      </c>
      <c r="I2064" s="16" t="s">
        <v>20961</v>
      </c>
      <c r="K2064" s="16" t="s">
        <v>20957</v>
      </c>
      <c r="L2064" s="16" t="s">
        <v>20958</v>
      </c>
      <c r="M2064" s="16" t="s">
        <v>20962</v>
      </c>
      <c r="N2064" s="16" t="s">
        <v>20715</v>
      </c>
      <c r="O2064" s="16" t="s">
        <v>20716</v>
      </c>
      <c r="Q2064" s="19">
        <v>80000</v>
      </c>
      <c r="R2064" s="19">
        <v>6650</v>
      </c>
      <c r="Z2064" s="19">
        <v>80000</v>
      </c>
      <c r="AD2064" s="16" t="s">
        <v>16794</v>
      </c>
      <c r="AE2064" s="16">
        <v>14</v>
      </c>
    </row>
    <row r="2065" spans="1:31" ht="15" customHeight="1" x14ac:dyDescent="0.25">
      <c r="A2065" s="13">
        <f t="shared" si="66"/>
        <v>0</v>
      </c>
      <c r="B2065" s="21" t="s">
        <v>924</v>
      </c>
      <c r="C2065" s="22"/>
      <c r="F2065" s="22"/>
      <c r="G2065" s="22"/>
      <c r="H2065" s="22"/>
      <c r="I2065" s="22"/>
      <c r="K2065" s="22"/>
      <c r="L2065" s="22"/>
      <c r="M2065" s="22"/>
      <c r="N2065" s="22"/>
      <c r="O2065" s="23"/>
      <c r="Q2065" s="19">
        <v>19950</v>
      </c>
      <c r="R2065" s="19">
        <v>240000</v>
      </c>
      <c r="Z2065" s="25"/>
      <c r="AE2065" s="19">
        <v>240000</v>
      </c>
    </row>
    <row r="2069" spans="1:31" x14ac:dyDescent="0.25">
      <c r="B2069" s="10" t="s">
        <v>111</v>
      </c>
      <c r="C2069" s="10" t="s">
        <v>17194</v>
      </c>
      <c r="D2069" s="32"/>
      <c r="E2069" s="32"/>
      <c r="F2069" s="11"/>
      <c r="G2069" s="11"/>
      <c r="H2069" s="11"/>
      <c r="I2069" s="11"/>
      <c r="J2069" s="11"/>
      <c r="K2069" s="11"/>
      <c r="L2069" s="11"/>
      <c r="M2069" s="11"/>
      <c r="N2069" s="11"/>
      <c r="O2069" s="11"/>
      <c r="P2069" s="11"/>
      <c r="Q2069" s="11"/>
      <c r="R2069" s="11"/>
      <c r="S2069" s="11"/>
      <c r="T2069" s="11"/>
      <c r="U2069" s="11"/>
      <c r="V2069" s="11"/>
      <c r="W2069" s="11"/>
      <c r="X2069" s="11"/>
      <c r="Y2069" s="11"/>
      <c r="Z2069" s="11"/>
      <c r="AA2069" s="11"/>
      <c r="AB2069" s="11"/>
      <c r="AC2069" s="12"/>
    </row>
    <row r="2070" spans="1:31" x14ac:dyDescent="0.25">
      <c r="B2070" s="14"/>
      <c r="AC2070" s="15"/>
    </row>
    <row r="2071" spans="1:31" x14ac:dyDescent="0.25">
      <c r="B2071" s="10" t="s">
        <v>112</v>
      </c>
      <c r="C2071" s="10" t="s">
        <v>113</v>
      </c>
      <c r="D2071" s="10"/>
      <c r="E2071" s="10"/>
      <c r="F2071" s="10" t="s">
        <v>114</v>
      </c>
      <c r="G2071" s="10" t="s">
        <v>115</v>
      </c>
      <c r="H2071" s="10" t="s">
        <v>116</v>
      </c>
      <c r="I2071" s="10" t="s">
        <v>117</v>
      </c>
      <c r="J2071" s="10" t="s">
        <v>118</v>
      </c>
      <c r="K2071" s="10" t="s">
        <v>119</v>
      </c>
      <c r="L2071" s="10" t="s">
        <v>120</v>
      </c>
      <c r="M2071" s="10" t="s">
        <v>121</v>
      </c>
      <c r="N2071" s="10" t="s">
        <v>122</v>
      </c>
      <c r="O2071" s="10" t="s">
        <v>123</v>
      </c>
      <c r="P2071" s="10" t="s">
        <v>124</v>
      </c>
      <c r="Q2071" s="10" t="s">
        <v>125</v>
      </c>
      <c r="R2071" s="10" t="s">
        <v>126</v>
      </c>
      <c r="S2071" s="10" t="s">
        <v>127</v>
      </c>
      <c r="T2071" s="10" t="s">
        <v>128</v>
      </c>
      <c r="U2071" s="10" t="s">
        <v>129</v>
      </c>
      <c r="V2071" s="10" t="s">
        <v>130</v>
      </c>
      <c r="W2071" s="10" t="s">
        <v>131</v>
      </c>
      <c r="X2071" s="10" t="s">
        <v>132</v>
      </c>
      <c r="Y2071" s="10" t="s">
        <v>133</v>
      </c>
      <c r="Z2071" s="10" t="s">
        <v>134</v>
      </c>
      <c r="AA2071" s="10" t="s">
        <v>135</v>
      </c>
      <c r="AB2071" s="10" t="s">
        <v>136</v>
      </c>
      <c r="AC2071" s="10" t="s">
        <v>137</v>
      </c>
    </row>
    <row r="2072" spans="1:31" x14ac:dyDescent="0.25">
      <c r="A2072" s="13" t="str">
        <f t="shared" ref="A2072:A2135" si="69">D2072</f>
        <v>1481322538</v>
      </c>
      <c r="B2072" s="16">
        <v>1</v>
      </c>
      <c r="C2072" s="17" t="s">
        <v>17195</v>
      </c>
      <c r="D2072" s="13" t="str">
        <f t="shared" ref="D2072:D2096" si="70">RIGHT(C2072,LEN(C2072)-6)</f>
        <v>1481322538</v>
      </c>
      <c r="E2072" s="17"/>
      <c r="F2072" s="16" t="s">
        <v>17196</v>
      </c>
      <c r="G2072" s="18">
        <v>44113.059398148151</v>
      </c>
      <c r="H2072" s="16" t="s">
        <v>157</v>
      </c>
      <c r="I2072" s="16" t="s">
        <v>17197</v>
      </c>
      <c r="J2072" s="16" t="s">
        <v>17197</v>
      </c>
      <c r="K2072" s="16" t="s">
        <v>17198</v>
      </c>
      <c r="L2072" s="16" t="s">
        <v>17199</v>
      </c>
      <c r="M2072" s="16" t="s">
        <v>17200</v>
      </c>
      <c r="N2072" s="16" t="s">
        <v>17201</v>
      </c>
      <c r="O2072" s="16" t="s">
        <v>17202</v>
      </c>
      <c r="P2072" s="19">
        <v>474000</v>
      </c>
      <c r="Q2072" s="19">
        <v>6650</v>
      </c>
      <c r="R2072" s="19">
        <v>8000</v>
      </c>
      <c r="S2072" s="19">
        <v>0</v>
      </c>
      <c r="T2072" s="19">
        <v>0</v>
      </c>
      <c r="U2072" s="19"/>
      <c r="V2072" s="19">
        <v>0</v>
      </c>
      <c r="W2072" s="19"/>
      <c r="X2072" s="19">
        <v>0</v>
      </c>
      <c r="Y2072" s="19">
        <v>488650</v>
      </c>
      <c r="Z2072" s="19">
        <v>488650</v>
      </c>
      <c r="AA2072" s="20" t="s">
        <v>17203</v>
      </c>
      <c r="AB2072" s="19" t="s">
        <v>138</v>
      </c>
      <c r="AC2072" s="19" t="s">
        <v>112</v>
      </c>
    </row>
    <row r="2073" spans="1:31" x14ac:dyDescent="0.25">
      <c r="A2073" s="13" t="str">
        <f t="shared" si="69"/>
        <v>1539522076</v>
      </c>
      <c r="B2073" s="16">
        <v>2</v>
      </c>
      <c r="C2073" s="17" t="s">
        <v>17204</v>
      </c>
      <c r="D2073" s="13" t="str">
        <f t="shared" si="70"/>
        <v>1539522076</v>
      </c>
      <c r="E2073" s="17"/>
      <c r="F2073" s="16" t="s">
        <v>17205</v>
      </c>
      <c r="G2073" s="18">
        <v>44113.075104166666</v>
      </c>
      <c r="H2073" s="16" t="s">
        <v>157</v>
      </c>
      <c r="I2073" s="16" t="s">
        <v>17206</v>
      </c>
      <c r="J2073" s="16" t="s">
        <v>17206</v>
      </c>
      <c r="K2073" s="16" t="s">
        <v>17207</v>
      </c>
      <c r="L2073" s="16" t="s">
        <v>17208</v>
      </c>
      <c r="M2073" s="16" t="s">
        <v>17209</v>
      </c>
      <c r="N2073" s="16" t="s">
        <v>870</v>
      </c>
      <c r="O2073" s="16" t="s">
        <v>871</v>
      </c>
      <c r="P2073" s="19">
        <v>950000</v>
      </c>
      <c r="Q2073" s="19">
        <v>6650</v>
      </c>
      <c r="R2073" s="19">
        <v>0</v>
      </c>
      <c r="S2073" s="19">
        <v>0</v>
      </c>
      <c r="T2073" s="19">
        <v>0</v>
      </c>
      <c r="U2073" s="19"/>
      <c r="V2073" s="19">
        <v>0</v>
      </c>
      <c r="W2073" s="19"/>
      <c r="X2073" s="19">
        <v>0</v>
      </c>
      <c r="Y2073" s="19">
        <v>956650</v>
      </c>
      <c r="Z2073" s="19">
        <v>956650</v>
      </c>
      <c r="AA2073" s="20"/>
      <c r="AB2073" s="19"/>
      <c r="AC2073" s="19" t="s">
        <v>112</v>
      </c>
    </row>
    <row r="2074" spans="1:31" x14ac:dyDescent="0.25">
      <c r="A2074" s="13" t="str">
        <f t="shared" si="69"/>
        <v>1547812118</v>
      </c>
      <c r="B2074" s="16">
        <v>3</v>
      </c>
      <c r="C2074" s="17" t="s">
        <v>17210</v>
      </c>
      <c r="D2074" s="13" t="str">
        <f t="shared" si="70"/>
        <v>1547812118</v>
      </c>
      <c r="E2074" s="17"/>
      <c r="F2074" s="16" t="s">
        <v>17211</v>
      </c>
      <c r="G2074" s="18">
        <v>44113.082719907405</v>
      </c>
      <c r="H2074" s="16" t="s">
        <v>157</v>
      </c>
      <c r="I2074" s="16" t="s">
        <v>17212</v>
      </c>
      <c r="J2074" s="16" t="s">
        <v>17212</v>
      </c>
      <c r="K2074" s="16" t="s">
        <v>17213</v>
      </c>
      <c r="L2074" s="16" t="s">
        <v>17214</v>
      </c>
      <c r="M2074" s="16" t="s">
        <v>17215</v>
      </c>
      <c r="N2074" s="16" t="s">
        <v>1047</v>
      </c>
      <c r="O2074" s="16" t="s">
        <v>1048</v>
      </c>
      <c r="P2074" s="19">
        <v>620000</v>
      </c>
      <c r="Q2074" s="19">
        <v>6650</v>
      </c>
      <c r="R2074" s="19">
        <v>22000</v>
      </c>
      <c r="S2074" s="19">
        <v>0</v>
      </c>
      <c r="T2074" s="19">
        <v>0</v>
      </c>
      <c r="U2074" s="19"/>
      <c r="V2074" s="19">
        <v>0</v>
      </c>
      <c r="W2074" s="19"/>
      <c r="X2074" s="19">
        <v>0</v>
      </c>
      <c r="Y2074" s="19">
        <v>648650</v>
      </c>
      <c r="Z2074" s="19">
        <v>648650</v>
      </c>
      <c r="AA2074" s="20"/>
      <c r="AB2074" s="19" t="s">
        <v>179</v>
      </c>
      <c r="AC2074" s="19" t="s">
        <v>112</v>
      </c>
    </row>
    <row r="2075" spans="1:31" x14ac:dyDescent="0.25">
      <c r="A2075" s="13" t="str">
        <f t="shared" si="69"/>
        <v>1500722571</v>
      </c>
      <c r="B2075" s="16">
        <v>4</v>
      </c>
      <c r="C2075" s="17" t="s">
        <v>17216</v>
      </c>
      <c r="D2075" s="13" t="str">
        <f t="shared" si="70"/>
        <v>1500722571</v>
      </c>
      <c r="E2075" s="17"/>
      <c r="F2075" s="16" t="s">
        <v>17217</v>
      </c>
      <c r="G2075" s="18">
        <v>44113.086805555555</v>
      </c>
      <c r="H2075" s="16" t="s">
        <v>157</v>
      </c>
      <c r="I2075" s="16" t="s">
        <v>17218</v>
      </c>
      <c r="J2075" s="16" t="s">
        <v>17218</v>
      </c>
      <c r="K2075" s="16" t="s">
        <v>17219</v>
      </c>
      <c r="L2075" s="16" t="s">
        <v>17220</v>
      </c>
      <c r="M2075" s="16" t="s">
        <v>17221</v>
      </c>
      <c r="N2075" s="16" t="s">
        <v>407</v>
      </c>
      <c r="O2075" s="16" t="s">
        <v>408</v>
      </c>
      <c r="P2075" s="19">
        <v>1050000</v>
      </c>
      <c r="Q2075" s="19">
        <v>6650</v>
      </c>
      <c r="R2075" s="19">
        <v>58000</v>
      </c>
      <c r="S2075" s="19">
        <v>0</v>
      </c>
      <c r="T2075" s="19">
        <v>0</v>
      </c>
      <c r="U2075" s="19"/>
      <c r="V2075" s="19">
        <v>0</v>
      </c>
      <c r="W2075" s="19"/>
      <c r="X2075" s="19">
        <v>0</v>
      </c>
      <c r="Y2075" s="19">
        <v>1114650</v>
      </c>
      <c r="Z2075" s="19">
        <v>1114650</v>
      </c>
      <c r="AA2075" s="20" t="s">
        <v>17222</v>
      </c>
      <c r="AB2075" s="19" t="s">
        <v>162</v>
      </c>
      <c r="AC2075" s="19" t="s">
        <v>112</v>
      </c>
    </row>
    <row r="2076" spans="1:31" x14ac:dyDescent="0.25">
      <c r="A2076" s="13" t="str">
        <f t="shared" si="69"/>
        <v>1959622442</v>
      </c>
      <c r="B2076" s="16">
        <v>5</v>
      </c>
      <c r="C2076" s="17" t="s">
        <v>17223</v>
      </c>
      <c r="D2076" s="13" t="str">
        <f t="shared" si="70"/>
        <v>1959622442</v>
      </c>
      <c r="E2076" s="17"/>
      <c r="F2076" s="16" t="s">
        <v>17224</v>
      </c>
      <c r="G2076" s="18">
        <v>44113.088101851848</v>
      </c>
      <c r="H2076" s="16" t="s">
        <v>157</v>
      </c>
      <c r="I2076" s="16" t="s">
        <v>17225</v>
      </c>
      <c r="J2076" s="16" t="s">
        <v>17225</v>
      </c>
      <c r="K2076" s="16" t="s">
        <v>17226</v>
      </c>
      <c r="L2076" s="16" t="s">
        <v>17227</v>
      </c>
      <c r="M2076" s="16" t="s">
        <v>17228</v>
      </c>
      <c r="N2076" s="16" t="s">
        <v>17229</v>
      </c>
      <c r="O2076" s="16" t="s">
        <v>17230</v>
      </c>
      <c r="P2076" s="19">
        <v>474000</v>
      </c>
      <c r="Q2076" s="19">
        <v>6650</v>
      </c>
      <c r="R2076" s="19">
        <v>0</v>
      </c>
      <c r="S2076" s="19">
        <v>0</v>
      </c>
      <c r="T2076" s="19">
        <v>0</v>
      </c>
      <c r="U2076" s="19"/>
      <c r="V2076" s="19">
        <v>0</v>
      </c>
      <c r="W2076" s="19"/>
      <c r="X2076" s="19">
        <v>0</v>
      </c>
      <c r="Y2076" s="19">
        <v>480650</v>
      </c>
      <c r="Z2076" s="19">
        <v>480650</v>
      </c>
      <c r="AA2076" s="20"/>
      <c r="AB2076" s="19"/>
      <c r="AC2076" s="19" t="s">
        <v>112</v>
      </c>
    </row>
    <row r="2077" spans="1:31" x14ac:dyDescent="0.25">
      <c r="A2077" s="13" t="str">
        <f t="shared" si="69"/>
        <v>1434722735</v>
      </c>
      <c r="B2077" s="16">
        <v>6</v>
      </c>
      <c r="C2077" s="17" t="s">
        <v>17231</v>
      </c>
      <c r="D2077" s="13" t="str">
        <f t="shared" si="70"/>
        <v>1434722735</v>
      </c>
      <c r="E2077" s="17"/>
      <c r="F2077" s="16" t="s">
        <v>17232</v>
      </c>
      <c r="G2077" s="18">
        <v>44113.091527777775</v>
      </c>
      <c r="H2077" s="16" t="s">
        <v>157</v>
      </c>
      <c r="I2077" s="16" t="s">
        <v>17233</v>
      </c>
      <c r="J2077" s="16" t="s">
        <v>17233</v>
      </c>
      <c r="K2077" s="16" t="s">
        <v>17234</v>
      </c>
      <c r="L2077" s="16" t="s">
        <v>17235</v>
      </c>
      <c r="M2077" s="16" t="s">
        <v>17236</v>
      </c>
      <c r="N2077" s="16" t="s">
        <v>8391</v>
      </c>
      <c r="O2077" s="16" t="s">
        <v>8392</v>
      </c>
      <c r="P2077" s="19">
        <v>105000</v>
      </c>
      <c r="Q2077" s="19">
        <v>6650</v>
      </c>
      <c r="R2077" s="19">
        <v>31000</v>
      </c>
      <c r="S2077" s="19">
        <v>0</v>
      </c>
      <c r="T2077" s="19">
        <v>0</v>
      </c>
      <c r="U2077" s="19"/>
      <c r="V2077" s="19">
        <v>0</v>
      </c>
      <c r="W2077" s="19"/>
      <c r="X2077" s="19">
        <v>0</v>
      </c>
      <c r="Y2077" s="19">
        <v>142650</v>
      </c>
      <c r="Z2077" s="19">
        <v>142650</v>
      </c>
      <c r="AA2077" s="20" t="s">
        <v>17237</v>
      </c>
      <c r="AB2077" s="19" t="s">
        <v>162</v>
      </c>
      <c r="AC2077" s="19" t="s">
        <v>112</v>
      </c>
    </row>
    <row r="2078" spans="1:31" x14ac:dyDescent="0.25">
      <c r="A2078" s="13" t="str">
        <f t="shared" si="69"/>
        <v>1143422932</v>
      </c>
      <c r="B2078" s="16">
        <v>7</v>
      </c>
      <c r="C2078" s="17" t="s">
        <v>17238</v>
      </c>
      <c r="D2078" s="13" t="str">
        <f t="shared" si="70"/>
        <v>1143422932</v>
      </c>
      <c r="E2078" s="17"/>
      <c r="F2078" s="16" t="s">
        <v>17239</v>
      </c>
      <c r="G2078" s="18">
        <v>44113.092997685184</v>
      </c>
      <c r="H2078" s="16" t="s">
        <v>157</v>
      </c>
      <c r="I2078" s="16" t="s">
        <v>17240</v>
      </c>
      <c r="J2078" s="16" t="s">
        <v>17240</v>
      </c>
      <c r="K2078" s="16" t="s">
        <v>17241</v>
      </c>
      <c r="L2078" s="16" t="s">
        <v>17242</v>
      </c>
      <c r="M2078" s="16" t="s">
        <v>17243</v>
      </c>
      <c r="N2078" s="16" t="s">
        <v>17244</v>
      </c>
      <c r="O2078" s="16" t="s">
        <v>17245</v>
      </c>
      <c r="P2078" s="19">
        <v>420000</v>
      </c>
      <c r="Q2078" s="19">
        <v>6650</v>
      </c>
      <c r="R2078" s="19">
        <v>26000</v>
      </c>
      <c r="S2078" s="19">
        <v>0</v>
      </c>
      <c r="T2078" s="19">
        <v>0</v>
      </c>
      <c r="U2078" s="19"/>
      <c r="V2078" s="19">
        <v>0</v>
      </c>
      <c r="W2078" s="19"/>
      <c r="X2078" s="19">
        <v>0</v>
      </c>
      <c r="Y2078" s="19">
        <v>452650</v>
      </c>
      <c r="Z2078" s="19">
        <v>452650</v>
      </c>
      <c r="AA2078" s="20" t="s">
        <v>17246</v>
      </c>
      <c r="AB2078" s="19" t="s">
        <v>151</v>
      </c>
      <c r="AC2078" s="19" t="s">
        <v>112</v>
      </c>
    </row>
    <row r="2079" spans="1:31" x14ac:dyDescent="0.25">
      <c r="A2079" s="13" t="str">
        <f t="shared" si="69"/>
        <v>1708422828</v>
      </c>
      <c r="B2079" s="16">
        <v>8</v>
      </c>
      <c r="C2079" s="17" t="s">
        <v>17247</v>
      </c>
      <c r="D2079" s="13" t="str">
        <f t="shared" si="70"/>
        <v>1708422828</v>
      </c>
      <c r="E2079" s="17"/>
      <c r="F2079" s="16" t="s">
        <v>17248</v>
      </c>
      <c r="G2079" s="18">
        <v>44113.095486111109</v>
      </c>
      <c r="H2079" s="16" t="s">
        <v>157</v>
      </c>
      <c r="I2079" s="16" t="s">
        <v>17249</v>
      </c>
      <c r="J2079" s="16" t="s">
        <v>17249</v>
      </c>
      <c r="K2079" s="16" t="s">
        <v>17250</v>
      </c>
      <c r="L2079" s="16" t="s">
        <v>17251</v>
      </c>
      <c r="M2079" s="16" t="s">
        <v>17252</v>
      </c>
      <c r="N2079" s="16" t="s">
        <v>17253</v>
      </c>
      <c r="O2079" s="16" t="s">
        <v>17254</v>
      </c>
      <c r="P2079" s="19">
        <v>890000</v>
      </c>
      <c r="Q2079" s="19">
        <v>6650</v>
      </c>
      <c r="R2079" s="19">
        <v>0</v>
      </c>
      <c r="S2079" s="19">
        <v>0</v>
      </c>
      <c r="T2079" s="19">
        <v>0</v>
      </c>
      <c r="U2079" s="19"/>
      <c r="V2079" s="19">
        <v>0</v>
      </c>
      <c r="W2079" s="19"/>
      <c r="X2079" s="19">
        <v>0</v>
      </c>
      <c r="Y2079" s="19">
        <v>896650</v>
      </c>
      <c r="Z2079" s="19">
        <v>896650</v>
      </c>
      <c r="AA2079" s="20"/>
      <c r="AB2079" s="19"/>
      <c r="AC2079" s="19" t="s">
        <v>112</v>
      </c>
    </row>
    <row r="2080" spans="1:31" x14ac:dyDescent="0.25">
      <c r="A2080" s="13" t="str">
        <f t="shared" si="69"/>
        <v>1390822963</v>
      </c>
      <c r="B2080" s="16">
        <v>9</v>
      </c>
      <c r="C2080" s="17" t="s">
        <v>17255</v>
      </c>
      <c r="D2080" s="13" t="str">
        <f t="shared" si="70"/>
        <v>1390822963</v>
      </c>
      <c r="E2080" s="17"/>
      <c r="F2080" s="16" t="s">
        <v>17256</v>
      </c>
      <c r="G2080" s="18">
        <v>44113.099560185183</v>
      </c>
      <c r="H2080" s="16" t="s">
        <v>157</v>
      </c>
      <c r="I2080" s="16" t="s">
        <v>17257</v>
      </c>
      <c r="J2080" s="16" t="s">
        <v>17257</v>
      </c>
      <c r="K2080" s="16" t="s">
        <v>17258</v>
      </c>
      <c r="L2080" s="16" t="s">
        <v>17259</v>
      </c>
      <c r="M2080" s="16" t="s">
        <v>17260</v>
      </c>
      <c r="N2080" s="16" t="s">
        <v>17261</v>
      </c>
      <c r="O2080" s="16" t="s">
        <v>17262</v>
      </c>
      <c r="P2080" s="19">
        <v>50000</v>
      </c>
      <c r="Q2080" s="19">
        <v>6650</v>
      </c>
      <c r="R2080" s="19">
        <v>0</v>
      </c>
      <c r="S2080" s="19">
        <v>0</v>
      </c>
      <c r="T2080" s="19">
        <v>0</v>
      </c>
      <c r="U2080" s="19"/>
      <c r="V2080" s="19">
        <v>0</v>
      </c>
      <c r="W2080" s="19"/>
      <c r="X2080" s="19">
        <v>0</v>
      </c>
      <c r="Y2080" s="19">
        <v>56650</v>
      </c>
      <c r="Z2080" s="19">
        <v>56650</v>
      </c>
      <c r="AA2080" s="20"/>
      <c r="AB2080" s="19"/>
      <c r="AC2080" s="19" t="s">
        <v>112</v>
      </c>
    </row>
    <row r="2081" spans="1:29" x14ac:dyDescent="0.25">
      <c r="A2081" s="13" t="str">
        <f t="shared" si="69"/>
        <v>1445822415</v>
      </c>
      <c r="B2081" s="16">
        <v>10</v>
      </c>
      <c r="C2081" s="17" t="s">
        <v>17263</v>
      </c>
      <c r="D2081" s="13" t="str">
        <f t="shared" si="70"/>
        <v>1445822415</v>
      </c>
      <c r="E2081" s="17"/>
      <c r="F2081" s="16" t="s">
        <v>17264</v>
      </c>
      <c r="G2081" s="18">
        <v>44113.104768518519</v>
      </c>
      <c r="H2081" s="16" t="s">
        <v>157</v>
      </c>
      <c r="I2081" s="16" t="s">
        <v>17265</v>
      </c>
      <c r="J2081" s="16" t="s">
        <v>17265</v>
      </c>
      <c r="K2081" s="16" t="s">
        <v>17266</v>
      </c>
      <c r="L2081" s="16" t="s">
        <v>17267</v>
      </c>
      <c r="M2081" s="16" t="s">
        <v>17268</v>
      </c>
      <c r="N2081" s="16" t="s">
        <v>17269</v>
      </c>
      <c r="O2081" s="16" t="s">
        <v>17270</v>
      </c>
      <c r="P2081" s="19">
        <v>50000</v>
      </c>
      <c r="Q2081" s="19">
        <v>6650</v>
      </c>
      <c r="R2081" s="19">
        <v>0</v>
      </c>
      <c r="S2081" s="19">
        <v>0</v>
      </c>
      <c r="T2081" s="19">
        <v>0</v>
      </c>
      <c r="U2081" s="19"/>
      <c r="V2081" s="19">
        <v>0</v>
      </c>
      <c r="W2081" s="19"/>
      <c r="X2081" s="19">
        <v>0</v>
      </c>
      <c r="Y2081" s="19">
        <v>56650</v>
      </c>
      <c r="Z2081" s="19">
        <v>56650</v>
      </c>
      <c r="AA2081" s="20"/>
      <c r="AB2081" s="19"/>
      <c r="AC2081" s="19" t="s">
        <v>112</v>
      </c>
    </row>
    <row r="2082" spans="1:29" x14ac:dyDescent="0.25">
      <c r="A2082" s="13" t="str">
        <f t="shared" si="69"/>
        <v>1976412173</v>
      </c>
      <c r="B2082" s="16">
        <v>11</v>
      </c>
      <c r="C2082" s="17" t="s">
        <v>17271</v>
      </c>
      <c r="D2082" s="13" t="str">
        <f t="shared" si="70"/>
        <v>1976412173</v>
      </c>
      <c r="E2082" s="17"/>
      <c r="F2082" s="16" t="s">
        <v>17272</v>
      </c>
      <c r="G2082" s="18">
        <v>44113.105370370373</v>
      </c>
      <c r="H2082" s="16" t="s">
        <v>157</v>
      </c>
      <c r="I2082" s="16" t="s">
        <v>17273</v>
      </c>
      <c r="J2082" s="16" t="s">
        <v>17273</v>
      </c>
      <c r="K2082" s="16" t="s">
        <v>17274</v>
      </c>
      <c r="L2082" s="16" t="s">
        <v>17275</v>
      </c>
      <c r="M2082" s="16" t="s">
        <v>17276</v>
      </c>
      <c r="N2082" s="16" t="s">
        <v>17277</v>
      </c>
      <c r="O2082" s="16" t="s">
        <v>15569</v>
      </c>
      <c r="P2082" s="19">
        <v>950000</v>
      </c>
      <c r="Q2082" s="19">
        <v>6650</v>
      </c>
      <c r="R2082" s="19">
        <v>19000</v>
      </c>
      <c r="S2082" s="19">
        <v>0</v>
      </c>
      <c r="T2082" s="19">
        <v>0</v>
      </c>
      <c r="U2082" s="19"/>
      <c r="V2082" s="19">
        <v>0</v>
      </c>
      <c r="W2082" s="19"/>
      <c r="X2082" s="19">
        <v>0</v>
      </c>
      <c r="Y2082" s="19">
        <v>975650</v>
      </c>
      <c r="Z2082" s="19">
        <v>975650</v>
      </c>
      <c r="AA2082" s="20" t="s">
        <v>17278</v>
      </c>
      <c r="AB2082" s="19" t="s">
        <v>151</v>
      </c>
      <c r="AC2082" s="19" t="s">
        <v>112</v>
      </c>
    </row>
    <row r="2083" spans="1:29" x14ac:dyDescent="0.25">
      <c r="A2083" s="13" t="str">
        <f t="shared" si="69"/>
        <v>1950922487</v>
      </c>
      <c r="B2083" s="16">
        <v>12</v>
      </c>
      <c r="C2083" s="17" t="s">
        <v>17279</v>
      </c>
      <c r="D2083" s="13" t="str">
        <f t="shared" si="70"/>
        <v>1950922487</v>
      </c>
      <c r="E2083" s="17"/>
      <c r="F2083" s="16" t="s">
        <v>17280</v>
      </c>
      <c r="G2083" s="18">
        <v>44113.11037037037</v>
      </c>
      <c r="H2083" s="16" t="s">
        <v>157</v>
      </c>
      <c r="I2083" s="16" t="s">
        <v>17281</v>
      </c>
      <c r="J2083" s="16" t="s">
        <v>17281</v>
      </c>
      <c r="K2083" s="16" t="s">
        <v>17282</v>
      </c>
      <c r="L2083" s="16" t="s">
        <v>17283</v>
      </c>
      <c r="M2083" s="16" t="s">
        <v>17284</v>
      </c>
      <c r="N2083" s="16" t="s">
        <v>998</v>
      </c>
      <c r="O2083" s="16" t="s">
        <v>999</v>
      </c>
      <c r="P2083" s="19">
        <v>950000</v>
      </c>
      <c r="Q2083" s="19">
        <v>6650</v>
      </c>
      <c r="R2083" s="19">
        <v>10000</v>
      </c>
      <c r="S2083" s="19">
        <v>0</v>
      </c>
      <c r="T2083" s="19">
        <v>0</v>
      </c>
      <c r="U2083" s="19"/>
      <c r="V2083" s="19">
        <v>0</v>
      </c>
      <c r="W2083" s="19"/>
      <c r="X2083" s="19">
        <v>0</v>
      </c>
      <c r="Y2083" s="19">
        <v>966650</v>
      </c>
      <c r="Z2083" s="19">
        <v>966650</v>
      </c>
      <c r="AA2083" s="20" t="s">
        <v>17285</v>
      </c>
      <c r="AB2083" s="19" t="s">
        <v>162</v>
      </c>
      <c r="AC2083" s="19" t="s">
        <v>112</v>
      </c>
    </row>
    <row r="2084" spans="1:29" x14ac:dyDescent="0.25">
      <c r="A2084" s="13" t="str">
        <f t="shared" si="69"/>
        <v>1810922086</v>
      </c>
      <c r="B2084" s="16">
        <v>13</v>
      </c>
      <c r="C2084" s="17" t="s">
        <v>17286</v>
      </c>
      <c r="D2084" s="13" t="str">
        <f t="shared" si="70"/>
        <v>1810922086</v>
      </c>
      <c r="E2084" s="17"/>
      <c r="F2084" s="16" t="s">
        <v>17287</v>
      </c>
      <c r="G2084" s="18">
        <v>44113.11210648148</v>
      </c>
      <c r="H2084" s="16" t="s">
        <v>157</v>
      </c>
      <c r="I2084" s="16" t="s">
        <v>17288</v>
      </c>
      <c r="J2084" s="16" t="s">
        <v>17288</v>
      </c>
      <c r="K2084" s="16" t="s">
        <v>17289</v>
      </c>
      <c r="L2084" s="16" t="s">
        <v>17290</v>
      </c>
      <c r="M2084" s="16" t="s">
        <v>17291</v>
      </c>
      <c r="N2084" s="16" t="s">
        <v>17292</v>
      </c>
      <c r="O2084" s="16" t="s">
        <v>17293</v>
      </c>
      <c r="P2084" s="19">
        <v>50000</v>
      </c>
      <c r="Q2084" s="19">
        <v>6650</v>
      </c>
      <c r="R2084" s="19">
        <v>0</v>
      </c>
      <c r="S2084" s="19">
        <v>0</v>
      </c>
      <c r="T2084" s="19">
        <v>0</v>
      </c>
      <c r="U2084" s="19"/>
      <c r="V2084" s="19">
        <v>0</v>
      </c>
      <c r="W2084" s="19"/>
      <c r="X2084" s="19">
        <v>0</v>
      </c>
      <c r="Y2084" s="19">
        <v>56650</v>
      </c>
      <c r="Z2084" s="19">
        <v>56650</v>
      </c>
      <c r="AA2084" s="20"/>
      <c r="AB2084" s="19"/>
      <c r="AC2084" s="19" t="s">
        <v>112</v>
      </c>
    </row>
    <row r="2085" spans="1:29" x14ac:dyDescent="0.25">
      <c r="A2085" s="13" t="str">
        <f t="shared" si="69"/>
        <v>1408612702</v>
      </c>
      <c r="B2085" s="16">
        <v>14</v>
      </c>
      <c r="C2085" s="17" t="s">
        <v>17294</v>
      </c>
      <c r="D2085" s="13" t="str">
        <f t="shared" si="70"/>
        <v>1408612702</v>
      </c>
      <c r="E2085" s="17"/>
      <c r="F2085" s="16" t="s">
        <v>17295</v>
      </c>
      <c r="G2085" s="18">
        <v>44113.116909722223</v>
      </c>
      <c r="H2085" s="16" t="s">
        <v>157</v>
      </c>
      <c r="I2085" s="16" t="s">
        <v>17296</v>
      </c>
      <c r="J2085" s="16" t="s">
        <v>17296</v>
      </c>
      <c r="K2085" s="16" t="s">
        <v>17297</v>
      </c>
      <c r="L2085" s="16" t="s">
        <v>17298</v>
      </c>
      <c r="M2085" s="16" t="s">
        <v>17299</v>
      </c>
      <c r="N2085" s="16" t="s">
        <v>9363</v>
      </c>
      <c r="O2085" s="16" t="s">
        <v>9364</v>
      </c>
      <c r="P2085" s="19">
        <v>1200000</v>
      </c>
      <c r="Q2085" s="19">
        <v>6650</v>
      </c>
      <c r="R2085" s="19">
        <v>10000</v>
      </c>
      <c r="S2085" s="19">
        <v>0</v>
      </c>
      <c r="T2085" s="19">
        <v>0</v>
      </c>
      <c r="U2085" s="19"/>
      <c r="V2085" s="19">
        <v>0</v>
      </c>
      <c r="W2085" s="19"/>
      <c r="X2085" s="19">
        <v>0</v>
      </c>
      <c r="Y2085" s="19">
        <v>1216650</v>
      </c>
      <c r="Z2085" s="19">
        <v>1216650</v>
      </c>
      <c r="AA2085" s="20" t="s">
        <v>17300</v>
      </c>
      <c r="AB2085" s="19" t="s">
        <v>162</v>
      </c>
      <c r="AC2085" s="19" t="s">
        <v>112</v>
      </c>
    </row>
    <row r="2086" spans="1:29" x14ac:dyDescent="0.25">
      <c r="A2086" s="13" t="str">
        <f t="shared" si="69"/>
        <v>1446922595</v>
      </c>
      <c r="B2086" s="16">
        <v>15</v>
      </c>
      <c r="C2086" s="17" t="s">
        <v>17301</v>
      </c>
      <c r="D2086" s="13" t="str">
        <f t="shared" si="70"/>
        <v>1446922595</v>
      </c>
      <c r="E2086" s="17"/>
      <c r="F2086" s="16" t="s">
        <v>17302</v>
      </c>
      <c r="G2086" s="18">
        <v>44113.117430555554</v>
      </c>
      <c r="H2086" s="16" t="s">
        <v>157</v>
      </c>
      <c r="I2086" s="16" t="s">
        <v>17303</v>
      </c>
      <c r="J2086" s="16" t="s">
        <v>17303</v>
      </c>
      <c r="K2086" s="16" t="s">
        <v>17304</v>
      </c>
      <c r="L2086" s="16" t="s">
        <v>17305</v>
      </c>
      <c r="M2086" s="16" t="s">
        <v>17306</v>
      </c>
      <c r="N2086" s="16" t="s">
        <v>165</v>
      </c>
      <c r="O2086" s="16" t="s">
        <v>166</v>
      </c>
      <c r="P2086" s="19">
        <v>1155000</v>
      </c>
      <c r="Q2086" s="19">
        <v>6650</v>
      </c>
      <c r="R2086" s="19">
        <v>55000</v>
      </c>
      <c r="S2086" s="19">
        <v>0</v>
      </c>
      <c r="T2086" s="19">
        <v>0</v>
      </c>
      <c r="U2086" s="19"/>
      <c r="V2086" s="19">
        <v>0</v>
      </c>
      <c r="W2086" s="19"/>
      <c r="X2086" s="19">
        <v>0</v>
      </c>
      <c r="Y2086" s="19">
        <v>1216650</v>
      </c>
      <c r="Z2086" s="19">
        <v>1216650</v>
      </c>
      <c r="AA2086" s="20" t="s">
        <v>17307</v>
      </c>
      <c r="AB2086" s="19" t="s">
        <v>162</v>
      </c>
      <c r="AC2086" s="19" t="s">
        <v>112</v>
      </c>
    </row>
    <row r="2087" spans="1:29" x14ac:dyDescent="0.25">
      <c r="A2087" s="13" t="str">
        <f t="shared" si="69"/>
        <v>1509681834</v>
      </c>
      <c r="B2087" s="16">
        <v>16</v>
      </c>
      <c r="C2087" s="17" t="s">
        <v>17308</v>
      </c>
      <c r="D2087" s="13" t="str">
        <f t="shared" si="70"/>
        <v>1509681834</v>
      </c>
      <c r="E2087" s="17"/>
      <c r="F2087" s="16" t="s">
        <v>17309</v>
      </c>
      <c r="G2087" s="18">
        <v>44113.123020833336</v>
      </c>
      <c r="H2087" s="16" t="s">
        <v>157</v>
      </c>
      <c r="I2087" s="16" t="s">
        <v>17310</v>
      </c>
      <c r="J2087" s="16" t="s">
        <v>17310</v>
      </c>
      <c r="K2087" s="16" t="s">
        <v>17311</v>
      </c>
      <c r="L2087" s="16" t="s">
        <v>17312</v>
      </c>
      <c r="M2087" s="16" t="s">
        <v>17313</v>
      </c>
      <c r="N2087" s="16" t="s">
        <v>17314</v>
      </c>
      <c r="O2087" s="16" t="s">
        <v>17315</v>
      </c>
      <c r="P2087" s="19">
        <v>50000</v>
      </c>
      <c r="Q2087" s="19">
        <v>6650</v>
      </c>
      <c r="R2087" s="19">
        <v>0</v>
      </c>
      <c r="S2087" s="19">
        <v>0</v>
      </c>
      <c r="T2087" s="19">
        <v>0</v>
      </c>
      <c r="U2087" s="19"/>
      <c r="V2087" s="19">
        <v>0</v>
      </c>
      <c r="W2087" s="19"/>
      <c r="X2087" s="19">
        <v>0</v>
      </c>
      <c r="Y2087" s="19">
        <v>56650</v>
      </c>
      <c r="Z2087" s="19">
        <v>56650</v>
      </c>
      <c r="AA2087" s="20"/>
      <c r="AB2087" s="19"/>
      <c r="AC2087" s="19" t="s">
        <v>112</v>
      </c>
    </row>
    <row r="2088" spans="1:29" x14ac:dyDescent="0.25">
      <c r="A2088" s="13" t="str">
        <f t="shared" si="69"/>
        <v>1171781840</v>
      </c>
      <c r="B2088" s="16">
        <v>17</v>
      </c>
      <c r="C2088" s="17" t="s">
        <v>17316</v>
      </c>
      <c r="D2088" s="13" t="str">
        <f t="shared" si="70"/>
        <v>1171781840</v>
      </c>
      <c r="E2088" s="17"/>
      <c r="F2088" s="16" t="s">
        <v>17317</v>
      </c>
      <c r="G2088" s="18">
        <v>44113.125821759262</v>
      </c>
      <c r="H2088" s="16" t="s">
        <v>157</v>
      </c>
      <c r="I2088" s="16" t="s">
        <v>17318</v>
      </c>
      <c r="J2088" s="16" t="s">
        <v>17318</v>
      </c>
      <c r="K2088" s="16" t="s">
        <v>17319</v>
      </c>
      <c r="L2088" s="16" t="s">
        <v>17320</v>
      </c>
      <c r="M2088" s="16" t="s">
        <v>17321</v>
      </c>
      <c r="N2088" s="16" t="s">
        <v>17322</v>
      </c>
      <c r="O2088" s="16" t="s">
        <v>17323</v>
      </c>
      <c r="P2088" s="19">
        <v>50000</v>
      </c>
      <c r="Q2088" s="19">
        <v>6650</v>
      </c>
      <c r="R2088" s="19">
        <v>10000</v>
      </c>
      <c r="S2088" s="19">
        <v>0</v>
      </c>
      <c r="T2088" s="19">
        <v>0</v>
      </c>
      <c r="U2088" s="19"/>
      <c r="V2088" s="19">
        <v>0</v>
      </c>
      <c r="W2088" s="19"/>
      <c r="X2088" s="19">
        <v>0</v>
      </c>
      <c r="Y2088" s="19">
        <v>66650</v>
      </c>
      <c r="Z2088" s="19">
        <v>66650</v>
      </c>
      <c r="AA2088" s="20" t="s">
        <v>17324</v>
      </c>
      <c r="AB2088" s="19" t="s">
        <v>162</v>
      </c>
      <c r="AC2088" s="19" t="s">
        <v>112</v>
      </c>
    </row>
    <row r="2089" spans="1:29" x14ac:dyDescent="0.25">
      <c r="A2089" s="13" t="str">
        <f t="shared" si="69"/>
        <v>1830132146</v>
      </c>
      <c r="B2089" s="16">
        <v>18</v>
      </c>
      <c r="C2089" s="17" t="s">
        <v>17325</v>
      </c>
      <c r="D2089" s="13" t="str">
        <f t="shared" si="70"/>
        <v>1830132146</v>
      </c>
      <c r="E2089" s="17"/>
      <c r="F2089" s="16" t="s">
        <v>17326</v>
      </c>
      <c r="G2089" s="18">
        <v>44113.141585648147</v>
      </c>
      <c r="H2089" s="16" t="s">
        <v>157</v>
      </c>
      <c r="I2089" s="16" t="s">
        <v>17327</v>
      </c>
      <c r="J2089" s="16" t="s">
        <v>17327</v>
      </c>
      <c r="K2089" s="16" t="s">
        <v>17328</v>
      </c>
      <c r="L2089" s="16" t="s">
        <v>17329</v>
      </c>
      <c r="M2089" s="16" t="s">
        <v>17330</v>
      </c>
      <c r="N2089" s="16" t="s">
        <v>16884</v>
      </c>
      <c r="O2089" s="16" t="s">
        <v>16885</v>
      </c>
      <c r="P2089" s="19">
        <v>150000</v>
      </c>
      <c r="Q2089" s="19">
        <v>6650</v>
      </c>
      <c r="R2089" s="19">
        <v>10000</v>
      </c>
      <c r="S2089" s="19">
        <v>0</v>
      </c>
      <c r="T2089" s="19">
        <v>0</v>
      </c>
      <c r="U2089" s="19"/>
      <c r="V2089" s="19">
        <v>0</v>
      </c>
      <c r="W2089" s="19"/>
      <c r="X2089" s="19">
        <v>0</v>
      </c>
      <c r="Y2089" s="19">
        <v>166650</v>
      </c>
      <c r="Z2089" s="19">
        <v>166650</v>
      </c>
      <c r="AA2089" s="20" t="s">
        <v>17331</v>
      </c>
      <c r="AB2089" s="19" t="s">
        <v>162</v>
      </c>
      <c r="AC2089" s="19" t="s">
        <v>112</v>
      </c>
    </row>
    <row r="2090" spans="1:29" x14ac:dyDescent="0.25">
      <c r="A2090" s="13" t="str">
        <f t="shared" si="69"/>
        <v>1600232266</v>
      </c>
      <c r="B2090" s="16">
        <v>19</v>
      </c>
      <c r="C2090" s="17" t="s">
        <v>17332</v>
      </c>
      <c r="D2090" s="13" t="str">
        <f t="shared" si="70"/>
        <v>1600232266</v>
      </c>
      <c r="E2090" s="17"/>
      <c r="F2090" s="16" t="s">
        <v>17333</v>
      </c>
      <c r="G2090" s="18">
        <v>44113.144675925927</v>
      </c>
      <c r="H2090" s="16" t="s">
        <v>157</v>
      </c>
      <c r="I2090" s="16" t="s">
        <v>17334</v>
      </c>
      <c r="J2090" s="16" t="s">
        <v>17334</v>
      </c>
      <c r="K2090" s="16" t="s">
        <v>17335</v>
      </c>
      <c r="L2090" s="16" t="s">
        <v>17336</v>
      </c>
      <c r="M2090" s="16" t="s">
        <v>17337</v>
      </c>
      <c r="N2090" s="16" t="s">
        <v>296</v>
      </c>
      <c r="O2090" s="16" t="s">
        <v>297</v>
      </c>
      <c r="P2090" s="19">
        <v>990000</v>
      </c>
      <c r="Q2090" s="19">
        <v>6650</v>
      </c>
      <c r="R2090" s="19">
        <v>20000</v>
      </c>
      <c r="S2090" s="19">
        <v>0</v>
      </c>
      <c r="T2090" s="19">
        <v>0</v>
      </c>
      <c r="U2090" s="19"/>
      <c r="V2090" s="19">
        <v>0</v>
      </c>
      <c r="W2090" s="19"/>
      <c r="X2090" s="19">
        <v>0</v>
      </c>
      <c r="Y2090" s="19">
        <v>1016650</v>
      </c>
      <c r="Z2090" s="19">
        <v>1016650</v>
      </c>
      <c r="AA2090" s="20" t="s">
        <v>17338</v>
      </c>
      <c r="AB2090" s="19" t="s">
        <v>162</v>
      </c>
      <c r="AC2090" s="19" t="s">
        <v>112</v>
      </c>
    </row>
    <row r="2091" spans="1:29" x14ac:dyDescent="0.25">
      <c r="A2091" s="13" t="str">
        <f t="shared" si="69"/>
        <v>1692532707</v>
      </c>
      <c r="B2091" s="16">
        <v>20</v>
      </c>
      <c r="C2091" s="17" t="s">
        <v>17339</v>
      </c>
      <c r="D2091" s="13" t="str">
        <f t="shared" si="70"/>
        <v>1692532707</v>
      </c>
      <c r="E2091" s="17"/>
      <c r="F2091" s="16" t="s">
        <v>17340</v>
      </c>
      <c r="G2091" s="18">
        <v>44113.183333333334</v>
      </c>
      <c r="H2091" s="16" t="s">
        <v>157</v>
      </c>
      <c r="I2091" s="16" t="s">
        <v>17341</v>
      </c>
      <c r="J2091" s="16" t="s">
        <v>17341</v>
      </c>
      <c r="K2091" s="16" t="s">
        <v>17342</v>
      </c>
      <c r="L2091" s="16" t="s">
        <v>17343</v>
      </c>
      <c r="M2091" s="16" t="s">
        <v>17344</v>
      </c>
      <c r="N2091" s="16" t="s">
        <v>17345</v>
      </c>
      <c r="O2091" s="16" t="s">
        <v>17346</v>
      </c>
      <c r="P2091" s="19">
        <v>50000</v>
      </c>
      <c r="Q2091" s="19">
        <v>6650</v>
      </c>
      <c r="R2091" s="19">
        <v>0</v>
      </c>
      <c r="S2091" s="19">
        <v>0</v>
      </c>
      <c r="T2091" s="19">
        <v>0</v>
      </c>
      <c r="U2091" s="19"/>
      <c r="V2091" s="19">
        <v>0</v>
      </c>
      <c r="W2091" s="19"/>
      <c r="X2091" s="19">
        <v>0</v>
      </c>
      <c r="Y2091" s="19">
        <v>56650</v>
      </c>
      <c r="Z2091" s="19">
        <v>56650</v>
      </c>
      <c r="AA2091" s="20"/>
      <c r="AB2091" s="19"/>
      <c r="AC2091" s="19" t="s">
        <v>112</v>
      </c>
    </row>
    <row r="2092" spans="1:29" x14ac:dyDescent="0.25">
      <c r="A2092" s="13" t="str">
        <f t="shared" si="69"/>
        <v>1485632097</v>
      </c>
      <c r="B2092" s="16">
        <v>21</v>
      </c>
      <c r="C2092" s="17" t="s">
        <v>17347</v>
      </c>
      <c r="D2092" s="13" t="str">
        <f t="shared" si="70"/>
        <v>1485632097</v>
      </c>
      <c r="E2092" s="17"/>
      <c r="F2092" s="16" t="s">
        <v>17348</v>
      </c>
      <c r="G2092" s="18">
        <v>44113.19771990741</v>
      </c>
      <c r="H2092" s="16" t="s">
        <v>157</v>
      </c>
      <c r="I2092" s="16" t="s">
        <v>17349</v>
      </c>
      <c r="J2092" s="16" t="s">
        <v>17349</v>
      </c>
      <c r="K2092" s="16" t="s">
        <v>17350</v>
      </c>
      <c r="L2092" s="16" t="s">
        <v>17351</v>
      </c>
      <c r="M2092" s="16" t="s">
        <v>17352</v>
      </c>
      <c r="N2092" s="16" t="s">
        <v>876</v>
      </c>
      <c r="O2092" s="16" t="s">
        <v>877</v>
      </c>
      <c r="P2092" s="19">
        <v>850000</v>
      </c>
      <c r="Q2092" s="19">
        <v>6650</v>
      </c>
      <c r="R2092" s="19">
        <v>0</v>
      </c>
      <c r="S2092" s="19">
        <v>0</v>
      </c>
      <c r="T2092" s="19">
        <v>0</v>
      </c>
      <c r="U2092" s="19"/>
      <c r="V2092" s="19">
        <v>0</v>
      </c>
      <c r="W2092" s="19"/>
      <c r="X2092" s="19">
        <v>0</v>
      </c>
      <c r="Y2092" s="19">
        <v>856650</v>
      </c>
      <c r="Z2092" s="19">
        <v>856650</v>
      </c>
      <c r="AA2092" s="20"/>
      <c r="AB2092" s="19"/>
      <c r="AC2092" s="19" t="s">
        <v>112</v>
      </c>
    </row>
    <row r="2093" spans="1:29" x14ac:dyDescent="0.25">
      <c r="A2093" s="13" t="str">
        <f t="shared" si="69"/>
        <v>1948632984</v>
      </c>
      <c r="B2093" s="16">
        <v>22</v>
      </c>
      <c r="C2093" s="17" t="s">
        <v>17353</v>
      </c>
      <c r="D2093" s="13" t="str">
        <f t="shared" si="70"/>
        <v>1948632984</v>
      </c>
      <c r="E2093" s="17"/>
      <c r="F2093" s="16" t="s">
        <v>17354</v>
      </c>
      <c r="G2093" s="18">
        <v>44113.200891203705</v>
      </c>
      <c r="H2093" s="16" t="s">
        <v>157</v>
      </c>
      <c r="I2093" s="16" t="s">
        <v>17355</v>
      </c>
      <c r="J2093" s="16" t="s">
        <v>17355</v>
      </c>
      <c r="K2093" s="16" t="s">
        <v>17356</v>
      </c>
      <c r="L2093" s="16" t="s">
        <v>17357</v>
      </c>
      <c r="M2093" s="16" t="s">
        <v>17358</v>
      </c>
      <c r="N2093" s="16" t="s">
        <v>819</v>
      </c>
      <c r="O2093" s="16" t="s">
        <v>433</v>
      </c>
      <c r="P2093" s="19">
        <v>150000</v>
      </c>
      <c r="Q2093" s="19">
        <v>6650</v>
      </c>
      <c r="R2093" s="19">
        <v>8000</v>
      </c>
      <c r="S2093" s="19">
        <v>0</v>
      </c>
      <c r="T2093" s="19">
        <v>0</v>
      </c>
      <c r="U2093" s="19"/>
      <c r="V2093" s="19">
        <v>0</v>
      </c>
      <c r="W2093" s="19"/>
      <c r="X2093" s="19">
        <v>0</v>
      </c>
      <c r="Y2093" s="19">
        <v>164650</v>
      </c>
      <c r="Z2093" s="19">
        <v>164650</v>
      </c>
      <c r="AA2093" s="20" t="s">
        <v>17359</v>
      </c>
      <c r="AB2093" s="19" t="s">
        <v>138</v>
      </c>
      <c r="AC2093" s="19" t="s">
        <v>112</v>
      </c>
    </row>
    <row r="2094" spans="1:29" x14ac:dyDescent="0.25">
      <c r="A2094" s="13" t="str">
        <f t="shared" si="69"/>
        <v>1459632052</v>
      </c>
      <c r="B2094" s="16">
        <v>23</v>
      </c>
      <c r="C2094" s="17" t="s">
        <v>17360</v>
      </c>
      <c r="D2094" s="13" t="str">
        <f t="shared" si="70"/>
        <v>1459632052</v>
      </c>
      <c r="E2094" s="17"/>
      <c r="F2094" s="16" t="s">
        <v>17361</v>
      </c>
      <c r="G2094" s="18">
        <v>44113.201412037037</v>
      </c>
      <c r="H2094" s="16" t="s">
        <v>157</v>
      </c>
      <c r="I2094" s="16" t="s">
        <v>17362</v>
      </c>
      <c r="J2094" s="16" t="s">
        <v>17362</v>
      </c>
      <c r="K2094" s="16" t="s">
        <v>17363</v>
      </c>
      <c r="L2094" s="16" t="s">
        <v>17364</v>
      </c>
      <c r="M2094" s="16" t="s">
        <v>17365</v>
      </c>
      <c r="N2094" s="16" t="s">
        <v>17366</v>
      </c>
      <c r="O2094" s="16" t="s">
        <v>17367</v>
      </c>
      <c r="P2094" s="19">
        <v>50000</v>
      </c>
      <c r="Q2094" s="19">
        <v>6650</v>
      </c>
      <c r="R2094" s="19">
        <v>0</v>
      </c>
      <c r="S2094" s="19">
        <v>0</v>
      </c>
      <c r="T2094" s="19">
        <v>0</v>
      </c>
      <c r="U2094" s="19"/>
      <c r="V2094" s="19">
        <v>0</v>
      </c>
      <c r="W2094" s="19"/>
      <c r="X2094" s="19">
        <v>0</v>
      </c>
      <c r="Y2094" s="19">
        <v>56650</v>
      </c>
      <c r="Z2094" s="19">
        <v>56650</v>
      </c>
      <c r="AA2094" s="20"/>
      <c r="AB2094" s="19"/>
      <c r="AC2094" s="19" t="s">
        <v>112</v>
      </c>
    </row>
    <row r="2095" spans="1:29" x14ac:dyDescent="0.25">
      <c r="A2095" s="13" t="str">
        <f t="shared" si="69"/>
        <v>1745832626</v>
      </c>
      <c r="B2095" s="16">
        <v>24</v>
      </c>
      <c r="C2095" s="17" t="s">
        <v>17368</v>
      </c>
      <c r="D2095" s="13" t="str">
        <f t="shared" si="70"/>
        <v>1745832626</v>
      </c>
      <c r="E2095" s="17"/>
      <c r="F2095" s="16" t="s">
        <v>17369</v>
      </c>
      <c r="G2095" s="18">
        <v>44113.220034722224</v>
      </c>
      <c r="H2095" s="16" t="s">
        <v>157</v>
      </c>
      <c r="I2095" s="16" t="s">
        <v>17370</v>
      </c>
      <c r="J2095" s="16" t="s">
        <v>17370</v>
      </c>
      <c r="K2095" s="16" t="s">
        <v>17371</v>
      </c>
      <c r="L2095" s="16" t="s">
        <v>17372</v>
      </c>
      <c r="M2095" s="16" t="s">
        <v>17373</v>
      </c>
      <c r="N2095" s="16" t="s">
        <v>411</v>
      </c>
      <c r="O2095" s="16" t="s">
        <v>412</v>
      </c>
      <c r="P2095" s="19">
        <v>474000</v>
      </c>
      <c r="Q2095" s="19">
        <v>6650</v>
      </c>
      <c r="R2095" s="19">
        <v>16000</v>
      </c>
      <c r="S2095" s="19">
        <v>0</v>
      </c>
      <c r="T2095" s="19">
        <v>0</v>
      </c>
      <c r="U2095" s="19"/>
      <c r="V2095" s="19">
        <v>0</v>
      </c>
      <c r="W2095" s="19"/>
      <c r="X2095" s="19">
        <v>0</v>
      </c>
      <c r="Y2095" s="19">
        <v>496650</v>
      </c>
      <c r="Z2095" s="19">
        <v>496650</v>
      </c>
      <c r="AA2095" s="20" t="s">
        <v>17374</v>
      </c>
      <c r="AB2095" s="19" t="s">
        <v>162</v>
      </c>
      <c r="AC2095" s="19" t="s">
        <v>112</v>
      </c>
    </row>
    <row r="2096" spans="1:29" x14ac:dyDescent="0.25">
      <c r="A2096" s="13" t="str">
        <f t="shared" si="69"/>
        <v>1198932353</v>
      </c>
      <c r="B2096" s="16">
        <v>25</v>
      </c>
      <c r="C2096" s="17" t="s">
        <v>17375</v>
      </c>
      <c r="D2096" s="13" t="str">
        <f t="shared" si="70"/>
        <v>1198932353</v>
      </c>
      <c r="E2096" s="17"/>
      <c r="F2096" s="16" t="s">
        <v>17376</v>
      </c>
      <c r="G2096" s="18">
        <v>44113.235532407409</v>
      </c>
      <c r="H2096" s="16" t="s">
        <v>157</v>
      </c>
      <c r="I2096" s="16" t="s">
        <v>17377</v>
      </c>
      <c r="J2096" s="16" t="s">
        <v>17377</v>
      </c>
      <c r="K2096" s="16" t="s">
        <v>17378</v>
      </c>
      <c r="L2096" s="16" t="s">
        <v>17379</v>
      </c>
      <c r="M2096" s="16" t="s">
        <v>17380</v>
      </c>
      <c r="N2096" s="16" t="s">
        <v>17381</v>
      </c>
      <c r="O2096" s="16" t="s">
        <v>526</v>
      </c>
      <c r="P2096" s="19">
        <v>50000</v>
      </c>
      <c r="Q2096" s="19">
        <v>6650</v>
      </c>
      <c r="R2096" s="19">
        <v>0</v>
      </c>
      <c r="S2096" s="19">
        <v>0</v>
      </c>
      <c r="T2096" s="19">
        <v>0</v>
      </c>
      <c r="U2096" s="19"/>
      <c r="V2096" s="19">
        <v>0</v>
      </c>
      <c r="W2096" s="19"/>
      <c r="X2096" s="19">
        <v>0</v>
      </c>
      <c r="Y2096" s="19">
        <v>56650</v>
      </c>
      <c r="Z2096" s="19">
        <v>56650</v>
      </c>
      <c r="AA2096" s="20"/>
      <c r="AB2096" s="19"/>
      <c r="AC2096" s="19" t="s">
        <v>112</v>
      </c>
    </row>
    <row r="2097" spans="1:29" x14ac:dyDescent="0.25">
      <c r="A2097" s="13" t="str">
        <f t="shared" si="69"/>
        <v>1311042104</v>
      </c>
      <c r="B2097" s="16">
        <v>26</v>
      </c>
      <c r="C2097" s="17" t="s">
        <v>17382</v>
      </c>
      <c r="D2097" s="13" t="str">
        <f t="shared" ref="D2097:D2160" si="71">RIGHT(C2097,LEN(C2097)-6)</f>
        <v>1311042104</v>
      </c>
      <c r="E2097" s="17"/>
      <c r="F2097" s="16" t="s">
        <v>17383</v>
      </c>
      <c r="G2097" s="18">
        <v>44113.239305555559</v>
      </c>
      <c r="H2097" s="16" t="s">
        <v>157</v>
      </c>
      <c r="I2097" s="16" t="s">
        <v>17384</v>
      </c>
      <c r="J2097" s="16" t="s">
        <v>17384</v>
      </c>
      <c r="K2097" s="16" t="s">
        <v>17385</v>
      </c>
      <c r="L2097" s="16" t="s">
        <v>17386</v>
      </c>
      <c r="M2097" s="16" t="s">
        <v>17387</v>
      </c>
      <c r="N2097" s="16" t="s">
        <v>17388</v>
      </c>
      <c r="O2097" s="16" t="s">
        <v>17389</v>
      </c>
      <c r="P2097" s="19">
        <v>620000</v>
      </c>
      <c r="Q2097" s="19">
        <v>6650</v>
      </c>
      <c r="R2097" s="19">
        <v>10000</v>
      </c>
      <c r="S2097" s="19">
        <v>0</v>
      </c>
      <c r="T2097" s="19">
        <v>0</v>
      </c>
      <c r="U2097" s="19"/>
      <c r="V2097" s="19">
        <v>0</v>
      </c>
      <c r="W2097" s="19"/>
      <c r="X2097" s="19">
        <v>0</v>
      </c>
      <c r="Y2097" s="19">
        <v>636650</v>
      </c>
      <c r="Z2097" s="19">
        <v>636650</v>
      </c>
      <c r="AA2097" s="20" t="s">
        <v>17390</v>
      </c>
      <c r="AB2097" s="19" t="s">
        <v>162</v>
      </c>
      <c r="AC2097" s="19" t="s">
        <v>112</v>
      </c>
    </row>
    <row r="2098" spans="1:29" x14ac:dyDescent="0.25">
      <c r="A2098" s="13" t="str">
        <f t="shared" si="69"/>
        <v>1251142757</v>
      </c>
      <c r="B2098" s="16">
        <v>27</v>
      </c>
      <c r="C2098" s="17" t="s">
        <v>17391</v>
      </c>
      <c r="D2098" s="13" t="str">
        <f t="shared" si="71"/>
        <v>1251142757</v>
      </c>
      <c r="E2098" s="17"/>
      <c r="F2098" s="16" t="s">
        <v>17392</v>
      </c>
      <c r="G2098" s="18">
        <v>44113.250902777778</v>
      </c>
      <c r="H2098" s="16" t="s">
        <v>157</v>
      </c>
      <c r="I2098" s="16" t="s">
        <v>17393</v>
      </c>
      <c r="J2098" s="16" t="s">
        <v>17393</v>
      </c>
      <c r="K2098" s="16" t="s">
        <v>17394</v>
      </c>
      <c r="L2098" s="16" t="s">
        <v>17395</v>
      </c>
      <c r="M2098" s="16" t="s">
        <v>17396</v>
      </c>
      <c r="N2098" s="16" t="s">
        <v>11375</v>
      </c>
      <c r="O2098" s="16" t="s">
        <v>11376</v>
      </c>
      <c r="P2098" s="19">
        <v>474000</v>
      </c>
      <c r="Q2098" s="19">
        <v>6650</v>
      </c>
      <c r="R2098" s="19">
        <v>10000</v>
      </c>
      <c r="S2098" s="19">
        <v>0</v>
      </c>
      <c r="T2098" s="19">
        <v>0</v>
      </c>
      <c r="U2098" s="19"/>
      <c r="V2098" s="19">
        <v>0</v>
      </c>
      <c r="W2098" s="19"/>
      <c r="X2098" s="19">
        <v>0</v>
      </c>
      <c r="Y2098" s="19">
        <v>490650</v>
      </c>
      <c r="Z2098" s="19">
        <v>490650</v>
      </c>
      <c r="AA2098" s="20" t="s">
        <v>17397</v>
      </c>
      <c r="AB2098" s="19" t="s">
        <v>163</v>
      </c>
      <c r="AC2098" s="19" t="s">
        <v>112</v>
      </c>
    </row>
    <row r="2099" spans="1:29" x14ac:dyDescent="0.25">
      <c r="A2099" s="13" t="str">
        <f t="shared" si="69"/>
        <v>1611442701</v>
      </c>
      <c r="B2099" s="16">
        <v>28</v>
      </c>
      <c r="C2099" s="17" t="s">
        <v>17398</v>
      </c>
      <c r="D2099" s="13" t="str">
        <f t="shared" si="71"/>
        <v>1611442701</v>
      </c>
      <c r="E2099" s="17"/>
      <c r="F2099" s="16" t="s">
        <v>17399</v>
      </c>
      <c r="G2099" s="18">
        <v>44113.284571759257</v>
      </c>
      <c r="H2099" s="16" t="s">
        <v>157</v>
      </c>
      <c r="I2099" s="16" t="s">
        <v>17400</v>
      </c>
      <c r="J2099" s="16" t="s">
        <v>17400</v>
      </c>
      <c r="K2099" s="16" t="s">
        <v>17401</v>
      </c>
      <c r="L2099" s="16" t="s">
        <v>17402</v>
      </c>
      <c r="M2099" s="16" t="s">
        <v>17403</v>
      </c>
      <c r="N2099" s="16" t="s">
        <v>461</v>
      </c>
      <c r="O2099" s="16" t="s">
        <v>462</v>
      </c>
      <c r="P2099" s="19">
        <v>620000</v>
      </c>
      <c r="Q2099" s="19">
        <v>6650</v>
      </c>
      <c r="R2099" s="19">
        <v>10000</v>
      </c>
      <c r="S2099" s="19">
        <v>0</v>
      </c>
      <c r="T2099" s="19">
        <v>0</v>
      </c>
      <c r="U2099" s="19"/>
      <c r="V2099" s="19">
        <v>0</v>
      </c>
      <c r="W2099" s="19"/>
      <c r="X2099" s="19">
        <v>0</v>
      </c>
      <c r="Y2099" s="19">
        <v>636650</v>
      </c>
      <c r="Z2099" s="19">
        <v>636650</v>
      </c>
      <c r="AA2099" s="20" t="s">
        <v>17404</v>
      </c>
      <c r="AB2099" s="19" t="s">
        <v>162</v>
      </c>
      <c r="AC2099" s="19" t="s">
        <v>112</v>
      </c>
    </row>
    <row r="2100" spans="1:29" x14ac:dyDescent="0.25">
      <c r="A2100" s="13" t="str">
        <f t="shared" si="69"/>
        <v>1113102638</v>
      </c>
      <c r="B2100" s="16">
        <v>29</v>
      </c>
      <c r="C2100" s="17" t="s">
        <v>17405</v>
      </c>
      <c r="D2100" s="13" t="str">
        <f t="shared" si="71"/>
        <v>1113102638</v>
      </c>
      <c r="E2100" s="17"/>
      <c r="F2100" s="16" t="s">
        <v>17406</v>
      </c>
      <c r="G2100" s="18">
        <v>44113.289490740739</v>
      </c>
      <c r="H2100" s="16" t="s">
        <v>157</v>
      </c>
      <c r="I2100" s="16" t="s">
        <v>17407</v>
      </c>
      <c r="J2100" s="16" t="s">
        <v>17407</v>
      </c>
      <c r="K2100" s="16" t="s">
        <v>17408</v>
      </c>
      <c r="L2100" s="16" t="s">
        <v>17409</v>
      </c>
      <c r="M2100" s="16" t="s">
        <v>17410</v>
      </c>
      <c r="N2100" s="16" t="s">
        <v>17411</v>
      </c>
      <c r="O2100" s="16" t="s">
        <v>17412</v>
      </c>
      <c r="P2100" s="19">
        <v>670000</v>
      </c>
      <c r="Q2100" s="19">
        <v>6650</v>
      </c>
      <c r="R2100" s="19">
        <v>0</v>
      </c>
      <c r="S2100" s="19">
        <v>0</v>
      </c>
      <c r="T2100" s="19">
        <v>0</v>
      </c>
      <c r="U2100" s="19"/>
      <c r="V2100" s="19">
        <v>0</v>
      </c>
      <c r="W2100" s="19"/>
      <c r="X2100" s="19">
        <v>0</v>
      </c>
      <c r="Y2100" s="19">
        <v>676650</v>
      </c>
      <c r="Z2100" s="19">
        <v>676650</v>
      </c>
      <c r="AA2100" s="20"/>
      <c r="AB2100" s="19"/>
      <c r="AC2100" s="19" t="s">
        <v>112</v>
      </c>
    </row>
    <row r="2101" spans="1:29" x14ac:dyDescent="0.25">
      <c r="A2101" s="13" t="str">
        <f t="shared" si="69"/>
        <v>1708342881</v>
      </c>
      <c r="B2101" s="16">
        <v>30</v>
      </c>
      <c r="C2101" s="17" t="s">
        <v>17413</v>
      </c>
      <c r="D2101" s="13" t="str">
        <f t="shared" si="71"/>
        <v>1708342881</v>
      </c>
      <c r="E2101" s="17"/>
      <c r="F2101" s="16" t="s">
        <v>17414</v>
      </c>
      <c r="G2101" s="18">
        <v>44113.295844907407</v>
      </c>
      <c r="H2101" s="16" t="s">
        <v>157</v>
      </c>
      <c r="I2101" s="16" t="s">
        <v>17415</v>
      </c>
      <c r="J2101" s="16" t="s">
        <v>17415</v>
      </c>
      <c r="K2101" s="16" t="s">
        <v>17416</v>
      </c>
      <c r="L2101" s="16" t="s">
        <v>17417</v>
      </c>
      <c r="M2101" s="16" t="s">
        <v>17418</v>
      </c>
      <c r="N2101" s="16" t="s">
        <v>17419</v>
      </c>
      <c r="O2101" s="16" t="s">
        <v>17420</v>
      </c>
      <c r="P2101" s="19">
        <v>50000</v>
      </c>
      <c r="Q2101" s="19">
        <v>6650</v>
      </c>
      <c r="R2101" s="19">
        <v>0</v>
      </c>
      <c r="S2101" s="19">
        <v>0</v>
      </c>
      <c r="T2101" s="19">
        <v>0</v>
      </c>
      <c r="U2101" s="19"/>
      <c r="V2101" s="19">
        <v>0</v>
      </c>
      <c r="W2101" s="19"/>
      <c r="X2101" s="19">
        <v>0</v>
      </c>
      <c r="Y2101" s="19">
        <v>56650</v>
      </c>
      <c r="Z2101" s="19">
        <v>56650</v>
      </c>
      <c r="AA2101" s="20"/>
      <c r="AB2101" s="19"/>
      <c r="AC2101" s="19" t="s">
        <v>112</v>
      </c>
    </row>
    <row r="2102" spans="1:29" x14ac:dyDescent="0.25">
      <c r="A2102" s="13" t="str">
        <f t="shared" si="69"/>
        <v>1310642247</v>
      </c>
      <c r="B2102" s="16">
        <v>31</v>
      </c>
      <c r="C2102" s="17" t="s">
        <v>17421</v>
      </c>
      <c r="D2102" s="13" t="str">
        <f t="shared" si="71"/>
        <v>1310642247</v>
      </c>
      <c r="E2102" s="17"/>
      <c r="F2102" s="16" t="s">
        <v>17422</v>
      </c>
      <c r="G2102" s="18">
        <v>44113.306747685187</v>
      </c>
      <c r="H2102" s="16" t="s">
        <v>157</v>
      </c>
      <c r="I2102" s="16" t="s">
        <v>17423</v>
      </c>
      <c r="J2102" s="16" t="s">
        <v>17423</v>
      </c>
      <c r="K2102" s="16" t="s">
        <v>17424</v>
      </c>
      <c r="L2102" s="16" t="s">
        <v>17425</v>
      </c>
      <c r="M2102" s="16" t="s">
        <v>17426</v>
      </c>
      <c r="N2102" s="16" t="s">
        <v>238</v>
      </c>
      <c r="O2102" s="16" t="s">
        <v>239</v>
      </c>
      <c r="P2102" s="19">
        <v>150000</v>
      </c>
      <c r="Q2102" s="19">
        <v>6650</v>
      </c>
      <c r="R2102" s="19">
        <v>10000</v>
      </c>
      <c r="S2102" s="19">
        <v>0</v>
      </c>
      <c r="T2102" s="19">
        <v>0</v>
      </c>
      <c r="U2102" s="19"/>
      <c r="V2102" s="19">
        <v>0</v>
      </c>
      <c r="W2102" s="19"/>
      <c r="X2102" s="19">
        <v>0</v>
      </c>
      <c r="Y2102" s="19">
        <v>166650</v>
      </c>
      <c r="Z2102" s="19">
        <v>166650</v>
      </c>
      <c r="AA2102" s="20" t="s">
        <v>17427</v>
      </c>
      <c r="AB2102" s="19" t="s">
        <v>168</v>
      </c>
      <c r="AC2102" s="19" t="s">
        <v>112</v>
      </c>
    </row>
    <row r="2103" spans="1:29" x14ac:dyDescent="0.25">
      <c r="A2103" s="13" t="str">
        <f t="shared" si="69"/>
        <v>1274302882</v>
      </c>
      <c r="B2103" s="16">
        <v>32</v>
      </c>
      <c r="C2103" s="17" t="s">
        <v>17428</v>
      </c>
      <c r="D2103" s="13" t="str">
        <f t="shared" si="71"/>
        <v>1274302882</v>
      </c>
      <c r="E2103" s="17"/>
      <c r="F2103" s="16" t="s">
        <v>17429</v>
      </c>
      <c r="G2103" s="18">
        <v>44113.314710648148</v>
      </c>
      <c r="H2103" s="16" t="s">
        <v>157</v>
      </c>
      <c r="I2103" s="16" t="s">
        <v>17430</v>
      </c>
      <c r="J2103" s="16" t="s">
        <v>17430</v>
      </c>
      <c r="K2103" s="16" t="s">
        <v>17431</v>
      </c>
      <c r="L2103" s="16" t="s">
        <v>17432</v>
      </c>
      <c r="M2103" s="16" t="s">
        <v>17433</v>
      </c>
      <c r="N2103" s="16" t="s">
        <v>17434</v>
      </c>
      <c r="O2103" s="16" t="s">
        <v>17435</v>
      </c>
      <c r="P2103" s="19">
        <v>122000</v>
      </c>
      <c r="Q2103" s="19">
        <v>6650</v>
      </c>
      <c r="R2103" s="19">
        <v>9000</v>
      </c>
      <c r="S2103" s="19">
        <v>0</v>
      </c>
      <c r="T2103" s="19">
        <v>0</v>
      </c>
      <c r="U2103" s="19"/>
      <c r="V2103" s="19">
        <v>0</v>
      </c>
      <c r="W2103" s="19"/>
      <c r="X2103" s="19">
        <v>0</v>
      </c>
      <c r="Y2103" s="19">
        <v>137650</v>
      </c>
      <c r="Z2103" s="19">
        <v>137650</v>
      </c>
      <c r="AA2103" s="20" t="s">
        <v>17436</v>
      </c>
      <c r="AB2103" s="19" t="s">
        <v>163</v>
      </c>
      <c r="AC2103" s="19" t="s">
        <v>112</v>
      </c>
    </row>
    <row r="2104" spans="1:29" x14ac:dyDescent="0.25">
      <c r="A2104" s="13" t="str">
        <f t="shared" si="69"/>
        <v>1146842268</v>
      </c>
      <c r="B2104" s="16">
        <v>33</v>
      </c>
      <c r="C2104" s="17" t="s">
        <v>17437</v>
      </c>
      <c r="D2104" s="13" t="str">
        <f t="shared" si="71"/>
        <v>1146842268</v>
      </c>
      <c r="E2104" s="17"/>
      <c r="F2104" s="16" t="s">
        <v>17438</v>
      </c>
      <c r="G2104" s="18">
        <v>44113.341863425929</v>
      </c>
      <c r="H2104" s="16" t="s">
        <v>157</v>
      </c>
      <c r="I2104" s="16" t="s">
        <v>17439</v>
      </c>
      <c r="J2104" s="16" t="s">
        <v>17439</v>
      </c>
      <c r="K2104" s="16" t="s">
        <v>17440</v>
      </c>
      <c r="L2104" s="16" t="s">
        <v>17441</v>
      </c>
      <c r="M2104" s="16" t="s">
        <v>17442</v>
      </c>
      <c r="N2104" s="16" t="s">
        <v>718</v>
      </c>
      <c r="O2104" s="16" t="s">
        <v>719</v>
      </c>
      <c r="P2104" s="19">
        <v>1711000</v>
      </c>
      <c r="Q2104" s="19">
        <v>6650</v>
      </c>
      <c r="R2104" s="19">
        <v>12000</v>
      </c>
      <c r="S2104" s="19">
        <v>0</v>
      </c>
      <c r="T2104" s="19">
        <v>0</v>
      </c>
      <c r="U2104" s="19"/>
      <c r="V2104" s="19">
        <v>0</v>
      </c>
      <c r="W2104" s="19"/>
      <c r="X2104" s="19">
        <v>0</v>
      </c>
      <c r="Y2104" s="19">
        <v>1729650</v>
      </c>
      <c r="Z2104" s="19">
        <v>1729650</v>
      </c>
      <c r="AA2104" s="20" t="s">
        <v>17443</v>
      </c>
      <c r="AB2104" s="19" t="s">
        <v>158</v>
      </c>
      <c r="AC2104" s="19" t="s">
        <v>112</v>
      </c>
    </row>
    <row r="2105" spans="1:29" x14ac:dyDescent="0.25">
      <c r="A2105" s="13" t="str">
        <f t="shared" si="69"/>
        <v>1161942380</v>
      </c>
      <c r="B2105" s="16">
        <v>34</v>
      </c>
      <c r="C2105" s="17" t="s">
        <v>17444</v>
      </c>
      <c r="D2105" s="13" t="str">
        <f t="shared" si="71"/>
        <v>1161942380</v>
      </c>
      <c r="E2105" s="17"/>
      <c r="F2105" s="16" t="s">
        <v>17445</v>
      </c>
      <c r="G2105" s="18">
        <v>44113.34302083333</v>
      </c>
      <c r="H2105" s="16" t="s">
        <v>157</v>
      </c>
      <c r="I2105" s="16" t="s">
        <v>17446</v>
      </c>
      <c r="J2105" s="16" t="s">
        <v>17446</v>
      </c>
      <c r="K2105" s="16" t="s">
        <v>17447</v>
      </c>
      <c r="L2105" s="16" t="s">
        <v>17448</v>
      </c>
      <c r="M2105" s="16" t="s">
        <v>17449</v>
      </c>
      <c r="N2105" s="16" t="s">
        <v>264</v>
      </c>
      <c r="O2105" s="16" t="s">
        <v>265</v>
      </c>
      <c r="P2105" s="19">
        <v>620000</v>
      </c>
      <c r="Q2105" s="19">
        <v>6650</v>
      </c>
      <c r="R2105" s="19">
        <v>8000</v>
      </c>
      <c r="S2105" s="19">
        <v>0</v>
      </c>
      <c r="T2105" s="19">
        <v>0</v>
      </c>
      <c r="U2105" s="19"/>
      <c r="V2105" s="19">
        <v>0</v>
      </c>
      <c r="W2105" s="19"/>
      <c r="X2105" s="19">
        <v>0</v>
      </c>
      <c r="Y2105" s="19">
        <v>634650</v>
      </c>
      <c r="Z2105" s="19">
        <v>634650</v>
      </c>
      <c r="AA2105" s="20" t="s">
        <v>17450</v>
      </c>
      <c r="AB2105" s="19" t="s">
        <v>138</v>
      </c>
      <c r="AC2105" s="19" t="s">
        <v>112</v>
      </c>
    </row>
    <row r="2106" spans="1:29" x14ac:dyDescent="0.25">
      <c r="A2106" s="13" t="str">
        <f t="shared" si="69"/>
        <v>1776942810</v>
      </c>
      <c r="B2106" s="16">
        <v>35</v>
      </c>
      <c r="C2106" s="17" t="s">
        <v>17451</v>
      </c>
      <c r="D2106" s="13" t="str">
        <f t="shared" si="71"/>
        <v>1776942810</v>
      </c>
      <c r="E2106" s="17"/>
      <c r="F2106" s="16" t="s">
        <v>17452</v>
      </c>
      <c r="G2106" s="18">
        <v>44113.351655092592</v>
      </c>
      <c r="H2106" s="16" t="s">
        <v>157</v>
      </c>
      <c r="I2106" s="16" t="s">
        <v>17453</v>
      </c>
      <c r="J2106" s="16" t="s">
        <v>17453</v>
      </c>
      <c r="K2106" s="16" t="s">
        <v>17454</v>
      </c>
      <c r="L2106" s="16" t="s">
        <v>17455</v>
      </c>
      <c r="M2106" s="16" t="s">
        <v>17456</v>
      </c>
      <c r="N2106" s="16" t="s">
        <v>376</v>
      </c>
      <c r="O2106" s="16" t="s">
        <v>377</v>
      </c>
      <c r="P2106" s="19">
        <v>474000</v>
      </c>
      <c r="Q2106" s="19">
        <v>6650</v>
      </c>
      <c r="R2106" s="19">
        <v>10000</v>
      </c>
      <c r="S2106" s="19">
        <v>0</v>
      </c>
      <c r="T2106" s="19">
        <v>0</v>
      </c>
      <c r="U2106" s="19"/>
      <c r="V2106" s="19">
        <v>0</v>
      </c>
      <c r="W2106" s="19"/>
      <c r="X2106" s="19">
        <v>0</v>
      </c>
      <c r="Y2106" s="19">
        <v>490650</v>
      </c>
      <c r="Z2106" s="19">
        <v>490650</v>
      </c>
      <c r="AA2106" s="20" t="s">
        <v>17457</v>
      </c>
      <c r="AB2106" s="19" t="s">
        <v>162</v>
      </c>
      <c r="AC2106" s="19" t="s">
        <v>112</v>
      </c>
    </row>
    <row r="2107" spans="1:29" x14ac:dyDescent="0.25">
      <c r="A2107" s="13" t="str">
        <f t="shared" si="69"/>
        <v>1162052151</v>
      </c>
      <c r="B2107" s="16">
        <v>36</v>
      </c>
      <c r="C2107" s="17" t="s">
        <v>17458</v>
      </c>
      <c r="D2107" s="13" t="str">
        <f t="shared" si="71"/>
        <v>1162052151</v>
      </c>
      <c r="E2107" s="17"/>
      <c r="F2107" s="16" t="s">
        <v>17459</v>
      </c>
      <c r="G2107" s="18">
        <v>44113.357557870368</v>
      </c>
      <c r="H2107" s="16" t="s">
        <v>157</v>
      </c>
      <c r="I2107" s="16" t="s">
        <v>17460</v>
      </c>
      <c r="J2107" s="16" t="s">
        <v>17460</v>
      </c>
      <c r="K2107" s="16" t="s">
        <v>17461</v>
      </c>
      <c r="L2107" s="16" t="s">
        <v>17462</v>
      </c>
      <c r="M2107" s="16" t="s">
        <v>17463</v>
      </c>
      <c r="N2107" s="16" t="s">
        <v>17464</v>
      </c>
      <c r="O2107" s="16" t="s">
        <v>17465</v>
      </c>
      <c r="P2107" s="19">
        <v>50000</v>
      </c>
      <c r="Q2107" s="19">
        <v>6650</v>
      </c>
      <c r="R2107" s="19">
        <v>0</v>
      </c>
      <c r="S2107" s="19">
        <v>0</v>
      </c>
      <c r="T2107" s="19">
        <v>0</v>
      </c>
      <c r="U2107" s="19"/>
      <c r="V2107" s="19">
        <v>0</v>
      </c>
      <c r="W2107" s="19"/>
      <c r="X2107" s="19">
        <v>0</v>
      </c>
      <c r="Y2107" s="19">
        <v>56650</v>
      </c>
      <c r="Z2107" s="19">
        <v>56650</v>
      </c>
      <c r="AA2107" s="20"/>
      <c r="AB2107" s="19"/>
      <c r="AC2107" s="19" t="s">
        <v>112</v>
      </c>
    </row>
    <row r="2108" spans="1:29" x14ac:dyDescent="0.25">
      <c r="A2108" s="13" t="str">
        <f t="shared" si="69"/>
        <v>1514052566</v>
      </c>
      <c r="B2108" s="16">
        <v>37</v>
      </c>
      <c r="C2108" s="17" t="s">
        <v>17466</v>
      </c>
      <c r="D2108" s="13" t="str">
        <f t="shared" si="71"/>
        <v>1514052566</v>
      </c>
      <c r="E2108" s="17"/>
      <c r="F2108" s="16" t="s">
        <v>17467</v>
      </c>
      <c r="G2108" s="18">
        <v>44113.358599537038</v>
      </c>
      <c r="H2108" s="16" t="s">
        <v>157</v>
      </c>
      <c r="I2108" s="16" t="s">
        <v>17468</v>
      </c>
      <c r="J2108" s="16" t="s">
        <v>17468</v>
      </c>
      <c r="K2108" s="16" t="s">
        <v>17469</v>
      </c>
      <c r="L2108" s="16" t="s">
        <v>17470</v>
      </c>
      <c r="M2108" s="16" t="s">
        <v>17471</v>
      </c>
      <c r="N2108" s="16" t="s">
        <v>17472</v>
      </c>
      <c r="O2108" s="16" t="s">
        <v>17473</v>
      </c>
      <c r="P2108" s="19">
        <v>620000</v>
      </c>
      <c r="Q2108" s="19">
        <v>6650</v>
      </c>
      <c r="R2108" s="19">
        <v>8000</v>
      </c>
      <c r="S2108" s="19">
        <v>0</v>
      </c>
      <c r="T2108" s="19">
        <v>0</v>
      </c>
      <c r="U2108" s="19"/>
      <c r="V2108" s="19">
        <v>0</v>
      </c>
      <c r="W2108" s="19"/>
      <c r="X2108" s="19">
        <v>0</v>
      </c>
      <c r="Y2108" s="19">
        <v>634650</v>
      </c>
      <c r="Z2108" s="19">
        <v>634650</v>
      </c>
      <c r="AA2108" s="20" t="s">
        <v>17474</v>
      </c>
      <c r="AB2108" s="19" t="s">
        <v>162</v>
      </c>
      <c r="AC2108" s="19" t="s">
        <v>112</v>
      </c>
    </row>
    <row r="2109" spans="1:29" x14ac:dyDescent="0.25">
      <c r="A2109" s="13" t="str">
        <f t="shared" si="69"/>
        <v>1307702647</v>
      </c>
      <c r="B2109" s="16">
        <v>38</v>
      </c>
      <c r="C2109" s="17" t="s">
        <v>17475</v>
      </c>
      <c r="D2109" s="13" t="str">
        <f t="shared" si="71"/>
        <v>1307702647</v>
      </c>
      <c r="E2109" s="17"/>
      <c r="F2109" s="16" t="s">
        <v>17476</v>
      </c>
      <c r="G2109" s="18">
        <v>44113.362939814811</v>
      </c>
      <c r="H2109" s="16" t="s">
        <v>157</v>
      </c>
      <c r="I2109" s="16" t="s">
        <v>17477</v>
      </c>
      <c r="J2109" s="16" t="s">
        <v>17477</v>
      </c>
      <c r="K2109" s="16" t="s">
        <v>17478</v>
      </c>
      <c r="L2109" s="16" t="s">
        <v>17479</v>
      </c>
      <c r="M2109" s="16" t="s">
        <v>17480</v>
      </c>
      <c r="N2109" s="16" t="s">
        <v>17481</v>
      </c>
      <c r="O2109" s="16" t="s">
        <v>17482</v>
      </c>
      <c r="P2109" s="19">
        <v>50000</v>
      </c>
      <c r="Q2109" s="19">
        <v>6650</v>
      </c>
      <c r="R2109" s="19">
        <v>0</v>
      </c>
      <c r="S2109" s="19">
        <v>0</v>
      </c>
      <c r="T2109" s="19">
        <v>0</v>
      </c>
      <c r="U2109" s="19"/>
      <c r="V2109" s="19">
        <v>0</v>
      </c>
      <c r="W2109" s="19"/>
      <c r="X2109" s="19">
        <v>0</v>
      </c>
      <c r="Y2109" s="19">
        <v>56650</v>
      </c>
      <c r="Z2109" s="19">
        <v>56650</v>
      </c>
      <c r="AA2109" s="20"/>
      <c r="AB2109" s="19"/>
      <c r="AC2109" s="19" t="s">
        <v>112</v>
      </c>
    </row>
    <row r="2110" spans="1:29" x14ac:dyDescent="0.25">
      <c r="A2110" s="13" t="str">
        <f t="shared" si="69"/>
        <v>1900802900</v>
      </c>
      <c r="B2110" s="16">
        <v>39</v>
      </c>
      <c r="C2110" s="17" t="s">
        <v>17483</v>
      </c>
      <c r="D2110" s="13" t="str">
        <f t="shared" si="71"/>
        <v>1900802900</v>
      </c>
      <c r="E2110" s="17"/>
      <c r="F2110" s="16" t="s">
        <v>17484</v>
      </c>
      <c r="G2110" s="18">
        <v>44113.368356481478</v>
      </c>
      <c r="H2110" s="16" t="s">
        <v>157</v>
      </c>
      <c r="I2110" s="16" t="s">
        <v>17485</v>
      </c>
      <c r="J2110" s="16" t="s">
        <v>17485</v>
      </c>
      <c r="K2110" s="16" t="s">
        <v>17486</v>
      </c>
      <c r="L2110" s="16" t="s">
        <v>17487</v>
      </c>
      <c r="M2110" s="16" t="s">
        <v>17488</v>
      </c>
      <c r="N2110" s="16" t="s">
        <v>17489</v>
      </c>
      <c r="O2110" s="16" t="s">
        <v>17490</v>
      </c>
      <c r="P2110" s="19">
        <v>10000</v>
      </c>
      <c r="Q2110" s="19">
        <v>6650</v>
      </c>
      <c r="R2110" s="19">
        <v>10000</v>
      </c>
      <c r="S2110" s="19">
        <v>0</v>
      </c>
      <c r="T2110" s="19">
        <v>0</v>
      </c>
      <c r="U2110" s="19"/>
      <c r="V2110" s="19">
        <v>0</v>
      </c>
      <c r="W2110" s="19"/>
      <c r="X2110" s="19">
        <v>0</v>
      </c>
      <c r="Y2110" s="19">
        <v>26650</v>
      </c>
      <c r="Z2110" s="19">
        <v>26650</v>
      </c>
      <c r="AA2110" s="20" t="s">
        <v>17491</v>
      </c>
      <c r="AB2110" s="19" t="s">
        <v>151</v>
      </c>
      <c r="AC2110" s="19" t="s">
        <v>112</v>
      </c>
    </row>
    <row r="2111" spans="1:29" x14ac:dyDescent="0.25">
      <c r="A2111" s="13" t="str">
        <f t="shared" si="69"/>
        <v>1196802265</v>
      </c>
      <c r="B2111" s="16">
        <v>40</v>
      </c>
      <c r="C2111" s="17" t="s">
        <v>17492</v>
      </c>
      <c r="D2111" s="13" t="str">
        <f t="shared" si="71"/>
        <v>1196802265</v>
      </c>
      <c r="E2111" s="17"/>
      <c r="F2111" s="16" t="s">
        <v>17493</v>
      </c>
      <c r="G2111" s="18">
        <v>44113.3747337963</v>
      </c>
      <c r="H2111" s="16" t="s">
        <v>157</v>
      </c>
      <c r="I2111" s="16" t="s">
        <v>17494</v>
      </c>
      <c r="J2111" s="16" t="s">
        <v>17494</v>
      </c>
      <c r="K2111" s="16" t="s">
        <v>17495</v>
      </c>
      <c r="L2111" s="16" t="s">
        <v>17496</v>
      </c>
      <c r="M2111" s="16" t="s">
        <v>17497</v>
      </c>
      <c r="N2111" s="16" t="s">
        <v>277</v>
      </c>
      <c r="O2111" s="16" t="s">
        <v>278</v>
      </c>
      <c r="P2111" s="19">
        <v>650000</v>
      </c>
      <c r="Q2111" s="19">
        <v>6650</v>
      </c>
      <c r="R2111" s="19">
        <v>22000</v>
      </c>
      <c r="S2111" s="19">
        <v>0</v>
      </c>
      <c r="T2111" s="19">
        <v>0</v>
      </c>
      <c r="U2111" s="19"/>
      <c r="V2111" s="19">
        <v>0</v>
      </c>
      <c r="W2111" s="19"/>
      <c r="X2111" s="19">
        <v>0</v>
      </c>
      <c r="Y2111" s="19">
        <v>678650</v>
      </c>
      <c r="Z2111" s="19">
        <v>678650</v>
      </c>
      <c r="AA2111" s="20" t="s">
        <v>17494</v>
      </c>
      <c r="AB2111" s="19" t="s">
        <v>240</v>
      </c>
      <c r="AC2111" s="19" t="s">
        <v>112</v>
      </c>
    </row>
    <row r="2112" spans="1:29" x14ac:dyDescent="0.25">
      <c r="A2112" s="13" t="str">
        <f t="shared" si="69"/>
        <v>1238802651</v>
      </c>
      <c r="B2112" s="16">
        <v>41</v>
      </c>
      <c r="C2112" s="17" t="s">
        <v>17498</v>
      </c>
      <c r="D2112" s="13" t="str">
        <f t="shared" si="71"/>
        <v>1238802651</v>
      </c>
      <c r="E2112" s="17"/>
      <c r="F2112" s="16" t="s">
        <v>17499</v>
      </c>
      <c r="G2112" s="18">
        <v>44113.376168981478</v>
      </c>
      <c r="H2112" s="16" t="s">
        <v>157</v>
      </c>
      <c r="I2112" s="16" t="s">
        <v>17500</v>
      </c>
      <c r="J2112" s="16" t="s">
        <v>17500</v>
      </c>
      <c r="K2112" s="16" t="s">
        <v>17501</v>
      </c>
      <c r="L2112" s="16" t="s">
        <v>17502</v>
      </c>
      <c r="M2112" s="16" t="s">
        <v>17503</v>
      </c>
      <c r="N2112" s="16" t="s">
        <v>1086</v>
      </c>
      <c r="O2112" s="16" t="s">
        <v>1087</v>
      </c>
      <c r="P2112" s="19">
        <v>475000</v>
      </c>
      <c r="Q2112" s="19">
        <v>6650</v>
      </c>
      <c r="R2112" s="19">
        <v>8000</v>
      </c>
      <c r="S2112" s="19">
        <v>0</v>
      </c>
      <c r="T2112" s="19">
        <v>0</v>
      </c>
      <c r="U2112" s="19"/>
      <c r="V2112" s="19">
        <v>0</v>
      </c>
      <c r="W2112" s="19"/>
      <c r="X2112" s="19">
        <v>0</v>
      </c>
      <c r="Y2112" s="19">
        <v>489650</v>
      </c>
      <c r="Z2112" s="19">
        <v>489650</v>
      </c>
      <c r="AA2112" s="20" t="s">
        <v>17504</v>
      </c>
      <c r="AB2112" s="19" t="s">
        <v>158</v>
      </c>
      <c r="AC2112" s="19" t="s">
        <v>112</v>
      </c>
    </row>
    <row r="2113" spans="1:29" x14ac:dyDescent="0.25">
      <c r="A2113" s="13" t="str">
        <f t="shared" si="69"/>
        <v>1902252370</v>
      </c>
      <c r="B2113" s="16">
        <v>42</v>
      </c>
      <c r="C2113" s="17" t="s">
        <v>17505</v>
      </c>
      <c r="D2113" s="13" t="str">
        <f t="shared" si="71"/>
        <v>1902252370</v>
      </c>
      <c r="E2113" s="17"/>
      <c r="F2113" s="16" t="s">
        <v>17506</v>
      </c>
      <c r="G2113" s="18">
        <v>44113.379004629627</v>
      </c>
      <c r="H2113" s="16" t="s">
        <v>157</v>
      </c>
      <c r="I2113" s="16" t="s">
        <v>17507</v>
      </c>
      <c r="J2113" s="16" t="s">
        <v>17507</v>
      </c>
      <c r="K2113" s="16" t="s">
        <v>17508</v>
      </c>
      <c r="L2113" s="16" t="s">
        <v>17509</v>
      </c>
      <c r="M2113" s="16" t="s">
        <v>17510</v>
      </c>
      <c r="N2113" s="16" t="s">
        <v>17511</v>
      </c>
      <c r="O2113" s="16" t="s">
        <v>17512</v>
      </c>
      <c r="P2113" s="19">
        <v>50000</v>
      </c>
      <c r="Q2113" s="19">
        <v>6650</v>
      </c>
      <c r="R2113" s="19">
        <v>0</v>
      </c>
      <c r="S2113" s="19">
        <v>0</v>
      </c>
      <c r="T2113" s="19">
        <v>0</v>
      </c>
      <c r="U2113" s="19"/>
      <c r="V2113" s="19">
        <v>0</v>
      </c>
      <c r="W2113" s="19"/>
      <c r="X2113" s="19">
        <v>0</v>
      </c>
      <c r="Y2113" s="19">
        <v>56650</v>
      </c>
      <c r="Z2113" s="19">
        <v>56650</v>
      </c>
      <c r="AA2113" s="20"/>
      <c r="AB2113" s="19"/>
      <c r="AC2113" s="19" t="s">
        <v>112</v>
      </c>
    </row>
    <row r="2114" spans="1:29" x14ac:dyDescent="0.25">
      <c r="A2114" s="13" t="str">
        <f t="shared" si="69"/>
        <v>1327252602</v>
      </c>
      <c r="B2114" s="16">
        <v>43</v>
      </c>
      <c r="C2114" s="17" t="s">
        <v>17513</v>
      </c>
      <c r="D2114" s="13" t="str">
        <f t="shared" si="71"/>
        <v>1327252602</v>
      </c>
      <c r="E2114" s="17"/>
      <c r="F2114" s="16" t="s">
        <v>17514</v>
      </c>
      <c r="G2114" s="18">
        <v>44113.384282407409</v>
      </c>
      <c r="H2114" s="16" t="s">
        <v>157</v>
      </c>
      <c r="I2114" s="16" t="s">
        <v>17515</v>
      </c>
      <c r="J2114" s="16" t="s">
        <v>17515</v>
      </c>
      <c r="K2114" s="16" t="s">
        <v>17516</v>
      </c>
      <c r="L2114" s="16" t="s">
        <v>17517</v>
      </c>
      <c r="M2114" s="16" t="s">
        <v>17518</v>
      </c>
      <c r="N2114" s="16" t="s">
        <v>17519</v>
      </c>
      <c r="O2114" s="16" t="s">
        <v>17520</v>
      </c>
      <c r="P2114" s="19">
        <v>50000</v>
      </c>
      <c r="Q2114" s="19">
        <v>6650</v>
      </c>
      <c r="R2114" s="19">
        <v>10000</v>
      </c>
      <c r="S2114" s="19">
        <v>0</v>
      </c>
      <c r="T2114" s="19">
        <v>0</v>
      </c>
      <c r="U2114" s="19"/>
      <c r="V2114" s="19">
        <v>0</v>
      </c>
      <c r="W2114" s="19"/>
      <c r="X2114" s="19">
        <v>0</v>
      </c>
      <c r="Y2114" s="19">
        <v>66650</v>
      </c>
      <c r="Z2114" s="19">
        <v>66650</v>
      </c>
      <c r="AA2114" s="20" t="s">
        <v>17521</v>
      </c>
      <c r="AB2114" s="19" t="s">
        <v>151</v>
      </c>
      <c r="AC2114" s="19" t="s">
        <v>112</v>
      </c>
    </row>
    <row r="2115" spans="1:29" x14ac:dyDescent="0.25">
      <c r="A2115" s="13" t="str">
        <f t="shared" si="69"/>
        <v>1937012442</v>
      </c>
      <c r="B2115" s="16">
        <v>44</v>
      </c>
      <c r="C2115" s="17" t="s">
        <v>17522</v>
      </c>
      <c r="D2115" s="13" t="str">
        <f t="shared" si="71"/>
        <v>1937012442</v>
      </c>
      <c r="E2115" s="17"/>
      <c r="F2115" s="16" t="s">
        <v>17523</v>
      </c>
      <c r="G2115" s="18">
        <v>44113.39949074074</v>
      </c>
      <c r="H2115" s="16" t="s">
        <v>157</v>
      </c>
      <c r="I2115" s="16" t="s">
        <v>17524</v>
      </c>
      <c r="J2115" s="16" t="s">
        <v>17524</v>
      </c>
      <c r="K2115" s="16" t="s">
        <v>17525</v>
      </c>
      <c r="L2115" s="16" t="s">
        <v>17526</v>
      </c>
      <c r="M2115" s="16" t="s">
        <v>17527</v>
      </c>
      <c r="N2115" s="16" t="s">
        <v>668</v>
      </c>
      <c r="O2115" s="16" t="s">
        <v>669</v>
      </c>
      <c r="P2115" s="19">
        <v>515000</v>
      </c>
      <c r="Q2115" s="19">
        <v>6650</v>
      </c>
      <c r="R2115" s="19">
        <v>0</v>
      </c>
      <c r="S2115" s="19">
        <v>0</v>
      </c>
      <c r="T2115" s="19">
        <v>0</v>
      </c>
      <c r="U2115" s="19"/>
      <c r="V2115" s="19">
        <v>0</v>
      </c>
      <c r="W2115" s="19"/>
      <c r="X2115" s="19">
        <v>0</v>
      </c>
      <c r="Y2115" s="19">
        <v>521650</v>
      </c>
      <c r="Z2115" s="19">
        <v>521650</v>
      </c>
      <c r="AA2115" s="20"/>
      <c r="AB2115" s="19"/>
      <c r="AC2115" s="19" t="s">
        <v>112</v>
      </c>
    </row>
    <row r="2116" spans="1:29" x14ac:dyDescent="0.25">
      <c r="A2116" s="13" t="str">
        <f t="shared" si="69"/>
        <v>1370452696</v>
      </c>
      <c r="B2116" s="16">
        <v>45</v>
      </c>
      <c r="C2116" s="17" t="s">
        <v>17528</v>
      </c>
      <c r="D2116" s="13" t="str">
        <f t="shared" si="71"/>
        <v>1370452696</v>
      </c>
      <c r="E2116" s="17"/>
      <c r="F2116" s="16" t="s">
        <v>17529</v>
      </c>
      <c r="G2116" s="18">
        <v>44113.404270833336</v>
      </c>
      <c r="H2116" s="16" t="s">
        <v>157</v>
      </c>
      <c r="I2116" s="16" t="s">
        <v>17530</v>
      </c>
      <c r="J2116" s="16" t="s">
        <v>17530</v>
      </c>
      <c r="K2116" s="16" t="s">
        <v>17531</v>
      </c>
      <c r="L2116" s="16" t="s">
        <v>17532</v>
      </c>
      <c r="M2116" s="16" t="s">
        <v>17533</v>
      </c>
      <c r="N2116" s="16" t="s">
        <v>340</v>
      </c>
      <c r="O2116" s="16" t="s">
        <v>341</v>
      </c>
      <c r="P2116" s="19">
        <v>620000</v>
      </c>
      <c r="Q2116" s="19">
        <v>6650</v>
      </c>
      <c r="R2116" s="19">
        <v>23000</v>
      </c>
      <c r="S2116" s="19">
        <v>0</v>
      </c>
      <c r="T2116" s="19">
        <v>0</v>
      </c>
      <c r="U2116" s="19"/>
      <c r="V2116" s="19">
        <v>0</v>
      </c>
      <c r="W2116" s="19"/>
      <c r="X2116" s="19">
        <v>0</v>
      </c>
      <c r="Y2116" s="19">
        <v>649650</v>
      </c>
      <c r="Z2116" s="19">
        <v>649650</v>
      </c>
      <c r="AA2116" s="20" t="s">
        <v>17534</v>
      </c>
      <c r="AB2116" s="19" t="s">
        <v>151</v>
      </c>
      <c r="AC2116" s="19" t="s">
        <v>112</v>
      </c>
    </row>
    <row r="2117" spans="1:29" x14ac:dyDescent="0.25">
      <c r="A2117" s="13" t="str">
        <f t="shared" si="69"/>
        <v>1006112886</v>
      </c>
      <c r="B2117" s="16">
        <v>46</v>
      </c>
      <c r="C2117" s="17" t="s">
        <v>17535</v>
      </c>
      <c r="D2117" s="13" t="str">
        <f t="shared" si="71"/>
        <v>1006112886</v>
      </c>
      <c r="E2117" s="17"/>
      <c r="F2117" s="16" t="s">
        <v>17536</v>
      </c>
      <c r="G2117" s="18">
        <v>44113.408321759256</v>
      </c>
      <c r="H2117" s="16" t="s">
        <v>157</v>
      </c>
      <c r="I2117" s="16" t="s">
        <v>17537</v>
      </c>
      <c r="J2117" s="16" t="s">
        <v>17537</v>
      </c>
      <c r="K2117" s="16" t="s">
        <v>17538</v>
      </c>
      <c r="L2117" s="16" t="s">
        <v>17539</v>
      </c>
      <c r="M2117" s="16" t="s">
        <v>17540</v>
      </c>
      <c r="N2117" s="16" t="s">
        <v>435</v>
      </c>
      <c r="O2117" s="16" t="s">
        <v>436</v>
      </c>
      <c r="P2117" s="19">
        <v>950000</v>
      </c>
      <c r="Q2117" s="19">
        <v>6650</v>
      </c>
      <c r="R2117" s="19">
        <v>12000</v>
      </c>
      <c r="S2117" s="19">
        <v>0</v>
      </c>
      <c r="T2117" s="19">
        <v>0</v>
      </c>
      <c r="U2117" s="19"/>
      <c r="V2117" s="19">
        <v>0</v>
      </c>
      <c r="W2117" s="19"/>
      <c r="X2117" s="19">
        <v>0</v>
      </c>
      <c r="Y2117" s="19">
        <v>968650</v>
      </c>
      <c r="Z2117" s="19">
        <v>968650</v>
      </c>
      <c r="AA2117" s="20" t="s">
        <v>17541</v>
      </c>
      <c r="AB2117" s="19" t="s">
        <v>162</v>
      </c>
      <c r="AC2117" s="19" t="s">
        <v>112</v>
      </c>
    </row>
    <row r="2118" spans="1:29" x14ac:dyDescent="0.25">
      <c r="A2118" s="13" t="str">
        <f t="shared" si="69"/>
        <v>1106212410</v>
      </c>
      <c r="B2118" s="16">
        <v>47</v>
      </c>
      <c r="C2118" s="17" t="s">
        <v>17542</v>
      </c>
      <c r="D2118" s="13" t="str">
        <f t="shared" si="71"/>
        <v>1106212410</v>
      </c>
      <c r="E2118" s="17"/>
      <c r="F2118" s="16" t="s">
        <v>17543</v>
      </c>
      <c r="G2118" s="18">
        <v>44113.420185185183</v>
      </c>
      <c r="H2118" s="16" t="s">
        <v>157</v>
      </c>
      <c r="I2118" s="16" t="s">
        <v>17544</v>
      </c>
      <c r="J2118" s="16" t="s">
        <v>17544</v>
      </c>
      <c r="K2118" s="16" t="s">
        <v>17545</v>
      </c>
      <c r="L2118" s="16" t="s">
        <v>17546</v>
      </c>
      <c r="M2118" s="16" t="s">
        <v>17547</v>
      </c>
      <c r="N2118" s="16" t="s">
        <v>712</v>
      </c>
      <c r="O2118" s="16" t="s">
        <v>713</v>
      </c>
      <c r="P2118" s="19">
        <v>1019000</v>
      </c>
      <c r="Q2118" s="19">
        <v>6650</v>
      </c>
      <c r="R2118" s="19">
        <v>18000</v>
      </c>
      <c r="S2118" s="19">
        <v>0</v>
      </c>
      <c r="T2118" s="19">
        <v>0</v>
      </c>
      <c r="U2118" s="19"/>
      <c r="V2118" s="19">
        <v>0</v>
      </c>
      <c r="W2118" s="19"/>
      <c r="X2118" s="19">
        <v>0</v>
      </c>
      <c r="Y2118" s="19">
        <v>1043650</v>
      </c>
      <c r="Z2118" s="19">
        <v>1043650</v>
      </c>
      <c r="AA2118" s="20" t="s">
        <v>17548</v>
      </c>
      <c r="AB2118" s="19" t="s">
        <v>151</v>
      </c>
      <c r="AC2118" s="19" t="s">
        <v>112</v>
      </c>
    </row>
    <row r="2119" spans="1:29" x14ac:dyDescent="0.25">
      <c r="A2119" s="13" t="str">
        <f t="shared" si="69"/>
        <v>1999552074</v>
      </c>
      <c r="B2119" s="16">
        <v>48</v>
      </c>
      <c r="C2119" s="17" t="s">
        <v>17549</v>
      </c>
      <c r="D2119" s="13" t="str">
        <f t="shared" si="71"/>
        <v>1999552074</v>
      </c>
      <c r="E2119" s="17"/>
      <c r="F2119" s="16" t="s">
        <v>17550</v>
      </c>
      <c r="G2119" s="18">
        <v>44113.422939814816</v>
      </c>
      <c r="H2119" s="16" t="s">
        <v>157</v>
      </c>
      <c r="I2119" s="16" t="s">
        <v>17551</v>
      </c>
      <c r="J2119" s="16" t="s">
        <v>17551</v>
      </c>
      <c r="K2119" s="16" t="s">
        <v>17552</v>
      </c>
      <c r="L2119" s="16" t="s">
        <v>17553</v>
      </c>
      <c r="M2119" s="16" t="s">
        <v>17554</v>
      </c>
      <c r="N2119" s="16" t="s">
        <v>310</v>
      </c>
      <c r="O2119" s="16" t="s">
        <v>311</v>
      </c>
      <c r="P2119" s="19">
        <v>625000</v>
      </c>
      <c r="Q2119" s="19">
        <v>6650</v>
      </c>
      <c r="R2119" s="19">
        <v>0</v>
      </c>
      <c r="S2119" s="19">
        <v>0</v>
      </c>
      <c r="T2119" s="19">
        <v>0</v>
      </c>
      <c r="U2119" s="19"/>
      <c r="V2119" s="19">
        <v>0</v>
      </c>
      <c r="W2119" s="19"/>
      <c r="X2119" s="19">
        <v>0</v>
      </c>
      <c r="Y2119" s="19">
        <v>631650</v>
      </c>
      <c r="Z2119" s="19">
        <v>631650</v>
      </c>
      <c r="AA2119" s="20"/>
      <c r="AB2119" s="19"/>
      <c r="AC2119" s="19" t="s">
        <v>112</v>
      </c>
    </row>
    <row r="2120" spans="1:29" x14ac:dyDescent="0.25">
      <c r="A2120" s="13" t="str">
        <f t="shared" si="69"/>
        <v>1142412317</v>
      </c>
      <c r="B2120" s="16">
        <v>49</v>
      </c>
      <c r="C2120" s="17" t="s">
        <v>17555</v>
      </c>
      <c r="D2120" s="13" t="str">
        <f t="shared" si="71"/>
        <v>1142412317</v>
      </c>
      <c r="E2120" s="17"/>
      <c r="F2120" s="16" t="s">
        <v>17556</v>
      </c>
      <c r="G2120" s="18">
        <v>44113.439004629632</v>
      </c>
      <c r="H2120" s="16" t="s">
        <v>157</v>
      </c>
      <c r="I2120" s="16" t="s">
        <v>17557</v>
      </c>
      <c r="J2120" s="16" t="s">
        <v>17557</v>
      </c>
      <c r="K2120" s="16" t="s">
        <v>17558</v>
      </c>
      <c r="L2120" s="16" t="s">
        <v>17559</v>
      </c>
      <c r="M2120" s="16" t="s">
        <v>17560</v>
      </c>
      <c r="N2120" s="16" t="s">
        <v>1059</v>
      </c>
      <c r="O2120" s="16" t="s">
        <v>1060</v>
      </c>
      <c r="P2120" s="19">
        <v>240000</v>
      </c>
      <c r="Q2120" s="19">
        <v>6650</v>
      </c>
      <c r="R2120" s="19">
        <v>17000</v>
      </c>
      <c r="S2120" s="19">
        <v>0</v>
      </c>
      <c r="T2120" s="19">
        <v>0</v>
      </c>
      <c r="U2120" s="19"/>
      <c r="V2120" s="19">
        <v>0</v>
      </c>
      <c r="W2120" s="19"/>
      <c r="X2120" s="19">
        <v>0</v>
      </c>
      <c r="Y2120" s="19">
        <v>263650</v>
      </c>
      <c r="Z2120" s="19">
        <v>263650</v>
      </c>
      <c r="AA2120" s="20"/>
      <c r="AB2120" s="19" t="s">
        <v>179</v>
      </c>
      <c r="AC2120" s="19" t="s">
        <v>112</v>
      </c>
    </row>
    <row r="2121" spans="1:29" x14ac:dyDescent="0.25">
      <c r="A2121" s="13" t="str">
        <f t="shared" si="69"/>
        <v>1651412983</v>
      </c>
      <c r="B2121" s="16">
        <v>50</v>
      </c>
      <c r="C2121" s="17" t="s">
        <v>17561</v>
      </c>
      <c r="D2121" s="13" t="str">
        <f t="shared" si="71"/>
        <v>1651412983</v>
      </c>
      <c r="E2121" s="17"/>
      <c r="F2121" s="16" t="s">
        <v>17562</v>
      </c>
      <c r="G2121" s="18">
        <v>44113.439097222225</v>
      </c>
      <c r="H2121" s="16" t="s">
        <v>157</v>
      </c>
      <c r="I2121" s="16" t="s">
        <v>17563</v>
      </c>
      <c r="J2121" s="16" t="s">
        <v>17563</v>
      </c>
      <c r="K2121" s="16" t="s">
        <v>17564</v>
      </c>
      <c r="L2121" s="16" t="s">
        <v>17565</v>
      </c>
      <c r="M2121" s="16" t="s">
        <v>17566</v>
      </c>
      <c r="N2121" s="16" t="s">
        <v>487</v>
      </c>
      <c r="O2121" s="16" t="s">
        <v>488</v>
      </c>
      <c r="P2121" s="19">
        <v>590000</v>
      </c>
      <c r="Q2121" s="19">
        <v>6650</v>
      </c>
      <c r="R2121" s="19">
        <v>0</v>
      </c>
      <c r="S2121" s="19">
        <v>0</v>
      </c>
      <c r="T2121" s="19">
        <v>0</v>
      </c>
      <c r="U2121" s="19"/>
      <c r="V2121" s="19">
        <v>0</v>
      </c>
      <c r="W2121" s="19"/>
      <c r="X2121" s="19">
        <v>0</v>
      </c>
      <c r="Y2121" s="19">
        <v>596650</v>
      </c>
      <c r="Z2121" s="19">
        <v>596650</v>
      </c>
      <c r="AA2121" s="20"/>
      <c r="AB2121" s="19"/>
      <c r="AC2121" s="19" t="s">
        <v>112</v>
      </c>
    </row>
    <row r="2122" spans="1:29" x14ac:dyDescent="0.25">
      <c r="A2122" s="13" t="str">
        <f t="shared" si="69"/>
        <v>1203312452</v>
      </c>
      <c r="B2122" s="16">
        <v>51</v>
      </c>
      <c r="C2122" s="17" t="s">
        <v>17567</v>
      </c>
      <c r="D2122" s="13" t="str">
        <f t="shared" si="71"/>
        <v>1203312452</v>
      </c>
      <c r="E2122" s="17"/>
      <c r="F2122" s="16" t="s">
        <v>17568</v>
      </c>
      <c r="G2122" s="18">
        <v>44113.439432870371</v>
      </c>
      <c r="H2122" s="16" t="s">
        <v>157</v>
      </c>
      <c r="I2122" s="16" t="s">
        <v>17569</v>
      </c>
      <c r="J2122" s="16" t="s">
        <v>17569</v>
      </c>
      <c r="K2122" s="16" t="s">
        <v>17570</v>
      </c>
      <c r="L2122" s="16" t="s">
        <v>17571</v>
      </c>
      <c r="M2122" s="16" t="s">
        <v>17572</v>
      </c>
      <c r="N2122" s="16" t="s">
        <v>17573</v>
      </c>
      <c r="O2122" s="16" t="s">
        <v>17574</v>
      </c>
      <c r="P2122" s="19">
        <v>50000</v>
      </c>
      <c r="Q2122" s="19">
        <v>6650</v>
      </c>
      <c r="R2122" s="19">
        <v>0</v>
      </c>
      <c r="S2122" s="19">
        <v>0</v>
      </c>
      <c r="T2122" s="19">
        <v>0</v>
      </c>
      <c r="U2122" s="19"/>
      <c r="V2122" s="19">
        <v>0</v>
      </c>
      <c r="W2122" s="19"/>
      <c r="X2122" s="19">
        <v>0</v>
      </c>
      <c r="Y2122" s="19">
        <v>56650</v>
      </c>
      <c r="Z2122" s="19">
        <v>56650</v>
      </c>
      <c r="AA2122" s="20"/>
      <c r="AB2122" s="19"/>
      <c r="AC2122" s="19" t="s">
        <v>112</v>
      </c>
    </row>
    <row r="2123" spans="1:29" x14ac:dyDescent="0.25">
      <c r="A2123" s="13" t="str">
        <f t="shared" si="69"/>
        <v>1166412843</v>
      </c>
      <c r="B2123" s="16">
        <v>52</v>
      </c>
      <c r="C2123" s="17" t="s">
        <v>17575</v>
      </c>
      <c r="D2123" s="13" t="str">
        <f t="shared" si="71"/>
        <v>1166412843</v>
      </c>
      <c r="E2123" s="17"/>
      <c r="F2123" s="16" t="s">
        <v>17576</v>
      </c>
      <c r="G2123" s="18">
        <v>44113.443541666667</v>
      </c>
      <c r="H2123" s="16" t="s">
        <v>157</v>
      </c>
      <c r="I2123" s="16" t="s">
        <v>17577</v>
      </c>
      <c r="J2123" s="16" t="s">
        <v>17577</v>
      </c>
      <c r="K2123" s="16" t="s">
        <v>17578</v>
      </c>
      <c r="L2123" s="16" t="s">
        <v>17579</v>
      </c>
      <c r="M2123" s="16" t="s">
        <v>17580</v>
      </c>
      <c r="N2123" s="16" t="s">
        <v>653</v>
      </c>
      <c r="O2123" s="16" t="s">
        <v>654</v>
      </c>
      <c r="P2123" s="19">
        <v>474000</v>
      </c>
      <c r="Q2123" s="19">
        <v>6650</v>
      </c>
      <c r="R2123" s="19">
        <v>7000</v>
      </c>
      <c r="S2123" s="19">
        <v>0</v>
      </c>
      <c r="T2123" s="19">
        <v>0</v>
      </c>
      <c r="U2123" s="19"/>
      <c r="V2123" s="19">
        <v>0</v>
      </c>
      <c r="W2123" s="19"/>
      <c r="X2123" s="19">
        <v>0</v>
      </c>
      <c r="Y2123" s="19">
        <v>487650</v>
      </c>
      <c r="Z2123" s="19">
        <v>487650</v>
      </c>
      <c r="AA2123" s="20" t="s">
        <v>17581</v>
      </c>
      <c r="AB2123" s="19" t="s">
        <v>162</v>
      </c>
      <c r="AC2123" s="19" t="s">
        <v>112</v>
      </c>
    </row>
    <row r="2124" spans="1:29" x14ac:dyDescent="0.25">
      <c r="A2124" s="13" t="str">
        <f t="shared" si="69"/>
        <v>1934062287</v>
      </c>
      <c r="B2124" s="16">
        <v>53</v>
      </c>
      <c r="C2124" s="17" t="s">
        <v>17582</v>
      </c>
      <c r="D2124" s="13" t="str">
        <f t="shared" si="71"/>
        <v>1934062287</v>
      </c>
      <c r="E2124" s="17"/>
      <c r="F2124" s="16" t="s">
        <v>17583</v>
      </c>
      <c r="G2124" s="18">
        <v>44113.475127314814</v>
      </c>
      <c r="H2124" s="16" t="s">
        <v>157</v>
      </c>
      <c r="I2124" s="16" t="s">
        <v>17584</v>
      </c>
      <c r="J2124" s="16" t="s">
        <v>17584</v>
      </c>
      <c r="K2124" s="16" t="s">
        <v>17585</v>
      </c>
      <c r="L2124" s="16" t="s">
        <v>17586</v>
      </c>
      <c r="M2124" s="16" t="s">
        <v>17587</v>
      </c>
      <c r="N2124" s="16" t="s">
        <v>17588</v>
      </c>
      <c r="O2124" s="16" t="s">
        <v>17589</v>
      </c>
      <c r="P2124" s="19">
        <v>1920000</v>
      </c>
      <c r="Q2124" s="19">
        <v>6650</v>
      </c>
      <c r="R2124" s="19">
        <v>40000</v>
      </c>
      <c r="S2124" s="19">
        <v>0</v>
      </c>
      <c r="T2124" s="19">
        <v>0</v>
      </c>
      <c r="U2124" s="19"/>
      <c r="V2124" s="19">
        <v>0</v>
      </c>
      <c r="W2124" s="19"/>
      <c r="X2124" s="19">
        <v>0</v>
      </c>
      <c r="Y2124" s="19">
        <v>1966650</v>
      </c>
      <c r="Z2124" s="19">
        <v>1966650</v>
      </c>
      <c r="AA2124" s="20" t="s">
        <v>17590</v>
      </c>
      <c r="AB2124" s="19" t="s">
        <v>138</v>
      </c>
      <c r="AC2124" s="19" t="s">
        <v>112</v>
      </c>
    </row>
    <row r="2125" spans="1:29" x14ac:dyDescent="0.25">
      <c r="A2125" s="13" t="str">
        <f t="shared" si="69"/>
        <v>1458012809</v>
      </c>
      <c r="B2125" s="16">
        <v>54</v>
      </c>
      <c r="C2125" s="17" t="s">
        <v>17591</v>
      </c>
      <c r="D2125" s="13" t="str">
        <f t="shared" si="71"/>
        <v>1458012809</v>
      </c>
      <c r="E2125" s="17"/>
      <c r="F2125" s="16" t="s">
        <v>17592</v>
      </c>
      <c r="G2125" s="18">
        <v>44113.499548611115</v>
      </c>
      <c r="H2125" s="16" t="s">
        <v>157</v>
      </c>
      <c r="I2125" s="16" t="s">
        <v>17593</v>
      </c>
      <c r="J2125" s="16" t="s">
        <v>17593</v>
      </c>
      <c r="K2125" s="16" t="s">
        <v>17594</v>
      </c>
      <c r="L2125" s="16" t="s">
        <v>17595</v>
      </c>
      <c r="M2125" s="16" t="s">
        <v>17596</v>
      </c>
      <c r="N2125" s="16" t="s">
        <v>12920</v>
      </c>
      <c r="O2125" s="16" t="s">
        <v>12921</v>
      </c>
      <c r="P2125" s="19">
        <v>127000</v>
      </c>
      <c r="Q2125" s="19">
        <v>6650</v>
      </c>
      <c r="R2125" s="19">
        <v>10000</v>
      </c>
      <c r="S2125" s="19">
        <v>0</v>
      </c>
      <c r="T2125" s="19">
        <v>0</v>
      </c>
      <c r="U2125" s="19"/>
      <c r="V2125" s="19">
        <v>0</v>
      </c>
      <c r="W2125" s="19"/>
      <c r="X2125" s="19">
        <v>0</v>
      </c>
      <c r="Y2125" s="19">
        <v>143650</v>
      </c>
      <c r="Z2125" s="19">
        <v>143650</v>
      </c>
      <c r="AA2125" s="20" t="s">
        <v>17597</v>
      </c>
      <c r="AB2125" s="19" t="s">
        <v>151</v>
      </c>
      <c r="AC2125" s="19" t="s">
        <v>112</v>
      </c>
    </row>
    <row r="2126" spans="1:29" x14ac:dyDescent="0.25">
      <c r="A2126" s="13" t="str">
        <f t="shared" si="69"/>
        <v>1014671062</v>
      </c>
      <c r="B2126" s="16">
        <v>55</v>
      </c>
      <c r="C2126" s="17" t="s">
        <v>17598</v>
      </c>
      <c r="D2126" s="13" t="str">
        <f t="shared" si="71"/>
        <v>1014671062</v>
      </c>
      <c r="E2126" s="17"/>
      <c r="F2126" s="16" t="s">
        <v>17599</v>
      </c>
      <c r="G2126" s="18">
        <v>44113.501527777778</v>
      </c>
      <c r="H2126" s="16" t="s">
        <v>157</v>
      </c>
      <c r="I2126" s="16" t="s">
        <v>17600</v>
      </c>
      <c r="J2126" s="16" t="s">
        <v>17600</v>
      </c>
      <c r="K2126" s="16" t="s">
        <v>17601</v>
      </c>
      <c r="L2126" s="16" t="s">
        <v>17602</v>
      </c>
      <c r="M2126" s="16" t="s">
        <v>17603</v>
      </c>
      <c r="N2126" s="16" t="s">
        <v>17604</v>
      </c>
      <c r="O2126" s="16" t="s">
        <v>17605</v>
      </c>
      <c r="P2126" s="19">
        <v>50000</v>
      </c>
      <c r="Q2126" s="19">
        <v>6650</v>
      </c>
      <c r="R2126" s="19">
        <v>8000</v>
      </c>
      <c r="S2126" s="19">
        <v>0</v>
      </c>
      <c r="T2126" s="19">
        <v>0</v>
      </c>
      <c r="U2126" s="19"/>
      <c r="V2126" s="19">
        <v>0</v>
      </c>
      <c r="W2126" s="19"/>
      <c r="X2126" s="19">
        <v>0</v>
      </c>
      <c r="Y2126" s="19">
        <v>64650</v>
      </c>
      <c r="Z2126" s="19">
        <v>64650</v>
      </c>
      <c r="AA2126" s="20" t="s">
        <v>17606</v>
      </c>
      <c r="AB2126" s="19" t="s">
        <v>138</v>
      </c>
      <c r="AC2126" s="19" t="s">
        <v>112</v>
      </c>
    </row>
    <row r="2127" spans="1:29" x14ac:dyDescent="0.25">
      <c r="A2127" s="13" t="str">
        <f t="shared" si="69"/>
        <v>1767912700</v>
      </c>
      <c r="B2127" s="16">
        <v>56</v>
      </c>
      <c r="C2127" s="17" t="s">
        <v>17607</v>
      </c>
      <c r="D2127" s="13" t="str">
        <f t="shared" si="71"/>
        <v>1767912700</v>
      </c>
      <c r="E2127" s="17"/>
      <c r="F2127" s="16" t="s">
        <v>17608</v>
      </c>
      <c r="G2127" s="18">
        <v>44113.502812500003</v>
      </c>
      <c r="H2127" s="16" t="s">
        <v>157</v>
      </c>
      <c r="I2127" s="16" t="s">
        <v>17609</v>
      </c>
      <c r="J2127" s="16" t="s">
        <v>17609</v>
      </c>
      <c r="K2127" s="16" t="s">
        <v>17610</v>
      </c>
      <c r="L2127" s="16" t="s">
        <v>17611</v>
      </c>
      <c r="M2127" s="16" t="s">
        <v>17612</v>
      </c>
      <c r="N2127" s="16" t="s">
        <v>235</v>
      </c>
      <c r="O2127" s="16" t="s">
        <v>236</v>
      </c>
      <c r="P2127" s="19">
        <v>210000</v>
      </c>
      <c r="Q2127" s="19">
        <v>6650</v>
      </c>
      <c r="R2127" s="19">
        <v>22000</v>
      </c>
      <c r="S2127" s="19">
        <v>0</v>
      </c>
      <c r="T2127" s="19">
        <v>0</v>
      </c>
      <c r="U2127" s="19"/>
      <c r="V2127" s="19">
        <v>0</v>
      </c>
      <c r="W2127" s="19"/>
      <c r="X2127" s="19">
        <v>0</v>
      </c>
      <c r="Y2127" s="19">
        <v>238650</v>
      </c>
      <c r="Z2127" s="19">
        <v>238650</v>
      </c>
      <c r="AA2127" s="20" t="s">
        <v>17613</v>
      </c>
      <c r="AB2127" s="19" t="s">
        <v>162</v>
      </c>
      <c r="AC2127" s="19" t="s">
        <v>112</v>
      </c>
    </row>
    <row r="2128" spans="1:29" x14ac:dyDescent="0.25">
      <c r="A2128" s="13" t="str">
        <f t="shared" si="69"/>
        <v>1119612592</v>
      </c>
      <c r="B2128" s="16">
        <v>57</v>
      </c>
      <c r="C2128" s="17" t="s">
        <v>17614</v>
      </c>
      <c r="D2128" s="13" t="str">
        <f t="shared" si="71"/>
        <v>1119612592</v>
      </c>
      <c r="E2128" s="17"/>
      <c r="F2128" s="16" t="s">
        <v>17615</v>
      </c>
      <c r="G2128" s="18">
        <v>44113.508657407408</v>
      </c>
      <c r="H2128" s="16" t="s">
        <v>157</v>
      </c>
      <c r="I2128" s="16" t="s">
        <v>17616</v>
      </c>
      <c r="J2128" s="16" t="s">
        <v>17616</v>
      </c>
      <c r="K2128" s="16" t="s">
        <v>17617</v>
      </c>
      <c r="L2128" s="16" t="s">
        <v>17618</v>
      </c>
      <c r="M2128" s="16" t="s">
        <v>17619</v>
      </c>
      <c r="N2128" s="16" t="s">
        <v>17620</v>
      </c>
      <c r="O2128" s="16" t="s">
        <v>17621</v>
      </c>
      <c r="P2128" s="19">
        <v>50000</v>
      </c>
      <c r="Q2128" s="19">
        <v>6650</v>
      </c>
      <c r="R2128" s="19">
        <v>8000</v>
      </c>
      <c r="S2128" s="19">
        <v>0</v>
      </c>
      <c r="T2128" s="19">
        <v>0</v>
      </c>
      <c r="U2128" s="19"/>
      <c r="V2128" s="19">
        <v>0</v>
      </c>
      <c r="W2128" s="19"/>
      <c r="X2128" s="19">
        <v>0</v>
      </c>
      <c r="Y2128" s="19">
        <v>64650</v>
      </c>
      <c r="Z2128" s="19">
        <v>64650</v>
      </c>
      <c r="AA2128" s="20" t="s">
        <v>17622</v>
      </c>
      <c r="AB2128" s="19" t="s">
        <v>162</v>
      </c>
      <c r="AC2128" s="19" t="s">
        <v>112</v>
      </c>
    </row>
    <row r="2129" spans="1:29" x14ac:dyDescent="0.25">
      <c r="A2129" s="13" t="str">
        <f t="shared" si="69"/>
        <v>1810871456</v>
      </c>
      <c r="B2129" s="16">
        <v>58</v>
      </c>
      <c r="C2129" s="17" t="s">
        <v>17623</v>
      </c>
      <c r="D2129" s="13" t="str">
        <f t="shared" si="71"/>
        <v>1810871456</v>
      </c>
      <c r="E2129" s="17"/>
      <c r="F2129" s="16" t="s">
        <v>17624</v>
      </c>
      <c r="G2129" s="18">
        <v>44113.519641203704</v>
      </c>
      <c r="H2129" s="16" t="s">
        <v>157</v>
      </c>
      <c r="I2129" s="16" t="s">
        <v>17625</v>
      </c>
      <c r="J2129" s="16" t="s">
        <v>17625</v>
      </c>
      <c r="K2129" s="16" t="s">
        <v>17626</v>
      </c>
      <c r="L2129" s="16" t="s">
        <v>17627</v>
      </c>
      <c r="M2129" s="16" t="s">
        <v>17628</v>
      </c>
      <c r="N2129" s="16" t="s">
        <v>17629</v>
      </c>
      <c r="O2129" s="16" t="s">
        <v>17630</v>
      </c>
      <c r="P2129" s="19">
        <v>50000</v>
      </c>
      <c r="Q2129" s="19">
        <v>6650</v>
      </c>
      <c r="R2129" s="19">
        <v>8000</v>
      </c>
      <c r="S2129" s="19">
        <v>0</v>
      </c>
      <c r="T2129" s="19">
        <v>0</v>
      </c>
      <c r="U2129" s="19"/>
      <c r="V2129" s="19">
        <v>0</v>
      </c>
      <c r="W2129" s="19"/>
      <c r="X2129" s="19">
        <v>0</v>
      </c>
      <c r="Y2129" s="19">
        <v>64650</v>
      </c>
      <c r="Z2129" s="19">
        <v>64650</v>
      </c>
      <c r="AA2129" s="20" t="s">
        <v>17631</v>
      </c>
      <c r="AB2129" s="19" t="s">
        <v>138</v>
      </c>
      <c r="AC2129" s="19" t="s">
        <v>112</v>
      </c>
    </row>
    <row r="2130" spans="1:29" x14ac:dyDescent="0.25">
      <c r="A2130" s="13" t="str">
        <f t="shared" si="69"/>
        <v>1632122974</v>
      </c>
      <c r="B2130" s="16">
        <v>59</v>
      </c>
      <c r="C2130" s="17" t="s">
        <v>17632</v>
      </c>
      <c r="D2130" s="13" t="str">
        <f t="shared" si="71"/>
        <v>1632122974</v>
      </c>
      <c r="E2130" s="17"/>
      <c r="F2130" s="16" t="s">
        <v>17633</v>
      </c>
      <c r="G2130" s="18">
        <v>44113.521724537037</v>
      </c>
      <c r="H2130" s="16" t="s">
        <v>157</v>
      </c>
      <c r="I2130" s="16" t="s">
        <v>17634</v>
      </c>
      <c r="J2130" s="16" t="s">
        <v>17634</v>
      </c>
      <c r="K2130" s="16" t="s">
        <v>17635</v>
      </c>
      <c r="L2130" s="16" t="s">
        <v>17636</v>
      </c>
      <c r="M2130" s="16" t="s">
        <v>17637</v>
      </c>
      <c r="N2130" s="16" t="s">
        <v>3639</v>
      </c>
      <c r="O2130" s="16" t="s">
        <v>3640</v>
      </c>
      <c r="P2130" s="19">
        <v>312000</v>
      </c>
      <c r="Q2130" s="19">
        <v>6650</v>
      </c>
      <c r="R2130" s="19">
        <v>18000</v>
      </c>
      <c r="S2130" s="19">
        <v>0</v>
      </c>
      <c r="T2130" s="19">
        <v>0</v>
      </c>
      <c r="U2130" s="19"/>
      <c r="V2130" s="19">
        <v>0</v>
      </c>
      <c r="W2130" s="19"/>
      <c r="X2130" s="19">
        <v>0</v>
      </c>
      <c r="Y2130" s="19">
        <v>336650</v>
      </c>
      <c r="Z2130" s="19">
        <v>336650</v>
      </c>
      <c r="AA2130" s="20"/>
      <c r="AB2130" s="19" t="s">
        <v>179</v>
      </c>
      <c r="AC2130" s="19" t="s">
        <v>112</v>
      </c>
    </row>
    <row r="2131" spans="1:29" x14ac:dyDescent="0.25">
      <c r="A2131" s="13" t="str">
        <f t="shared" si="69"/>
        <v>1151122988</v>
      </c>
      <c r="B2131" s="16">
        <v>60</v>
      </c>
      <c r="C2131" s="17" t="s">
        <v>17638</v>
      </c>
      <c r="D2131" s="13" t="str">
        <f t="shared" si="71"/>
        <v>1151122988</v>
      </c>
      <c r="E2131" s="17"/>
      <c r="F2131" s="16" t="s">
        <v>17639</v>
      </c>
      <c r="G2131" s="18">
        <v>44113.525219907409</v>
      </c>
      <c r="H2131" s="16" t="s">
        <v>157</v>
      </c>
      <c r="I2131" s="16" t="s">
        <v>17640</v>
      </c>
      <c r="J2131" s="16" t="s">
        <v>17640</v>
      </c>
      <c r="K2131" s="16" t="s">
        <v>17641</v>
      </c>
      <c r="L2131" s="16" t="s">
        <v>17642</v>
      </c>
      <c r="M2131" s="16" t="s">
        <v>17643</v>
      </c>
      <c r="N2131" s="16" t="s">
        <v>17644</v>
      </c>
      <c r="O2131" s="16" t="s">
        <v>17645</v>
      </c>
      <c r="P2131" s="19">
        <v>50000</v>
      </c>
      <c r="Q2131" s="19">
        <v>6650</v>
      </c>
      <c r="R2131" s="19">
        <v>20000</v>
      </c>
      <c r="S2131" s="19">
        <v>0</v>
      </c>
      <c r="T2131" s="19">
        <v>0</v>
      </c>
      <c r="U2131" s="19"/>
      <c r="V2131" s="19">
        <v>0</v>
      </c>
      <c r="W2131" s="19"/>
      <c r="X2131" s="19">
        <v>0</v>
      </c>
      <c r="Y2131" s="19">
        <v>76650</v>
      </c>
      <c r="Z2131" s="19">
        <v>76650</v>
      </c>
      <c r="AA2131" s="20" t="s">
        <v>17646</v>
      </c>
      <c r="AB2131" s="19" t="s">
        <v>151</v>
      </c>
      <c r="AC2131" s="19" t="s">
        <v>112</v>
      </c>
    </row>
    <row r="2132" spans="1:29" x14ac:dyDescent="0.25">
      <c r="A2132" s="13" t="str">
        <f t="shared" si="69"/>
        <v>1360222492</v>
      </c>
      <c r="B2132" s="16">
        <v>61</v>
      </c>
      <c r="C2132" s="17" t="s">
        <v>17647</v>
      </c>
      <c r="D2132" s="13" t="str">
        <f t="shared" si="71"/>
        <v>1360222492</v>
      </c>
      <c r="E2132" s="17"/>
      <c r="F2132" s="16" t="s">
        <v>17648</v>
      </c>
      <c r="G2132" s="18">
        <v>44113.529872685183</v>
      </c>
      <c r="H2132" s="16" t="s">
        <v>157</v>
      </c>
      <c r="I2132" s="16" t="s">
        <v>17649</v>
      </c>
      <c r="J2132" s="16" t="s">
        <v>17649</v>
      </c>
      <c r="K2132" s="16" t="s">
        <v>17650</v>
      </c>
      <c r="L2132" s="16" t="s">
        <v>17651</v>
      </c>
      <c r="M2132" s="16" t="s">
        <v>17652</v>
      </c>
      <c r="N2132" s="16" t="s">
        <v>335</v>
      </c>
      <c r="O2132" s="16" t="s">
        <v>336</v>
      </c>
      <c r="P2132" s="19">
        <v>885000</v>
      </c>
      <c r="Q2132" s="19">
        <v>6650</v>
      </c>
      <c r="R2132" s="19">
        <v>20000</v>
      </c>
      <c r="S2132" s="19">
        <v>0</v>
      </c>
      <c r="T2132" s="19">
        <v>0</v>
      </c>
      <c r="U2132" s="19"/>
      <c r="V2132" s="19">
        <v>0</v>
      </c>
      <c r="W2132" s="19"/>
      <c r="X2132" s="19">
        <v>0</v>
      </c>
      <c r="Y2132" s="19">
        <v>911650</v>
      </c>
      <c r="Z2132" s="19">
        <v>911650</v>
      </c>
      <c r="AA2132" s="20" t="s">
        <v>17653</v>
      </c>
      <c r="AB2132" s="19" t="s">
        <v>138</v>
      </c>
      <c r="AC2132" s="19" t="s">
        <v>112</v>
      </c>
    </row>
    <row r="2133" spans="1:29" x14ac:dyDescent="0.25">
      <c r="A2133" s="13" t="str">
        <f t="shared" si="69"/>
        <v>1505222788</v>
      </c>
      <c r="B2133" s="16">
        <v>62</v>
      </c>
      <c r="C2133" s="17" t="s">
        <v>17654</v>
      </c>
      <c r="D2133" s="13" t="str">
        <f t="shared" si="71"/>
        <v>1505222788</v>
      </c>
      <c r="E2133" s="17"/>
      <c r="F2133" s="16" t="s">
        <v>17655</v>
      </c>
      <c r="G2133" s="18">
        <v>44113.535300925927</v>
      </c>
      <c r="H2133" s="16" t="s">
        <v>157</v>
      </c>
      <c r="I2133" s="16" t="s">
        <v>17656</v>
      </c>
      <c r="J2133" s="16" t="s">
        <v>17656</v>
      </c>
      <c r="K2133" s="16" t="s">
        <v>17657</v>
      </c>
      <c r="L2133" s="16" t="s">
        <v>17658</v>
      </c>
      <c r="M2133" s="16" t="s">
        <v>17659</v>
      </c>
      <c r="N2133" s="16" t="s">
        <v>232</v>
      </c>
      <c r="O2133" s="16" t="s">
        <v>233</v>
      </c>
      <c r="P2133" s="19">
        <v>1570000</v>
      </c>
      <c r="Q2133" s="19">
        <v>6650</v>
      </c>
      <c r="R2133" s="19">
        <v>10000</v>
      </c>
      <c r="S2133" s="19">
        <v>0</v>
      </c>
      <c r="T2133" s="19">
        <v>0</v>
      </c>
      <c r="U2133" s="19"/>
      <c r="V2133" s="19">
        <v>0</v>
      </c>
      <c r="W2133" s="19"/>
      <c r="X2133" s="19">
        <v>0</v>
      </c>
      <c r="Y2133" s="19">
        <v>1586650</v>
      </c>
      <c r="Z2133" s="19">
        <v>1586650</v>
      </c>
      <c r="AA2133" s="20" t="s">
        <v>17660</v>
      </c>
      <c r="AB2133" s="19" t="s">
        <v>162</v>
      </c>
      <c r="AC2133" s="19" t="s">
        <v>112</v>
      </c>
    </row>
    <row r="2134" spans="1:29" x14ac:dyDescent="0.25">
      <c r="A2134" s="13" t="str">
        <f t="shared" si="69"/>
        <v>1356222574</v>
      </c>
      <c r="B2134" s="16">
        <v>63</v>
      </c>
      <c r="C2134" s="17" t="s">
        <v>17661</v>
      </c>
      <c r="D2134" s="13" t="str">
        <f t="shared" si="71"/>
        <v>1356222574</v>
      </c>
      <c r="E2134" s="17"/>
      <c r="F2134" s="16" t="s">
        <v>17662</v>
      </c>
      <c r="G2134" s="18">
        <v>44113.536354166667</v>
      </c>
      <c r="H2134" s="16" t="s">
        <v>157</v>
      </c>
      <c r="I2134" s="16" t="s">
        <v>17663</v>
      </c>
      <c r="J2134" s="16" t="s">
        <v>17663</v>
      </c>
      <c r="K2134" s="16" t="s">
        <v>17664</v>
      </c>
      <c r="L2134" s="16" t="s">
        <v>17665</v>
      </c>
      <c r="M2134" s="16" t="s">
        <v>17666</v>
      </c>
      <c r="N2134" s="16" t="s">
        <v>874</v>
      </c>
      <c r="O2134" s="16" t="s">
        <v>875</v>
      </c>
      <c r="P2134" s="19">
        <v>620000</v>
      </c>
      <c r="Q2134" s="19">
        <v>6650</v>
      </c>
      <c r="R2134" s="19">
        <v>15000</v>
      </c>
      <c r="S2134" s="19">
        <v>0</v>
      </c>
      <c r="T2134" s="19">
        <v>0</v>
      </c>
      <c r="U2134" s="19"/>
      <c r="V2134" s="19">
        <v>0</v>
      </c>
      <c r="W2134" s="19"/>
      <c r="X2134" s="19">
        <v>0</v>
      </c>
      <c r="Y2134" s="19">
        <v>641650</v>
      </c>
      <c r="Z2134" s="19">
        <v>641650</v>
      </c>
      <c r="AA2134" s="20" t="s">
        <v>17667</v>
      </c>
      <c r="AB2134" s="19" t="s">
        <v>151</v>
      </c>
      <c r="AC2134" s="19" t="s">
        <v>112</v>
      </c>
    </row>
    <row r="2135" spans="1:29" x14ac:dyDescent="0.25">
      <c r="A2135" s="13" t="str">
        <f t="shared" si="69"/>
        <v>1584313313</v>
      </c>
      <c r="B2135" s="16">
        <v>64</v>
      </c>
      <c r="C2135" s="17" t="s">
        <v>17668</v>
      </c>
      <c r="D2135" s="13" t="str">
        <f t="shared" si="71"/>
        <v>1584313313</v>
      </c>
      <c r="E2135" s="17"/>
      <c r="F2135" s="16" t="s">
        <v>17669</v>
      </c>
      <c r="G2135" s="18">
        <v>44114.087245370371</v>
      </c>
      <c r="H2135" s="16" t="s">
        <v>157</v>
      </c>
      <c r="I2135" s="16" t="s">
        <v>17670</v>
      </c>
      <c r="J2135" s="16" t="s">
        <v>17670</v>
      </c>
      <c r="K2135" s="16" t="s">
        <v>17671</v>
      </c>
      <c r="L2135" s="16" t="s">
        <v>17672</v>
      </c>
      <c r="M2135" s="16" t="s">
        <v>17673</v>
      </c>
      <c r="N2135" s="16" t="s">
        <v>17674</v>
      </c>
      <c r="O2135" s="16" t="s">
        <v>17675</v>
      </c>
      <c r="P2135" s="19">
        <v>50000</v>
      </c>
      <c r="Q2135" s="19">
        <v>6650</v>
      </c>
      <c r="R2135" s="19">
        <v>8000</v>
      </c>
      <c r="S2135" s="19">
        <v>0</v>
      </c>
      <c r="T2135" s="19">
        <v>0</v>
      </c>
      <c r="U2135" s="19"/>
      <c r="V2135" s="19">
        <v>0</v>
      </c>
      <c r="W2135" s="19"/>
      <c r="X2135" s="19">
        <v>0</v>
      </c>
      <c r="Y2135" s="19">
        <v>64650</v>
      </c>
      <c r="Z2135" s="19">
        <v>64650</v>
      </c>
      <c r="AA2135" s="20" t="s">
        <v>17676</v>
      </c>
      <c r="AB2135" s="19" t="s">
        <v>138</v>
      </c>
      <c r="AC2135" s="19" t="s">
        <v>112</v>
      </c>
    </row>
    <row r="2136" spans="1:29" x14ac:dyDescent="0.25">
      <c r="A2136" s="13" t="str">
        <f t="shared" ref="A2136:A2199" si="72">D2136</f>
        <v>1820513003</v>
      </c>
      <c r="B2136" s="16">
        <v>65</v>
      </c>
      <c r="C2136" s="17" t="s">
        <v>17677</v>
      </c>
      <c r="D2136" s="13" t="str">
        <f t="shared" si="71"/>
        <v>1820513003</v>
      </c>
      <c r="E2136" s="17"/>
      <c r="F2136" s="16" t="s">
        <v>17678</v>
      </c>
      <c r="G2136" s="18">
        <v>44114.105694444443</v>
      </c>
      <c r="H2136" s="16" t="s">
        <v>157</v>
      </c>
      <c r="I2136" s="16" t="s">
        <v>17679</v>
      </c>
      <c r="J2136" s="16" t="s">
        <v>17679</v>
      </c>
      <c r="K2136" s="16" t="s">
        <v>17680</v>
      </c>
      <c r="L2136" s="16" t="s">
        <v>17681</v>
      </c>
      <c r="M2136" s="16" t="s">
        <v>17682</v>
      </c>
      <c r="N2136" s="16" t="s">
        <v>17683</v>
      </c>
      <c r="O2136" s="16" t="s">
        <v>17684</v>
      </c>
      <c r="P2136" s="19">
        <v>474000</v>
      </c>
      <c r="Q2136" s="19">
        <v>6650</v>
      </c>
      <c r="R2136" s="19">
        <v>10000</v>
      </c>
      <c r="S2136" s="19">
        <v>0</v>
      </c>
      <c r="T2136" s="19">
        <v>0</v>
      </c>
      <c r="U2136" s="19"/>
      <c r="V2136" s="19">
        <v>0</v>
      </c>
      <c r="W2136" s="19"/>
      <c r="X2136" s="19">
        <v>0</v>
      </c>
      <c r="Y2136" s="19">
        <v>490650</v>
      </c>
      <c r="Z2136" s="19">
        <v>490650</v>
      </c>
      <c r="AA2136" s="20" t="s">
        <v>17685</v>
      </c>
      <c r="AB2136" s="19" t="s">
        <v>162</v>
      </c>
      <c r="AC2136" s="19" t="s">
        <v>112</v>
      </c>
    </row>
    <row r="2137" spans="1:29" x14ac:dyDescent="0.25">
      <c r="A2137" s="13" t="str">
        <f t="shared" si="72"/>
        <v>1864713591</v>
      </c>
      <c r="B2137" s="16">
        <v>66</v>
      </c>
      <c r="C2137" s="17" t="s">
        <v>17686</v>
      </c>
      <c r="D2137" s="13" t="str">
        <f t="shared" si="71"/>
        <v>1864713591</v>
      </c>
      <c r="E2137" s="17"/>
      <c r="F2137" s="16" t="s">
        <v>17687</v>
      </c>
      <c r="G2137" s="18">
        <v>44114.133321759262</v>
      </c>
      <c r="H2137" s="16" t="s">
        <v>157</v>
      </c>
      <c r="I2137" s="16" t="s">
        <v>17688</v>
      </c>
      <c r="J2137" s="16" t="s">
        <v>17688</v>
      </c>
      <c r="K2137" s="16" t="s">
        <v>17689</v>
      </c>
      <c r="L2137" s="16" t="s">
        <v>17690</v>
      </c>
      <c r="M2137" s="16" t="s">
        <v>17691</v>
      </c>
      <c r="N2137" s="16" t="s">
        <v>682</v>
      </c>
      <c r="O2137" s="16" t="s">
        <v>683</v>
      </c>
      <c r="P2137" s="19">
        <v>950000</v>
      </c>
      <c r="Q2137" s="19">
        <v>6650</v>
      </c>
      <c r="R2137" s="19">
        <v>20000</v>
      </c>
      <c r="S2137" s="19">
        <v>0</v>
      </c>
      <c r="T2137" s="19">
        <v>0</v>
      </c>
      <c r="U2137" s="19"/>
      <c r="V2137" s="19">
        <v>0</v>
      </c>
      <c r="W2137" s="19"/>
      <c r="X2137" s="19">
        <v>0</v>
      </c>
      <c r="Y2137" s="19">
        <v>976650</v>
      </c>
      <c r="Z2137" s="19">
        <v>976650</v>
      </c>
      <c r="AA2137" s="20" t="s">
        <v>17692</v>
      </c>
      <c r="AB2137" s="19" t="s">
        <v>168</v>
      </c>
      <c r="AC2137" s="19" t="s">
        <v>112</v>
      </c>
    </row>
    <row r="2138" spans="1:29" x14ac:dyDescent="0.25">
      <c r="A2138" s="13" t="str">
        <f t="shared" si="72"/>
        <v>1342713559</v>
      </c>
      <c r="B2138" s="16">
        <v>67</v>
      </c>
      <c r="C2138" s="17" t="s">
        <v>17693</v>
      </c>
      <c r="D2138" s="13" t="str">
        <f t="shared" si="71"/>
        <v>1342713559</v>
      </c>
      <c r="E2138" s="17"/>
      <c r="F2138" s="16" t="s">
        <v>17694</v>
      </c>
      <c r="G2138" s="18">
        <v>44114.134004629632</v>
      </c>
      <c r="H2138" s="16" t="s">
        <v>157</v>
      </c>
      <c r="I2138" s="16" t="s">
        <v>17695</v>
      </c>
      <c r="J2138" s="16" t="s">
        <v>17695</v>
      </c>
      <c r="K2138" s="16" t="s">
        <v>17696</v>
      </c>
      <c r="L2138" s="16" t="s">
        <v>17697</v>
      </c>
      <c r="M2138" s="16" t="s">
        <v>17698</v>
      </c>
      <c r="N2138" s="16" t="s">
        <v>776</v>
      </c>
      <c r="O2138" s="16" t="s">
        <v>777</v>
      </c>
      <c r="P2138" s="19">
        <v>474000</v>
      </c>
      <c r="Q2138" s="19">
        <v>6650</v>
      </c>
      <c r="R2138" s="19">
        <v>10000</v>
      </c>
      <c r="S2138" s="19">
        <v>0</v>
      </c>
      <c r="T2138" s="19">
        <v>0</v>
      </c>
      <c r="U2138" s="19"/>
      <c r="V2138" s="19">
        <v>0</v>
      </c>
      <c r="W2138" s="19"/>
      <c r="X2138" s="19">
        <v>0</v>
      </c>
      <c r="Y2138" s="19">
        <v>490650</v>
      </c>
      <c r="Z2138" s="19">
        <v>490650</v>
      </c>
      <c r="AA2138" s="20" t="s">
        <v>17699</v>
      </c>
      <c r="AB2138" s="19" t="s">
        <v>151</v>
      </c>
      <c r="AC2138" s="19" t="s">
        <v>112</v>
      </c>
    </row>
    <row r="2139" spans="1:29" x14ac:dyDescent="0.25">
      <c r="A2139" s="13" t="str">
        <f t="shared" si="72"/>
        <v>1384572269</v>
      </c>
      <c r="B2139" s="16">
        <v>68</v>
      </c>
      <c r="C2139" s="17" t="s">
        <v>17700</v>
      </c>
      <c r="D2139" s="13" t="str">
        <f t="shared" si="71"/>
        <v>1384572269</v>
      </c>
      <c r="E2139" s="17"/>
      <c r="F2139" s="16" t="s">
        <v>17701</v>
      </c>
      <c r="G2139" s="18">
        <v>44114.147233796299</v>
      </c>
      <c r="H2139" s="16" t="s">
        <v>157</v>
      </c>
      <c r="I2139" s="16" t="s">
        <v>17702</v>
      </c>
      <c r="J2139" s="16" t="s">
        <v>17702</v>
      </c>
      <c r="K2139" s="16" t="s">
        <v>17703</v>
      </c>
      <c r="L2139" s="16" t="s">
        <v>17704</v>
      </c>
      <c r="M2139" s="16" t="s">
        <v>17705</v>
      </c>
      <c r="N2139" s="16" t="s">
        <v>17706</v>
      </c>
      <c r="O2139" s="16" t="s">
        <v>17707</v>
      </c>
      <c r="P2139" s="19">
        <v>50000</v>
      </c>
      <c r="Q2139" s="19">
        <v>6650</v>
      </c>
      <c r="R2139" s="19">
        <v>7000</v>
      </c>
      <c r="S2139" s="19">
        <v>0</v>
      </c>
      <c r="T2139" s="19">
        <v>0</v>
      </c>
      <c r="U2139" s="19"/>
      <c r="V2139" s="19">
        <v>0</v>
      </c>
      <c r="W2139" s="19"/>
      <c r="X2139" s="19">
        <v>0</v>
      </c>
      <c r="Y2139" s="19">
        <v>63650</v>
      </c>
      <c r="Z2139" s="19">
        <v>63650</v>
      </c>
      <c r="AA2139" s="20" t="s">
        <v>17708</v>
      </c>
      <c r="AB2139" s="19" t="s">
        <v>158</v>
      </c>
      <c r="AC2139" s="19" t="s">
        <v>112</v>
      </c>
    </row>
    <row r="2140" spans="1:29" x14ac:dyDescent="0.25">
      <c r="A2140" s="13" t="str">
        <f t="shared" si="72"/>
        <v>1912913352</v>
      </c>
      <c r="B2140" s="16">
        <v>69</v>
      </c>
      <c r="C2140" s="17" t="s">
        <v>17709</v>
      </c>
      <c r="D2140" s="13" t="str">
        <f t="shared" si="71"/>
        <v>1912913352</v>
      </c>
      <c r="E2140" s="17"/>
      <c r="F2140" s="16" t="s">
        <v>17710</v>
      </c>
      <c r="G2140" s="18">
        <v>44114.153784722221</v>
      </c>
      <c r="H2140" s="16" t="s">
        <v>157</v>
      </c>
      <c r="I2140" s="16" t="s">
        <v>17711</v>
      </c>
      <c r="J2140" s="16" t="s">
        <v>17711</v>
      </c>
      <c r="K2140" s="16" t="s">
        <v>17712</v>
      </c>
      <c r="L2140" s="16" t="s">
        <v>17713</v>
      </c>
      <c r="M2140" s="16" t="s">
        <v>17714</v>
      </c>
      <c r="N2140" s="16" t="s">
        <v>865</v>
      </c>
      <c r="O2140" s="16" t="s">
        <v>866</v>
      </c>
      <c r="P2140" s="19">
        <v>474000</v>
      </c>
      <c r="Q2140" s="19">
        <v>6650</v>
      </c>
      <c r="R2140" s="19">
        <v>10000</v>
      </c>
      <c r="S2140" s="19">
        <v>0</v>
      </c>
      <c r="T2140" s="19">
        <v>0</v>
      </c>
      <c r="U2140" s="19"/>
      <c r="V2140" s="19">
        <v>0</v>
      </c>
      <c r="W2140" s="19"/>
      <c r="X2140" s="19">
        <v>0</v>
      </c>
      <c r="Y2140" s="19">
        <v>490650</v>
      </c>
      <c r="Z2140" s="19">
        <v>490650</v>
      </c>
      <c r="AA2140" s="20" t="s">
        <v>17715</v>
      </c>
      <c r="AB2140" s="19" t="s">
        <v>158</v>
      </c>
      <c r="AC2140" s="19" t="s">
        <v>112</v>
      </c>
    </row>
    <row r="2141" spans="1:29" x14ac:dyDescent="0.25">
      <c r="A2141" s="13" t="str">
        <f t="shared" si="72"/>
        <v>1634113261</v>
      </c>
      <c r="B2141" s="16">
        <v>70</v>
      </c>
      <c r="C2141" s="17" t="s">
        <v>17716</v>
      </c>
      <c r="D2141" s="13" t="str">
        <f t="shared" si="71"/>
        <v>1634113261</v>
      </c>
      <c r="E2141" s="17"/>
      <c r="F2141" s="16" t="s">
        <v>17717</v>
      </c>
      <c r="G2141" s="18">
        <v>44114.167546296296</v>
      </c>
      <c r="H2141" s="16" t="s">
        <v>157</v>
      </c>
      <c r="I2141" s="16" t="s">
        <v>17718</v>
      </c>
      <c r="J2141" s="16" t="s">
        <v>17718</v>
      </c>
      <c r="K2141" s="16" t="s">
        <v>17719</v>
      </c>
      <c r="L2141" s="16" t="s">
        <v>17720</v>
      </c>
      <c r="M2141" s="16" t="s">
        <v>17721</v>
      </c>
      <c r="N2141" s="16" t="s">
        <v>880</v>
      </c>
      <c r="O2141" s="16" t="s">
        <v>881</v>
      </c>
      <c r="P2141" s="19">
        <v>240000</v>
      </c>
      <c r="Q2141" s="19">
        <v>6650</v>
      </c>
      <c r="R2141" s="19">
        <v>0</v>
      </c>
      <c r="S2141" s="19">
        <v>0</v>
      </c>
      <c r="T2141" s="19">
        <v>0</v>
      </c>
      <c r="U2141" s="19"/>
      <c r="V2141" s="19">
        <v>0</v>
      </c>
      <c r="W2141" s="19"/>
      <c r="X2141" s="19">
        <v>0</v>
      </c>
      <c r="Y2141" s="19">
        <v>246650</v>
      </c>
      <c r="Z2141" s="19">
        <v>246650</v>
      </c>
      <c r="AA2141" s="20"/>
      <c r="AB2141" s="19"/>
      <c r="AC2141" s="19" t="s">
        <v>112</v>
      </c>
    </row>
    <row r="2142" spans="1:29" x14ac:dyDescent="0.25">
      <c r="A2142" s="13" t="str">
        <f t="shared" si="72"/>
        <v>1853023974</v>
      </c>
      <c r="B2142" s="16">
        <v>71</v>
      </c>
      <c r="C2142" s="17" t="s">
        <v>17722</v>
      </c>
      <c r="D2142" s="13" t="str">
        <f t="shared" si="71"/>
        <v>1853023974</v>
      </c>
      <c r="E2142" s="17"/>
      <c r="F2142" s="16" t="s">
        <v>17723</v>
      </c>
      <c r="G2142" s="18">
        <v>44114.168067129627</v>
      </c>
      <c r="H2142" s="16" t="s">
        <v>157</v>
      </c>
      <c r="I2142" s="16" t="s">
        <v>17724</v>
      </c>
      <c r="J2142" s="16" t="s">
        <v>17724</v>
      </c>
      <c r="K2142" s="16" t="s">
        <v>17725</v>
      </c>
      <c r="L2142" s="16" t="s">
        <v>17726</v>
      </c>
      <c r="M2142" s="16" t="s">
        <v>17727</v>
      </c>
      <c r="N2142" s="16" t="s">
        <v>560</v>
      </c>
      <c r="O2142" s="16" t="s">
        <v>561</v>
      </c>
      <c r="P2142" s="19">
        <v>988000</v>
      </c>
      <c r="Q2142" s="19">
        <v>6650</v>
      </c>
      <c r="R2142" s="19">
        <v>44000</v>
      </c>
      <c r="S2142" s="19">
        <v>0</v>
      </c>
      <c r="T2142" s="19">
        <v>0</v>
      </c>
      <c r="U2142" s="19"/>
      <c r="V2142" s="19">
        <v>0</v>
      </c>
      <c r="W2142" s="19"/>
      <c r="X2142" s="19">
        <v>0</v>
      </c>
      <c r="Y2142" s="19">
        <v>1038650</v>
      </c>
      <c r="Z2142" s="19">
        <v>1038650</v>
      </c>
      <c r="AA2142" s="20" t="s">
        <v>17728</v>
      </c>
      <c r="AB2142" s="19" t="s">
        <v>162</v>
      </c>
      <c r="AC2142" s="19" t="s">
        <v>112</v>
      </c>
    </row>
    <row r="2143" spans="1:29" x14ac:dyDescent="0.25">
      <c r="A2143" s="13" t="str">
        <f t="shared" si="72"/>
        <v>1058023865</v>
      </c>
      <c r="B2143" s="16">
        <v>72</v>
      </c>
      <c r="C2143" s="17" t="s">
        <v>17729</v>
      </c>
      <c r="D2143" s="13" t="str">
        <f t="shared" si="71"/>
        <v>1058023865</v>
      </c>
      <c r="E2143" s="17"/>
      <c r="F2143" s="16" t="s">
        <v>17730</v>
      </c>
      <c r="G2143" s="18">
        <v>44114.175115740742</v>
      </c>
      <c r="H2143" s="16" t="s">
        <v>157</v>
      </c>
      <c r="I2143" s="16" t="s">
        <v>17731</v>
      </c>
      <c r="J2143" s="16" t="s">
        <v>17731</v>
      </c>
      <c r="K2143" s="16" t="s">
        <v>17732</v>
      </c>
      <c r="L2143" s="16" t="s">
        <v>17733</v>
      </c>
      <c r="M2143" s="16" t="s">
        <v>17734</v>
      </c>
      <c r="N2143" s="16" t="s">
        <v>446</v>
      </c>
      <c r="O2143" s="16" t="s">
        <v>447</v>
      </c>
      <c r="P2143" s="19">
        <v>1462000</v>
      </c>
      <c r="Q2143" s="19">
        <v>6650</v>
      </c>
      <c r="R2143" s="19">
        <v>10000</v>
      </c>
      <c r="S2143" s="19">
        <v>0</v>
      </c>
      <c r="T2143" s="19">
        <v>0</v>
      </c>
      <c r="U2143" s="19"/>
      <c r="V2143" s="19">
        <v>0</v>
      </c>
      <c r="W2143" s="19"/>
      <c r="X2143" s="19">
        <v>0</v>
      </c>
      <c r="Y2143" s="19">
        <v>1478650</v>
      </c>
      <c r="Z2143" s="19">
        <v>1478650</v>
      </c>
      <c r="AA2143" s="20" t="s">
        <v>17735</v>
      </c>
      <c r="AB2143" s="19" t="s">
        <v>151</v>
      </c>
      <c r="AC2143" s="19" t="s">
        <v>112</v>
      </c>
    </row>
    <row r="2144" spans="1:29" x14ac:dyDescent="0.25">
      <c r="A2144" s="13" t="str">
        <f t="shared" si="72"/>
        <v>1050123435</v>
      </c>
      <c r="B2144" s="16">
        <v>73</v>
      </c>
      <c r="C2144" s="17" t="s">
        <v>17736</v>
      </c>
      <c r="D2144" s="13" t="str">
        <f t="shared" si="71"/>
        <v>1050123435</v>
      </c>
      <c r="E2144" s="17"/>
      <c r="F2144" s="16" t="s">
        <v>17737</v>
      </c>
      <c r="G2144" s="18">
        <v>44114.177164351851</v>
      </c>
      <c r="H2144" s="16" t="s">
        <v>157</v>
      </c>
      <c r="I2144" s="16" t="s">
        <v>17738</v>
      </c>
      <c r="J2144" s="16" t="s">
        <v>17738</v>
      </c>
      <c r="K2144" s="16" t="s">
        <v>17739</v>
      </c>
      <c r="L2144" s="16" t="s">
        <v>17740</v>
      </c>
      <c r="M2144" s="16" t="s">
        <v>17741</v>
      </c>
      <c r="N2144" s="16" t="s">
        <v>624</v>
      </c>
      <c r="O2144" s="16" t="s">
        <v>625</v>
      </c>
      <c r="P2144" s="19">
        <v>1860000</v>
      </c>
      <c r="Q2144" s="19">
        <v>6650</v>
      </c>
      <c r="R2144" s="19">
        <v>31000</v>
      </c>
      <c r="S2144" s="19">
        <v>0</v>
      </c>
      <c r="T2144" s="19">
        <v>0</v>
      </c>
      <c r="U2144" s="19"/>
      <c r="V2144" s="19">
        <v>0</v>
      </c>
      <c r="W2144" s="19"/>
      <c r="X2144" s="19">
        <v>0</v>
      </c>
      <c r="Y2144" s="19">
        <v>1897650</v>
      </c>
      <c r="Z2144" s="19">
        <v>1897650</v>
      </c>
      <c r="AA2144" s="20" t="s">
        <v>17742</v>
      </c>
      <c r="AB2144" s="19" t="s">
        <v>151</v>
      </c>
      <c r="AC2144" s="19" t="s">
        <v>112</v>
      </c>
    </row>
    <row r="2145" spans="1:29" x14ac:dyDescent="0.25">
      <c r="A2145" s="13" t="str">
        <f t="shared" si="72"/>
        <v>1593223488</v>
      </c>
      <c r="B2145" s="16">
        <v>74</v>
      </c>
      <c r="C2145" s="17" t="s">
        <v>17743</v>
      </c>
      <c r="D2145" s="13" t="str">
        <f t="shared" si="71"/>
        <v>1593223488</v>
      </c>
      <c r="E2145" s="17"/>
      <c r="F2145" s="16" t="s">
        <v>17744</v>
      </c>
      <c r="G2145" s="18">
        <v>44114.190891203703</v>
      </c>
      <c r="H2145" s="16" t="s">
        <v>157</v>
      </c>
      <c r="I2145" s="16" t="s">
        <v>17745</v>
      </c>
      <c r="J2145" s="16" t="s">
        <v>17745</v>
      </c>
      <c r="K2145" s="16" t="s">
        <v>17746</v>
      </c>
      <c r="L2145" s="16" t="s">
        <v>17747</v>
      </c>
      <c r="M2145" s="16" t="s">
        <v>17748</v>
      </c>
      <c r="N2145" s="16" t="s">
        <v>235</v>
      </c>
      <c r="O2145" s="16" t="s">
        <v>236</v>
      </c>
      <c r="P2145" s="19">
        <v>210000</v>
      </c>
      <c r="Q2145" s="19">
        <v>6650</v>
      </c>
      <c r="R2145" s="19">
        <v>39000</v>
      </c>
      <c r="S2145" s="19">
        <v>0</v>
      </c>
      <c r="T2145" s="19">
        <v>0</v>
      </c>
      <c r="U2145" s="19"/>
      <c r="V2145" s="19">
        <v>0</v>
      </c>
      <c r="W2145" s="19"/>
      <c r="X2145" s="19">
        <v>0</v>
      </c>
      <c r="Y2145" s="19">
        <v>255650</v>
      </c>
      <c r="Z2145" s="19">
        <v>255650</v>
      </c>
      <c r="AA2145" s="20" t="s">
        <v>17749</v>
      </c>
      <c r="AB2145" s="19" t="s">
        <v>151</v>
      </c>
      <c r="AC2145" s="19" t="s">
        <v>112</v>
      </c>
    </row>
    <row r="2146" spans="1:29" x14ac:dyDescent="0.25">
      <c r="A2146" s="13" t="str">
        <f t="shared" si="72"/>
        <v>1617223243</v>
      </c>
      <c r="B2146" s="16">
        <v>75</v>
      </c>
      <c r="C2146" s="17" t="s">
        <v>17750</v>
      </c>
      <c r="D2146" s="13" t="str">
        <f t="shared" si="71"/>
        <v>1617223243</v>
      </c>
      <c r="E2146" s="17"/>
      <c r="F2146" s="16" t="s">
        <v>17751</v>
      </c>
      <c r="G2146" s="18">
        <v>44114.194456018522</v>
      </c>
      <c r="H2146" s="16" t="s">
        <v>157</v>
      </c>
      <c r="I2146" s="16" t="s">
        <v>17752</v>
      </c>
      <c r="J2146" s="16" t="s">
        <v>17752</v>
      </c>
      <c r="K2146" s="16" t="s">
        <v>17753</v>
      </c>
      <c r="L2146" s="16" t="s">
        <v>17754</v>
      </c>
      <c r="M2146" s="16" t="s">
        <v>17755</v>
      </c>
      <c r="N2146" s="16" t="s">
        <v>17756</v>
      </c>
      <c r="O2146" s="16" t="s">
        <v>17757</v>
      </c>
      <c r="P2146" s="19">
        <v>670000</v>
      </c>
      <c r="Q2146" s="19">
        <v>6650</v>
      </c>
      <c r="R2146" s="19">
        <v>0</v>
      </c>
      <c r="S2146" s="19">
        <v>0</v>
      </c>
      <c r="T2146" s="19">
        <v>0</v>
      </c>
      <c r="U2146" s="19"/>
      <c r="V2146" s="19">
        <v>0</v>
      </c>
      <c r="W2146" s="19"/>
      <c r="X2146" s="19">
        <v>0</v>
      </c>
      <c r="Y2146" s="19">
        <v>676650</v>
      </c>
      <c r="Z2146" s="19">
        <v>676650</v>
      </c>
      <c r="AA2146" s="20"/>
      <c r="AB2146" s="19"/>
      <c r="AC2146" s="19" t="s">
        <v>112</v>
      </c>
    </row>
    <row r="2147" spans="1:29" x14ac:dyDescent="0.25">
      <c r="A2147" s="13" t="str">
        <f t="shared" si="72"/>
        <v>1858423599</v>
      </c>
      <c r="B2147" s="16">
        <v>76</v>
      </c>
      <c r="C2147" s="17" t="s">
        <v>17758</v>
      </c>
      <c r="D2147" s="13" t="str">
        <f t="shared" si="71"/>
        <v>1858423599</v>
      </c>
      <c r="E2147" s="17"/>
      <c r="F2147" s="16" t="s">
        <v>17759</v>
      </c>
      <c r="G2147" s="18">
        <v>44114.218865740739</v>
      </c>
      <c r="H2147" s="16" t="s">
        <v>157</v>
      </c>
      <c r="I2147" s="16" t="s">
        <v>17760</v>
      </c>
      <c r="J2147" s="16" t="s">
        <v>17760</v>
      </c>
      <c r="K2147" s="16" t="s">
        <v>17761</v>
      </c>
      <c r="L2147" s="16" t="s">
        <v>17762</v>
      </c>
      <c r="M2147" s="16" t="s">
        <v>17763</v>
      </c>
      <c r="N2147" s="16" t="s">
        <v>17764</v>
      </c>
      <c r="O2147" s="16" t="s">
        <v>17765</v>
      </c>
      <c r="P2147" s="19">
        <v>620000</v>
      </c>
      <c r="Q2147" s="19">
        <v>6650</v>
      </c>
      <c r="R2147" s="19">
        <v>31000</v>
      </c>
      <c r="S2147" s="19">
        <v>0</v>
      </c>
      <c r="T2147" s="19">
        <v>0</v>
      </c>
      <c r="U2147" s="19"/>
      <c r="V2147" s="19">
        <v>0</v>
      </c>
      <c r="W2147" s="19"/>
      <c r="X2147" s="19">
        <v>0</v>
      </c>
      <c r="Y2147" s="19">
        <v>657650</v>
      </c>
      <c r="Z2147" s="19">
        <v>657650</v>
      </c>
      <c r="AA2147" s="20" t="s">
        <v>17766</v>
      </c>
      <c r="AB2147" s="19" t="s">
        <v>163</v>
      </c>
      <c r="AC2147" s="19" t="s">
        <v>112</v>
      </c>
    </row>
    <row r="2148" spans="1:29" x14ac:dyDescent="0.25">
      <c r="A2148" s="13" t="str">
        <f t="shared" si="72"/>
        <v>1220623663</v>
      </c>
      <c r="B2148" s="16">
        <v>77</v>
      </c>
      <c r="C2148" s="17" t="s">
        <v>17767</v>
      </c>
      <c r="D2148" s="13" t="str">
        <f t="shared" si="71"/>
        <v>1220623663</v>
      </c>
      <c r="E2148" s="17"/>
      <c r="F2148" s="16" t="s">
        <v>17768</v>
      </c>
      <c r="G2148" s="18">
        <v>44114.233726851853</v>
      </c>
      <c r="H2148" s="16" t="s">
        <v>157</v>
      </c>
      <c r="I2148" s="16" t="s">
        <v>17769</v>
      </c>
      <c r="J2148" s="16" t="s">
        <v>17769</v>
      </c>
      <c r="K2148" s="16" t="s">
        <v>17770</v>
      </c>
      <c r="L2148" s="16" t="s">
        <v>17771</v>
      </c>
      <c r="M2148" s="16" t="s">
        <v>17772</v>
      </c>
      <c r="N2148" s="16" t="s">
        <v>17773</v>
      </c>
      <c r="O2148" s="16" t="s">
        <v>17774</v>
      </c>
      <c r="P2148" s="19">
        <v>50000</v>
      </c>
      <c r="Q2148" s="19">
        <v>6650</v>
      </c>
      <c r="R2148" s="19">
        <v>0</v>
      </c>
      <c r="S2148" s="19">
        <v>0</v>
      </c>
      <c r="T2148" s="19">
        <v>0</v>
      </c>
      <c r="U2148" s="19"/>
      <c r="V2148" s="19">
        <v>0</v>
      </c>
      <c r="W2148" s="19"/>
      <c r="X2148" s="19">
        <v>0</v>
      </c>
      <c r="Y2148" s="19">
        <v>56650</v>
      </c>
      <c r="Z2148" s="19">
        <v>56650</v>
      </c>
      <c r="AA2148" s="20"/>
      <c r="AB2148" s="19"/>
      <c r="AC2148" s="19" t="s">
        <v>112</v>
      </c>
    </row>
    <row r="2149" spans="1:29" x14ac:dyDescent="0.25">
      <c r="A2149" s="13" t="str">
        <f t="shared" si="72"/>
        <v>1031723009</v>
      </c>
      <c r="B2149" s="16">
        <v>78</v>
      </c>
      <c r="C2149" s="17" t="s">
        <v>17775</v>
      </c>
      <c r="D2149" s="13" t="str">
        <f t="shared" si="71"/>
        <v>1031723009</v>
      </c>
      <c r="E2149" s="17"/>
      <c r="F2149" s="16" t="s">
        <v>17776</v>
      </c>
      <c r="G2149" s="18">
        <v>44114.245127314818</v>
      </c>
      <c r="H2149" s="16" t="s">
        <v>157</v>
      </c>
      <c r="I2149" s="16" t="s">
        <v>17777</v>
      </c>
      <c r="J2149" s="16" t="s">
        <v>17777</v>
      </c>
      <c r="K2149" s="16" t="s">
        <v>17778</v>
      </c>
      <c r="L2149" s="16" t="s">
        <v>17779</v>
      </c>
      <c r="M2149" s="16" t="s">
        <v>17780</v>
      </c>
      <c r="N2149" s="16" t="s">
        <v>825</v>
      </c>
      <c r="O2149" s="16" t="s">
        <v>826</v>
      </c>
      <c r="P2149" s="19">
        <v>38000</v>
      </c>
      <c r="Q2149" s="19">
        <v>6650</v>
      </c>
      <c r="R2149" s="19">
        <v>10000</v>
      </c>
      <c r="S2149" s="19">
        <v>0</v>
      </c>
      <c r="T2149" s="19">
        <v>0</v>
      </c>
      <c r="U2149" s="19"/>
      <c r="V2149" s="19">
        <v>0</v>
      </c>
      <c r="W2149" s="19"/>
      <c r="X2149" s="19">
        <v>0</v>
      </c>
      <c r="Y2149" s="19">
        <v>54650</v>
      </c>
      <c r="Z2149" s="19">
        <v>54650</v>
      </c>
      <c r="AA2149" s="20" t="s">
        <v>17781</v>
      </c>
      <c r="AB2149" s="19" t="s">
        <v>151</v>
      </c>
      <c r="AC2149" s="19" t="s">
        <v>112</v>
      </c>
    </row>
    <row r="2150" spans="1:29" x14ac:dyDescent="0.25">
      <c r="A2150" s="13" t="str">
        <f t="shared" si="72"/>
        <v>1893033646</v>
      </c>
      <c r="B2150" s="16">
        <v>79</v>
      </c>
      <c r="C2150" s="17" t="s">
        <v>17782</v>
      </c>
      <c r="D2150" s="13" t="str">
        <f t="shared" si="71"/>
        <v>1893033646</v>
      </c>
      <c r="E2150" s="17"/>
      <c r="F2150" s="16" t="s">
        <v>17783</v>
      </c>
      <c r="G2150" s="18">
        <v>44114.284861111111</v>
      </c>
      <c r="H2150" s="16" t="s">
        <v>157</v>
      </c>
      <c r="I2150" s="16" t="s">
        <v>17784</v>
      </c>
      <c r="J2150" s="16" t="s">
        <v>17784</v>
      </c>
      <c r="K2150" s="16" t="s">
        <v>17785</v>
      </c>
      <c r="L2150" s="16" t="s">
        <v>17786</v>
      </c>
      <c r="M2150" s="16" t="s">
        <v>17787</v>
      </c>
      <c r="N2150" s="16" t="s">
        <v>4525</v>
      </c>
      <c r="O2150" s="16" t="s">
        <v>4526</v>
      </c>
      <c r="P2150" s="19">
        <v>1548000</v>
      </c>
      <c r="Q2150" s="19">
        <v>6650</v>
      </c>
      <c r="R2150" s="19">
        <v>22000</v>
      </c>
      <c r="S2150" s="19">
        <v>0</v>
      </c>
      <c r="T2150" s="19">
        <v>0</v>
      </c>
      <c r="U2150" s="19"/>
      <c r="V2150" s="19">
        <v>0</v>
      </c>
      <c r="W2150" s="19"/>
      <c r="X2150" s="19">
        <v>0</v>
      </c>
      <c r="Y2150" s="19">
        <v>1576650</v>
      </c>
      <c r="Z2150" s="19">
        <v>1576650</v>
      </c>
      <c r="AA2150" s="20" t="s">
        <v>17784</v>
      </c>
      <c r="AB2150" s="19" t="s">
        <v>240</v>
      </c>
      <c r="AC2150" s="19" t="s">
        <v>112</v>
      </c>
    </row>
    <row r="2151" spans="1:29" x14ac:dyDescent="0.25">
      <c r="A2151" s="13" t="str">
        <f t="shared" si="72"/>
        <v>1830782788</v>
      </c>
      <c r="B2151" s="16">
        <v>80</v>
      </c>
      <c r="C2151" s="17" t="s">
        <v>17788</v>
      </c>
      <c r="D2151" s="13" t="str">
        <f t="shared" si="71"/>
        <v>1830782788</v>
      </c>
      <c r="E2151" s="17"/>
      <c r="F2151" s="16" t="s">
        <v>17789</v>
      </c>
      <c r="G2151" s="18">
        <v>44114.286597222221</v>
      </c>
      <c r="H2151" s="16" t="s">
        <v>157</v>
      </c>
      <c r="I2151" s="16" t="s">
        <v>17790</v>
      </c>
      <c r="J2151" s="16" t="s">
        <v>17790</v>
      </c>
      <c r="K2151" s="16" t="s">
        <v>17791</v>
      </c>
      <c r="L2151" s="16" t="s">
        <v>17792</v>
      </c>
      <c r="M2151" s="16" t="s">
        <v>17793</v>
      </c>
      <c r="N2151" s="16" t="s">
        <v>17794</v>
      </c>
      <c r="O2151" s="16" t="s">
        <v>17795</v>
      </c>
      <c r="P2151" s="19">
        <v>620000</v>
      </c>
      <c r="Q2151" s="19">
        <v>6650</v>
      </c>
      <c r="R2151" s="19">
        <v>8000</v>
      </c>
      <c r="S2151" s="19">
        <v>0</v>
      </c>
      <c r="T2151" s="19">
        <v>0</v>
      </c>
      <c r="U2151" s="19"/>
      <c r="V2151" s="19">
        <v>0</v>
      </c>
      <c r="W2151" s="19"/>
      <c r="X2151" s="19">
        <v>0</v>
      </c>
      <c r="Y2151" s="19">
        <v>634650</v>
      </c>
      <c r="Z2151" s="19">
        <v>634650</v>
      </c>
      <c r="AA2151" s="20" t="s">
        <v>17796</v>
      </c>
      <c r="AB2151" s="19" t="s">
        <v>138</v>
      </c>
      <c r="AC2151" s="19" t="s">
        <v>112</v>
      </c>
    </row>
    <row r="2152" spans="1:29" x14ac:dyDescent="0.25">
      <c r="A2152" s="13" t="str">
        <f t="shared" si="72"/>
        <v>1538782314</v>
      </c>
      <c r="B2152" s="16">
        <v>81</v>
      </c>
      <c r="C2152" s="17" t="s">
        <v>17797</v>
      </c>
      <c r="D2152" s="13" t="str">
        <f t="shared" si="71"/>
        <v>1538782314</v>
      </c>
      <c r="E2152" s="17"/>
      <c r="F2152" s="16" t="s">
        <v>17798</v>
      </c>
      <c r="G2152" s="18">
        <v>44114.291180555556</v>
      </c>
      <c r="H2152" s="16" t="s">
        <v>157</v>
      </c>
      <c r="I2152" s="16" t="s">
        <v>17799</v>
      </c>
      <c r="J2152" s="16" t="s">
        <v>17799</v>
      </c>
      <c r="K2152" s="16" t="s">
        <v>17800</v>
      </c>
      <c r="L2152" s="16" t="s">
        <v>17801</v>
      </c>
      <c r="M2152" s="16" t="s">
        <v>17802</v>
      </c>
      <c r="N2152" s="16" t="s">
        <v>207</v>
      </c>
      <c r="O2152" s="16" t="s">
        <v>208</v>
      </c>
      <c r="P2152" s="19">
        <v>1689000</v>
      </c>
      <c r="Q2152" s="19">
        <v>6650</v>
      </c>
      <c r="R2152" s="19">
        <v>10000</v>
      </c>
      <c r="S2152" s="19">
        <v>0</v>
      </c>
      <c r="T2152" s="19">
        <v>0</v>
      </c>
      <c r="U2152" s="19"/>
      <c r="V2152" s="19">
        <v>0</v>
      </c>
      <c r="W2152" s="19"/>
      <c r="X2152" s="19">
        <v>0</v>
      </c>
      <c r="Y2152" s="19">
        <v>1705650</v>
      </c>
      <c r="Z2152" s="19">
        <v>1705650</v>
      </c>
      <c r="AA2152" s="20" t="s">
        <v>17803</v>
      </c>
      <c r="AB2152" s="19" t="s">
        <v>151</v>
      </c>
      <c r="AC2152" s="19" t="s">
        <v>112</v>
      </c>
    </row>
    <row r="2153" spans="1:29" x14ac:dyDescent="0.25">
      <c r="A2153" s="13" t="str">
        <f t="shared" si="72"/>
        <v>1543133303</v>
      </c>
      <c r="B2153" s="16">
        <v>82</v>
      </c>
      <c r="C2153" s="17" t="s">
        <v>17804</v>
      </c>
      <c r="D2153" s="13" t="str">
        <f t="shared" si="71"/>
        <v>1543133303</v>
      </c>
      <c r="E2153" s="17"/>
      <c r="F2153" s="16" t="s">
        <v>17805</v>
      </c>
      <c r="G2153" s="18">
        <v>44114.293657407405</v>
      </c>
      <c r="H2153" s="16" t="s">
        <v>157</v>
      </c>
      <c r="I2153" s="16" t="s">
        <v>17806</v>
      </c>
      <c r="J2153" s="16" t="s">
        <v>17806</v>
      </c>
      <c r="K2153" s="16" t="s">
        <v>17807</v>
      </c>
      <c r="L2153" s="16" t="s">
        <v>17808</v>
      </c>
      <c r="M2153" s="16" t="s">
        <v>17809</v>
      </c>
      <c r="N2153" s="16" t="s">
        <v>411</v>
      </c>
      <c r="O2153" s="16" t="s">
        <v>412</v>
      </c>
      <c r="P2153" s="19">
        <v>950000</v>
      </c>
      <c r="Q2153" s="19">
        <v>6650</v>
      </c>
      <c r="R2153" s="19">
        <v>10000</v>
      </c>
      <c r="S2153" s="19">
        <v>0</v>
      </c>
      <c r="T2153" s="19">
        <v>0</v>
      </c>
      <c r="U2153" s="19"/>
      <c r="V2153" s="19">
        <v>0</v>
      </c>
      <c r="W2153" s="19"/>
      <c r="X2153" s="19">
        <v>0</v>
      </c>
      <c r="Y2153" s="19">
        <v>966650</v>
      </c>
      <c r="Z2153" s="19">
        <v>966650</v>
      </c>
      <c r="AA2153" s="20" t="s">
        <v>17810</v>
      </c>
      <c r="AB2153" s="19" t="s">
        <v>162</v>
      </c>
      <c r="AC2153" s="19" t="s">
        <v>112</v>
      </c>
    </row>
    <row r="2154" spans="1:29" x14ac:dyDescent="0.25">
      <c r="A2154" s="13" t="str">
        <f t="shared" si="72"/>
        <v>1293882677</v>
      </c>
      <c r="B2154" s="16">
        <v>83</v>
      </c>
      <c r="C2154" s="17" t="s">
        <v>17811</v>
      </c>
      <c r="D2154" s="13" t="str">
        <f t="shared" si="71"/>
        <v>1293882677</v>
      </c>
      <c r="E2154" s="17"/>
      <c r="F2154" s="16" t="s">
        <v>17812</v>
      </c>
      <c r="G2154" s="18">
        <v>44114.297291666669</v>
      </c>
      <c r="H2154" s="16" t="s">
        <v>157</v>
      </c>
      <c r="I2154" s="16" t="s">
        <v>17813</v>
      </c>
      <c r="J2154" s="16" t="s">
        <v>17813</v>
      </c>
      <c r="K2154" s="16" t="s">
        <v>17814</v>
      </c>
      <c r="L2154" s="16" t="s">
        <v>17815</v>
      </c>
      <c r="M2154" s="16" t="s">
        <v>17816</v>
      </c>
      <c r="N2154" s="16" t="s">
        <v>207</v>
      </c>
      <c r="O2154" s="16" t="s">
        <v>208</v>
      </c>
      <c r="P2154" s="19">
        <v>160000</v>
      </c>
      <c r="Q2154" s="19">
        <v>6650</v>
      </c>
      <c r="R2154" s="19">
        <v>10000</v>
      </c>
      <c r="S2154" s="19">
        <v>0</v>
      </c>
      <c r="T2154" s="19">
        <v>0</v>
      </c>
      <c r="U2154" s="19"/>
      <c r="V2154" s="19">
        <v>0</v>
      </c>
      <c r="W2154" s="19"/>
      <c r="X2154" s="19">
        <v>0</v>
      </c>
      <c r="Y2154" s="19">
        <v>176650</v>
      </c>
      <c r="Z2154" s="19">
        <v>176650</v>
      </c>
      <c r="AA2154" s="20" t="s">
        <v>17817</v>
      </c>
      <c r="AB2154" s="19" t="s">
        <v>151</v>
      </c>
      <c r="AC2154" s="19" t="s">
        <v>112</v>
      </c>
    </row>
    <row r="2155" spans="1:29" x14ac:dyDescent="0.25">
      <c r="A2155" s="13" t="str">
        <f t="shared" si="72"/>
        <v>1743092764</v>
      </c>
      <c r="B2155" s="16">
        <v>84</v>
      </c>
      <c r="C2155" s="17" t="s">
        <v>17818</v>
      </c>
      <c r="D2155" s="13" t="str">
        <f t="shared" si="71"/>
        <v>1743092764</v>
      </c>
      <c r="E2155" s="17"/>
      <c r="F2155" s="16" t="s">
        <v>17819</v>
      </c>
      <c r="G2155" s="18">
        <v>44114.323009259257</v>
      </c>
      <c r="H2155" s="16" t="s">
        <v>157</v>
      </c>
      <c r="I2155" s="16" t="s">
        <v>17820</v>
      </c>
      <c r="J2155" s="16" t="s">
        <v>17820</v>
      </c>
      <c r="K2155" s="16" t="s">
        <v>17821</v>
      </c>
      <c r="L2155" s="16" t="s">
        <v>17822</v>
      </c>
      <c r="M2155" s="16" t="s">
        <v>17823</v>
      </c>
      <c r="N2155" s="16" t="s">
        <v>17824</v>
      </c>
      <c r="O2155" s="16" t="s">
        <v>17825</v>
      </c>
      <c r="P2155" s="19">
        <v>948000</v>
      </c>
      <c r="Q2155" s="19">
        <v>6650</v>
      </c>
      <c r="R2155" s="19">
        <v>12000</v>
      </c>
      <c r="S2155" s="19">
        <v>0</v>
      </c>
      <c r="T2155" s="19">
        <v>0</v>
      </c>
      <c r="U2155" s="19"/>
      <c r="V2155" s="19">
        <v>0</v>
      </c>
      <c r="W2155" s="19"/>
      <c r="X2155" s="19">
        <v>0</v>
      </c>
      <c r="Y2155" s="19">
        <v>966650</v>
      </c>
      <c r="Z2155" s="19">
        <v>966650</v>
      </c>
      <c r="AA2155" s="20" t="s">
        <v>17826</v>
      </c>
      <c r="AB2155" s="19" t="s">
        <v>151</v>
      </c>
      <c r="AC2155" s="19" t="s">
        <v>112</v>
      </c>
    </row>
    <row r="2156" spans="1:29" x14ac:dyDescent="0.25">
      <c r="A2156" s="13" t="str">
        <f t="shared" si="72"/>
        <v>1632192122</v>
      </c>
      <c r="B2156" s="16">
        <v>85</v>
      </c>
      <c r="C2156" s="17" t="s">
        <v>17827</v>
      </c>
      <c r="D2156" s="13" t="str">
        <f t="shared" si="71"/>
        <v>1632192122</v>
      </c>
      <c r="E2156" s="17"/>
      <c r="F2156" s="16" t="s">
        <v>17828</v>
      </c>
      <c r="G2156" s="18">
        <v>44114.333321759259</v>
      </c>
      <c r="H2156" s="16" t="s">
        <v>157</v>
      </c>
      <c r="I2156" s="16" t="s">
        <v>17829</v>
      </c>
      <c r="J2156" s="16" t="s">
        <v>17829</v>
      </c>
      <c r="K2156" s="16" t="s">
        <v>17830</v>
      </c>
      <c r="L2156" s="16" t="s">
        <v>17831</v>
      </c>
      <c r="M2156" s="16" t="s">
        <v>17832</v>
      </c>
      <c r="N2156" s="16" t="s">
        <v>17833</v>
      </c>
      <c r="O2156" s="16" t="s">
        <v>17834</v>
      </c>
      <c r="P2156" s="19">
        <v>50000</v>
      </c>
      <c r="Q2156" s="19">
        <v>6650</v>
      </c>
      <c r="R2156" s="19">
        <v>22000</v>
      </c>
      <c r="S2156" s="19">
        <v>0</v>
      </c>
      <c r="T2156" s="19">
        <v>0</v>
      </c>
      <c r="U2156" s="19"/>
      <c r="V2156" s="19">
        <v>0</v>
      </c>
      <c r="W2156" s="19"/>
      <c r="X2156" s="19">
        <v>0</v>
      </c>
      <c r="Y2156" s="19">
        <v>78650</v>
      </c>
      <c r="Z2156" s="19">
        <v>78650</v>
      </c>
      <c r="AA2156" s="20" t="s">
        <v>17829</v>
      </c>
      <c r="AB2156" s="19" t="s">
        <v>240</v>
      </c>
      <c r="AC2156" s="19" t="s">
        <v>112</v>
      </c>
    </row>
    <row r="2157" spans="1:29" x14ac:dyDescent="0.25">
      <c r="A2157" s="13" t="str">
        <f t="shared" si="72"/>
        <v>1278333500</v>
      </c>
      <c r="B2157" s="16">
        <v>86</v>
      </c>
      <c r="C2157" s="17" t="s">
        <v>17835</v>
      </c>
      <c r="D2157" s="13" t="str">
        <f t="shared" si="71"/>
        <v>1278333500</v>
      </c>
      <c r="E2157" s="17"/>
      <c r="F2157" s="16" t="s">
        <v>17836</v>
      </c>
      <c r="G2157" s="18">
        <v>44114.335370370369</v>
      </c>
      <c r="H2157" s="16" t="s">
        <v>157</v>
      </c>
      <c r="I2157" s="16" t="s">
        <v>17837</v>
      </c>
      <c r="J2157" s="16" t="s">
        <v>17837</v>
      </c>
      <c r="K2157" s="16" t="s">
        <v>17838</v>
      </c>
      <c r="L2157" s="16" t="s">
        <v>17839</v>
      </c>
      <c r="M2157" s="16" t="s">
        <v>17840</v>
      </c>
      <c r="N2157" s="16" t="s">
        <v>4525</v>
      </c>
      <c r="O2157" s="16" t="s">
        <v>4526</v>
      </c>
      <c r="P2157" s="19">
        <v>850000</v>
      </c>
      <c r="Q2157" s="19">
        <v>6650</v>
      </c>
      <c r="R2157" s="19">
        <v>22000</v>
      </c>
      <c r="S2157" s="19">
        <v>0</v>
      </c>
      <c r="T2157" s="19">
        <v>0</v>
      </c>
      <c r="U2157" s="19"/>
      <c r="V2157" s="19">
        <v>0</v>
      </c>
      <c r="W2157" s="19"/>
      <c r="X2157" s="19">
        <v>0</v>
      </c>
      <c r="Y2157" s="19">
        <v>878650</v>
      </c>
      <c r="Z2157" s="19">
        <v>878650</v>
      </c>
      <c r="AA2157" s="20" t="s">
        <v>17837</v>
      </c>
      <c r="AB2157" s="19" t="s">
        <v>240</v>
      </c>
      <c r="AC2157" s="19" t="s">
        <v>112</v>
      </c>
    </row>
    <row r="2158" spans="1:29" x14ac:dyDescent="0.25">
      <c r="A2158" s="13" t="str">
        <f t="shared" si="72"/>
        <v>1435633977</v>
      </c>
      <c r="B2158" s="16">
        <v>87</v>
      </c>
      <c r="C2158" s="17" t="s">
        <v>17841</v>
      </c>
      <c r="D2158" s="13" t="str">
        <f t="shared" si="71"/>
        <v>1435633977</v>
      </c>
      <c r="E2158" s="17"/>
      <c r="F2158" s="16" t="s">
        <v>17842</v>
      </c>
      <c r="G2158" s="18">
        <v>44114.353993055556</v>
      </c>
      <c r="H2158" s="16" t="s">
        <v>157</v>
      </c>
      <c r="I2158" s="16" t="s">
        <v>17843</v>
      </c>
      <c r="J2158" s="16" t="s">
        <v>17843</v>
      </c>
      <c r="K2158" s="16" t="s">
        <v>17844</v>
      </c>
      <c r="L2158" s="16" t="s">
        <v>17845</v>
      </c>
      <c r="M2158" s="16" t="s">
        <v>17846</v>
      </c>
      <c r="N2158" s="16" t="s">
        <v>1045</v>
      </c>
      <c r="O2158" s="16" t="s">
        <v>1046</v>
      </c>
      <c r="P2158" s="19">
        <v>925000</v>
      </c>
      <c r="Q2158" s="19">
        <v>6650</v>
      </c>
      <c r="R2158" s="19">
        <v>21000</v>
      </c>
      <c r="S2158" s="19">
        <v>0</v>
      </c>
      <c r="T2158" s="19">
        <v>0</v>
      </c>
      <c r="U2158" s="19"/>
      <c r="V2158" s="19">
        <v>0</v>
      </c>
      <c r="W2158" s="19"/>
      <c r="X2158" s="19">
        <v>0</v>
      </c>
      <c r="Y2158" s="19">
        <v>952650</v>
      </c>
      <c r="Z2158" s="19">
        <v>952650</v>
      </c>
      <c r="AA2158" s="20" t="s">
        <v>17847</v>
      </c>
      <c r="AB2158" s="19" t="s">
        <v>168</v>
      </c>
      <c r="AC2158" s="19" t="s">
        <v>112</v>
      </c>
    </row>
    <row r="2159" spans="1:29" x14ac:dyDescent="0.25">
      <c r="A2159" s="13" t="str">
        <f t="shared" si="72"/>
        <v>1996723314</v>
      </c>
      <c r="B2159" s="16">
        <v>88</v>
      </c>
      <c r="C2159" s="17" t="s">
        <v>17848</v>
      </c>
      <c r="D2159" s="13" t="str">
        <f t="shared" si="71"/>
        <v>1996723314</v>
      </c>
      <c r="E2159" s="17"/>
      <c r="F2159" s="16" t="s">
        <v>17849</v>
      </c>
      <c r="G2159" s="18">
        <v>44114.360717592594</v>
      </c>
      <c r="H2159" s="16" t="s">
        <v>157</v>
      </c>
      <c r="I2159" s="16" t="s">
        <v>17850</v>
      </c>
      <c r="J2159" s="16" t="s">
        <v>17850</v>
      </c>
      <c r="K2159" s="16" t="s">
        <v>17851</v>
      </c>
      <c r="L2159" s="16" t="s">
        <v>17852</v>
      </c>
      <c r="M2159" s="16" t="s">
        <v>17853</v>
      </c>
      <c r="N2159" s="16" t="s">
        <v>17854</v>
      </c>
      <c r="O2159" s="16" t="s">
        <v>17855</v>
      </c>
      <c r="P2159" s="19">
        <v>50000</v>
      </c>
      <c r="Q2159" s="19">
        <v>6650</v>
      </c>
      <c r="R2159" s="19">
        <v>8000</v>
      </c>
      <c r="S2159" s="19">
        <v>0</v>
      </c>
      <c r="T2159" s="19">
        <v>0</v>
      </c>
      <c r="U2159" s="19"/>
      <c r="V2159" s="19">
        <v>0</v>
      </c>
      <c r="W2159" s="19"/>
      <c r="X2159" s="19">
        <v>0</v>
      </c>
      <c r="Y2159" s="19">
        <v>64650</v>
      </c>
      <c r="Z2159" s="19">
        <v>64650</v>
      </c>
      <c r="AA2159" s="20" t="s">
        <v>17856</v>
      </c>
      <c r="AB2159" s="19" t="s">
        <v>138</v>
      </c>
      <c r="AC2159" s="19" t="s">
        <v>112</v>
      </c>
    </row>
    <row r="2160" spans="1:29" x14ac:dyDescent="0.25">
      <c r="A2160" s="13" t="str">
        <f t="shared" si="72"/>
        <v>2337333U6QI</v>
      </c>
      <c r="B2160" s="16">
        <v>89</v>
      </c>
      <c r="C2160" s="17" t="s">
        <v>17857</v>
      </c>
      <c r="D2160" s="13" t="str">
        <f t="shared" si="71"/>
        <v>2337333U6QI</v>
      </c>
      <c r="E2160" s="17"/>
      <c r="F2160" s="16" t="s">
        <v>17857</v>
      </c>
      <c r="G2160" s="18">
        <v>44114.362638888888</v>
      </c>
      <c r="H2160" s="16" t="s">
        <v>180</v>
      </c>
      <c r="I2160" s="16" t="s">
        <v>17858</v>
      </c>
      <c r="J2160" s="16" t="s">
        <v>17858</v>
      </c>
      <c r="K2160" s="16" t="s">
        <v>17859</v>
      </c>
      <c r="L2160" s="16" t="s">
        <v>17860</v>
      </c>
      <c r="M2160" s="16" t="s">
        <v>17861</v>
      </c>
      <c r="N2160" s="16" t="s">
        <v>731</v>
      </c>
      <c r="O2160" s="16" t="s">
        <v>732</v>
      </c>
      <c r="P2160" s="19">
        <v>130000</v>
      </c>
      <c r="Q2160" s="19">
        <v>5200</v>
      </c>
      <c r="R2160" s="19">
        <v>0</v>
      </c>
      <c r="S2160" s="19">
        <v>0</v>
      </c>
      <c r="T2160" s="19">
        <v>0</v>
      </c>
      <c r="U2160" s="19"/>
      <c r="V2160" s="19">
        <v>0</v>
      </c>
      <c r="W2160" s="19"/>
      <c r="X2160" s="19">
        <v>0</v>
      </c>
      <c r="Y2160" s="19">
        <v>135200</v>
      </c>
      <c r="Z2160" s="19">
        <v>135200</v>
      </c>
      <c r="AA2160" s="20"/>
      <c r="AB2160" s="19"/>
      <c r="AC2160" s="19" t="s">
        <v>112</v>
      </c>
    </row>
    <row r="2161" spans="1:29" x14ac:dyDescent="0.25">
      <c r="A2161" s="13" t="str">
        <f t="shared" si="72"/>
        <v>1084733618</v>
      </c>
      <c r="B2161" s="16">
        <v>90</v>
      </c>
      <c r="C2161" s="17" t="s">
        <v>17862</v>
      </c>
      <c r="D2161" s="13" t="str">
        <f t="shared" ref="D2161:D2224" si="73">RIGHT(C2161,LEN(C2161)-6)</f>
        <v>1084733618</v>
      </c>
      <c r="E2161" s="17"/>
      <c r="F2161" s="16" t="s">
        <v>17863</v>
      </c>
      <c r="G2161" s="18">
        <v>44114.365127314813</v>
      </c>
      <c r="H2161" s="16" t="s">
        <v>157</v>
      </c>
      <c r="I2161" s="16" t="s">
        <v>17864</v>
      </c>
      <c r="J2161" s="16" t="s">
        <v>17864</v>
      </c>
      <c r="K2161" s="16" t="s">
        <v>17865</v>
      </c>
      <c r="L2161" s="16" t="s">
        <v>17866</v>
      </c>
      <c r="M2161" s="16" t="s">
        <v>17867</v>
      </c>
      <c r="N2161" s="16" t="s">
        <v>388</v>
      </c>
      <c r="O2161" s="16" t="s">
        <v>389</v>
      </c>
      <c r="P2161" s="19">
        <v>1424000</v>
      </c>
      <c r="Q2161" s="19">
        <v>6650</v>
      </c>
      <c r="R2161" s="19">
        <v>10000</v>
      </c>
      <c r="S2161" s="19">
        <v>0</v>
      </c>
      <c r="T2161" s="19">
        <v>0</v>
      </c>
      <c r="U2161" s="19"/>
      <c r="V2161" s="19">
        <v>0</v>
      </c>
      <c r="W2161" s="19"/>
      <c r="X2161" s="19">
        <v>0</v>
      </c>
      <c r="Y2161" s="19">
        <v>1440650</v>
      </c>
      <c r="Z2161" s="19">
        <v>1440650</v>
      </c>
      <c r="AA2161" s="20" t="s">
        <v>17868</v>
      </c>
      <c r="AB2161" s="19" t="s">
        <v>162</v>
      </c>
      <c r="AC2161" s="19" t="s">
        <v>112</v>
      </c>
    </row>
    <row r="2162" spans="1:29" x14ac:dyDescent="0.25">
      <c r="A2162" s="13" t="str">
        <f t="shared" si="72"/>
        <v>1401933043</v>
      </c>
      <c r="B2162" s="16">
        <v>91</v>
      </c>
      <c r="C2162" s="17" t="s">
        <v>17869</v>
      </c>
      <c r="D2162" s="13" t="str">
        <f t="shared" si="73"/>
        <v>1401933043</v>
      </c>
      <c r="E2162" s="17"/>
      <c r="F2162" s="16" t="s">
        <v>17870</v>
      </c>
      <c r="G2162" s="18">
        <v>44114.384548611109</v>
      </c>
      <c r="H2162" s="16" t="s">
        <v>157</v>
      </c>
      <c r="I2162" s="16" t="s">
        <v>17871</v>
      </c>
      <c r="J2162" s="16" t="s">
        <v>17871</v>
      </c>
      <c r="K2162" s="16" t="s">
        <v>17872</v>
      </c>
      <c r="L2162" s="16" t="s">
        <v>17873</v>
      </c>
      <c r="M2162" s="16" t="s">
        <v>17874</v>
      </c>
      <c r="N2162" s="16" t="s">
        <v>1323</v>
      </c>
      <c r="O2162" s="16" t="s">
        <v>1324</v>
      </c>
      <c r="P2162" s="19">
        <v>620000</v>
      </c>
      <c r="Q2162" s="19">
        <v>6650</v>
      </c>
      <c r="R2162" s="19">
        <v>10000</v>
      </c>
      <c r="S2162" s="19">
        <v>0</v>
      </c>
      <c r="T2162" s="19">
        <v>0</v>
      </c>
      <c r="U2162" s="19"/>
      <c r="V2162" s="19">
        <v>0</v>
      </c>
      <c r="W2162" s="19"/>
      <c r="X2162" s="19">
        <v>0</v>
      </c>
      <c r="Y2162" s="19">
        <v>636650</v>
      </c>
      <c r="Z2162" s="19">
        <v>636650</v>
      </c>
      <c r="AA2162" s="20" t="s">
        <v>17875</v>
      </c>
      <c r="AB2162" s="19" t="s">
        <v>151</v>
      </c>
      <c r="AC2162" s="19" t="s">
        <v>112</v>
      </c>
    </row>
    <row r="2163" spans="1:29" x14ac:dyDescent="0.25">
      <c r="A2163" s="13" t="str">
        <f t="shared" si="72"/>
        <v>1869333343</v>
      </c>
      <c r="B2163" s="16">
        <v>92</v>
      </c>
      <c r="C2163" s="17" t="s">
        <v>17876</v>
      </c>
      <c r="D2163" s="13" t="str">
        <f t="shared" si="73"/>
        <v>1869333343</v>
      </c>
      <c r="E2163" s="17"/>
      <c r="F2163" s="16" t="s">
        <v>17877</v>
      </c>
      <c r="G2163" s="18">
        <v>44114.409872685188</v>
      </c>
      <c r="H2163" s="16" t="s">
        <v>157</v>
      </c>
      <c r="I2163" s="16" t="s">
        <v>17878</v>
      </c>
      <c r="J2163" s="16" t="s">
        <v>17878</v>
      </c>
      <c r="K2163" s="16" t="s">
        <v>17879</v>
      </c>
      <c r="L2163" s="16" t="s">
        <v>17880</v>
      </c>
      <c r="M2163" s="16" t="s">
        <v>17881</v>
      </c>
      <c r="N2163" s="16" t="s">
        <v>17882</v>
      </c>
      <c r="O2163" s="16" t="s">
        <v>17883</v>
      </c>
      <c r="P2163" s="19">
        <v>474000</v>
      </c>
      <c r="Q2163" s="19">
        <v>6650</v>
      </c>
      <c r="R2163" s="19">
        <v>27000</v>
      </c>
      <c r="S2163" s="19">
        <v>0</v>
      </c>
      <c r="T2163" s="19">
        <v>0</v>
      </c>
      <c r="U2163" s="19"/>
      <c r="V2163" s="19">
        <v>0</v>
      </c>
      <c r="W2163" s="19"/>
      <c r="X2163" s="19">
        <v>0</v>
      </c>
      <c r="Y2163" s="19">
        <v>507650</v>
      </c>
      <c r="Z2163" s="19">
        <v>507650</v>
      </c>
      <c r="AA2163" s="20" t="s">
        <v>17884</v>
      </c>
      <c r="AB2163" s="19" t="s">
        <v>162</v>
      </c>
      <c r="AC2163" s="19" t="s">
        <v>112</v>
      </c>
    </row>
    <row r="2164" spans="1:29" x14ac:dyDescent="0.25">
      <c r="A2164" s="13" t="str">
        <f t="shared" si="72"/>
        <v>1706143040</v>
      </c>
      <c r="B2164" s="16">
        <v>93</v>
      </c>
      <c r="C2164" s="17" t="s">
        <v>17885</v>
      </c>
      <c r="D2164" s="13" t="str">
        <f t="shared" si="73"/>
        <v>1706143040</v>
      </c>
      <c r="E2164" s="17"/>
      <c r="F2164" s="16" t="s">
        <v>17886</v>
      </c>
      <c r="G2164" s="18">
        <v>44114.412453703706</v>
      </c>
      <c r="H2164" s="16" t="s">
        <v>157</v>
      </c>
      <c r="I2164" s="16" t="s">
        <v>17887</v>
      </c>
      <c r="J2164" s="16" t="s">
        <v>17887</v>
      </c>
      <c r="K2164" s="16" t="s">
        <v>17888</v>
      </c>
      <c r="L2164" s="16" t="s">
        <v>17889</v>
      </c>
      <c r="M2164" s="16" t="s">
        <v>17890</v>
      </c>
      <c r="N2164" s="16" t="s">
        <v>1317</v>
      </c>
      <c r="O2164" s="16" t="s">
        <v>169</v>
      </c>
      <c r="P2164" s="19">
        <v>91000</v>
      </c>
      <c r="Q2164" s="19">
        <v>6650</v>
      </c>
      <c r="R2164" s="19">
        <v>8000</v>
      </c>
      <c r="S2164" s="19">
        <v>0</v>
      </c>
      <c r="T2164" s="19">
        <v>0</v>
      </c>
      <c r="U2164" s="19"/>
      <c r="V2164" s="19">
        <v>0</v>
      </c>
      <c r="W2164" s="19"/>
      <c r="X2164" s="19">
        <v>0</v>
      </c>
      <c r="Y2164" s="19">
        <v>105650</v>
      </c>
      <c r="Z2164" s="19">
        <v>105650</v>
      </c>
      <c r="AA2164" s="20" t="s">
        <v>17891</v>
      </c>
      <c r="AB2164" s="19" t="s">
        <v>158</v>
      </c>
      <c r="AC2164" s="19" t="s">
        <v>112</v>
      </c>
    </row>
    <row r="2165" spans="1:29" x14ac:dyDescent="0.25">
      <c r="A2165" s="13" t="str">
        <f t="shared" si="72"/>
        <v>1958892059</v>
      </c>
      <c r="B2165" s="16">
        <v>94</v>
      </c>
      <c r="C2165" s="17" t="s">
        <v>17892</v>
      </c>
      <c r="D2165" s="13" t="str">
        <f t="shared" si="73"/>
        <v>1958892059</v>
      </c>
      <c r="E2165" s="17"/>
      <c r="F2165" s="16" t="s">
        <v>17893</v>
      </c>
      <c r="G2165" s="18">
        <v>44114.418368055558</v>
      </c>
      <c r="H2165" s="16" t="s">
        <v>157</v>
      </c>
      <c r="I2165" s="16" t="s">
        <v>17894</v>
      </c>
      <c r="J2165" s="16" t="s">
        <v>17894</v>
      </c>
      <c r="K2165" s="16" t="s">
        <v>17895</v>
      </c>
      <c r="L2165" s="16" t="s">
        <v>17896</v>
      </c>
      <c r="M2165" s="16" t="s">
        <v>17897</v>
      </c>
      <c r="N2165" s="16" t="s">
        <v>14428</v>
      </c>
      <c r="O2165" s="16" t="s">
        <v>14429</v>
      </c>
      <c r="P2165" s="19">
        <v>1000000</v>
      </c>
      <c r="Q2165" s="19">
        <v>6650</v>
      </c>
      <c r="R2165" s="19">
        <v>10000</v>
      </c>
      <c r="S2165" s="19">
        <v>0</v>
      </c>
      <c r="T2165" s="19">
        <v>0</v>
      </c>
      <c r="U2165" s="19"/>
      <c r="V2165" s="19">
        <v>0</v>
      </c>
      <c r="W2165" s="19"/>
      <c r="X2165" s="19">
        <v>0</v>
      </c>
      <c r="Y2165" s="19">
        <v>1016650</v>
      </c>
      <c r="Z2165" s="19">
        <v>1016650</v>
      </c>
      <c r="AA2165" s="20" t="s">
        <v>17898</v>
      </c>
      <c r="AB2165" s="19" t="s">
        <v>162</v>
      </c>
      <c r="AC2165" s="19" t="s">
        <v>112</v>
      </c>
    </row>
    <row r="2166" spans="1:29" x14ac:dyDescent="0.25">
      <c r="A2166" s="13" t="str">
        <f t="shared" si="72"/>
        <v>1329892162</v>
      </c>
      <c r="B2166" s="16">
        <v>95</v>
      </c>
      <c r="C2166" s="17" t="s">
        <v>17899</v>
      </c>
      <c r="D2166" s="13" t="str">
        <f t="shared" si="73"/>
        <v>1329892162</v>
      </c>
      <c r="E2166" s="17"/>
      <c r="F2166" s="16" t="s">
        <v>17900</v>
      </c>
      <c r="G2166" s="18">
        <v>44114.419386574074</v>
      </c>
      <c r="H2166" s="16" t="s">
        <v>157</v>
      </c>
      <c r="I2166" s="16" t="s">
        <v>17901</v>
      </c>
      <c r="J2166" s="16" t="s">
        <v>17901</v>
      </c>
      <c r="K2166" s="16" t="s">
        <v>17902</v>
      </c>
      <c r="L2166" s="16" t="s">
        <v>17903</v>
      </c>
      <c r="M2166" s="16" t="s">
        <v>17904</v>
      </c>
      <c r="N2166" s="16" t="s">
        <v>17905</v>
      </c>
      <c r="O2166" s="16" t="s">
        <v>17906</v>
      </c>
      <c r="P2166" s="19">
        <v>50000</v>
      </c>
      <c r="Q2166" s="19">
        <v>6650</v>
      </c>
      <c r="R2166" s="19">
        <v>0</v>
      </c>
      <c r="S2166" s="19">
        <v>0</v>
      </c>
      <c r="T2166" s="19">
        <v>0</v>
      </c>
      <c r="U2166" s="19"/>
      <c r="V2166" s="19">
        <v>0</v>
      </c>
      <c r="W2166" s="19"/>
      <c r="X2166" s="19">
        <v>0</v>
      </c>
      <c r="Y2166" s="19">
        <v>56650</v>
      </c>
      <c r="Z2166" s="19">
        <v>56650</v>
      </c>
      <c r="AA2166" s="20"/>
      <c r="AB2166" s="19"/>
      <c r="AC2166" s="19" t="s">
        <v>112</v>
      </c>
    </row>
    <row r="2167" spans="1:29" x14ac:dyDescent="0.25">
      <c r="A2167" s="13" t="str">
        <f t="shared" si="72"/>
        <v>1179243497</v>
      </c>
      <c r="B2167" s="16">
        <v>96</v>
      </c>
      <c r="C2167" s="17" t="s">
        <v>17907</v>
      </c>
      <c r="D2167" s="13" t="str">
        <f t="shared" si="73"/>
        <v>1179243497</v>
      </c>
      <c r="E2167" s="17"/>
      <c r="F2167" s="16" t="s">
        <v>17908</v>
      </c>
      <c r="G2167" s="18">
        <v>44114.428738425922</v>
      </c>
      <c r="H2167" s="16" t="s">
        <v>157</v>
      </c>
      <c r="I2167" s="16" t="s">
        <v>17909</v>
      </c>
      <c r="J2167" s="16" t="s">
        <v>17909</v>
      </c>
      <c r="K2167" s="16" t="s">
        <v>17910</v>
      </c>
      <c r="L2167" s="16" t="s">
        <v>17911</v>
      </c>
      <c r="M2167" s="16" t="s">
        <v>17912</v>
      </c>
      <c r="N2167" s="16" t="s">
        <v>17913</v>
      </c>
      <c r="O2167" s="16" t="s">
        <v>17914</v>
      </c>
      <c r="P2167" s="19">
        <v>50000</v>
      </c>
      <c r="Q2167" s="19">
        <v>6650</v>
      </c>
      <c r="R2167" s="19">
        <v>10000</v>
      </c>
      <c r="S2167" s="19">
        <v>0</v>
      </c>
      <c r="T2167" s="19">
        <v>0</v>
      </c>
      <c r="U2167" s="19"/>
      <c r="V2167" s="19">
        <v>0</v>
      </c>
      <c r="W2167" s="19"/>
      <c r="X2167" s="19">
        <v>0</v>
      </c>
      <c r="Y2167" s="19">
        <v>66650</v>
      </c>
      <c r="Z2167" s="19">
        <v>66650</v>
      </c>
      <c r="AA2167" s="20" t="s">
        <v>17915</v>
      </c>
      <c r="AB2167" s="19" t="s">
        <v>162</v>
      </c>
      <c r="AC2167" s="19" t="s">
        <v>112</v>
      </c>
    </row>
    <row r="2168" spans="1:29" x14ac:dyDescent="0.25">
      <c r="A2168" s="13" t="str">
        <f t="shared" si="72"/>
        <v>1220003966</v>
      </c>
      <c r="B2168" s="16">
        <v>97</v>
      </c>
      <c r="C2168" s="17" t="s">
        <v>17916</v>
      </c>
      <c r="D2168" s="13" t="str">
        <f t="shared" si="73"/>
        <v>1220003966</v>
      </c>
      <c r="E2168" s="17"/>
      <c r="F2168" s="16" t="s">
        <v>17917</v>
      </c>
      <c r="G2168" s="18">
        <v>44114.436006944445</v>
      </c>
      <c r="H2168" s="16" t="s">
        <v>157</v>
      </c>
      <c r="I2168" s="16" t="s">
        <v>17918</v>
      </c>
      <c r="J2168" s="16" t="s">
        <v>17918</v>
      </c>
      <c r="K2168" s="16" t="s">
        <v>17919</v>
      </c>
      <c r="L2168" s="16" t="s">
        <v>17920</v>
      </c>
      <c r="M2168" s="16" t="s">
        <v>17921</v>
      </c>
      <c r="N2168" s="16" t="s">
        <v>1457</v>
      </c>
      <c r="O2168" s="16" t="s">
        <v>317</v>
      </c>
      <c r="P2168" s="19">
        <v>474000</v>
      </c>
      <c r="Q2168" s="19">
        <v>6650</v>
      </c>
      <c r="R2168" s="19">
        <v>0</v>
      </c>
      <c r="S2168" s="19">
        <v>0</v>
      </c>
      <c r="T2168" s="19">
        <v>0</v>
      </c>
      <c r="U2168" s="19"/>
      <c r="V2168" s="19">
        <v>0</v>
      </c>
      <c r="W2168" s="19"/>
      <c r="X2168" s="19">
        <v>0</v>
      </c>
      <c r="Y2168" s="19">
        <v>480650</v>
      </c>
      <c r="Z2168" s="19">
        <v>480650</v>
      </c>
      <c r="AA2168" s="20"/>
      <c r="AB2168" s="19"/>
      <c r="AC2168" s="19" t="s">
        <v>112</v>
      </c>
    </row>
    <row r="2169" spans="1:29" x14ac:dyDescent="0.25">
      <c r="A2169" s="13" t="str">
        <f t="shared" si="72"/>
        <v>1362203895</v>
      </c>
      <c r="B2169" s="16">
        <v>98</v>
      </c>
      <c r="C2169" s="17" t="s">
        <v>17922</v>
      </c>
      <c r="D2169" s="13" t="str">
        <f t="shared" si="73"/>
        <v>1362203895</v>
      </c>
      <c r="E2169" s="17"/>
      <c r="F2169" s="16" t="s">
        <v>17923</v>
      </c>
      <c r="G2169" s="18">
        <v>44114.45758101852</v>
      </c>
      <c r="H2169" s="16" t="s">
        <v>157</v>
      </c>
      <c r="I2169" s="16" t="s">
        <v>17924</v>
      </c>
      <c r="J2169" s="16" t="s">
        <v>17924</v>
      </c>
      <c r="K2169" s="16" t="s">
        <v>17925</v>
      </c>
      <c r="L2169" s="16" t="s">
        <v>17926</v>
      </c>
      <c r="M2169" s="16" t="s">
        <v>17927</v>
      </c>
      <c r="N2169" s="16" t="s">
        <v>235</v>
      </c>
      <c r="O2169" s="16" t="s">
        <v>236</v>
      </c>
      <c r="P2169" s="19">
        <v>105000</v>
      </c>
      <c r="Q2169" s="19">
        <v>6650</v>
      </c>
      <c r="R2169" s="19">
        <v>26000</v>
      </c>
      <c r="S2169" s="19">
        <v>0</v>
      </c>
      <c r="T2169" s="19">
        <v>0</v>
      </c>
      <c r="U2169" s="19"/>
      <c r="V2169" s="19">
        <v>0</v>
      </c>
      <c r="W2169" s="19"/>
      <c r="X2169" s="19">
        <v>0</v>
      </c>
      <c r="Y2169" s="19">
        <v>137650</v>
      </c>
      <c r="Z2169" s="19">
        <v>137650</v>
      </c>
      <c r="AA2169" s="20" t="s">
        <v>17928</v>
      </c>
      <c r="AB2169" s="19" t="s">
        <v>138</v>
      </c>
      <c r="AC2169" s="19" t="s">
        <v>112</v>
      </c>
    </row>
    <row r="2170" spans="1:29" x14ac:dyDescent="0.25">
      <c r="A2170" s="13" t="str">
        <f t="shared" si="72"/>
        <v>1037543389</v>
      </c>
      <c r="B2170" s="16">
        <v>99</v>
      </c>
      <c r="C2170" s="17" t="s">
        <v>17929</v>
      </c>
      <c r="D2170" s="13" t="str">
        <f t="shared" si="73"/>
        <v>1037543389</v>
      </c>
      <c r="E2170" s="17"/>
      <c r="F2170" s="16" t="s">
        <v>17930</v>
      </c>
      <c r="G2170" s="18">
        <v>44114.461296296293</v>
      </c>
      <c r="H2170" s="16" t="s">
        <v>157</v>
      </c>
      <c r="I2170" s="16" t="s">
        <v>17931</v>
      </c>
      <c r="J2170" s="16" t="s">
        <v>17931</v>
      </c>
      <c r="K2170" s="16" t="s">
        <v>17932</v>
      </c>
      <c r="L2170" s="16" t="s">
        <v>17933</v>
      </c>
      <c r="M2170" s="16" t="s">
        <v>17934</v>
      </c>
      <c r="N2170" s="16" t="s">
        <v>370</v>
      </c>
      <c r="O2170" s="16" t="s">
        <v>371</v>
      </c>
      <c r="P2170" s="19">
        <v>512000</v>
      </c>
      <c r="Q2170" s="19">
        <v>6650</v>
      </c>
      <c r="R2170" s="19">
        <v>8000</v>
      </c>
      <c r="S2170" s="19">
        <v>0</v>
      </c>
      <c r="T2170" s="19">
        <v>0</v>
      </c>
      <c r="U2170" s="19"/>
      <c r="V2170" s="19">
        <v>0</v>
      </c>
      <c r="W2170" s="19"/>
      <c r="X2170" s="19">
        <v>0</v>
      </c>
      <c r="Y2170" s="19">
        <v>526650</v>
      </c>
      <c r="Z2170" s="19">
        <v>526650</v>
      </c>
      <c r="AA2170" s="20" t="s">
        <v>17935</v>
      </c>
      <c r="AB2170" s="19" t="s">
        <v>162</v>
      </c>
      <c r="AC2170" s="19" t="s">
        <v>112</v>
      </c>
    </row>
    <row r="2171" spans="1:29" x14ac:dyDescent="0.25">
      <c r="A2171" s="13" t="str">
        <f t="shared" si="72"/>
        <v>1763503832</v>
      </c>
      <c r="B2171" s="16">
        <v>100</v>
      </c>
      <c r="C2171" s="17" t="s">
        <v>17936</v>
      </c>
      <c r="D2171" s="13" t="str">
        <f t="shared" si="73"/>
        <v>1763503832</v>
      </c>
      <c r="E2171" s="17"/>
      <c r="F2171" s="16" t="s">
        <v>17937</v>
      </c>
      <c r="G2171" s="18">
        <v>44114.495081018518</v>
      </c>
      <c r="H2171" s="16" t="s">
        <v>157</v>
      </c>
      <c r="I2171" s="16" t="s">
        <v>17938</v>
      </c>
      <c r="J2171" s="16" t="s">
        <v>17938</v>
      </c>
      <c r="K2171" s="16" t="s">
        <v>17939</v>
      </c>
      <c r="L2171" s="16" t="s">
        <v>17940</v>
      </c>
      <c r="M2171" s="16" t="s">
        <v>17941</v>
      </c>
      <c r="N2171" s="16" t="s">
        <v>17942</v>
      </c>
      <c r="O2171" s="16" t="s">
        <v>17943</v>
      </c>
      <c r="P2171" s="19">
        <v>50000</v>
      </c>
      <c r="Q2171" s="19">
        <v>6650</v>
      </c>
      <c r="R2171" s="19">
        <v>0</v>
      </c>
      <c r="S2171" s="19">
        <v>0</v>
      </c>
      <c r="T2171" s="19">
        <v>0</v>
      </c>
      <c r="U2171" s="19"/>
      <c r="V2171" s="19">
        <v>0</v>
      </c>
      <c r="W2171" s="19"/>
      <c r="X2171" s="19">
        <v>0</v>
      </c>
      <c r="Y2171" s="19">
        <v>56650</v>
      </c>
      <c r="Z2171" s="19">
        <v>56650</v>
      </c>
      <c r="AA2171" s="20"/>
      <c r="AB2171" s="19"/>
      <c r="AC2171" s="19" t="s">
        <v>112</v>
      </c>
    </row>
    <row r="2172" spans="1:29" x14ac:dyDescent="0.25">
      <c r="A2172" s="13" t="str">
        <f t="shared" si="72"/>
        <v>1288603671</v>
      </c>
      <c r="B2172" s="16">
        <v>101</v>
      </c>
      <c r="C2172" s="17" t="s">
        <v>17944</v>
      </c>
      <c r="D2172" s="13" t="str">
        <f t="shared" si="73"/>
        <v>1288603671</v>
      </c>
      <c r="E2172" s="17"/>
      <c r="F2172" s="16" t="s">
        <v>17945</v>
      </c>
      <c r="G2172" s="18">
        <v>44114.511307870373</v>
      </c>
      <c r="H2172" s="16" t="s">
        <v>157</v>
      </c>
      <c r="I2172" s="16" t="s">
        <v>17946</v>
      </c>
      <c r="J2172" s="16" t="s">
        <v>17946</v>
      </c>
      <c r="K2172" s="16" t="s">
        <v>17947</v>
      </c>
      <c r="L2172" s="16" t="s">
        <v>17948</v>
      </c>
      <c r="M2172" s="16" t="s">
        <v>17949</v>
      </c>
      <c r="N2172" s="16" t="s">
        <v>712</v>
      </c>
      <c r="O2172" s="16" t="s">
        <v>713</v>
      </c>
      <c r="P2172" s="19">
        <v>960000</v>
      </c>
      <c r="Q2172" s="19">
        <v>6650</v>
      </c>
      <c r="R2172" s="19">
        <v>22000</v>
      </c>
      <c r="S2172" s="19">
        <v>0</v>
      </c>
      <c r="T2172" s="19">
        <v>0</v>
      </c>
      <c r="U2172" s="19"/>
      <c r="V2172" s="19">
        <v>0</v>
      </c>
      <c r="W2172" s="19"/>
      <c r="X2172" s="19">
        <v>0</v>
      </c>
      <c r="Y2172" s="19">
        <v>988650</v>
      </c>
      <c r="Z2172" s="19">
        <v>988650</v>
      </c>
      <c r="AA2172" s="20" t="s">
        <v>17950</v>
      </c>
      <c r="AB2172" s="19" t="s">
        <v>162</v>
      </c>
      <c r="AC2172" s="19" t="s">
        <v>112</v>
      </c>
    </row>
    <row r="2173" spans="1:29" x14ac:dyDescent="0.25">
      <c r="A2173" s="13" t="str">
        <f t="shared" si="72"/>
        <v>1758703753</v>
      </c>
      <c r="B2173" s="16">
        <v>102</v>
      </c>
      <c r="C2173" s="17" t="s">
        <v>17951</v>
      </c>
      <c r="D2173" s="13" t="str">
        <f t="shared" si="73"/>
        <v>1758703753</v>
      </c>
      <c r="E2173" s="17"/>
      <c r="F2173" s="16" t="s">
        <v>17952</v>
      </c>
      <c r="G2173" s="18">
        <v>44114.525034722225</v>
      </c>
      <c r="H2173" s="16" t="s">
        <v>157</v>
      </c>
      <c r="I2173" s="16" t="s">
        <v>17953</v>
      </c>
      <c r="J2173" s="16" t="s">
        <v>17953</v>
      </c>
      <c r="K2173" s="16" t="s">
        <v>17954</v>
      </c>
      <c r="L2173" s="16" t="s">
        <v>17955</v>
      </c>
      <c r="M2173" s="16" t="s">
        <v>17956</v>
      </c>
      <c r="N2173" s="16" t="s">
        <v>285</v>
      </c>
      <c r="O2173" s="16" t="s">
        <v>286</v>
      </c>
      <c r="P2173" s="19">
        <v>850000</v>
      </c>
      <c r="Q2173" s="19">
        <v>6650</v>
      </c>
      <c r="R2173" s="19">
        <v>38000</v>
      </c>
      <c r="S2173" s="19">
        <v>0</v>
      </c>
      <c r="T2173" s="19">
        <v>0</v>
      </c>
      <c r="U2173" s="19"/>
      <c r="V2173" s="19">
        <v>0</v>
      </c>
      <c r="W2173" s="19"/>
      <c r="X2173" s="19">
        <v>0</v>
      </c>
      <c r="Y2173" s="19">
        <v>894650</v>
      </c>
      <c r="Z2173" s="19">
        <v>894650</v>
      </c>
      <c r="AA2173" s="20" t="s">
        <v>17957</v>
      </c>
      <c r="AB2173" s="19" t="s">
        <v>138</v>
      </c>
      <c r="AC2173" s="19" t="s">
        <v>112</v>
      </c>
    </row>
    <row r="2174" spans="1:29" x14ac:dyDescent="0.25">
      <c r="A2174" s="13" t="str">
        <f t="shared" si="72"/>
        <v>1042703356</v>
      </c>
      <c r="B2174" s="16">
        <v>103</v>
      </c>
      <c r="C2174" s="17" t="s">
        <v>17958</v>
      </c>
      <c r="D2174" s="13" t="str">
        <f t="shared" si="73"/>
        <v>1042703356</v>
      </c>
      <c r="E2174" s="17"/>
      <c r="F2174" s="16" t="s">
        <v>17959</v>
      </c>
      <c r="G2174" s="18">
        <v>44114.52851851852</v>
      </c>
      <c r="H2174" s="16" t="s">
        <v>157</v>
      </c>
      <c r="I2174" s="16" t="s">
        <v>17960</v>
      </c>
      <c r="J2174" s="16" t="s">
        <v>17960</v>
      </c>
      <c r="K2174" s="16" t="s">
        <v>17961</v>
      </c>
      <c r="L2174" s="16" t="s">
        <v>17962</v>
      </c>
      <c r="M2174" s="16" t="s">
        <v>17963</v>
      </c>
      <c r="N2174" s="16" t="s">
        <v>17964</v>
      </c>
      <c r="O2174" s="16" t="s">
        <v>17965</v>
      </c>
      <c r="P2174" s="19">
        <v>50000</v>
      </c>
      <c r="Q2174" s="19">
        <v>6650</v>
      </c>
      <c r="R2174" s="19">
        <v>0</v>
      </c>
      <c r="S2174" s="19">
        <v>0</v>
      </c>
      <c r="T2174" s="19">
        <v>0</v>
      </c>
      <c r="U2174" s="19"/>
      <c r="V2174" s="19">
        <v>0</v>
      </c>
      <c r="W2174" s="19"/>
      <c r="X2174" s="19">
        <v>0</v>
      </c>
      <c r="Y2174" s="19">
        <v>56650</v>
      </c>
      <c r="Z2174" s="19">
        <v>56650</v>
      </c>
      <c r="AA2174" s="20"/>
      <c r="AB2174" s="19"/>
      <c r="AC2174" s="19" t="s">
        <v>112</v>
      </c>
    </row>
    <row r="2175" spans="1:29" x14ac:dyDescent="0.25">
      <c r="A2175" s="13" t="str">
        <f t="shared" si="72"/>
        <v>1664803704</v>
      </c>
      <c r="B2175" s="16">
        <v>104</v>
      </c>
      <c r="C2175" s="17" t="s">
        <v>17966</v>
      </c>
      <c r="D2175" s="13" t="str">
        <f t="shared" si="73"/>
        <v>1664803704</v>
      </c>
      <c r="E2175" s="17"/>
      <c r="F2175" s="16" t="s">
        <v>17967</v>
      </c>
      <c r="G2175" s="18">
        <v>44114.529814814814</v>
      </c>
      <c r="H2175" s="16" t="s">
        <v>157</v>
      </c>
      <c r="I2175" s="16" t="s">
        <v>17968</v>
      </c>
      <c r="J2175" s="16" t="s">
        <v>17968</v>
      </c>
      <c r="K2175" s="16" t="s">
        <v>17969</v>
      </c>
      <c r="L2175" s="16" t="s">
        <v>17970</v>
      </c>
      <c r="M2175" s="16" t="s">
        <v>17971</v>
      </c>
      <c r="N2175" s="16" t="s">
        <v>687</v>
      </c>
      <c r="O2175" s="16" t="s">
        <v>688</v>
      </c>
      <c r="P2175" s="19">
        <v>620000</v>
      </c>
      <c r="Q2175" s="19">
        <v>6650</v>
      </c>
      <c r="R2175" s="19">
        <v>11000</v>
      </c>
      <c r="S2175" s="19">
        <v>0</v>
      </c>
      <c r="T2175" s="19">
        <v>0</v>
      </c>
      <c r="U2175" s="19"/>
      <c r="V2175" s="19">
        <v>0</v>
      </c>
      <c r="W2175" s="19"/>
      <c r="X2175" s="19">
        <v>0</v>
      </c>
      <c r="Y2175" s="19">
        <v>637650</v>
      </c>
      <c r="Z2175" s="19">
        <v>637650</v>
      </c>
      <c r="AA2175" s="20" t="s">
        <v>17972</v>
      </c>
      <c r="AB2175" s="19" t="s">
        <v>162</v>
      </c>
      <c r="AC2175" s="19" t="s">
        <v>112</v>
      </c>
    </row>
    <row r="2176" spans="1:29" x14ac:dyDescent="0.25">
      <c r="A2176" s="13" t="str">
        <f t="shared" si="72"/>
        <v>1953903437</v>
      </c>
      <c r="B2176" s="16">
        <v>105</v>
      </c>
      <c r="C2176" s="17" t="s">
        <v>17973</v>
      </c>
      <c r="D2176" s="13" t="str">
        <f t="shared" si="73"/>
        <v>1953903437</v>
      </c>
      <c r="E2176" s="17"/>
      <c r="F2176" s="16" t="s">
        <v>17974</v>
      </c>
      <c r="G2176" s="18">
        <v>44114.540324074071</v>
      </c>
      <c r="H2176" s="16" t="s">
        <v>157</v>
      </c>
      <c r="I2176" s="16" t="s">
        <v>17975</v>
      </c>
      <c r="J2176" s="16" t="s">
        <v>17975</v>
      </c>
      <c r="K2176" s="16" t="s">
        <v>17976</v>
      </c>
      <c r="L2176" s="16" t="s">
        <v>17977</v>
      </c>
      <c r="M2176" s="16" t="s">
        <v>17978</v>
      </c>
      <c r="N2176" s="16" t="s">
        <v>17979</v>
      </c>
      <c r="O2176" s="16" t="s">
        <v>17980</v>
      </c>
      <c r="P2176" s="19">
        <v>50000</v>
      </c>
      <c r="Q2176" s="19">
        <v>6650</v>
      </c>
      <c r="R2176" s="19">
        <v>0</v>
      </c>
      <c r="S2176" s="19">
        <v>0</v>
      </c>
      <c r="T2176" s="19">
        <v>0</v>
      </c>
      <c r="U2176" s="19"/>
      <c r="V2176" s="19">
        <v>0</v>
      </c>
      <c r="W2176" s="19"/>
      <c r="X2176" s="19">
        <v>0</v>
      </c>
      <c r="Y2176" s="19">
        <v>56650</v>
      </c>
      <c r="Z2176" s="19">
        <v>56650</v>
      </c>
      <c r="AA2176" s="20"/>
      <c r="AB2176" s="19"/>
      <c r="AC2176" s="19" t="s">
        <v>112</v>
      </c>
    </row>
    <row r="2177" spans="1:29" x14ac:dyDescent="0.25">
      <c r="A2177" s="13" t="str">
        <f t="shared" si="72"/>
        <v>1142693549</v>
      </c>
      <c r="B2177" s="16">
        <v>106</v>
      </c>
      <c r="C2177" s="17" t="s">
        <v>17981</v>
      </c>
      <c r="D2177" s="13" t="str">
        <f t="shared" si="73"/>
        <v>1142693549</v>
      </c>
      <c r="E2177" s="17"/>
      <c r="F2177" s="16" t="s">
        <v>17982</v>
      </c>
      <c r="G2177" s="18">
        <v>44115.045069444444</v>
      </c>
      <c r="H2177" s="16" t="s">
        <v>157</v>
      </c>
      <c r="I2177" s="16" t="s">
        <v>17983</v>
      </c>
      <c r="J2177" s="16" t="s">
        <v>17983</v>
      </c>
      <c r="K2177" s="16" t="s">
        <v>17984</v>
      </c>
      <c r="L2177" s="16" t="s">
        <v>17985</v>
      </c>
      <c r="M2177" s="16" t="s">
        <v>17986</v>
      </c>
      <c r="N2177" s="16" t="s">
        <v>1091</v>
      </c>
      <c r="O2177" s="16" t="s">
        <v>1092</v>
      </c>
      <c r="P2177" s="19">
        <v>2334000</v>
      </c>
      <c r="Q2177" s="19">
        <v>6650</v>
      </c>
      <c r="R2177" s="19">
        <v>7000</v>
      </c>
      <c r="S2177" s="19">
        <v>0</v>
      </c>
      <c r="T2177" s="19">
        <v>0</v>
      </c>
      <c r="U2177" s="19"/>
      <c r="V2177" s="19">
        <v>0</v>
      </c>
      <c r="W2177" s="19"/>
      <c r="X2177" s="19">
        <v>0</v>
      </c>
      <c r="Y2177" s="19">
        <v>2347650</v>
      </c>
      <c r="Z2177" s="19">
        <v>2347650</v>
      </c>
      <c r="AA2177" s="20" t="s">
        <v>17987</v>
      </c>
      <c r="AB2177" s="19" t="s">
        <v>162</v>
      </c>
      <c r="AC2177" s="19" t="s">
        <v>112</v>
      </c>
    </row>
    <row r="2178" spans="1:29" x14ac:dyDescent="0.25">
      <c r="A2178" s="13" t="str">
        <f t="shared" si="72"/>
        <v>1291693784</v>
      </c>
      <c r="B2178" s="16">
        <v>107</v>
      </c>
      <c r="C2178" s="17" t="s">
        <v>17988</v>
      </c>
      <c r="D2178" s="13" t="str">
        <f t="shared" si="73"/>
        <v>1291693784</v>
      </c>
      <c r="E2178" s="17"/>
      <c r="F2178" s="16" t="s">
        <v>17989</v>
      </c>
      <c r="G2178" s="18">
        <v>44115.056712962964</v>
      </c>
      <c r="H2178" s="16" t="s">
        <v>157</v>
      </c>
      <c r="I2178" s="16" t="s">
        <v>17990</v>
      </c>
      <c r="J2178" s="16" t="s">
        <v>17990</v>
      </c>
      <c r="K2178" s="16" t="s">
        <v>17991</v>
      </c>
      <c r="L2178" s="16" t="s">
        <v>17992</v>
      </c>
      <c r="M2178" s="16" t="s">
        <v>17993</v>
      </c>
      <c r="N2178" s="16" t="s">
        <v>1215</v>
      </c>
      <c r="O2178" s="16" t="s">
        <v>1216</v>
      </c>
      <c r="P2178" s="19">
        <v>620000</v>
      </c>
      <c r="Q2178" s="19">
        <v>6650</v>
      </c>
      <c r="R2178" s="19">
        <v>7000</v>
      </c>
      <c r="S2178" s="19">
        <v>0</v>
      </c>
      <c r="T2178" s="19">
        <v>0</v>
      </c>
      <c r="U2178" s="19"/>
      <c r="V2178" s="19">
        <v>0</v>
      </c>
      <c r="W2178" s="19"/>
      <c r="X2178" s="19">
        <v>0</v>
      </c>
      <c r="Y2178" s="19">
        <v>633650</v>
      </c>
      <c r="Z2178" s="19">
        <v>633650</v>
      </c>
      <c r="AA2178" s="20" t="s">
        <v>17994</v>
      </c>
      <c r="AB2178" s="19" t="s">
        <v>162</v>
      </c>
      <c r="AC2178" s="19" t="s">
        <v>112</v>
      </c>
    </row>
    <row r="2179" spans="1:29" x14ac:dyDescent="0.25">
      <c r="A2179" s="13" t="str">
        <f t="shared" si="72"/>
        <v>1139093532</v>
      </c>
      <c r="B2179" s="16">
        <v>108</v>
      </c>
      <c r="C2179" s="17" t="s">
        <v>17995</v>
      </c>
      <c r="D2179" s="13" t="str">
        <f t="shared" si="73"/>
        <v>1139093532</v>
      </c>
      <c r="E2179" s="17"/>
      <c r="F2179" s="16" t="s">
        <v>17996</v>
      </c>
      <c r="G2179" s="18">
        <v>44115.068831018521</v>
      </c>
      <c r="H2179" s="16" t="s">
        <v>157</v>
      </c>
      <c r="I2179" s="16" t="s">
        <v>17997</v>
      </c>
      <c r="J2179" s="16" t="s">
        <v>17997</v>
      </c>
      <c r="K2179" s="16" t="s">
        <v>17998</v>
      </c>
      <c r="L2179" s="16" t="s">
        <v>17999</v>
      </c>
      <c r="M2179" s="16" t="s">
        <v>18000</v>
      </c>
      <c r="N2179" s="16" t="s">
        <v>570</v>
      </c>
      <c r="O2179" s="16" t="s">
        <v>571</v>
      </c>
      <c r="P2179" s="19">
        <v>3532000</v>
      </c>
      <c r="Q2179" s="19">
        <v>6650</v>
      </c>
      <c r="R2179" s="19">
        <v>16000</v>
      </c>
      <c r="S2179" s="19">
        <v>0</v>
      </c>
      <c r="T2179" s="19">
        <v>0</v>
      </c>
      <c r="U2179" s="19"/>
      <c r="V2179" s="19">
        <v>0</v>
      </c>
      <c r="W2179" s="19"/>
      <c r="X2179" s="19">
        <v>0</v>
      </c>
      <c r="Y2179" s="19">
        <v>3554650</v>
      </c>
      <c r="Z2179" s="19">
        <v>3554650</v>
      </c>
      <c r="AA2179" s="20" t="s">
        <v>18001</v>
      </c>
      <c r="AB2179" s="19" t="s">
        <v>138</v>
      </c>
      <c r="AC2179" s="19" t="s">
        <v>112</v>
      </c>
    </row>
    <row r="2180" spans="1:29" x14ac:dyDescent="0.25">
      <c r="A2180" s="13" t="str">
        <f t="shared" si="72"/>
        <v>1742893310</v>
      </c>
      <c r="B2180" s="16">
        <v>109</v>
      </c>
      <c r="C2180" s="17" t="s">
        <v>18002</v>
      </c>
      <c r="D2180" s="13" t="str">
        <f t="shared" si="73"/>
        <v>1742893310</v>
      </c>
      <c r="E2180" s="17"/>
      <c r="F2180" s="16" t="s">
        <v>18003</v>
      </c>
      <c r="G2180" s="18">
        <v>44115.069537037038</v>
      </c>
      <c r="H2180" s="16" t="s">
        <v>157</v>
      </c>
      <c r="I2180" s="16" t="s">
        <v>18004</v>
      </c>
      <c r="J2180" s="16" t="s">
        <v>18004</v>
      </c>
      <c r="K2180" s="16" t="s">
        <v>18005</v>
      </c>
      <c r="L2180" s="16" t="s">
        <v>18006</v>
      </c>
      <c r="M2180" s="16" t="s">
        <v>18007</v>
      </c>
      <c r="N2180" s="16" t="s">
        <v>17472</v>
      </c>
      <c r="O2180" s="16" t="s">
        <v>17473</v>
      </c>
      <c r="P2180" s="19">
        <v>950000</v>
      </c>
      <c r="Q2180" s="19">
        <v>6650</v>
      </c>
      <c r="R2180" s="19">
        <v>8000</v>
      </c>
      <c r="S2180" s="19">
        <v>0</v>
      </c>
      <c r="T2180" s="19">
        <v>0</v>
      </c>
      <c r="U2180" s="19"/>
      <c r="V2180" s="19">
        <v>0</v>
      </c>
      <c r="W2180" s="19"/>
      <c r="X2180" s="19">
        <v>0</v>
      </c>
      <c r="Y2180" s="19">
        <v>964650</v>
      </c>
      <c r="Z2180" s="19">
        <v>964650</v>
      </c>
      <c r="AA2180" s="20" t="s">
        <v>18008</v>
      </c>
      <c r="AB2180" s="19" t="s">
        <v>162</v>
      </c>
      <c r="AC2180" s="19" t="s">
        <v>112</v>
      </c>
    </row>
    <row r="2181" spans="1:29" x14ac:dyDescent="0.25">
      <c r="A2181" s="13" t="str">
        <f t="shared" si="72"/>
        <v>1252004794</v>
      </c>
      <c r="B2181" s="16">
        <v>110</v>
      </c>
      <c r="C2181" s="17" t="s">
        <v>18009</v>
      </c>
      <c r="D2181" s="13" t="str">
        <f t="shared" si="73"/>
        <v>1252004794</v>
      </c>
      <c r="E2181" s="17"/>
      <c r="F2181" s="16" t="s">
        <v>18010</v>
      </c>
      <c r="G2181" s="18">
        <v>44115.092534722222</v>
      </c>
      <c r="H2181" s="16" t="s">
        <v>157</v>
      </c>
      <c r="I2181" s="16" t="s">
        <v>18011</v>
      </c>
      <c r="J2181" s="16" t="s">
        <v>18011</v>
      </c>
      <c r="K2181" s="16" t="s">
        <v>18012</v>
      </c>
      <c r="L2181" s="16" t="s">
        <v>18013</v>
      </c>
      <c r="M2181" s="16" t="s">
        <v>18014</v>
      </c>
      <c r="N2181" s="16" t="s">
        <v>175</v>
      </c>
      <c r="O2181" s="16" t="s">
        <v>176</v>
      </c>
      <c r="P2181" s="19">
        <v>950000</v>
      </c>
      <c r="Q2181" s="19">
        <v>6650</v>
      </c>
      <c r="R2181" s="19">
        <v>41000</v>
      </c>
      <c r="S2181" s="19">
        <v>0</v>
      </c>
      <c r="T2181" s="19">
        <v>0</v>
      </c>
      <c r="U2181" s="19"/>
      <c r="V2181" s="19">
        <v>0</v>
      </c>
      <c r="W2181" s="19"/>
      <c r="X2181" s="19">
        <v>0</v>
      </c>
      <c r="Y2181" s="19">
        <v>997650</v>
      </c>
      <c r="Z2181" s="19">
        <v>997650</v>
      </c>
      <c r="AA2181" s="20" t="s">
        <v>18015</v>
      </c>
      <c r="AB2181" s="19" t="s">
        <v>138</v>
      </c>
      <c r="AC2181" s="19" t="s">
        <v>112</v>
      </c>
    </row>
    <row r="2182" spans="1:29" x14ac:dyDescent="0.25">
      <c r="A2182" s="13" t="str">
        <f t="shared" si="72"/>
        <v>1173004793</v>
      </c>
      <c r="B2182" s="16">
        <v>111</v>
      </c>
      <c r="C2182" s="17" t="s">
        <v>18016</v>
      </c>
      <c r="D2182" s="13" t="str">
        <f t="shared" si="73"/>
        <v>1173004793</v>
      </c>
      <c r="E2182" s="17"/>
      <c r="F2182" s="16" t="s">
        <v>18017</v>
      </c>
      <c r="G2182" s="18">
        <v>44115.093449074076</v>
      </c>
      <c r="H2182" s="16" t="s">
        <v>157</v>
      </c>
      <c r="I2182" s="16" t="s">
        <v>18018</v>
      </c>
      <c r="J2182" s="16" t="s">
        <v>18018</v>
      </c>
      <c r="K2182" s="16" t="s">
        <v>18019</v>
      </c>
      <c r="L2182" s="16" t="s">
        <v>18020</v>
      </c>
      <c r="M2182" s="16" t="s">
        <v>18021</v>
      </c>
      <c r="N2182" s="16" t="s">
        <v>256</v>
      </c>
      <c r="O2182" s="16" t="s">
        <v>257</v>
      </c>
      <c r="P2182" s="19">
        <v>950000</v>
      </c>
      <c r="Q2182" s="19">
        <v>6650</v>
      </c>
      <c r="R2182" s="19">
        <v>10000</v>
      </c>
      <c r="S2182" s="19">
        <v>0</v>
      </c>
      <c r="T2182" s="19">
        <v>0</v>
      </c>
      <c r="U2182" s="19"/>
      <c r="V2182" s="19">
        <v>0</v>
      </c>
      <c r="W2182" s="19"/>
      <c r="X2182" s="19">
        <v>0</v>
      </c>
      <c r="Y2182" s="19">
        <v>966650</v>
      </c>
      <c r="Z2182" s="19">
        <v>966650</v>
      </c>
      <c r="AA2182" s="20" t="s">
        <v>18022</v>
      </c>
      <c r="AB2182" s="19" t="s">
        <v>162</v>
      </c>
      <c r="AC2182" s="19" t="s">
        <v>112</v>
      </c>
    </row>
    <row r="2183" spans="1:29" x14ac:dyDescent="0.25">
      <c r="A2183" s="13" t="str">
        <f t="shared" si="72"/>
        <v>1486004560</v>
      </c>
      <c r="B2183" s="16">
        <v>112</v>
      </c>
      <c r="C2183" s="17" t="s">
        <v>18023</v>
      </c>
      <c r="D2183" s="13" t="str">
        <f t="shared" si="73"/>
        <v>1486004560</v>
      </c>
      <c r="E2183" s="17"/>
      <c r="F2183" s="16" t="s">
        <v>18024</v>
      </c>
      <c r="G2183" s="18">
        <v>44115.096932870372</v>
      </c>
      <c r="H2183" s="16" t="s">
        <v>157</v>
      </c>
      <c r="I2183" s="16" t="s">
        <v>18025</v>
      </c>
      <c r="J2183" s="16" t="s">
        <v>18025</v>
      </c>
      <c r="K2183" s="16" t="s">
        <v>18026</v>
      </c>
      <c r="L2183" s="16" t="s">
        <v>18027</v>
      </c>
      <c r="M2183" s="16" t="s">
        <v>18028</v>
      </c>
      <c r="N2183" s="16" t="s">
        <v>18029</v>
      </c>
      <c r="O2183" s="16" t="s">
        <v>18030</v>
      </c>
      <c r="P2183" s="19">
        <v>474000</v>
      </c>
      <c r="Q2183" s="19">
        <v>6650</v>
      </c>
      <c r="R2183" s="19">
        <v>0</v>
      </c>
      <c r="S2183" s="19">
        <v>0</v>
      </c>
      <c r="T2183" s="19">
        <v>0</v>
      </c>
      <c r="U2183" s="19"/>
      <c r="V2183" s="19">
        <v>0</v>
      </c>
      <c r="W2183" s="19"/>
      <c r="X2183" s="19">
        <v>0</v>
      </c>
      <c r="Y2183" s="19">
        <v>480650</v>
      </c>
      <c r="Z2183" s="19">
        <v>480650</v>
      </c>
      <c r="AA2183" s="20"/>
      <c r="AB2183" s="19"/>
      <c r="AC2183" s="19" t="s">
        <v>112</v>
      </c>
    </row>
    <row r="2184" spans="1:29" x14ac:dyDescent="0.25">
      <c r="A2184" s="13" t="str">
        <f t="shared" si="72"/>
        <v>1838004567</v>
      </c>
      <c r="B2184" s="16">
        <v>113</v>
      </c>
      <c r="C2184" s="17" t="s">
        <v>18031</v>
      </c>
      <c r="D2184" s="13" t="str">
        <f t="shared" si="73"/>
        <v>1838004567</v>
      </c>
      <c r="E2184" s="17"/>
      <c r="F2184" s="16" t="s">
        <v>18032</v>
      </c>
      <c r="G2184" s="18">
        <v>44115.098935185182</v>
      </c>
      <c r="H2184" s="16" t="s">
        <v>157</v>
      </c>
      <c r="I2184" s="16" t="s">
        <v>18033</v>
      </c>
      <c r="J2184" s="16" t="s">
        <v>18033</v>
      </c>
      <c r="K2184" s="16" t="s">
        <v>18034</v>
      </c>
      <c r="L2184" s="16" t="s">
        <v>18035</v>
      </c>
      <c r="M2184" s="16" t="s">
        <v>18036</v>
      </c>
      <c r="N2184" s="16" t="s">
        <v>682</v>
      </c>
      <c r="O2184" s="16" t="s">
        <v>683</v>
      </c>
      <c r="P2184" s="19">
        <v>474000</v>
      </c>
      <c r="Q2184" s="19">
        <v>6650</v>
      </c>
      <c r="R2184" s="19">
        <v>33000</v>
      </c>
      <c r="S2184" s="19">
        <v>0</v>
      </c>
      <c r="T2184" s="19">
        <v>0</v>
      </c>
      <c r="U2184" s="19"/>
      <c r="V2184" s="19">
        <v>0</v>
      </c>
      <c r="W2184" s="19"/>
      <c r="X2184" s="19">
        <v>0</v>
      </c>
      <c r="Y2184" s="19">
        <v>513650</v>
      </c>
      <c r="Z2184" s="19">
        <v>513650</v>
      </c>
      <c r="AA2184" s="20" t="s">
        <v>18037</v>
      </c>
      <c r="AB2184" s="19" t="s">
        <v>138</v>
      </c>
      <c r="AC2184" s="19" t="s">
        <v>112</v>
      </c>
    </row>
    <row r="2185" spans="1:29" x14ac:dyDescent="0.25">
      <c r="A2185" s="13" t="str">
        <f t="shared" si="72"/>
        <v>1720104959</v>
      </c>
      <c r="B2185" s="16">
        <v>114</v>
      </c>
      <c r="C2185" s="17" t="s">
        <v>18038</v>
      </c>
      <c r="D2185" s="13" t="str">
        <f t="shared" si="73"/>
        <v>1720104959</v>
      </c>
      <c r="E2185" s="17"/>
      <c r="F2185" s="16" t="s">
        <v>18039</v>
      </c>
      <c r="G2185" s="18">
        <v>44115.100613425922</v>
      </c>
      <c r="H2185" s="16" t="s">
        <v>157</v>
      </c>
      <c r="I2185" s="16" t="s">
        <v>18040</v>
      </c>
      <c r="J2185" s="16" t="s">
        <v>18040</v>
      </c>
      <c r="K2185" s="16" t="s">
        <v>18041</v>
      </c>
      <c r="L2185" s="16" t="s">
        <v>18042</v>
      </c>
      <c r="M2185" s="16" t="s">
        <v>18043</v>
      </c>
      <c r="N2185" s="16" t="s">
        <v>862</v>
      </c>
      <c r="O2185" s="16" t="s">
        <v>863</v>
      </c>
      <c r="P2185" s="19">
        <v>620000</v>
      </c>
      <c r="Q2185" s="19">
        <v>6650</v>
      </c>
      <c r="R2185" s="19">
        <v>0</v>
      </c>
      <c r="S2185" s="19">
        <v>0</v>
      </c>
      <c r="T2185" s="19">
        <v>0</v>
      </c>
      <c r="U2185" s="19"/>
      <c r="V2185" s="19">
        <v>0</v>
      </c>
      <c r="W2185" s="19"/>
      <c r="X2185" s="19">
        <v>0</v>
      </c>
      <c r="Y2185" s="19">
        <v>626650</v>
      </c>
      <c r="Z2185" s="19">
        <v>626650</v>
      </c>
      <c r="AA2185" s="20"/>
      <c r="AB2185" s="19"/>
      <c r="AC2185" s="19" t="s">
        <v>112</v>
      </c>
    </row>
    <row r="2186" spans="1:29" x14ac:dyDescent="0.25">
      <c r="A2186" s="13" t="str">
        <f t="shared" si="72"/>
        <v>1452104554</v>
      </c>
      <c r="B2186" s="16">
        <v>115</v>
      </c>
      <c r="C2186" s="17" t="s">
        <v>18044</v>
      </c>
      <c r="D2186" s="13" t="str">
        <f t="shared" si="73"/>
        <v>1452104554</v>
      </c>
      <c r="E2186" s="17"/>
      <c r="F2186" s="16" t="s">
        <v>18045</v>
      </c>
      <c r="G2186" s="18">
        <v>44115.103217592594</v>
      </c>
      <c r="H2186" s="16" t="s">
        <v>157</v>
      </c>
      <c r="I2186" s="16" t="s">
        <v>18046</v>
      </c>
      <c r="J2186" s="16" t="s">
        <v>18046</v>
      </c>
      <c r="K2186" s="16" t="s">
        <v>18047</v>
      </c>
      <c r="L2186" s="16" t="s">
        <v>18048</v>
      </c>
      <c r="M2186" s="16" t="s">
        <v>18049</v>
      </c>
      <c r="N2186" s="16" t="s">
        <v>8461</v>
      </c>
      <c r="O2186" s="16" t="s">
        <v>8462</v>
      </c>
      <c r="P2186" s="19">
        <v>590000</v>
      </c>
      <c r="Q2186" s="19">
        <v>6650</v>
      </c>
      <c r="R2186" s="19">
        <v>0</v>
      </c>
      <c r="S2186" s="19">
        <v>0</v>
      </c>
      <c r="T2186" s="19">
        <v>0</v>
      </c>
      <c r="U2186" s="19"/>
      <c r="V2186" s="19">
        <v>0</v>
      </c>
      <c r="W2186" s="19"/>
      <c r="X2186" s="19">
        <v>0</v>
      </c>
      <c r="Y2186" s="19">
        <v>596650</v>
      </c>
      <c r="Z2186" s="19">
        <v>596650</v>
      </c>
      <c r="AA2186" s="20"/>
      <c r="AB2186" s="19"/>
      <c r="AC2186" s="19" t="s">
        <v>112</v>
      </c>
    </row>
    <row r="2187" spans="1:29" x14ac:dyDescent="0.25">
      <c r="A2187" s="13" t="str">
        <f t="shared" si="72"/>
        <v>1309793017</v>
      </c>
      <c r="B2187" s="16">
        <v>116</v>
      </c>
      <c r="C2187" s="17" t="s">
        <v>18050</v>
      </c>
      <c r="D2187" s="13" t="str">
        <f t="shared" si="73"/>
        <v>1309793017</v>
      </c>
      <c r="E2187" s="17"/>
      <c r="F2187" s="16" t="s">
        <v>18051</v>
      </c>
      <c r="G2187" s="18">
        <v>44115.213599537034</v>
      </c>
      <c r="H2187" s="16" t="s">
        <v>157</v>
      </c>
      <c r="I2187" s="16" t="s">
        <v>18052</v>
      </c>
      <c r="J2187" s="16" t="s">
        <v>18052</v>
      </c>
      <c r="K2187" s="16" t="s">
        <v>18053</v>
      </c>
      <c r="L2187" s="16" t="s">
        <v>18054</v>
      </c>
      <c r="M2187" s="16" t="s">
        <v>18055</v>
      </c>
      <c r="N2187" s="16" t="s">
        <v>18056</v>
      </c>
      <c r="O2187" s="16" t="s">
        <v>18057</v>
      </c>
      <c r="P2187" s="19">
        <v>50000</v>
      </c>
      <c r="Q2187" s="19">
        <v>6650</v>
      </c>
      <c r="R2187" s="19">
        <v>15000</v>
      </c>
      <c r="S2187" s="19">
        <v>0</v>
      </c>
      <c r="T2187" s="19">
        <v>0</v>
      </c>
      <c r="U2187" s="19"/>
      <c r="V2187" s="19">
        <v>0</v>
      </c>
      <c r="W2187" s="19"/>
      <c r="X2187" s="19">
        <v>0</v>
      </c>
      <c r="Y2187" s="19">
        <v>71650</v>
      </c>
      <c r="Z2187" s="19">
        <v>71650</v>
      </c>
      <c r="AA2187" s="20" t="s">
        <v>18058</v>
      </c>
      <c r="AB2187" s="19" t="s">
        <v>138</v>
      </c>
      <c r="AC2187" s="19" t="s">
        <v>112</v>
      </c>
    </row>
    <row r="2188" spans="1:29" x14ac:dyDescent="0.25">
      <c r="A2188" s="13" t="str">
        <f t="shared" si="72"/>
        <v>1576114703</v>
      </c>
      <c r="B2188" s="16">
        <v>117</v>
      </c>
      <c r="C2188" s="17" t="s">
        <v>18059</v>
      </c>
      <c r="D2188" s="13" t="str">
        <f t="shared" si="73"/>
        <v>1576114703</v>
      </c>
      <c r="E2188" s="17"/>
      <c r="F2188" s="16" t="s">
        <v>18060</v>
      </c>
      <c r="G2188" s="18">
        <v>44115.225868055553</v>
      </c>
      <c r="H2188" s="16" t="s">
        <v>157</v>
      </c>
      <c r="I2188" s="16" t="s">
        <v>18061</v>
      </c>
      <c r="J2188" s="16" t="s">
        <v>18061</v>
      </c>
      <c r="K2188" s="16" t="s">
        <v>18062</v>
      </c>
      <c r="L2188" s="16" t="s">
        <v>18063</v>
      </c>
      <c r="M2188" s="16" t="s">
        <v>18064</v>
      </c>
      <c r="N2188" s="16" t="s">
        <v>18065</v>
      </c>
      <c r="O2188" s="16" t="s">
        <v>18066</v>
      </c>
      <c r="P2188" s="19">
        <v>474000</v>
      </c>
      <c r="Q2188" s="19">
        <v>6650</v>
      </c>
      <c r="R2188" s="19">
        <v>10000</v>
      </c>
      <c r="S2188" s="19">
        <v>0</v>
      </c>
      <c r="T2188" s="19">
        <v>0</v>
      </c>
      <c r="U2188" s="19"/>
      <c r="V2188" s="19">
        <v>0</v>
      </c>
      <c r="W2188" s="19"/>
      <c r="X2188" s="19">
        <v>0</v>
      </c>
      <c r="Y2188" s="19">
        <v>490650</v>
      </c>
      <c r="Z2188" s="19">
        <v>490650</v>
      </c>
      <c r="AA2188" s="20" t="s">
        <v>18067</v>
      </c>
      <c r="AB2188" s="19" t="s">
        <v>162</v>
      </c>
      <c r="AC2188" s="19" t="s">
        <v>112</v>
      </c>
    </row>
    <row r="2189" spans="1:29" x14ac:dyDescent="0.25">
      <c r="A2189" s="13" t="str">
        <f t="shared" si="72"/>
        <v>1567114467</v>
      </c>
      <c r="B2189" s="16">
        <v>118</v>
      </c>
      <c r="C2189" s="17" t="s">
        <v>18068</v>
      </c>
      <c r="D2189" s="13" t="str">
        <f t="shared" si="73"/>
        <v>1567114467</v>
      </c>
      <c r="E2189" s="17"/>
      <c r="F2189" s="16" t="s">
        <v>18069</v>
      </c>
      <c r="G2189" s="18">
        <v>44115.228148148148</v>
      </c>
      <c r="H2189" s="16" t="s">
        <v>157</v>
      </c>
      <c r="I2189" s="16" t="s">
        <v>18070</v>
      </c>
      <c r="J2189" s="16" t="s">
        <v>18070</v>
      </c>
      <c r="K2189" s="16" t="s">
        <v>18071</v>
      </c>
      <c r="L2189" s="16" t="s">
        <v>18072</v>
      </c>
      <c r="M2189" s="16" t="s">
        <v>18073</v>
      </c>
      <c r="N2189" s="16" t="s">
        <v>18074</v>
      </c>
      <c r="O2189" s="16" t="s">
        <v>18075</v>
      </c>
      <c r="P2189" s="19">
        <v>620000</v>
      </c>
      <c r="Q2189" s="19">
        <v>6650</v>
      </c>
      <c r="R2189" s="19">
        <v>9000</v>
      </c>
      <c r="S2189" s="19">
        <v>0</v>
      </c>
      <c r="T2189" s="19">
        <v>0</v>
      </c>
      <c r="U2189" s="19"/>
      <c r="V2189" s="19">
        <v>0</v>
      </c>
      <c r="W2189" s="19"/>
      <c r="X2189" s="19">
        <v>0</v>
      </c>
      <c r="Y2189" s="19">
        <v>635650</v>
      </c>
      <c r="Z2189" s="19">
        <v>635650</v>
      </c>
      <c r="AA2189" s="20" t="s">
        <v>18076</v>
      </c>
      <c r="AB2189" s="19" t="s">
        <v>158</v>
      </c>
      <c r="AC2189" s="19" t="s">
        <v>112</v>
      </c>
    </row>
    <row r="2190" spans="1:29" x14ac:dyDescent="0.25">
      <c r="A2190" s="13" t="str">
        <f t="shared" si="72"/>
        <v>1950414392</v>
      </c>
      <c r="B2190" s="16">
        <v>119</v>
      </c>
      <c r="C2190" s="17" t="s">
        <v>18077</v>
      </c>
      <c r="D2190" s="13" t="str">
        <f t="shared" si="73"/>
        <v>1950414392</v>
      </c>
      <c r="E2190" s="17"/>
      <c r="F2190" s="16" t="s">
        <v>18078</v>
      </c>
      <c r="G2190" s="18">
        <v>44115.252268518518</v>
      </c>
      <c r="H2190" s="16" t="s">
        <v>157</v>
      </c>
      <c r="I2190" s="16" t="s">
        <v>18079</v>
      </c>
      <c r="J2190" s="16" t="s">
        <v>18079</v>
      </c>
      <c r="K2190" s="16" t="s">
        <v>18080</v>
      </c>
      <c r="L2190" s="16" t="s">
        <v>18081</v>
      </c>
      <c r="M2190" s="16" t="s">
        <v>18082</v>
      </c>
      <c r="N2190" s="16" t="s">
        <v>511</v>
      </c>
      <c r="O2190" s="16" t="s">
        <v>512</v>
      </c>
      <c r="P2190" s="19">
        <v>474000</v>
      </c>
      <c r="Q2190" s="19">
        <v>6650</v>
      </c>
      <c r="R2190" s="19">
        <v>8000</v>
      </c>
      <c r="S2190" s="19">
        <v>0</v>
      </c>
      <c r="T2190" s="19">
        <v>0</v>
      </c>
      <c r="U2190" s="19"/>
      <c r="V2190" s="19">
        <v>0</v>
      </c>
      <c r="W2190" s="19"/>
      <c r="X2190" s="19">
        <v>0</v>
      </c>
      <c r="Y2190" s="19">
        <v>488650</v>
      </c>
      <c r="Z2190" s="19">
        <v>488650</v>
      </c>
      <c r="AA2190" s="20" t="s">
        <v>18083</v>
      </c>
      <c r="AB2190" s="19" t="s">
        <v>158</v>
      </c>
      <c r="AC2190" s="19" t="s">
        <v>112</v>
      </c>
    </row>
    <row r="2191" spans="1:29" x14ac:dyDescent="0.25">
      <c r="A2191" s="13" t="str">
        <f t="shared" si="72"/>
        <v>1867314472</v>
      </c>
      <c r="B2191" s="16">
        <v>120</v>
      </c>
      <c r="C2191" s="17" t="s">
        <v>18084</v>
      </c>
      <c r="D2191" s="13" t="str">
        <f t="shared" si="73"/>
        <v>1867314472</v>
      </c>
      <c r="E2191" s="17"/>
      <c r="F2191" s="16" t="s">
        <v>18085</v>
      </c>
      <c r="G2191" s="18">
        <v>44115.252835648149</v>
      </c>
      <c r="H2191" s="16" t="s">
        <v>157</v>
      </c>
      <c r="I2191" s="16" t="s">
        <v>18086</v>
      </c>
      <c r="J2191" s="16" t="s">
        <v>18086</v>
      </c>
      <c r="K2191" s="16" t="s">
        <v>18087</v>
      </c>
      <c r="L2191" s="16" t="s">
        <v>18088</v>
      </c>
      <c r="M2191" s="16" t="s">
        <v>18089</v>
      </c>
      <c r="N2191" s="16" t="s">
        <v>511</v>
      </c>
      <c r="O2191" s="16" t="s">
        <v>512</v>
      </c>
      <c r="P2191" s="19">
        <v>950000</v>
      </c>
      <c r="Q2191" s="19">
        <v>6650</v>
      </c>
      <c r="R2191" s="19">
        <v>8000</v>
      </c>
      <c r="S2191" s="19">
        <v>0</v>
      </c>
      <c r="T2191" s="19">
        <v>0</v>
      </c>
      <c r="U2191" s="19"/>
      <c r="V2191" s="19">
        <v>0</v>
      </c>
      <c r="W2191" s="19"/>
      <c r="X2191" s="19">
        <v>0</v>
      </c>
      <c r="Y2191" s="19">
        <v>964650</v>
      </c>
      <c r="Z2191" s="19">
        <v>964650</v>
      </c>
      <c r="AA2191" s="20" t="s">
        <v>18090</v>
      </c>
      <c r="AB2191" s="19" t="s">
        <v>158</v>
      </c>
      <c r="AC2191" s="19" t="s">
        <v>112</v>
      </c>
    </row>
    <row r="2192" spans="1:29" x14ac:dyDescent="0.25">
      <c r="A2192" s="13" t="str">
        <f t="shared" si="72"/>
        <v>1929073056</v>
      </c>
      <c r="B2192" s="16">
        <v>121</v>
      </c>
      <c r="C2192" s="17" t="s">
        <v>18091</v>
      </c>
      <c r="D2192" s="13" t="str">
        <f t="shared" si="73"/>
        <v>1929073056</v>
      </c>
      <c r="E2192" s="17"/>
      <c r="F2192" s="16" t="s">
        <v>18092</v>
      </c>
      <c r="G2192" s="18">
        <v>44115.252905092595</v>
      </c>
      <c r="H2192" s="16" t="s">
        <v>157</v>
      </c>
      <c r="I2192" s="16" t="s">
        <v>18093</v>
      </c>
      <c r="J2192" s="16" t="s">
        <v>18093</v>
      </c>
      <c r="K2192" s="16" t="s">
        <v>18094</v>
      </c>
      <c r="L2192" s="16" t="s">
        <v>18095</v>
      </c>
      <c r="M2192" s="16" t="s">
        <v>18096</v>
      </c>
      <c r="N2192" s="16" t="s">
        <v>780</v>
      </c>
      <c r="O2192" s="16" t="s">
        <v>781</v>
      </c>
      <c r="P2192" s="19">
        <v>620000</v>
      </c>
      <c r="Q2192" s="19">
        <v>6650</v>
      </c>
      <c r="R2192" s="19">
        <v>10000</v>
      </c>
      <c r="S2192" s="19">
        <v>0</v>
      </c>
      <c r="T2192" s="19">
        <v>0</v>
      </c>
      <c r="U2192" s="19"/>
      <c r="V2192" s="19">
        <v>0</v>
      </c>
      <c r="W2192" s="19"/>
      <c r="X2192" s="19">
        <v>0</v>
      </c>
      <c r="Y2192" s="19">
        <v>636650</v>
      </c>
      <c r="Z2192" s="19">
        <v>636650</v>
      </c>
      <c r="AA2192" s="20" t="s">
        <v>18097</v>
      </c>
      <c r="AB2192" s="19" t="s">
        <v>162</v>
      </c>
      <c r="AC2192" s="19" t="s">
        <v>112</v>
      </c>
    </row>
    <row r="2193" spans="1:29" x14ac:dyDescent="0.25">
      <c r="A2193" s="13" t="str">
        <f t="shared" si="72"/>
        <v>1676373466</v>
      </c>
      <c r="B2193" s="16">
        <v>122</v>
      </c>
      <c r="C2193" s="17" t="s">
        <v>18098</v>
      </c>
      <c r="D2193" s="13" t="str">
        <f t="shared" si="73"/>
        <v>1676373466</v>
      </c>
      <c r="E2193" s="17"/>
      <c r="F2193" s="16" t="s">
        <v>18099</v>
      </c>
      <c r="G2193" s="18">
        <v>44115.284814814811</v>
      </c>
      <c r="H2193" s="16" t="s">
        <v>157</v>
      </c>
      <c r="I2193" s="16" t="s">
        <v>18100</v>
      </c>
      <c r="J2193" s="16" t="s">
        <v>18100</v>
      </c>
      <c r="K2193" s="16" t="s">
        <v>18101</v>
      </c>
      <c r="L2193" s="16" t="s">
        <v>18102</v>
      </c>
      <c r="M2193" s="16" t="s">
        <v>18103</v>
      </c>
      <c r="N2193" s="16" t="s">
        <v>18104</v>
      </c>
      <c r="O2193" s="16" t="s">
        <v>18105</v>
      </c>
      <c r="P2193" s="19">
        <v>50000</v>
      </c>
      <c r="Q2193" s="19">
        <v>6650</v>
      </c>
      <c r="R2193" s="19">
        <v>10000</v>
      </c>
      <c r="S2193" s="19">
        <v>0</v>
      </c>
      <c r="T2193" s="19">
        <v>0</v>
      </c>
      <c r="U2193" s="19"/>
      <c r="V2193" s="19">
        <v>0</v>
      </c>
      <c r="W2193" s="19"/>
      <c r="X2193" s="19">
        <v>0</v>
      </c>
      <c r="Y2193" s="19">
        <v>66650</v>
      </c>
      <c r="Z2193" s="19">
        <v>66650</v>
      </c>
      <c r="AA2193" s="20" t="s">
        <v>18106</v>
      </c>
      <c r="AB2193" s="19" t="s">
        <v>151</v>
      </c>
      <c r="AC2193" s="19" t="s">
        <v>112</v>
      </c>
    </row>
    <row r="2194" spans="1:29" x14ac:dyDescent="0.25">
      <c r="A2194" s="13" t="str">
        <f t="shared" si="72"/>
        <v>1959614334</v>
      </c>
      <c r="B2194" s="16">
        <v>123</v>
      </c>
      <c r="C2194" s="17" t="s">
        <v>18107</v>
      </c>
      <c r="D2194" s="13" t="str">
        <f t="shared" si="73"/>
        <v>1959614334</v>
      </c>
      <c r="E2194" s="17"/>
      <c r="F2194" s="16" t="s">
        <v>18108</v>
      </c>
      <c r="G2194" s="18">
        <v>44115.285914351851</v>
      </c>
      <c r="H2194" s="16" t="s">
        <v>157</v>
      </c>
      <c r="I2194" s="16" t="s">
        <v>18109</v>
      </c>
      <c r="J2194" s="16" t="s">
        <v>18109</v>
      </c>
      <c r="K2194" s="16" t="s">
        <v>18110</v>
      </c>
      <c r="L2194" s="16" t="s">
        <v>18111</v>
      </c>
      <c r="M2194" s="16" t="s">
        <v>18112</v>
      </c>
      <c r="N2194" s="16" t="s">
        <v>1178</v>
      </c>
      <c r="O2194" s="16" t="s">
        <v>1179</v>
      </c>
      <c r="P2194" s="19">
        <v>91000</v>
      </c>
      <c r="Q2194" s="19">
        <v>6650</v>
      </c>
      <c r="R2194" s="19">
        <v>21000</v>
      </c>
      <c r="S2194" s="19">
        <v>0</v>
      </c>
      <c r="T2194" s="19">
        <v>0</v>
      </c>
      <c r="U2194" s="19"/>
      <c r="V2194" s="19">
        <v>0</v>
      </c>
      <c r="W2194" s="19"/>
      <c r="X2194" s="19">
        <v>0</v>
      </c>
      <c r="Y2194" s="19">
        <v>118650</v>
      </c>
      <c r="Z2194" s="19">
        <v>118650</v>
      </c>
      <c r="AA2194" s="20" t="s">
        <v>18113</v>
      </c>
      <c r="AB2194" s="19" t="s">
        <v>138</v>
      </c>
      <c r="AC2194" s="19" t="s">
        <v>112</v>
      </c>
    </row>
    <row r="2195" spans="1:29" x14ac:dyDescent="0.25">
      <c r="A2195" s="13" t="str">
        <f t="shared" si="72"/>
        <v>1497473507</v>
      </c>
      <c r="B2195" s="16">
        <v>124</v>
      </c>
      <c r="C2195" s="17" t="s">
        <v>18114</v>
      </c>
      <c r="D2195" s="13" t="str">
        <f t="shared" si="73"/>
        <v>1497473507</v>
      </c>
      <c r="E2195" s="17"/>
      <c r="F2195" s="16" t="s">
        <v>18115</v>
      </c>
      <c r="G2195" s="18">
        <v>44115.296851851854</v>
      </c>
      <c r="H2195" s="16" t="s">
        <v>157</v>
      </c>
      <c r="I2195" s="16" t="s">
        <v>18116</v>
      </c>
      <c r="J2195" s="16" t="s">
        <v>18116</v>
      </c>
      <c r="K2195" s="16" t="s">
        <v>18117</v>
      </c>
      <c r="L2195" s="16" t="s">
        <v>18118</v>
      </c>
      <c r="M2195" s="16" t="s">
        <v>18119</v>
      </c>
      <c r="N2195" s="16" t="s">
        <v>18120</v>
      </c>
      <c r="O2195" s="16" t="s">
        <v>18121</v>
      </c>
      <c r="P2195" s="19">
        <v>50000</v>
      </c>
      <c r="Q2195" s="19">
        <v>6650</v>
      </c>
      <c r="R2195" s="19">
        <v>15000</v>
      </c>
      <c r="S2195" s="19">
        <v>0</v>
      </c>
      <c r="T2195" s="19">
        <v>0</v>
      </c>
      <c r="U2195" s="19"/>
      <c r="V2195" s="19">
        <v>0</v>
      </c>
      <c r="W2195" s="19"/>
      <c r="X2195" s="19">
        <v>0</v>
      </c>
      <c r="Y2195" s="19">
        <v>71650</v>
      </c>
      <c r="Z2195" s="19">
        <v>71650</v>
      </c>
      <c r="AA2195" s="20" t="s">
        <v>18122</v>
      </c>
      <c r="AB2195" s="19" t="s">
        <v>158</v>
      </c>
      <c r="AC2195" s="19" t="s">
        <v>112</v>
      </c>
    </row>
    <row r="2196" spans="1:29" x14ac:dyDescent="0.25">
      <c r="A2196" s="13" t="str">
        <f t="shared" si="72"/>
        <v>1027914266</v>
      </c>
      <c r="B2196" s="16">
        <v>125</v>
      </c>
      <c r="C2196" s="17" t="s">
        <v>18123</v>
      </c>
      <c r="D2196" s="13" t="str">
        <f t="shared" si="73"/>
        <v>1027914266</v>
      </c>
      <c r="E2196" s="17"/>
      <c r="F2196" s="16" t="s">
        <v>18124</v>
      </c>
      <c r="G2196" s="18">
        <v>44115.316979166666</v>
      </c>
      <c r="H2196" s="16" t="s">
        <v>157</v>
      </c>
      <c r="I2196" s="16" t="s">
        <v>18125</v>
      </c>
      <c r="J2196" s="16" t="s">
        <v>18125</v>
      </c>
      <c r="K2196" s="16" t="s">
        <v>18126</v>
      </c>
      <c r="L2196" s="16" t="s">
        <v>18127</v>
      </c>
      <c r="M2196" s="16" t="s">
        <v>18128</v>
      </c>
      <c r="N2196" s="16" t="s">
        <v>155</v>
      </c>
      <c r="O2196" s="16" t="s">
        <v>156</v>
      </c>
      <c r="P2196" s="19">
        <v>91000</v>
      </c>
      <c r="Q2196" s="19">
        <v>6650</v>
      </c>
      <c r="R2196" s="19">
        <v>10000</v>
      </c>
      <c r="S2196" s="19">
        <v>0</v>
      </c>
      <c r="T2196" s="19">
        <v>0</v>
      </c>
      <c r="U2196" s="19"/>
      <c r="V2196" s="19">
        <v>0</v>
      </c>
      <c r="W2196" s="19"/>
      <c r="X2196" s="19">
        <v>0</v>
      </c>
      <c r="Y2196" s="19">
        <v>107650</v>
      </c>
      <c r="Z2196" s="19">
        <v>107650</v>
      </c>
      <c r="AA2196" s="20" t="s">
        <v>18129</v>
      </c>
      <c r="AB2196" s="19" t="s">
        <v>162</v>
      </c>
      <c r="AC2196" s="19" t="s">
        <v>112</v>
      </c>
    </row>
    <row r="2197" spans="1:29" x14ac:dyDescent="0.25">
      <c r="A2197" s="13" t="str">
        <f t="shared" si="72"/>
        <v>1611024321</v>
      </c>
      <c r="B2197" s="16">
        <v>126</v>
      </c>
      <c r="C2197" s="17" t="s">
        <v>18130</v>
      </c>
      <c r="D2197" s="13" t="str">
        <f t="shared" si="73"/>
        <v>1611024321</v>
      </c>
      <c r="E2197" s="17"/>
      <c r="F2197" s="16" t="s">
        <v>18131</v>
      </c>
      <c r="G2197" s="18">
        <v>44115.321423611109</v>
      </c>
      <c r="H2197" s="16" t="s">
        <v>157</v>
      </c>
      <c r="I2197" s="16" t="s">
        <v>18132</v>
      </c>
      <c r="J2197" s="16" t="s">
        <v>18132</v>
      </c>
      <c r="K2197" s="16" t="s">
        <v>18133</v>
      </c>
      <c r="L2197" s="16" t="s">
        <v>18134</v>
      </c>
      <c r="M2197" s="16" t="s">
        <v>18135</v>
      </c>
      <c r="N2197" s="16" t="s">
        <v>806</v>
      </c>
      <c r="O2197" s="16" t="s">
        <v>807</v>
      </c>
      <c r="P2197" s="19">
        <v>1570000</v>
      </c>
      <c r="Q2197" s="19">
        <v>6650</v>
      </c>
      <c r="R2197" s="19">
        <v>18000</v>
      </c>
      <c r="S2197" s="19">
        <v>0</v>
      </c>
      <c r="T2197" s="19">
        <v>0</v>
      </c>
      <c r="U2197" s="19"/>
      <c r="V2197" s="19">
        <v>0</v>
      </c>
      <c r="W2197" s="19"/>
      <c r="X2197" s="19">
        <v>0</v>
      </c>
      <c r="Y2197" s="19">
        <v>1594650</v>
      </c>
      <c r="Z2197" s="19">
        <v>1594650</v>
      </c>
      <c r="AA2197" s="20" t="s">
        <v>18136</v>
      </c>
      <c r="AB2197" s="19" t="s">
        <v>162</v>
      </c>
      <c r="AC2197" s="19" t="s">
        <v>112</v>
      </c>
    </row>
    <row r="2198" spans="1:29" x14ac:dyDescent="0.25">
      <c r="A2198" s="13" t="str">
        <f t="shared" si="72"/>
        <v>1118024049</v>
      </c>
      <c r="B2198" s="16">
        <v>127</v>
      </c>
      <c r="C2198" s="17" t="s">
        <v>18137</v>
      </c>
      <c r="D2198" s="13" t="str">
        <f t="shared" si="73"/>
        <v>1118024049</v>
      </c>
      <c r="E2198" s="17"/>
      <c r="F2198" s="16" t="s">
        <v>18138</v>
      </c>
      <c r="G2198" s="18">
        <v>44115.330243055556</v>
      </c>
      <c r="H2198" s="16" t="s">
        <v>157</v>
      </c>
      <c r="I2198" s="16" t="s">
        <v>18139</v>
      </c>
      <c r="J2198" s="16" t="s">
        <v>18139</v>
      </c>
      <c r="K2198" s="16" t="s">
        <v>18140</v>
      </c>
      <c r="L2198" s="16" t="s">
        <v>18141</v>
      </c>
      <c r="M2198" s="16" t="s">
        <v>18142</v>
      </c>
      <c r="N2198" s="16" t="s">
        <v>18143</v>
      </c>
      <c r="O2198" s="16" t="s">
        <v>18144</v>
      </c>
      <c r="P2198" s="19">
        <v>98000</v>
      </c>
      <c r="Q2198" s="19">
        <v>6650</v>
      </c>
      <c r="R2198" s="19">
        <v>22000</v>
      </c>
      <c r="S2198" s="19">
        <v>0</v>
      </c>
      <c r="T2198" s="19">
        <v>0</v>
      </c>
      <c r="U2198" s="19"/>
      <c r="V2198" s="19">
        <v>0</v>
      </c>
      <c r="W2198" s="19"/>
      <c r="X2198" s="19">
        <v>0</v>
      </c>
      <c r="Y2198" s="19">
        <v>126650</v>
      </c>
      <c r="Z2198" s="19">
        <v>126650</v>
      </c>
      <c r="AA2198" s="20" t="s">
        <v>18145</v>
      </c>
      <c r="AB2198" s="19" t="s">
        <v>151</v>
      </c>
      <c r="AC2198" s="19" t="s">
        <v>112</v>
      </c>
    </row>
    <row r="2199" spans="1:29" x14ac:dyDescent="0.25">
      <c r="A2199" s="13" t="str">
        <f t="shared" si="72"/>
        <v>1565024814</v>
      </c>
      <c r="B2199" s="16">
        <v>128</v>
      </c>
      <c r="C2199" s="17" t="s">
        <v>18146</v>
      </c>
      <c r="D2199" s="13" t="str">
        <f t="shared" si="73"/>
        <v>1565024814</v>
      </c>
      <c r="E2199" s="17"/>
      <c r="F2199" s="16" t="s">
        <v>18147</v>
      </c>
      <c r="G2199" s="18">
        <v>44115.338020833333</v>
      </c>
      <c r="H2199" s="16" t="s">
        <v>157</v>
      </c>
      <c r="I2199" s="16" t="s">
        <v>18148</v>
      </c>
      <c r="J2199" s="16" t="s">
        <v>18148</v>
      </c>
      <c r="K2199" s="16" t="s">
        <v>18149</v>
      </c>
      <c r="L2199" s="16" t="s">
        <v>18150</v>
      </c>
      <c r="M2199" s="16" t="s">
        <v>18151</v>
      </c>
      <c r="N2199" s="16" t="s">
        <v>18152</v>
      </c>
      <c r="O2199" s="16" t="s">
        <v>18153</v>
      </c>
      <c r="P2199" s="19">
        <v>150000</v>
      </c>
      <c r="Q2199" s="19">
        <v>6650</v>
      </c>
      <c r="R2199" s="19">
        <v>14000</v>
      </c>
      <c r="S2199" s="19">
        <v>0</v>
      </c>
      <c r="T2199" s="19">
        <v>0</v>
      </c>
      <c r="U2199" s="19"/>
      <c r="V2199" s="19">
        <v>0</v>
      </c>
      <c r="W2199" s="19"/>
      <c r="X2199" s="19">
        <v>0</v>
      </c>
      <c r="Y2199" s="19">
        <v>170650</v>
      </c>
      <c r="Z2199" s="19">
        <v>170650</v>
      </c>
      <c r="AA2199" s="20" t="s">
        <v>18154</v>
      </c>
      <c r="AB2199" s="19" t="s">
        <v>162</v>
      </c>
      <c r="AC2199" s="19" t="s">
        <v>112</v>
      </c>
    </row>
    <row r="2200" spans="1:29" x14ac:dyDescent="0.25">
      <c r="A2200" s="13" t="str">
        <f t="shared" ref="A2200:A2263" si="74">D2200</f>
        <v>1106224730</v>
      </c>
      <c r="B2200" s="16">
        <v>129</v>
      </c>
      <c r="C2200" s="17" t="s">
        <v>18155</v>
      </c>
      <c r="D2200" s="13" t="str">
        <f t="shared" si="73"/>
        <v>1106224730</v>
      </c>
      <c r="E2200" s="17"/>
      <c r="F2200" s="16" t="s">
        <v>18156</v>
      </c>
      <c r="G2200" s="18">
        <v>44115.352187500001</v>
      </c>
      <c r="H2200" s="16" t="s">
        <v>157</v>
      </c>
      <c r="I2200" s="16" t="s">
        <v>18157</v>
      </c>
      <c r="J2200" s="16" t="s">
        <v>18157</v>
      </c>
      <c r="K2200" s="16" t="s">
        <v>18158</v>
      </c>
      <c r="L2200" s="16" t="s">
        <v>18159</v>
      </c>
      <c r="M2200" s="16" t="s">
        <v>18160</v>
      </c>
      <c r="N2200" s="16" t="s">
        <v>18161</v>
      </c>
      <c r="O2200" s="16" t="s">
        <v>18162</v>
      </c>
      <c r="P2200" s="19">
        <v>474000</v>
      </c>
      <c r="Q2200" s="19">
        <v>6650</v>
      </c>
      <c r="R2200" s="19">
        <v>15000</v>
      </c>
      <c r="S2200" s="19">
        <v>0</v>
      </c>
      <c r="T2200" s="19">
        <v>0</v>
      </c>
      <c r="U2200" s="19"/>
      <c r="V2200" s="19">
        <v>0</v>
      </c>
      <c r="W2200" s="19"/>
      <c r="X2200" s="19">
        <v>0</v>
      </c>
      <c r="Y2200" s="19">
        <v>495650</v>
      </c>
      <c r="Z2200" s="19">
        <v>495650</v>
      </c>
      <c r="AA2200" s="20" t="s">
        <v>18163</v>
      </c>
      <c r="AB2200" s="19" t="s">
        <v>162</v>
      </c>
      <c r="AC2200" s="19" t="s">
        <v>112</v>
      </c>
    </row>
    <row r="2201" spans="1:29" x14ac:dyDescent="0.25">
      <c r="A2201" s="13" t="str">
        <f t="shared" si="74"/>
        <v>1814124842</v>
      </c>
      <c r="B2201" s="16">
        <v>130</v>
      </c>
      <c r="C2201" s="17" t="s">
        <v>18164</v>
      </c>
      <c r="D2201" s="13" t="str">
        <f t="shared" si="73"/>
        <v>1814124842</v>
      </c>
      <c r="E2201" s="17"/>
      <c r="F2201" s="16" t="s">
        <v>18165</v>
      </c>
      <c r="G2201" s="18">
        <v>44115.353518518517</v>
      </c>
      <c r="H2201" s="16" t="s">
        <v>157</v>
      </c>
      <c r="I2201" s="16" t="s">
        <v>18166</v>
      </c>
      <c r="J2201" s="16" t="s">
        <v>18166</v>
      </c>
      <c r="K2201" s="16" t="s">
        <v>18167</v>
      </c>
      <c r="L2201" s="16" t="s">
        <v>18168</v>
      </c>
      <c r="M2201" s="16" t="s">
        <v>18169</v>
      </c>
      <c r="N2201" s="16" t="s">
        <v>787</v>
      </c>
      <c r="O2201" s="16" t="s">
        <v>788</v>
      </c>
      <c r="P2201" s="19">
        <v>620000</v>
      </c>
      <c r="Q2201" s="19">
        <v>6650</v>
      </c>
      <c r="R2201" s="19">
        <v>10000</v>
      </c>
      <c r="S2201" s="19">
        <v>0</v>
      </c>
      <c r="T2201" s="19">
        <v>0</v>
      </c>
      <c r="U2201" s="19"/>
      <c r="V2201" s="19">
        <v>0</v>
      </c>
      <c r="W2201" s="19"/>
      <c r="X2201" s="19">
        <v>0</v>
      </c>
      <c r="Y2201" s="19">
        <v>636650</v>
      </c>
      <c r="Z2201" s="19">
        <v>636650</v>
      </c>
      <c r="AA2201" s="20" t="s">
        <v>18170</v>
      </c>
      <c r="AB2201" s="19" t="s">
        <v>162</v>
      </c>
      <c r="AC2201" s="19" t="s">
        <v>112</v>
      </c>
    </row>
    <row r="2202" spans="1:29" x14ac:dyDescent="0.25">
      <c r="A2202" s="13" t="str">
        <f t="shared" si="74"/>
        <v>1364324470</v>
      </c>
      <c r="B2202" s="16">
        <v>131</v>
      </c>
      <c r="C2202" s="17" t="s">
        <v>18171</v>
      </c>
      <c r="D2202" s="13" t="str">
        <f t="shared" si="73"/>
        <v>1364324470</v>
      </c>
      <c r="E2202" s="17"/>
      <c r="F2202" s="16" t="s">
        <v>18172</v>
      </c>
      <c r="G2202" s="18">
        <v>44115.360312500001</v>
      </c>
      <c r="H2202" s="16" t="s">
        <v>157</v>
      </c>
      <c r="I2202" s="16" t="s">
        <v>18173</v>
      </c>
      <c r="J2202" s="16" t="s">
        <v>18173</v>
      </c>
      <c r="K2202" s="16" t="s">
        <v>18174</v>
      </c>
      <c r="L2202" s="16" t="s">
        <v>18175</v>
      </c>
      <c r="M2202" s="16" t="s">
        <v>18176</v>
      </c>
      <c r="N2202" s="16" t="s">
        <v>18177</v>
      </c>
      <c r="O2202" s="16" t="s">
        <v>18178</v>
      </c>
      <c r="P2202" s="19">
        <v>50000</v>
      </c>
      <c r="Q2202" s="19">
        <v>6650</v>
      </c>
      <c r="R2202" s="19">
        <v>15000</v>
      </c>
      <c r="S2202" s="19">
        <v>0</v>
      </c>
      <c r="T2202" s="19">
        <v>0</v>
      </c>
      <c r="U2202" s="19"/>
      <c r="V2202" s="19">
        <v>0</v>
      </c>
      <c r="W2202" s="19"/>
      <c r="X2202" s="19">
        <v>0</v>
      </c>
      <c r="Y2202" s="19">
        <v>71650</v>
      </c>
      <c r="Z2202" s="19">
        <v>71650</v>
      </c>
      <c r="AA2202" s="20" t="s">
        <v>18179</v>
      </c>
      <c r="AB2202" s="19" t="s">
        <v>162</v>
      </c>
      <c r="AC2202" s="19" t="s">
        <v>112</v>
      </c>
    </row>
    <row r="2203" spans="1:29" x14ac:dyDescent="0.25">
      <c r="A2203" s="13" t="str">
        <f t="shared" si="74"/>
        <v>1609714272</v>
      </c>
      <c r="B2203" s="16">
        <v>132</v>
      </c>
      <c r="C2203" s="17" t="s">
        <v>18180</v>
      </c>
      <c r="D2203" s="13" t="str">
        <f t="shared" si="73"/>
        <v>1609714272</v>
      </c>
      <c r="E2203" s="17"/>
      <c r="F2203" s="16" t="s">
        <v>18181</v>
      </c>
      <c r="G2203" s="18">
        <v>44115.373333333337</v>
      </c>
      <c r="H2203" s="16" t="s">
        <v>157</v>
      </c>
      <c r="I2203" s="16" t="s">
        <v>18182</v>
      </c>
      <c r="J2203" s="16" t="s">
        <v>18182</v>
      </c>
      <c r="K2203" s="16" t="s">
        <v>18183</v>
      </c>
      <c r="L2203" s="16" t="s">
        <v>18184</v>
      </c>
      <c r="M2203" s="16" t="s">
        <v>18185</v>
      </c>
      <c r="N2203" s="16" t="s">
        <v>1091</v>
      </c>
      <c r="O2203" s="16" t="s">
        <v>1092</v>
      </c>
      <c r="P2203" s="19">
        <v>2044000</v>
      </c>
      <c r="Q2203" s="19">
        <v>6650</v>
      </c>
      <c r="R2203" s="19">
        <v>7000</v>
      </c>
      <c r="S2203" s="19">
        <v>0</v>
      </c>
      <c r="T2203" s="19">
        <v>0</v>
      </c>
      <c r="U2203" s="19"/>
      <c r="V2203" s="19">
        <v>0</v>
      </c>
      <c r="W2203" s="19"/>
      <c r="X2203" s="19">
        <v>0</v>
      </c>
      <c r="Y2203" s="19">
        <v>2057650</v>
      </c>
      <c r="Z2203" s="19">
        <v>2057650</v>
      </c>
      <c r="AA2203" s="20" t="s">
        <v>18186</v>
      </c>
      <c r="AB2203" s="19" t="s">
        <v>162</v>
      </c>
      <c r="AC2203" s="19" t="s">
        <v>112</v>
      </c>
    </row>
    <row r="2204" spans="1:29" x14ac:dyDescent="0.25">
      <c r="A2204" s="13" t="str">
        <f t="shared" si="74"/>
        <v>1765524303</v>
      </c>
      <c r="B2204" s="16">
        <v>133</v>
      </c>
      <c r="C2204" s="17" t="s">
        <v>18187</v>
      </c>
      <c r="D2204" s="13" t="str">
        <f t="shared" si="73"/>
        <v>1765524303</v>
      </c>
      <c r="E2204" s="17"/>
      <c r="F2204" s="16" t="s">
        <v>18188</v>
      </c>
      <c r="G2204" s="18">
        <v>44115.38652777778</v>
      </c>
      <c r="H2204" s="16" t="s">
        <v>157</v>
      </c>
      <c r="I2204" s="16" t="s">
        <v>18189</v>
      </c>
      <c r="J2204" s="16" t="s">
        <v>18189</v>
      </c>
      <c r="K2204" s="16" t="s">
        <v>18190</v>
      </c>
      <c r="L2204" s="16" t="s">
        <v>18191</v>
      </c>
      <c r="M2204" s="16" t="s">
        <v>18192</v>
      </c>
      <c r="N2204" s="16" t="s">
        <v>256</v>
      </c>
      <c r="O2204" s="16" t="s">
        <v>257</v>
      </c>
      <c r="P2204" s="19">
        <v>474000</v>
      </c>
      <c r="Q2204" s="19">
        <v>6650</v>
      </c>
      <c r="R2204" s="19">
        <v>14000</v>
      </c>
      <c r="S2204" s="19">
        <v>0</v>
      </c>
      <c r="T2204" s="19">
        <v>0</v>
      </c>
      <c r="U2204" s="19"/>
      <c r="V2204" s="19">
        <v>0</v>
      </c>
      <c r="W2204" s="19"/>
      <c r="X2204" s="19">
        <v>0</v>
      </c>
      <c r="Y2204" s="19">
        <v>494650</v>
      </c>
      <c r="Z2204" s="19">
        <v>494650</v>
      </c>
      <c r="AA2204" s="20" t="s">
        <v>18193</v>
      </c>
      <c r="AB2204" s="19" t="s">
        <v>162</v>
      </c>
      <c r="AC2204" s="19" t="s">
        <v>112</v>
      </c>
    </row>
    <row r="2205" spans="1:29" x14ac:dyDescent="0.25">
      <c r="A2205" s="13" t="str">
        <f t="shared" si="74"/>
        <v>1136824247</v>
      </c>
      <c r="B2205" s="16">
        <v>134</v>
      </c>
      <c r="C2205" s="17" t="s">
        <v>18194</v>
      </c>
      <c r="D2205" s="13" t="str">
        <f t="shared" si="73"/>
        <v>1136824247</v>
      </c>
      <c r="E2205" s="17"/>
      <c r="F2205" s="16" t="s">
        <v>18195</v>
      </c>
      <c r="G2205" s="18">
        <v>44115.420173611114</v>
      </c>
      <c r="H2205" s="16" t="s">
        <v>157</v>
      </c>
      <c r="I2205" s="16" t="s">
        <v>18196</v>
      </c>
      <c r="J2205" s="16" t="s">
        <v>18196</v>
      </c>
      <c r="K2205" s="16" t="s">
        <v>18197</v>
      </c>
      <c r="L2205" s="16" t="s">
        <v>18198</v>
      </c>
      <c r="M2205" s="16" t="s">
        <v>18199</v>
      </c>
      <c r="N2205" s="16" t="s">
        <v>454</v>
      </c>
      <c r="O2205" s="16" t="s">
        <v>234</v>
      </c>
      <c r="P2205" s="19">
        <v>91000</v>
      </c>
      <c r="Q2205" s="19">
        <v>6650</v>
      </c>
      <c r="R2205" s="19">
        <v>9000</v>
      </c>
      <c r="S2205" s="19">
        <v>0</v>
      </c>
      <c r="T2205" s="19">
        <v>0</v>
      </c>
      <c r="U2205" s="19"/>
      <c r="V2205" s="19">
        <v>0</v>
      </c>
      <c r="W2205" s="19"/>
      <c r="X2205" s="19">
        <v>0</v>
      </c>
      <c r="Y2205" s="19">
        <v>106650</v>
      </c>
      <c r="Z2205" s="19">
        <v>106650</v>
      </c>
      <c r="AA2205" s="20" t="s">
        <v>18200</v>
      </c>
      <c r="AB2205" s="19" t="s">
        <v>163</v>
      </c>
      <c r="AC2205" s="19" t="s">
        <v>112</v>
      </c>
    </row>
    <row r="2206" spans="1:29" x14ac:dyDescent="0.25">
      <c r="A2206" s="13" t="str">
        <f t="shared" si="74"/>
        <v>1069924022</v>
      </c>
      <c r="B2206" s="16">
        <v>135</v>
      </c>
      <c r="C2206" s="17" t="s">
        <v>18201</v>
      </c>
      <c r="D2206" s="13" t="str">
        <f t="shared" si="73"/>
        <v>1069924022</v>
      </c>
      <c r="E2206" s="17"/>
      <c r="F2206" s="16" t="s">
        <v>18202</v>
      </c>
      <c r="G2206" s="18">
        <v>44115.43546296296</v>
      </c>
      <c r="H2206" s="16" t="s">
        <v>157</v>
      </c>
      <c r="I2206" s="16" t="s">
        <v>18203</v>
      </c>
      <c r="J2206" s="16" t="s">
        <v>18203</v>
      </c>
      <c r="K2206" s="16" t="s">
        <v>18204</v>
      </c>
      <c r="L2206" s="16" t="s">
        <v>18205</v>
      </c>
      <c r="M2206" s="16" t="s">
        <v>18206</v>
      </c>
      <c r="N2206" s="16" t="s">
        <v>18207</v>
      </c>
      <c r="O2206" s="16" t="s">
        <v>18208</v>
      </c>
      <c r="P2206" s="19">
        <v>50000</v>
      </c>
      <c r="Q2206" s="19">
        <v>6650</v>
      </c>
      <c r="R2206" s="19">
        <v>8000</v>
      </c>
      <c r="S2206" s="19">
        <v>0</v>
      </c>
      <c r="T2206" s="19">
        <v>0</v>
      </c>
      <c r="U2206" s="19"/>
      <c r="V2206" s="19">
        <v>0</v>
      </c>
      <c r="W2206" s="19"/>
      <c r="X2206" s="19">
        <v>0</v>
      </c>
      <c r="Y2206" s="19">
        <v>64650</v>
      </c>
      <c r="Z2206" s="19">
        <v>64650</v>
      </c>
      <c r="AA2206" s="20" t="s">
        <v>18209</v>
      </c>
      <c r="AB2206" s="19" t="s">
        <v>138</v>
      </c>
      <c r="AC2206" s="19" t="s">
        <v>112</v>
      </c>
    </row>
    <row r="2207" spans="1:29" x14ac:dyDescent="0.25">
      <c r="A2207" s="13" t="str">
        <f t="shared" si="74"/>
        <v>1937034479</v>
      </c>
      <c r="B2207" s="16">
        <v>136</v>
      </c>
      <c r="C2207" s="17" t="s">
        <v>18210</v>
      </c>
      <c r="D2207" s="13" t="str">
        <f t="shared" si="73"/>
        <v>1937034479</v>
      </c>
      <c r="E2207" s="17"/>
      <c r="F2207" s="16" t="s">
        <v>18211</v>
      </c>
      <c r="G2207" s="18">
        <v>44115.444814814815</v>
      </c>
      <c r="H2207" s="16" t="s">
        <v>157</v>
      </c>
      <c r="I2207" s="16" t="s">
        <v>18212</v>
      </c>
      <c r="J2207" s="16" t="s">
        <v>18212</v>
      </c>
      <c r="K2207" s="16" t="s">
        <v>18213</v>
      </c>
      <c r="L2207" s="16" t="s">
        <v>18214</v>
      </c>
      <c r="M2207" s="16" t="s">
        <v>18215</v>
      </c>
      <c r="N2207" s="16" t="s">
        <v>18216</v>
      </c>
      <c r="O2207" s="16" t="s">
        <v>18217</v>
      </c>
      <c r="P2207" s="19">
        <v>50000</v>
      </c>
      <c r="Q2207" s="19">
        <v>6650</v>
      </c>
      <c r="R2207" s="19">
        <v>8000</v>
      </c>
      <c r="S2207" s="19">
        <v>0</v>
      </c>
      <c r="T2207" s="19">
        <v>0</v>
      </c>
      <c r="U2207" s="19"/>
      <c r="V2207" s="19">
        <v>0</v>
      </c>
      <c r="W2207" s="19"/>
      <c r="X2207" s="19">
        <v>0</v>
      </c>
      <c r="Y2207" s="19">
        <v>64650</v>
      </c>
      <c r="Z2207" s="19">
        <v>64650</v>
      </c>
      <c r="AA2207" s="20" t="s">
        <v>18218</v>
      </c>
      <c r="AB2207" s="19" t="s">
        <v>138</v>
      </c>
      <c r="AC2207" s="19" t="s">
        <v>112</v>
      </c>
    </row>
    <row r="2208" spans="1:29" x14ac:dyDescent="0.25">
      <c r="A2208" s="13" t="str">
        <f t="shared" si="74"/>
        <v>1520983970</v>
      </c>
      <c r="B2208" s="16">
        <v>137</v>
      </c>
      <c r="C2208" s="17" t="s">
        <v>18219</v>
      </c>
      <c r="D2208" s="13" t="str">
        <f t="shared" si="73"/>
        <v>1520983970</v>
      </c>
      <c r="E2208" s="17"/>
      <c r="F2208" s="16" t="s">
        <v>18220</v>
      </c>
      <c r="G2208" s="18">
        <v>44115.463391203702</v>
      </c>
      <c r="H2208" s="16" t="s">
        <v>157</v>
      </c>
      <c r="I2208" s="16" t="s">
        <v>18221</v>
      </c>
      <c r="J2208" s="16" t="s">
        <v>18221</v>
      </c>
      <c r="K2208" s="16" t="s">
        <v>18222</v>
      </c>
      <c r="L2208" s="16" t="s">
        <v>18223</v>
      </c>
      <c r="M2208" s="16" t="s">
        <v>18224</v>
      </c>
      <c r="N2208" s="16" t="s">
        <v>11280</v>
      </c>
      <c r="O2208" s="16" t="s">
        <v>11281</v>
      </c>
      <c r="P2208" s="19">
        <v>122000</v>
      </c>
      <c r="Q2208" s="19">
        <v>6650</v>
      </c>
      <c r="R2208" s="19">
        <v>11000</v>
      </c>
      <c r="S2208" s="19">
        <v>0</v>
      </c>
      <c r="T2208" s="19">
        <v>0</v>
      </c>
      <c r="U2208" s="19"/>
      <c r="V2208" s="19">
        <v>0</v>
      </c>
      <c r="W2208" s="19"/>
      <c r="X2208" s="19">
        <v>0</v>
      </c>
      <c r="Y2208" s="19">
        <v>139650</v>
      </c>
      <c r="Z2208" s="19">
        <v>139650</v>
      </c>
      <c r="AA2208" s="20" t="s">
        <v>18225</v>
      </c>
      <c r="AB2208" s="19" t="s">
        <v>138</v>
      </c>
      <c r="AC2208" s="19" t="s">
        <v>112</v>
      </c>
    </row>
    <row r="2209" spans="1:29" x14ac:dyDescent="0.25">
      <c r="A2209" s="13" t="str">
        <f t="shared" si="74"/>
        <v>1497983172</v>
      </c>
      <c r="B2209" s="16">
        <v>138</v>
      </c>
      <c r="C2209" s="17" t="s">
        <v>18226</v>
      </c>
      <c r="D2209" s="13" t="str">
        <f t="shared" si="73"/>
        <v>1497983172</v>
      </c>
      <c r="E2209" s="17"/>
      <c r="F2209" s="16" t="s">
        <v>18227</v>
      </c>
      <c r="G2209" s="18">
        <v>44115.472291666665</v>
      </c>
      <c r="H2209" s="16" t="s">
        <v>157</v>
      </c>
      <c r="I2209" s="16" t="s">
        <v>18228</v>
      </c>
      <c r="J2209" s="16" t="s">
        <v>18228</v>
      </c>
      <c r="K2209" s="16" t="s">
        <v>18229</v>
      </c>
      <c r="L2209" s="16" t="s">
        <v>18230</v>
      </c>
      <c r="M2209" s="16" t="s">
        <v>18231</v>
      </c>
      <c r="N2209" s="16" t="s">
        <v>6784</v>
      </c>
      <c r="O2209" s="16" t="s">
        <v>6785</v>
      </c>
      <c r="P2209" s="19">
        <v>91000</v>
      </c>
      <c r="Q2209" s="19">
        <v>6650</v>
      </c>
      <c r="R2209" s="19">
        <v>15000</v>
      </c>
      <c r="S2209" s="19">
        <v>0</v>
      </c>
      <c r="T2209" s="19">
        <v>0</v>
      </c>
      <c r="U2209" s="19"/>
      <c r="V2209" s="19">
        <v>0</v>
      </c>
      <c r="W2209" s="19"/>
      <c r="X2209" s="19">
        <v>0</v>
      </c>
      <c r="Y2209" s="19">
        <v>112650</v>
      </c>
      <c r="Z2209" s="19">
        <v>112650</v>
      </c>
      <c r="AA2209" s="20" t="s">
        <v>18232</v>
      </c>
      <c r="AB2209" s="19" t="s">
        <v>162</v>
      </c>
      <c r="AC2209" s="19" t="s">
        <v>112</v>
      </c>
    </row>
    <row r="2210" spans="1:29" x14ac:dyDescent="0.25">
      <c r="A2210" s="13" t="str">
        <f t="shared" si="74"/>
        <v>1072093633</v>
      </c>
      <c r="B2210" s="16">
        <v>139</v>
      </c>
      <c r="C2210" s="17" t="s">
        <v>18233</v>
      </c>
      <c r="D2210" s="13" t="str">
        <f t="shared" si="73"/>
        <v>1072093633</v>
      </c>
      <c r="E2210" s="17"/>
      <c r="F2210" s="16" t="s">
        <v>18234</v>
      </c>
      <c r="G2210" s="18">
        <v>44115.476030092592</v>
      </c>
      <c r="H2210" s="16" t="s">
        <v>157</v>
      </c>
      <c r="I2210" s="16" t="s">
        <v>18235</v>
      </c>
      <c r="J2210" s="16" t="s">
        <v>18235</v>
      </c>
      <c r="K2210" s="16" t="s">
        <v>18236</v>
      </c>
      <c r="L2210" s="16" t="s">
        <v>18237</v>
      </c>
      <c r="M2210" s="16" t="s">
        <v>18238</v>
      </c>
      <c r="N2210" s="16" t="s">
        <v>998</v>
      </c>
      <c r="O2210" s="16" t="s">
        <v>999</v>
      </c>
      <c r="P2210" s="19">
        <v>620000</v>
      </c>
      <c r="Q2210" s="19">
        <v>6650</v>
      </c>
      <c r="R2210" s="19">
        <v>10000</v>
      </c>
      <c r="S2210" s="19">
        <v>0</v>
      </c>
      <c r="T2210" s="19">
        <v>0</v>
      </c>
      <c r="U2210" s="19"/>
      <c r="V2210" s="19">
        <v>0</v>
      </c>
      <c r="W2210" s="19"/>
      <c r="X2210" s="19">
        <v>0</v>
      </c>
      <c r="Y2210" s="19">
        <v>636650</v>
      </c>
      <c r="Z2210" s="19">
        <v>636650</v>
      </c>
      <c r="AA2210" s="20" t="s">
        <v>18239</v>
      </c>
      <c r="AB2210" s="19" t="s">
        <v>162</v>
      </c>
      <c r="AC2210" s="19" t="s">
        <v>112</v>
      </c>
    </row>
    <row r="2211" spans="1:29" x14ac:dyDescent="0.25">
      <c r="A2211" s="13" t="str">
        <f t="shared" si="74"/>
        <v>1117293561</v>
      </c>
      <c r="B2211" s="16">
        <v>140</v>
      </c>
      <c r="C2211" s="17" t="s">
        <v>18240</v>
      </c>
      <c r="D2211" s="13" t="str">
        <f t="shared" si="73"/>
        <v>1117293561</v>
      </c>
      <c r="E2211" s="17"/>
      <c r="F2211" s="16" t="s">
        <v>18241</v>
      </c>
      <c r="G2211" s="18">
        <v>44115.508483796293</v>
      </c>
      <c r="H2211" s="16" t="s">
        <v>157</v>
      </c>
      <c r="I2211" s="16" t="s">
        <v>18242</v>
      </c>
      <c r="J2211" s="16" t="s">
        <v>18242</v>
      </c>
      <c r="K2211" s="16" t="s">
        <v>18243</v>
      </c>
      <c r="L2211" s="16" t="s">
        <v>18244</v>
      </c>
      <c r="M2211" s="16" t="s">
        <v>18245</v>
      </c>
      <c r="N2211" s="16" t="s">
        <v>833</v>
      </c>
      <c r="O2211" s="16" t="s">
        <v>834</v>
      </c>
      <c r="P2211" s="19">
        <v>91000</v>
      </c>
      <c r="Q2211" s="19">
        <v>6650</v>
      </c>
      <c r="R2211" s="19">
        <v>9000</v>
      </c>
      <c r="S2211" s="19">
        <v>0</v>
      </c>
      <c r="T2211" s="19">
        <v>0</v>
      </c>
      <c r="U2211" s="19"/>
      <c r="V2211" s="19">
        <v>0</v>
      </c>
      <c r="W2211" s="19"/>
      <c r="X2211" s="19">
        <v>0</v>
      </c>
      <c r="Y2211" s="19">
        <v>106650</v>
      </c>
      <c r="Z2211" s="19">
        <v>106650</v>
      </c>
      <c r="AA2211" s="20" t="s">
        <v>18246</v>
      </c>
      <c r="AB2211" s="19" t="s">
        <v>138</v>
      </c>
      <c r="AC2211" s="19" t="s">
        <v>112</v>
      </c>
    </row>
    <row r="2212" spans="1:29" x14ac:dyDescent="0.25">
      <c r="A2212" s="13" t="str">
        <f t="shared" si="74"/>
        <v>1710983399</v>
      </c>
      <c r="B2212" s="16">
        <v>141</v>
      </c>
      <c r="C2212" s="17" t="s">
        <v>18247</v>
      </c>
      <c r="D2212" s="13" t="str">
        <f t="shared" si="73"/>
        <v>1710983399</v>
      </c>
      <c r="E2212" s="17"/>
      <c r="F2212" s="16" t="s">
        <v>18248</v>
      </c>
      <c r="G2212" s="18">
        <v>44115.516412037039</v>
      </c>
      <c r="H2212" s="16" t="s">
        <v>157</v>
      </c>
      <c r="I2212" s="16" t="s">
        <v>18249</v>
      </c>
      <c r="J2212" s="16" t="s">
        <v>18249</v>
      </c>
      <c r="K2212" s="16" t="s">
        <v>18250</v>
      </c>
      <c r="L2212" s="16" t="s">
        <v>18251</v>
      </c>
      <c r="M2212" s="16" t="s">
        <v>18252</v>
      </c>
      <c r="N2212" s="16" t="s">
        <v>787</v>
      </c>
      <c r="O2212" s="16" t="s">
        <v>788</v>
      </c>
      <c r="P2212" s="19">
        <v>620000</v>
      </c>
      <c r="Q2212" s="19">
        <v>6650</v>
      </c>
      <c r="R2212" s="19">
        <v>10000</v>
      </c>
      <c r="S2212" s="19">
        <v>0</v>
      </c>
      <c r="T2212" s="19">
        <v>0</v>
      </c>
      <c r="U2212" s="19"/>
      <c r="V2212" s="19">
        <v>0</v>
      </c>
      <c r="W2212" s="19"/>
      <c r="X2212" s="19">
        <v>0</v>
      </c>
      <c r="Y2212" s="19">
        <v>636650</v>
      </c>
      <c r="Z2212" s="19">
        <v>636650</v>
      </c>
      <c r="AA2212" s="20" t="s">
        <v>18253</v>
      </c>
      <c r="AB2212" s="19" t="s">
        <v>151</v>
      </c>
      <c r="AC2212" s="19" t="s">
        <v>112</v>
      </c>
    </row>
    <row r="2213" spans="1:29" x14ac:dyDescent="0.25">
      <c r="A2213" s="13" t="str">
        <f t="shared" si="74"/>
        <v>1935284445</v>
      </c>
      <c r="B2213" s="16">
        <v>142</v>
      </c>
      <c r="C2213" s="17" t="s">
        <v>18254</v>
      </c>
      <c r="D2213" s="13" t="str">
        <f t="shared" si="73"/>
        <v>1935284445</v>
      </c>
      <c r="E2213" s="17"/>
      <c r="F2213" s="16" t="s">
        <v>18255</v>
      </c>
      <c r="G2213" s="18">
        <v>44116.044085648151</v>
      </c>
      <c r="H2213" s="16" t="s">
        <v>157</v>
      </c>
      <c r="I2213" s="16" t="s">
        <v>18256</v>
      </c>
      <c r="J2213" s="16" t="s">
        <v>18256</v>
      </c>
      <c r="K2213" s="16" t="s">
        <v>18257</v>
      </c>
      <c r="L2213" s="16" t="s">
        <v>18258</v>
      </c>
      <c r="M2213" s="16" t="s">
        <v>18259</v>
      </c>
      <c r="N2213" s="16" t="s">
        <v>18260</v>
      </c>
      <c r="O2213" s="16" t="s">
        <v>18261</v>
      </c>
      <c r="P2213" s="19">
        <v>50000</v>
      </c>
      <c r="Q2213" s="19">
        <v>6650</v>
      </c>
      <c r="R2213" s="19">
        <v>10000</v>
      </c>
      <c r="S2213" s="19">
        <v>0</v>
      </c>
      <c r="T2213" s="19">
        <v>0</v>
      </c>
      <c r="U2213" s="19"/>
      <c r="V2213" s="19">
        <v>0</v>
      </c>
      <c r="W2213" s="19"/>
      <c r="X2213" s="19">
        <v>0</v>
      </c>
      <c r="Y2213" s="19">
        <v>66650</v>
      </c>
      <c r="Z2213" s="19">
        <v>66650</v>
      </c>
      <c r="AA2213" s="20" t="s">
        <v>18262</v>
      </c>
      <c r="AB2213" s="19" t="s">
        <v>162</v>
      </c>
      <c r="AC2213" s="19" t="s">
        <v>112</v>
      </c>
    </row>
    <row r="2214" spans="1:29" x14ac:dyDescent="0.25">
      <c r="A2214" s="13" t="str">
        <f t="shared" si="74"/>
        <v>1845284833</v>
      </c>
      <c r="B2214" s="16">
        <v>143</v>
      </c>
      <c r="C2214" s="17" t="s">
        <v>18263</v>
      </c>
      <c r="D2214" s="13" t="str">
        <f t="shared" si="73"/>
        <v>1845284833</v>
      </c>
      <c r="E2214" s="17"/>
      <c r="F2214" s="16" t="s">
        <v>18264</v>
      </c>
      <c r="G2214" s="18">
        <v>44116.049143518518</v>
      </c>
      <c r="H2214" s="16" t="s">
        <v>157</v>
      </c>
      <c r="I2214" s="16" t="s">
        <v>18265</v>
      </c>
      <c r="J2214" s="16" t="s">
        <v>18265</v>
      </c>
      <c r="K2214" s="16" t="s">
        <v>18266</v>
      </c>
      <c r="L2214" s="16" t="s">
        <v>18267</v>
      </c>
      <c r="M2214" s="16" t="s">
        <v>18268</v>
      </c>
      <c r="N2214" s="16" t="s">
        <v>499</v>
      </c>
      <c r="O2214" s="16" t="s">
        <v>404</v>
      </c>
      <c r="P2214" s="19">
        <v>950000</v>
      </c>
      <c r="Q2214" s="19">
        <v>6650</v>
      </c>
      <c r="R2214" s="19">
        <v>56000</v>
      </c>
      <c r="S2214" s="19">
        <v>0</v>
      </c>
      <c r="T2214" s="19">
        <v>0</v>
      </c>
      <c r="U2214" s="19"/>
      <c r="V2214" s="19">
        <v>0</v>
      </c>
      <c r="W2214" s="19"/>
      <c r="X2214" s="19">
        <v>0</v>
      </c>
      <c r="Y2214" s="19">
        <v>1012650</v>
      </c>
      <c r="Z2214" s="19">
        <v>1012650</v>
      </c>
      <c r="AA2214" s="20" t="s">
        <v>18269</v>
      </c>
      <c r="AB2214" s="19" t="s">
        <v>162</v>
      </c>
      <c r="AC2214" s="19" t="s">
        <v>112</v>
      </c>
    </row>
    <row r="2215" spans="1:29" x14ac:dyDescent="0.25">
      <c r="A2215" s="13" t="str">
        <f t="shared" si="74"/>
        <v>1260384052</v>
      </c>
      <c r="B2215" s="16">
        <v>144</v>
      </c>
      <c r="C2215" s="17" t="s">
        <v>18270</v>
      </c>
      <c r="D2215" s="13" t="str">
        <f t="shared" si="73"/>
        <v>1260384052</v>
      </c>
      <c r="E2215" s="17"/>
      <c r="F2215" s="16" t="s">
        <v>18271</v>
      </c>
      <c r="G2215" s="18">
        <v>44116.058125000003</v>
      </c>
      <c r="H2215" s="16" t="s">
        <v>157</v>
      </c>
      <c r="I2215" s="16" t="s">
        <v>18272</v>
      </c>
      <c r="J2215" s="16" t="s">
        <v>18272</v>
      </c>
      <c r="K2215" s="16" t="s">
        <v>18273</v>
      </c>
      <c r="L2215" s="16" t="s">
        <v>18274</v>
      </c>
      <c r="M2215" s="16" t="s">
        <v>18275</v>
      </c>
      <c r="N2215" s="16" t="s">
        <v>1065</v>
      </c>
      <c r="O2215" s="16" t="s">
        <v>1066</v>
      </c>
      <c r="P2215" s="19">
        <v>150000</v>
      </c>
      <c r="Q2215" s="19">
        <v>6650</v>
      </c>
      <c r="R2215" s="19">
        <v>10000</v>
      </c>
      <c r="S2215" s="19">
        <v>0</v>
      </c>
      <c r="T2215" s="19">
        <v>0</v>
      </c>
      <c r="U2215" s="19"/>
      <c r="V2215" s="19">
        <v>0</v>
      </c>
      <c r="W2215" s="19"/>
      <c r="X2215" s="19">
        <v>0</v>
      </c>
      <c r="Y2215" s="19">
        <v>166650</v>
      </c>
      <c r="Z2215" s="19">
        <v>166650</v>
      </c>
      <c r="AA2215" s="20" t="s">
        <v>18276</v>
      </c>
      <c r="AB2215" s="19" t="s">
        <v>151</v>
      </c>
      <c r="AC2215" s="19" t="s">
        <v>112</v>
      </c>
    </row>
    <row r="2216" spans="1:29" x14ac:dyDescent="0.25">
      <c r="A2216" s="13" t="str">
        <f t="shared" si="74"/>
        <v>1106584235</v>
      </c>
      <c r="B2216" s="16">
        <v>145</v>
      </c>
      <c r="C2216" s="17" t="s">
        <v>18277</v>
      </c>
      <c r="D2216" s="13" t="str">
        <f t="shared" si="73"/>
        <v>1106584235</v>
      </c>
      <c r="E2216" s="17"/>
      <c r="F2216" s="16" t="s">
        <v>18278</v>
      </c>
      <c r="G2216" s="18">
        <v>44116.08090277778</v>
      </c>
      <c r="H2216" s="16" t="s">
        <v>157</v>
      </c>
      <c r="I2216" s="16" t="s">
        <v>18279</v>
      </c>
      <c r="J2216" s="16" t="s">
        <v>18279</v>
      </c>
      <c r="K2216" s="16" t="s">
        <v>18280</v>
      </c>
      <c r="L2216" s="16" t="s">
        <v>18281</v>
      </c>
      <c r="M2216" s="16" t="s">
        <v>18282</v>
      </c>
      <c r="N2216" s="16" t="s">
        <v>18283</v>
      </c>
      <c r="O2216" s="16" t="s">
        <v>18284</v>
      </c>
      <c r="P2216" s="19">
        <v>50000</v>
      </c>
      <c r="Q2216" s="19">
        <v>6650</v>
      </c>
      <c r="R2216" s="19">
        <v>0</v>
      </c>
      <c r="S2216" s="19">
        <v>0</v>
      </c>
      <c r="T2216" s="19">
        <v>0</v>
      </c>
      <c r="U2216" s="19"/>
      <c r="V2216" s="19">
        <v>0</v>
      </c>
      <c r="W2216" s="19"/>
      <c r="X2216" s="19">
        <v>0</v>
      </c>
      <c r="Y2216" s="19">
        <v>56650</v>
      </c>
      <c r="Z2216" s="19">
        <v>56650</v>
      </c>
      <c r="AA2216" s="20"/>
      <c r="AB2216" s="19"/>
      <c r="AC2216" s="19" t="s">
        <v>112</v>
      </c>
    </row>
    <row r="2217" spans="1:29" x14ac:dyDescent="0.25">
      <c r="A2217" s="13" t="str">
        <f t="shared" si="74"/>
        <v>1590684792</v>
      </c>
      <c r="B2217" s="16">
        <v>146</v>
      </c>
      <c r="C2217" s="17" t="s">
        <v>18285</v>
      </c>
      <c r="D2217" s="13" t="str">
        <f t="shared" si="73"/>
        <v>1590684792</v>
      </c>
      <c r="E2217" s="17"/>
      <c r="F2217" s="16" t="s">
        <v>18286</v>
      </c>
      <c r="G2217" s="18">
        <v>44116.084988425922</v>
      </c>
      <c r="H2217" s="16" t="s">
        <v>157</v>
      </c>
      <c r="I2217" s="16" t="s">
        <v>18287</v>
      </c>
      <c r="J2217" s="16" t="s">
        <v>18287</v>
      </c>
      <c r="K2217" s="16" t="s">
        <v>18288</v>
      </c>
      <c r="L2217" s="16" t="s">
        <v>18289</v>
      </c>
      <c r="M2217" s="16" t="s">
        <v>18290</v>
      </c>
      <c r="N2217" s="16" t="s">
        <v>452</v>
      </c>
      <c r="O2217" s="16" t="s">
        <v>453</v>
      </c>
      <c r="P2217" s="19">
        <v>2300000</v>
      </c>
      <c r="Q2217" s="19">
        <v>6650</v>
      </c>
      <c r="R2217" s="19">
        <v>19000</v>
      </c>
      <c r="S2217" s="19">
        <v>0</v>
      </c>
      <c r="T2217" s="19">
        <v>0</v>
      </c>
      <c r="U2217" s="19"/>
      <c r="V2217" s="19">
        <v>0</v>
      </c>
      <c r="W2217" s="19"/>
      <c r="X2217" s="19">
        <v>0</v>
      </c>
      <c r="Y2217" s="19">
        <v>2325650</v>
      </c>
      <c r="Z2217" s="19">
        <v>2325650</v>
      </c>
      <c r="AA2217" s="20"/>
      <c r="AB2217" s="19" t="s">
        <v>179</v>
      </c>
      <c r="AC2217" s="19" t="s">
        <v>112</v>
      </c>
    </row>
    <row r="2218" spans="1:29" x14ac:dyDescent="0.25">
      <c r="A2218" s="13" t="str">
        <f t="shared" si="74"/>
        <v>1571684970</v>
      </c>
      <c r="B2218" s="16">
        <v>147</v>
      </c>
      <c r="C2218" s="17" t="s">
        <v>18291</v>
      </c>
      <c r="D2218" s="13" t="str">
        <f t="shared" si="73"/>
        <v>1571684970</v>
      </c>
      <c r="E2218" s="17"/>
      <c r="F2218" s="16" t="s">
        <v>18292</v>
      </c>
      <c r="G2218" s="18">
        <v>44116.086041666669</v>
      </c>
      <c r="H2218" s="16" t="s">
        <v>157</v>
      </c>
      <c r="I2218" s="16" t="s">
        <v>18293</v>
      </c>
      <c r="J2218" s="16" t="s">
        <v>18293</v>
      </c>
      <c r="K2218" s="16" t="s">
        <v>18294</v>
      </c>
      <c r="L2218" s="16" t="s">
        <v>18295</v>
      </c>
      <c r="M2218" s="16" t="s">
        <v>18296</v>
      </c>
      <c r="N2218" s="16" t="s">
        <v>552</v>
      </c>
      <c r="O2218" s="16" t="s">
        <v>553</v>
      </c>
      <c r="P2218" s="19">
        <v>150000</v>
      </c>
      <c r="Q2218" s="19">
        <v>6650</v>
      </c>
      <c r="R2218" s="19">
        <v>22000</v>
      </c>
      <c r="S2218" s="19">
        <v>0</v>
      </c>
      <c r="T2218" s="19">
        <v>0</v>
      </c>
      <c r="U2218" s="19"/>
      <c r="V2218" s="19">
        <v>0</v>
      </c>
      <c r="W2218" s="19"/>
      <c r="X2218" s="19">
        <v>0</v>
      </c>
      <c r="Y2218" s="19">
        <v>178650</v>
      </c>
      <c r="Z2218" s="19">
        <v>178650</v>
      </c>
      <c r="AA2218" s="20"/>
      <c r="AB2218" s="19" t="s">
        <v>179</v>
      </c>
      <c r="AC2218" s="19" t="s">
        <v>112</v>
      </c>
    </row>
    <row r="2219" spans="1:29" x14ac:dyDescent="0.25">
      <c r="A2219" s="13" t="str">
        <f t="shared" si="74"/>
        <v>1474684932</v>
      </c>
      <c r="B2219" s="16">
        <v>148</v>
      </c>
      <c r="C2219" s="17" t="s">
        <v>18297</v>
      </c>
      <c r="D2219" s="13" t="str">
        <f t="shared" si="73"/>
        <v>1474684932</v>
      </c>
      <c r="E2219" s="17"/>
      <c r="F2219" s="16" t="s">
        <v>18298</v>
      </c>
      <c r="G2219" s="18">
        <v>44116.089513888888</v>
      </c>
      <c r="H2219" s="16" t="s">
        <v>157</v>
      </c>
      <c r="I2219" s="16" t="s">
        <v>18299</v>
      </c>
      <c r="J2219" s="16" t="s">
        <v>18299</v>
      </c>
      <c r="K2219" s="16" t="s">
        <v>18300</v>
      </c>
      <c r="L2219" s="16" t="s">
        <v>18301</v>
      </c>
      <c r="M2219" s="16" t="s">
        <v>18302</v>
      </c>
      <c r="N2219" s="16" t="s">
        <v>5813</v>
      </c>
      <c r="O2219" s="16" t="s">
        <v>918</v>
      </c>
      <c r="P2219" s="19">
        <v>620000</v>
      </c>
      <c r="Q2219" s="19">
        <v>6650</v>
      </c>
      <c r="R2219" s="19">
        <v>8000</v>
      </c>
      <c r="S2219" s="19">
        <v>0</v>
      </c>
      <c r="T2219" s="19">
        <v>0</v>
      </c>
      <c r="U2219" s="19"/>
      <c r="V2219" s="19">
        <v>0</v>
      </c>
      <c r="W2219" s="19"/>
      <c r="X2219" s="19">
        <v>0</v>
      </c>
      <c r="Y2219" s="19">
        <v>634650</v>
      </c>
      <c r="Z2219" s="19">
        <v>634650</v>
      </c>
      <c r="AA2219" s="20" t="s">
        <v>18303</v>
      </c>
      <c r="AB2219" s="19" t="s">
        <v>162</v>
      </c>
      <c r="AC2219" s="19" t="s">
        <v>112</v>
      </c>
    </row>
    <row r="2220" spans="1:29" x14ac:dyDescent="0.25">
      <c r="A2220" s="13" t="str">
        <f t="shared" si="74"/>
        <v>1814684614</v>
      </c>
      <c r="B2220" s="16">
        <v>149</v>
      </c>
      <c r="C2220" s="17" t="s">
        <v>18304</v>
      </c>
      <c r="D2220" s="13" t="str">
        <f t="shared" si="73"/>
        <v>1814684614</v>
      </c>
      <c r="E2220" s="17"/>
      <c r="F2220" s="16" t="s">
        <v>18305</v>
      </c>
      <c r="G2220" s="18">
        <v>44116.090173611112</v>
      </c>
      <c r="H2220" s="16" t="s">
        <v>157</v>
      </c>
      <c r="I2220" s="16" t="s">
        <v>18306</v>
      </c>
      <c r="J2220" s="16" t="s">
        <v>18306</v>
      </c>
      <c r="K2220" s="16" t="s">
        <v>18307</v>
      </c>
      <c r="L2220" s="16" t="s">
        <v>18308</v>
      </c>
      <c r="M2220" s="16" t="s">
        <v>18309</v>
      </c>
      <c r="N2220" s="16" t="s">
        <v>183</v>
      </c>
      <c r="O2220" s="16" t="s">
        <v>184</v>
      </c>
      <c r="P2220" s="19">
        <v>950000</v>
      </c>
      <c r="Q2220" s="19">
        <v>6650</v>
      </c>
      <c r="R2220" s="19">
        <v>19000</v>
      </c>
      <c r="S2220" s="19">
        <v>0</v>
      </c>
      <c r="T2220" s="19">
        <v>0</v>
      </c>
      <c r="U2220" s="19"/>
      <c r="V2220" s="19">
        <v>0</v>
      </c>
      <c r="W2220" s="19"/>
      <c r="X2220" s="19">
        <v>0</v>
      </c>
      <c r="Y2220" s="19">
        <v>975650</v>
      </c>
      <c r="Z2220" s="19">
        <v>975650</v>
      </c>
      <c r="AA2220" s="20" t="s">
        <v>18310</v>
      </c>
      <c r="AB2220" s="19" t="s">
        <v>162</v>
      </c>
      <c r="AC2220" s="19" t="s">
        <v>112</v>
      </c>
    </row>
    <row r="2221" spans="1:29" x14ac:dyDescent="0.25">
      <c r="A2221" s="13" t="str">
        <f t="shared" si="74"/>
        <v>1455684257</v>
      </c>
      <c r="B2221" s="16">
        <v>150</v>
      </c>
      <c r="C2221" s="17" t="s">
        <v>18311</v>
      </c>
      <c r="D2221" s="13" t="str">
        <f t="shared" si="73"/>
        <v>1455684257</v>
      </c>
      <c r="E2221" s="17"/>
      <c r="F2221" s="16" t="s">
        <v>18312</v>
      </c>
      <c r="G2221" s="18">
        <v>44116.090289351851</v>
      </c>
      <c r="H2221" s="16" t="s">
        <v>157</v>
      </c>
      <c r="I2221" s="16" t="s">
        <v>18313</v>
      </c>
      <c r="J2221" s="16" t="s">
        <v>18313</v>
      </c>
      <c r="K2221" s="16" t="s">
        <v>18314</v>
      </c>
      <c r="L2221" s="16" t="s">
        <v>18315</v>
      </c>
      <c r="M2221" s="16" t="s">
        <v>18316</v>
      </c>
      <c r="N2221" s="16" t="s">
        <v>452</v>
      </c>
      <c r="O2221" s="16" t="s">
        <v>453</v>
      </c>
      <c r="P2221" s="19">
        <v>474000</v>
      </c>
      <c r="Q2221" s="19">
        <v>6650</v>
      </c>
      <c r="R2221" s="19">
        <v>10000</v>
      </c>
      <c r="S2221" s="19">
        <v>0</v>
      </c>
      <c r="T2221" s="19">
        <v>0</v>
      </c>
      <c r="U2221" s="19"/>
      <c r="V2221" s="19">
        <v>0</v>
      </c>
      <c r="W2221" s="19"/>
      <c r="X2221" s="19">
        <v>0</v>
      </c>
      <c r="Y2221" s="19">
        <v>490650</v>
      </c>
      <c r="Z2221" s="19">
        <v>490650</v>
      </c>
      <c r="AA2221" s="20" t="s">
        <v>18317</v>
      </c>
      <c r="AB2221" s="19" t="s">
        <v>162</v>
      </c>
      <c r="AC2221" s="19" t="s">
        <v>112</v>
      </c>
    </row>
    <row r="2222" spans="1:29" x14ac:dyDescent="0.25">
      <c r="A2222" s="13" t="str">
        <f t="shared" si="74"/>
        <v>1651384499</v>
      </c>
      <c r="B2222" s="16">
        <v>151</v>
      </c>
      <c r="C2222" s="17" t="s">
        <v>18318</v>
      </c>
      <c r="D2222" s="13" t="str">
        <f t="shared" si="73"/>
        <v>1651384499</v>
      </c>
      <c r="E2222" s="17"/>
      <c r="F2222" s="16" t="s">
        <v>18319</v>
      </c>
      <c r="G2222" s="18">
        <v>44116.09039351852</v>
      </c>
      <c r="H2222" s="16" t="s">
        <v>157</v>
      </c>
      <c r="I2222" s="16" t="s">
        <v>18320</v>
      </c>
      <c r="J2222" s="16" t="s">
        <v>18320</v>
      </c>
      <c r="K2222" s="16" t="s">
        <v>18321</v>
      </c>
      <c r="L2222" s="16" t="s">
        <v>18322</v>
      </c>
      <c r="M2222" s="16" t="s">
        <v>18323</v>
      </c>
      <c r="N2222" s="16" t="s">
        <v>804</v>
      </c>
      <c r="O2222" s="16" t="s">
        <v>805</v>
      </c>
      <c r="P2222" s="19">
        <v>950000</v>
      </c>
      <c r="Q2222" s="19">
        <v>6650</v>
      </c>
      <c r="R2222" s="19">
        <v>7000</v>
      </c>
      <c r="S2222" s="19">
        <v>0</v>
      </c>
      <c r="T2222" s="19">
        <v>0</v>
      </c>
      <c r="U2222" s="19"/>
      <c r="V2222" s="19">
        <v>0</v>
      </c>
      <c r="W2222" s="19"/>
      <c r="X2222" s="19">
        <v>0</v>
      </c>
      <c r="Y2222" s="19">
        <v>963650</v>
      </c>
      <c r="Z2222" s="19">
        <v>963650</v>
      </c>
      <c r="AA2222" s="20" t="s">
        <v>18324</v>
      </c>
      <c r="AB2222" s="19" t="s">
        <v>158</v>
      </c>
      <c r="AC2222" s="19" t="s">
        <v>112</v>
      </c>
    </row>
    <row r="2223" spans="1:29" x14ac:dyDescent="0.25">
      <c r="A2223" s="13" t="str">
        <f t="shared" si="74"/>
        <v>1126884979</v>
      </c>
      <c r="B2223" s="16">
        <v>152</v>
      </c>
      <c r="C2223" s="17" t="s">
        <v>18325</v>
      </c>
      <c r="D2223" s="13" t="str">
        <f t="shared" si="73"/>
        <v>1126884979</v>
      </c>
      <c r="E2223" s="17"/>
      <c r="F2223" s="16" t="s">
        <v>18326</v>
      </c>
      <c r="G2223" s="18">
        <v>44116.114768518521</v>
      </c>
      <c r="H2223" s="16" t="s">
        <v>157</v>
      </c>
      <c r="I2223" s="16" t="s">
        <v>18327</v>
      </c>
      <c r="J2223" s="16" t="s">
        <v>18327</v>
      </c>
      <c r="K2223" s="16" t="s">
        <v>18328</v>
      </c>
      <c r="L2223" s="16" t="s">
        <v>18329</v>
      </c>
      <c r="M2223" s="16" t="s">
        <v>18330</v>
      </c>
      <c r="N2223" s="16" t="s">
        <v>1448</v>
      </c>
      <c r="O2223" s="16" t="s">
        <v>1449</v>
      </c>
      <c r="P2223" s="19">
        <v>475000</v>
      </c>
      <c r="Q2223" s="19">
        <v>6650</v>
      </c>
      <c r="R2223" s="19">
        <v>12000</v>
      </c>
      <c r="S2223" s="19">
        <v>0</v>
      </c>
      <c r="T2223" s="19">
        <v>0</v>
      </c>
      <c r="U2223" s="19"/>
      <c r="V2223" s="19">
        <v>0</v>
      </c>
      <c r="W2223" s="19"/>
      <c r="X2223" s="19">
        <v>0</v>
      </c>
      <c r="Y2223" s="19">
        <v>493650</v>
      </c>
      <c r="Z2223" s="19">
        <v>493650</v>
      </c>
      <c r="AA2223" s="20" t="s">
        <v>18331</v>
      </c>
      <c r="AB2223" s="19" t="s">
        <v>168</v>
      </c>
      <c r="AC2223" s="19" t="s">
        <v>112</v>
      </c>
    </row>
    <row r="2224" spans="1:29" x14ac:dyDescent="0.25">
      <c r="A2224" s="13" t="str">
        <f t="shared" si="74"/>
        <v>1181984612</v>
      </c>
      <c r="B2224" s="16">
        <v>153</v>
      </c>
      <c r="C2224" s="17" t="s">
        <v>18332</v>
      </c>
      <c r="D2224" s="13" t="str">
        <f t="shared" si="73"/>
        <v>1181984612</v>
      </c>
      <c r="E2224" s="17"/>
      <c r="F2224" s="16" t="s">
        <v>18333</v>
      </c>
      <c r="G2224" s="18">
        <v>44116.12091435185</v>
      </c>
      <c r="H2224" s="16" t="s">
        <v>157</v>
      </c>
      <c r="I2224" s="16" t="s">
        <v>18334</v>
      </c>
      <c r="J2224" s="16" t="s">
        <v>18334</v>
      </c>
      <c r="K2224" s="16" t="s">
        <v>18335</v>
      </c>
      <c r="L2224" s="16" t="s">
        <v>18336</v>
      </c>
      <c r="M2224" s="16" t="s">
        <v>18337</v>
      </c>
      <c r="N2224" s="16" t="s">
        <v>753</v>
      </c>
      <c r="O2224" s="16" t="s">
        <v>754</v>
      </c>
      <c r="P2224" s="19">
        <v>474000</v>
      </c>
      <c r="Q2224" s="19">
        <v>6650</v>
      </c>
      <c r="R2224" s="19">
        <v>27000</v>
      </c>
      <c r="S2224" s="19">
        <v>0</v>
      </c>
      <c r="T2224" s="19">
        <v>0</v>
      </c>
      <c r="U2224" s="19"/>
      <c r="V2224" s="19">
        <v>0</v>
      </c>
      <c r="W2224" s="19"/>
      <c r="X2224" s="19">
        <v>0</v>
      </c>
      <c r="Y2224" s="19">
        <v>507650</v>
      </c>
      <c r="Z2224" s="19">
        <v>507650</v>
      </c>
      <c r="AA2224" s="20" t="s">
        <v>18338</v>
      </c>
      <c r="AB2224" s="19" t="s">
        <v>151</v>
      </c>
      <c r="AC2224" s="19" t="s">
        <v>112</v>
      </c>
    </row>
    <row r="2225" spans="1:29" x14ac:dyDescent="0.25">
      <c r="A2225" s="13" t="str">
        <f t="shared" si="74"/>
        <v>1500644020</v>
      </c>
      <c r="B2225" s="16">
        <v>154</v>
      </c>
      <c r="C2225" s="17" t="s">
        <v>18339</v>
      </c>
      <c r="D2225" s="13" t="str">
        <f t="shared" ref="D2225:D2288" si="75">RIGHT(C2225,LEN(C2225)-6)</f>
        <v>1500644020</v>
      </c>
      <c r="E2225" s="17"/>
      <c r="F2225" s="16" t="s">
        <v>18340</v>
      </c>
      <c r="G2225" s="18">
        <v>44116.121203703704</v>
      </c>
      <c r="H2225" s="16" t="s">
        <v>157</v>
      </c>
      <c r="I2225" s="16" t="s">
        <v>18341</v>
      </c>
      <c r="J2225" s="16" t="s">
        <v>18341</v>
      </c>
      <c r="K2225" s="16" t="s">
        <v>18342</v>
      </c>
      <c r="L2225" s="16" t="s">
        <v>18343</v>
      </c>
      <c r="M2225" s="16" t="s">
        <v>18344</v>
      </c>
      <c r="N2225" s="16" t="s">
        <v>459</v>
      </c>
      <c r="O2225" s="16" t="s">
        <v>460</v>
      </c>
      <c r="P2225" s="19">
        <v>950000</v>
      </c>
      <c r="Q2225" s="19">
        <v>6650</v>
      </c>
      <c r="R2225" s="19">
        <v>0</v>
      </c>
      <c r="S2225" s="19">
        <v>0</v>
      </c>
      <c r="T2225" s="19">
        <v>0</v>
      </c>
      <c r="U2225" s="19"/>
      <c r="V2225" s="19">
        <v>0</v>
      </c>
      <c r="W2225" s="19"/>
      <c r="X2225" s="19">
        <v>0</v>
      </c>
      <c r="Y2225" s="19">
        <v>956650</v>
      </c>
      <c r="Z2225" s="19">
        <v>956650</v>
      </c>
      <c r="AA2225" s="20"/>
      <c r="AB2225" s="19"/>
      <c r="AC2225" s="19" t="s">
        <v>112</v>
      </c>
    </row>
    <row r="2226" spans="1:29" x14ac:dyDescent="0.25">
      <c r="A2226" s="13" t="str">
        <f t="shared" si="74"/>
        <v>1038674541</v>
      </c>
      <c r="B2226" s="16">
        <v>155</v>
      </c>
      <c r="C2226" s="17" t="s">
        <v>18345</v>
      </c>
      <c r="D2226" s="13" t="str">
        <f t="shared" si="75"/>
        <v>1038674541</v>
      </c>
      <c r="E2226" s="17"/>
      <c r="F2226" s="16" t="s">
        <v>18346</v>
      </c>
      <c r="G2226" s="18">
        <v>44116.126284722224</v>
      </c>
      <c r="H2226" s="16" t="s">
        <v>157</v>
      </c>
      <c r="I2226" s="16" t="s">
        <v>18347</v>
      </c>
      <c r="J2226" s="16" t="s">
        <v>18347</v>
      </c>
      <c r="K2226" s="16" t="s">
        <v>18348</v>
      </c>
      <c r="L2226" s="16" t="s">
        <v>18349</v>
      </c>
      <c r="M2226" s="16" t="s">
        <v>18350</v>
      </c>
      <c r="N2226" s="16" t="s">
        <v>921</v>
      </c>
      <c r="O2226" s="16" t="s">
        <v>922</v>
      </c>
      <c r="P2226" s="19">
        <v>950000</v>
      </c>
      <c r="Q2226" s="19">
        <v>6650</v>
      </c>
      <c r="R2226" s="19">
        <v>12000</v>
      </c>
      <c r="S2226" s="19">
        <v>0</v>
      </c>
      <c r="T2226" s="19">
        <v>0</v>
      </c>
      <c r="U2226" s="19"/>
      <c r="V2226" s="19">
        <v>0</v>
      </c>
      <c r="W2226" s="19"/>
      <c r="X2226" s="19">
        <v>0</v>
      </c>
      <c r="Y2226" s="19">
        <v>968650</v>
      </c>
      <c r="Z2226" s="19">
        <v>968650</v>
      </c>
      <c r="AA2226" s="20" t="s">
        <v>18351</v>
      </c>
      <c r="AB2226" s="19" t="s">
        <v>158</v>
      </c>
      <c r="AC2226" s="19" t="s">
        <v>112</v>
      </c>
    </row>
    <row r="2227" spans="1:29" x14ac:dyDescent="0.25">
      <c r="A2227" s="13" t="str">
        <f t="shared" si="74"/>
        <v>1401094174</v>
      </c>
      <c r="B2227" s="16">
        <v>156</v>
      </c>
      <c r="C2227" s="17" t="s">
        <v>18352</v>
      </c>
      <c r="D2227" s="13" t="str">
        <f t="shared" si="75"/>
        <v>1401094174</v>
      </c>
      <c r="E2227" s="17"/>
      <c r="F2227" s="16" t="s">
        <v>18353</v>
      </c>
      <c r="G2227" s="18">
        <v>44116.132418981484</v>
      </c>
      <c r="H2227" s="16" t="s">
        <v>157</v>
      </c>
      <c r="I2227" s="16" t="s">
        <v>18354</v>
      </c>
      <c r="J2227" s="16" t="s">
        <v>18354</v>
      </c>
      <c r="K2227" s="16" t="s">
        <v>18355</v>
      </c>
      <c r="L2227" s="16" t="s">
        <v>18356</v>
      </c>
      <c r="M2227" s="16" t="s">
        <v>18357</v>
      </c>
      <c r="N2227" s="16" t="s">
        <v>921</v>
      </c>
      <c r="O2227" s="16" t="s">
        <v>922</v>
      </c>
      <c r="P2227" s="19">
        <v>420000</v>
      </c>
      <c r="Q2227" s="19">
        <v>6650</v>
      </c>
      <c r="R2227" s="19">
        <v>9000</v>
      </c>
      <c r="S2227" s="19">
        <v>0</v>
      </c>
      <c r="T2227" s="19">
        <v>0</v>
      </c>
      <c r="U2227" s="19"/>
      <c r="V2227" s="19">
        <v>0</v>
      </c>
      <c r="W2227" s="19"/>
      <c r="X2227" s="19">
        <v>0</v>
      </c>
      <c r="Y2227" s="19">
        <v>435650</v>
      </c>
      <c r="Z2227" s="19">
        <v>435650</v>
      </c>
      <c r="AA2227" s="20" t="s">
        <v>18358</v>
      </c>
      <c r="AB2227" s="19" t="s">
        <v>158</v>
      </c>
      <c r="AC2227" s="19" t="s">
        <v>112</v>
      </c>
    </row>
    <row r="2228" spans="1:29" x14ac:dyDescent="0.25">
      <c r="A2228" s="13" t="str">
        <f t="shared" si="74"/>
        <v>1613094506</v>
      </c>
      <c r="B2228" s="16">
        <v>157</v>
      </c>
      <c r="C2228" s="17" t="s">
        <v>18359</v>
      </c>
      <c r="D2228" s="13" t="str">
        <f t="shared" si="75"/>
        <v>1613094506</v>
      </c>
      <c r="E2228" s="17"/>
      <c r="F2228" s="16" t="s">
        <v>18360</v>
      </c>
      <c r="G2228" s="18">
        <v>44116.133750000001</v>
      </c>
      <c r="H2228" s="16" t="s">
        <v>157</v>
      </c>
      <c r="I2228" s="16" t="s">
        <v>18361</v>
      </c>
      <c r="J2228" s="16" t="s">
        <v>18361</v>
      </c>
      <c r="K2228" s="16" t="s">
        <v>18362</v>
      </c>
      <c r="L2228" s="16" t="s">
        <v>18363</v>
      </c>
      <c r="M2228" s="16" t="s">
        <v>18364</v>
      </c>
      <c r="N2228" s="16" t="s">
        <v>1448</v>
      </c>
      <c r="O2228" s="16" t="s">
        <v>1449</v>
      </c>
      <c r="P2228" s="19">
        <v>91000</v>
      </c>
      <c r="Q2228" s="19">
        <v>6650</v>
      </c>
      <c r="R2228" s="19">
        <v>16000</v>
      </c>
      <c r="S2228" s="19">
        <v>0</v>
      </c>
      <c r="T2228" s="19">
        <v>0</v>
      </c>
      <c r="U2228" s="19"/>
      <c r="V2228" s="19">
        <v>0</v>
      </c>
      <c r="W2228" s="19"/>
      <c r="X2228" s="19">
        <v>0</v>
      </c>
      <c r="Y2228" s="19">
        <v>113650</v>
      </c>
      <c r="Z2228" s="19">
        <v>113650</v>
      </c>
      <c r="AA2228" s="20" t="s">
        <v>18365</v>
      </c>
      <c r="AB2228" s="19" t="s">
        <v>168</v>
      </c>
      <c r="AC2228" s="19" t="s">
        <v>112</v>
      </c>
    </row>
    <row r="2229" spans="1:29" x14ac:dyDescent="0.25">
      <c r="A2229" s="13" t="str">
        <f t="shared" si="74"/>
        <v>1504094261</v>
      </c>
      <c r="B2229" s="16">
        <v>158</v>
      </c>
      <c r="C2229" s="17" t="s">
        <v>18366</v>
      </c>
      <c r="D2229" s="13" t="str">
        <f t="shared" si="75"/>
        <v>1504094261</v>
      </c>
      <c r="E2229" s="17"/>
      <c r="F2229" s="16" t="s">
        <v>18367</v>
      </c>
      <c r="G2229" s="18">
        <v>44116.136550925927</v>
      </c>
      <c r="H2229" s="16" t="s">
        <v>157</v>
      </c>
      <c r="I2229" s="16" t="s">
        <v>18368</v>
      </c>
      <c r="J2229" s="16" t="s">
        <v>18368</v>
      </c>
      <c r="K2229" s="16" t="s">
        <v>18369</v>
      </c>
      <c r="L2229" s="16" t="s">
        <v>18370</v>
      </c>
      <c r="M2229" s="16" t="s">
        <v>18371</v>
      </c>
      <c r="N2229" s="16" t="s">
        <v>579</v>
      </c>
      <c r="O2229" s="16" t="s">
        <v>580</v>
      </c>
      <c r="P2229" s="19">
        <v>950000</v>
      </c>
      <c r="Q2229" s="19">
        <v>6650</v>
      </c>
      <c r="R2229" s="19">
        <v>11000</v>
      </c>
      <c r="S2229" s="19">
        <v>0</v>
      </c>
      <c r="T2229" s="19">
        <v>0</v>
      </c>
      <c r="U2229" s="19"/>
      <c r="V2229" s="19">
        <v>0</v>
      </c>
      <c r="W2229" s="19"/>
      <c r="X2229" s="19">
        <v>0</v>
      </c>
      <c r="Y2229" s="19">
        <v>967650</v>
      </c>
      <c r="Z2229" s="19">
        <v>967650</v>
      </c>
      <c r="AA2229" s="20" t="s">
        <v>18372</v>
      </c>
      <c r="AB2229" s="19" t="s">
        <v>163</v>
      </c>
      <c r="AC2229" s="19" t="s">
        <v>112</v>
      </c>
    </row>
    <row r="2230" spans="1:29" x14ac:dyDescent="0.25">
      <c r="A2230" s="13" t="str">
        <f t="shared" si="74"/>
        <v>1919094334</v>
      </c>
      <c r="B2230" s="16">
        <v>159</v>
      </c>
      <c r="C2230" s="17" t="s">
        <v>18373</v>
      </c>
      <c r="D2230" s="13" t="str">
        <f t="shared" si="75"/>
        <v>1919094334</v>
      </c>
      <c r="E2230" s="17"/>
      <c r="F2230" s="16" t="s">
        <v>18374</v>
      </c>
      <c r="G2230" s="18">
        <v>44116.140648148146</v>
      </c>
      <c r="H2230" s="16" t="s">
        <v>157</v>
      </c>
      <c r="I2230" s="16" t="s">
        <v>18375</v>
      </c>
      <c r="J2230" s="16" t="s">
        <v>18375</v>
      </c>
      <c r="K2230" s="16" t="s">
        <v>18376</v>
      </c>
      <c r="L2230" s="16" t="s">
        <v>18377</v>
      </c>
      <c r="M2230" s="16" t="s">
        <v>18378</v>
      </c>
      <c r="N2230" s="16" t="s">
        <v>411</v>
      </c>
      <c r="O2230" s="16" t="s">
        <v>412</v>
      </c>
      <c r="P2230" s="19">
        <v>474000</v>
      </c>
      <c r="Q2230" s="19">
        <v>6650</v>
      </c>
      <c r="R2230" s="19">
        <v>10000</v>
      </c>
      <c r="S2230" s="19">
        <v>0</v>
      </c>
      <c r="T2230" s="19">
        <v>0</v>
      </c>
      <c r="U2230" s="19"/>
      <c r="V2230" s="19">
        <v>0</v>
      </c>
      <c r="W2230" s="19"/>
      <c r="X2230" s="19">
        <v>0</v>
      </c>
      <c r="Y2230" s="19">
        <v>490650</v>
      </c>
      <c r="Z2230" s="19">
        <v>490650</v>
      </c>
      <c r="AA2230" s="20" t="s">
        <v>18379</v>
      </c>
      <c r="AB2230" s="19" t="s">
        <v>162</v>
      </c>
      <c r="AC2230" s="19" t="s">
        <v>112</v>
      </c>
    </row>
    <row r="2231" spans="1:29" x14ac:dyDescent="0.25">
      <c r="A2231" s="13" t="str">
        <f t="shared" si="74"/>
        <v>1090194968</v>
      </c>
      <c r="B2231" s="16">
        <v>160</v>
      </c>
      <c r="C2231" s="17" t="s">
        <v>18380</v>
      </c>
      <c r="D2231" s="13" t="str">
        <f t="shared" si="75"/>
        <v>1090194968</v>
      </c>
      <c r="E2231" s="17"/>
      <c r="F2231" s="16" t="s">
        <v>18381</v>
      </c>
      <c r="G2231" s="18">
        <v>44116.143935185188</v>
      </c>
      <c r="H2231" s="16" t="s">
        <v>157</v>
      </c>
      <c r="I2231" s="16" t="s">
        <v>18382</v>
      </c>
      <c r="J2231" s="16" t="s">
        <v>18382</v>
      </c>
      <c r="K2231" s="16" t="s">
        <v>18383</v>
      </c>
      <c r="L2231" s="16" t="s">
        <v>18384</v>
      </c>
      <c r="M2231" s="16" t="s">
        <v>18385</v>
      </c>
      <c r="N2231" s="16" t="s">
        <v>579</v>
      </c>
      <c r="O2231" s="16" t="s">
        <v>580</v>
      </c>
      <c r="P2231" s="19">
        <v>950000</v>
      </c>
      <c r="Q2231" s="19">
        <v>6650</v>
      </c>
      <c r="R2231" s="19">
        <v>11000</v>
      </c>
      <c r="S2231" s="19">
        <v>0</v>
      </c>
      <c r="T2231" s="19">
        <v>0</v>
      </c>
      <c r="U2231" s="19"/>
      <c r="V2231" s="19">
        <v>0</v>
      </c>
      <c r="W2231" s="19"/>
      <c r="X2231" s="19">
        <v>0</v>
      </c>
      <c r="Y2231" s="19">
        <v>967650</v>
      </c>
      <c r="Z2231" s="19">
        <v>967650</v>
      </c>
      <c r="AA2231" s="20" t="s">
        <v>18386</v>
      </c>
      <c r="AB2231" s="19" t="s">
        <v>163</v>
      </c>
      <c r="AC2231" s="19" t="s">
        <v>112</v>
      </c>
    </row>
    <row r="2232" spans="1:29" x14ac:dyDescent="0.25">
      <c r="A2232" s="13" t="str">
        <f t="shared" si="74"/>
        <v>1877194431</v>
      </c>
      <c r="B2232" s="16">
        <v>161</v>
      </c>
      <c r="C2232" s="17" t="s">
        <v>18387</v>
      </c>
      <c r="D2232" s="13" t="str">
        <f t="shared" si="75"/>
        <v>1877194431</v>
      </c>
      <c r="E2232" s="17"/>
      <c r="F2232" s="16" t="s">
        <v>18388</v>
      </c>
      <c r="G2232" s="18">
        <v>44116.151331018518</v>
      </c>
      <c r="H2232" s="16" t="s">
        <v>157</v>
      </c>
      <c r="I2232" s="16" t="s">
        <v>18389</v>
      </c>
      <c r="J2232" s="16" t="s">
        <v>18389</v>
      </c>
      <c r="K2232" s="16" t="s">
        <v>18390</v>
      </c>
      <c r="L2232" s="16" t="s">
        <v>18391</v>
      </c>
      <c r="M2232" s="16" t="s">
        <v>18392</v>
      </c>
      <c r="N2232" s="16" t="s">
        <v>1486</v>
      </c>
      <c r="O2232" s="16" t="s">
        <v>1487</v>
      </c>
      <c r="P2232" s="19">
        <v>620000</v>
      </c>
      <c r="Q2232" s="19">
        <v>6650</v>
      </c>
      <c r="R2232" s="19">
        <v>10000</v>
      </c>
      <c r="S2232" s="19">
        <v>0</v>
      </c>
      <c r="T2232" s="19">
        <v>0</v>
      </c>
      <c r="U2232" s="19"/>
      <c r="V2232" s="19">
        <v>0</v>
      </c>
      <c r="W2232" s="19"/>
      <c r="X2232" s="19">
        <v>0</v>
      </c>
      <c r="Y2232" s="19">
        <v>636650</v>
      </c>
      <c r="Z2232" s="19">
        <v>636650</v>
      </c>
      <c r="AA2232" s="20" t="s">
        <v>18393</v>
      </c>
      <c r="AB2232" s="19" t="s">
        <v>162</v>
      </c>
      <c r="AC2232" s="19" t="s">
        <v>112</v>
      </c>
    </row>
    <row r="2233" spans="1:29" x14ac:dyDescent="0.25">
      <c r="A2233" s="13" t="str">
        <f t="shared" si="74"/>
        <v>1428194511</v>
      </c>
      <c r="B2233" s="16">
        <v>162</v>
      </c>
      <c r="C2233" s="17" t="s">
        <v>18394</v>
      </c>
      <c r="D2233" s="13" t="str">
        <f t="shared" si="75"/>
        <v>1428194511</v>
      </c>
      <c r="E2233" s="17"/>
      <c r="F2233" s="16" t="s">
        <v>18395</v>
      </c>
      <c r="G2233" s="18">
        <v>44116.152997685182</v>
      </c>
      <c r="H2233" s="16" t="s">
        <v>157</v>
      </c>
      <c r="I2233" s="16" t="s">
        <v>18396</v>
      </c>
      <c r="J2233" s="16" t="s">
        <v>18396</v>
      </c>
      <c r="K2233" s="16" t="s">
        <v>18397</v>
      </c>
      <c r="L2233" s="16" t="s">
        <v>18398</v>
      </c>
      <c r="M2233" s="16" t="s">
        <v>18399</v>
      </c>
      <c r="N2233" s="16" t="s">
        <v>579</v>
      </c>
      <c r="O2233" s="16" t="s">
        <v>580</v>
      </c>
      <c r="P2233" s="19">
        <v>950000</v>
      </c>
      <c r="Q2233" s="19">
        <v>6650</v>
      </c>
      <c r="R2233" s="19">
        <v>7000</v>
      </c>
      <c r="S2233" s="19">
        <v>0</v>
      </c>
      <c r="T2233" s="19">
        <v>0</v>
      </c>
      <c r="U2233" s="19"/>
      <c r="V2233" s="19">
        <v>0</v>
      </c>
      <c r="W2233" s="19"/>
      <c r="X2233" s="19">
        <v>0</v>
      </c>
      <c r="Y2233" s="19">
        <v>963650</v>
      </c>
      <c r="Z2233" s="19">
        <v>963650</v>
      </c>
      <c r="AA2233" s="20" t="s">
        <v>18400</v>
      </c>
      <c r="AB2233" s="19" t="s">
        <v>162</v>
      </c>
      <c r="AC2233" s="19" t="s">
        <v>112</v>
      </c>
    </row>
    <row r="2234" spans="1:29" x14ac:dyDescent="0.25">
      <c r="A2234" s="13" t="str">
        <f t="shared" si="74"/>
        <v>1360294771</v>
      </c>
      <c r="B2234" s="16">
        <v>163</v>
      </c>
      <c r="C2234" s="17" t="s">
        <v>18401</v>
      </c>
      <c r="D2234" s="13" t="str">
        <f t="shared" si="75"/>
        <v>1360294771</v>
      </c>
      <c r="E2234" s="17"/>
      <c r="F2234" s="16" t="s">
        <v>18402</v>
      </c>
      <c r="G2234" s="18">
        <v>44116.154039351852</v>
      </c>
      <c r="H2234" s="16" t="s">
        <v>157</v>
      </c>
      <c r="I2234" s="16" t="s">
        <v>18403</v>
      </c>
      <c r="J2234" s="16" t="s">
        <v>18403</v>
      </c>
      <c r="K2234" s="16" t="s">
        <v>18404</v>
      </c>
      <c r="L2234" s="16" t="s">
        <v>18405</v>
      </c>
      <c r="M2234" s="16" t="s">
        <v>18406</v>
      </c>
      <c r="N2234" s="16" t="s">
        <v>552</v>
      </c>
      <c r="O2234" s="16" t="s">
        <v>553</v>
      </c>
      <c r="P2234" s="19">
        <v>856000</v>
      </c>
      <c r="Q2234" s="19">
        <v>6650</v>
      </c>
      <c r="R2234" s="19">
        <v>35000</v>
      </c>
      <c r="S2234" s="19">
        <v>0</v>
      </c>
      <c r="T2234" s="19">
        <v>0</v>
      </c>
      <c r="U2234" s="19"/>
      <c r="V2234" s="19">
        <v>0</v>
      </c>
      <c r="W2234" s="19"/>
      <c r="X2234" s="19">
        <v>0</v>
      </c>
      <c r="Y2234" s="19">
        <v>897650</v>
      </c>
      <c r="Z2234" s="19">
        <v>897650</v>
      </c>
      <c r="AA2234" s="20"/>
      <c r="AB2234" s="19" t="s">
        <v>179</v>
      </c>
      <c r="AC2234" s="19" t="s">
        <v>112</v>
      </c>
    </row>
    <row r="2235" spans="1:29" x14ac:dyDescent="0.25">
      <c r="A2235" s="13" t="str">
        <f t="shared" si="74"/>
        <v>1578194721</v>
      </c>
      <c r="B2235" s="16">
        <v>164</v>
      </c>
      <c r="C2235" s="17" t="s">
        <v>18407</v>
      </c>
      <c r="D2235" s="13" t="str">
        <f t="shared" si="75"/>
        <v>1578194721</v>
      </c>
      <c r="E2235" s="17"/>
      <c r="F2235" s="16" t="s">
        <v>18408</v>
      </c>
      <c r="G2235" s="18">
        <v>44116.154861111114</v>
      </c>
      <c r="H2235" s="16" t="s">
        <v>157</v>
      </c>
      <c r="I2235" s="16" t="s">
        <v>18409</v>
      </c>
      <c r="J2235" s="16" t="s">
        <v>18409</v>
      </c>
      <c r="K2235" s="16" t="s">
        <v>18410</v>
      </c>
      <c r="L2235" s="16" t="s">
        <v>18411</v>
      </c>
      <c r="M2235" s="16" t="s">
        <v>18412</v>
      </c>
      <c r="N2235" s="16" t="s">
        <v>677</v>
      </c>
      <c r="O2235" s="16" t="s">
        <v>678</v>
      </c>
      <c r="P2235" s="19">
        <v>244000</v>
      </c>
      <c r="Q2235" s="19">
        <v>6650</v>
      </c>
      <c r="R2235" s="19">
        <v>10000</v>
      </c>
      <c r="S2235" s="19">
        <v>0</v>
      </c>
      <c r="T2235" s="19">
        <v>0</v>
      </c>
      <c r="U2235" s="19"/>
      <c r="V2235" s="19">
        <v>0</v>
      </c>
      <c r="W2235" s="19"/>
      <c r="X2235" s="19">
        <v>0</v>
      </c>
      <c r="Y2235" s="19">
        <v>260650</v>
      </c>
      <c r="Z2235" s="19">
        <v>260650</v>
      </c>
      <c r="AA2235" s="20" t="s">
        <v>18413</v>
      </c>
      <c r="AB2235" s="19" t="s">
        <v>151</v>
      </c>
      <c r="AC2235" s="19" t="s">
        <v>112</v>
      </c>
    </row>
    <row r="2236" spans="1:29" x14ac:dyDescent="0.25">
      <c r="A2236" s="13" t="str">
        <f t="shared" si="74"/>
        <v>1817884503</v>
      </c>
      <c r="B2236" s="16">
        <v>165</v>
      </c>
      <c r="C2236" s="17" t="s">
        <v>18414</v>
      </c>
      <c r="D2236" s="13" t="str">
        <f t="shared" si="75"/>
        <v>1817884503</v>
      </c>
      <c r="E2236" s="17"/>
      <c r="F2236" s="16" t="s">
        <v>18415</v>
      </c>
      <c r="G2236" s="18">
        <v>44116.161203703705</v>
      </c>
      <c r="H2236" s="16" t="s">
        <v>157</v>
      </c>
      <c r="I2236" s="16" t="s">
        <v>18416</v>
      </c>
      <c r="J2236" s="16" t="s">
        <v>18416</v>
      </c>
      <c r="K2236" s="16" t="s">
        <v>18417</v>
      </c>
      <c r="L2236" s="16" t="s">
        <v>18418</v>
      </c>
      <c r="M2236" s="16" t="s">
        <v>18419</v>
      </c>
      <c r="N2236" s="16" t="s">
        <v>18420</v>
      </c>
      <c r="O2236" s="16" t="s">
        <v>18421</v>
      </c>
      <c r="P2236" s="19">
        <v>950000</v>
      </c>
      <c r="Q2236" s="19">
        <v>6650</v>
      </c>
      <c r="R2236" s="19">
        <v>8000</v>
      </c>
      <c r="S2236" s="19">
        <v>0</v>
      </c>
      <c r="T2236" s="19">
        <v>0</v>
      </c>
      <c r="U2236" s="19"/>
      <c r="V2236" s="19">
        <v>0</v>
      </c>
      <c r="W2236" s="19"/>
      <c r="X2236" s="19">
        <v>0</v>
      </c>
      <c r="Y2236" s="19">
        <v>964650</v>
      </c>
      <c r="Z2236" s="19">
        <v>964650</v>
      </c>
      <c r="AA2236" s="20" t="s">
        <v>18422</v>
      </c>
      <c r="AB2236" s="19" t="s">
        <v>138</v>
      </c>
      <c r="AC2236" s="19" t="s">
        <v>112</v>
      </c>
    </row>
    <row r="2237" spans="1:29" x14ac:dyDescent="0.25">
      <c r="A2237" s="13" t="str">
        <f t="shared" si="74"/>
        <v>1261884254</v>
      </c>
      <c r="B2237" s="16">
        <v>166</v>
      </c>
      <c r="C2237" s="17" t="s">
        <v>18423</v>
      </c>
      <c r="D2237" s="13" t="str">
        <f t="shared" si="75"/>
        <v>1261884254</v>
      </c>
      <c r="E2237" s="17"/>
      <c r="F2237" s="16" t="s">
        <v>18424</v>
      </c>
      <c r="G2237" s="18">
        <v>44116.161377314813</v>
      </c>
      <c r="H2237" s="16" t="s">
        <v>157</v>
      </c>
      <c r="I2237" s="16" t="s">
        <v>18425</v>
      </c>
      <c r="J2237" s="16" t="s">
        <v>18425</v>
      </c>
      <c r="K2237" s="16" t="s">
        <v>18426</v>
      </c>
      <c r="L2237" s="16" t="s">
        <v>18427</v>
      </c>
      <c r="M2237" s="16" t="s">
        <v>18428</v>
      </c>
      <c r="N2237" s="16" t="s">
        <v>431</v>
      </c>
      <c r="O2237" s="16" t="s">
        <v>432</v>
      </c>
      <c r="P2237" s="19">
        <v>620000</v>
      </c>
      <c r="Q2237" s="19">
        <v>6650</v>
      </c>
      <c r="R2237" s="19">
        <v>25000</v>
      </c>
      <c r="S2237" s="19">
        <v>0</v>
      </c>
      <c r="T2237" s="19">
        <v>0</v>
      </c>
      <c r="U2237" s="19"/>
      <c r="V2237" s="19">
        <v>0</v>
      </c>
      <c r="W2237" s="19"/>
      <c r="X2237" s="19">
        <v>0</v>
      </c>
      <c r="Y2237" s="19">
        <v>651650</v>
      </c>
      <c r="Z2237" s="19">
        <v>651650</v>
      </c>
      <c r="AA2237" s="20" t="s">
        <v>18429</v>
      </c>
      <c r="AB2237" s="19" t="s">
        <v>151</v>
      </c>
      <c r="AC2237" s="19" t="s">
        <v>112</v>
      </c>
    </row>
    <row r="2238" spans="1:29" x14ac:dyDescent="0.25">
      <c r="A2238" s="13" t="str">
        <f t="shared" si="74"/>
        <v>1938294024</v>
      </c>
      <c r="B2238" s="16">
        <v>167</v>
      </c>
      <c r="C2238" s="17" t="s">
        <v>18430</v>
      </c>
      <c r="D2238" s="13" t="str">
        <f t="shared" si="75"/>
        <v>1938294024</v>
      </c>
      <c r="E2238" s="17"/>
      <c r="F2238" s="16" t="s">
        <v>18431</v>
      </c>
      <c r="G2238" s="18">
        <v>44116.163124999999</v>
      </c>
      <c r="H2238" s="16" t="s">
        <v>157</v>
      </c>
      <c r="I2238" s="16" t="s">
        <v>18432</v>
      </c>
      <c r="J2238" s="16" t="s">
        <v>18432</v>
      </c>
      <c r="K2238" s="16" t="s">
        <v>18433</v>
      </c>
      <c r="L2238" s="16" t="s">
        <v>18434</v>
      </c>
      <c r="M2238" s="16" t="s">
        <v>18435</v>
      </c>
      <c r="N2238" s="16" t="s">
        <v>165</v>
      </c>
      <c r="O2238" s="16" t="s">
        <v>166</v>
      </c>
      <c r="P2238" s="19">
        <v>1850000</v>
      </c>
      <c r="Q2238" s="19">
        <v>6650</v>
      </c>
      <c r="R2238" s="19">
        <v>22000</v>
      </c>
      <c r="S2238" s="19">
        <v>0</v>
      </c>
      <c r="T2238" s="19">
        <v>0</v>
      </c>
      <c r="U2238" s="19"/>
      <c r="V2238" s="19">
        <v>0</v>
      </c>
      <c r="W2238" s="19"/>
      <c r="X2238" s="19">
        <v>0</v>
      </c>
      <c r="Y2238" s="19">
        <v>1878650</v>
      </c>
      <c r="Z2238" s="19">
        <v>1878650</v>
      </c>
      <c r="AA2238" s="20" t="s">
        <v>18436</v>
      </c>
      <c r="AB2238" s="19" t="s">
        <v>162</v>
      </c>
      <c r="AC2238" s="19" t="s">
        <v>112</v>
      </c>
    </row>
    <row r="2239" spans="1:29" x14ac:dyDescent="0.25">
      <c r="A2239" s="13" t="str">
        <f t="shared" si="74"/>
        <v>1817384045</v>
      </c>
      <c r="B2239" s="16">
        <v>168</v>
      </c>
      <c r="C2239" s="17" t="s">
        <v>18437</v>
      </c>
      <c r="D2239" s="13" t="str">
        <f t="shared" si="75"/>
        <v>1817384045</v>
      </c>
      <c r="E2239" s="17"/>
      <c r="F2239" s="16" t="s">
        <v>18438</v>
      </c>
      <c r="G2239" s="18">
        <v>44116.167708333334</v>
      </c>
      <c r="H2239" s="16" t="s">
        <v>157</v>
      </c>
      <c r="I2239" s="16" t="s">
        <v>18439</v>
      </c>
      <c r="J2239" s="16" t="s">
        <v>18439</v>
      </c>
      <c r="K2239" s="16" t="s">
        <v>18440</v>
      </c>
      <c r="L2239" s="16" t="s">
        <v>18441</v>
      </c>
      <c r="M2239" s="16" t="s">
        <v>18442</v>
      </c>
      <c r="N2239" s="16" t="s">
        <v>18443</v>
      </c>
      <c r="O2239" s="16" t="s">
        <v>18444</v>
      </c>
      <c r="P2239" s="19">
        <v>70000</v>
      </c>
      <c r="Q2239" s="19">
        <v>6650</v>
      </c>
      <c r="R2239" s="19">
        <v>0</v>
      </c>
      <c r="S2239" s="19">
        <v>0</v>
      </c>
      <c r="T2239" s="19">
        <v>0</v>
      </c>
      <c r="U2239" s="19"/>
      <c r="V2239" s="19">
        <v>0</v>
      </c>
      <c r="W2239" s="19"/>
      <c r="X2239" s="19">
        <v>0</v>
      </c>
      <c r="Y2239" s="19">
        <v>76650</v>
      </c>
      <c r="Z2239" s="19">
        <v>76650</v>
      </c>
      <c r="AA2239" s="20"/>
      <c r="AB2239" s="19"/>
      <c r="AC2239" s="19" t="s">
        <v>112</v>
      </c>
    </row>
    <row r="2240" spans="1:29" x14ac:dyDescent="0.25">
      <c r="A2240" s="13" t="str">
        <f t="shared" si="74"/>
        <v>1294494466</v>
      </c>
      <c r="B2240" s="16">
        <v>169</v>
      </c>
      <c r="C2240" s="17" t="s">
        <v>18445</v>
      </c>
      <c r="D2240" s="13" t="str">
        <f t="shared" si="75"/>
        <v>1294494466</v>
      </c>
      <c r="E2240" s="17"/>
      <c r="F2240" s="16" t="s">
        <v>18446</v>
      </c>
      <c r="G2240" s="18">
        <v>44116.182280092595</v>
      </c>
      <c r="H2240" s="16" t="s">
        <v>157</v>
      </c>
      <c r="I2240" s="16" t="s">
        <v>18447</v>
      </c>
      <c r="J2240" s="16" t="s">
        <v>18447</v>
      </c>
      <c r="K2240" s="16" t="s">
        <v>18448</v>
      </c>
      <c r="L2240" s="16" t="s">
        <v>18449</v>
      </c>
      <c r="M2240" s="16" t="s">
        <v>18450</v>
      </c>
      <c r="N2240" s="16" t="s">
        <v>18451</v>
      </c>
      <c r="O2240" s="16" t="s">
        <v>18452</v>
      </c>
      <c r="P2240" s="19">
        <v>475000</v>
      </c>
      <c r="Q2240" s="19">
        <v>6650</v>
      </c>
      <c r="R2240" s="19">
        <v>25000</v>
      </c>
      <c r="S2240" s="19">
        <v>0</v>
      </c>
      <c r="T2240" s="19">
        <v>0</v>
      </c>
      <c r="U2240" s="19"/>
      <c r="V2240" s="19">
        <v>0</v>
      </c>
      <c r="W2240" s="19"/>
      <c r="X2240" s="19">
        <v>0</v>
      </c>
      <c r="Y2240" s="19">
        <v>506650</v>
      </c>
      <c r="Z2240" s="19">
        <v>506650</v>
      </c>
      <c r="AA2240" s="20" t="s">
        <v>18453</v>
      </c>
      <c r="AB2240" s="19" t="s">
        <v>162</v>
      </c>
      <c r="AC2240" s="19" t="s">
        <v>112</v>
      </c>
    </row>
    <row r="2241" spans="1:29" x14ac:dyDescent="0.25">
      <c r="A2241" s="13" t="str">
        <f t="shared" si="74"/>
        <v>1652594973</v>
      </c>
      <c r="B2241" s="16">
        <v>170</v>
      </c>
      <c r="C2241" s="17" t="s">
        <v>18454</v>
      </c>
      <c r="D2241" s="13" t="str">
        <f t="shared" si="75"/>
        <v>1652594973</v>
      </c>
      <c r="E2241" s="17"/>
      <c r="F2241" s="16" t="s">
        <v>18455</v>
      </c>
      <c r="G2241" s="18">
        <v>44116.191678240742</v>
      </c>
      <c r="H2241" s="16" t="s">
        <v>157</v>
      </c>
      <c r="I2241" s="16" t="s">
        <v>18456</v>
      </c>
      <c r="J2241" s="16" t="s">
        <v>18456</v>
      </c>
      <c r="K2241" s="16" t="s">
        <v>18457</v>
      </c>
      <c r="L2241" s="16" t="s">
        <v>18458</v>
      </c>
      <c r="M2241" s="16" t="s">
        <v>18459</v>
      </c>
      <c r="N2241" s="16" t="s">
        <v>18460</v>
      </c>
      <c r="O2241" s="16" t="s">
        <v>18461</v>
      </c>
      <c r="P2241" s="19">
        <v>50000</v>
      </c>
      <c r="Q2241" s="19">
        <v>6650</v>
      </c>
      <c r="R2241" s="19">
        <v>0</v>
      </c>
      <c r="S2241" s="19">
        <v>0</v>
      </c>
      <c r="T2241" s="19">
        <v>0</v>
      </c>
      <c r="U2241" s="19"/>
      <c r="V2241" s="19">
        <v>0</v>
      </c>
      <c r="W2241" s="19"/>
      <c r="X2241" s="19">
        <v>0</v>
      </c>
      <c r="Y2241" s="19">
        <v>56650</v>
      </c>
      <c r="Z2241" s="19">
        <v>56650</v>
      </c>
      <c r="AA2241" s="20"/>
      <c r="AB2241" s="19"/>
      <c r="AC2241" s="19" t="s">
        <v>112</v>
      </c>
    </row>
    <row r="2242" spans="1:29" x14ac:dyDescent="0.25">
      <c r="A2242" s="13" t="str">
        <f t="shared" si="74"/>
        <v>1701694974</v>
      </c>
      <c r="B2242" s="16">
        <v>171</v>
      </c>
      <c r="C2242" s="17" t="s">
        <v>18462</v>
      </c>
      <c r="D2242" s="13" t="str">
        <f t="shared" si="75"/>
        <v>1701694974</v>
      </c>
      <c r="E2242" s="17"/>
      <c r="F2242" s="16" t="s">
        <v>18463</v>
      </c>
      <c r="G2242" s="18">
        <v>44116.202997685185</v>
      </c>
      <c r="H2242" s="16" t="s">
        <v>157</v>
      </c>
      <c r="I2242" s="16" t="s">
        <v>18464</v>
      </c>
      <c r="J2242" s="16" t="s">
        <v>18464</v>
      </c>
      <c r="K2242" s="16" t="s">
        <v>18465</v>
      </c>
      <c r="L2242" s="16" t="s">
        <v>18466</v>
      </c>
      <c r="M2242" s="16" t="s">
        <v>18467</v>
      </c>
      <c r="N2242" s="16" t="s">
        <v>18468</v>
      </c>
      <c r="O2242" s="16" t="s">
        <v>18469</v>
      </c>
      <c r="P2242" s="19">
        <v>50000</v>
      </c>
      <c r="Q2242" s="19">
        <v>6650</v>
      </c>
      <c r="R2242" s="19">
        <v>0</v>
      </c>
      <c r="S2242" s="19">
        <v>0</v>
      </c>
      <c r="T2242" s="19">
        <v>0</v>
      </c>
      <c r="U2242" s="19"/>
      <c r="V2242" s="19">
        <v>0</v>
      </c>
      <c r="W2242" s="19"/>
      <c r="X2242" s="19">
        <v>0</v>
      </c>
      <c r="Y2242" s="19">
        <v>56650</v>
      </c>
      <c r="Z2242" s="19">
        <v>56650</v>
      </c>
      <c r="AA2242" s="20"/>
      <c r="AB2242" s="19"/>
      <c r="AC2242" s="19" t="s">
        <v>112</v>
      </c>
    </row>
    <row r="2243" spans="1:29" x14ac:dyDescent="0.25">
      <c r="A2243" s="13" t="str">
        <f t="shared" si="74"/>
        <v>1704694667</v>
      </c>
      <c r="B2243" s="16">
        <v>172</v>
      </c>
      <c r="C2243" s="17" t="s">
        <v>18470</v>
      </c>
      <c r="D2243" s="13" t="str">
        <f t="shared" si="75"/>
        <v>1704694667</v>
      </c>
      <c r="E2243" s="17"/>
      <c r="F2243" s="16" t="s">
        <v>18471</v>
      </c>
      <c r="G2243" s="18">
        <v>44116.204594907409</v>
      </c>
      <c r="H2243" s="16" t="s">
        <v>157</v>
      </c>
      <c r="I2243" s="16" t="s">
        <v>18472</v>
      </c>
      <c r="J2243" s="16" t="s">
        <v>18472</v>
      </c>
      <c r="K2243" s="16" t="s">
        <v>18473</v>
      </c>
      <c r="L2243" s="16" t="s">
        <v>18474</v>
      </c>
      <c r="M2243" s="16" t="s">
        <v>18475</v>
      </c>
      <c r="N2243" s="16" t="s">
        <v>18476</v>
      </c>
      <c r="O2243" s="16" t="s">
        <v>18477</v>
      </c>
      <c r="P2243" s="19">
        <v>50000</v>
      </c>
      <c r="Q2243" s="19">
        <v>6650</v>
      </c>
      <c r="R2243" s="19">
        <v>8000</v>
      </c>
      <c r="S2243" s="19">
        <v>0</v>
      </c>
      <c r="T2243" s="19">
        <v>0</v>
      </c>
      <c r="U2243" s="19"/>
      <c r="V2243" s="19">
        <v>0</v>
      </c>
      <c r="W2243" s="19"/>
      <c r="X2243" s="19">
        <v>0</v>
      </c>
      <c r="Y2243" s="19">
        <v>64650</v>
      </c>
      <c r="Z2243" s="19">
        <v>64650</v>
      </c>
      <c r="AA2243" s="20" t="s">
        <v>18478</v>
      </c>
      <c r="AB2243" s="19" t="s">
        <v>138</v>
      </c>
      <c r="AC2243" s="19" t="s">
        <v>112</v>
      </c>
    </row>
    <row r="2244" spans="1:29" x14ac:dyDescent="0.25">
      <c r="A2244" s="13" t="str">
        <f t="shared" si="74"/>
        <v>1167694627</v>
      </c>
      <c r="B2244" s="16">
        <v>173</v>
      </c>
      <c r="C2244" s="17" t="s">
        <v>18479</v>
      </c>
      <c r="D2244" s="13" t="str">
        <f t="shared" si="75"/>
        <v>1167694627</v>
      </c>
      <c r="E2244" s="17"/>
      <c r="F2244" s="16" t="s">
        <v>18480</v>
      </c>
      <c r="G2244" s="18">
        <v>44116.208692129629</v>
      </c>
      <c r="H2244" s="16" t="s">
        <v>157</v>
      </c>
      <c r="I2244" s="16" t="s">
        <v>18481</v>
      </c>
      <c r="J2244" s="16" t="s">
        <v>18481</v>
      </c>
      <c r="K2244" s="16" t="s">
        <v>18482</v>
      </c>
      <c r="L2244" s="16" t="s">
        <v>18483</v>
      </c>
      <c r="M2244" s="16" t="s">
        <v>18484</v>
      </c>
      <c r="N2244" s="16" t="s">
        <v>256</v>
      </c>
      <c r="O2244" s="16" t="s">
        <v>257</v>
      </c>
      <c r="P2244" s="19">
        <v>670000</v>
      </c>
      <c r="Q2244" s="19">
        <v>6650</v>
      </c>
      <c r="R2244" s="19">
        <v>20000</v>
      </c>
      <c r="S2244" s="19">
        <v>0</v>
      </c>
      <c r="T2244" s="19">
        <v>0</v>
      </c>
      <c r="U2244" s="19"/>
      <c r="V2244" s="19">
        <v>0</v>
      </c>
      <c r="W2244" s="19"/>
      <c r="X2244" s="19">
        <v>0</v>
      </c>
      <c r="Y2244" s="19">
        <v>696650</v>
      </c>
      <c r="Z2244" s="19">
        <v>696650</v>
      </c>
      <c r="AA2244" s="20" t="s">
        <v>18485</v>
      </c>
      <c r="AB2244" s="19" t="s">
        <v>162</v>
      </c>
      <c r="AC2244" s="19" t="s">
        <v>112</v>
      </c>
    </row>
    <row r="2245" spans="1:29" x14ac:dyDescent="0.25">
      <c r="A2245" s="13" t="str">
        <f t="shared" si="74"/>
        <v>1222984329</v>
      </c>
      <c r="B2245" s="16">
        <v>174</v>
      </c>
      <c r="C2245" s="17" t="s">
        <v>18486</v>
      </c>
      <c r="D2245" s="13" t="str">
        <f t="shared" si="75"/>
        <v>1222984329</v>
      </c>
      <c r="E2245" s="17"/>
      <c r="F2245" s="16" t="s">
        <v>18487</v>
      </c>
      <c r="G2245" s="18">
        <v>44116.208958333336</v>
      </c>
      <c r="H2245" s="16" t="s">
        <v>157</v>
      </c>
      <c r="I2245" s="16" t="s">
        <v>18488</v>
      </c>
      <c r="J2245" s="16" t="s">
        <v>18488</v>
      </c>
      <c r="K2245" s="16" t="s">
        <v>18489</v>
      </c>
      <c r="L2245" s="16" t="s">
        <v>18490</v>
      </c>
      <c r="M2245" s="16" t="s">
        <v>18491</v>
      </c>
      <c r="N2245" s="16" t="s">
        <v>621</v>
      </c>
      <c r="O2245" s="16" t="s">
        <v>622</v>
      </c>
      <c r="P2245" s="19">
        <v>620000</v>
      </c>
      <c r="Q2245" s="19">
        <v>6650</v>
      </c>
      <c r="R2245" s="19">
        <v>11000</v>
      </c>
      <c r="S2245" s="19">
        <v>0</v>
      </c>
      <c r="T2245" s="19">
        <v>0</v>
      </c>
      <c r="U2245" s="19"/>
      <c r="V2245" s="19">
        <v>0</v>
      </c>
      <c r="W2245" s="19"/>
      <c r="X2245" s="19">
        <v>0</v>
      </c>
      <c r="Y2245" s="19">
        <v>637650</v>
      </c>
      <c r="Z2245" s="19">
        <v>637650</v>
      </c>
      <c r="AA2245" s="20" t="s">
        <v>18492</v>
      </c>
      <c r="AB2245" s="19" t="s">
        <v>151</v>
      </c>
      <c r="AC2245" s="19" t="s">
        <v>112</v>
      </c>
    </row>
    <row r="2246" spans="1:29" x14ac:dyDescent="0.25">
      <c r="A2246" s="13" t="str">
        <f t="shared" si="74"/>
        <v>1005794106</v>
      </c>
      <c r="B2246" s="16">
        <v>175</v>
      </c>
      <c r="C2246" s="17" t="s">
        <v>18493</v>
      </c>
      <c r="D2246" s="13" t="str">
        <f t="shared" si="75"/>
        <v>1005794106</v>
      </c>
      <c r="E2246" s="17"/>
      <c r="F2246" s="16" t="s">
        <v>18494</v>
      </c>
      <c r="G2246" s="18">
        <v>44116.217118055552</v>
      </c>
      <c r="H2246" s="16" t="s">
        <v>157</v>
      </c>
      <c r="I2246" s="16" t="s">
        <v>18495</v>
      </c>
      <c r="J2246" s="16" t="s">
        <v>18495</v>
      </c>
      <c r="K2246" s="16" t="s">
        <v>18496</v>
      </c>
      <c r="L2246" s="16" t="s">
        <v>18497</v>
      </c>
      <c r="M2246" s="16" t="s">
        <v>18498</v>
      </c>
      <c r="N2246" s="16" t="s">
        <v>616</v>
      </c>
      <c r="O2246" s="16" t="s">
        <v>617</v>
      </c>
      <c r="P2246" s="19">
        <v>620000</v>
      </c>
      <c r="Q2246" s="19">
        <v>6650</v>
      </c>
      <c r="R2246" s="19">
        <v>8000</v>
      </c>
      <c r="S2246" s="19">
        <v>0</v>
      </c>
      <c r="T2246" s="19">
        <v>0</v>
      </c>
      <c r="U2246" s="19"/>
      <c r="V2246" s="19">
        <v>0</v>
      </c>
      <c r="W2246" s="19"/>
      <c r="X2246" s="19">
        <v>0</v>
      </c>
      <c r="Y2246" s="19">
        <v>634650</v>
      </c>
      <c r="Z2246" s="19">
        <v>634650</v>
      </c>
      <c r="AA2246" s="20" t="s">
        <v>18499</v>
      </c>
      <c r="AB2246" s="19" t="s">
        <v>138</v>
      </c>
      <c r="AC2246" s="19" t="s">
        <v>112</v>
      </c>
    </row>
    <row r="2247" spans="1:29" x14ac:dyDescent="0.25">
      <c r="A2247" s="13" t="str">
        <f t="shared" si="74"/>
        <v>1205105201</v>
      </c>
      <c r="B2247" s="16">
        <v>176</v>
      </c>
      <c r="C2247" s="17" t="s">
        <v>18500</v>
      </c>
      <c r="D2247" s="13" t="str">
        <f t="shared" si="75"/>
        <v>1205105201</v>
      </c>
      <c r="E2247" s="17"/>
      <c r="F2247" s="16" t="s">
        <v>18501</v>
      </c>
      <c r="G2247" s="18">
        <v>44116.266643518517</v>
      </c>
      <c r="H2247" s="16" t="s">
        <v>157</v>
      </c>
      <c r="I2247" s="16" t="s">
        <v>18502</v>
      </c>
      <c r="J2247" s="16" t="s">
        <v>18502</v>
      </c>
      <c r="K2247" s="16" t="s">
        <v>18503</v>
      </c>
      <c r="L2247" s="16" t="s">
        <v>18504</v>
      </c>
      <c r="M2247" s="16" t="s">
        <v>18505</v>
      </c>
      <c r="N2247" s="16" t="s">
        <v>18506</v>
      </c>
      <c r="O2247" s="16" t="s">
        <v>18507</v>
      </c>
      <c r="P2247" s="19">
        <v>91000</v>
      </c>
      <c r="Q2247" s="19">
        <v>6650</v>
      </c>
      <c r="R2247" s="19">
        <v>21000</v>
      </c>
      <c r="S2247" s="19">
        <v>0</v>
      </c>
      <c r="T2247" s="19">
        <v>0</v>
      </c>
      <c r="U2247" s="19"/>
      <c r="V2247" s="19">
        <v>0</v>
      </c>
      <c r="W2247" s="19"/>
      <c r="X2247" s="19">
        <v>0</v>
      </c>
      <c r="Y2247" s="19">
        <v>118650</v>
      </c>
      <c r="Z2247" s="19">
        <v>118650</v>
      </c>
      <c r="AA2247" s="20" t="s">
        <v>18508</v>
      </c>
      <c r="AB2247" s="19" t="s">
        <v>163</v>
      </c>
      <c r="AC2247" s="19" t="s">
        <v>112</v>
      </c>
    </row>
    <row r="2248" spans="1:29" x14ac:dyDescent="0.25">
      <c r="A2248" s="13" t="str">
        <f t="shared" si="74"/>
        <v>1527105233</v>
      </c>
      <c r="B2248" s="16">
        <v>177</v>
      </c>
      <c r="C2248" s="17" t="s">
        <v>18509</v>
      </c>
      <c r="D2248" s="13" t="str">
        <f t="shared" si="75"/>
        <v>1527105233</v>
      </c>
      <c r="E2248" s="17"/>
      <c r="F2248" s="16" t="s">
        <v>18510</v>
      </c>
      <c r="G2248" s="18">
        <v>44116.267384259256</v>
      </c>
      <c r="H2248" s="16" t="s">
        <v>157</v>
      </c>
      <c r="I2248" s="16" t="s">
        <v>18511</v>
      </c>
      <c r="J2248" s="16" t="s">
        <v>18511</v>
      </c>
      <c r="K2248" s="16" t="s">
        <v>18512</v>
      </c>
      <c r="L2248" s="16" t="s">
        <v>18513</v>
      </c>
      <c r="M2248" s="16" t="s">
        <v>18514</v>
      </c>
      <c r="N2248" s="16" t="s">
        <v>523</v>
      </c>
      <c r="O2248" s="16" t="s">
        <v>524</v>
      </c>
      <c r="P2248" s="19">
        <v>950000</v>
      </c>
      <c r="Q2248" s="19">
        <v>6650</v>
      </c>
      <c r="R2248" s="19">
        <v>20000</v>
      </c>
      <c r="S2248" s="19">
        <v>0</v>
      </c>
      <c r="T2248" s="19">
        <v>0</v>
      </c>
      <c r="U2248" s="19"/>
      <c r="V2248" s="19">
        <v>0</v>
      </c>
      <c r="W2248" s="19"/>
      <c r="X2248" s="19">
        <v>0</v>
      </c>
      <c r="Y2248" s="19">
        <v>976650</v>
      </c>
      <c r="Z2248" s="19">
        <v>976650</v>
      </c>
      <c r="AA2248" s="20" t="s">
        <v>18515</v>
      </c>
      <c r="AB2248" s="19" t="s">
        <v>162</v>
      </c>
      <c r="AC2248" s="19" t="s">
        <v>112</v>
      </c>
    </row>
    <row r="2249" spans="1:29" x14ac:dyDescent="0.25">
      <c r="A2249" s="13" t="str">
        <f t="shared" si="74"/>
        <v>1529105863</v>
      </c>
      <c r="B2249" s="16">
        <v>178</v>
      </c>
      <c r="C2249" s="17" t="s">
        <v>18516</v>
      </c>
      <c r="D2249" s="13" t="str">
        <f t="shared" si="75"/>
        <v>1529105863</v>
      </c>
      <c r="E2249" s="17"/>
      <c r="F2249" s="16" t="s">
        <v>18517</v>
      </c>
      <c r="G2249" s="18">
        <v>44116.269143518519</v>
      </c>
      <c r="H2249" s="16" t="s">
        <v>157</v>
      </c>
      <c r="I2249" s="16" t="s">
        <v>18518</v>
      </c>
      <c r="J2249" s="16" t="s">
        <v>18518</v>
      </c>
      <c r="K2249" s="16" t="s">
        <v>18519</v>
      </c>
      <c r="L2249" s="16" t="s">
        <v>18520</v>
      </c>
      <c r="M2249" s="16" t="s">
        <v>18521</v>
      </c>
      <c r="N2249" s="16" t="s">
        <v>18522</v>
      </c>
      <c r="O2249" s="16" t="s">
        <v>18523</v>
      </c>
      <c r="P2249" s="19">
        <v>50000</v>
      </c>
      <c r="Q2249" s="19">
        <v>6650</v>
      </c>
      <c r="R2249" s="19">
        <v>0</v>
      </c>
      <c r="S2249" s="19">
        <v>0</v>
      </c>
      <c r="T2249" s="19">
        <v>0</v>
      </c>
      <c r="U2249" s="19"/>
      <c r="V2249" s="19">
        <v>0</v>
      </c>
      <c r="W2249" s="19"/>
      <c r="X2249" s="19">
        <v>0</v>
      </c>
      <c r="Y2249" s="19">
        <v>56650</v>
      </c>
      <c r="Z2249" s="19">
        <v>56650</v>
      </c>
      <c r="AA2249" s="20"/>
      <c r="AB2249" s="19"/>
      <c r="AC2249" s="19" t="s">
        <v>112</v>
      </c>
    </row>
    <row r="2250" spans="1:29" x14ac:dyDescent="0.25">
      <c r="A2250" s="13" t="str">
        <f t="shared" si="74"/>
        <v>1660794509</v>
      </c>
      <c r="B2250" s="16">
        <v>179</v>
      </c>
      <c r="C2250" s="17" t="s">
        <v>18524</v>
      </c>
      <c r="D2250" s="13" t="str">
        <f t="shared" si="75"/>
        <v>1660794509</v>
      </c>
      <c r="E2250" s="17"/>
      <c r="F2250" s="16" t="s">
        <v>18525</v>
      </c>
      <c r="G2250" s="18">
        <v>44116.270543981482</v>
      </c>
      <c r="H2250" s="16" t="s">
        <v>157</v>
      </c>
      <c r="I2250" s="16" t="s">
        <v>18526</v>
      </c>
      <c r="J2250" s="16" t="s">
        <v>18526</v>
      </c>
      <c r="K2250" s="16" t="s">
        <v>18527</v>
      </c>
      <c r="L2250" s="16" t="s">
        <v>18528</v>
      </c>
      <c r="M2250" s="16" t="s">
        <v>18529</v>
      </c>
      <c r="N2250" s="16" t="s">
        <v>666</v>
      </c>
      <c r="O2250" s="16" t="s">
        <v>667</v>
      </c>
      <c r="P2250" s="19">
        <v>950000</v>
      </c>
      <c r="Q2250" s="19">
        <v>6650</v>
      </c>
      <c r="R2250" s="19">
        <v>9000</v>
      </c>
      <c r="S2250" s="19">
        <v>0</v>
      </c>
      <c r="T2250" s="19">
        <v>0</v>
      </c>
      <c r="U2250" s="19"/>
      <c r="V2250" s="19">
        <v>0</v>
      </c>
      <c r="W2250" s="19"/>
      <c r="X2250" s="19">
        <v>0</v>
      </c>
      <c r="Y2250" s="19">
        <v>965650</v>
      </c>
      <c r="Z2250" s="19">
        <v>965650</v>
      </c>
      <c r="AA2250" s="20" t="s">
        <v>18530</v>
      </c>
      <c r="AB2250" s="19" t="s">
        <v>138</v>
      </c>
      <c r="AC2250" s="19" t="s">
        <v>112</v>
      </c>
    </row>
    <row r="2251" spans="1:29" x14ac:dyDescent="0.25">
      <c r="A2251" s="13" t="str">
        <f t="shared" si="74"/>
        <v>1999854227</v>
      </c>
      <c r="B2251" s="16">
        <v>180</v>
      </c>
      <c r="C2251" s="17" t="s">
        <v>18531</v>
      </c>
      <c r="D2251" s="13" t="str">
        <f t="shared" si="75"/>
        <v>1999854227</v>
      </c>
      <c r="E2251" s="17"/>
      <c r="F2251" s="16" t="s">
        <v>18532</v>
      </c>
      <c r="G2251" s="18">
        <v>44116.272349537037</v>
      </c>
      <c r="H2251" s="16" t="s">
        <v>157</v>
      </c>
      <c r="I2251" s="16" t="s">
        <v>18533</v>
      </c>
      <c r="J2251" s="16" t="s">
        <v>18533</v>
      </c>
      <c r="K2251" s="16" t="s">
        <v>18534</v>
      </c>
      <c r="L2251" s="16" t="s">
        <v>18535</v>
      </c>
      <c r="M2251" s="16" t="s">
        <v>18536</v>
      </c>
      <c r="N2251" s="16" t="s">
        <v>687</v>
      </c>
      <c r="O2251" s="16" t="s">
        <v>688</v>
      </c>
      <c r="P2251" s="19">
        <v>130000</v>
      </c>
      <c r="Q2251" s="19">
        <v>6650</v>
      </c>
      <c r="R2251" s="19">
        <v>11000</v>
      </c>
      <c r="S2251" s="19">
        <v>0</v>
      </c>
      <c r="T2251" s="19">
        <v>0</v>
      </c>
      <c r="U2251" s="19"/>
      <c r="V2251" s="19">
        <v>0</v>
      </c>
      <c r="W2251" s="19"/>
      <c r="X2251" s="19">
        <v>0</v>
      </c>
      <c r="Y2251" s="19">
        <v>147650</v>
      </c>
      <c r="Z2251" s="19">
        <v>147650</v>
      </c>
      <c r="AA2251" s="20" t="s">
        <v>18537</v>
      </c>
      <c r="AB2251" s="19" t="s">
        <v>162</v>
      </c>
      <c r="AC2251" s="19" t="s">
        <v>112</v>
      </c>
    </row>
    <row r="2252" spans="1:29" x14ac:dyDescent="0.25">
      <c r="A2252" s="13" t="str">
        <f t="shared" si="74"/>
        <v>1165305752</v>
      </c>
      <c r="B2252" s="16">
        <v>181</v>
      </c>
      <c r="C2252" s="17" t="s">
        <v>18538</v>
      </c>
      <c r="D2252" s="13" t="str">
        <f t="shared" si="75"/>
        <v>1165305752</v>
      </c>
      <c r="E2252" s="17"/>
      <c r="F2252" s="16" t="s">
        <v>18539</v>
      </c>
      <c r="G2252" s="18">
        <v>44116.287407407406</v>
      </c>
      <c r="H2252" s="16" t="s">
        <v>157</v>
      </c>
      <c r="I2252" s="16" t="s">
        <v>18540</v>
      </c>
      <c r="J2252" s="16" t="s">
        <v>18540</v>
      </c>
      <c r="K2252" s="16" t="s">
        <v>18541</v>
      </c>
      <c r="L2252" s="16" t="s">
        <v>18542</v>
      </c>
      <c r="M2252" s="16" t="s">
        <v>18543</v>
      </c>
      <c r="N2252" s="16" t="s">
        <v>822</v>
      </c>
      <c r="O2252" s="16" t="s">
        <v>823</v>
      </c>
      <c r="P2252" s="19">
        <v>2044000</v>
      </c>
      <c r="Q2252" s="19">
        <v>6650</v>
      </c>
      <c r="R2252" s="19">
        <v>10000</v>
      </c>
      <c r="S2252" s="19">
        <v>0</v>
      </c>
      <c r="T2252" s="19">
        <v>0</v>
      </c>
      <c r="U2252" s="19"/>
      <c r="V2252" s="19">
        <v>0</v>
      </c>
      <c r="W2252" s="19"/>
      <c r="X2252" s="19">
        <v>0</v>
      </c>
      <c r="Y2252" s="19">
        <v>2060650</v>
      </c>
      <c r="Z2252" s="19">
        <v>2060650</v>
      </c>
      <c r="AA2252" s="20" t="s">
        <v>18544</v>
      </c>
      <c r="AB2252" s="19" t="s">
        <v>162</v>
      </c>
      <c r="AC2252" s="19" t="s">
        <v>112</v>
      </c>
    </row>
    <row r="2253" spans="1:29" x14ac:dyDescent="0.25">
      <c r="A2253" s="13" t="str">
        <f t="shared" si="74"/>
        <v>1714164871</v>
      </c>
      <c r="B2253" s="16">
        <v>182</v>
      </c>
      <c r="C2253" s="17" t="s">
        <v>18545</v>
      </c>
      <c r="D2253" s="13" t="str">
        <f t="shared" si="75"/>
        <v>1714164871</v>
      </c>
      <c r="E2253" s="17"/>
      <c r="F2253" s="16" t="s">
        <v>18546</v>
      </c>
      <c r="G2253" s="18">
        <v>44116.299953703703</v>
      </c>
      <c r="H2253" s="16" t="s">
        <v>157</v>
      </c>
      <c r="I2253" s="16" t="s">
        <v>18547</v>
      </c>
      <c r="J2253" s="16" t="s">
        <v>18547</v>
      </c>
      <c r="K2253" s="16" t="s">
        <v>18548</v>
      </c>
      <c r="L2253" s="16" t="s">
        <v>18549</v>
      </c>
      <c r="M2253" s="16" t="s">
        <v>18550</v>
      </c>
      <c r="N2253" s="16" t="s">
        <v>18551</v>
      </c>
      <c r="O2253" s="16" t="s">
        <v>18552</v>
      </c>
      <c r="P2253" s="19">
        <v>474000</v>
      </c>
      <c r="Q2253" s="19">
        <v>6650</v>
      </c>
      <c r="R2253" s="19">
        <v>12000</v>
      </c>
      <c r="S2253" s="19">
        <v>0</v>
      </c>
      <c r="T2253" s="19">
        <v>0</v>
      </c>
      <c r="U2253" s="19"/>
      <c r="V2253" s="19">
        <v>0</v>
      </c>
      <c r="W2253" s="19"/>
      <c r="X2253" s="19">
        <v>0</v>
      </c>
      <c r="Y2253" s="19">
        <v>492650</v>
      </c>
      <c r="Z2253" s="19">
        <v>492650</v>
      </c>
      <c r="AA2253" s="20" t="s">
        <v>18553</v>
      </c>
      <c r="AB2253" s="19" t="s">
        <v>168</v>
      </c>
      <c r="AC2253" s="19" t="s">
        <v>112</v>
      </c>
    </row>
    <row r="2254" spans="1:29" x14ac:dyDescent="0.25">
      <c r="A2254" s="13" t="str">
        <f t="shared" si="74"/>
        <v>1884164251</v>
      </c>
      <c r="B2254" s="16">
        <v>183</v>
      </c>
      <c r="C2254" s="17" t="s">
        <v>18554</v>
      </c>
      <c r="D2254" s="13" t="str">
        <f t="shared" si="75"/>
        <v>1884164251</v>
      </c>
      <c r="E2254" s="17"/>
      <c r="F2254" s="16" t="s">
        <v>18555</v>
      </c>
      <c r="G2254" s="18">
        <v>44116.30097222222</v>
      </c>
      <c r="H2254" s="16" t="s">
        <v>157</v>
      </c>
      <c r="I2254" s="16" t="s">
        <v>18556</v>
      </c>
      <c r="J2254" s="16" t="s">
        <v>18556</v>
      </c>
      <c r="K2254" s="16" t="s">
        <v>18557</v>
      </c>
      <c r="L2254" s="16" t="s">
        <v>18558</v>
      </c>
      <c r="M2254" s="16" t="s">
        <v>18559</v>
      </c>
      <c r="N2254" s="16" t="s">
        <v>18560</v>
      </c>
      <c r="O2254" s="16" t="s">
        <v>18561</v>
      </c>
      <c r="P2254" s="19">
        <v>474000</v>
      </c>
      <c r="Q2254" s="19">
        <v>6650</v>
      </c>
      <c r="R2254" s="19">
        <v>11000</v>
      </c>
      <c r="S2254" s="19">
        <v>0</v>
      </c>
      <c r="T2254" s="19">
        <v>0</v>
      </c>
      <c r="U2254" s="19"/>
      <c r="V2254" s="19">
        <v>0</v>
      </c>
      <c r="W2254" s="19"/>
      <c r="X2254" s="19">
        <v>0</v>
      </c>
      <c r="Y2254" s="19">
        <v>491650</v>
      </c>
      <c r="Z2254" s="19">
        <v>491650</v>
      </c>
      <c r="AA2254" s="20" t="s">
        <v>18562</v>
      </c>
      <c r="AB2254" s="19" t="s">
        <v>151</v>
      </c>
      <c r="AC2254" s="19" t="s">
        <v>112</v>
      </c>
    </row>
    <row r="2255" spans="1:29" x14ac:dyDescent="0.25">
      <c r="A2255" s="13" t="str">
        <f t="shared" si="74"/>
        <v>1623605616</v>
      </c>
      <c r="B2255" s="16">
        <v>184</v>
      </c>
      <c r="C2255" s="17" t="s">
        <v>18563</v>
      </c>
      <c r="D2255" s="13" t="str">
        <f t="shared" si="75"/>
        <v>1623605616</v>
      </c>
      <c r="E2255" s="17"/>
      <c r="F2255" s="16" t="s">
        <v>18564</v>
      </c>
      <c r="G2255" s="18">
        <v>44116.318958333337</v>
      </c>
      <c r="H2255" s="16" t="s">
        <v>157</v>
      </c>
      <c r="I2255" s="16" t="s">
        <v>18565</v>
      </c>
      <c r="J2255" s="16" t="s">
        <v>18565</v>
      </c>
      <c r="K2255" s="16" t="s">
        <v>18566</v>
      </c>
      <c r="L2255" s="16" t="s">
        <v>18567</v>
      </c>
      <c r="M2255" s="16" t="s">
        <v>18568</v>
      </c>
      <c r="N2255" s="16" t="s">
        <v>18569</v>
      </c>
      <c r="O2255" s="16" t="s">
        <v>18570</v>
      </c>
      <c r="P2255" s="19">
        <v>50000</v>
      </c>
      <c r="Q2255" s="19">
        <v>6650</v>
      </c>
      <c r="R2255" s="19">
        <v>8000</v>
      </c>
      <c r="S2255" s="19">
        <v>0</v>
      </c>
      <c r="T2255" s="19">
        <v>0</v>
      </c>
      <c r="U2255" s="19"/>
      <c r="V2255" s="19">
        <v>0</v>
      </c>
      <c r="W2255" s="19"/>
      <c r="X2255" s="19">
        <v>0</v>
      </c>
      <c r="Y2255" s="19">
        <v>64650</v>
      </c>
      <c r="Z2255" s="19">
        <v>64650</v>
      </c>
      <c r="AA2255" s="20" t="s">
        <v>18571</v>
      </c>
      <c r="AB2255" s="19" t="s">
        <v>158</v>
      </c>
      <c r="AC2255" s="19" t="s">
        <v>112</v>
      </c>
    </row>
    <row r="2256" spans="1:29" x14ac:dyDescent="0.25">
      <c r="A2256" s="13" t="str">
        <f t="shared" si="74"/>
        <v>1793205123</v>
      </c>
      <c r="B2256" s="16">
        <v>185</v>
      </c>
      <c r="C2256" s="17" t="s">
        <v>18572</v>
      </c>
      <c r="D2256" s="13" t="str">
        <f t="shared" si="75"/>
        <v>1793205123</v>
      </c>
      <c r="E2256" s="17"/>
      <c r="F2256" s="16" t="s">
        <v>18573</v>
      </c>
      <c r="G2256" s="18">
        <v>44116.321342592593</v>
      </c>
      <c r="H2256" s="16" t="s">
        <v>157</v>
      </c>
      <c r="I2256" s="16" t="s">
        <v>18574</v>
      </c>
      <c r="J2256" s="16" t="s">
        <v>18574</v>
      </c>
      <c r="K2256" s="16" t="s">
        <v>18575</v>
      </c>
      <c r="L2256" s="16" t="s">
        <v>18576</v>
      </c>
      <c r="M2256" s="16" t="s">
        <v>18577</v>
      </c>
      <c r="N2256" s="16" t="s">
        <v>18578</v>
      </c>
      <c r="O2256" s="16" t="s">
        <v>18579</v>
      </c>
      <c r="P2256" s="19">
        <v>282000</v>
      </c>
      <c r="Q2256" s="19">
        <v>6650</v>
      </c>
      <c r="R2256" s="19">
        <v>17000</v>
      </c>
      <c r="S2256" s="19">
        <v>0</v>
      </c>
      <c r="T2256" s="19">
        <v>0</v>
      </c>
      <c r="U2256" s="19"/>
      <c r="V2256" s="19">
        <v>0</v>
      </c>
      <c r="W2256" s="19"/>
      <c r="X2256" s="19">
        <v>0</v>
      </c>
      <c r="Y2256" s="19">
        <v>305650</v>
      </c>
      <c r="Z2256" s="19">
        <v>305650</v>
      </c>
      <c r="AA2256" s="20" t="s">
        <v>18580</v>
      </c>
      <c r="AB2256" s="19" t="s">
        <v>138</v>
      </c>
      <c r="AC2256" s="19" t="s">
        <v>112</v>
      </c>
    </row>
    <row r="2257" spans="1:29" x14ac:dyDescent="0.25">
      <c r="A2257" s="13" t="str">
        <f t="shared" si="74"/>
        <v>1651364374</v>
      </c>
      <c r="B2257" s="16">
        <v>186</v>
      </c>
      <c r="C2257" s="17" t="s">
        <v>18581</v>
      </c>
      <c r="D2257" s="13" t="str">
        <f t="shared" si="75"/>
        <v>1651364374</v>
      </c>
      <c r="E2257" s="17"/>
      <c r="F2257" s="16" t="s">
        <v>18582</v>
      </c>
      <c r="G2257" s="18">
        <v>44116.32199074074</v>
      </c>
      <c r="H2257" s="16" t="s">
        <v>157</v>
      </c>
      <c r="I2257" s="16" t="s">
        <v>18583</v>
      </c>
      <c r="J2257" s="16" t="s">
        <v>18583</v>
      </c>
      <c r="K2257" s="16" t="s">
        <v>18584</v>
      </c>
      <c r="L2257" s="16" t="s">
        <v>18585</v>
      </c>
      <c r="M2257" s="16" t="s">
        <v>18586</v>
      </c>
      <c r="N2257" s="16" t="s">
        <v>1017</v>
      </c>
      <c r="O2257" s="16" t="s">
        <v>1018</v>
      </c>
      <c r="P2257" s="19">
        <v>474000</v>
      </c>
      <c r="Q2257" s="19">
        <v>6650</v>
      </c>
      <c r="R2257" s="19">
        <v>10000</v>
      </c>
      <c r="S2257" s="19">
        <v>0</v>
      </c>
      <c r="T2257" s="19">
        <v>0</v>
      </c>
      <c r="U2257" s="19"/>
      <c r="V2257" s="19">
        <v>0</v>
      </c>
      <c r="W2257" s="19"/>
      <c r="X2257" s="19">
        <v>0</v>
      </c>
      <c r="Y2257" s="19">
        <v>490650</v>
      </c>
      <c r="Z2257" s="19">
        <v>490650</v>
      </c>
      <c r="AA2257" s="20" t="s">
        <v>18587</v>
      </c>
      <c r="AB2257" s="19" t="s">
        <v>163</v>
      </c>
      <c r="AC2257" s="19" t="s">
        <v>112</v>
      </c>
    </row>
    <row r="2258" spans="1:29" x14ac:dyDescent="0.25">
      <c r="A2258" s="13" t="str">
        <f t="shared" si="74"/>
        <v>1649605516</v>
      </c>
      <c r="B2258" s="16">
        <v>187</v>
      </c>
      <c r="C2258" s="17" t="s">
        <v>18588</v>
      </c>
      <c r="D2258" s="13" t="str">
        <f t="shared" si="75"/>
        <v>1649605516</v>
      </c>
      <c r="E2258" s="17"/>
      <c r="F2258" s="16" t="s">
        <v>18589</v>
      </c>
      <c r="G2258" s="18">
        <v>44116.328692129631</v>
      </c>
      <c r="H2258" s="16" t="s">
        <v>157</v>
      </c>
      <c r="I2258" s="16" t="s">
        <v>18590</v>
      </c>
      <c r="J2258" s="16" t="s">
        <v>18590</v>
      </c>
      <c r="K2258" s="16" t="s">
        <v>18591</v>
      </c>
      <c r="L2258" s="16" t="s">
        <v>18592</v>
      </c>
      <c r="M2258" s="16" t="s">
        <v>18593</v>
      </c>
      <c r="N2258" s="16" t="s">
        <v>18594</v>
      </c>
      <c r="O2258" s="16" t="s">
        <v>18595</v>
      </c>
      <c r="P2258" s="19">
        <v>50000</v>
      </c>
      <c r="Q2258" s="19">
        <v>6650</v>
      </c>
      <c r="R2258" s="19">
        <v>8000</v>
      </c>
      <c r="S2258" s="19">
        <v>0</v>
      </c>
      <c r="T2258" s="19">
        <v>0</v>
      </c>
      <c r="U2258" s="19"/>
      <c r="V2258" s="19">
        <v>0</v>
      </c>
      <c r="W2258" s="19"/>
      <c r="X2258" s="19">
        <v>0</v>
      </c>
      <c r="Y2258" s="19">
        <v>64650</v>
      </c>
      <c r="Z2258" s="19">
        <v>64650</v>
      </c>
      <c r="AA2258" s="20" t="s">
        <v>18596</v>
      </c>
      <c r="AB2258" s="19" t="s">
        <v>158</v>
      </c>
      <c r="AC2258" s="19" t="s">
        <v>112</v>
      </c>
    </row>
    <row r="2259" spans="1:29" x14ac:dyDescent="0.25">
      <c r="A2259" s="13" t="str">
        <f t="shared" si="74"/>
        <v>1051464228</v>
      </c>
      <c r="B2259" s="16">
        <v>188</v>
      </c>
      <c r="C2259" s="17" t="s">
        <v>18597</v>
      </c>
      <c r="D2259" s="13" t="str">
        <f t="shared" si="75"/>
        <v>1051464228</v>
      </c>
      <c r="E2259" s="17"/>
      <c r="F2259" s="16" t="s">
        <v>18598</v>
      </c>
      <c r="G2259" s="18">
        <v>44116.331261574072</v>
      </c>
      <c r="H2259" s="16" t="s">
        <v>157</v>
      </c>
      <c r="I2259" s="16" t="s">
        <v>18599</v>
      </c>
      <c r="J2259" s="16" t="s">
        <v>18599</v>
      </c>
      <c r="K2259" s="16" t="s">
        <v>18600</v>
      </c>
      <c r="L2259" s="16" t="s">
        <v>18601</v>
      </c>
      <c r="M2259" s="16" t="s">
        <v>18602</v>
      </c>
      <c r="N2259" s="16" t="s">
        <v>672</v>
      </c>
      <c r="O2259" s="16" t="s">
        <v>673</v>
      </c>
      <c r="P2259" s="19">
        <v>270000</v>
      </c>
      <c r="Q2259" s="19">
        <v>6650</v>
      </c>
      <c r="R2259" s="19">
        <v>10000</v>
      </c>
      <c r="S2259" s="19">
        <v>0</v>
      </c>
      <c r="T2259" s="19">
        <v>0</v>
      </c>
      <c r="U2259" s="19"/>
      <c r="V2259" s="19">
        <v>0</v>
      </c>
      <c r="W2259" s="19"/>
      <c r="X2259" s="19">
        <v>0</v>
      </c>
      <c r="Y2259" s="19">
        <v>286650</v>
      </c>
      <c r="Z2259" s="19">
        <v>286650</v>
      </c>
      <c r="AA2259" s="20" t="s">
        <v>18603</v>
      </c>
      <c r="AB2259" s="19" t="s">
        <v>162</v>
      </c>
      <c r="AC2259" s="19" t="s">
        <v>112</v>
      </c>
    </row>
    <row r="2260" spans="1:29" x14ac:dyDescent="0.25">
      <c r="A2260" s="13" t="str">
        <f t="shared" si="74"/>
        <v>1694805010</v>
      </c>
      <c r="B2260" s="16">
        <v>189</v>
      </c>
      <c r="C2260" s="17" t="s">
        <v>18604</v>
      </c>
      <c r="D2260" s="13" t="str">
        <f t="shared" si="75"/>
        <v>1694805010</v>
      </c>
      <c r="E2260" s="17"/>
      <c r="F2260" s="16" t="s">
        <v>18605</v>
      </c>
      <c r="G2260" s="18">
        <v>44116.344571759262</v>
      </c>
      <c r="H2260" s="16" t="s">
        <v>157</v>
      </c>
      <c r="I2260" s="16" t="s">
        <v>18606</v>
      </c>
      <c r="J2260" s="16" t="s">
        <v>18606</v>
      </c>
      <c r="K2260" s="16" t="s">
        <v>18607</v>
      </c>
      <c r="L2260" s="16" t="s">
        <v>18608</v>
      </c>
      <c r="M2260" s="16" t="s">
        <v>18609</v>
      </c>
      <c r="N2260" s="16" t="s">
        <v>420</v>
      </c>
      <c r="O2260" s="16" t="s">
        <v>421</v>
      </c>
      <c r="P2260" s="19">
        <v>620000</v>
      </c>
      <c r="Q2260" s="19">
        <v>6650</v>
      </c>
      <c r="R2260" s="19">
        <v>7000</v>
      </c>
      <c r="S2260" s="19">
        <v>0</v>
      </c>
      <c r="T2260" s="19">
        <v>0</v>
      </c>
      <c r="U2260" s="19"/>
      <c r="V2260" s="19">
        <v>0</v>
      </c>
      <c r="W2260" s="19"/>
      <c r="X2260" s="19">
        <v>0</v>
      </c>
      <c r="Y2260" s="19">
        <v>633650</v>
      </c>
      <c r="Z2260" s="19">
        <v>633650</v>
      </c>
      <c r="AA2260" s="20" t="s">
        <v>18610</v>
      </c>
      <c r="AB2260" s="19" t="s">
        <v>162</v>
      </c>
      <c r="AC2260" s="19" t="s">
        <v>112</v>
      </c>
    </row>
    <row r="2261" spans="1:29" x14ac:dyDescent="0.25">
      <c r="A2261" s="13" t="str">
        <f t="shared" si="74"/>
        <v>1615564475</v>
      </c>
      <c r="B2261" s="16">
        <v>190</v>
      </c>
      <c r="C2261" s="17" t="s">
        <v>18611</v>
      </c>
      <c r="D2261" s="13" t="str">
        <f t="shared" si="75"/>
        <v>1615564475</v>
      </c>
      <c r="E2261" s="17"/>
      <c r="F2261" s="16" t="s">
        <v>18612</v>
      </c>
      <c r="G2261" s="18">
        <v>44116.346979166665</v>
      </c>
      <c r="H2261" s="16" t="s">
        <v>157</v>
      </c>
      <c r="I2261" s="16" t="s">
        <v>18613</v>
      </c>
      <c r="J2261" s="16" t="s">
        <v>18613</v>
      </c>
      <c r="K2261" s="16" t="s">
        <v>18614</v>
      </c>
      <c r="L2261" s="16" t="s">
        <v>18615</v>
      </c>
      <c r="M2261" s="16" t="s">
        <v>18616</v>
      </c>
      <c r="N2261" s="16" t="s">
        <v>12352</v>
      </c>
      <c r="O2261" s="16" t="s">
        <v>12353</v>
      </c>
      <c r="P2261" s="19">
        <v>950000</v>
      </c>
      <c r="Q2261" s="19">
        <v>6650</v>
      </c>
      <c r="R2261" s="19">
        <v>10000</v>
      </c>
      <c r="S2261" s="19">
        <v>0</v>
      </c>
      <c r="T2261" s="19">
        <v>0</v>
      </c>
      <c r="U2261" s="19"/>
      <c r="V2261" s="19">
        <v>0</v>
      </c>
      <c r="W2261" s="19"/>
      <c r="X2261" s="19">
        <v>0</v>
      </c>
      <c r="Y2261" s="19">
        <v>966650</v>
      </c>
      <c r="Z2261" s="19">
        <v>966650</v>
      </c>
      <c r="AA2261" s="20" t="s">
        <v>18617</v>
      </c>
      <c r="AB2261" s="19" t="s">
        <v>168</v>
      </c>
      <c r="AC2261" s="19" t="s">
        <v>112</v>
      </c>
    </row>
    <row r="2262" spans="1:29" x14ac:dyDescent="0.25">
      <c r="A2262" s="13" t="str">
        <f t="shared" si="74"/>
        <v>1430664315</v>
      </c>
      <c r="B2262" s="16">
        <v>191</v>
      </c>
      <c r="C2262" s="17" t="s">
        <v>18618</v>
      </c>
      <c r="D2262" s="13" t="str">
        <f t="shared" si="75"/>
        <v>1430664315</v>
      </c>
      <c r="E2262" s="17"/>
      <c r="F2262" s="16" t="s">
        <v>18619</v>
      </c>
      <c r="G2262" s="18">
        <v>44116.356157407405</v>
      </c>
      <c r="H2262" s="16" t="s">
        <v>157</v>
      </c>
      <c r="I2262" s="16" t="s">
        <v>18620</v>
      </c>
      <c r="J2262" s="16" t="s">
        <v>18620</v>
      </c>
      <c r="K2262" s="16" t="s">
        <v>18621</v>
      </c>
      <c r="L2262" s="16" t="s">
        <v>18622</v>
      </c>
      <c r="M2262" s="16" t="s">
        <v>18623</v>
      </c>
      <c r="N2262" s="16" t="s">
        <v>534</v>
      </c>
      <c r="O2262" s="16" t="s">
        <v>535</v>
      </c>
      <c r="P2262" s="19">
        <v>670000</v>
      </c>
      <c r="Q2262" s="19">
        <v>6650</v>
      </c>
      <c r="R2262" s="19">
        <v>20000</v>
      </c>
      <c r="S2262" s="19">
        <v>0</v>
      </c>
      <c r="T2262" s="19">
        <v>0</v>
      </c>
      <c r="U2262" s="19"/>
      <c r="V2262" s="19">
        <v>0</v>
      </c>
      <c r="W2262" s="19"/>
      <c r="X2262" s="19">
        <v>0</v>
      </c>
      <c r="Y2262" s="19">
        <v>696650</v>
      </c>
      <c r="Z2262" s="19">
        <v>696650</v>
      </c>
      <c r="AA2262" s="20" t="s">
        <v>18624</v>
      </c>
      <c r="AB2262" s="19" t="s">
        <v>151</v>
      </c>
      <c r="AC2262" s="19" t="s">
        <v>112</v>
      </c>
    </row>
    <row r="2263" spans="1:29" x14ac:dyDescent="0.25">
      <c r="A2263" s="13" t="str">
        <f t="shared" si="74"/>
        <v>1218664517</v>
      </c>
      <c r="B2263" s="16">
        <v>192</v>
      </c>
      <c r="C2263" s="17" t="s">
        <v>18625</v>
      </c>
      <c r="D2263" s="13" t="str">
        <f t="shared" si="75"/>
        <v>1218664517</v>
      </c>
      <c r="E2263" s="17"/>
      <c r="F2263" s="16" t="s">
        <v>18626</v>
      </c>
      <c r="G2263" s="18">
        <v>44116.367604166669</v>
      </c>
      <c r="H2263" s="16" t="s">
        <v>157</v>
      </c>
      <c r="I2263" s="16" t="s">
        <v>18627</v>
      </c>
      <c r="J2263" s="16" t="s">
        <v>18627</v>
      </c>
      <c r="K2263" s="16" t="s">
        <v>18628</v>
      </c>
      <c r="L2263" s="16" t="s">
        <v>18629</v>
      </c>
      <c r="M2263" s="16" t="s">
        <v>18630</v>
      </c>
      <c r="N2263" s="16" t="s">
        <v>18631</v>
      </c>
      <c r="O2263" s="16" t="s">
        <v>18632</v>
      </c>
      <c r="P2263" s="19">
        <v>50000</v>
      </c>
      <c r="Q2263" s="19">
        <v>6650</v>
      </c>
      <c r="R2263" s="19">
        <v>15000</v>
      </c>
      <c r="S2263" s="19">
        <v>0</v>
      </c>
      <c r="T2263" s="19">
        <v>0</v>
      </c>
      <c r="U2263" s="19"/>
      <c r="V2263" s="19">
        <v>0</v>
      </c>
      <c r="W2263" s="19"/>
      <c r="X2263" s="19">
        <v>0</v>
      </c>
      <c r="Y2263" s="19">
        <v>71650</v>
      </c>
      <c r="Z2263" s="19">
        <v>71650</v>
      </c>
      <c r="AA2263" s="20" t="s">
        <v>18633</v>
      </c>
      <c r="AB2263" s="19" t="s">
        <v>138</v>
      </c>
      <c r="AC2263" s="19" t="s">
        <v>112</v>
      </c>
    </row>
    <row r="2264" spans="1:29" x14ac:dyDescent="0.25">
      <c r="A2264" s="13" t="str">
        <f t="shared" ref="A2264:A2327" si="76">D2264</f>
        <v>1259015856</v>
      </c>
      <c r="B2264" s="16">
        <v>193</v>
      </c>
      <c r="C2264" s="17" t="s">
        <v>18634</v>
      </c>
      <c r="D2264" s="13" t="str">
        <f t="shared" si="75"/>
        <v>1259015856</v>
      </c>
      <c r="E2264" s="17"/>
      <c r="F2264" s="16" t="s">
        <v>18635</v>
      </c>
      <c r="G2264" s="18">
        <v>44116.372465277775</v>
      </c>
      <c r="H2264" s="16" t="s">
        <v>157</v>
      </c>
      <c r="I2264" s="16" t="s">
        <v>18636</v>
      </c>
      <c r="J2264" s="16" t="s">
        <v>18636</v>
      </c>
      <c r="K2264" s="16" t="s">
        <v>18637</v>
      </c>
      <c r="L2264" s="16" t="s">
        <v>18638</v>
      </c>
      <c r="M2264" s="16" t="s">
        <v>18639</v>
      </c>
      <c r="N2264" s="16" t="s">
        <v>10346</v>
      </c>
      <c r="O2264" s="16" t="s">
        <v>10347</v>
      </c>
      <c r="P2264" s="19">
        <v>475000</v>
      </c>
      <c r="Q2264" s="19">
        <v>6650</v>
      </c>
      <c r="R2264" s="19">
        <v>10000</v>
      </c>
      <c r="S2264" s="19">
        <v>0</v>
      </c>
      <c r="T2264" s="19">
        <v>0</v>
      </c>
      <c r="U2264" s="19"/>
      <c r="V2264" s="19">
        <v>0</v>
      </c>
      <c r="W2264" s="19"/>
      <c r="X2264" s="19">
        <v>0</v>
      </c>
      <c r="Y2264" s="19">
        <v>491650</v>
      </c>
      <c r="Z2264" s="19">
        <v>491650</v>
      </c>
      <c r="AA2264" s="20" t="s">
        <v>18640</v>
      </c>
      <c r="AB2264" s="19" t="s">
        <v>151</v>
      </c>
      <c r="AC2264" s="19" t="s">
        <v>112</v>
      </c>
    </row>
    <row r="2265" spans="1:29" x14ac:dyDescent="0.25">
      <c r="A2265" s="13" t="str">
        <f t="shared" si="76"/>
        <v>1298764452</v>
      </c>
      <c r="B2265" s="16">
        <v>194</v>
      </c>
      <c r="C2265" s="17" t="s">
        <v>18641</v>
      </c>
      <c r="D2265" s="13" t="str">
        <f t="shared" si="75"/>
        <v>1298764452</v>
      </c>
      <c r="E2265" s="17"/>
      <c r="F2265" s="16" t="s">
        <v>18642</v>
      </c>
      <c r="G2265" s="18">
        <v>44116.374421296299</v>
      </c>
      <c r="H2265" s="16" t="s">
        <v>157</v>
      </c>
      <c r="I2265" s="16" t="s">
        <v>18643</v>
      </c>
      <c r="J2265" s="16" t="s">
        <v>18643</v>
      </c>
      <c r="K2265" s="16" t="s">
        <v>18644</v>
      </c>
      <c r="L2265" s="16" t="s">
        <v>18645</v>
      </c>
      <c r="M2265" s="16" t="s">
        <v>18646</v>
      </c>
      <c r="N2265" s="16" t="s">
        <v>450</v>
      </c>
      <c r="O2265" s="16" t="s">
        <v>451</v>
      </c>
      <c r="P2265" s="19">
        <v>1009000</v>
      </c>
      <c r="Q2265" s="19">
        <v>6650</v>
      </c>
      <c r="R2265" s="19">
        <v>13000</v>
      </c>
      <c r="S2265" s="19">
        <v>0</v>
      </c>
      <c r="T2265" s="19">
        <v>0</v>
      </c>
      <c r="U2265" s="19"/>
      <c r="V2265" s="19">
        <v>0</v>
      </c>
      <c r="W2265" s="19"/>
      <c r="X2265" s="19">
        <v>0</v>
      </c>
      <c r="Y2265" s="19">
        <v>1028650</v>
      </c>
      <c r="Z2265" s="19">
        <v>1028650</v>
      </c>
      <c r="AA2265" s="20" t="s">
        <v>18647</v>
      </c>
      <c r="AB2265" s="19" t="s">
        <v>162</v>
      </c>
      <c r="AC2265" s="19" t="s">
        <v>112</v>
      </c>
    </row>
    <row r="2266" spans="1:29" x14ac:dyDescent="0.25">
      <c r="A2266" s="13" t="str">
        <f t="shared" si="76"/>
        <v>1553864300</v>
      </c>
      <c r="B2266" s="16">
        <v>195</v>
      </c>
      <c r="C2266" s="17" t="s">
        <v>18648</v>
      </c>
      <c r="D2266" s="13" t="str">
        <f t="shared" si="75"/>
        <v>1553864300</v>
      </c>
      <c r="E2266" s="17"/>
      <c r="F2266" s="16" t="s">
        <v>18649</v>
      </c>
      <c r="G2266" s="18">
        <v>44116.381805555553</v>
      </c>
      <c r="H2266" s="16" t="s">
        <v>157</v>
      </c>
      <c r="I2266" s="16" t="s">
        <v>18650</v>
      </c>
      <c r="J2266" s="16" t="s">
        <v>18650</v>
      </c>
      <c r="K2266" s="16" t="s">
        <v>18651</v>
      </c>
      <c r="L2266" s="16" t="s">
        <v>18652</v>
      </c>
      <c r="M2266" s="16" t="s">
        <v>18653</v>
      </c>
      <c r="N2266" s="16" t="s">
        <v>12920</v>
      </c>
      <c r="O2266" s="16" t="s">
        <v>12921</v>
      </c>
      <c r="P2266" s="19">
        <v>620000</v>
      </c>
      <c r="Q2266" s="19">
        <v>6650</v>
      </c>
      <c r="R2266" s="19">
        <v>10000</v>
      </c>
      <c r="S2266" s="19">
        <v>0</v>
      </c>
      <c r="T2266" s="19">
        <v>0</v>
      </c>
      <c r="U2266" s="19"/>
      <c r="V2266" s="19">
        <v>0</v>
      </c>
      <c r="W2266" s="19"/>
      <c r="X2266" s="19">
        <v>0</v>
      </c>
      <c r="Y2266" s="19">
        <v>636650</v>
      </c>
      <c r="Z2266" s="19">
        <v>636650</v>
      </c>
      <c r="AA2266" s="20" t="s">
        <v>18654</v>
      </c>
      <c r="AB2266" s="19" t="s">
        <v>162</v>
      </c>
      <c r="AC2266" s="19" t="s">
        <v>112</v>
      </c>
    </row>
    <row r="2267" spans="1:29" x14ac:dyDescent="0.25">
      <c r="A2267" s="13" t="str">
        <f t="shared" si="76"/>
        <v>1047864783</v>
      </c>
      <c r="B2267" s="16">
        <v>196</v>
      </c>
      <c r="C2267" s="17" t="s">
        <v>18655</v>
      </c>
      <c r="D2267" s="13" t="str">
        <f t="shared" si="75"/>
        <v>1047864783</v>
      </c>
      <c r="E2267" s="17"/>
      <c r="F2267" s="16" t="s">
        <v>18656</v>
      </c>
      <c r="G2267" s="18">
        <v>44116.385625000003</v>
      </c>
      <c r="H2267" s="16" t="s">
        <v>157</v>
      </c>
      <c r="I2267" s="16" t="s">
        <v>18657</v>
      </c>
      <c r="J2267" s="16" t="s">
        <v>18657</v>
      </c>
      <c r="K2267" s="16" t="s">
        <v>18658</v>
      </c>
      <c r="L2267" s="16" t="s">
        <v>18659</v>
      </c>
      <c r="M2267" s="16" t="s">
        <v>18660</v>
      </c>
      <c r="N2267" s="16" t="s">
        <v>668</v>
      </c>
      <c r="O2267" s="16" t="s">
        <v>669</v>
      </c>
      <c r="P2267" s="19">
        <v>569000</v>
      </c>
      <c r="Q2267" s="19">
        <v>6650</v>
      </c>
      <c r="R2267" s="19">
        <v>8000</v>
      </c>
      <c r="S2267" s="19">
        <v>0</v>
      </c>
      <c r="T2267" s="19">
        <v>0</v>
      </c>
      <c r="U2267" s="19"/>
      <c r="V2267" s="19">
        <v>0</v>
      </c>
      <c r="W2267" s="19"/>
      <c r="X2267" s="19">
        <v>0</v>
      </c>
      <c r="Y2267" s="19">
        <v>583650</v>
      </c>
      <c r="Z2267" s="19">
        <v>583650</v>
      </c>
      <c r="AA2267" s="20" t="s">
        <v>18661</v>
      </c>
      <c r="AB2267" s="19" t="s">
        <v>138</v>
      </c>
      <c r="AC2267" s="19" t="s">
        <v>112</v>
      </c>
    </row>
    <row r="2268" spans="1:29" x14ac:dyDescent="0.25">
      <c r="A2268" s="13" t="str">
        <f t="shared" si="76"/>
        <v>1671074491</v>
      </c>
      <c r="B2268" s="16">
        <v>197</v>
      </c>
      <c r="C2268" s="17" t="s">
        <v>18662</v>
      </c>
      <c r="D2268" s="13" t="str">
        <f t="shared" si="75"/>
        <v>1671074491</v>
      </c>
      <c r="E2268" s="17"/>
      <c r="F2268" s="16" t="s">
        <v>18663</v>
      </c>
      <c r="G2268" s="18">
        <v>44116.400902777779</v>
      </c>
      <c r="H2268" s="16" t="s">
        <v>157</v>
      </c>
      <c r="I2268" s="16" t="s">
        <v>18664</v>
      </c>
      <c r="J2268" s="16" t="s">
        <v>18664</v>
      </c>
      <c r="K2268" s="16" t="s">
        <v>18665</v>
      </c>
      <c r="L2268" s="16" t="s">
        <v>18666</v>
      </c>
      <c r="M2268" s="16" t="s">
        <v>18667</v>
      </c>
      <c r="N2268" s="16" t="s">
        <v>294</v>
      </c>
      <c r="O2268" s="16" t="s">
        <v>295</v>
      </c>
      <c r="P2268" s="19">
        <v>620000</v>
      </c>
      <c r="Q2268" s="19">
        <v>6650</v>
      </c>
      <c r="R2268" s="19">
        <v>8000</v>
      </c>
      <c r="S2268" s="19">
        <v>0</v>
      </c>
      <c r="T2268" s="19">
        <v>0</v>
      </c>
      <c r="U2268" s="19"/>
      <c r="V2268" s="19">
        <v>0</v>
      </c>
      <c r="W2268" s="19"/>
      <c r="X2268" s="19">
        <v>0</v>
      </c>
      <c r="Y2268" s="19">
        <v>634650</v>
      </c>
      <c r="Z2268" s="19">
        <v>634650</v>
      </c>
      <c r="AA2268" s="20" t="s">
        <v>18668</v>
      </c>
      <c r="AB2268" s="19" t="s">
        <v>158</v>
      </c>
      <c r="AC2268" s="19" t="s">
        <v>112</v>
      </c>
    </row>
    <row r="2269" spans="1:29" x14ac:dyDescent="0.25">
      <c r="A2269" s="13" t="str">
        <f t="shared" si="76"/>
        <v>1252074493</v>
      </c>
      <c r="B2269" s="16">
        <v>198</v>
      </c>
      <c r="C2269" s="17" t="s">
        <v>18669</v>
      </c>
      <c r="D2269" s="13" t="str">
        <f t="shared" si="75"/>
        <v>1252074493</v>
      </c>
      <c r="E2269" s="17"/>
      <c r="F2269" s="16" t="s">
        <v>18670</v>
      </c>
      <c r="G2269" s="18">
        <v>44116.401666666665</v>
      </c>
      <c r="H2269" s="16" t="s">
        <v>157</v>
      </c>
      <c r="I2269" s="16" t="s">
        <v>18671</v>
      </c>
      <c r="J2269" s="16" t="s">
        <v>18671</v>
      </c>
      <c r="K2269" s="16" t="s">
        <v>18672</v>
      </c>
      <c r="L2269" s="16" t="s">
        <v>18673</v>
      </c>
      <c r="M2269" s="16" t="s">
        <v>18674</v>
      </c>
      <c r="N2269" s="16" t="s">
        <v>696</v>
      </c>
      <c r="O2269" s="16" t="s">
        <v>697</v>
      </c>
      <c r="P2269" s="19">
        <v>160000</v>
      </c>
      <c r="Q2269" s="19">
        <v>6650</v>
      </c>
      <c r="R2269" s="19">
        <v>0</v>
      </c>
      <c r="S2269" s="19">
        <v>0</v>
      </c>
      <c r="T2269" s="19">
        <v>0</v>
      </c>
      <c r="U2269" s="19"/>
      <c r="V2269" s="19">
        <v>0</v>
      </c>
      <c r="W2269" s="19"/>
      <c r="X2269" s="19">
        <v>0</v>
      </c>
      <c r="Y2269" s="19">
        <v>166650</v>
      </c>
      <c r="Z2269" s="19">
        <v>166650</v>
      </c>
      <c r="AA2269" s="20"/>
      <c r="AB2269" s="19"/>
      <c r="AC2269" s="19" t="s">
        <v>112</v>
      </c>
    </row>
    <row r="2270" spans="1:29" x14ac:dyDescent="0.25">
      <c r="A2270" s="13" t="str">
        <f t="shared" si="76"/>
        <v>1493074018</v>
      </c>
      <c r="B2270" s="16">
        <v>199</v>
      </c>
      <c r="C2270" s="17" t="s">
        <v>18675</v>
      </c>
      <c r="D2270" s="13" t="str">
        <f t="shared" si="75"/>
        <v>1493074018</v>
      </c>
      <c r="E2270" s="17"/>
      <c r="F2270" s="16" t="s">
        <v>18676</v>
      </c>
      <c r="G2270" s="18">
        <v>44116.403067129628</v>
      </c>
      <c r="H2270" s="16" t="s">
        <v>157</v>
      </c>
      <c r="I2270" s="16" t="s">
        <v>18677</v>
      </c>
      <c r="J2270" s="16" t="s">
        <v>18677</v>
      </c>
      <c r="K2270" s="16" t="s">
        <v>18678</v>
      </c>
      <c r="L2270" s="16" t="s">
        <v>18679</v>
      </c>
      <c r="M2270" s="16" t="s">
        <v>18680</v>
      </c>
      <c r="N2270" s="16" t="s">
        <v>497</v>
      </c>
      <c r="O2270" s="16" t="s">
        <v>498</v>
      </c>
      <c r="P2270" s="19">
        <v>475000</v>
      </c>
      <c r="Q2270" s="19">
        <v>6650</v>
      </c>
      <c r="R2270" s="19">
        <v>10000</v>
      </c>
      <c r="S2270" s="19">
        <v>0</v>
      </c>
      <c r="T2270" s="19">
        <v>0</v>
      </c>
      <c r="U2270" s="19"/>
      <c r="V2270" s="19">
        <v>0</v>
      </c>
      <c r="W2270" s="19"/>
      <c r="X2270" s="19">
        <v>0</v>
      </c>
      <c r="Y2270" s="19">
        <v>491650</v>
      </c>
      <c r="Z2270" s="19">
        <v>491650</v>
      </c>
      <c r="AA2270" s="20" t="s">
        <v>18681</v>
      </c>
      <c r="AB2270" s="19" t="s">
        <v>162</v>
      </c>
      <c r="AC2270" s="19" t="s">
        <v>112</v>
      </c>
    </row>
    <row r="2271" spans="1:29" x14ac:dyDescent="0.25">
      <c r="A2271" s="13" t="str">
        <f t="shared" si="76"/>
        <v>1791315772</v>
      </c>
      <c r="B2271" s="16">
        <v>200</v>
      </c>
      <c r="C2271" s="17" t="s">
        <v>18682</v>
      </c>
      <c r="D2271" s="13" t="str">
        <f t="shared" si="75"/>
        <v>1791315772</v>
      </c>
      <c r="E2271" s="17"/>
      <c r="F2271" s="16" t="s">
        <v>18683</v>
      </c>
      <c r="G2271" s="18">
        <v>44116.403599537036</v>
      </c>
      <c r="H2271" s="16" t="s">
        <v>157</v>
      </c>
      <c r="I2271" s="16" t="s">
        <v>18684</v>
      </c>
      <c r="J2271" s="16" t="s">
        <v>18684</v>
      </c>
      <c r="K2271" s="16" t="s">
        <v>18685</v>
      </c>
      <c r="L2271" s="16" t="s">
        <v>18686</v>
      </c>
      <c r="M2271" s="16" t="s">
        <v>18687</v>
      </c>
      <c r="N2271" s="16" t="s">
        <v>18688</v>
      </c>
      <c r="O2271" s="16" t="s">
        <v>18689</v>
      </c>
      <c r="P2271" s="19">
        <v>50000</v>
      </c>
      <c r="Q2271" s="19">
        <v>6650</v>
      </c>
      <c r="R2271" s="19">
        <v>0</v>
      </c>
      <c r="S2271" s="19">
        <v>0</v>
      </c>
      <c r="T2271" s="19">
        <v>0</v>
      </c>
      <c r="U2271" s="19"/>
      <c r="V2271" s="19">
        <v>0</v>
      </c>
      <c r="W2271" s="19"/>
      <c r="X2271" s="19">
        <v>0</v>
      </c>
      <c r="Y2271" s="19">
        <v>56650</v>
      </c>
      <c r="Z2271" s="19">
        <v>56650</v>
      </c>
      <c r="AA2271" s="20"/>
      <c r="AB2271" s="19"/>
      <c r="AC2271" s="19" t="s">
        <v>112</v>
      </c>
    </row>
    <row r="2272" spans="1:29" x14ac:dyDescent="0.25">
      <c r="A2272" s="13" t="str">
        <f t="shared" si="76"/>
        <v>1497215216</v>
      </c>
      <c r="B2272" s="16">
        <v>201</v>
      </c>
      <c r="C2272" s="17" t="s">
        <v>18690</v>
      </c>
      <c r="D2272" s="13" t="str">
        <f t="shared" si="75"/>
        <v>1497215216</v>
      </c>
      <c r="E2272" s="17"/>
      <c r="F2272" s="16" t="s">
        <v>18691</v>
      </c>
      <c r="G2272" s="18">
        <v>44116.404120370367</v>
      </c>
      <c r="H2272" s="16" t="s">
        <v>157</v>
      </c>
      <c r="I2272" s="16" t="s">
        <v>18692</v>
      </c>
      <c r="J2272" s="16" t="s">
        <v>18692</v>
      </c>
      <c r="K2272" s="16" t="s">
        <v>18693</v>
      </c>
      <c r="L2272" s="16" t="s">
        <v>18694</v>
      </c>
      <c r="M2272" s="16" t="s">
        <v>18695</v>
      </c>
      <c r="N2272" s="16" t="s">
        <v>8108</v>
      </c>
      <c r="O2272" s="16" t="s">
        <v>8109</v>
      </c>
      <c r="P2272" s="19">
        <v>160000</v>
      </c>
      <c r="Q2272" s="19">
        <v>6650</v>
      </c>
      <c r="R2272" s="19">
        <v>8000</v>
      </c>
      <c r="S2272" s="19">
        <v>0</v>
      </c>
      <c r="T2272" s="19">
        <v>0</v>
      </c>
      <c r="U2272" s="19"/>
      <c r="V2272" s="19">
        <v>0</v>
      </c>
      <c r="W2272" s="19"/>
      <c r="X2272" s="19">
        <v>0</v>
      </c>
      <c r="Y2272" s="19">
        <v>174650</v>
      </c>
      <c r="Z2272" s="19">
        <v>174650</v>
      </c>
      <c r="AA2272" s="20" t="s">
        <v>18696</v>
      </c>
      <c r="AB2272" s="19" t="s">
        <v>138</v>
      </c>
      <c r="AC2272" s="19" t="s">
        <v>112</v>
      </c>
    </row>
    <row r="2273" spans="1:29" x14ac:dyDescent="0.25">
      <c r="A2273" s="13" t="str">
        <f t="shared" si="76"/>
        <v>1407074648</v>
      </c>
      <c r="B2273" s="16">
        <v>202</v>
      </c>
      <c r="C2273" s="17" t="s">
        <v>18697</v>
      </c>
      <c r="D2273" s="13" t="str">
        <f t="shared" si="75"/>
        <v>1407074648</v>
      </c>
      <c r="E2273" s="17"/>
      <c r="F2273" s="16" t="s">
        <v>18698</v>
      </c>
      <c r="G2273" s="18">
        <v>44116.412847222222</v>
      </c>
      <c r="H2273" s="16" t="s">
        <v>157</v>
      </c>
      <c r="I2273" s="16" t="s">
        <v>18699</v>
      </c>
      <c r="J2273" s="16" t="s">
        <v>18699</v>
      </c>
      <c r="K2273" s="16" t="s">
        <v>18700</v>
      </c>
      <c r="L2273" s="16" t="s">
        <v>18701</v>
      </c>
      <c r="M2273" s="16" t="s">
        <v>18702</v>
      </c>
      <c r="N2273" s="16" t="s">
        <v>18703</v>
      </c>
      <c r="O2273" s="16" t="s">
        <v>18704</v>
      </c>
      <c r="P2273" s="19">
        <v>620000</v>
      </c>
      <c r="Q2273" s="19">
        <v>6650</v>
      </c>
      <c r="R2273" s="19">
        <v>12000</v>
      </c>
      <c r="S2273" s="19">
        <v>0</v>
      </c>
      <c r="T2273" s="19">
        <v>0</v>
      </c>
      <c r="U2273" s="19"/>
      <c r="V2273" s="19">
        <v>0</v>
      </c>
      <c r="W2273" s="19"/>
      <c r="X2273" s="19">
        <v>0</v>
      </c>
      <c r="Y2273" s="19">
        <v>638650</v>
      </c>
      <c r="Z2273" s="19">
        <v>638650</v>
      </c>
      <c r="AA2273" s="20" t="s">
        <v>18705</v>
      </c>
      <c r="AB2273" s="19" t="s">
        <v>151</v>
      </c>
      <c r="AC2273" s="19" t="s">
        <v>112</v>
      </c>
    </row>
    <row r="2274" spans="1:29" x14ac:dyDescent="0.25">
      <c r="A2274" s="13" t="str">
        <f t="shared" si="76"/>
        <v>1178074328</v>
      </c>
      <c r="B2274" s="16">
        <v>203</v>
      </c>
      <c r="C2274" s="17" t="s">
        <v>18706</v>
      </c>
      <c r="D2274" s="13" t="str">
        <f t="shared" si="75"/>
        <v>1178074328</v>
      </c>
      <c r="E2274" s="17"/>
      <c r="F2274" s="16" t="s">
        <v>18707</v>
      </c>
      <c r="G2274" s="18">
        <v>44116.413391203707</v>
      </c>
      <c r="H2274" s="16" t="s">
        <v>157</v>
      </c>
      <c r="I2274" s="16" t="s">
        <v>18708</v>
      </c>
      <c r="J2274" s="16" t="s">
        <v>18708</v>
      </c>
      <c r="K2274" s="16" t="s">
        <v>18709</v>
      </c>
      <c r="L2274" s="16" t="s">
        <v>18710</v>
      </c>
      <c r="M2274" s="16" t="s">
        <v>18711</v>
      </c>
      <c r="N2274" s="16" t="s">
        <v>797</v>
      </c>
      <c r="O2274" s="16" t="s">
        <v>798</v>
      </c>
      <c r="P2274" s="19">
        <v>960000</v>
      </c>
      <c r="Q2274" s="19">
        <v>6650</v>
      </c>
      <c r="R2274" s="19">
        <v>11000</v>
      </c>
      <c r="S2274" s="19">
        <v>0</v>
      </c>
      <c r="T2274" s="19">
        <v>0</v>
      </c>
      <c r="U2274" s="19"/>
      <c r="V2274" s="19">
        <v>0</v>
      </c>
      <c r="W2274" s="19"/>
      <c r="X2274" s="19">
        <v>0</v>
      </c>
      <c r="Y2274" s="19">
        <v>977650</v>
      </c>
      <c r="Z2274" s="19">
        <v>977650</v>
      </c>
      <c r="AA2274" s="20" t="s">
        <v>18712</v>
      </c>
      <c r="AB2274" s="19" t="s">
        <v>138</v>
      </c>
      <c r="AC2274" s="19" t="s">
        <v>112</v>
      </c>
    </row>
    <row r="2275" spans="1:29" x14ac:dyDescent="0.25">
      <c r="A2275" s="13" t="str">
        <f t="shared" si="76"/>
        <v>1550174437</v>
      </c>
      <c r="B2275" s="16">
        <v>204</v>
      </c>
      <c r="C2275" s="17" t="s">
        <v>18713</v>
      </c>
      <c r="D2275" s="13" t="str">
        <f t="shared" si="75"/>
        <v>1550174437</v>
      </c>
      <c r="E2275" s="17"/>
      <c r="F2275" s="16" t="s">
        <v>18714</v>
      </c>
      <c r="G2275" s="18">
        <v>44116.413865740738</v>
      </c>
      <c r="H2275" s="16" t="s">
        <v>157</v>
      </c>
      <c r="I2275" s="16" t="s">
        <v>18715</v>
      </c>
      <c r="J2275" s="16" t="s">
        <v>18715</v>
      </c>
      <c r="K2275" s="16" t="s">
        <v>18716</v>
      </c>
      <c r="L2275" s="16" t="s">
        <v>18717</v>
      </c>
      <c r="M2275" s="16" t="s">
        <v>18718</v>
      </c>
      <c r="N2275" s="16" t="s">
        <v>18719</v>
      </c>
      <c r="O2275" s="16" t="s">
        <v>18720</v>
      </c>
      <c r="P2275" s="19">
        <v>1463000</v>
      </c>
      <c r="Q2275" s="19">
        <v>6650</v>
      </c>
      <c r="R2275" s="19">
        <v>11000</v>
      </c>
      <c r="S2275" s="19">
        <v>0</v>
      </c>
      <c r="T2275" s="19">
        <v>0</v>
      </c>
      <c r="U2275" s="19"/>
      <c r="V2275" s="19">
        <v>0</v>
      </c>
      <c r="W2275" s="19"/>
      <c r="X2275" s="19">
        <v>0</v>
      </c>
      <c r="Y2275" s="19">
        <v>1480650</v>
      </c>
      <c r="Z2275" s="19">
        <v>1480650</v>
      </c>
      <c r="AA2275" s="20" t="s">
        <v>18721</v>
      </c>
      <c r="AB2275" s="19" t="s">
        <v>138</v>
      </c>
      <c r="AC2275" s="19" t="s">
        <v>112</v>
      </c>
    </row>
    <row r="2276" spans="1:29" x14ac:dyDescent="0.25">
      <c r="A2276" s="13" t="str">
        <f t="shared" si="76"/>
        <v>1614174044</v>
      </c>
      <c r="B2276" s="16">
        <v>205</v>
      </c>
      <c r="C2276" s="17" t="s">
        <v>18722</v>
      </c>
      <c r="D2276" s="13" t="str">
        <f t="shared" si="75"/>
        <v>1614174044</v>
      </c>
      <c r="E2276" s="17"/>
      <c r="F2276" s="16" t="s">
        <v>18723</v>
      </c>
      <c r="G2276" s="18">
        <v>44116.415752314817</v>
      </c>
      <c r="H2276" s="16" t="s">
        <v>157</v>
      </c>
      <c r="I2276" s="16" t="s">
        <v>18724</v>
      </c>
      <c r="J2276" s="16" t="s">
        <v>18724</v>
      </c>
      <c r="K2276" s="16" t="s">
        <v>18725</v>
      </c>
      <c r="L2276" s="16" t="s">
        <v>18726</v>
      </c>
      <c r="M2276" s="16" t="s">
        <v>18727</v>
      </c>
      <c r="N2276" s="16" t="s">
        <v>328</v>
      </c>
      <c r="O2276" s="16" t="s">
        <v>329</v>
      </c>
      <c r="P2276" s="19">
        <v>105000</v>
      </c>
      <c r="Q2276" s="19">
        <v>6650</v>
      </c>
      <c r="R2276" s="19">
        <v>20000</v>
      </c>
      <c r="S2276" s="19">
        <v>0</v>
      </c>
      <c r="T2276" s="19">
        <v>0</v>
      </c>
      <c r="U2276" s="19"/>
      <c r="V2276" s="19">
        <v>0</v>
      </c>
      <c r="W2276" s="19"/>
      <c r="X2276" s="19">
        <v>0</v>
      </c>
      <c r="Y2276" s="19">
        <v>131650</v>
      </c>
      <c r="Z2276" s="19">
        <v>131650</v>
      </c>
      <c r="AA2276" s="20"/>
      <c r="AB2276" s="19" t="s">
        <v>179</v>
      </c>
      <c r="AC2276" s="19" t="s">
        <v>112</v>
      </c>
    </row>
    <row r="2277" spans="1:29" x14ac:dyDescent="0.25">
      <c r="A2277" s="13" t="str">
        <f t="shared" si="76"/>
        <v>1237174278</v>
      </c>
      <c r="B2277" s="16">
        <v>206</v>
      </c>
      <c r="C2277" s="17" t="s">
        <v>18728</v>
      </c>
      <c r="D2277" s="13" t="str">
        <f t="shared" si="75"/>
        <v>1237174278</v>
      </c>
      <c r="E2277" s="17"/>
      <c r="F2277" s="16" t="s">
        <v>18729</v>
      </c>
      <c r="G2277" s="18">
        <v>44116.419085648151</v>
      </c>
      <c r="H2277" s="16" t="s">
        <v>157</v>
      </c>
      <c r="I2277" s="16" t="s">
        <v>18730</v>
      </c>
      <c r="J2277" s="16" t="s">
        <v>18730</v>
      </c>
      <c r="K2277" s="16" t="s">
        <v>18731</v>
      </c>
      <c r="L2277" s="16" t="s">
        <v>18732</v>
      </c>
      <c r="M2277" s="16" t="s">
        <v>18733</v>
      </c>
      <c r="N2277" s="16" t="s">
        <v>266</v>
      </c>
      <c r="O2277" s="16" t="s">
        <v>267</v>
      </c>
      <c r="P2277" s="19">
        <v>620000</v>
      </c>
      <c r="Q2277" s="19">
        <v>6650</v>
      </c>
      <c r="R2277" s="19">
        <v>11000</v>
      </c>
      <c r="S2277" s="19">
        <v>0</v>
      </c>
      <c r="T2277" s="19">
        <v>0</v>
      </c>
      <c r="U2277" s="19"/>
      <c r="V2277" s="19">
        <v>0</v>
      </c>
      <c r="W2277" s="19"/>
      <c r="X2277" s="19">
        <v>0</v>
      </c>
      <c r="Y2277" s="19">
        <v>637650</v>
      </c>
      <c r="Z2277" s="19">
        <v>637650</v>
      </c>
      <c r="AA2277" s="20" t="s">
        <v>18734</v>
      </c>
      <c r="AB2277" s="19" t="s">
        <v>168</v>
      </c>
      <c r="AC2277" s="19" t="s">
        <v>112</v>
      </c>
    </row>
    <row r="2278" spans="1:29" x14ac:dyDescent="0.25">
      <c r="A2278" s="13" t="str">
        <f t="shared" si="76"/>
        <v>1302515877</v>
      </c>
      <c r="B2278" s="16">
        <v>207</v>
      </c>
      <c r="C2278" s="17" t="s">
        <v>18735</v>
      </c>
      <c r="D2278" s="13" t="str">
        <f t="shared" si="75"/>
        <v>1302515877</v>
      </c>
      <c r="E2278" s="17"/>
      <c r="F2278" s="16" t="s">
        <v>18736</v>
      </c>
      <c r="G2278" s="18">
        <v>44116.424178240741</v>
      </c>
      <c r="H2278" s="16" t="s">
        <v>157</v>
      </c>
      <c r="I2278" s="16" t="s">
        <v>18737</v>
      </c>
      <c r="J2278" s="16" t="s">
        <v>18737</v>
      </c>
      <c r="K2278" s="16" t="s">
        <v>18738</v>
      </c>
      <c r="L2278" s="16" t="s">
        <v>18739</v>
      </c>
      <c r="M2278" s="16" t="s">
        <v>18740</v>
      </c>
      <c r="N2278" s="16" t="s">
        <v>1421</v>
      </c>
      <c r="O2278" s="16" t="s">
        <v>1422</v>
      </c>
      <c r="P2278" s="19">
        <v>950000</v>
      </c>
      <c r="Q2278" s="19">
        <v>6650</v>
      </c>
      <c r="R2278" s="19">
        <v>8000</v>
      </c>
      <c r="S2278" s="19">
        <v>0</v>
      </c>
      <c r="T2278" s="19">
        <v>0</v>
      </c>
      <c r="U2278" s="19"/>
      <c r="V2278" s="19">
        <v>0</v>
      </c>
      <c r="W2278" s="19"/>
      <c r="X2278" s="19">
        <v>0</v>
      </c>
      <c r="Y2278" s="19">
        <v>964650</v>
      </c>
      <c r="Z2278" s="19">
        <v>964650</v>
      </c>
      <c r="AA2278" s="20" t="s">
        <v>18741</v>
      </c>
      <c r="AB2278" s="19" t="s">
        <v>138</v>
      </c>
      <c r="AC2278" s="19" t="s">
        <v>112</v>
      </c>
    </row>
    <row r="2279" spans="1:29" x14ac:dyDescent="0.25">
      <c r="A2279" s="13" t="str">
        <f t="shared" si="76"/>
        <v>1823274703</v>
      </c>
      <c r="B2279" s="16">
        <v>208</v>
      </c>
      <c r="C2279" s="17" t="s">
        <v>18742</v>
      </c>
      <c r="D2279" s="13" t="str">
        <f t="shared" si="75"/>
        <v>1823274703</v>
      </c>
      <c r="E2279" s="17"/>
      <c r="F2279" s="16" t="s">
        <v>18743</v>
      </c>
      <c r="G2279" s="18">
        <v>44116.425636574073</v>
      </c>
      <c r="H2279" s="16" t="s">
        <v>157</v>
      </c>
      <c r="I2279" s="16" t="s">
        <v>18744</v>
      </c>
      <c r="J2279" s="16" t="s">
        <v>18744</v>
      </c>
      <c r="K2279" s="16" t="s">
        <v>18745</v>
      </c>
      <c r="L2279" s="16" t="s">
        <v>18746</v>
      </c>
      <c r="M2279" s="16" t="s">
        <v>18747</v>
      </c>
      <c r="N2279" s="16" t="s">
        <v>825</v>
      </c>
      <c r="O2279" s="16" t="s">
        <v>826</v>
      </c>
      <c r="P2279" s="19">
        <v>475000</v>
      </c>
      <c r="Q2279" s="19">
        <v>6650</v>
      </c>
      <c r="R2279" s="19">
        <v>10000</v>
      </c>
      <c r="S2279" s="19">
        <v>0</v>
      </c>
      <c r="T2279" s="19">
        <v>0</v>
      </c>
      <c r="U2279" s="19"/>
      <c r="V2279" s="19">
        <v>0</v>
      </c>
      <c r="W2279" s="19"/>
      <c r="X2279" s="19">
        <v>0</v>
      </c>
      <c r="Y2279" s="19">
        <v>491650</v>
      </c>
      <c r="Z2279" s="19">
        <v>491650</v>
      </c>
      <c r="AA2279" s="20" t="s">
        <v>18748</v>
      </c>
      <c r="AB2279" s="19" t="s">
        <v>151</v>
      </c>
      <c r="AC2279" s="19" t="s">
        <v>112</v>
      </c>
    </row>
    <row r="2280" spans="1:29" x14ac:dyDescent="0.25">
      <c r="A2280" s="13" t="str">
        <f t="shared" si="76"/>
        <v>1224274251</v>
      </c>
      <c r="B2280" s="16">
        <v>209</v>
      </c>
      <c r="C2280" s="17" t="s">
        <v>18749</v>
      </c>
      <c r="D2280" s="13" t="str">
        <f t="shared" si="75"/>
        <v>1224274251</v>
      </c>
      <c r="E2280" s="17"/>
      <c r="F2280" s="16" t="s">
        <v>18750</v>
      </c>
      <c r="G2280" s="18">
        <v>44116.427418981482</v>
      </c>
      <c r="H2280" s="16" t="s">
        <v>157</v>
      </c>
      <c r="I2280" s="16" t="s">
        <v>18751</v>
      </c>
      <c r="J2280" s="16" t="s">
        <v>18751</v>
      </c>
      <c r="K2280" s="16" t="s">
        <v>18752</v>
      </c>
      <c r="L2280" s="16" t="s">
        <v>18753</v>
      </c>
      <c r="M2280" s="16" t="s">
        <v>18754</v>
      </c>
      <c r="N2280" s="16" t="s">
        <v>1472</v>
      </c>
      <c r="O2280" s="16" t="s">
        <v>1473</v>
      </c>
      <c r="P2280" s="19">
        <v>950000</v>
      </c>
      <c r="Q2280" s="19">
        <v>6650</v>
      </c>
      <c r="R2280" s="19">
        <v>10000</v>
      </c>
      <c r="S2280" s="19">
        <v>0</v>
      </c>
      <c r="T2280" s="19">
        <v>0</v>
      </c>
      <c r="U2280" s="19"/>
      <c r="V2280" s="19">
        <v>0</v>
      </c>
      <c r="W2280" s="19"/>
      <c r="X2280" s="19">
        <v>0</v>
      </c>
      <c r="Y2280" s="19">
        <v>966650</v>
      </c>
      <c r="Z2280" s="19">
        <v>966650</v>
      </c>
      <c r="AA2280" s="20" t="s">
        <v>18755</v>
      </c>
      <c r="AB2280" s="19" t="s">
        <v>151</v>
      </c>
      <c r="AC2280" s="19" t="s">
        <v>112</v>
      </c>
    </row>
    <row r="2281" spans="1:29" x14ac:dyDescent="0.25">
      <c r="A2281" s="13" t="str">
        <f t="shared" si="76"/>
        <v>1149174281</v>
      </c>
      <c r="B2281" s="16">
        <v>210</v>
      </c>
      <c r="C2281" s="17" t="s">
        <v>18756</v>
      </c>
      <c r="D2281" s="13" t="str">
        <f t="shared" si="75"/>
        <v>1149174281</v>
      </c>
      <c r="E2281" s="17"/>
      <c r="F2281" s="16" t="s">
        <v>18757</v>
      </c>
      <c r="G2281" s="18">
        <v>44116.430150462962</v>
      </c>
      <c r="H2281" s="16" t="s">
        <v>157</v>
      </c>
      <c r="I2281" s="16" t="s">
        <v>18758</v>
      </c>
      <c r="J2281" s="16" t="s">
        <v>18758</v>
      </c>
      <c r="K2281" s="16" t="s">
        <v>18759</v>
      </c>
      <c r="L2281" s="16" t="s">
        <v>18760</v>
      </c>
      <c r="M2281" s="16" t="s">
        <v>18761</v>
      </c>
      <c r="N2281" s="16" t="s">
        <v>18762</v>
      </c>
      <c r="O2281" s="16" t="s">
        <v>18763</v>
      </c>
      <c r="P2281" s="19">
        <v>1392000</v>
      </c>
      <c r="Q2281" s="19">
        <v>6650</v>
      </c>
      <c r="R2281" s="19">
        <v>57000</v>
      </c>
      <c r="S2281" s="19">
        <v>0</v>
      </c>
      <c r="T2281" s="19">
        <v>0</v>
      </c>
      <c r="U2281" s="19"/>
      <c r="V2281" s="19">
        <v>0</v>
      </c>
      <c r="W2281" s="19"/>
      <c r="X2281" s="19">
        <v>0</v>
      </c>
      <c r="Y2281" s="19">
        <v>1455650</v>
      </c>
      <c r="Z2281" s="19">
        <v>1455650</v>
      </c>
      <c r="AA2281" s="20" t="s">
        <v>18764</v>
      </c>
      <c r="AB2281" s="19" t="s">
        <v>151</v>
      </c>
      <c r="AC2281" s="19" t="s">
        <v>112</v>
      </c>
    </row>
    <row r="2282" spans="1:29" x14ac:dyDescent="0.25">
      <c r="A2282" s="13" t="str">
        <f t="shared" si="76"/>
        <v>1416274758</v>
      </c>
      <c r="B2282" s="16">
        <v>211</v>
      </c>
      <c r="C2282" s="17" t="s">
        <v>18765</v>
      </c>
      <c r="D2282" s="13" t="str">
        <f t="shared" si="75"/>
        <v>1416274758</v>
      </c>
      <c r="E2282" s="17"/>
      <c r="F2282" s="16" t="s">
        <v>18766</v>
      </c>
      <c r="G2282" s="18">
        <v>44116.430625000001</v>
      </c>
      <c r="H2282" s="16" t="s">
        <v>157</v>
      </c>
      <c r="I2282" s="16" t="s">
        <v>18767</v>
      </c>
      <c r="J2282" s="16" t="s">
        <v>18767</v>
      </c>
      <c r="K2282" s="16" t="s">
        <v>18768</v>
      </c>
      <c r="L2282" s="16" t="s">
        <v>18769</v>
      </c>
      <c r="M2282" s="16" t="s">
        <v>18770</v>
      </c>
      <c r="N2282" s="16" t="s">
        <v>1462</v>
      </c>
      <c r="O2282" s="16" t="s">
        <v>1463</v>
      </c>
      <c r="P2282" s="19">
        <v>474000</v>
      </c>
      <c r="Q2282" s="19">
        <v>6650</v>
      </c>
      <c r="R2282" s="19">
        <v>10000</v>
      </c>
      <c r="S2282" s="19">
        <v>0</v>
      </c>
      <c r="T2282" s="19">
        <v>0</v>
      </c>
      <c r="U2282" s="19"/>
      <c r="V2282" s="19">
        <v>0</v>
      </c>
      <c r="W2282" s="19"/>
      <c r="X2282" s="19">
        <v>0</v>
      </c>
      <c r="Y2282" s="19">
        <v>490650</v>
      </c>
      <c r="Z2282" s="19">
        <v>490650</v>
      </c>
      <c r="AA2282" s="20" t="s">
        <v>18771</v>
      </c>
      <c r="AB2282" s="19" t="s">
        <v>168</v>
      </c>
      <c r="AC2282" s="19" t="s">
        <v>112</v>
      </c>
    </row>
    <row r="2283" spans="1:29" x14ac:dyDescent="0.25">
      <c r="A2283" s="13" t="str">
        <f t="shared" si="76"/>
        <v>1640615689</v>
      </c>
      <c r="B2283" s="16">
        <v>212</v>
      </c>
      <c r="C2283" s="17" t="s">
        <v>18772</v>
      </c>
      <c r="D2283" s="13" t="str">
        <f t="shared" si="75"/>
        <v>1640615689</v>
      </c>
      <c r="E2283" s="17"/>
      <c r="F2283" s="16" t="s">
        <v>18773</v>
      </c>
      <c r="G2283" s="18">
        <v>44116.432002314818</v>
      </c>
      <c r="H2283" s="16" t="s">
        <v>157</v>
      </c>
      <c r="I2283" s="16" t="s">
        <v>18774</v>
      </c>
      <c r="J2283" s="16" t="s">
        <v>18774</v>
      </c>
      <c r="K2283" s="16" t="s">
        <v>18775</v>
      </c>
      <c r="L2283" s="16" t="s">
        <v>18776</v>
      </c>
      <c r="M2283" s="16" t="s">
        <v>18777</v>
      </c>
      <c r="N2283" s="16" t="s">
        <v>235</v>
      </c>
      <c r="O2283" s="16" t="s">
        <v>236</v>
      </c>
      <c r="P2283" s="19">
        <v>224000</v>
      </c>
      <c r="Q2283" s="19">
        <v>6650</v>
      </c>
      <c r="R2283" s="19">
        <v>25000</v>
      </c>
      <c r="S2283" s="19">
        <v>0</v>
      </c>
      <c r="T2283" s="19">
        <v>0</v>
      </c>
      <c r="U2283" s="19"/>
      <c r="V2283" s="19">
        <v>0</v>
      </c>
      <c r="W2283" s="19"/>
      <c r="X2283" s="19">
        <v>0</v>
      </c>
      <c r="Y2283" s="19">
        <v>255650</v>
      </c>
      <c r="Z2283" s="19">
        <v>255650</v>
      </c>
      <c r="AA2283" s="20" t="s">
        <v>18778</v>
      </c>
      <c r="AB2283" s="19" t="s">
        <v>151</v>
      </c>
      <c r="AC2283" s="19" t="s">
        <v>112</v>
      </c>
    </row>
    <row r="2284" spans="1:29" x14ac:dyDescent="0.25">
      <c r="A2284" s="13" t="str">
        <f t="shared" si="76"/>
        <v>1880864584</v>
      </c>
      <c r="B2284" s="16">
        <v>213</v>
      </c>
      <c r="C2284" s="17" t="s">
        <v>18779</v>
      </c>
      <c r="D2284" s="13" t="str">
        <f t="shared" si="75"/>
        <v>1880864584</v>
      </c>
      <c r="E2284" s="17"/>
      <c r="F2284" s="16" t="s">
        <v>18780</v>
      </c>
      <c r="G2284" s="18">
        <v>44116.448194444441</v>
      </c>
      <c r="H2284" s="16" t="s">
        <v>157</v>
      </c>
      <c r="I2284" s="16" t="s">
        <v>18781</v>
      </c>
      <c r="J2284" s="16" t="s">
        <v>18781</v>
      </c>
      <c r="K2284" s="16" t="s">
        <v>18782</v>
      </c>
      <c r="L2284" s="16" t="s">
        <v>18783</v>
      </c>
      <c r="M2284" s="16" t="s">
        <v>18784</v>
      </c>
      <c r="N2284" s="16" t="s">
        <v>18785</v>
      </c>
      <c r="O2284" s="16" t="s">
        <v>18786</v>
      </c>
      <c r="P2284" s="19">
        <v>418000</v>
      </c>
      <c r="Q2284" s="19">
        <v>6650</v>
      </c>
      <c r="R2284" s="19">
        <v>10000</v>
      </c>
      <c r="S2284" s="19">
        <v>0</v>
      </c>
      <c r="T2284" s="19">
        <v>0</v>
      </c>
      <c r="U2284" s="19"/>
      <c r="V2284" s="19">
        <v>0</v>
      </c>
      <c r="W2284" s="19"/>
      <c r="X2284" s="19">
        <v>0</v>
      </c>
      <c r="Y2284" s="19">
        <v>434650</v>
      </c>
      <c r="Z2284" s="19">
        <v>434650</v>
      </c>
      <c r="AA2284" s="20" t="s">
        <v>18787</v>
      </c>
      <c r="AB2284" s="19" t="s">
        <v>162</v>
      </c>
      <c r="AC2284" s="19" t="s">
        <v>112</v>
      </c>
    </row>
    <row r="2285" spans="1:29" x14ac:dyDescent="0.25">
      <c r="A2285" s="13" t="str">
        <f t="shared" si="76"/>
        <v>1572474712</v>
      </c>
      <c r="B2285" s="16">
        <v>214</v>
      </c>
      <c r="C2285" s="17" t="s">
        <v>18788</v>
      </c>
      <c r="D2285" s="13" t="str">
        <f t="shared" si="75"/>
        <v>1572474712</v>
      </c>
      <c r="E2285" s="17"/>
      <c r="F2285" s="16" t="s">
        <v>18789</v>
      </c>
      <c r="G2285" s="18">
        <v>44116.448344907411</v>
      </c>
      <c r="H2285" s="16" t="s">
        <v>157</v>
      </c>
      <c r="I2285" s="16" t="s">
        <v>18790</v>
      </c>
      <c r="J2285" s="16" t="s">
        <v>18790</v>
      </c>
      <c r="K2285" s="16" t="s">
        <v>18791</v>
      </c>
      <c r="L2285" s="16" t="s">
        <v>18792</v>
      </c>
      <c r="M2285" s="16" t="s">
        <v>18793</v>
      </c>
      <c r="N2285" s="16" t="s">
        <v>1378</v>
      </c>
      <c r="O2285" s="16" t="s">
        <v>1379</v>
      </c>
      <c r="P2285" s="19">
        <v>950000</v>
      </c>
      <c r="Q2285" s="19">
        <v>6650</v>
      </c>
      <c r="R2285" s="19">
        <v>19000</v>
      </c>
      <c r="S2285" s="19">
        <v>0</v>
      </c>
      <c r="T2285" s="19">
        <v>0</v>
      </c>
      <c r="U2285" s="19"/>
      <c r="V2285" s="19">
        <v>0</v>
      </c>
      <c r="W2285" s="19"/>
      <c r="X2285" s="19">
        <v>0</v>
      </c>
      <c r="Y2285" s="19">
        <v>975650</v>
      </c>
      <c r="Z2285" s="19">
        <v>975650</v>
      </c>
      <c r="AA2285" s="20" t="s">
        <v>18794</v>
      </c>
      <c r="AB2285" s="19" t="s">
        <v>162</v>
      </c>
      <c r="AC2285" s="19" t="s">
        <v>112</v>
      </c>
    </row>
    <row r="2286" spans="1:29" x14ac:dyDescent="0.25">
      <c r="A2286" s="13" t="str">
        <f t="shared" si="76"/>
        <v>1362574097</v>
      </c>
      <c r="B2286" s="16">
        <v>215</v>
      </c>
      <c r="C2286" s="17" t="s">
        <v>18795</v>
      </c>
      <c r="D2286" s="13" t="str">
        <f t="shared" si="75"/>
        <v>1362574097</v>
      </c>
      <c r="E2286" s="17"/>
      <c r="F2286" s="16" t="s">
        <v>18796</v>
      </c>
      <c r="G2286" s="18">
        <v>44116.460509259261</v>
      </c>
      <c r="H2286" s="16" t="s">
        <v>157</v>
      </c>
      <c r="I2286" s="16" t="s">
        <v>18797</v>
      </c>
      <c r="J2286" s="16" t="s">
        <v>18797</v>
      </c>
      <c r="K2286" s="16" t="s">
        <v>18798</v>
      </c>
      <c r="L2286" s="16" t="s">
        <v>18799</v>
      </c>
      <c r="M2286" s="16" t="s">
        <v>18800</v>
      </c>
      <c r="N2286" s="16" t="s">
        <v>18801</v>
      </c>
      <c r="O2286" s="16" t="s">
        <v>18802</v>
      </c>
      <c r="P2286" s="19">
        <v>50000</v>
      </c>
      <c r="Q2286" s="19">
        <v>6650</v>
      </c>
      <c r="R2286" s="19">
        <v>22000</v>
      </c>
      <c r="S2286" s="19">
        <v>0</v>
      </c>
      <c r="T2286" s="19">
        <v>0</v>
      </c>
      <c r="U2286" s="19"/>
      <c r="V2286" s="19">
        <v>0</v>
      </c>
      <c r="W2286" s="19"/>
      <c r="X2286" s="19">
        <v>0</v>
      </c>
      <c r="Y2286" s="19">
        <v>78650</v>
      </c>
      <c r="Z2286" s="19">
        <v>78650</v>
      </c>
      <c r="AA2286" s="20" t="s">
        <v>18803</v>
      </c>
      <c r="AB2286" s="19" t="s">
        <v>240</v>
      </c>
      <c r="AC2286" s="19" t="s">
        <v>112</v>
      </c>
    </row>
    <row r="2287" spans="1:29" x14ac:dyDescent="0.25">
      <c r="A2287" s="13" t="str">
        <f t="shared" si="76"/>
        <v>1273674539</v>
      </c>
      <c r="B2287" s="16">
        <v>216</v>
      </c>
      <c r="C2287" s="17" t="s">
        <v>18804</v>
      </c>
      <c r="D2287" s="13" t="str">
        <f t="shared" si="75"/>
        <v>1273674539</v>
      </c>
      <c r="E2287" s="17"/>
      <c r="F2287" s="16" t="s">
        <v>18805</v>
      </c>
      <c r="G2287" s="18">
        <v>44116.474826388891</v>
      </c>
      <c r="H2287" s="16" t="s">
        <v>157</v>
      </c>
      <c r="I2287" s="16" t="s">
        <v>18806</v>
      </c>
      <c r="J2287" s="16" t="s">
        <v>18806</v>
      </c>
      <c r="K2287" s="16" t="s">
        <v>18807</v>
      </c>
      <c r="L2287" s="16" t="s">
        <v>18808</v>
      </c>
      <c r="M2287" s="16" t="s">
        <v>18809</v>
      </c>
      <c r="N2287" s="16" t="s">
        <v>232</v>
      </c>
      <c r="O2287" s="16" t="s">
        <v>233</v>
      </c>
      <c r="P2287" s="19">
        <v>1369000</v>
      </c>
      <c r="Q2287" s="19">
        <v>6650</v>
      </c>
      <c r="R2287" s="19">
        <v>8000</v>
      </c>
      <c r="S2287" s="19">
        <v>0</v>
      </c>
      <c r="T2287" s="19">
        <v>0</v>
      </c>
      <c r="U2287" s="19"/>
      <c r="V2287" s="19">
        <v>0</v>
      </c>
      <c r="W2287" s="19"/>
      <c r="X2287" s="19">
        <v>0</v>
      </c>
      <c r="Y2287" s="19">
        <v>1383650</v>
      </c>
      <c r="Z2287" s="19">
        <v>1383650</v>
      </c>
      <c r="AA2287" s="20" t="s">
        <v>18810</v>
      </c>
      <c r="AB2287" s="19" t="s">
        <v>158</v>
      </c>
      <c r="AC2287" s="19" t="s">
        <v>112</v>
      </c>
    </row>
    <row r="2288" spans="1:29" x14ac:dyDescent="0.25">
      <c r="A2288" s="13" t="str">
        <f t="shared" si="76"/>
        <v>1473674062</v>
      </c>
      <c r="B2288" s="16">
        <v>217</v>
      </c>
      <c r="C2288" s="17" t="s">
        <v>18811</v>
      </c>
      <c r="D2288" s="13" t="str">
        <f t="shared" si="75"/>
        <v>1473674062</v>
      </c>
      <c r="E2288" s="17"/>
      <c r="F2288" s="16" t="s">
        <v>18812</v>
      </c>
      <c r="G2288" s="18">
        <v>44116.48233796296</v>
      </c>
      <c r="H2288" s="16" t="s">
        <v>157</v>
      </c>
      <c r="I2288" s="16" t="s">
        <v>18813</v>
      </c>
      <c r="J2288" s="16" t="s">
        <v>18813</v>
      </c>
      <c r="K2288" s="16" t="s">
        <v>18814</v>
      </c>
      <c r="L2288" s="16" t="s">
        <v>18815</v>
      </c>
      <c r="M2288" s="16" t="s">
        <v>18816</v>
      </c>
      <c r="N2288" s="16" t="s">
        <v>1503</v>
      </c>
      <c r="O2288" s="16" t="s">
        <v>1504</v>
      </c>
      <c r="P2288" s="19">
        <v>1169000</v>
      </c>
      <c r="Q2288" s="19">
        <v>6650</v>
      </c>
      <c r="R2288" s="19">
        <v>11000</v>
      </c>
      <c r="S2288" s="19">
        <v>0</v>
      </c>
      <c r="T2288" s="19">
        <v>0</v>
      </c>
      <c r="U2288" s="19"/>
      <c r="V2288" s="19">
        <v>0</v>
      </c>
      <c r="W2288" s="19"/>
      <c r="X2288" s="19">
        <v>0</v>
      </c>
      <c r="Y2288" s="19">
        <v>1186650</v>
      </c>
      <c r="Z2288" s="19">
        <v>1186650</v>
      </c>
      <c r="AA2288" s="20" t="s">
        <v>18817</v>
      </c>
      <c r="AB2288" s="19" t="s">
        <v>138</v>
      </c>
      <c r="AC2288" s="19" t="s">
        <v>112</v>
      </c>
    </row>
    <row r="2289" spans="1:29" x14ac:dyDescent="0.25">
      <c r="A2289" s="13" t="str">
        <f t="shared" si="76"/>
        <v>1940774457</v>
      </c>
      <c r="B2289" s="16">
        <v>218</v>
      </c>
      <c r="C2289" s="17" t="s">
        <v>18818</v>
      </c>
      <c r="D2289" s="13" t="str">
        <f t="shared" ref="D2289:D2352" si="77">RIGHT(C2289,LEN(C2289)-6)</f>
        <v>1940774457</v>
      </c>
      <c r="E2289" s="17"/>
      <c r="F2289" s="16" t="s">
        <v>18819</v>
      </c>
      <c r="G2289" s="18">
        <v>44116.483807870369</v>
      </c>
      <c r="H2289" s="16" t="s">
        <v>157</v>
      </c>
      <c r="I2289" s="16" t="s">
        <v>18820</v>
      </c>
      <c r="J2289" s="16" t="s">
        <v>18820</v>
      </c>
      <c r="K2289" s="16" t="s">
        <v>18821</v>
      </c>
      <c r="L2289" s="16" t="s">
        <v>18822</v>
      </c>
      <c r="M2289" s="16" t="s">
        <v>18823</v>
      </c>
      <c r="N2289" s="16" t="s">
        <v>1282</v>
      </c>
      <c r="O2289" s="16" t="s">
        <v>1283</v>
      </c>
      <c r="P2289" s="19">
        <v>2159000</v>
      </c>
      <c r="Q2289" s="19">
        <v>6650</v>
      </c>
      <c r="R2289" s="19">
        <v>8000</v>
      </c>
      <c r="S2289" s="19">
        <v>0</v>
      </c>
      <c r="T2289" s="19">
        <v>0</v>
      </c>
      <c r="U2289" s="19"/>
      <c r="V2289" s="19">
        <v>0</v>
      </c>
      <c r="W2289" s="19"/>
      <c r="X2289" s="19">
        <v>0</v>
      </c>
      <c r="Y2289" s="19">
        <v>2173650</v>
      </c>
      <c r="Z2289" s="19">
        <v>2173650</v>
      </c>
      <c r="AA2289" s="20" t="s">
        <v>18824</v>
      </c>
      <c r="AB2289" s="19" t="s">
        <v>138</v>
      </c>
      <c r="AC2289" s="19" t="s">
        <v>112</v>
      </c>
    </row>
    <row r="2290" spans="1:29" x14ac:dyDescent="0.25">
      <c r="A2290" s="13" t="str">
        <f t="shared" si="76"/>
        <v>1982774857</v>
      </c>
      <c r="B2290" s="16">
        <v>219</v>
      </c>
      <c r="C2290" s="17" t="s">
        <v>18825</v>
      </c>
      <c r="D2290" s="13" t="str">
        <f t="shared" si="77"/>
        <v>1982774857</v>
      </c>
      <c r="E2290" s="17"/>
      <c r="F2290" s="16" t="s">
        <v>18826</v>
      </c>
      <c r="G2290" s="18">
        <v>44116.484606481485</v>
      </c>
      <c r="H2290" s="16" t="s">
        <v>157</v>
      </c>
      <c r="I2290" s="16" t="s">
        <v>18827</v>
      </c>
      <c r="J2290" s="16" t="s">
        <v>18827</v>
      </c>
      <c r="K2290" s="16" t="s">
        <v>18828</v>
      </c>
      <c r="L2290" s="16" t="s">
        <v>18829</v>
      </c>
      <c r="M2290" s="16" t="s">
        <v>18830</v>
      </c>
      <c r="N2290" s="16" t="s">
        <v>846</v>
      </c>
      <c r="O2290" s="16" t="s">
        <v>847</v>
      </c>
      <c r="P2290" s="19">
        <v>573000</v>
      </c>
      <c r="Q2290" s="19">
        <v>6650</v>
      </c>
      <c r="R2290" s="19">
        <v>24000</v>
      </c>
      <c r="S2290" s="19">
        <v>0</v>
      </c>
      <c r="T2290" s="19">
        <v>0</v>
      </c>
      <c r="U2290" s="19"/>
      <c r="V2290" s="19">
        <v>0</v>
      </c>
      <c r="W2290" s="19"/>
      <c r="X2290" s="19">
        <v>0</v>
      </c>
      <c r="Y2290" s="19">
        <v>603650</v>
      </c>
      <c r="Z2290" s="19">
        <v>603650</v>
      </c>
      <c r="AA2290" s="20"/>
      <c r="AB2290" s="19" t="s">
        <v>179</v>
      </c>
      <c r="AC2290" s="19" t="s">
        <v>112</v>
      </c>
    </row>
    <row r="2291" spans="1:29" x14ac:dyDescent="0.25">
      <c r="A2291" s="13" t="str">
        <f t="shared" si="76"/>
        <v>1715774850</v>
      </c>
      <c r="B2291" s="16">
        <v>220</v>
      </c>
      <c r="C2291" s="17" t="s">
        <v>18831</v>
      </c>
      <c r="D2291" s="13" t="str">
        <f t="shared" si="77"/>
        <v>1715774850</v>
      </c>
      <c r="E2291" s="17"/>
      <c r="F2291" s="16" t="s">
        <v>18832</v>
      </c>
      <c r="G2291" s="18">
        <v>44116.48609953704</v>
      </c>
      <c r="H2291" s="16" t="s">
        <v>157</v>
      </c>
      <c r="I2291" s="16" t="s">
        <v>18833</v>
      </c>
      <c r="J2291" s="16" t="s">
        <v>18833</v>
      </c>
      <c r="K2291" s="16" t="s">
        <v>18834</v>
      </c>
      <c r="L2291" s="16" t="s">
        <v>18835</v>
      </c>
      <c r="M2291" s="16" t="s">
        <v>18836</v>
      </c>
      <c r="N2291" s="16" t="s">
        <v>18837</v>
      </c>
      <c r="O2291" s="16" t="s">
        <v>18838</v>
      </c>
      <c r="P2291" s="19">
        <v>50000</v>
      </c>
      <c r="Q2291" s="19">
        <v>6650</v>
      </c>
      <c r="R2291" s="19">
        <v>0</v>
      </c>
      <c r="S2291" s="19">
        <v>0</v>
      </c>
      <c r="T2291" s="19">
        <v>0</v>
      </c>
      <c r="U2291" s="19"/>
      <c r="V2291" s="19">
        <v>0</v>
      </c>
      <c r="W2291" s="19"/>
      <c r="X2291" s="19">
        <v>0</v>
      </c>
      <c r="Y2291" s="19">
        <v>56650</v>
      </c>
      <c r="Z2291" s="19">
        <v>56650</v>
      </c>
      <c r="AA2291" s="20"/>
      <c r="AB2291" s="19"/>
      <c r="AC2291" s="19" t="s">
        <v>112</v>
      </c>
    </row>
    <row r="2292" spans="1:29" x14ac:dyDescent="0.25">
      <c r="A2292" s="13" t="str">
        <f t="shared" si="76"/>
        <v>1928774442</v>
      </c>
      <c r="B2292" s="16">
        <v>221</v>
      </c>
      <c r="C2292" s="17" t="s">
        <v>18839</v>
      </c>
      <c r="D2292" s="13" t="str">
        <f t="shared" si="77"/>
        <v>1928774442</v>
      </c>
      <c r="E2292" s="17"/>
      <c r="F2292" s="16" t="s">
        <v>18840</v>
      </c>
      <c r="G2292" s="18">
        <v>44116.489884259259</v>
      </c>
      <c r="H2292" s="16" t="s">
        <v>157</v>
      </c>
      <c r="I2292" s="16" t="s">
        <v>18841</v>
      </c>
      <c r="J2292" s="16" t="s">
        <v>18841</v>
      </c>
      <c r="K2292" s="16" t="s">
        <v>18842</v>
      </c>
      <c r="L2292" s="16" t="s">
        <v>18843</v>
      </c>
      <c r="M2292" s="16" t="s">
        <v>18844</v>
      </c>
      <c r="N2292" s="16" t="s">
        <v>183</v>
      </c>
      <c r="O2292" s="16" t="s">
        <v>184</v>
      </c>
      <c r="P2292" s="19">
        <v>430000</v>
      </c>
      <c r="Q2292" s="19">
        <v>6650</v>
      </c>
      <c r="R2292" s="19">
        <v>12000</v>
      </c>
      <c r="S2292" s="19">
        <v>0</v>
      </c>
      <c r="T2292" s="19">
        <v>0</v>
      </c>
      <c r="U2292" s="19"/>
      <c r="V2292" s="19">
        <v>0</v>
      </c>
      <c r="W2292" s="19"/>
      <c r="X2292" s="19">
        <v>0</v>
      </c>
      <c r="Y2292" s="19">
        <v>448650</v>
      </c>
      <c r="Z2292" s="19">
        <v>448650</v>
      </c>
      <c r="AA2292" s="20" t="s">
        <v>18845</v>
      </c>
      <c r="AB2292" s="19" t="s">
        <v>162</v>
      </c>
      <c r="AC2292" s="19" t="s">
        <v>112</v>
      </c>
    </row>
    <row r="2293" spans="1:29" x14ac:dyDescent="0.25">
      <c r="A2293" s="13" t="str">
        <f t="shared" si="76"/>
        <v>1923874311</v>
      </c>
      <c r="B2293" s="16">
        <v>222</v>
      </c>
      <c r="C2293" s="17" t="s">
        <v>18846</v>
      </c>
      <c r="D2293" s="13" t="str">
        <f t="shared" si="77"/>
        <v>1923874311</v>
      </c>
      <c r="E2293" s="17"/>
      <c r="F2293" s="16" t="s">
        <v>18847</v>
      </c>
      <c r="G2293" s="18">
        <v>44116.499328703707</v>
      </c>
      <c r="H2293" s="16" t="s">
        <v>157</v>
      </c>
      <c r="I2293" s="16" t="s">
        <v>18848</v>
      </c>
      <c r="J2293" s="16" t="s">
        <v>18848</v>
      </c>
      <c r="K2293" s="16" t="s">
        <v>18849</v>
      </c>
      <c r="L2293" s="16" t="s">
        <v>18850</v>
      </c>
      <c r="M2293" s="16" t="s">
        <v>18851</v>
      </c>
      <c r="N2293" s="16" t="s">
        <v>1033</v>
      </c>
      <c r="O2293" s="16" t="s">
        <v>1034</v>
      </c>
      <c r="P2293" s="19">
        <v>950000</v>
      </c>
      <c r="Q2293" s="19">
        <v>6650</v>
      </c>
      <c r="R2293" s="19">
        <v>11000</v>
      </c>
      <c r="S2293" s="19">
        <v>0</v>
      </c>
      <c r="T2293" s="19">
        <v>0</v>
      </c>
      <c r="U2293" s="19"/>
      <c r="V2293" s="19">
        <v>0</v>
      </c>
      <c r="W2293" s="19"/>
      <c r="X2293" s="19">
        <v>0</v>
      </c>
      <c r="Y2293" s="19">
        <v>967650</v>
      </c>
      <c r="Z2293" s="19">
        <v>967650</v>
      </c>
      <c r="AA2293" s="20" t="s">
        <v>18852</v>
      </c>
      <c r="AB2293" s="19" t="s">
        <v>163</v>
      </c>
      <c r="AC2293" s="19" t="s">
        <v>112</v>
      </c>
    </row>
    <row r="2294" spans="1:29" x14ac:dyDescent="0.25">
      <c r="A2294" s="13" t="str">
        <f t="shared" si="76"/>
        <v>1251974855</v>
      </c>
      <c r="B2294" s="16">
        <v>223</v>
      </c>
      <c r="C2294" s="17" t="s">
        <v>18853</v>
      </c>
      <c r="D2294" s="13" t="str">
        <f t="shared" si="77"/>
        <v>1251974855</v>
      </c>
      <c r="E2294" s="17"/>
      <c r="F2294" s="16" t="s">
        <v>18854</v>
      </c>
      <c r="G2294" s="18">
        <v>44116.507407407407</v>
      </c>
      <c r="H2294" s="16" t="s">
        <v>157</v>
      </c>
      <c r="I2294" s="16" t="s">
        <v>18855</v>
      </c>
      <c r="J2294" s="16" t="s">
        <v>18855</v>
      </c>
      <c r="K2294" s="16" t="s">
        <v>18856</v>
      </c>
      <c r="L2294" s="16" t="s">
        <v>18857</v>
      </c>
      <c r="M2294" s="16" t="s">
        <v>18858</v>
      </c>
      <c r="N2294" s="16" t="s">
        <v>18859</v>
      </c>
      <c r="O2294" s="16" t="s">
        <v>18860</v>
      </c>
      <c r="P2294" s="19">
        <v>960000</v>
      </c>
      <c r="Q2294" s="19">
        <v>6650</v>
      </c>
      <c r="R2294" s="19">
        <v>10000</v>
      </c>
      <c r="S2294" s="19">
        <v>0</v>
      </c>
      <c r="T2294" s="19">
        <v>0</v>
      </c>
      <c r="U2294" s="19"/>
      <c r="V2294" s="19">
        <v>0</v>
      </c>
      <c r="W2294" s="19"/>
      <c r="X2294" s="19">
        <v>0</v>
      </c>
      <c r="Y2294" s="19">
        <v>976650</v>
      </c>
      <c r="Z2294" s="19">
        <v>976650</v>
      </c>
      <c r="AA2294" s="20" t="s">
        <v>18861</v>
      </c>
      <c r="AB2294" s="19" t="s">
        <v>162</v>
      </c>
      <c r="AC2294" s="19" t="s">
        <v>112</v>
      </c>
    </row>
    <row r="2295" spans="1:29" x14ac:dyDescent="0.25">
      <c r="A2295" s="13" t="str">
        <f t="shared" si="76"/>
        <v>1274774248</v>
      </c>
      <c r="B2295" s="16">
        <v>224</v>
      </c>
      <c r="C2295" s="17" t="s">
        <v>18862</v>
      </c>
      <c r="D2295" s="13" t="str">
        <f t="shared" si="77"/>
        <v>1274774248</v>
      </c>
      <c r="E2295" s="17"/>
      <c r="F2295" s="16" t="s">
        <v>18863</v>
      </c>
      <c r="G2295" s="18">
        <v>44116.511493055557</v>
      </c>
      <c r="H2295" s="16" t="s">
        <v>157</v>
      </c>
      <c r="I2295" s="16" t="s">
        <v>18864</v>
      </c>
      <c r="J2295" s="16" t="s">
        <v>18864</v>
      </c>
      <c r="K2295" s="16" t="s">
        <v>18865</v>
      </c>
      <c r="L2295" s="16" t="s">
        <v>18866</v>
      </c>
      <c r="M2295" s="16" t="s">
        <v>18867</v>
      </c>
      <c r="N2295" s="16" t="s">
        <v>18868</v>
      </c>
      <c r="O2295" s="16" t="s">
        <v>18869</v>
      </c>
      <c r="P2295" s="19">
        <v>950000</v>
      </c>
      <c r="Q2295" s="19">
        <v>6650</v>
      </c>
      <c r="R2295" s="19">
        <v>10000</v>
      </c>
      <c r="S2295" s="19">
        <v>0</v>
      </c>
      <c r="T2295" s="19">
        <v>0</v>
      </c>
      <c r="U2295" s="19"/>
      <c r="V2295" s="19">
        <v>0</v>
      </c>
      <c r="W2295" s="19"/>
      <c r="X2295" s="19">
        <v>0</v>
      </c>
      <c r="Y2295" s="19">
        <v>966650</v>
      </c>
      <c r="Z2295" s="19">
        <v>966650</v>
      </c>
      <c r="AA2295" s="20" t="s">
        <v>18870</v>
      </c>
      <c r="AB2295" s="19" t="s">
        <v>162</v>
      </c>
      <c r="AC2295" s="19" t="s">
        <v>112</v>
      </c>
    </row>
    <row r="2296" spans="1:29" x14ac:dyDescent="0.25">
      <c r="A2296" s="13" t="str">
        <f t="shared" si="76"/>
        <v>1613084539</v>
      </c>
      <c r="B2296" s="16">
        <v>225</v>
      </c>
      <c r="C2296" s="17" t="s">
        <v>18871</v>
      </c>
      <c r="D2296" s="13" t="str">
        <f t="shared" si="77"/>
        <v>1613084539</v>
      </c>
      <c r="E2296" s="17"/>
      <c r="F2296" s="16" t="s">
        <v>18872</v>
      </c>
      <c r="G2296" s="18">
        <v>44116.51834490741</v>
      </c>
      <c r="H2296" s="16" t="s">
        <v>157</v>
      </c>
      <c r="I2296" s="16" t="s">
        <v>18873</v>
      </c>
      <c r="J2296" s="16" t="s">
        <v>18873</v>
      </c>
      <c r="K2296" s="16" t="s">
        <v>18874</v>
      </c>
      <c r="L2296" s="16" t="s">
        <v>18875</v>
      </c>
      <c r="M2296" s="16" t="s">
        <v>18876</v>
      </c>
      <c r="N2296" s="16" t="s">
        <v>235</v>
      </c>
      <c r="O2296" s="16" t="s">
        <v>236</v>
      </c>
      <c r="P2296" s="19">
        <v>112000</v>
      </c>
      <c r="Q2296" s="19">
        <v>6650</v>
      </c>
      <c r="R2296" s="19">
        <v>50000</v>
      </c>
      <c r="S2296" s="19">
        <v>0</v>
      </c>
      <c r="T2296" s="19">
        <v>0</v>
      </c>
      <c r="U2296" s="19"/>
      <c r="V2296" s="19">
        <v>0</v>
      </c>
      <c r="W2296" s="19"/>
      <c r="X2296" s="19">
        <v>0</v>
      </c>
      <c r="Y2296" s="19">
        <v>168650</v>
      </c>
      <c r="Z2296" s="19">
        <v>168650</v>
      </c>
      <c r="AA2296" s="20" t="s">
        <v>18877</v>
      </c>
      <c r="AB2296" s="19" t="s">
        <v>151</v>
      </c>
      <c r="AC2296" s="19" t="s">
        <v>112</v>
      </c>
    </row>
    <row r="2297" spans="1:29" x14ac:dyDescent="0.25">
      <c r="A2297" s="13" t="str">
        <f t="shared" si="76"/>
        <v>1565184374</v>
      </c>
      <c r="B2297" s="16">
        <v>226</v>
      </c>
      <c r="C2297" s="17" t="s">
        <v>18878</v>
      </c>
      <c r="D2297" s="13" t="str">
        <f t="shared" si="77"/>
        <v>1565184374</v>
      </c>
      <c r="E2297" s="17"/>
      <c r="F2297" s="16" t="s">
        <v>18879</v>
      </c>
      <c r="G2297" s="18">
        <v>44116.533437500002</v>
      </c>
      <c r="H2297" s="16" t="s">
        <v>157</v>
      </c>
      <c r="I2297" s="16" t="s">
        <v>18880</v>
      </c>
      <c r="J2297" s="16" t="s">
        <v>18880</v>
      </c>
      <c r="K2297" s="16" t="s">
        <v>18881</v>
      </c>
      <c r="L2297" s="16" t="s">
        <v>18882</v>
      </c>
      <c r="M2297" s="16" t="s">
        <v>18883</v>
      </c>
      <c r="N2297" s="16" t="s">
        <v>346</v>
      </c>
      <c r="O2297" s="16" t="s">
        <v>347</v>
      </c>
      <c r="P2297" s="19">
        <v>3122000</v>
      </c>
      <c r="Q2297" s="19">
        <v>6650</v>
      </c>
      <c r="R2297" s="19">
        <v>20000</v>
      </c>
      <c r="S2297" s="19">
        <v>0</v>
      </c>
      <c r="T2297" s="19">
        <v>0</v>
      </c>
      <c r="U2297" s="19"/>
      <c r="V2297" s="19">
        <v>0</v>
      </c>
      <c r="W2297" s="19"/>
      <c r="X2297" s="19">
        <v>0</v>
      </c>
      <c r="Y2297" s="19">
        <v>3148650</v>
      </c>
      <c r="Z2297" s="19">
        <v>3148650</v>
      </c>
      <c r="AA2297" s="20" t="s">
        <v>18884</v>
      </c>
      <c r="AB2297" s="19" t="s">
        <v>162</v>
      </c>
      <c r="AC2297" s="19" t="s">
        <v>112</v>
      </c>
    </row>
    <row r="2298" spans="1:29" x14ac:dyDescent="0.25">
      <c r="A2298" s="13" t="str">
        <f t="shared" si="76"/>
        <v>1407084343</v>
      </c>
      <c r="B2298" s="16">
        <v>227</v>
      </c>
      <c r="C2298" s="17" t="s">
        <v>18885</v>
      </c>
      <c r="D2298" s="13" t="str">
        <f t="shared" si="77"/>
        <v>1407084343</v>
      </c>
      <c r="E2298" s="17"/>
      <c r="F2298" s="16" t="s">
        <v>18886</v>
      </c>
      <c r="G2298" s="18">
        <v>44116.53361111111</v>
      </c>
      <c r="H2298" s="16" t="s">
        <v>157</v>
      </c>
      <c r="I2298" s="16" t="s">
        <v>18887</v>
      </c>
      <c r="J2298" s="16" t="s">
        <v>18887</v>
      </c>
      <c r="K2298" s="16" t="s">
        <v>18888</v>
      </c>
      <c r="L2298" s="16" t="s">
        <v>18889</v>
      </c>
      <c r="M2298" s="16" t="s">
        <v>18890</v>
      </c>
      <c r="N2298" s="16" t="s">
        <v>18891</v>
      </c>
      <c r="O2298" s="16" t="s">
        <v>18892</v>
      </c>
      <c r="P2298" s="19">
        <v>270000</v>
      </c>
      <c r="Q2298" s="19">
        <v>6650</v>
      </c>
      <c r="R2298" s="19">
        <v>8000</v>
      </c>
      <c r="S2298" s="19">
        <v>0</v>
      </c>
      <c r="T2298" s="19">
        <v>0</v>
      </c>
      <c r="U2298" s="19"/>
      <c r="V2298" s="19">
        <v>0</v>
      </c>
      <c r="W2298" s="19"/>
      <c r="X2298" s="19">
        <v>0</v>
      </c>
      <c r="Y2298" s="19">
        <v>284650</v>
      </c>
      <c r="Z2298" s="19">
        <v>284650</v>
      </c>
      <c r="AA2298" s="20" t="s">
        <v>18893</v>
      </c>
      <c r="AB2298" s="19" t="s">
        <v>138</v>
      </c>
      <c r="AC2298" s="19" t="s">
        <v>112</v>
      </c>
    </row>
    <row r="2299" spans="1:29" x14ac:dyDescent="0.25">
      <c r="A2299" s="13" t="str">
        <f t="shared" si="76"/>
        <v>1802965116</v>
      </c>
      <c r="B2299" s="16">
        <v>228</v>
      </c>
      <c r="C2299" s="17" t="s">
        <v>18894</v>
      </c>
      <c r="D2299" s="13" t="str">
        <f t="shared" si="77"/>
        <v>1802965116</v>
      </c>
      <c r="E2299" s="17"/>
      <c r="F2299" s="16" t="s">
        <v>18895</v>
      </c>
      <c r="G2299" s="18">
        <v>44117.047835648147</v>
      </c>
      <c r="H2299" s="16" t="s">
        <v>157</v>
      </c>
      <c r="I2299" s="16" t="s">
        <v>18896</v>
      </c>
      <c r="J2299" s="16" t="s">
        <v>18896</v>
      </c>
      <c r="K2299" s="16" t="s">
        <v>18897</v>
      </c>
      <c r="L2299" s="16" t="s">
        <v>18898</v>
      </c>
      <c r="M2299" s="16" t="s">
        <v>18899</v>
      </c>
      <c r="N2299" s="16" t="s">
        <v>18900</v>
      </c>
      <c r="O2299" s="16" t="s">
        <v>18901</v>
      </c>
      <c r="P2299" s="19">
        <v>2025000</v>
      </c>
      <c r="Q2299" s="19">
        <v>6650</v>
      </c>
      <c r="R2299" s="19">
        <v>0</v>
      </c>
      <c r="S2299" s="19">
        <v>0</v>
      </c>
      <c r="T2299" s="19">
        <v>0</v>
      </c>
      <c r="U2299" s="19"/>
      <c r="V2299" s="19">
        <v>0</v>
      </c>
      <c r="W2299" s="19"/>
      <c r="X2299" s="19">
        <v>0</v>
      </c>
      <c r="Y2299" s="19">
        <v>2031650</v>
      </c>
      <c r="Z2299" s="19">
        <v>2031650</v>
      </c>
      <c r="AA2299" s="20"/>
      <c r="AB2299" s="19"/>
      <c r="AC2299" s="19" t="s">
        <v>112</v>
      </c>
    </row>
    <row r="2300" spans="1:29" x14ac:dyDescent="0.25">
      <c r="A2300" s="13" t="str">
        <f t="shared" si="76"/>
        <v>1303965021</v>
      </c>
      <c r="B2300" s="16">
        <v>229</v>
      </c>
      <c r="C2300" s="17" t="s">
        <v>18902</v>
      </c>
      <c r="D2300" s="13" t="str">
        <f t="shared" si="77"/>
        <v>1303965021</v>
      </c>
      <c r="E2300" s="17"/>
      <c r="F2300" s="16" t="s">
        <v>18903</v>
      </c>
      <c r="G2300" s="18">
        <v>44117.048090277778</v>
      </c>
      <c r="H2300" s="16" t="s">
        <v>157</v>
      </c>
      <c r="I2300" s="16" t="s">
        <v>18904</v>
      </c>
      <c r="J2300" s="16" t="s">
        <v>18904</v>
      </c>
      <c r="K2300" s="16" t="s">
        <v>18905</v>
      </c>
      <c r="L2300" s="16" t="s">
        <v>18906</v>
      </c>
      <c r="M2300" s="16" t="s">
        <v>18907</v>
      </c>
      <c r="N2300" s="16" t="s">
        <v>18908</v>
      </c>
      <c r="O2300" s="16" t="s">
        <v>18909</v>
      </c>
      <c r="P2300" s="19">
        <v>500000</v>
      </c>
      <c r="Q2300" s="19">
        <v>6650</v>
      </c>
      <c r="R2300" s="19">
        <v>8000</v>
      </c>
      <c r="S2300" s="19">
        <v>0</v>
      </c>
      <c r="T2300" s="19">
        <v>0</v>
      </c>
      <c r="U2300" s="19"/>
      <c r="V2300" s="19">
        <v>0</v>
      </c>
      <c r="W2300" s="19"/>
      <c r="X2300" s="19">
        <v>0</v>
      </c>
      <c r="Y2300" s="19">
        <v>514650</v>
      </c>
      <c r="Z2300" s="19">
        <v>514650</v>
      </c>
      <c r="AA2300" s="20" t="s">
        <v>18910</v>
      </c>
      <c r="AB2300" s="19" t="s">
        <v>138</v>
      </c>
      <c r="AC2300" s="19" t="s">
        <v>112</v>
      </c>
    </row>
    <row r="2301" spans="1:29" x14ac:dyDescent="0.25">
      <c r="A2301" s="13" t="str">
        <f t="shared" si="76"/>
        <v>1544965186</v>
      </c>
      <c r="B2301" s="16">
        <v>230</v>
      </c>
      <c r="C2301" s="17" t="s">
        <v>18911</v>
      </c>
      <c r="D2301" s="13" t="str">
        <f t="shared" si="77"/>
        <v>1544965186</v>
      </c>
      <c r="E2301" s="17"/>
      <c r="F2301" s="16" t="s">
        <v>18912</v>
      </c>
      <c r="G2301" s="18">
        <v>44117.050902777781</v>
      </c>
      <c r="H2301" s="16" t="s">
        <v>157</v>
      </c>
      <c r="I2301" s="16" t="s">
        <v>18913</v>
      </c>
      <c r="J2301" s="16" t="s">
        <v>18913</v>
      </c>
      <c r="K2301" s="16" t="s">
        <v>18914</v>
      </c>
      <c r="L2301" s="16" t="s">
        <v>18915</v>
      </c>
      <c r="M2301" s="16" t="s">
        <v>18916</v>
      </c>
      <c r="N2301" s="16" t="s">
        <v>18917</v>
      </c>
      <c r="O2301" s="16" t="s">
        <v>18918</v>
      </c>
      <c r="P2301" s="19">
        <v>91000</v>
      </c>
      <c r="Q2301" s="19">
        <v>6650</v>
      </c>
      <c r="R2301" s="19">
        <v>7000</v>
      </c>
      <c r="S2301" s="19">
        <v>0</v>
      </c>
      <c r="T2301" s="19">
        <v>0</v>
      </c>
      <c r="U2301" s="19"/>
      <c r="V2301" s="19">
        <v>0</v>
      </c>
      <c r="W2301" s="19"/>
      <c r="X2301" s="19">
        <v>0</v>
      </c>
      <c r="Y2301" s="19">
        <v>104650</v>
      </c>
      <c r="Z2301" s="19">
        <v>104650</v>
      </c>
      <c r="AA2301" s="20" t="s">
        <v>18919</v>
      </c>
      <c r="AB2301" s="19" t="s">
        <v>162</v>
      </c>
      <c r="AC2301" s="19" t="s">
        <v>112</v>
      </c>
    </row>
    <row r="2302" spans="1:29" x14ac:dyDescent="0.25">
      <c r="A2302" s="13" t="str">
        <f t="shared" si="76"/>
        <v>1833075311</v>
      </c>
      <c r="B2302" s="16">
        <v>231</v>
      </c>
      <c r="C2302" s="17" t="s">
        <v>18920</v>
      </c>
      <c r="D2302" s="13" t="str">
        <f t="shared" si="77"/>
        <v>1833075311</v>
      </c>
      <c r="E2302" s="17"/>
      <c r="F2302" s="16" t="s">
        <v>18921</v>
      </c>
      <c r="G2302" s="18">
        <v>44117.060150462959</v>
      </c>
      <c r="H2302" s="16" t="s">
        <v>157</v>
      </c>
      <c r="I2302" s="16" t="s">
        <v>18922</v>
      </c>
      <c r="J2302" s="16" t="s">
        <v>18922</v>
      </c>
      <c r="K2302" s="16" t="s">
        <v>18923</v>
      </c>
      <c r="L2302" s="16" t="s">
        <v>18924</v>
      </c>
      <c r="M2302" s="16" t="s">
        <v>18925</v>
      </c>
      <c r="N2302" s="16" t="s">
        <v>720</v>
      </c>
      <c r="O2302" s="16" t="s">
        <v>721</v>
      </c>
      <c r="P2302" s="19">
        <v>115000</v>
      </c>
      <c r="Q2302" s="19">
        <v>6650</v>
      </c>
      <c r="R2302" s="19">
        <v>0</v>
      </c>
      <c r="S2302" s="19">
        <v>0</v>
      </c>
      <c r="T2302" s="19">
        <v>0</v>
      </c>
      <c r="U2302" s="19"/>
      <c r="V2302" s="19">
        <v>0</v>
      </c>
      <c r="W2302" s="19"/>
      <c r="X2302" s="19">
        <v>0</v>
      </c>
      <c r="Y2302" s="19">
        <v>121650</v>
      </c>
      <c r="Z2302" s="19">
        <v>121650</v>
      </c>
      <c r="AA2302" s="20"/>
      <c r="AB2302" s="19"/>
      <c r="AC2302" s="19" t="s">
        <v>112</v>
      </c>
    </row>
    <row r="2303" spans="1:29" x14ac:dyDescent="0.25">
      <c r="A2303" s="13" t="str">
        <f t="shared" si="76"/>
        <v>1537075323</v>
      </c>
      <c r="B2303" s="16">
        <v>232</v>
      </c>
      <c r="C2303" s="17" t="s">
        <v>18926</v>
      </c>
      <c r="D2303" s="13" t="str">
        <f t="shared" si="77"/>
        <v>1537075323</v>
      </c>
      <c r="E2303" s="17"/>
      <c r="F2303" s="16" t="s">
        <v>18927</v>
      </c>
      <c r="G2303" s="18">
        <v>44117.064571759256</v>
      </c>
      <c r="H2303" s="16" t="s">
        <v>157</v>
      </c>
      <c r="I2303" s="16" t="s">
        <v>18928</v>
      </c>
      <c r="J2303" s="16" t="s">
        <v>18928</v>
      </c>
      <c r="K2303" s="16" t="s">
        <v>18929</v>
      </c>
      <c r="L2303" s="16" t="s">
        <v>18930</v>
      </c>
      <c r="M2303" s="16" t="s">
        <v>18931</v>
      </c>
      <c r="N2303" s="16" t="s">
        <v>450</v>
      </c>
      <c r="O2303" s="16" t="s">
        <v>451</v>
      </c>
      <c r="P2303" s="19">
        <v>658000</v>
      </c>
      <c r="Q2303" s="19">
        <v>6650</v>
      </c>
      <c r="R2303" s="19">
        <v>10000</v>
      </c>
      <c r="S2303" s="19">
        <v>0</v>
      </c>
      <c r="T2303" s="19">
        <v>0</v>
      </c>
      <c r="U2303" s="19"/>
      <c r="V2303" s="19">
        <v>0</v>
      </c>
      <c r="W2303" s="19"/>
      <c r="X2303" s="19">
        <v>0</v>
      </c>
      <c r="Y2303" s="19">
        <v>674650</v>
      </c>
      <c r="Z2303" s="19">
        <v>674650</v>
      </c>
      <c r="AA2303" s="20" t="s">
        <v>18932</v>
      </c>
      <c r="AB2303" s="19" t="s">
        <v>162</v>
      </c>
      <c r="AC2303" s="19" t="s">
        <v>112</v>
      </c>
    </row>
    <row r="2304" spans="1:29" x14ac:dyDescent="0.25">
      <c r="A2304" s="13" t="str">
        <f t="shared" si="76"/>
        <v>1736075617</v>
      </c>
      <c r="B2304" s="16">
        <v>233</v>
      </c>
      <c r="C2304" s="17" t="s">
        <v>18933</v>
      </c>
      <c r="D2304" s="13" t="str">
        <f t="shared" si="77"/>
        <v>1736075617</v>
      </c>
      <c r="E2304" s="17"/>
      <c r="F2304" s="16" t="s">
        <v>18934</v>
      </c>
      <c r="G2304" s="18">
        <v>44117.065578703703</v>
      </c>
      <c r="H2304" s="16" t="s">
        <v>157</v>
      </c>
      <c r="I2304" s="16" t="s">
        <v>18935</v>
      </c>
      <c r="J2304" s="16" t="s">
        <v>18935</v>
      </c>
      <c r="K2304" s="16" t="s">
        <v>18936</v>
      </c>
      <c r="L2304" s="16" t="s">
        <v>18937</v>
      </c>
      <c r="M2304" s="16" t="s">
        <v>18938</v>
      </c>
      <c r="N2304" s="16" t="s">
        <v>18939</v>
      </c>
      <c r="O2304" s="16" t="s">
        <v>18940</v>
      </c>
      <c r="P2304" s="19">
        <v>240000</v>
      </c>
      <c r="Q2304" s="19">
        <v>6650</v>
      </c>
      <c r="R2304" s="19">
        <v>0</v>
      </c>
      <c r="S2304" s="19">
        <v>0</v>
      </c>
      <c r="T2304" s="19">
        <v>0</v>
      </c>
      <c r="U2304" s="19"/>
      <c r="V2304" s="19">
        <v>0</v>
      </c>
      <c r="W2304" s="19"/>
      <c r="X2304" s="19">
        <v>0</v>
      </c>
      <c r="Y2304" s="19">
        <v>246650</v>
      </c>
      <c r="Z2304" s="19">
        <v>246650</v>
      </c>
      <c r="AA2304" s="20"/>
      <c r="AB2304" s="19"/>
      <c r="AC2304" s="19" t="s">
        <v>112</v>
      </c>
    </row>
    <row r="2305" spans="1:29" x14ac:dyDescent="0.25">
      <c r="A2305" s="13" t="str">
        <f t="shared" si="76"/>
        <v>1491465524</v>
      </c>
      <c r="B2305" s="16">
        <v>234</v>
      </c>
      <c r="C2305" s="17" t="s">
        <v>18941</v>
      </c>
      <c r="D2305" s="13" t="str">
        <f t="shared" si="77"/>
        <v>1491465524</v>
      </c>
      <c r="E2305" s="17"/>
      <c r="F2305" s="16" t="s">
        <v>18942</v>
      </c>
      <c r="G2305" s="18">
        <v>44117.068912037037</v>
      </c>
      <c r="H2305" s="16" t="s">
        <v>157</v>
      </c>
      <c r="I2305" s="16" t="s">
        <v>18943</v>
      </c>
      <c r="J2305" s="16" t="s">
        <v>18943</v>
      </c>
      <c r="K2305" s="16" t="s">
        <v>18944</v>
      </c>
      <c r="L2305" s="16" t="s">
        <v>18945</v>
      </c>
      <c r="M2305" s="16" t="s">
        <v>18946</v>
      </c>
      <c r="N2305" s="16" t="s">
        <v>1466</v>
      </c>
      <c r="O2305" s="16" t="s">
        <v>1467</v>
      </c>
      <c r="P2305" s="19">
        <v>440000</v>
      </c>
      <c r="Q2305" s="19">
        <v>6650</v>
      </c>
      <c r="R2305" s="19">
        <v>10000</v>
      </c>
      <c r="S2305" s="19">
        <v>0</v>
      </c>
      <c r="T2305" s="19">
        <v>0</v>
      </c>
      <c r="U2305" s="19"/>
      <c r="V2305" s="19">
        <v>0</v>
      </c>
      <c r="W2305" s="19"/>
      <c r="X2305" s="19">
        <v>0</v>
      </c>
      <c r="Y2305" s="19">
        <v>456650</v>
      </c>
      <c r="Z2305" s="19">
        <v>456650</v>
      </c>
      <c r="AA2305" s="20" t="s">
        <v>18947</v>
      </c>
      <c r="AB2305" s="19" t="s">
        <v>168</v>
      </c>
      <c r="AC2305" s="19" t="s">
        <v>112</v>
      </c>
    </row>
    <row r="2306" spans="1:29" x14ac:dyDescent="0.25">
      <c r="A2306" s="13" t="str">
        <f t="shared" si="76"/>
        <v>1178075766</v>
      </c>
      <c r="B2306" s="16">
        <v>235</v>
      </c>
      <c r="C2306" s="17" t="s">
        <v>18948</v>
      </c>
      <c r="D2306" s="13" t="str">
        <f t="shared" si="77"/>
        <v>1178075766</v>
      </c>
      <c r="E2306" s="17"/>
      <c r="F2306" s="16" t="s">
        <v>18949</v>
      </c>
      <c r="G2306" s="18">
        <v>44117.079965277779</v>
      </c>
      <c r="H2306" s="16" t="s">
        <v>157</v>
      </c>
      <c r="I2306" s="16" t="s">
        <v>18950</v>
      </c>
      <c r="J2306" s="16" t="s">
        <v>18950</v>
      </c>
      <c r="K2306" s="16" t="s">
        <v>18951</v>
      </c>
      <c r="L2306" s="16" t="s">
        <v>18952</v>
      </c>
      <c r="M2306" s="16" t="s">
        <v>18953</v>
      </c>
      <c r="N2306" s="16" t="s">
        <v>18954</v>
      </c>
      <c r="O2306" s="16" t="s">
        <v>18955</v>
      </c>
      <c r="P2306" s="19">
        <v>91000</v>
      </c>
      <c r="Q2306" s="19">
        <v>6650</v>
      </c>
      <c r="R2306" s="19">
        <v>7000</v>
      </c>
      <c r="S2306" s="19">
        <v>0</v>
      </c>
      <c r="T2306" s="19">
        <v>0</v>
      </c>
      <c r="U2306" s="19"/>
      <c r="V2306" s="19">
        <v>0</v>
      </c>
      <c r="W2306" s="19"/>
      <c r="X2306" s="19">
        <v>0</v>
      </c>
      <c r="Y2306" s="19">
        <v>104650</v>
      </c>
      <c r="Z2306" s="19">
        <v>104650</v>
      </c>
      <c r="AA2306" s="20" t="s">
        <v>18956</v>
      </c>
      <c r="AB2306" s="19" t="s">
        <v>162</v>
      </c>
      <c r="AC2306" s="19" t="s">
        <v>112</v>
      </c>
    </row>
    <row r="2307" spans="1:29" x14ac:dyDescent="0.25">
      <c r="A2307" s="13" t="str">
        <f t="shared" si="76"/>
        <v>1470275781</v>
      </c>
      <c r="B2307" s="16">
        <v>236</v>
      </c>
      <c r="C2307" s="17" t="s">
        <v>18957</v>
      </c>
      <c r="D2307" s="13" t="str">
        <f t="shared" si="77"/>
        <v>1470275781</v>
      </c>
      <c r="E2307" s="17"/>
      <c r="F2307" s="16" t="s">
        <v>18958</v>
      </c>
      <c r="G2307" s="18">
        <v>44117.081365740742</v>
      </c>
      <c r="H2307" s="16" t="s">
        <v>157</v>
      </c>
      <c r="I2307" s="16" t="s">
        <v>18959</v>
      </c>
      <c r="J2307" s="16" t="s">
        <v>18959</v>
      </c>
      <c r="K2307" s="16" t="s">
        <v>18960</v>
      </c>
      <c r="L2307" s="16" t="s">
        <v>18961</v>
      </c>
      <c r="M2307" s="16" t="s">
        <v>18962</v>
      </c>
      <c r="N2307" s="16" t="s">
        <v>18963</v>
      </c>
      <c r="O2307" s="16" t="s">
        <v>18964</v>
      </c>
      <c r="P2307" s="19">
        <v>306000</v>
      </c>
      <c r="Q2307" s="19">
        <v>6650</v>
      </c>
      <c r="R2307" s="19">
        <v>10000</v>
      </c>
      <c r="S2307" s="19">
        <v>0</v>
      </c>
      <c r="T2307" s="19">
        <v>0</v>
      </c>
      <c r="U2307" s="19"/>
      <c r="V2307" s="19">
        <v>0</v>
      </c>
      <c r="W2307" s="19"/>
      <c r="X2307" s="19">
        <v>0</v>
      </c>
      <c r="Y2307" s="19">
        <v>322650</v>
      </c>
      <c r="Z2307" s="19">
        <v>322650</v>
      </c>
      <c r="AA2307" s="20" t="s">
        <v>18965</v>
      </c>
      <c r="AB2307" s="19" t="s">
        <v>151</v>
      </c>
      <c r="AC2307" s="19" t="s">
        <v>112</v>
      </c>
    </row>
    <row r="2308" spans="1:29" x14ac:dyDescent="0.25">
      <c r="A2308" s="13" t="str">
        <f t="shared" si="76"/>
        <v>1256275888</v>
      </c>
      <c r="B2308" s="16">
        <v>237</v>
      </c>
      <c r="C2308" s="17" t="s">
        <v>18966</v>
      </c>
      <c r="D2308" s="13" t="str">
        <f t="shared" si="77"/>
        <v>1256275888</v>
      </c>
      <c r="E2308" s="17"/>
      <c r="F2308" s="16" t="s">
        <v>18967</v>
      </c>
      <c r="G2308" s="18">
        <v>44117.087465277778</v>
      </c>
      <c r="H2308" s="16" t="s">
        <v>157</v>
      </c>
      <c r="I2308" s="16" t="s">
        <v>18968</v>
      </c>
      <c r="J2308" s="16" t="s">
        <v>18968</v>
      </c>
      <c r="K2308" s="16" t="s">
        <v>18969</v>
      </c>
      <c r="L2308" s="16" t="s">
        <v>18970</v>
      </c>
      <c r="M2308" s="16" t="s">
        <v>18971</v>
      </c>
      <c r="N2308" s="16" t="s">
        <v>1457</v>
      </c>
      <c r="O2308" s="16" t="s">
        <v>317</v>
      </c>
      <c r="P2308" s="19">
        <v>255000</v>
      </c>
      <c r="Q2308" s="19">
        <v>6650</v>
      </c>
      <c r="R2308" s="19">
        <v>0</v>
      </c>
      <c r="S2308" s="19">
        <v>0</v>
      </c>
      <c r="T2308" s="19">
        <v>0</v>
      </c>
      <c r="U2308" s="19"/>
      <c r="V2308" s="19">
        <v>0</v>
      </c>
      <c r="W2308" s="19"/>
      <c r="X2308" s="19">
        <v>0</v>
      </c>
      <c r="Y2308" s="19">
        <v>261650</v>
      </c>
      <c r="Z2308" s="19">
        <v>261650</v>
      </c>
      <c r="AA2308" s="20"/>
      <c r="AB2308" s="19"/>
      <c r="AC2308" s="19" t="s">
        <v>112</v>
      </c>
    </row>
    <row r="2309" spans="1:29" x14ac:dyDescent="0.25">
      <c r="A2309" s="13" t="str">
        <f t="shared" si="76"/>
        <v>1696275038</v>
      </c>
      <c r="B2309" s="16">
        <v>238</v>
      </c>
      <c r="C2309" s="17" t="s">
        <v>18972</v>
      </c>
      <c r="D2309" s="13" t="str">
        <f t="shared" si="77"/>
        <v>1696275038</v>
      </c>
      <c r="E2309" s="17"/>
      <c r="F2309" s="16" t="s">
        <v>18973</v>
      </c>
      <c r="G2309" s="18">
        <v>44117.090567129628</v>
      </c>
      <c r="H2309" s="16" t="s">
        <v>157</v>
      </c>
      <c r="I2309" s="16" t="s">
        <v>18974</v>
      </c>
      <c r="J2309" s="16" t="s">
        <v>18974</v>
      </c>
      <c r="K2309" s="16" t="s">
        <v>18975</v>
      </c>
      <c r="L2309" s="16" t="s">
        <v>18976</v>
      </c>
      <c r="M2309" s="16" t="s">
        <v>18977</v>
      </c>
      <c r="N2309" s="16" t="s">
        <v>848</v>
      </c>
      <c r="O2309" s="16" t="s">
        <v>849</v>
      </c>
      <c r="P2309" s="19">
        <v>950000</v>
      </c>
      <c r="Q2309" s="19">
        <v>6650</v>
      </c>
      <c r="R2309" s="19">
        <v>10000</v>
      </c>
      <c r="S2309" s="19">
        <v>0</v>
      </c>
      <c r="T2309" s="19">
        <v>0</v>
      </c>
      <c r="U2309" s="19"/>
      <c r="V2309" s="19">
        <v>0</v>
      </c>
      <c r="W2309" s="19"/>
      <c r="X2309" s="19">
        <v>0</v>
      </c>
      <c r="Y2309" s="19">
        <v>966650</v>
      </c>
      <c r="Z2309" s="19">
        <v>966650</v>
      </c>
      <c r="AA2309" s="20" t="s">
        <v>18978</v>
      </c>
      <c r="AB2309" s="19" t="s">
        <v>162</v>
      </c>
      <c r="AC2309" s="19" t="s">
        <v>112</v>
      </c>
    </row>
    <row r="2310" spans="1:29" x14ac:dyDescent="0.25">
      <c r="A2310" s="13" t="str">
        <f t="shared" si="76"/>
        <v>1101475793</v>
      </c>
      <c r="B2310" s="16">
        <v>239</v>
      </c>
      <c r="C2310" s="17" t="s">
        <v>18979</v>
      </c>
      <c r="D2310" s="13" t="str">
        <f t="shared" si="77"/>
        <v>1101475793</v>
      </c>
      <c r="E2310" s="17"/>
      <c r="F2310" s="16" t="s">
        <v>18980</v>
      </c>
      <c r="G2310" s="18">
        <v>44117.104097222225</v>
      </c>
      <c r="H2310" s="16" t="s">
        <v>157</v>
      </c>
      <c r="I2310" s="16" t="s">
        <v>18981</v>
      </c>
      <c r="J2310" s="16" t="s">
        <v>18981</v>
      </c>
      <c r="K2310" s="16" t="s">
        <v>18982</v>
      </c>
      <c r="L2310" s="16" t="s">
        <v>18983</v>
      </c>
      <c r="M2310" s="16" t="s">
        <v>18984</v>
      </c>
      <c r="N2310" s="16" t="s">
        <v>18985</v>
      </c>
      <c r="O2310" s="16" t="s">
        <v>18986</v>
      </c>
      <c r="P2310" s="19">
        <v>474000</v>
      </c>
      <c r="Q2310" s="19">
        <v>6650</v>
      </c>
      <c r="R2310" s="19">
        <v>10000</v>
      </c>
      <c r="S2310" s="19">
        <v>0</v>
      </c>
      <c r="T2310" s="19">
        <v>0</v>
      </c>
      <c r="U2310" s="19"/>
      <c r="V2310" s="19">
        <v>0</v>
      </c>
      <c r="W2310" s="19"/>
      <c r="X2310" s="19">
        <v>0</v>
      </c>
      <c r="Y2310" s="19">
        <v>490650</v>
      </c>
      <c r="Z2310" s="19">
        <v>490650</v>
      </c>
      <c r="AA2310" s="20" t="s">
        <v>18987</v>
      </c>
      <c r="AB2310" s="19" t="s">
        <v>151</v>
      </c>
      <c r="AC2310" s="19" t="s">
        <v>112</v>
      </c>
    </row>
    <row r="2311" spans="1:29" x14ac:dyDescent="0.25">
      <c r="A2311" s="13" t="str">
        <f t="shared" si="76"/>
        <v>1440475444</v>
      </c>
      <c r="B2311" s="16">
        <v>240</v>
      </c>
      <c r="C2311" s="17" t="s">
        <v>18988</v>
      </c>
      <c r="D2311" s="13" t="str">
        <f t="shared" si="77"/>
        <v>1440475444</v>
      </c>
      <c r="E2311" s="17"/>
      <c r="F2311" s="16" t="s">
        <v>18989</v>
      </c>
      <c r="G2311" s="18">
        <v>44117.105173611111</v>
      </c>
      <c r="H2311" s="16" t="s">
        <v>157</v>
      </c>
      <c r="I2311" s="16" t="s">
        <v>18990</v>
      </c>
      <c r="J2311" s="16" t="s">
        <v>18990</v>
      </c>
      <c r="K2311" s="16" t="s">
        <v>18991</v>
      </c>
      <c r="L2311" s="16" t="s">
        <v>18992</v>
      </c>
      <c r="M2311" s="16" t="s">
        <v>18993</v>
      </c>
      <c r="N2311" s="16" t="s">
        <v>18954</v>
      </c>
      <c r="O2311" s="16" t="s">
        <v>18955</v>
      </c>
      <c r="P2311" s="19">
        <v>91000</v>
      </c>
      <c r="Q2311" s="19">
        <v>6650</v>
      </c>
      <c r="R2311" s="19">
        <v>7000</v>
      </c>
      <c r="S2311" s="19">
        <v>0</v>
      </c>
      <c r="T2311" s="19">
        <v>0</v>
      </c>
      <c r="U2311" s="19"/>
      <c r="V2311" s="19">
        <v>0</v>
      </c>
      <c r="W2311" s="19"/>
      <c r="X2311" s="19">
        <v>0</v>
      </c>
      <c r="Y2311" s="19">
        <v>104650</v>
      </c>
      <c r="Z2311" s="19">
        <v>104650</v>
      </c>
      <c r="AA2311" s="20" t="s">
        <v>18994</v>
      </c>
      <c r="AB2311" s="19" t="s">
        <v>162</v>
      </c>
      <c r="AC2311" s="19" t="s">
        <v>112</v>
      </c>
    </row>
    <row r="2312" spans="1:29" x14ac:dyDescent="0.25">
      <c r="A2312" s="13" t="str">
        <f t="shared" si="76"/>
        <v>1943175514</v>
      </c>
      <c r="B2312" s="16">
        <v>241</v>
      </c>
      <c r="C2312" s="17" t="s">
        <v>18995</v>
      </c>
      <c r="D2312" s="13" t="str">
        <f t="shared" si="77"/>
        <v>1943175514</v>
      </c>
      <c r="E2312" s="17"/>
      <c r="F2312" s="16" t="s">
        <v>18996</v>
      </c>
      <c r="G2312" s="18">
        <v>44117.112928240742</v>
      </c>
      <c r="H2312" s="16" t="s">
        <v>157</v>
      </c>
      <c r="I2312" s="16" t="s">
        <v>18997</v>
      </c>
      <c r="J2312" s="16" t="s">
        <v>18997</v>
      </c>
      <c r="K2312" s="16" t="s">
        <v>18998</v>
      </c>
      <c r="L2312" s="16" t="s">
        <v>18999</v>
      </c>
      <c r="M2312" s="16" t="s">
        <v>19000</v>
      </c>
      <c r="N2312" s="16" t="s">
        <v>19001</v>
      </c>
      <c r="O2312" s="16" t="s">
        <v>19002</v>
      </c>
      <c r="P2312" s="19">
        <v>620000</v>
      </c>
      <c r="Q2312" s="19">
        <v>6650</v>
      </c>
      <c r="R2312" s="19">
        <v>10000</v>
      </c>
      <c r="S2312" s="19">
        <v>0</v>
      </c>
      <c r="T2312" s="19">
        <v>0</v>
      </c>
      <c r="U2312" s="19"/>
      <c r="V2312" s="19">
        <v>0</v>
      </c>
      <c r="W2312" s="19"/>
      <c r="X2312" s="19">
        <v>0</v>
      </c>
      <c r="Y2312" s="19">
        <v>636650</v>
      </c>
      <c r="Z2312" s="19">
        <v>636650</v>
      </c>
      <c r="AA2312" s="20" t="s">
        <v>19003</v>
      </c>
      <c r="AB2312" s="19" t="s">
        <v>162</v>
      </c>
      <c r="AC2312" s="19" t="s">
        <v>112</v>
      </c>
    </row>
    <row r="2313" spans="1:29" x14ac:dyDescent="0.25">
      <c r="A2313" s="13" t="str">
        <f t="shared" si="76"/>
        <v>1508275478</v>
      </c>
      <c r="B2313" s="16">
        <v>242</v>
      </c>
      <c r="C2313" s="17" t="s">
        <v>19004</v>
      </c>
      <c r="D2313" s="13" t="str">
        <f t="shared" si="77"/>
        <v>1508275478</v>
      </c>
      <c r="E2313" s="17"/>
      <c r="F2313" s="16" t="s">
        <v>19005</v>
      </c>
      <c r="G2313" s="18">
        <v>44117.116539351853</v>
      </c>
      <c r="H2313" s="16" t="s">
        <v>157</v>
      </c>
      <c r="I2313" s="16" t="s">
        <v>19006</v>
      </c>
      <c r="J2313" s="16" t="s">
        <v>19006</v>
      </c>
      <c r="K2313" s="16" t="s">
        <v>19007</v>
      </c>
      <c r="L2313" s="16" t="s">
        <v>19008</v>
      </c>
      <c r="M2313" s="16" t="s">
        <v>19009</v>
      </c>
      <c r="N2313" s="16" t="s">
        <v>19010</v>
      </c>
      <c r="O2313" s="16" t="s">
        <v>19011</v>
      </c>
      <c r="P2313" s="19">
        <v>950000</v>
      </c>
      <c r="Q2313" s="19">
        <v>6650</v>
      </c>
      <c r="R2313" s="19">
        <v>31000</v>
      </c>
      <c r="S2313" s="19">
        <v>0</v>
      </c>
      <c r="T2313" s="19">
        <v>0</v>
      </c>
      <c r="U2313" s="19"/>
      <c r="V2313" s="19">
        <v>0</v>
      </c>
      <c r="W2313" s="19"/>
      <c r="X2313" s="19">
        <v>0</v>
      </c>
      <c r="Y2313" s="19">
        <v>987650</v>
      </c>
      <c r="Z2313" s="19">
        <v>987650</v>
      </c>
      <c r="AA2313" s="20" t="s">
        <v>19012</v>
      </c>
      <c r="AB2313" s="19" t="s">
        <v>162</v>
      </c>
      <c r="AC2313" s="19" t="s">
        <v>112</v>
      </c>
    </row>
    <row r="2314" spans="1:29" x14ac:dyDescent="0.25">
      <c r="A2314" s="13" t="str">
        <f t="shared" si="76"/>
        <v>1331775562</v>
      </c>
      <c r="B2314" s="16">
        <v>243</v>
      </c>
      <c r="C2314" s="17" t="s">
        <v>19013</v>
      </c>
      <c r="D2314" s="13" t="str">
        <f t="shared" si="77"/>
        <v>1331775562</v>
      </c>
      <c r="E2314" s="17"/>
      <c r="F2314" s="16" t="s">
        <v>19014</v>
      </c>
      <c r="G2314" s="18">
        <v>44117.138877314814</v>
      </c>
      <c r="H2314" s="16" t="s">
        <v>157</v>
      </c>
      <c r="I2314" s="16" t="s">
        <v>19015</v>
      </c>
      <c r="J2314" s="16" t="s">
        <v>19015</v>
      </c>
      <c r="K2314" s="16" t="s">
        <v>19016</v>
      </c>
      <c r="L2314" s="16" t="s">
        <v>19017</v>
      </c>
      <c r="M2314" s="16" t="s">
        <v>19018</v>
      </c>
      <c r="N2314" s="16" t="s">
        <v>19019</v>
      </c>
      <c r="O2314" s="16" t="s">
        <v>19020</v>
      </c>
      <c r="P2314" s="19">
        <v>950000</v>
      </c>
      <c r="Q2314" s="19">
        <v>6650</v>
      </c>
      <c r="R2314" s="19">
        <v>10000</v>
      </c>
      <c r="S2314" s="19">
        <v>0</v>
      </c>
      <c r="T2314" s="19">
        <v>0</v>
      </c>
      <c r="U2314" s="19"/>
      <c r="V2314" s="19">
        <v>0</v>
      </c>
      <c r="W2314" s="19"/>
      <c r="X2314" s="19">
        <v>0</v>
      </c>
      <c r="Y2314" s="19">
        <v>966650</v>
      </c>
      <c r="Z2314" s="19">
        <v>966650</v>
      </c>
      <c r="AA2314" s="20" t="s">
        <v>19021</v>
      </c>
      <c r="AB2314" s="19" t="s">
        <v>151</v>
      </c>
      <c r="AC2314" s="19" t="s">
        <v>112</v>
      </c>
    </row>
    <row r="2315" spans="1:29" x14ac:dyDescent="0.25">
      <c r="A2315" s="13" t="str">
        <f t="shared" si="76"/>
        <v>1225775487</v>
      </c>
      <c r="B2315" s="16">
        <v>244</v>
      </c>
      <c r="C2315" s="17" t="s">
        <v>19022</v>
      </c>
      <c r="D2315" s="13" t="str">
        <f t="shared" si="77"/>
        <v>1225775487</v>
      </c>
      <c r="E2315" s="17"/>
      <c r="F2315" s="16" t="s">
        <v>19023</v>
      </c>
      <c r="G2315" s="18">
        <v>44117.143564814818</v>
      </c>
      <c r="H2315" s="16" t="s">
        <v>157</v>
      </c>
      <c r="I2315" s="16" t="s">
        <v>19024</v>
      </c>
      <c r="J2315" s="16" t="s">
        <v>19024</v>
      </c>
      <c r="K2315" s="16" t="s">
        <v>19025</v>
      </c>
      <c r="L2315" s="16" t="s">
        <v>19026</v>
      </c>
      <c r="M2315" s="16" t="s">
        <v>19027</v>
      </c>
      <c r="N2315" s="16" t="s">
        <v>200</v>
      </c>
      <c r="O2315" s="16" t="s">
        <v>201</v>
      </c>
      <c r="P2315" s="19">
        <v>474000</v>
      </c>
      <c r="Q2315" s="19">
        <v>6650</v>
      </c>
      <c r="R2315" s="19">
        <v>10000</v>
      </c>
      <c r="S2315" s="19">
        <v>0</v>
      </c>
      <c r="T2315" s="19">
        <v>0</v>
      </c>
      <c r="U2315" s="19"/>
      <c r="V2315" s="19">
        <v>0</v>
      </c>
      <c r="W2315" s="19"/>
      <c r="X2315" s="19">
        <v>0</v>
      </c>
      <c r="Y2315" s="19">
        <v>490650</v>
      </c>
      <c r="Z2315" s="19">
        <v>490650</v>
      </c>
      <c r="AA2315" s="20" t="s">
        <v>19028</v>
      </c>
      <c r="AB2315" s="19" t="s">
        <v>162</v>
      </c>
      <c r="AC2315" s="19" t="s">
        <v>112</v>
      </c>
    </row>
    <row r="2316" spans="1:29" x14ac:dyDescent="0.25">
      <c r="A2316" s="13" t="str">
        <f t="shared" si="76"/>
        <v>1347775312</v>
      </c>
      <c r="B2316" s="16">
        <v>245</v>
      </c>
      <c r="C2316" s="17" t="s">
        <v>19029</v>
      </c>
      <c r="D2316" s="13" t="str">
        <f t="shared" si="77"/>
        <v>1347775312</v>
      </c>
      <c r="E2316" s="17"/>
      <c r="F2316" s="16" t="s">
        <v>19030</v>
      </c>
      <c r="G2316" s="18">
        <v>44117.146701388891</v>
      </c>
      <c r="H2316" s="16" t="s">
        <v>157</v>
      </c>
      <c r="I2316" s="16" t="s">
        <v>19031</v>
      </c>
      <c r="J2316" s="16" t="s">
        <v>19031</v>
      </c>
      <c r="K2316" s="16" t="s">
        <v>19032</v>
      </c>
      <c r="L2316" s="16" t="s">
        <v>19033</v>
      </c>
      <c r="M2316" s="16" t="s">
        <v>19034</v>
      </c>
      <c r="N2316" s="16" t="s">
        <v>1042</v>
      </c>
      <c r="O2316" s="16" t="s">
        <v>1043</v>
      </c>
      <c r="P2316" s="19">
        <v>620000</v>
      </c>
      <c r="Q2316" s="19">
        <v>6650</v>
      </c>
      <c r="R2316" s="19">
        <v>10000</v>
      </c>
      <c r="S2316" s="19">
        <v>0</v>
      </c>
      <c r="T2316" s="19">
        <v>0</v>
      </c>
      <c r="U2316" s="19"/>
      <c r="V2316" s="19">
        <v>0</v>
      </c>
      <c r="W2316" s="19"/>
      <c r="X2316" s="19">
        <v>0</v>
      </c>
      <c r="Y2316" s="19">
        <v>636650</v>
      </c>
      <c r="Z2316" s="19">
        <v>636650</v>
      </c>
      <c r="AA2316" s="20" t="s">
        <v>19035</v>
      </c>
      <c r="AB2316" s="19" t="s">
        <v>151</v>
      </c>
      <c r="AC2316" s="19" t="s">
        <v>112</v>
      </c>
    </row>
    <row r="2317" spans="1:29" x14ac:dyDescent="0.25">
      <c r="A2317" s="13" t="str">
        <f t="shared" si="76"/>
        <v>1589875647</v>
      </c>
      <c r="B2317" s="16">
        <v>246</v>
      </c>
      <c r="C2317" s="17" t="s">
        <v>19036</v>
      </c>
      <c r="D2317" s="13" t="str">
        <f t="shared" si="77"/>
        <v>1589875647</v>
      </c>
      <c r="E2317" s="17"/>
      <c r="F2317" s="16" t="s">
        <v>19037</v>
      </c>
      <c r="G2317" s="18">
        <v>44117.160300925927</v>
      </c>
      <c r="H2317" s="16" t="s">
        <v>157</v>
      </c>
      <c r="I2317" s="16" t="s">
        <v>19038</v>
      </c>
      <c r="J2317" s="16" t="s">
        <v>19038</v>
      </c>
      <c r="K2317" s="16" t="s">
        <v>19039</v>
      </c>
      <c r="L2317" s="16" t="s">
        <v>19040</v>
      </c>
      <c r="M2317" s="16" t="s">
        <v>19041</v>
      </c>
      <c r="N2317" s="16" t="s">
        <v>141</v>
      </c>
      <c r="O2317" s="16" t="s">
        <v>142</v>
      </c>
      <c r="P2317" s="19">
        <v>765000</v>
      </c>
      <c r="Q2317" s="19">
        <v>6650</v>
      </c>
      <c r="R2317" s="19">
        <v>140000</v>
      </c>
      <c r="S2317" s="19">
        <v>0</v>
      </c>
      <c r="T2317" s="19">
        <v>0</v>
      </c>
      <c r="U2317" s="19"/>
      <c r="V2317" s="19">
        <v>0</v>
      </c>
      <c r="W2317" s="19"/>
      <c r="X2317" s="19">
        <v>0</v>
      </c>
      <c r="Y2317" s="19">
        <v>911650</v>
      </c>
      <c r="Z2317" s="19">
        <v>911650</v>
      </c>
      <c r="AA2317" s="20" t="s">
        <v>19042</v>
      </c>
      <c r="AB2317" s="19" t="s">
        <v>162</v>
      </c>
      <c r="AC2317" s="19" t="s">
        <v>112</v>
      </c>
    </row>
    <row r="2318" spans="1:29" x14ac:dyDescent="0.25">
      <c r="A2318" s="13" t="str">
        <f t="shared" si="76"/>
        <v>1075975496</v>
      </c>
      <c r="B2318" s="16">
        <v>247</v>
      </c>
      <c r="C2318" s="17" t="s">
        <v>19043</v>
      </c>
      <c r="D2318" s="13" t="str">
        <f t="shared" si="77"/>
        <v>1075975496</v>
      </c>
      <c r="E2318" s="17"/>
      <c r="F2318" s="16" t="s">
        <v>19044</v>
      </c>
      <c r="G2318" s="18">
        <v>44117.169687499998</v>
      </c>
      <c r="H2318" s="16" t="s">
        <v>157</v>
      </c>
      <c r="I2318" s="16" t="s">
        <v>19045</v>
      </c>
      <c r="J2318" s="16" t="s">
        <v>19045</v>
      </c>
      <c r="K2318" s="16" t="s">
        <v>19046</v>
      </c>
      <c r="L2318" s="16" t="s">
        <v>19047</v>
      </c>
      <c r="M2318" s="16" t="s">
        <v>19048</v>
      </c>
      <c r="N2318" s="16" t="s">
        <v>454</v>
      </c>
      <c r="O2318" s="16" t="s">
        <v>234</v>
      </c>
      <c r="P2318" s="19">
        <v>620000</v>
      </c>
      <c r="Q2318" s="19">
        <v>6650</v>
      </c>
      <c r="R2318" s="19">
        <v>8000</v>
      </c>
      <c r="S2318" s="19">
        <v>0</v>
      </c>
      <c r="T2318" s="19">
        <v>0</v>
      </c>
      <c r="U2318" s="19"/>
      <c r="V2318" s="19">
        <v>0</v>
      </c>
      <c r="W2318" s="19"/>
      <c r="X2318" s="19">
        <v>0</v>
      </c>
      <c r="Y2318" s="19">
        <v>634650</v>
      </c>
      <c r="Z2318" s="19">
        <v>634650</v>
      </c>
      <c r="AA2318" s="20" t="s">
        <v>19049</v>
      </c>
      <c r="AB2318" s="19" t="s">
        <v>158</v>
      </c>
      <c r="AC2318" s="19" t="s">
        <v>112</v>
      </c>
    </row>
    <row r="2319" spans="1:29" x14ac:dyDescent="0.25">
      <c r="A2319" s="13" t="str">
        <f t="shared" si="76"/>
        <v>1013185889</v>
      </c>
      <c r="B2319" s="16">
        <v>248</v>
      </c>
      <c r="C2319" s="17" t="s">
        <v>19050</v>
      </c>
      <c r="D2319" s="13" t="str">
        <f t="shared" si="77"/>
        <v>1013185889</v>
      </c>
      <c r="E2319" s="17"/>
      <c r="F2319" s="16" t="s">
        <v>19051</v>
      </c>
      <c r="G2319" s="18">
        <v>44117.188680555555</v>
      </c>
      <c r="H2319" s="16" t="s">
        <v>157</v>
      </c>
      <c r="I2319" s="16" t="s">
        <v>19052</v>
      </c>
      <c r="J2319" s="16" t="s">
        <v>19052</v>
      </c>
      <c r="K2319" s="16" t="s">
        <v>19053</v>
      </c>
      <c r="L2319" s="16" t="s">
        <v>19054</v>
      </c>
      <c r="M2319" s="16" t="s">
        <v>19055</v>
      </c>
      <c r="N2319" s="16" t="s">
        <v>19056</v>
      </c>
      <c r="O2319" s="16" t="s">
        <v>19057</v>
      </c>
      <c r="P2319" s="19">
        <v>50000</v>
      </c>
      <c r="Q2319" s="19">
        <v>6650</v>
      </c>
      <c r="R2319" s="19">
        <v>10000</v>
      </c>
      <c r="S2319" s="19">
        <v>0</v>
      </c>
      <c r="T2319" s="19">
        <v>0</v>
      </c>
      <c r="U2319" s="19"/>
      <c r="V2319" s="19">
        <v>0</v>
      </c>
      <c r="W2319" s="19"/>
      <c r="X2319" s="19">
        <v>0</v>
      </c>
      <c r="Y2319" s="19">
        <v>66650</v>
      </c>
      <c r="Z2319" s="19">
        <v>66650</v>
      </c>
      <c r="AA2319" s="20" t="s">
        <v>19058</v>
      </c>
      <c r="AB2319" s="19" t="s">
        <v>168</v>
      </c>
      <c r="AC2319" s="19" t="s">
        <v>112</v>
      </c>
    </row>
    <row r="2320" spans="1:29" x14ac:dyDescent="0.25">
      <c r="A2320" s="13" t="str">
        <f t="shared" si="76"/>
        <v>1117185299</v>
      </c>
      <c r="B2320" s="16">
        <v>249</v>
      </c>
      <c r="C2320" s="17" t="s">
        <v>19059</v>
      </c>
      <c r="D2320" s="13" t="str">
        <f t="shared" si="77"/>
        <v>1117185299</v>
      </c>
      <c r="E2320" s="17"/>
      <c r="F2320" s="16" t="s">
        <v>19060</v>
      </c>
      <c r="G2320" s="18">
        <v>44117.192418981482</v>
      </c>
      <c r="H2320" s="16" t="s">
        <v>157</v>
      </c>
      <c r="I2320" s="16" t="s">
        <v>19061</v>
      </c>
      <c r="J2320" s="16" t="s">
        <v>19061</v>
      </c>
      <c r="K2320" s="16" t="s">
        <v>19062</v>
      </c>
      <c r="L2320" s="16" t="s">
        <v>19063</v>
      </c>
      <c r="M2320" s="16" t="s">
        <v>19064</v>
      </c>
      <c r="N2320" s="16" t="s">
        <v>19065</v>
      </c>
      <c r="O2320" s="16" t="s">
        <v>19066</v>
      </c>
      <c r="P2320" s="19">
        <v>70000</v>
      </c>
      <c r="Q2320" s="19">
        <v>6650</v>
      </c>
      <c r="R2320" s="19">
        <v>0</v>
      </c>
      <c r="S2320" s="19">
        <v>0</v>
      </c>
      <c r="T2320" s="19">
        <v>0</v>
      </c>
      <c r="U2320" s="19"/>
      <c r="V2320" s="19">
        <v>0</v>
      </c>
      <c r="W2320" s="19"/>
      <c r="X2320" s="19">
        <v>0</v>
      </c>
      <c r="Y2320" s="19">
        <v>76650</v>
      </c>
      <c r="Z2320" s="19">
        <v>76650</v>
      </c>
      <c r="AA2320" s="20"/>
      <c r="AB2320" s="19"/>
      <c r="AC2320" s="19" t="s">
        <v>112</v>
      </c>
    </row>
    <row r="2321" spans="1:29" x14ac:dyDescent="0.25">
      <c r="A2321" s="13" t="str">
        <f t="shared" si="76"/>
        <v>1113285194</v>
      </c>
      <c r="B2321" s="16">
        <v>250</v>
      </c>
      <c r="C2321" s="17" t="s">
        <v>19067</v>
      </c>
      <c r="D2321" s="13" t="str">
        <f t="shared" si="77"/>
        <v>1113285194</v>
      </c>
      <c r="E2321" s="17"/>
      <c r="F2321" s="16" t="s">
        <v>19068</v>
      </c>
      <c r="G2321" s="18">
        <v>44117.198703703703</v>
      </c>
      <c r="H2321" s="16" t="s">
        <v>157</v>
      </c>
      <c r="I2321" s="16" t="s">
        <v>19069</v>
      </c>
      <c r="J2321" s="16" t="s">
        <v>19069</v>
      </c>
      <c r="K2321" s="16" t="s">
        <v>19070</v>
      </c>
      <c r="L2321" s="16" t="s">
        <v>19071</v>
      </c>
      <c r="M2321" s="16" t="s">
        <v>19072</v>
      </c>
      <c r="N2321" s="16" t="s">
        <v>19073</v>
      </c>
      <c r="O2321" s="16" t="s">
        <v>19074</v>
      </c>
      <c r="P2321" s="19">
        <v>50000</v>
      </c>
      <c r="Q2321" s="19">
        <v>6650</v>
      </c>
      <c r="R2321" s="19">
        <v>9000</v>
      </c>
      <c r="S2321" s="19">
        <v>0</v>
      </c>
      <c r="T2321" s="19">
        <v>0</v>
      </c>
      <c r="U2321" s="19"/>
      <c r="V2321" s="19">
        <v>0</v>
      </c>
      <c r="W2321" s="19"/>
      <c r="X2321" s="19">
        <v>0</v>
      </c>
      <c r="Y2321" s="19">
        <v>65650</v>
      </c>
      <c r="Z2321" s="19">
        <v>65650</v>
      </c>
      <c r="AA2321" s="20" t="s">
        <v>19075</v>
      </c>
      <c r="AB2321" s="19" t="s">
        <v>163</v>
      </c>
      <c r="AC2321" s="19" t="s">
        <v>112</v>
      </c>
    </row>
    <row r="2322" spans="1:29" x14ac:dyDescent="0.25">
      <c r="A2322" s="13" t="str">
        <f t="shared" si="76"/>
        <v>1963185021</v>
      </c>
      <c r="B2322" s="16">
        <v>251</v>
      </c>
      <c r="C2322" s="17" t="s">
        <v>19076</v>
      </c>
      <c r="D2322" s="13" t="str">
        <f t="shared" si="77"/>
        <v>1963185021</v>
      </c>
      <c r="E2322" s="17"/>
      <c r="F2322" s="16" t="s">
        <v>19077</v>
      </c>
      <c r="G2322" s="18">
        <v>44117.209467592591</v>
      </c>
      <c r="H2322" s="16" t="s">
        <v>157</v>
      </c>
      <c r="I2322" s="16" t="s">
        <v>19078</v>
      </c>
      <c r="J2322" s="16" t="s">
        <v>19078</v>
      </c>
      <c r="K2322" s="16" t="s">
        <v>19079</v>
      </c>
      <c r="L2322" s="16" t="s">
        <v>19080</v>
      </c>
      <c r="M2322" s="16" t="s">
        <v>19081</v>
      </c>
      <c r="N2322" s="16" t="s">
        <v>1476</v>
      </c>
      <c r="O2322" s="16" t="s">
        <v>1477</v>
      </c>
      <c r="P2322" s="19">
        <v>110000</v>
      </c>
      <c r="Q2322" s="19">
        <v>6650</v>
      </c>
      <c r="R2322" s="19">
        <v>10000</v>
      </c>
      <c r="S2322" s="19">
        <v>0</v>
      </c>
      <c r="T2322" s="19">
        <v>0</v>
      </c>
      <c r="U2322" s="19"/>
      <c r="V2322" s="19">
        <v>0</v>
      </c>
      <c r="W2322" s="19"/>
      <c r="X2322" s="19">
        <v>0</v>
      </c>
      <c r="Y2322" s="19">
        <v>126650</v>
      </c>
      <c r="Z2322" s="19">
        <v>126650</v>
      </c>
      <c r="AA2322" s="20" t="s">
        <v>19082</v>
      </c>
      <c r="AB2322" s="19" t="s">
        <v>151</v>
      </c>
      <c r="AC2322" s="19" t="s">
        <v>112</v>
      </c>
    </row>
    <row r="2323" spans="1:29" x14ac:dyDescent="0.25">
      <c r="A2323" s="13" t="str">
        <f t="shared" si="76"/>
        <v>1462145828</v>
      </c>
      <c r="B2323" s="16">
        <v>252</v>
      </c>
      <c r="C2323" s="17" t="s">
        <v>19083</v>
      </c>
      <c r="D2323" s="13" t="str">
        <f t="shared" si="77"/>
        <v>1462145828</v>
      </c>
      <c r="E2323" s="17"/>
      <c r="F2323" s="16" t="s">
        <v>19084</v>
      </c>
      <c r="G2323" s="18">
        <v>44117.22383101852</v>
      </c>
      <c r="H2323" s="16" t="s">
        <v>157</v>
      </c>
      <c r="I2323" s="16" t="s">
        <v>19085</v>
      </c>
      <c r="J2323" s="16" t="s">
        <v>19085</v>
      </c>
      <c r="K2323" s="16" t="s">
        <v>19086</v>
      </c>
      <c r="L2323" s="16" t="s">
        <v>19087</v>
      </c>
      <c r="M2323" s="16" t="s">
        <v>19088</v>
      </c>
      <c r="N2323" s="16" t="s">
        <v>668</v>
      </c>
      <c r="O2323" s="16" t="s">
        <v>669</v>
      </c>
      <c r="P2323" s="19">
        <v>122000</v>
      </c>
      <c r="Q2323" s="19">
        <v>6650</v>
      </c>
      <c r="R2323" s="19">
        <v>7000</v>
      </c>
      <c r="S2323" s="19">
        <v>0</v>
      </c>
      <c r="T2323" s="19">
        <v>0</v>
      </c>
      <c r="U2323" s="19"/>
      <c r="V2323" s="19">
        <v>0</v>
      </c>
      <c r="W2323" s="19"/>
      <c r="X2323" s="19">
        <v>0</v>
      </c>
      <c r="Y2323" s="19">
        <v>135650</v>
      </c>
      <c r="Z2323" s="19">
        <v>135650</v>
      </c>
      <c r="AA2323" s="20" t="s">
        <v>19089</v>
      </c>
      <c r="AB2323" s="19" t="s">
        <v>158</v>
      </c>
      <c r="AC2323" s="19" t="s">
        <v>112</v>
      </c>
    </row>
    <row r="2324" spans="1:29" x14ac:dyDescent="0.25">
      <c r="A2324" s="13" t="str">
        <f t="shared" si="76"/>
        <v>1756485345</v>
      </c>
      <c r="B2324" s="16">
        <v>253</v>
      </c>
      <c r="C2324" s="17" t="s">
        <v>19090</v>
      </c>
      <c r="D2324" s="13" t="str">
        <f t="shared" si="77"/>
        <v>1756485345</v>
      </c>
      <c r="E2324" s="17"/>
      <c r="F2324" s="16" t="s">
        <v>19091</v>
      </c>
      <c r="G2324" s="18">
        <v>44117.232060185182</v>
      </c>
      <c r="H2324" s="16" t="s">
        <v>157</v>
      </c>
      <c r="I2324" s="16" t="s">
        <v>19092</v>
      </c>
      <c r="J2324" s="16" t="s">
        <v>19092</v>
      </c>
      <c r="K2324" s="16" t="s">
        <v>19093</v>
      </c>
      <c r="L2324" s="16" t="s">
        <v>19094</v>
      </c>
      <c r="M2324" s="16" t="s">
        <v>19095</v>
      </c>
      <c r="N2324" s="16" t="s">
        <v>372</v>
      </c>
      <c r="O2324" s="16" t="s">
        <v>331</v>
      </c>
      <c r="P2324" s="19">
        <v>200000</v>
      </c>
      <c r="Q2324" s="19">
        <v>6650</v>
      </c>
      <c r="R2324" s="19">
        <v>10000</v>
      </c>
      <c r="S2324" s="19">
        <v>0</v>
      </c>
      <c r="T2324" s="19">
        <v>0</v>
      </c>
      <c r="U2324" s="19"/>
      <c r="V2324" s="19">
        <v>0</v>
      </c>
      <c r="W2324" s="19"/>
      <c r="X2324" s="19">
        <v>0</v>
      </c>
      <c r="Y2324" s="19">
        <v>216650</v>
      </c>
      <c r="Z2324" s="19">
        <v>216650</v>
      </c>
      <c r="AA2324" s="20" t="s">
        <v>19096</v>
      </c>
      <c r="AB2324" s="19" t="s">
        <v>162</v>
      </c>
      <c r="AC2324" s="19" t="s">
        <v>112</v>
      </c>
    </row>
    <row r="2325" spans="1:29" x14ac:dyDescent="0.25">
      <c r="A2325" s="13" t="str">
        <f t="shared" si="76"/>
        <v>1042545939</v>
      </c>
      <c r="B2325" s="16">
        <v>254</v>
      </c>
      <c r="C2325" s="17" t="s">
        <v>19097</v>
      </c>
      <c r="D2325" s="13" t="str">
        <f t="shared" si="77"/>
        <v>1042545939</v>
      </c>
      <c r="E2325" s="17"/>
      <c r="F2325" s="16" t="s">
        <v>19098</v>
      </c>
      <c r="G2325" s="18">
        <v>44117.270092592589</v>
      </c>
      <c r="H2325" s="16" t="s">
        <v>157</v>
      </c>
      <c r="I2325" s="16" t="s">
        <v>19099</v>
      </c>
      <c r="J2325" s="16" t="s">
        <v>19099</v>
      </c>
      <c r="K2325" s="16" t="s">
        <v>19100</v>
      </c>
      <c r="L2325" s="16" t="s">
        <v>19101</v>
      </c>
      <c r="M2325" s="16" t="s">
        <v>19102</v>
      </c>
      <c r="N2325" s="16" t="s">
        <v>455</v>
      </c>
      <c r="O2325" s="16" t="s">
        <v>456</v>
      </c>
      <c r="P2325" s="19">
        <v>1094000</v>
      </c>
      <c r="Q2325" s="19">
        <v>6650</v>
      </c>
      <c r="R2325" s="19">
        <v>19000</v>
      </c>
      <c r="S2325" s="19">
        <v>0</v>
      </c>
      <c r="T2325" s="19">
        <v>0</v>
      </c>
      <c r="U2325" s="19"/>
      <c r="V2325" s="19">
        <v>0</v>
      </c>
      <c r="W2325" s="19"/>
      <c r="X2325" s="19">
        <v>0</v>
      </c>
      <c r="Y2325" s="19">
        <v>1119650</v>
      </c>
      <c r="Z2325" s="19">
        <v>1119650</v>
      </c>
      <c r="AA2325" s="20" t="s">
        <v>19103</v>
      </c>
      <c r="AB2325" s="19" t="s">
        <v>162</v>
      </c>
      <c r="AC2325" s="19" t="s">
        <v>112</v>
      </c>
    </row>
    <row r="2326" spans="1:29" x14ac:dyDescent="0.25">
      <c r="A2326" s="13" t="str">
        <f t="shared" si="76"/>
        <v>1007545066</v>
      </c>
      <c r="B2326" s="16">
        <v>255</v>
      </c>
      <c r="C2326" s="17" t="s">
        <v>19104</v>
      </c>
      <c r="D2326" s="13" t="str">
        <f t="shared" si="77"/>
        <v>1007545066</v>
      </c>
      <c r="E2326" s="17"/>
      <c r="F2326" s="16" t="s">
        <v>19105</v>
      </c>
      <c r="G2326" s="18">
        <v>44117.274895833332</v>
      </c>
      <c r="H2326" s="16" t="s">
        <v>157</v>
      </c>
      <c r="I2326" s="16" t="s">
        <v>19106</v>
      </c>
      <c r="J2326" s="16" t="s">
        <v>19106</v>
      </c>
      <c r="K2326" s="16" t="s">
        <v>19107</v>
      </c>
      <c r="L2326" s="16" t="s">
        <v>19108</v>
      </c>
      <c r="M2326" s="16" t="s">
        <v>19109</v>
      </c>
      <c r="N2326" s="16" t="s">
        <v>455</v>
      </c>
      <c r="O2326" s="16" t="s">
        <v>456</v>
      </c>
      <c r="P2326" s="19">
        <v>474000</v>
      </c>
      <c r="Q2326" s="19">
        <v>6650</v>
      </c>
      <c r="R2326" s="19">
        <v>31000</v>
      </c>
      <c r="S2326" s="19">
        <v>0</v>
      </c>
      <c r="T2326" s="19">
        <v>0</v>
      </c>
      <c r="U2326" s="19"/>
      <c r="V2326" s="19">
        <v>0</v>
      </c>
      <c r="W2326" s="19"/>
      <c r="X2326" s="19">
        <v>0</v>
      </c>
      <c r="Y2326" s="19">
        <v>511650</v>
      </c>
      <c r="Z2326" s="19">
        <v>511650</v>
      </c>
      <c r="AA2326" s="20" t="s">
        <v>19110</v>
      </c>
      <c r="AB2326" s="19" t="s">
        <v>151</v>
      </c>
      <c r="AC2326" s="19" t="s">
        <v>112</v>
      </c>
    </row>
    <row r="2327" spans="1:29" x14ac:dyDescent="0.25">
      <c r="A2327" s="13" t="str">
        <f t="shared" si="76"/>
        <v>1289285892</v>
      </c>
      <c r="B2327" s="16">
        <v>256</v>
      </c>
      <c r="C2327" s="17" t="s">
        <v>19111</v>
      </c>
      <c r="D2327" s="13" t="str">
        <f t="shared" si="77"/>
        <v>1289285892</v>
      </c>
      <c r="E2327" s="17"/>
      <c r="F2327" s="16" t="s">
        <v>19112</v>
      </c>
      <c r="G2327" s="18">
        <v>44117.27815972222</v>
      </c>
      <c r="H2327" s="16" t="s">
        <v>157</v>
      </c>
      <c r="I2327" s="16" t="s">
        <v>19113</v>
      </c>
      <c r="J2327" s="16" t="s">
        <v>19113</v>
      </c>
      <c r="K2327" s="16" t="s">
        <v>19114</v>
      </c>
      <c r="L2327" s="16" t="s">
        <v>19115</v>
      </c>
      <c r="M2327" s="16" t="s">
        <v>19116</v>
      </c>
      <c r="N2327" s="16" t="s">
        <v>19117</v>
      </c>
      <c r="O2327" s="16" t="s">
        <v>19118</v>
      </c>
      <c r="P2327" s="19">
        <v>50000</v>
      </c>
      <c r="Q2327" s="19">
        <v>6650</v>
      </c>
      <c r="R2327" s="19">
        <v>29000</v>
      </c>
      <c r="S2327" s="19">
        <v>0</v>
      </c>
      <c r="T2327" s="19">
        <v>0</v>
      </c>
      <c r="U2327" s="19"/>
      <c r="V2327" s="19">
        <v>0</v>
      </c>
      <c r="W2327" s="19"/>
      <c r="X2327" s="19">
        <v>0</v>
      </c>
      <c r="Y2327" s="19">
        <v>85650</v>
      </c>
      <c r="Z2327" s="19">
        <v>85650</v>
      </c>
      <c r="AA2327" s="20" t="s">
        <v>19119</v>
      </c>
      <c r="AB2327" s="19" t="s">
        <v>151</v>
      </c>
      <c r="AC2327" s="19" t="s">
        <v>112</v>
      </c>
    </row>
    <row r="2328" spans="1:29" x14ac:dyDescent="0.25">
      <c r="A2328" s="13" t="str">
        <f t="shared" ref="A2328:A2391" si="78">D2328</f>
        <v>1005985290</v>
      </c>
      <c r="B2328" s="16">
        <v>257</v>
      </c>
      <c r="C2328" s="17" t="s">
        <v>19120</v>
      </c>
      <c r="D2328" s="13" t="str">
        <f t="shared" si="77"/>
        <v>1005985290</v>
      </c>
      <c r="E2328" s="17"/>
      <c r="F2328" s="16" t="s">
        <v>19121</v>
      </c>
      <c r="G2328" s="18">
        <v>44117.282314814816</v>
      </c>
      <c r="H2328" s="16" t="s">
        <v>157</v>
      </c>
      <c r="I2328" s="16" t="s">
        <v>19122</v>
      </c>
      <c r="J2328" s="16" t="s">
        <v>19122</v>
      </c>
      <c r="K2328" s="16" t="s">
        <v>19123</v>
      </c>
      <c r="L2328" s="16" t="s">
        <v>19124</v>
      </c>
      <c r="M2328" s="16" t="s">
        <v>19125</v>
      </c>
      <c r="N2328" s="16" t="s">
        <v>787</v>
      </c>
      <c r="O2328" s="16" t="s">
        <v>788</v>
      </c>
      <c r="P2328" s="19">
        <v>474000</v>
      </c>
      <c r="Q2328" s="19">
        <v>6650</v>
      </c>
      <c r="R2328" s="19">
        <v>10000</v>
      </c>
      <c r="S2328" s="19">
        <v>0</v>
      </c>
      <c r="T2328" s="19">
        <v>0</v>
      </c>
      <c r="U2328" s="19"/>
      <c r="V2328" s="19">
        <v>0</v>
      </c>
      <c r="W2328" s="19"/>
      <c r="X2328" s="19">
        <v>0</v>
      </c>
      <c r="Y2328" s="19">
        <v>490650</v>
      </c>
      <c r="Z2328" s="19">
        <v>490650</v>
      </c>
      <c r="AA2328" s="20" t="s">
        <v>19126</v>
      </c>
      <c r="AB2328" s="19" t="s">
        <v>151</v>
      </c>
      <c r="AC2328" s="19" t="s">
        <v>112</v>
      </c>
    </row>
    <row r="2329" spans="1:29" x14ac:dyDescent="0.25">
      <c r="A2329" s="13" t="str">
        <f t="shared" si="78"/>
        <v>1072095303</v>
      </c>
      <c r="B2329" s="16">
        <v>258</v>
      </c>
      <c r="C2329" s="17" t="s">
        <v>19127</v>
      </c>
      <c r="D2329" s="13" t="str">
        <f t="shared" si="77"/>
        <v>1072095303</v>
      </c>
      <c r="E2329" s="17"/>
      <c r="F2329" s="16" t="s">
        <v>19128</v>
      </c>
      <c r="G2329" s="18">
        <v>44117.291504629633</v>
      </c>
      <c r="H2329" s="16" t="s">
        <v>157</v>
      </c>
      <c r="I2329" s="16" t="s">
        <v>19129</v>
      </c>
      <c r="J2329" s="16" t="s">
        <v>19129</v>
      </c>
      <c r="K2329" s="16" t="s">
        <v>19130</v>
      </c>
      <c r="L2329" s="16" t="s">
        <v>19131</v>
      </c>
      <c r="M2329" s="16" t="s">
        <v>19132</v>
      </c>
      <c r="N2329" s="16" t="s">
        <v>1309</v>
      </c>
      <c r="O2329" s="16" t="s">
        <v>1310</v>
      </c>
      <c r="P2329" s="19">
        <v>475000</v>
      </c>
      <c r="Q2329" s="19">
        <v>6650</v>
      </c>
      <c r="R2329" s="19">
        <v>10000</v>
      </c>
      <c r="S2329" s="19">
        <v>0</v>
      </c>
      <c r="T2329" s="19">
        <v>0</v>
      </c>
      <c r="U2329" s="19"/>
      <c r="V2329" s="19">
        <v>0</v>
      </c>
      <c r="W2329" s="19"/>
      <c r="X2329" s="19">
        <v>0</v>
      </c>
      <c r="Y2329" s="19">
        <v>491650</v>
      </c>
      <c r="Z2329" s="19">
        <v>491650</v>
      </c>
      <c r="AA2329" s="20" t="s">
        <v>19133</v>
      </c>
      <c r="AB2329" s="19" t="s">
        <v>162</v>
      </c>
      <c r="AC2329" s="19" t="s">
        <v>112</v>
      </c>
    </row>
    <row r="2330" spans="1:29" x14ac:dyDescent="0.25">
      <c r="A2330" s="13" t="str">
        <f t="shared" si="78"/>
        <v>1761545548</v>
      </c>
      <c r="B2330" s="16">
        <v>259</v>
      </c>
      <c r="C2330" s="17" t="s">
        <v>19134</v>
      </c>
      <c r="D2330" s="13" t="str">
        <f t="shared" si="77"/>
        <v>1761545548</v>
      </c>
      <c r="E2330" s="17"/>
      <c r="F2330" s="16" t="s">
        <v>19135</v>
      </c>
      <c r="G2330" s="18">
        <v>44117.313275462962</v>
      </c>
      <c r="H2330" s="16" t="s">
        <v>157</v>
      </c>
      <c r="I2330" s="16" t="s">
        <v>19136</v>
      </c>
      <c r="J2330" s="16" t="s">
        <v>19136</v>
      </c>
      <c r="K2330" s="16" t="s">
        <v>19137</v>
      </c>
      <c r="L2330" s="16" t="s">
        <v>19138</v>
      </c>
      <c r="M2330" s="16" t="s">
        <v>19139</v>
      </c>
      <c r="N2330" s="16" t="s">
        <v>19140</v>
      </c>
      <c r="O2330" s="16" t="s">
        <v>19141</v>
      </c>
      <c r="P2330" s="19">
        <v>1040000</v>
      </c>
      <c r="Q2330" s="19">
        <v>6650</v>
      </c>
      <c r="R2330" s="19">
        <v>27000</v>
      </c>
      <c r="S2330" s="19">
        <v>0</v>
      </c>
      <c r="T2330" s="19">
        <v>0</v>
      </c>
      <c r="U2330" s="19"/>
      <c r="V2330" s="19">
        <v>0</v>
      </c>
      <c r="W2330" s="19"/>
      <c r="X2330" s="19">
        <v>0</v>
      </c>
      <c r="Y2330" s="19">
        <v>1073650</v>
      </c>
      <c r="Z2330" s="19">
        <v>1073650</v>
      </c>
      <c r="AA2330" s="20" t="s">
        <v>19142</v>
      </c>
      <c r="AB2330" s="19" t="s">
        <v>162</v>
      </c>
      <c r="AC2330" s="19" t="s">
        <v>112</v>
      </c>
    </row>
    <row r="2331" spans="1:29" x14ac:dyDescent="0.25">
      <c r="A2331" s="13" t="str">
        <f t="shared" si="78"/>
        <v>1308295189</v>
      </c>
      <c r="B2331" s="16">
        <v>260</v>
      </c>
      <c r="C2331" s="17" t="s">
        <v>19143</v>
      </c>
      <c r="D2331" s="13" t="str">
        <f t="shared" si="77"/>
        <v>1308295189</v>
      </c>
      <c r="E2331" s="17"/>
      <c r="F2331" s="16" t="s">
        <v>19144</v>
      </c>
      <c r="G2331" s="18">
        <v>44117.320347222223</v>
      </c>
      <c r="H2331" s="16" t="s">
        <v>157</v>
      </c>
      <c r="I2331" s="16" t="s">
        <v>19145</v>
      </c>
      <c r="J2331" s="16" t="s">
        <v>19145</v>
      </c>
      <c r="K2331" s="16" t="s">
        <v>19146</v>
      </c>
      <c r="L2331" s="16" t="s">
        <v>19147</v>
      </c>
      <c r="M2331" s="16" t="s">
        <v>19148</v>
      </c>
      <c r="N2331" s="16" t="s">
        <v>19149</v>
      </c>
      <c r="O2331" s="16" t="s">
        <v>19150</v>
      </c>
      <c r="P2331" s="19">
        <v>50000</v>
      </c>
      <c r="Q2331" s="19">
        <v>6650</v>
      </c>
      <c r="R2331" s="19">
        <v>0</v>
      </c>
      <c r="S2331" s="19">
        <v>0</v>
      </c>
      <c r="T2331" s="19">
        <v>0</v>
      </c>
      <c r="U2331" s="19"/>
      <c r="V2331" s="19">
        <v>0</v>
      </c>
      <c r="W2331" s="19"/>
      <c r="X2331" s="19">
        <v>0</v>
      </c>
      <c r="Y2331" s="19">
        <v>56650</v>
      </c>
      <c r="Z2331" s="19">
        <v>56650</v>
      </c>
      <c r="AA2331" s="20"/>
      <c r="AB2331" s="19"/>
      <c r="AC2331" s="19" t="s">
        <v>112</v>
      </c>
    </row>
    <row r="2332" spans="1:29" x14ac:dyDescent="0.25">
      <c r="A2332" s="13" t="str">
        <f t="shared" si="78"/>
        <v>1561395661</v>
      </c>
      <c r="B2332" s="16">
        <v>261</v>
      </c>
      <c r="C2332" s="17" t="s">
        <v>19151</v>
      </c>
      <c r="D2332" s="13" t="str">
        <f t="shared" si="77"/>
        <v>1561395661</v>
      </c>
      <c r="E2332" s="17"/>
      <c r="F2332" s="16" t="s">
        <v>19152</v>
      </c>
      <c r="G2332" s="18">
        <v>44117.325868055559</v>
      </c>
      <c r="H2332" s="16" t="s">
        <v>157</v>
      </c>
      <c r="I2332" s="16" t="s">
        <v>19153</v>
      </c>
      <c r="J2332" s="16" t="s">
        <v>19153</v>
      </c>
      <c r="K2332" s="16" t="s">
        <v>19154</v>
      </c>
      <c r="L2332" s="16" t="s">
        <v>19155</v>
      </c>
      <c r="M2332" s="16" t="s">
        <v>19156</v>
      </c>
      <c r="N2332" s="16" t="s">
        <v>19157</v>
      </c>
      <c r="O2332" s="16" t="s">
        <v>19158</v>
      </c>
      <c r="P2332" s="19">
        <v>50000</v>
      </c>
      <c r="Q2332" s="19">
        <v>6650</v>
      </c>
      <c r="R2332" s="19">
        <v>0</v>
      </c>
      <c r="S2332" s="19">
        <v>0</v>
      </c>
      <c r="T2332" s="19">
        <v>0</v>
      </c>
      <c r="U2332" s="19"/>
      <c r="V2332" s="19">
        <v>0</v>
      </c>
      <c r="W2332" s="19"/>
      <c r="X2332" s="19">
        <v>0</v>
      </c>
      <c r="Y2332" s="19">
        <v>56650</v>
      </c>
      <c r="Z2332" s="19">
        <v>56650</v>
      </c>
      <c r="AA2332" s="20"/>
      <c r="AB2332" s="19"/>
      <c r="AC2332" s="19" t="s">
        <v>112</v>
      </c>
    </row>
    <row r="2333" spans="1:29" x14ac:dyDescent="0.25">
      <c r="A2333" s="13" t="str">
        <f t="shared" si="78"/>
        <v>1121295747</v>
      </c>
      <c r="B2333" s="16">
        <v>262</v>
      </c>
      <c r="C2333" s="17" t="s">
        <v>19159</v>
      </c>
      <c r="D2333" s="13" t="str">
        <f t="shared" si="77"/>
        <v>1121295747</v>
      </c>
      <c r="E2333" s="17"/>
      <c r="F2333" s="16" t="s">
        <v>19160</v>
      </c>
      <c r="G2333" s="18">
        <v>44117.331250000003</v>
      </c>
      <c r="H2333" s="16" t="s">
        <v>157</v>
      </c>
      <c r="I2333" s="16" t="s">
        <v>19161</v>
      </c>
      <c r="J2333" s="16" t="s">
        <v>19161</v>
      </c>
      <c r="K2333" s="16" t="s">
        <v>19162</v>
      </c>
      <c r="L2333" s="16" t="s">
        <v>19163</v>
      </c>
      <c r="M2333" s="16" t="s">
        <v>19164</v>
      </c>
      <c r="N2333" s="16" t="s">
        <v>3157</v>
      </c>
      <c r="O2333" s="16" t="s">
        <v>3158</v>
      </c>
      <c r="P2333" s="19">
        <v>508000</v>
      </c>
      <c r="Q2333" s="19">
        <v>6650</v>
      </c>
      <c r="R2333" s="19">
        <v>10000</v>
      </c>
      <c r="S2333" s="19">
        <v>0</v>
      </c>
      <c r="T2333" s="19">
        <v>0</v>
      </c>
      <c r="U2333" s="19"/>
      <c r="V2333" s="19">
        <v>0</v>
      </c>
      <c r="W2333" s="19"/>
      <c r="X2333" s="19">
        <v>0</v>
      </c>
      <c r="Y2333" s="19">
        <v>524650</v>
      </c>
      <c r="Z2333" s="19">
        <v>524650</v>
      </c>
      <c r="AA2333" s="20" t="s">
        <v>19165</v>
      </c>
      <c r="AB2333" s="19" t="s">
        <v>151</v>
      </c>
      <c r="AC2333" s="19" t="s">
        <v>112</v>
      </c>
    </row>
    <row r="2334" spans="1:29" x14ac:dyDescent="0.25">
      <c r="A2334" s="13" t="str">
        <f t="shared" si="78"/>
        <v>1918055026</v>
      </c>
      <c r="B2334" s="16">
        <v>263</v>
      </c>
      <c r="C2334" s="17" t="s">
        <v>19166</v>
      </c>
      <c r="D2334" s="13" t="str">
        <f t="shared" si="77"/>
        <v>1918055026</v>
      </c>
      <c r="E2334" s="17"/>
      <c r="F2334" s="16" t="s">
        <v>19167</v>
      </c>
      <c r="G2334" s="18">
        <v>44117.334155092591</v>
      </c>
      <c r="H2334" s="16" t="s">
        <v>157</v>
      </c>
      <c r="I2334" s="16" t="s">
        <v>19168</v>
      </c>
      <c r="J2334" s="16" t="s">
        <v>19168</v>
      </c>
      <c r="K2334" s="16" t="s">
        <v>19169</v>
      </c>
      <c r="L2334" s="16" t="s">
        <v>19170</v>
      </c>
      <c r="M2334" s="16" t="s">
        <v>19171</v>
      </c>
      <c r="N2334" s="16" t="s">
        <v>450</v>
      </c>
      <c r="O2334" s="16" t="s">
        <v>451</v>
      </c>
      <c r="P2334" s="19">
        <v>1049000</v>
      </c>
      <c r="Q2334" s="19">
        <v>6650</v>
      </c>
      <c r="R2334" s="19">
        <v>13000</v>
      </c>
      <c r="S2334" s="19">
        <v>0</v>
      </c>
      <c r="T2334" s="19">
        <v>0</v>
      </c>
      <c r="U2334" s="19"/>
      <c r="V2334" s="19">
        <v>0</v>
      </c>
      <c r="W2334" s="19"/>
      <c r="X2334" s="19">
        <v>0</v>
      </c>
      <c r="Y2334" s="19">
        <v>1068650</v>
      </c>
      <c r="Z2334" s="19">
        <v>1068650</v>
      </c>
      <c r="AA2334" s="20" t="s">
        <v>19172</v>
      </c>
      <c r="AB2334" s="19" t="s">
        <v>162</v>
      </c>
      <c r="AC2334" s="19" t="s">
        <v>112</v>
      </c>
    </row>
    <row r="2335" spans="1:29" x14ac:dyDescent="0.25">
      <c r="A2335" s="13" t="str">
        <f t="shared" si="78"/>
        <v>1543155292</v>
      </c>
      <c r="B2335" s="16">
        <v>264</v>
      </c>
      <c r="C2335" s="17" t="s">
        <v>19173</v>
      </c>
      <c r="D2335" s="13" t="str">
        <f t="shared" si="77"/>
        <v>1543155292</v>
      </c>
      <c r="E2335" s="17"/>
      <c r="F2335" s="16" t="s">
        <v>19174</v>
      </c>
      <c r="G2335" s="18">
        <v>44117.340636574074</v>
      </c>
      <c r="H2335" s="16" t="s">
        <v>157</v>
      </c>
      <c r="I2335" s="16" t="s">
        <v>19175</v>
      </c>
      <c r="J2335" s="16" t="s">
        <v>19175</v>
      </c>
      <c r="K2335" s="16" t="s">
        <v>19176</v>
      </c>
      <c r="L2335" s="16" t="s">
        <v>19177</v>
      </c>
      <c r="M2335" s="16" t="s">
        <v>19178</v>
      </c>
      <c r="N2335" s="16" t="s">
        <v>19179</v>
      </c>
      <c r="O2335" s="16" t="s">
        <v>19180</v>
      </c>
      <c r="P2335" s="19">
        <v>50000</v>
      </c>
      <c r="Q2335" s="19">
        <v>6650</v>
      </c>
      <c r="R2335" s="19">
        <v>8000</v>
      </c>
      <c r="S2335" s="19">
        <v>0</v>
      </c>
      <c r="T2335" s="19">
        <v>0</v>
      </c>
      <c r="U2335" s="19"/>
      <c r="V2335" s="19">
        <v>0</v>
      </c>
      <c r="W2335" s="19"/>
      <c r="X2335" s="19">
        <v>0</v>
      </c>
      <c r="Y2335" s="19">
        <v>64650</v>
      </c>
      <c r="Z2335" s="19">
        <v>64650</v>
      </c>
      <c r="AA2335" s="20" t="s">
        <v>19181</v>
      </c>
      <c r="AB2335" s="19" t="s">
        <v>162</v>
      </c>
      <c r="AC2335" s="19" t="s">
        <v>112</v>
      </c>
    </row>
    <row r="2336" spans="1:29" x14ac:dyDescent="0.25">
      <c r="A2336" s="13" t="str">
        <f t="shared" si="78"/>
        <v>1907495649</v>
      </c>
      <c r="B2336" s="16">
        <v>265</v>
      </c>
      <c r="C2336" s="17" t="s">
        <v>19182</v>
      </c>
      <c r="D2336" s="13" t="str">
        <f t="shared" si="77"/>
        <v>1907495649</v>
      </c>
      <c r="E2336" s="17"/>
      <c r="F2336" s="16" t="s">
        <v>19183</v>
      </c>
      <c r="G2336" s="18">
        <v>44117.3515162037</v>
      </c>
      <c r="H2336" s="16" t="s">
        <v>157</v>
      </c>
      <c r="I2336" s="16" t="s">
        <v>19184</v>
      </c>
      <c r="J2336" s="16" t="s">
        <v>19184</v>
      </c>
      <c r="K2336" s="16" t="s">
        <v>19185</v>
      </c>
      <c r="L2336" s="16" t="s">
        <v>19186</v>
      </c>
      <c r="M2336" s="16" t="s">
        <v>19187</v>
      </c>
      <c r="N2336" s="16" t="s">
        <v>4525</v>
      </c>
      <c r="O2336" s="16" t="s">
        <v>4526</v>
      </c>
      <c r="P2336" s="19">
        <v>1260000</v>
      </c>
      <c r="Q2336" s="19">
        <v>6650</v>
      </c>
      <c r="R2336" s="19">
        <v>22000</v>
      </c>
      <c r="S2336" s="19">
        <v>0</v>
      </c>
      <c r="T2336" s="19">
        <v>0</v>
      </c>
      <c r="U2336" s="19"/>
      <c r="V2336" s="19">
        <v>0</v>
      </c>
      <c r="W2336" s="19"/>
      <c r="X2336" s="19">
        <v>0</v>
      </c>
      <c r="Y2336" s="19">
        <v>1288650</v>
      </c>
      <c r="Z2336" s="19">
        <v>1288650</v>
      </c>
      <c r="AA2336" s="20" t="s">
        <v>19188</v>
      </c>
      <c r="AB2336" s="19" t="s">
        <v>240</v>
      </c>
      <c r="AC2336" s="19" t="s">
        <v>112</v>
      </c>
    </row>
    <row r="2337" spans="1:29" x14ac:dyDescent="0.25">
      <c r="A2337" s="13" t="str">
        <f t="shared" si="78"/>
        <v>1835595949</v>
      </c>
      <c r="B2337" s="16">
        <v>266</v>
      </c>
      <c r="C2337" s="17" t="s">
        <v>19189</v>
      </c>
      <c r="D2337" s="13" t="str">
        <f t="shared" si="77"/>
        <v>1835595949</v>
      </c>
      <c r="E2337" s="17"/>
      <c r="F2337" s="16" t="s">
        <v>19190</v>
      </c>
      <c r="G2337" s="18">
        <v>44117.351921296293</v>
      </c>
      <c r="H2337" s="16" t="s">
        <v>157</v>
      </c>
      <c r="I2337" s="16" t="s">
        <v>19191</v>
      </c>
      <c r="J2337" s="16" t="s">
        <v>19191</v>
      </c>
      <c r="K2337" s="16" t="s">
        <v>19192</v>
      </c>
      <c r="L2337" s="16" t="s">
        <v>19193</v>
      </c>
      <c r="M2337" s="16" t="s">
        <v>19194</v>
      </c>
      <c r="N2337" s="16" t="s">
        <v>266</v>
      </c>
      <c r="O2337" s="16" t="s">
        <v>267</v>
      </c>
      <c r="P2337" s="19">
        <v>91000</v>
      </c>
      <c r="Q2337" s="19">
        <v>6650</v>
      </c>
      <c r="R2337" s="19">
        <v>8000</v>
      </c>
      <c r="S2337" s="19">
        <v>0</v>
      </c>
      <c r="T2337" s="19">
        <v>0</v>
      </c>
      <c r="U2337" s="19"/>
      <c r="V2337" s="19">
        <v>0</v>
      </c>
      <c r="W2337" s="19"/>
      <c r="X2337" s="19">
        <v>0</v>
      </c>
      <c r="Y2337" s="19">
        <v>105650</v>
      </c>
      <c r="Z2337" s="19">
        <v>105650</v>
      </c>
      <c r="AA2337" s="20" t="s">
        <v>19195</v>
      </c>
      <c r="AB2337" s="19" t="s">
        <v>138</v>
      </c>
      <c r="AC2337" s="19" t="s">
        <v>112</v>
      </c>
    </row>
    <row r="2338" spans="1:29" x14ac:dyDescent="0.25">
      <c r="A2338" s="13" t="str">
        <f t="shared" si="78"/>
        <v>1517595104</v>
      </c>
      <c r="B2338" s="16">
        <v>267</v>
      </c>
      <c r="C2338" s="17" t="s">
        <v>19196</v>
      </c>
      <c r="D2338" s="13" t="str">
        <f t="shared" si="77"/>
        <v>1517595104</v>
      </c>
      <c r="E2338" s="17"/>
      <c r="F2338" s="16" t="s">
        <v>19197</v>
      </c>
      <c r="G2338" s="18">
        <v>44117.354062500002</v>
      </c>
      <c r="H2338" s="16" t="s">
        <v>157</v>
      </c>
      <c r="I2338" s="16" t="s">
        <v>19198</v>
      </c>
      <c r="J2338" s="16" t="s">
        <v>19198</v>
      </c>
      <c r="K2338" s="16" t="s">
        <v>19199</v>
      </c>
      <c r="L2338" s="16" t="s">
        <v>19200</v>
      </c>
      <c r="M2338" s="16" t="s">
        <v>19201</v>
      </c>
      <c r="N2338" s="16" t="s">
        <v>266</v>
      </c>
      <c r="O2338" s="16" t="s">
        <v>267</v>
      </c>
      <c r="P2338" s="19">
        <v>474000</v>
      </c>
      <c r="Q2338" s="19">
        <v>6650</v>
      </c>
      <c r="R2338" s="19">
        <v>10000</v>
      </c>
      <c r="S2338" s="19">
        <v>0</v>
      </c>
      <c r="T2338" s="19">
        <v>0</v>
      </c>
      <c r="U2338" s="19"/>
      <c r="V2338" s="19">
        <v>0</v>
      </c>
      <c r="W2338" s="19"/>
      <c r="X2338" s="19">
        <v>0</v>
      </c>
      <c r="Y2338" s="19">
        <v>490650</v>
      </c>
      <c r="Z2338" s="19">
        <v>490650</v>
      </c>
      <c r="AA2338" s="20" t="s">
        <v>19202</v>
      </c>
      <c r="AB2338" s="19" t="s">
        <v>162</v>
      </c>
      <c r="AC2338" s="19" t="s">
        <v>112</v>
      </c>
    </row>
    <row r="2339" spans="1:29" x14ac:dyDescent="0.25">
      <c r="A2339" s="13" t="str">
        <f t="shared" si="78"/>
        <v>1974255746</v>
      </c>
      <c r="B2339" s="16">
        <v>268</v>
      </c>
      <c r="C2339" s="17" t="s">
        <v>19203</v>
      </c>
      <c r="D2339" s="13" t="str">
        <f t="shared" si="77"/>
        <v>1974255746</v>
      </c>
      <c r="E2339" s="17"/>
      <c r="F2339" s="16" t="s">
        <v>19204</v>
      </c>
      <c r="G2339" s="18">
        <v>44117.356111111112</v>
      </c>
      <c r="H2339" s="16" t="s">
        <v>157</v>
      </c>
      <c r="I2339" s="16" t="s">
        <v>19205</v>
      </c>
      <c r="J2339" s="16" t="s">
        <v>19205</v>
      </c>
      <c r="K2339" s="16" t="s">
        <v>19206</v>
      </c>
      <c r="L2339" s="16" t="s">
        <v>19207</v>
      </c>
      <c r="M2339" s="16" t="s">
        <v>19208</v>
      </c>
      <c r="N2339" s="16" t="s">
        <v>780</v>
      </c>
      <c r="O2339" s="16" t="s">
        <v>781</v>
      </c>
      <c r="P2339" s="19">
        <v>1200000</v>
      </c>
      <c r="Q2339" s="19">
        <v>6650</v>
      </c>
      <c r="R2339" s="19">
        <v>10000</v>
      </c>
      <c r="S2339" s="19">
        <v>0</v>
      </c>
      <c r="T2339" s="19">
        <v>0</v>
      </c>
      <c r="U2339" s="19"/>
      <c r="V2339" s="19">
        <v>0</v>
      </c>
      <c r="W2339" s="19"/>
      <c r="X2339" s="19">
        <v>0</v>
      </c>
      <c r="Y2339" s="19">
        <v>1216650</v>
      </c>
      <c r="Z2339" s="19">
        <v>1216650</v>
      </c>
      <c r="AA2339" s="20" t="s">
        <v>19209</v>
      </c>
      <c r="AB2339" s="19" t="s">
        <v>162</v>
      </c>
      <c r="AC2339" s="19" t="s">
        <v>112</v>
      </c>
    </row>
    <row r="2340" spans="1:29" x14ac:dyDescent="0.25">
      <c r="A2340" s="13" t="str">
        <f t="shared" si="78"/>
        <v>1837355794</v>
      </c>
      <c r="B2340" s="16">
        <v>269</v>
      </c>
      <c r="C2340" s="17" t="s">
        <v>19210</v>
      </c>
      <c r="D2340" s="13" t="str">
        <f t="shared" si="77"/>
        <v>1837355794</v>
      </c>
      <c r="E2340" s="17"/>
      <c r="F2340" s="16" t="s">
        <v>19211</v>
      </c>
      <c r="G2340" s="18">
        <v>44117.368217592593</v>
      </c>
      <c r="H2340" s="16" t="s">
        <v>157</v>
      </c>
      <c r="I2340" s="16" t="s">
        <v>19212</v>
      </c>
      <c r="J2340" s="16" t="s">
        <v>19212</v>
      </c>
      <c r="K2340" s="16" t="s">
        <v>19213</v>
      </c>
      <c r="L2340" s="16" t="s">
        <v>19214</v>
      </c>
      <c r="M2340" s="16" t="s">
        <v>19215</v>
      </c>
      <c r="N2340" s="16" t="s">
        <v>820</v>
      </c>
      <c r="O2340" s="16" t="s">
        <v>821</v>
      </c>
      <c r="P2340" s="19">
        <v>2048000</v>
      </c>
      <c r="Q2340" s="19">
        <v>6650</v>
      </c>
      <c r="R2340" s="19">
        <v>0</v>
      </c>
      <c r="S2340" s="19">
        <v>0</v>
      </c>
      <c r="T2340" s="19">
        <v>0</v>
      </c>
      <c r="U2340" s="19"/>
      <c r="V2340" s="19">
        <v>0</v>
      </c>
      <c r="W2340" s="19"/>
      <c r="X2340" s="19">
        <v>0</v>
      </c>
      <c r="Y2340" s="19">
        <v>2054650</v>
      </c>
      <c r="Z2340" s="19">
        <v>2054650</v>
      </c>
      <c r="AA2340" s="20"/>
      <c r="AB2340" s="19"/>
      <c r="AC2340" s="19" t="s">
        <v>112</v>
      </c>
    </row>
    <row r="2341" spans="1:29" x14ac:dyDescent="0.25">
      <c r="A2341" s="13" t="str">
        <f t="shared" si="78"/>
        <v>1516355432</v>
      </c>
      <c r="B2341" s="16">
        <v>270</v>
      </c>
      <c r="C2341" s="17" t="s">
        <v>19216</v>
      </c>
      <c r="D2341" s="13" t="str">
        <f t="shared" si="77"/>
        <v>1516355432</v>
      </c>
      <c r="E2341" s="17"/>
      <c r="F2341" s="16" t="s">
        <v>19217</v>
      </c>
      <c r="G2341" s="18">
        <v>44117.371319444443</v>
      </c>
      <c r="H2341" s="16" t="s">
        <v>157</v>
      </c>
      <c r="I2341" s="16" t="s">
        <v>19218</v>
      </c>
      <c r="J2341" s="16" t="s">
        <v>19218</v>
      </c>
      <c r="K2341" s="16" t="s">
        <v>19219</v>
      </c>
      <c r="L2341" s="16" t="s">
        <v>19220</v>
      </c>
      <c r="M2341" s="16" t="s">
        <v>19221</v>
      </c>
      <c r="N2341" s="16" t="s">
        <v>19222</v>
      </c>
      <c r="O2341" s="16" t="s">
        <v>19223</v>
      </c>
      <c r="P2341" s="19">
        <v>50000</v>
      </c>
      <c r="Q2341" s="19">
        <v>6650</v>
      </c>
      <c r="R2341" s="19">
        <v>10000</v>
      </c>
      <c r="S2341" s="19">
        <v>0</v>
      </c>
      <c r="T2341" s="19">
        <v>0</v>
      </c>
      <c r="U2341" s="19"/>
      <c r="V2341" s="19">
        <v>0</v>
      </c>
      <c r="W2341" s="19"/>
      <c r="X2341" s="19">
        <v>0</v>
      </c>
      <c r="Y2341" s="19">
        <v>66650</v>
      </c>
      <c r="Z2341" s="19">
        <v>66650</v>
      </c>
      <c r="AA2341" s="20" t="s">
        <v>19224</v>
      </c>
      <c r="AB2341" s="19" t="s">
        <v>162</v>
      </c>
      <c r="AC2341" s="19" t="s">
        <v>112</v>
      </c>
    </row>
    <row r="2342" spans="1:29" x14ac:dyDescent="0.25">
      <c r="A2342" s="13" t="str">
        <f t="shared" si="78"/>
        <v>1341455174</v>
      </c>
      <c r="B2342" s="16">
        <v>271</v>
      </c>
      <c r="C2342" s="17" t="s">
        <v>19225</v>
      </c>
      <c r="D2342" s="13" t="str">
        <f t="shared" si="77"/>
        <v>1341455174</v>
      </c>
      <c r="E2342" s="17"/>
      <c r="F2342" s="16" t="s">
        <v>19226</v>
      </c>
      <c r="G2342" s="18">
        <v>44117.37358796296</v>
      </c>
      <c r="H2342" s="16" t="s">
        <v>157</v>
      </c>
      <c r="I2342" s="16" t="s">
        <v>19227</v>
      </c>
      <c r="J2342" s="16" t="s">
        <v>19227</v>
      </c>
      <c r="K2342" s="16" t="s">
        <v>19228</v>
      </c>
      <c r="L2342" s="16" t="s">
        <v>19229</v>
      </c>
      <c r="M2342" s="16" t="s">
        <v>19230</v>
      </c>
      <c r="N2342" s="16" t="s">
        <v>492</v>
      </c>
      <c r="O2342" s="16" t="s">
        <v>493</v>
      </c>
      <c r="P2342" s="19">
        <v>651000</v>
      </c>
      <c r="Q2342" s="19">
        <v>6650</v>
      </c>
      <c r="R2342" s="19">
        <v>86000</v>
      </c>
      <c r="S2342" s="19">
        <v>0</v>
      </c>
      <c r="T2342" s="19">
        <v>0</v>
      </c>
      <c r="U2342" s="19"/>
      <c r="V2342" s="19">
        <v>0</v>
      </c>
      <c r="W2342" s="19"/>
      <c r="X2342" s="19">
        <v>0</v>
      </c>
      <c r="Y2342" s="19">
        <v>743650</v>
      </c>
      <c r="Z2342" s="19">
        <v>743650</v>
      </c>
      <c r="AA2342" s="20" t="s">
        <v>19231</v>
      </c>
      <c r="AB2342" s="19" t="s">
        <v>151</v>
      </c>
      <c r="AC2342" s="19" t="s">
        <v>112</v>
      </c>
    </row>
    <row r="2343" spans="1:29" x14ac:dyDescent="0.25">
      <c r="A2343" s="13" t="str">
        <f t="shared" si="78"/>
        <v>1472455286</v>
      </c>
      <c r="B2343" s="16">
        <v>272</v>
      </c>
      <c r="C2343" s="17" t="s">
        <v>19232</v>
      </c>
      <c r="D2343" s="13" t="str">
        <f t="shared" si="77"/>
        <v>1472455286</v>
      </c>
      <c r="E2343" s="17"/>
      <c r="F2343" s="16" t="s">
        <v>19233</v>
      </c>
      <c r="G2343" s="18">
        <v>44117.374699074076</v>
      </c>
      <c r="H2343" s="16" t="s">
        <v>157</v>
      </c>
      <c r="I2343" s="16" t="s">
        <v>19234</v>
      </c>
      <c r="J2343" s="16" t="s">
        <v>19234</v>
      </c>
      <c r="K2343" s="16" t="s">
        <v>19235</v>
      </c>
      <c r="L2343" s="16" t="s">
        <v>19236</v>
      </c>
      <c r="M2343" s="16" t="s">
        <v>19237</v>
      </c>
      <c r="N2343" s="16" t="s">
        <v>12183</v>
      </c>
      <c r="O2343" s="16" t="s">
        <v>12184</v>
      </c>
      <c r="P2343" s="19">
        <v>620000</v>
      </c>
      <c r="Q2343" s="19">
        <v>6650</v>
      </c>
      <c r="R2343" s="19">
        <v>15000</v>
      </c>
      <c r="S2343" s="19">
        <v>0</v>
      </c>
      <c r="T2343" s="19">
        <v>0</v>
      </c>
      <c r="U2343" s="19"/>
      <c r="V2343" s="19">
        <v>0</v>
      </c>
      <c r="W2343" s="19"/>
      <c r="X2343" s="19">
        <v>0</v>
      </c>
      <c r="Y2343" s="19">
        <v>641650</v>
      </c>
      <c r="Z2343" s="19">
        <v>641650</v>
      </c>
      <c r="AA2343" s="20" t="s">
        <v>19238</v>
      </c>
      <c r="AB2343" s="19" t="s">
        <v>151</v>
      </c>
      <c r="AC2343" s="19" t="s">
        <v>112</v>
      </c>
    </row>
    <row r="2344" spans="1:29" x14ac:dyDescent="0.25">
      <c r="A2344" s="13" t="str">
        <f t="shared" si="78"/>
        <v>1393895425</v>
      </c>
      <c r="B2344" s="16">
        <v>273</v>
      </c>
      <c r="C2344" s="17" t="s">
        <v>19239</v>
      </c>
      <c r="D2344" s="13" t="str">
        <f t="shared" si="77"/>
        <v>1393895425</v>
      </c>
      <c r="E2344" s="17"/>
      <c r="F2344" s="16" t="s">
        <v>19240</v>
      </c>
      <c r="G2344" s="18">
        <v>44117.38486111111</v>
      </c>
      <c r="H2344" s="16" t="s">
        <v>157</v>
      </c>
      <c r="I2344" s="16" t="s">
        <v>19241</v>
      </c>
      <c r="J2344" s="16" t="s">
        <v>19241</v>
      </c>
      <c r="K2344" s="16" t="s">
        <v>19242</v>
      </c>
      <c r="L2344" s="16" t="s">
        <v>19243</v>
      </c>
      <c r="M2344" s="16" t="s">
        <v>19244</v>
      </c>
      <c r="N2344" s="16" t="s">
        <v>513</v>
      </c>
      <c r="O2344" s="16" t="s">
        <v>514</v>
      </c>
      <c r="P2344" s="19">
        <v>620000</v>
      </c>
      <c r="Q2344" s="19">
        <v>6650</v>
      </c>
      <c r="R2344" s="19">
        <v>10000</v>
      </c>
      <c r="S2344" s="19">
        <v>0</v>
      </c>
      <c r="T2344" s="19">
        <v>0</v>
      </c>
      <c r="U2344" s="19"/>
      <c r="V2344" s="19">
        <v>0</v>
      </c>
      <c r="W2344" s="19"/>
      <c r="X2344" s="19">
        <v>0</v>
      </c>
      <c r="Y2344" s="19">
        <v>636650</v>
      </c>
      <c r="Z2344" s="19">
        <v>636650</v>
      </c>
      <c r="AA2344" s="20" t="s">
        <v>19245</v>
      </c>
      <c r="AB2344" s="19" t="s">
        <v>151</v>
      </c>
      <c r="AC2344" s="19" t="s">
        <v>112</v>
      </c>
    </row>
    <row r="2345" spans="1:29" x14ac:dyDescent="0.25">
      <c r="A2345" s="13" t="str">
        <f t="shared" si="78"/>
        <v>1145655602</v>
      </c>
      <c r="B2345" s="16">
        <v>274</v>
      </c>
      <c r="C2345" s="17" t="s">
        <v>19246</v>
      </c>
      <c r="D2345" s="13" t="str">
        <f t="shared" si="77"/>
        <v>1145655602</v>
      </c>
      <c r="E2345" s="17"/>
      <c r="F2345" s="16" t="s">
        <v>19247</v>
      </c>
      <c r="G2345" s="18">
        <v>44117.400833333333</v>
      </c>
      <c r="H2345" s="16" t="s">
        <v>157</v>
      </c>
      <c r="I2345" s="16" t="s">
        <v>19248</v>
      </c>
      <c r="J2345" s="16" t="s">
        <v>19248</v>
      </c>
      <c r="K2345" s="16" t="s">
        <v>19249</v>
      </c>
      <c r="L2345" s="16" t="s">
        <v>19250</v>
      </c>
      <c r="M2345" s="16" t="s">
        <v>19251</v>
      </c>
      <c r="N2345" s="16" t="s">
        <v>19252</v>
      </c>
      <c r="O2345" s="16" t="s">
        <v>19253</v>
      </c>
      <c r="P2345" s="19">
        <v>474000</v>
      </c>
      <c r="Q2345" s="19">
        <v>6650</v>
      </c>
      <c r="R2345" s="19">
        <v>0</v>
      </c>
      <c r="S2345" s="19">
        <v>0</v>
      </c>
      <c r="T2345" s="19">
        <v>0</v>
      </c>
      <c r="U2345" s="19"/>
      <c r="V2345" s="19">
        <v>0</v>
      </c>
      <c r="W2345" s="19"/>
      <c r="X2345" s="19">
        <v>0</v>
      </c>
      <c r="Y2345" s="19">
        <v>480650</v>
      </c>
      <c r="Z2345" s="19">
        <v>480650</v>
      </c>
      <c r="AA2345" s="20"/>
      <c r="AB2345" s="19"/>
      <c r="AC2345" s="19" t="s">
        <v>112</v>
      </c>
    </row>
    <row r="2346" spans="1:29" x14ac:dyDescent="0.25">
      <c r="A2346" s="13" t="str">
        <f t="shared" si="78"/>
        <v>1825655235</v>
      </c>
      <c r="B2346" s="16">
        <v>275</v>
      </c>
      <c r="C2346" s="17" t="s">
        <v>19254</v>
      </c>
      <c r="D2346" s="13" t="str">
        <f t="shared" si="77"/>
        <v>1825655235</v>
      </c>
      <c r="E2346" s="17"/>
      <c r="F2346" s="16" t="s">
        <v>19255</v>
      </c>
      <c r="G2346" s="18">
        <v>44117.401747685188</v>
      </c>
      <c r="H2346" s="16" t="s">
        <v>157</v>
      </c>
      <c r="I2346" s="16" t="s">
        <v>19256</v>
      </c>
      <c r="J2346" s="16" t="s">
        <v>19256</v>
      </c>
      <c r="K2346" s="16" t="s">
        <v>19257</v>
      </c>
      <c r="L2346" s="16" t="s">
        <v>19258</v>
      </c>
      <c r="M2346" s="16" t="s">
        <v>19259</v>
      </c>
      <c r="N2346" s="16" t="s">
        <v>19260</v>
      </c>
      <c r="O2346" s="16" t="s">
        <v>19261</v>
      </c>
      <c r="P2346" s="19">
        <v>50000</v>
      </c>
      <c r="Q2346" s="19">
        <v>6650</v>
      </c>
      <c r="R2346" s="19">
        <v>0</v>
      </c>
      <c r="S2346" s="19">
        <v>0</v>
      </c>
      <c r="T2346" s="19">
        <v>0</v>
      </c>
      <c r="U2346" s="19"/>
      <c r="V2346" s="19">
        <v>0</v>
      </c>
      <c r="W2346" s="19"/>
      <c r="X2346" s="19">
        <v>0</v>
      </c>
      <c r="Y2346" s="19">
        <v>56650</v>
      </c>
      <c r="Z2346" s="19">
        <v>56650</v>
      </c>
      <c r="AA2346" s="20"/>
      <c r="AB2346" s="19"/>
      <c r="AC2346" s="19" t="s">
        <v>112</v>
      </c>
    </row>
    <row r="2347" spans="1:29" x14ac:dyDescent="0.25">
      <c r="A2347" s="13" t="str">
        <f t="shared" si="78"/>
        <v>1338655084</v>
      </c>
      <c r="B2347" s="16">
        <v>276</v>
      </c>
      <c r="C2347" s="17" t="s">
        <v>19262</v>
      </c>
      <c r="D2347" s="13" t="str">
        <f t="shared" si="77"/>
        <v>1338655084</v>
      </c>
      <c r="E2347" s="17"/>
      <c r="F2347" s="16" t="s">
        <v>19263</v>
      </c>
      <c r="G2347" s="18">
        <v>44117.404479166667</v>
      </c>
      <c r="H2347" s="16" t="s">
        <v>157</v>
      </c>
      <c r="I2347" s="16" t="s">
        <v>19264</v>
      </c>
      <c r="J2347" s="16" t="s">
        <v>19264</v>
      </c>
      <c r="K2347" s="16" t="s">
        <v>19265</v>
      </c>
      <c r="L2347" s="16" t="s">
        <v>19266</v>
      </c>
      <c r="M2347" s="16" t="s">
        <v>19267</v>
      </c>
      <c r="N2347" s="16" t="s">
        <v>19268</v>
      </c>
      <c r="O2347" s="16" t="s">
        <v>19269</v>
      </c>
      <c r="P2347" s="19">
        <v>440000</v>
      </c>
      <c r="Q2347" s="19">
        <v>6650</v>
      </c>
      <c r="R2347" s="19">
        <v>10000</v>
      </c>
      <c r="S2347" s="19">
        <v>0</v>
      </c>
      <c r="T2347" s="19">
        <v>0</v>
      </c>
      <c r="U2347" s="19"/>
      <c r="V2347" s="19">
        <v>0</v>
      </c>
      <c r="W2347" s="19"/>
      <c r="X2347" s="19">
        <v>0</v>
      </c>
      <c r="Y2347" s="19">
        <v>456650</v>
      </c>
      <c r="Z2347" s="19">
        <v>456650</v>
      </c>
      <c r="AA2347" s="20" t="s">
        <v>19270</v>
      </c>
      <c r="AB2347" s="19" t="s">
        <v>162</v>
      </c>
      <c r="AC2347" s="19" t="s">
        <v>112</v>
      </c>
    </row>
    <row r="2348" spans="1:29" x14ac:dyDescent="0.25">
      <c r="A2348" s="13" t="str">
        <f t="shared" si="78"/>
        <v>1017655854</v>
      </c>
      <c r="B2348" s="16">
        <v>277</v>
      </c>
      <c r="C2348" s="17" t="s">
        <v>19271</v>
      </c>
      <c r="D2348" s="13" t="str">
        <f t="shared" si="77"/>
        <v>1017655854</v>
      </c>
      <c r="E2348" s="17"/>
      <c r="F2348" s="16" t="s">
        <v>19272</v>
      </c>
      <c r="G2348" s="18">
        <v>44117.404814814814</v>
      </c>
      <c r="H2348" s="16" t="s">
        <v>157</v>
      </c>
      <c r="I2348" s="16" t="s">
        <v>19273</v>
      </c>
      <c r="J2348" s="16" t="s">
        <v>19273</v>
      </c>
      <c r="K2348" s="16" t="s">
        <v>19274</v>
      </c>
      <c r="L2348" s="16" t="s">
        <v>19275</v>
      </c>
      <c r="M2348" s="16" t="s">
        <v>19276</v>
      </c>
      <c r="N2348" s="16" t="s">
        <v>19277</v>
      </c>
      <c r="O2348" s="16" t="s">
        <v>19278</v>
      </c>
      <c r="P2348" s="19">
        <v>620000</v>
      </c>
      <c r="Q2348" s="19">
        <v>6650</v>
      </c>
      <c r="R2348" s="19">
        <v>15000</v>
      </c>
      <c r="S2348" s="19">
        <v>0</v>
      </c>
      <c r="T2348" s="19">
        <v>0</v>
      </c>
      <c r="U2348" s="19"/>
      <c r="V2348" s="19">
        <v>0</v>
      </c>
      <c r="W2348" s="19"/>
      <c r="X2348" s="19">
        <v>0</v>
      </c>
      <c r="Y2348" s="19">
        <v>641650</v>
      </c>
      <c r="Z2348" s="19">
        <v>641650</v>
      </c>
      <c r="AA2348" s="20" t="s">
        <v>19279</v>
      </c>
      <c r="AB2348" s="19" t="s">
        <v>151</v>
      </c>
      <c r="AC2348" s="19" t="s">
        <v>112</v>
      </c>
    </row>
    <row r="2349" spans="1:29" x14ac:dyDescent="0.25">
      <c r="A2349" s="13" t="str">
        <f t="shared" si="78"/>
        <v>1172755853</v>
      </c>
      <c r="B2349" s="16">
        <v>278</v>
      </c>
      <c r="C2349" s="17" t="s">
        <v>19280</v>
      </c>
      <c r="D2349" s="13" t="str">
        <f t="shared" si="77"/>
        <v>1172755853</v>
      </c>
      <c r="E2349" s="17"/>
      <c r="F2349" s="16" t="s">
        <v>19281</v>
      </c>
      <c r="G2349" s="18">
        <v>44117.409317129626</v>
      </c>
      <c r="H2349" s="16" t="s">
        <v>157</v>
      </c>
      <c r="I2349" s="16" t="s">
        <v>19282</v>
      </c>
      <c r="J2349" s="16" t="s">
        <v>19282</v>
      </c>
      <c r="K2349" s="16" t="s">
        <v>19283</v>
      </c>
      <c r="L2349" s="16" t="s">
        <v>19284</v>
      </c>
      <c r="M2349" s="16" t="s">
        <v>19285</v>
      </c>
      <c r="N2349" s="16" t="s">
        <v>733</v>
      </c>
      <c r="O2349" s="16" t="s">
        <v>734</v>
      </c>
      <c r="P2349" s="19">
        <v>620000</v>
      </c>
      <c r="Q2349" s="19">
        <v>6650</v>
      </c>
      <c r="R2349" s="19">
        <v>8000</v>
      </c>
      <c r="S2349" s="19">
        <v>0</v>
      </c>
      <c r="T2349" s="19">
        <v>0</v>
      </c>
      <c r="U2349" s="19"/>
      <c r="V2349" s="19">
        <v>0</v>
      </c>
      <c r="W2349" s="19"/>
      <c r="X2349" s="19">
        <v>0</v>
      </c>
      <c r="Y2349" s="19">
        <v>634650</v>
      </c>
      <c r="Z2349" s="19">
        <v>634650</v>
      </c>
      <c r="AA2349" s="20" t="s">
        <v>19286</v>
      </c>
      <c r="AB2349" s="19" t="s">
        <v>138</v>
      </c>
      <c r="AC2349" s="19" t="s">
        <v>112</v>
      </c>
    </row>
    <row r="2350" spans="1:29" x14ac:dyDescent="0.25">
      <c r="A2350" s="13" t="str">
        <f t="shared" si="78"/>
        <v>1299755457</v>
      </c>
      <c r="B2350" s="16">
        <v>279</v>
      </c>
      <c r="C2350" s="17" t="s">
        <v>19287</v>
      </c>
      <c r="D2350" s="13" t="str">
        <f t="shared" si="77"/>
        <v>1299755457</v>
      </c>
      <c r="E2350" s="17"/>
      <c r="F2350" s="16" t="s">
        <v>19288</v>
      </c>
      <c r="G2350" s="18">
        <v>44117.418240740742</v>
      </c>
      <c r="H2350" s="16" t="s">
        <v>157</v>
      </c>
      <c r="I2350" s="16" t="s">
        <v>19289</v>
      </c>
      <c r="J2350" s="16" t="s">
        <v>19289</v>
      </c>
      <c r="K2350" s="16" t="s">
        <v>19290</v>
      </c>
      <c r="L2350" s="16" t="s">
        <v>19291</v>
      </c>
      <c r="M2350" s="16" t="s">
        <v>19292</v>
      </c>
      <c r="N2350" s="16" t="s">
        <v>19293</v>
      </c>
      <c r="O2350" s="16" t="s">
        <v>19294</v>
      </c>
      <c r="P2350" s="19">
        <v>210000</v>
      </c>
      <c r="Q2350" s="19">
        <v>6650</v>
      </c>
      <c r="R2350" s="19">
        <v>50000</v>
      </c>
      <c r="S2350" s="19">
        <v>0</v>
      </c>
      <c r="T2350" s="19">
        <v>0</v>
      </c>
      <c r="U2350" s="19"/>
      <c r="V2350" s="19">
        <v>0</v>
      </c>
      <c r="W2350" s="19"/>
      <c r="X2350" s="19">
        <v>0</v>
      </c>
      <c r="Y2350" s="19">
        <v>266650</v>
      </c>
      <c r="Z2350" s="19">
        <v>266650</v>
      </c>
      <c r="AA2350" s="20" t="s">
        <v>19295</v>
      </c>
      <c r="AB2350" s="19" t="s">
        <v>162</v>
      </c>
      <c r="AC2350" s="19" t="s">
        <v>112</v>
      </c>
    </row>
    <row r="2351" spans="1:29" x14ac:dyDescent="0.25">
      <c r="A2351" s="13" t="str">
        <f t="shared" si="78"/>
        <v>1875106269</v>
      </c>
      <c r="B2351" s="16">
        <v>280</v>
      </c>
      <c r="C2351" s="17" t="s">
        <v>19296</v>
      </c>
      <c r="D2351" s="13" t="str">
        <f t="shared" si="77"/>
        <v>1875106269</v>
      </c>
      <c r="E2351" s="17"/>
      <c r="F2351" s="16" t="s">
        <v>19297</v>
      </c>
      <c r="G2351" s="18">
        <v>44117.425370370373</v>
      </c>
      <c r="H2351" s="16" t="s">
        <v>157</v>
      </c>
      <c r="I2351" s="16" t="s">
        <v>19298</v>
      </c>
      <c r="J2351" s="16" t="s">
        <v>19298</v>
      </c>
      <c r="K2351" s="16" t="s">
        <v>19299</v>
      </c>
      <c r="L2351" s="16" t="s">
        <v>19300</v>
      </c>
      <c r="M2351" s="16" t="s">
        <v>19301</v>
      </c>
      <c r="N2351" s="16" t="s">
        <v>8934</v>
      </c>
      <c r="O2351" s="16" t="s">
        <v>8935</v>
      </c>
      <c r="P2351" s="19">
        <v>105000</v>
      </c>
      <c r="Q2351" s="19">
        <v>6650</v>
      </c>
      <c r="R2351" s="19">
        <v>15000</v>
      </c>
      <c r="S2351" s="19">
        <v>0</v>
      </c>
      <c r="T2351" s="19">
        <v>0</v>
      </c>
      <c r="U2351" s="19"/>
      <c r="V2351" s="19">
        <v>0</v>
      </c>
      <c r="W2351" s="19"/>
      <c r="X2351" s="19">
        <v>0</v>
      </c>
      <c r="Y2351" s="19">
        <v>126650</v>
      </c>
      <c r="Z2351" s="19">
        <v>126650</v>
      </c>
      <c r="AA2351" s="20" t="s">
        <v>19302</v>
      </c>
      <c r="AB2351" s="19" t="s">
        <v>138</v>
      </c>
      <c r="AC2351" s="19" t="s">
        <v>112</v>
      </c>
    </row>
    <row r="2352" spans="1:29" x14ac:dyDescent="0.25">
      <c r="A2352" s="13" t="str">
        <f t="shared" si="78"/>
        <v>1687855066</v>
      </c>
      <c r="B2352" s="16">
        <v>281</v>
      </c>
      <c r="C2352" s="17" t="s">
        <v>19303</v>
      </c>
      <c r="D2352" s="13" t="str">
        <f t="shared" si="77"/>
        <v>1687855066</v>
      </c>
      <c r="E2352" s="17"/>
      <c r="F2352" s="16" t="s">
        <v>19304</v>
      </c>
      <c r="G2352" s="18">
        <v>44117.428564814814</v>
      </c>
      <c r="H2352" s="16" t="s">
        <v>157</v>
      </c>
      <c r="I2352" s="16" t="s">
        <v>19305</v>
      </c>
      <c r="J2352" s="16" t="s">
        <v>19305</v>
      </c>
      <c r="K2352" s="16" t="s">
        <v>19306</v>
      </c>
      <c r="L2352" s="16" t="s">
        <v>19307</v>
      </c>
      <c r="M2352" s="16" t="s">
        <v>19308</v>
      </c>
      <c r="N2352" s="16" t="s">
        <v>872</v>
      </c>
      <c r="O2352" s="16" t="s">
        <v>873</v>
      </c>
      <c r="P2352" s="19">
        <v>950000</v>
      </c>
      <c r="Q2352" s="19">
        <v>6650</v>
      </c>
      <c r="R2352" s="19">
        <v>0</v>
      </c>
      <c r="S2352" s="19">
        <v>0</v>
      </c>
      <c r="T2352" s="19">
        <v>0</v>
      </c>
      <c r="U2352" s="19"/>
      <c r="V2352" s="19">
        <v>0</v>
      </c>
      <c r="W2352" s="19"/>
      <c r="X2352" s="19">
        <v>0</v>
      </c>
      <c r="Y2352" s="19">
        <v>956650</v>
      </c>
      <c r="Z2352" s="19">
        <v>956650</v>
      </c>
      <c r="AA2352" s="20"/>
      <c r="AB2352" s="19"/>
      <c r="AC2352" s="19" t="s">
        <v>112</v>
      </c>
    </row>
    <row r="2353" spans="1:29" x14ac:dyDescent="0.25">
      <c r="A2353" s="13" t="str">
        <f t="shared" si="78"/>
        <v>1868955402</v>
      </c>
      <c r="B2353" s="16">
        <v>282</v>
      </c>
      <c r="C2353" s="17" t="s">
        <v>19309</v>
      </c>
      <c r="D2353" s="13" t="str">
        <f t="shared" ref="D2353:D2416" si="79">RIGHT(C2353,LEN(C2353)-6)</f>
        <v>1868955402</v>
      </c>
      <c r="E2353" s="17"/>
      <c r="F2353" s="16" t="s">
        <v>19310</v>
      </c>
      <c r="G2353" s="18">
        <v>44117.439699074072</v>
      </c>
      <c r="H2353" s="16" t="s">
        <v>157</v>
      </c>
      <c r="I2353" s="16" t="s">
        <v>19311</v>
      </c>
      <c r="J2353" s="16" t="s">
        <v>19311</v>
      </c>
      <c r="K2353" s="16" t="s">
        <v>19312</v>
      </c>
      <c r="L2353" s="16" t="s">
        <v>19313</v>
      </c>
      <c r="M2353" s="16" t="s">
        <v>19314</v>
      </c>
      <c r="N2353" s="16" t="s">
        <v>19315</v>
      </c>
      <c r="O2353" s="16" t="s">
        <v>19316</v>
      </c>
      <c r="P2353" s="19">
        <v>50000</v>
      </c>
      <c r="Q2353" s="19">
        <v>6650</v>
      </c>
      <c r="R2353" s="19">
        <v>0</v>
      </c>
      <c r="S2353" s="19">
        <v>0</v>
      </c>
      <c r="T2353" s="19">
        <v>0</v>
      </c>
      <c r="U2353" s="19"/>
      <c r="V2353" s="19">
        <v>0</v>
      </c>
      <c r="W2353" s="19"/>
      <c r="X2353" s="19">
        <v>0</v>
      </c>
      <c r="Y2353" s="19">
        <v>56650</v>
      </c>
      <c r="Z2353" s="19">
        <v>56650</v>
      </c>
      <c r="AA2353" s="20"/>
      <c r="AB2353" s="19"/>
      <c r="AC2353" s="19" t="s">
        <v>112</v>
      </c>
    </row>
    <row r="2354" spans="1:29" x14ac:dyDescent="0.25">
      <c r="A2354" s="13" t="str">
        <f t="shared" si="78"/>
        <v>1175955176</v>
      </c>
      <c r="B2354" s="16">
        <v>283</v>
      </c>
      <c r="C2354" s="17" t="s">
        <v>19317</v>
      </c>
      <c r="D2354" s="13" t="str">
        <f t="shared" si="79"/>
        <v>1175955176</v>
      </c>
      <c r="E2354" s="17"/>
      <c r="F2354" s="16" t="s">
        <v>19318</v>
      </c>
      <c r="G2354" s="18">
        <v>44117.440798611111</v>
      </c>
      <c r="H2354" s="16" t="s">
        <v>157</v>
      </c>
      <c r="I2354" s="16" t="s">
        <v>19319</v>
      </c>
      <c r="J2354" s="16" t="s">
        <v>19319</v>
      </c>
      <c r="K2354" s="16" t="s">
        <v>19320</v>
      </c>
      <c r="L2354" s="16" t="s">
        <v>19321</v>
      </c>
      <c r="M2354" s="16" t="s">
        <v>19322</v>
      </c>
      <c r="N2354" s="16" t="s">
        <v>8781</v>
      </c>
      <c r="O2354" s="16" t="s">
        <v>8782</v>
      </c>
      <c r="P2354" s="19">
        <v>950000</v>
      </c>
      <c r="Q2354" s="19">
        <v>6650</v>
      </c>
      <c r="R2354" s="19">
        <v>27000</v>
      </c>
      <c r="S2354" s="19">
        <v>0</v>
      </c>
      <c r="T2354" s="19">
        <v>0</v>
      </c>
      <c r="U2354" s="19"/>
      <c r="V2354" s="19">
        <v>0</v>
      </c>
      <c r="W2354" s="19"/>
      <c r="X2354" s="19">
        <v>0</v>
      </c>
      <c r="Y2354" s="19">
        <v>983650</v>
      </c>
      <c r="Z2354" s="19">
        <v>983650</v>
      </c>
      <c r="AA2354" s="20" t="s">
        <v>19323</v>
      </c>
      <c r="AB2354" s="19" t="s">
        <v>162</v>
      </c>
      <c r="AC2354" s="19" t="s">
        <v>112</v>
      </c>
    </row>
    <row r="2355" spans="1:29" x14ac:dyDescent="0.25">
      <c r="A2355" s="13" t="str">
        <f t="shared" si="78"/>
        <v>1779955350</v>
      </c>
      <c r="B2355" s="16">
        <v>284</v>
      </c>
      <c r="C2355" s="17" t="s">
        <v>19324</v>
      </c>
      <c r="D2355" s="13" t="str">
        <f t="shared" si="79"/>
        <v>1779955350</v>
      </c>
      <c r="E2355" s="17"/>
      <c r="F2355" s="16" t="s">
        <v>19325</v>
      </c>
      <c r="G2355" s="18">
        <v>44117.442673611113</v>
      </c>
      <c r="H2355" s="16" t="s">
        <v>157</v>
      </c>
      <c r="I2355" s="16" t="s">
        <v>19326</v>
      </c>
      <c r="J2355" s="16" t="s">
        <v>19326</v>
      </c>
      <c r="K2355" s="16" t="s">
        <v>19327</v>
      </c>
      <c r="L2355" s="16" t="s">
        <v>19328</v>
      </c>
      <c r="M2355" s="16" t="s">
        <v>19329</v>
      </c>
      <c r="N2355" s="16" t="s">
        <v>778</v>
      </c>
      <c r="O2355" s="16" t="s">
        <v>779</v>
      </c>
      <c r="P2355" s="19">
        <v>950000</v>
      </c>
      <c r="Q2355" s="19">
        <v>6650</v>
      </c>
      <c r="R2355" s="19">
        <v>11000</v>
      </c>
      <c r="S2355" s="19">
        <v>0</v>
      </c>
      <c r="T2355" s="19">
        <v>0</v>
      </c>
      <c r="U2355" s="19"/>
      <c r="V2355" s="19">
        <v>0</v>
      </c>
      <c r="W2355" s="19"/>
      <c r="X2355" s="19">
        <v>0</v>
      </c>
      <c r="Y2355" s="19">
        <v>967650</v>
      </c>
      <c r="Z2355" s="19">
        <v>967650</v>
      </c>
      <c r="AA2355" s="20" t="s">
        <v>19330</v>
      </c>
      <c r="AB2355" s="19" t="s">
        <v>162</v>
      </c>
      <c r="AC2355" s="19" t="s">
        <v>112</v>
      </c>
    </row>
    <row r="2356" spans="1:29" x14ac:dyDescent="0.25">
      <c r="A2356" s="13" t="str">
        <f t="shared" si="78"/>
        <v>1002065087</v>
      </c>
      <c r="B2356" s="16">
        <v>285</v>
      </c>
      <c r="C2356" s="17" t="s">
        <v>19331</v>
      </c>
      <c r="D2356" s="13" t="str">
        <f t="shared" si="79"/>
        <v>1002065087</v>
      </c>
      <c r="E2356" s="17"/>
      <c r="F2356" s="16" t="s">
        <v>19332</v>
      </c>
      <c r="G2356" s="18">
        <v>44117.44326388889</v>
      </c>
      <c r="H2356" s="16" t="s">
        <v>157</v>
      </c>
      <c r="I2356" s="16" t="s">
        <v>19333</v>
      </c>
      <c r="J2356" s="16" t="s">
        <v>19333</v>
      </c>
      <c r="K2356" s="16" t="s">
        <v>19334</v>
      </c>
      <c r="L2356" s="16" t="s">
        <v>19335</v>
      </c>
      <c r="M2356" s="16" t="s">
        <v>19336</v>
      </c>
      <c r="N2356" s="16" t="s">
        <v>509</v>
      </c>
      <c r="O2356" s="16" t="s">
        <v>510</v>
      </c>
      <c r="P2356" s="19">
        <v>950000</v>
      </c>
      <c r="Q2356" s="19">
        <v>6650</v>
      </c>
      <c r="R2356" s="19">
        <v>17000</v>
      </c>
      <c r="S2356" s="19">
        <v>0</v>
      </c>
      <c r="T2356" s="19">
        <v>0</v>
      </c>
      <c r="U2356" s="19"/>
      <c r="V2356" s="19">
        <v>0</v>
      </c>
      <c r="W2356" s="19"/>
      <c r="X2356" s="19">
        <v>0</v>
      </c>
      <c r="Y2356" s="19">
        <v>973650</v>
      </c>
      <c r="Z2356" s="19">
        <v>973650</v>
      </c>
      <c r="AA2356" s="20" t="s">
        <v>19337</v>
      </c>
      <c r="AB2356" s="19" t="s">
        <v>163</v>
      </c>
      <c r="AC2356" s="19" t="s">
        <v>112</v>
      </c>
    </row>
    <row r="2357" spans="1:29" x14ac:dyDescent="0.25">
      <c r="A2357" s="13" t="str">
        <f t="shared" si="78"/>
        <v>1515306422</v>
      </c>
      <c r="B2357" s="16">
        <v>286</v>
      </c>
      <c r="C2357" s="17" t="s">
        <v>19338</v>
      </c>
      <c r="D2357" s="13" t="str">
        <f t="shared" si="79"/>
        <v>1515306422</v>
      </c>
      <c r="E2357" s="17"/>
      <c r="F2357" s="16" t="s">
        <v>19339</v>
      </c>
      <c r="G2357" s="18">
        <v>44117.443993055553</v>
      </c>
      <c r="H2357" s="16" t="s">
        <v>157</v>
      </c>
      <c r="I2357" s="16" t="s">
        <v>19340</v>
      </c>
      <c r="J2357" s="16" t="s">
        <v>19340</v>
      </c>
      <c r="K2357" s="16" t="s">
        <v>19341</v>
      </c>
      <c r="L2357" s="16" t="s">
        <v>19342</v>
      </c>
      <c r="M2357" s="16" t="s">
        <v>19343</v>
      </c>
      <c r="N2357" s="16" t="s">
        <v>833</v>
      </c>
      <c r="O2357" s="16" t="s">
        <v>834</v>
      </c>
      <c r="P2357" s="19">
        <v>620000</v>
      </c>
      <c r="Q2357" s="19">
        <v>6650</v>
      </c>
      <c r="R2357" s="19">
        <v>8000</v>
      </c>
      <c r="S2357" s="19">
        <v>0</v>
      </c>
      <c r="T2357" s="19">
        <v>0</v>
      </c>
      <c r="U2357" s="19"/>
      <c r="V2357" s="19">
        <v>0</v>
      </c>
      <c r="W2357" s="19"/>
      <c r="X2357" s="19">
        <v>0</v>
      </c>
      <c r="Y2357" s="19">
        <v>634650</v>
      </c>
      <c r="Z2357" s="19">
        <v>634650</v>
      </c>
      <c r="AA2357" s="20" t="s">
        <v>19344</v>
      </c>
      <c r="AB2357" s="19" t="s">
        <v>158</v>
      </c>
      <c r="AC2357" s="19" t="s">
        <v>112</v>
      </c>
    </row>
    <row r="2358" spans="1:29" x14ac:dyDescent="0.25">
      <c r="A2358" s="13" t="str">
        <f t="shared" si="78"/>
        <v>1335065790</v>
      </c>
      <c r="B2358" s="16">
        <v>287</v>
      </c>
      <c r="C2358" s="17" t="s">
        <v>19345</v>
      </c>
      <c r="D2358" s="13" t="str">
        <f t="shared" si="79"/>
        <v>1335065790</v>
      </c>
      <c r="E2358" s="17"/>
      <c r="F2358" s="16" t="s">
        <v>19346</v>
      </c>
      <c r="G2358" s="18">
        <v>44117.449062500003</v>
      </c>
      <c r="H2358" s="16" t="s">
        <v>157</v>
      </c>
      <c r="I2358" s="16" t="s">
        <v>19347</v>
      </c>
      <c r="J2358" s="16" t="s">
        <v>19347</v>
      </c>
      <c r="K2358" s="16" t="s">
        <v>19348</v>
      </c>
      <c r="L2358" s="16" t="s">
        <v>19349</v>
      </c>
      <c r="M2358" s="16" t="s">
        <v>19350</v>
      </c>
      <c r="N2358" s="16" t="s">
        <v>500</v>
      </c>
      <c r="O2358" s="16" t="s">
        <v>501</v>
      </c>
      <c r="P2358" s="19">
        <v>950000</v>
      </c>
      <c r="Q2358" s="19">
        <v>6650</v>
      </c>
      <c r="R2358" s="19">
        <v>10000</v>
      </c>
      <c r="S2358" s="19">
        <v>0</v>
      </c>
      <c r="T2358" s="19">
        <v>0</v>
      </c>
      <c r="U2358" s="19"/>
      <c r="V2358" s="19">
        <v>0</v>
      </c>
      <c r="W2358" s="19"/>
      <c r="X2358" s="19">
        <v>0</v>
      </c>
      <c r="Y2358" s="19">
        <v>966650</v>
      </c>
      <c r="Z2358" s="19">
        <v>966650</v>
      </c>
      <c r="AA2358" s="20" t="s">
        <v>19351</v>
      </c>
      <c r="AB2358" s="19" t="s">
        <v>151</v>
      </c>
      <c r="AC2358" s="19" t="s">
        <v>112</v>
      </c>
    </row>
    <row r="2359" spans="1:29" x14ac:dyDescent="0.25">
      <c r="A2359" s="13" t="str">
        <f t="shared" si="78"/>
        <v>1179065338</v>
      </c>
      <c r="B2359" s="16">
        <v>288</v>
      </c>
      <c r="C2359" s="17" t="s">
        <v>19352</v>
      </c>
      <c r="D2359" s="13" t="str">
        <f t="shared" si="79"/>
        <v>1179065338</v>
      </c>
      <c r="E2359" s="17"/>
      <c r="F2359" s="16" t="s">
        <v>19353</v>
      </c>
      <c r="G2359" s="18">
        <v>44117.451851851853</v>
      </c>
      <c r="H2359" s="16" t="s">
        <v>157</v>
      </c>
      <c r="I2359" s="16" t="s">
        <v>19354</v>
      </c>
      <c r="J2359" s="16" t="s">
        <v>19354</v>
      </c>
      <c r="K2359" s="16" t="s">
        <v>19355</v>
      </c>
      <c r="L2359" s="16" t="s">
        <v>19356</v>
      </c>
      <c r="M2359" s="16" t="s">
        <v>19357</v>
      </c>
      <c r="N2359" s="16" t="s">
        <v>1282</v>
      </c>
      <c r="O2359" s="16" t="s">
        <v>1283</v>
      </c>
      <c r="P2359" s="19">
        <v>950000</v>
      </c>
      <c r="Q2359" s="19">
        <v>6650</v>
      </c>
      <c r="R2359" s="19">
        <v>14000</v>
      </c>
      <c r="S2359" s="19">
        <v>0</v>
      </c>
      <c r="T2359" s="19">
        <v>0</v>
      </c>
      <c r="U2359" s="19"/>
      <c r="V2359" s="19">
        <v>0</v>
      </c>
      <c r="W2359" s="19"/>
      <c r="X2359" s="19">
        <v>0</v>
      </c>
      <c r="Y2359" s="19">
        <v>970650</v>
      </c>
      <c r="Z2359" s="19">
        <v>970650</v>
      </c>
      <c r="AA2359" s="20" t="s">
        <v>19358</v>
      </c>
      <c r="AB2359" s="19" t="s">
        <v>138</v>
      </c>
      <c r="AC2359" s="19" t="s">
        <v>112</v>
      </c>
    </row>
    <row r="2360" spans="1:29" x14ac:dyDescent="0.25">
      <c r="A2360" s="13" t="str">
        <f t="shared" si="78"/>
        <v>1699065291</v>
      </c>
      <c r="B2360" s="16">
        <v>289</v>
      </c>
      <c r="C2360" s="17" t="s">
        <v>19359</v>
      </c>
      <c r="D2360" s="13" t="str">
        <f t="shared" si="79"/>
        <v>1699065291</v>
      </c>
      <c r="E2360" s="17"/>
      <c r="F2360" s="16" t="s">
        <v>19360</v>
      </c>
      <c r="G2360" s="18">
        <v>44117.451979166668</v>
      </c>
      <c r="H2360" s="16" t="s">
        <v>157</v>
      </c>
      <c r="I2360" s="16" t="s">
        <v>19361</v>
      </c>
      <c r="J2360" s="16" t="s">
        <v>19361</v>
      </c>
      <c r="K2360" s="16" t="s">
        <v>19362</v>
      </c>
      <c r="L2360" s="16" t="s">
        <v>19363</v>
      </c>
      <c r="M2360" s="16" t="s">
        <v>19364</v>
      </c>
      <c r="N2360" s="16" t="s">
        <v>368</v>
      </c>
      <c r="O2360" s="16" t="s">
        <v>369</v>
      </c>
      <c r="P2360" s="19">
        <v>988000</v>
      </c>
      <c r="Q2360" s="19">
        <v>6650</v>
      </c>
      <c r="R2360" s="19">
        <v>65000</v>
      </c>
      <c r="S2360" s="19">
        <v>0</v>
      </c>
      <c r="T2360" s="19">
        <v>0</v>
      </c>
      <c r="U2360" s="19"/>
      <c r="V2360" s="19">
        <v>0</v>
      </c>
      <c r="W2360" s="19"/>
      <c r="X2360" s="19">
        <v>0</v>
      </c>
      <c r="Y2360" s="19">
        <v>1059650</v>
      </c>
      <c r="Z2360" s="19">
        <v>1059650</v>
      </c>
      <c r="AA2360" s="20" t="s">
        <v>19365</v>
      </c>
      <c r="AB2360" s="19" t="s">
        <v>151</v>
      </c>
      <c r="AC2360" s="19" t="s">
        <v>112</v>
      </c>
    </row>
    <row r="2361" spans="1:29" x14ac:dyDescent="0.25">
      <c r="A2361" s="13" t="str">
        <f t="shared" si="78"/>
        <v>1256006106</v>
      </c>
      <c r="B2361" s="16">
        <v>290</v>
      </c>
      <c r="C2361" s="17" t="s">
        <v>19366</v>
      </c>
      <c r="D2361" s="13" t="str">
        <f t="shared" si="79"/>
        <v>1256006106</v>
      </c>
      <c r="E2361" s="17"/>
      <c r="F2361" s="16" t="s">
        <v>19367</v>
      </c>
      <c r="G2361" s="18">
        <v>44117.455138888887</v>
      </c>
      <c r="H2361" s="16" t="s">
        <v>157</v>
      </c>
      <c r="I2361" s="16" t="s">
        <v>19368</v>
      </c>
      <c r="J2361" s="16" t="s">
        <v>19368</v>
      </c>
      <c r="K2361" s="16" t="s">
        <v>19369</v>
      </c>
      <c r="L2361" s="16" t="s">
        <v>19370</v>
      </c>
      <c r="M2361" s="16" t="s">
        <v>19371</v>
      </c>
      <c r="N2361" s="16" t="s">
        <v>698</v>
      </c>
      <c r="O2361" s="16" t="s">
        <v>699</v>
      </c>
      <c r="P2361" s="19">
        <v>714000</v>
      </c>
      <c r="Q2361" s="19">
        <v>6650</v>
      </c>
      <c r="R2361" s="19">
        <v>16000</v>
      </c>
      <c r="S2361" s="19">
        <v>0</v>
      </c>
      <c r="T2361" s="19">
        <v>0</v>
      </c>
      <c r="U2361" s="19"/>
      <c r="V2361" s="19">
        <v>0</v>
      </c>
      <c r="W2361" s="19"/>
      <c r="X2361" s="19">
        <v>0</v>
      </c>
      <c r="Y2361" s="19">
        <v>736650</v>
      </c>
      <c r="Z2361" s="19">
        <v>736650</v>
      </c>
      <c r="AA2361" s="20" t="s">
        <v>19372</v>
      </c>
      <c r="AB2361" s="19" t="s">
        <v>168</v>
      </c>
      <c r="AC2361" s="19" t="s">
        <v>112</v>
      </c>
    </row>
    <row r="2362" spans="1:29" x14ac:dyDescent="0.25">
      <c r="A2362" s="13" t="str">
        <f t="shared" si="78"/>
        <v>1620206060</v>
      </c>
      <c r="B2362" s="16">
        <v>291</v>
      </c>
      <c r="C2362" s="17" t="s">
        <v>19373</v>
      </c>
      <c r="D2362" s="13" t="str">
        <f t="shared" si="79"/>
        <v>1620206060</v>
      </c>
      <c r="E2362" s="17"/>
      <c r="F2362" s="16" t="s">
        <v>19374</v>
      </c>
      <c r="G2362" s="18">
        <v>44117.460879629631</v>
      </c>
      <c r="H2362" s="16" t="s">
        <v>157</v>
      </c>
      <c r="I2362" s="16" t="s">
        <v>19375</v>
      </c>
      <c r="J2362" s="16" t="s">
        <v>19375</v>
      </c>
      <c r="K2362" s="16" t="s">
        <v>19376</v>
      </c>
      <c r="L2362" s="16" t="s">
        <v>19377</v>
      </c>
      <c r="M2362" s="16" t="s">
        <v>19378</v>
      </c>
      <c r="N2362" s="16" t="s">
        <v>19379</v>
      </c>
      <c r="O2362" s="16" t="s">
        <v>19380</v>
      </c>
      <c r="P2362" s="19">
        <v>50000</v>
      </c>
      <c r="Q2362" s="19">
        <v>6650</v>
      </c>
      <c r="R2362" s="19">
        <v>0</v>
      </c>
      <c r="S2362" s="19">
        <v>0</v>
      </c>
      <c r="T2362" s="19">
        <v>0</v>
      </c>
      <c r="U2362" s="19"/>
      <c r="V2362" s="19">
        <v>0</v>
      </c>
      <c r="W2362" s="19"/>
      <c r="X2362" s="19">
        <v>0</v>
      </c>
      <c r="Y2362" s="19">
        <v>56650</v>
      </c>
      <c r="Z2362" s="19">
        <v>56650</v>
      </c>
      <c r="AA2362" s="20"/>
      <c r="AB2362" s="19"/>
      <c r="AC2362" s="19" t="s">
        <v>112</v>
      </c>
    </row>
    <row r="2363" spans="1:29" x14ac:dyDescent="0.25">
      <c r="A2363" s="13" t="str">
        <f t="shared" si="78"/>
        <v>1757165125</v>
      </c>
      <c r="B2363" s="16">
        <v>292</v>
      </c>
      <c r="C2363" s="17" t="s">
        <v>19381</v>
      </c>
      <c r="D2363" s="13" t="str">
        <f t="shared" si="79"/>
        <v>1757165125</v>
      </c>
      <c r="E2363" s="17"/>
      <c r="F2363" s="16" t="s">
        <v>19382</v>
      </c>
      <c r="G2363" s="18">
        <v>44117.465486111112</v>
      </c>
      <c r="H2363" s="16" t="s">
        <v>157</v>
      </c>
      <c r="I2363" s="16" t="s">
        <v>19383</v>
      </c>
      <c r="J2363" s="16" t="s">
        <v>19383</v>
      </c>
      <c r="K2363" s="16" t="s">
        <v>19384</v>
      </c>
      <c r="L2363" s="16" t="s">
        <v>19385</v>
      </c>
      <c r="M2363" s="16" t="s">
        <v>19386</v>
      </c>
      <c r="N2363" s="16" t="s">
        <v>301</v>
      </c>
      <c r="O2363" s="16" t="s">
        <v>302</v>
      </c>
      <c r="P2363" s="19">
        <v>1200000</v>
      </c>
      <c r="Q2363" s="19">
        <v>6650</v>
      </c>
      <c r="R2363" s="19">
        <v>11000</v>
      </c>
      <c r="S2363" s="19">
        <v>0</v>
      </c>
      <c r="T2363" s="19">
        <v>0</v>
      </c>
      <c r="U2363" s="19"/>
      <c r="V2363" s="19">
        <v>0</v>
      </c>
      <c r="W2363" s="19"/>
      <c r="X2363" s="19">
        <v>0</v>
      </c>
      <c r="Y2363" s="19">
        <v>1217650</v>
      </c>
      <c r="Z2363" s="19">
        <v>1217650</v>
      </c>
      <c r="AA2363" s="20" t="s">
        <v>19387</v>
      </c>
      <c r="AB2363" s="19" t="s">
        <v>151</v>
      </c>
      <c r="AC2363" s="19" t="s">
        <v>112</v>
      </c>
    </row>
    <row r="2364" spans="1:29" x14ac:dyDescent="0.25">
      <c r="A2364" s="13" t="str">
        <f t="shared" si="78"/>
        <v>1642265174</v>
      </c>
      <c r="B2364" s="16">
        <v>293</v>
      </c>
      <c r="C2364" s="17" t="s">
        <v>19388</v>
      </c>
      <c r="D2364" s="13" t="str">
        <f t="shared" si="79"/>
        <v>1642265174</v>
      </c>
      <c r="E2364" s="17"/>
      <c r="F2364" s="16" t="s">
        <v>19389</v>
      </c>
      <c r="G2364" s="18">
        <v>44117.46638888889</v>
      </c>
      <c r="H2364" s="16" t="s">
        <v>157</v>
      </c>
      <c r="I2364" s="16" t="s">
        <v>19390</v>
      </c>
      <c r="J2364" s="16" t="s">
        <v>19390</v>
      </c>
      <c r="K2364" s="16" t="s">
        <v>19391</v>
      </c>
      <c r="L2364" s="16" t="s">
        <v>19392</v>
      </c>
      <c r="M2364" s="16" t="s">
        <v>19393</v>
      </c>
      <c r="N2364" s="16" t="s">
        <v>450</v>
      </c>
      <c r="O2364" s="16" t="s">
        <v>451</v>
      </c>
      <c r="P2364" s="19">
        <v>1009000</v>
      </c>
      <c r="Q2364" s="19">
        <v>6650</v>
      </c>
      <c r="R2364" s="19">
        <v>55000</v>
      </c>
      <c r="S2364" s="19">
        <v>0</v>
      </c>
      <c r="T2364" s="19">
        <v>0</v>
      </c>
      <c r="U2364" s="19"/>
      <c r="V2364" s="19">
        <v>0</v>
      </c>
      <c r="W2364" s="19"/>
      <c r="X2364" s="19">
        <v>0</v>
      </c>
      <c r="Y2364" s="19">
        <v>1070650</v>
      </c>
      <c r="Z2364" s="19">
        <v>1070650</v>
      </c>
      <c r="AA2364" s="20" t="s">
        <v>19394</v>
      </c>
      <c r="AB2364" s="19" t="s">
        <v>162</v>
      </c>
      <c r="AC2364" s="19" t="s">
        <v>112</v>
      </c>
    </row>
    <row r="2365" spans="1:29" x14ac:dyDescent="0.25">
      <c r="A2365" s="13" t="str">
        <f t="shared" si="78"/>
        <v>1045265421</v>
      </c>
      <c r="B2365" s="16">
        <v>294</v>
      </c>
      <c r="C2365" s="17" t="s">
        <v>19395</v>
      </c>
      <c r="D2365" s="13" t="str">
        <f t="shared" si="79"/>
        <v>1045265421</v>
      </c>
      <c r="E2365" s="17"/>
      <c r="F2365" s="16" t="s">
        <v>19396</v>
      </c>
      <c r="G2365" s="18">
        <v>44117.471238425926</v>
      </c>
      <c r="H2365" s="16" t="s">
        <v>157</v>
      </c>
      <c r="I2365" s="16" t="s">
        <v>19397</v>
      </c>
      <c r="J2365" s="16" t="s">
        <v>19397</v>
      </c>
      <c r="K2365" s="16" t="s">
        <v>19398</v>
      </c>
      <c r="L2365" s="16" t="s">
        <v>19399</v>
      </c>
      <c r="M2365" s="16" t="s">
        <v>19400</v>
      </c>
      <c r="N2365" s="16" t="s">
        <v>19401</v>
      </c>
      <c r="O2365" s="16" t="s">
        <v>19402</v>
      </c>
      <c r="P2365" s="19">
        <v>50000</v>
      </c>
      <c r="Q2365" s="19">
        <v>6650</v>
      </c>
      <c r="R2365" s="19">
        <v>12000</v>
      </c>
      <c r="S2365" s="19">
        <v>0</v>
      </c>
      <c r="T2365" s="19">
        <v>0</v>
      </c>
      <c r="U2365" s="19"/>
      <c r="V2365" s="19">
        <v>0</v>
      </c>
      <c r="W2365" s="19"/>
      <c r="X2365" s="19">
        <v>0</v>
      </c>
      <c r="Y2365" s="19">
        <v>68650</v>
      </c>
      <c r="Z2365" s="19">
        <v>68650</v>
      </c>
      <c r="AA2365" s="20" t="s">
        <v>19403</v>
      </c>
      <c r="AB2365" s="19" t="s">
        <v>162</v>
      </c>
      <c r="AC2365" s="19" t="s">
        <v>112</v>
      </c>
    </row>
    <row r="2366" spans="1:29" x14ac:dyDescent="0.25">
      <c r="A2366" s="13" t="str">
        <f t="shared" si="78"/>
        <v>1247265166</v>
      </c>
      <c r="B2366" s="16">
        <v>295</v>
      </c>
      <c r="C2366" s="17" t="s">
        <v>19404</v>
      </c>
      <c r="D2366" s="13" t="str">
        <f t="shared" si="79"/>
        <v>1247265166</v>
      </c>
      <c r="E2366" s="17"/>
      <c r="F2366" s="16" t="s">
        <v>19405</v>
      </c>
      <c r="G2366" s="18">
        <v>44117.472280092596</v>
      </c>
      <c r="H2366" s="16" t="s">
        <v>157</v>
      </c>
      <c r="I2366" s="16" t="s">
        <v>19406</v>
      </c>
      <c r="J2366" s="16" t="s">
        <v>19406</v>
      </c>
      <c r="K2366" s="16" t="s">
        <v>19407</v>
      </c>
      <c r="L2366" s="16" t="s">
        <v>19408</v>
      </c>
      <c r="M2366" s="16" t="s">
        <v>19409</v>
      </c>
      <c r="N2366" s="16" t="s">
        <v>696</v>
      </c>
      <c r="O2366" s="16" t="s">
        <v>697</v>
      </c>
      <c r="P2366" s="19">
        <v>430000</v>
      </c>
      <c r="Q2366" s="19">
        <v>6650</v>
      </c>
      <c r="R2366" s="19">
        <v>8000</v>
      </c>
      <c r="S2366" s="19">
        <v>0</v>
      </c>
      <c r="T2366" s="19">
        <v>0</v>
      </c>
      <c r="U2366" s="19"/>
      <c r="V2366" s="19">
        <v>0</v>
      </c>
      <c r="W2366" s="19"/>
      <c r="X2366" s="19">
        <v>0</v>
      </c>
      <c r="Y2366" s="19">
        <v>444650</v>
      </c>
      <c r="Z2366" s="19">
        <v>444650</v>
      </c>
      <c r="AA2366" s="20" t="s">
        <v>19410</v>
      </c>
      <c r="AB2366" s="19" t="s">
        <v>158</v>
      </c>
      <c r="AC2366" s="19" t="s">
        <v>112</v>
      </c>
    </row>
    <row r="2367" spans="1:29" x14ac:dyDescent="0.25">
      <c r="A2367" s="13" t="str">
        <f t="shared" si="78"/>
        <v>1717265526</v>
      </c>
      <c r="B2367" s="16">
        <v>296</v>
      </c>
      <c r="C2367" s="17" t="s">
        <v>19411</v>
      </c>
      <c r="D2367" s="13" t="str">
        <f t="shared" si="79"/>
        <v>1717265526</v>
      </c>
      <c r="E2367" s="17"/>
      <c r="F2367" s="16" t="s">
        <v>19412</v>
      </c>
      <c r="G2367" s="18">
        <v>44117.472500000003</v>
      </c>
      <c r="H2367" s="16" t="s">
        <v>157</v>
      </c>
      <c r="I2367" s="16" t="s">
        <v>19413</v>
      </c>
      <c r="J2367" s="16" t="s">
        <v>19413</v>
      </c>
      <c r="K2367" s="16" t="s">
        <v>19414</v>
      </c>
      <c r="L2367" s="16" t="s">
        <v>19415</v>
      </c>
      <c r="M2367" s="16" t="s">
        <v>19416</v>
      </c>
      <c r="N2367" s="16" t="s">
        <v>1457</v>
      </c>
      <c r="O2367" s="16" t="s">
        <v>317</v>
      </c>
      <c r="P2367" s="19">
        <v>430000</v>
      </c>
      <c r="Q2367" s="19">
        <v>6650</v>
      </c>
      <c r="R2367" s="19">
        <v>0</v>
      </c>
      <c r="S2367" s="19">
        <v>0</v>
      </c>
      <c r="T2367" s="19">
        <v>0</v>
      </c>
      <c r="U2367" s="19"/>
      <c r="V2367" s="19">
        <v>0</v>
      </c>
      <c r="W2367" s="19"/>
      <c r="X2367" s="19">
        <v>0</v>
      </c>
      <c r="Y2367" s="19">
        <v>436650</v>
      </c>
      <c r="Z2367" s="19">
        <v>436650</v>
      </c>
      <c r="AA2367" s="20"/>
      <c r="AB2367" s="19"/>
      <c r="AC2367" s="19" t="s">
        <v>112</v>
      </c>
    </row>
    <row r="2368" spans="1:29" x14ac:dyDescent="0.25">
      <c r="A2368" s="13" t="str">
        <f t="shared" si="78"/>
        <v>1588265619</v>
      </c>
      <c r="B2368" s="16">
        <v>297</v>
      </c>
      <c r="C2368" s="17" t="s">
        <v>19417</v>
      </c>
      <c r="D2368" s="13" t="str">
        <f t="shared" si="79"/>
        <v>1588265619</v>
      </c>
      <c r="E2368" s="17"/>
      <c r="F2368" s="16" t="s">
        <v>19418</v>
      </c>
      <c r="G2368" s="18">
        <v>44117.47388888889</v>
      </c>
      <c r="H2368" s="16" t="s">
        <v>157</v>
      </c>
      <c r="I2368" s="16" t="s">
        <v>19419</v>
      </c>
      <c r="J2368" s="16" t="s">
        <v>19419</v>
      </c>
      <c r="K2368" s="16" t="s">
        <v>19420</v>
      </c>
      <c r="L2368" s="16" t="s">
        <v>19421</v>
      </c>
      <c r="M2368" s="16" t="s">
        <v>19422</v>
      </c>
      <c r="N2368" s="16" t="s">
        <v>450</v>
      </c>
      <c r="O2368" s="16" t="s">
        <v>451</v>
      </c>
      <c r="P2368" s="19">
        <v>535000</v>
      </c>
      <c r="Q2368" s="19">
        <v>6650</v>
      </c>
      <c r="R2368" s="19">
        <v>8000</v>
      </c>
      <c r="S2368" s="19">
        <v>0</v>
      </c>
      <c r="T2368" s="19">
        <v>0</v>
      </c>
      <c r="U2368" s="19"/>
      <c r="V2368" s="19">
        <v>0</v>
      </c>
      <c r="W2368" s="19"/>
      <c r="X2368" s="19">
        <v>0</v>
      </c>
      <c r="Y2368" s="19">
        <v>549650</v>
      </c>
      <c r="Z2368" s="19">
        <v>549650</v>
      </c>
      <c r="AA2368" s="20" t="s">
        <v>19423</v>
      </c>
      <c r="AB2368" s="19" t="s">
        <v>162</v>
      </c>
      <c r="AC2368" s="19" t="s">
        <v>112</v>
      </c>
    </row>
    <row r="2369" spans="1:29" x14ac:dyDescent="0.25">
      <c r="A2369" s="13" t="str">
        <f t="shared" si="78"/>
        <v>1995365260</v>
      </c>
      <c r="B2369" s="16">
        <v>298</v>
      </c>
      <c r="C2369" s="17" t="s">
        <v>19424</v>
      </c>
      <c r="D2369" s="13" t="str">
        <f t="shared" si="79"/>
        <v>1995365260</v>
      </c>
      <c r="E2369" s="17"/>
      <c r="F2369" s="16" t="s">
        <v>19425</v>
      </c>
      <c r="G2369" s="18">
        <v>44117.482430555552</v>
      </c>
      <c r="H2369" s="16" t="s">
        <v>157</v>
      </c>
      <c r="I2369" s="16" t="s">
        <v>19426</v>
      </c>
      <c r="J2369" s="16" t="s">
        <v>19426</v>
      </c>
      <c r="K2369" s="16" t="s">
        <v>19427</v>
      </c>
      <c r="L2369" s="16" t="s">
        <v>19428</v>
      </c>
      <c r="M2369" s="16" t="s">
        <v>19429</v>
      </c>
      <c r="N2369" s="16" t="s">
        <v>19430</v>
      </c>
      <c r="O2369" s="16" t="s">
        <v>19431</v>
      </c>
      <c r="P2369" s="19">
        <v>150000</v>
      </c>
      <c r="Q2369" s="19">
        <v>6650</v>
      </c>
      <c r="R2369" s="19">
        <v>8000</v>
      </c>
      <c r="S2369" s="19">
        <v>0</v>
      </c>
      <c r="T2369" s="19">
        <v>0</v>
      </c>
      <c r="U2369" s="19"/>
      <c r="V2369" s="19">
        <v>0</v>
      </c>
      <c r="W2369" s="19"/>
      <c r="X2369" s="19">
        <v>0</v>
      </c>
      <c r="Y2369" s="19">
        <v>164650</v>
      </c>
      <c r="Z2369" s="19">
        <v>164650</v>
      </c>
      <c r="AA2369" s="20" t="s">
        <v>19432</v>
      </c>
      <c r="AB2369" s="19" t="s">
        <v>138</v>
      </c>
      <c r="AC2369" s="19" t="s">
        <v>112</v>
      </c>
    </row>
    <row r="2370" spans="1:29" x14ac:dyDescent="0.25">
      <c r="A2370" s="13" t="str">
        <f t="shared" si="78"/>
        <v>1186365088</v>
      </c>
      <c r="B2370" s="16">
        <v>299</v>
      </c>
      <c r="C2370" s="17" t="s">
        <v>19433</v>
      </c>
      <c r="D2370" s="13" t="str">
        <f t="shared" si="79"/>
        <v>1186365088</v>
      </c>
      <c r="E2370" s="17"/>
      <c r="F2370" s="16" t="s">
        <v>19434</v>
      </c>
      <c r="G2370" s="18">
        <v>44117.48337962963</v>
      </c>
      <c r="H2370" s="16" t="s">
        <v>157</v>
      </c>
      <c r="I2370" s="16" t="s">
        <v>19435</v>
      </c>
      <c r="J2370" s="16" t="s">
        <v>19435</v>
      </c>
      <c r="K2370" s="16" t="s">
        <v>19436</v>
      </c>
      <c r="L2370" s="16" t="s">
        <v>19437</v>
      </c>
      <c r="M2370" s="16" t="s">
        <v>19438</v>
      </c>
      <c r="N2370" s="16" t="s">
        <v>266</v>
      </c>
      <c r="O2370" s="16" t="s">
        <v>267</v>
      </c>
      <c r="P2370" s="19">
        <v>799000</v>
      </c>
      <c r="Q2370" s="19">
        <v>6650</v>
      </c>
      <c r="R2370" s="19">
        <v>19000</v>
      </c>
      <c r="S2370" s="19">
        <v>0</v>
      </c>
      <c r="T2370" s="19">
        <v>0</v>
      </c>
      <c r="U2370" s="19"/>
      <c r="V2370" s="19">
        <v>0</v>
      </c>
      <c r="W2370" s="19"/>
      <c r="X2370" s="19">
        <v>0</v>
      </c>
      <c r="Y2370" s="19">
        <v>824650</v>
      </c>
      <c r="Z2370" s="19">
        <v>824650</v>
      </c>
      <c r="AA2370" s="20" t="s">
        <v>19439</v>
      </c>
      <c r="AB2370" s="19" t="s">
        <v>162</v>
      </c>
      <c r="AC2370" s="19" t="s">
        <v>112</v>
      </c>
    </row>
    <row r="2371" spans="1:29" x14ac:dyDescent="0.25">
      <c r="A2371" s="13" t="str">
        <f t="shared" si="78"/>
        <v>1003855477</v>
      </c>
      <c r="B2371" s="16">
        <v>300</v>
      </c>
      <c r="C2371" s="17" t="s">
        <v>19440</v>
      </c>
      <c r="D2371" s="13" t="str">
        <f t="shared" si="79"/>
        <v>1003855477</v>
      </c>
      <c r="E2371" s="17"/>
      <c r="F2371" s="16" t="s">
        <v>19441</v>
      </c>
      <c r="G2371" s="18">
        <v>44117.492974537039</v>
      </c>
      <c r="H2371" s="16" t="s">
        <v>157</v>
      </c>
      <c r="I2371" s="16" t="s">
        <v>19442</v>
      </c>
      <c r="J2371" s="16" t="s">
        <v>19442</v>
      </c>
      <c r="K2371" s="16" t="s">
        <v>19443</v>
      </c>
      <c r="L2371" s="16" t="s">
        <v>19444</v>
      </c>
      <c r="M2371" s="16" t="s">
        <v>19445</v>
      </c>
      <c r="N2371" s="16" t="s">
        <v>18420</v>
      </c>
      <c r="O2371" s="16" t="s">
        <v>18421</v>
      </c>
      <c r="P2371" s="19">
        <v>620000</v>
      </c>
      <c r="Q2371" s="19">
        <v>6650</v>
      </c>
      <c r="R2371" s="19">
        <v>8000</v>
      </c>
      <c r="S2371" s="19">
        <v>0</v>
      </c>
      <c r="T2371" s="19">
        <v>0</v>
      </c>
      <c r="U2371" s="19"/>
      <c r="V2371" s="19">
        <v>0</v>
      </c>
      <c r="W2371" s="19"/>
      <c r="X2371" s="19">
        <v>0</v>
      </c>
      <c r="Y2371" s="19">
        <v>634650</v>
      </c>
      <c r="Z2371" s="19">
        <v>634650</v>
      </c>
      <c r="AA2371" s="20" t="s">
        <v>19446</v>
      </c>
      <c r="AB2371" s="19" t="s">
        <v>138</v>
      </c>
      <c r="AC2371" s="19" t="s">
        <v>112</v>
      </c>
    </row>
    <row r="2372" spans="1:29" x14ac:dyDescent="0.25">
      <c r="A2372" s="13" t="str">
        <f t="shared" si="78"/>
        <v>1736465099</v>
      </c>
      <c r="B2372" s="16">
        <v>301</v>
      </c>
      <c r="C2372" s="17" t="s">
        <v>19447</v>
      </c>
      <c r="D2372" s="13" t="str">
        <f t="shared" si="79"/>
        <v>1736465099</v>
      </c>
      <c r="E2372" s="17"/>
      <c r="F2372" s="16" t="s">
        <v>19448</v>
      </c>
      <c r="G2372" s="18">
        <v>44117.494444444441</v>
      </c>
      <c r="H2372" s="16" t="s">
        <v>157</v>
      </c>
      <c r="I2372" s="16" t="s">
        <v>19449</v>
      </c>
      <c r="J2372" s="16" t="s">
        <v>19449</v>
      </c>
      <c r="K2372" s="16" t="s">
        <v>19450</v>
      </c>
      <c r="L2372" s="16" t="s">
        <v>19451</v>
      </c>
      <c r="M2372" s="16" t="s">
        <v>19452</v>
      </c>
      <c r="N2372" s="16" t="s">
        <v>19453</v>
      </c>
      <c r="O2372" s="16" t="s">
        <v>19454</v>
      </c>
      <c r="P2372" s="19">
        <v>50000</v>
      </c>
      <c r="Q2372" s="19">
        <v>6650</v>
      </c>
      <c r="R2372" s="19">
        <v>10000</v>
      </c>
      <c r="S2372" s="19">
        <v>0</v>
      </c>
      <c r="T2372" s="19">
        <v>0</v>
      </c>
      <c r="U2372" s="19"/>
      <c r="V2372" s="19">
        <v>0</v>
      </c>
      <c r="W2372" s="19"/>
      <c r="X2372" s="19">
        <v>0</v>
      </c>
      <c r="Y2372" s="19">
        <v>66650</v>
      </c>
      <c r="Z2372" s="19">
        <v>66650</v>
      </c>
      <c r="AA2372" s="20" t="s">
        <v>19455</v>
      </c>
      <c r="AB2372" s="19" t="s">
        <v>158</v>
      </c>
      <c r="AC2372" s="19" t="s">
        <v>112</v>
      </c>
    </row>
    <row r="2373" spans="1:29" x14ac:dyDescent="0.25">
      <c r="A2373" s="13" t="str">
        <f t="shared" si="78"/>
        <v>1168465494</v>
      </c>
      <c r="B2373" s="16">
        <v>302</v>
      </c>
      <c r="C2373" s="17" t="s">
        <v>19456</v>
      </c>
      <c r="D2373" s="13" t="str">
        <f t="shared" si="79"/>
        <v>1168465494</v>
      </c>
      <c r="E2373" s="17"/>
      <c r="F2373" s="16" t="s">
        <v>19457</v>
      </c>
      <c r="G2373" s="18">
        <v>44117.497453703705</v>
      </c>
      <c r="H2373" s="16" t="s">
        <v>157</v>
      </c>
      <c r="I2373" s="16" t="s">
        <v>19458</v>
      </c>
      <c r="J2373" s="16" t="s">
        <v>19458</v>
      </c>
      <c r="K2373" s="16" t="s">
        <v>19459</v>
      </c>
      <c r="L2373" s="16" t="s">
        <v>19460</v>
      </c>
      <c r="M2373" s="16" t="s">
        <v>19461</v>
      </c>
      <c r="N2373" s="16" t="s">
        <v>411</v>
      </c>
      <c r="O2373" s="16" t="s">
        <v>412</v>
      </c>
      <c r="P2373" s="19">
        <v>474000</v>
      </c>
      <c r="Q2373" s="19">
        <v>6650</v>
      </c>
      <c r="R2373" s="19">
        <v>10000</v>
      </c>
      <c r="S2373" s="19">
        <v>0</v>
      </c>
      <c r="T2373" s="19">
        <v>0</v>
      </c>
      <c r="U2373" s="19"/>
      <c r="V2373" s="19">
        <v>0</v>
      </c>
      <c r="W2373" s="19"/>
      <c r="X2373" s="19">
        <v>0</v>
      </c>
      <c r="Y2373" s="19">
        <v>490650</v>
      </c>
      <c r="Z2373" s="19">
        <v>490650</v>
      </c>
      <c r="AA2373" s="20" t="s">
        <v>19462</v>
      </c>
      <c r="AB2373" s="19" t="s">
        <v>162</v>
      </c>
      <c r="AC2373" s="19" t="s">
        <v>112</v>
      </c>
    </row>
    <row r="2374" spans="1:29" x14ac:dyDescent="0.25">
      <c r="A2374" s="13" t="str">
        <f t="shared" si="78"/>
        <v>1529465947</v>
      </c>
      <c r="B2374" s="16">
        <v>303</v>
      </c>
      <c r="C2374" s="17" t="s">
        <v>19463</v>
      </c>
      <c r="D2374" s="13" t="str">
        <f t="shared" si="79"/>
        <v>1529465947</v>
      </c>
      <c r="E2374" s="17"/>
      <c r="F2374" s="16" t="s">
        <v>19464</v>
      </c>
      <c r="G2374" s="18">
        <v>44117.497893518521</v>
      </c>
      <c r="H2374" s="16" t="s">
        <v>157</v>
      </c>
      <c r="I2374" s="16" t="s">
        <v>19465</v>
      </c>
      <c r="J2374" s="16" t="s">
        <v>19465</v>
      </c>
      <c r="K2374" s="16" t="s">
        <v>19466</v>
      </c>
      <c r="L2374" s="16" t="s">
        <v>19467</v>
      </c>
      <c r="M2374" s="16" t="s">
        <v>19468</v>
      </c>
      <c r="N2374" s="16" t="s">
        <v>266</v>
      </c>
      <c r="O2374" s="16" t="s">
        <v>267</v>
      </c>
      <c r="P2374" s="19">
        <v>749000</v>
      </c>
      <c r="Q2374" s="19">
        <v>6650</v>
      </c>
      <c r="R2374" s="19">
        <v>8000</v>
      </c>
      <c r="S2374" s="19">
        <v>0</v>
      </c>
      <c r="T2374" s="19">
        <v>0</v>
      </c>
      <c r="U2374" s="19"/>
      <c r="V2374" s="19">
        <v>0</v>
      </c>
      <c r="W2374" s="19"/>
      <c r="X2374" s="19">
        <v>0</v>
      </c>
      <c r="Y2374" s="19">
        <v>763650</v>
      </c>
      <c r="Z2374" s="19">
        <v>763650</v>
      </c>
      <c r="AA2374" s="20" t="s">
        <v>19469</v>
      </c>
      <c r="AB2374" s="19" t="s">
        <v>138</v>
      </c>
      <c r="AC2374" s="19" t="s">
        <v>112</v>
      </c>
    </row>
    <row r="2375" spans="1:29" x14ac:dyDescent="0.25">
      <c r="A2375" s="13" t="str">
        <f t="shared" si="78"/>
        <v>1045665996</v>
      </c>
      <c r="B2375" s="16">
        <v>304</v>
      </c>
      <c r="C2375" s="17" t="s">
        <v>19470</v>
      </c>
      <c r="D2375" s="13" t="str">
        <f t="shared" si="79"/>
        <v>1045665996</v>
      </c>
      <c r="E2375" s="17"/>
      <c r="F2375" s="16" t="s">
        <v>19471</v>
      </c>
      <c r="G2375" s="18">
        <v>44117.516365740739</v>
      </c>
      <c r="H2375" s="16" t="s">
        <v>157</v>
      </c>
      <c r="I2375" s="16" t="s">
        <v>19472</v>
      </c>
      <c r="J2375" s="16" t="s">
        <v>19472</v>
      </c>
      <c r="K2375" s="16" t="s">
        <v>19473</v>
      </c>
      <c r="L2375" s="16" t="s">
        <v>19474</v>
      </c>
      <c r="M2375" s="16" t="s">
        <v>19475</v>
      </c>
      <c r="N2375" s="16" t="s">
        <v>266</v>
      </c>
      <c r="O2375" s="16" t="s">
        <v>267</v>
      </c>
      <c r="P2375" s="19">
        <v>589000</v>
      </c>
      <c r="Q2375" s="19">
        <v>6650</v>
      </c>
      <c r="R2375" s="19">
        <v>8000</v>
      </c>
      <c r="S2375" s="19">
        <v>0</v>
      </c>
      <c r="T2375" s="19">
        <v>0</v>
      </c>
      <c r="U2375" s="19"/>
      <c r="V2375" s="19">
        <v>0</v>
      </c>
      <c r="W2375" s="19"/>
      <c r="X2375" s="19">
        <v>0</v>
      </c>
      <c r="Y2375" s="19">
        <v>603650</v>
      </c>
      <c r="Z2375" s="19">
        <v>603650</v>
      </c>
      <c r="AA2375" s="20" t="s">
        <v>19476</v>
      </c>
      <c r="AB2375" s="19" t="s">
        <v>138</v>
      </c>
      <c r="AC2375" s="19" t="s">
        <v>112</v>
      </c>
    </row>
    <row r="2376" spans="1:29" x14ac:dyDescent="0.25">
      <c r="A2376" s="13" t="str">
        <f t="shared" si="78"/>
        <v>1317665962</v>
      </c>
      <c r="B2376" s="16">
        <v>305</v>
      </c>
      <c r="C2376" s="17" t="s">
        <v>19477</v>
      </c>
      <c r="D2376" s="13" t="str">
        <f t="shared" si="79"/>
        <v>1317665962</v>
      </c>
      <c r="E2376" s="17"/>
      <c r="F2376" s="16" t="s">
        <v>19478</v>
      </c>
      <c r="G2376" s="18">
        <v>44117.521319444444</v>
      </c>
      <c r="H2376" s="16" t="s">
        <v>157</v>
      </c>
      <c r="I2376" s="16" t="s">
        <v>19479</v>
      </c>
      <c r="J2376" s="16" t="s">
        <v>19479</v>
      </c>
      <c r="K2376" s="16" t="s">
        <v>19480</v>
      </c>
      <c r="L2376" s="16" t="s">
        <v>19481</v>
      </c>
      <c r="M2376" s="16" t="s">
        <v>19482</v>
      </c>
      <c r="N2376" s="16" t="s">
        <v>1224</v>
      </c>
      <c r="O2376" s="16" t="s">
        <v>1225</v>
      </c>
      <c r="P2376" s="19">
        <v>210000</v>
      </c>
      <c r="Q2376" s="19">
        <v>6650</v>
      </c>
      <c r="R2376" s="19">
        <v>10000</v>
      </c>
      <c r="S2376" s="19">
        <v>0</v>
      </c>
      <c r="T2376" s="19">
        <v>0</v>
      </c>
      <c r="U2376" s="19"/>
      <c r="V2376" s="19">
        <v>0</v>
      </c>
      <c r="W2376" s="19"/>
      <c r="X2376" s="19">
        <v>0</v>
      </c>
      <c r="Y2376" s="19">
        <v>226650</v>
      </c>
      <c r="Z2376" s="19">
        <v>226650</v>
      </c>
      <c r="AA2376" s="20" t="s">
        <v>19483</v>
      </c>
      <c r="AB2376" s="19" t="s">
        <v>162</v>
      </c>
      <c r="AC2376" s="19" t="s">
        <v>112</v>
      </c>
    </row>
    <row r="2377" spans="1:29" x14ac:dyDescent="0.25">
      <c r="A2377" s="13" t="str">
        <f t="shared" si="78"/>
        <v>1802865272</v>
      </c>
      <c r="B2377" s="16">
        <v>306</v>
      </c>
      <c r="C2377" s="17" t="s">
        <v>19484</v>
      </c>
      <c r="D2377" s="13" t="str">
        <f t="shared" si="79"/>
        <v>1802865272</v>
      </c>
      <c r="E2377" s="17"/>
      <c r="F2377" s="16" t="s">
        <v>19485</v>
      </c>
      <c r="G2377" s="18">
        <v>44117.535381944443</v>
      </c>
      <c r="H2377" s="16" t="s">
        <v>157</v>
      </c>
      <c r="I2377" s="16" t="s">
        <v>19486</v>
      </c>
      <c r="J2377" s="16" t="s">
        <v>19486</v>
      </c>
      <c r="K2377" s="16" t="s">
        <v>19487</v>
      </c>
      <c r="L2377" s="16" t="s">
        <v>19488</v>
      </c>
      <c r="M2377" s="16" t="s">
        <v>19489</v>
      </c>
      <c r="N2377" s="16" t="s">
        <v>19490</v>
      </c>
      <c r="O2377" s="16" t="s">
        <v>462</v>
      </c>
      <c r="P2377" s="19">
        <v>552000</v>
      </c>
      <c r="Q2377" s="19">
        <v>6650</v>
      </c>
      <c r="R2377" s="19">
        <v>51000</v>
      </c>
      <c r="S2377" s="19">
        <v>0</v>
      </c>
      <c r="T2377" s="19">
        <v>0</v>
      </c>
      <c r="U2377" s="19"/>
      <c r="V2377" s="19">
        <v>0</v>
      </c>
      <c r="W2377" s="19"/>
      <c r="X2377" s="19">
        <v>0</v>
      </c>
      <c r="Y2377" s="19">
        <v>609650</v>
      </c>
      <c r="Z2377" s="19">
        <v>609650</v>
      </c>
      <c r="AA2377" s="20" t="s">
        <v>19491</v>
      </c>
      <c r="AB2377" s="19" t="s">
        <v>162</v>
      </c>
      <c r="AC2377" s="19" t="s">
        <v>112</v>
      </c>
    </row>
    <row r="2378" spans="1:29" x14ac:dyDescent="0.25">
      <c r="A2378" s="13" t="str">
        <f t="shared" si="78"/>
        <v>1262865590</v>
      </c>
      <c r="B2378" s="16">
        <v>307</v>
      </c>
      <c r="C2378" s="17" t="s">
        <v>19492</v>
      </c>
      <c r="D2378" s="13" t="str">
        <f t="shared" si="79"/>
        <v>1262865590</v>
      </c>
      <c r="E2378" s="17"/>
      <c r="F2378" s="16" t="s">
        <v>19493</v>
      </c>
      <c r="G2378" s="18">
        <v>44117.536643518521</v>
      </c>
      <c r="H2378" s="16" t="s">
        <v>157</v>
      </c>
      <c r="I2378" s="16" t="s">
        <v>19494</v>
      </c>
      <c r="J2378" s="16" t="s">
        <v>19494</v>
      </c>
      <c r="K2378" s="16" t="s">
        <v>19495</v>
      </c>
      <c r="L2378" s="16" t="s">
        <v>19496</v>
      </c>
      <c r="M2378" s="16" t="s">
        <v>19497</v>
      </c>
      <c r="N2378" s="16" t="s">
        <v>19498</v>
      </c>
      <c r="O2378" s="16" t="s">
        <v>19499</v>
      </c>
      <c r="P2378" s="19">
        <v>620000</v>
      </c>
      <c r="Q2378" s="19">
        <v>6650</v>
      </c>
      <c r="R2378" s="19">
        <v>10000</v>
      </c>
      <c r="S2378" s="19">
        <v>0</v>
      </c>
      <c r="T2378" s="19">
        <v>0</v>
      </c>
      <c r="U2378" s="19"/>
      <c r="V2378" s="19">
        <v>0</v>
      </c>
      <c r="W2378" s="19"/>
      <c r="X2378" s="19">
        <v>0</v>
      </c>
      <c r="Y2378" s="19">
        <v>636650</v>
      </c>
      <c r="Z2378" s="19">
        <v>636650</v>
      </c>
      <c r="AA2378" s="20" t="s">
        <v>19500</v>
      </c>
      <c r="AB2378" s="19" t="s">
        <v>151</v>
      </c>
      <c r="AC2378" s="19" t="s">
        <v>112</v>
      </c>
    </row>
    <row r="2379" spans="1:29" x14ac:dyDescent="0.25">
      <c r="A2379" s="13" t="str">
        <f t="shared" si="78"/>
        <v>1473865059</v>
      </c>
      <c r="B2379" s="16">
        <v>308</v>
      </c>
      <c r="C2379" s="17" t="s">
        <v>19501</v>
      </c>
      <c r="D2379" s="13" t="str">
        <f t="shared" si="79"/>
        <v>1473865059</v>
      </c>
      <c r="E2379" s="17"/>
      <c r="F2379" s="16" t="s">
        <v>19502</v>
      </c>
      <c r="G2379" s="18">
        <v>44117.537175925929</v>
      </c>
      <c r="H2379" s="16" t="s">
        <v>157</v>
      </c>
      <c r="I2379" s="16" t="s">
        <v>19503</v>
      </c>
      <c r="J2379" s="16" t="s">
        <v>19503</v>
      </c>
      <c r="K2379" s="16" t="s">
        <v>19504</v>
      </c>
      <c r="L2379" s="16" t="s">
        <v>19505</v>
      </c>
      <c r="M2379" s="16" t="s">
        <v>19506</v>
      </c>
      <c r="N2379" s="16" t="s">
        <v>19490</v>
      </c>
      <c r="O2379" s="16" t="s">
        <v>462</v>
      </c>
      <c r="P2379" s="19">
        <v>270000</v>
      </c>
      <c r="Q2379" s="19">
        <v>6650</v>
      </c>
      <c r="R2379" s="19">
        <v>19000</v>
      </c>
      <c r="S2379" s="19">
        <v>0</v>
      </c>
      <c r="T2379" s="19">
        <v>0</v>
      </c>
      <c r="U2379" s="19"/>
      <c r="V2379" s="19">
        <v>0</v>
      </c>
      <c r="W2379" s="19"/>
      <c r="X2379" s="19">
        <v>0</v>
      </c>
      <c r="Y2379" s="19">
        <v>295650</v>
      </c>
      <c r="Z2379" s="19">
        <v>295650</v>
      </c>
      <c r="AA2379" s="20" t="s">
        <v>19507</v>
      </c>
      <c r="AB2379" s="19" t="s">
        <v>162</v>
      </c>
      <c r="AC2379" s="19" t="s">
        <v>112</v>
      </c>
    </row>
    <row r="2380" spans="1:29" x14ac:dyDescent="0.25">
      <c r="A2380" s="13" t="str">
        <f t="shared" si="78"/>
        <v>1902865657</v>
      </c>
      <c r="B2380" s="16">
        <v>309</v>
      </c>
      <c r="C2380" s="17" t="s">
        <v>19508</v>
      </c>
      <c r="D2380" s="13" t="str">
        <f t="shared" si="79"/>
        <v>1902865657</v>
      </c>
      <c r="E2380" s="17"/>
      <c r="F2380" s="16" t="s">
        <v>19509</v>
      </c>
      <c r="G2380" s="18">
        <v>44117.538414351853</v>
      </c>
      <c r="H2380" s="16" t="s">
        <v>157</v>
      </c>
      <c r="I2380" s="16" t="s">
        <v>19510</v>
      </c>
      <c r="J2380" s="16" t="s">
        <v>19510</v>
      </c>
      <c r="K2380" s="16" t="s">
        <v>19511</v>
      </c>
      <c r="L2380" s="16" t="s">
        <v>19512</v>
      </c>
      <c r="M2380" s="16" t="s">
        <v>19513</v>
      </c>
      <c r="N2380" s="16" t="s">
        <v>13800</v>
      </c>
      <c r="O2380" s="16" t="s">
        <v>13801</v>
      </c>
      <c r="P2380" s="19">
        <v>240000</v>
      </c>
      <c r="Q2380" s="19">
        <v>6650</v>
      </c>
      <c r="R2380" s="19">
        <v>10000</v>
      </c>
      <c r="S2380" s="19">
        <v>0</v>
      </c>
      <c r="T2380" s="19">
        <v>0</v>
      </c>
      <c r="U2380" s="19"/>
      <c r="V2380" s="19">
        <v>0</v>
      </c>
      <c r="W2380" s="19"/>
      <c r="X2380" s="19">
        <v>0</v>
      </c>
      <c r="Y2380" s="19">
        <v>256650</v>
      </c>
      <c r="Z2380" s="19">
        <v>256650</v>
      </c>
      <c r="AA2380" s="20" t="s">
        <v>19514</v>
      </c>
      <c r="AB2380" s="19" t="s">
        <v>162</v>
      </c>
      <c r="AC2380" s="19" t="s">
        <v>112</v>
      </c>
    </row>
    <row r="2381" spans="1:29" x14ac:dyDescent="0.25">
      <c r="A2381" s="13" t="str">
        <f t="shared" si="78"/>
        <v>1427865550</v>
      </c>
      <c r="B2381" s="16">
        <v>310</v>
      </c>
      <c r="C2381" s="17" t="s">
        <v>19515</v>
      </c>
      <c r="D2381" s="13" t="str">
        <f t="shared" si="79"/>
        <v>1427865550</v>
      </c>
      <c r="E2381" s="17"/>
      <c r="F2381" s="16" t="s">
        <v>19516</v>
      </c>
      <c r="G2381" s="18">
        <v>44117.541226851848</v>
      </c>
      <c r="H2381" s="16" t="s">
        <v>157</v>
      </c>
      <c r="I2381" s="16" t="s">
        <v>19517</v>
      </c>
      <c r="J2381" s="16" t="s">
        <v>19517</v>
      </c>
      <c r="K2381" s="16" t="s">
        <v>19518</v>
      </c>
      <c r="L2381" s="16" t="s">
        <v>19519</v>
      </c>
      <c r="M2381" s="16" t="s">
        <v>19520</v>
      </c>
      <c r="N2381" s="16" t="s">
        <v>1219</v>
      </c>
      <c r="O2381" s="16" t="s">
        <v>1220</v>
      </c>
      <c r="P2381" s="19">
        <v>240000</v>
      </c>
      <c r="Q2381" s="19">
        <v>6650</v>
      </c>
      <c r="R2381" s="19">
        <v>24000</v>
      </c>
      <c r="S2381" s="19">
        <v>0</v>
      </c>
      <c r="T2381" s="19">
        <v>0</v>
      </c>
      <c r="U2381" s="19"/>
      <c r="V2381" s="19">
        <v>0</v>
      </c>
      <c r="W2381" s="19"/>
      <c r="X2381" s="19">
        <v>0</v>
      </c>
      <c r="Y2381" s="19">
        <v>270650</v>
      </c>
      <c r="Z2381" s="19">
        <v>270650</v>
      </c>
      <c r="AA2381" s="20" t="s">
        <v>19521</v>
      </c>
      <c r="AB2381" s="19" t="s">
        <v>162</v>
      </c>
      <c r="AC2381" s="19" t="s">
        <v>112</v>
      </c>
    </row>
    <row r="2382" spans="1:29" x14ac:dyDescent="0.25">
      <c r="A2382" s="13" t="str">
        <f t="shared" si="78"/>
        <v>1261556762</v>
      </c>
      <c r="B2382" s="16">
        <v>311</v>
      </c>
      <c r="C2382" s="17" t="s">
        <v>19522</v>
      </c>
      <c r="D2382" s="13" t="str">
        <f t="shared" si="79"/>
        <v>1261556762</v>
      </c>
      <c r="E2382" s="17"/>
      <c r="F2382" s="16" t="s">
        <v>19523</v>
      </c>
      <c r="G2382" s="18">
        <v>44118.04310185185</v>
      </c>
      <c r="H2382" s="16" t="s">
        <v>157</v>
      </c>
      <c r="I2382" s="16" t="s">
        <v>19524</v>
      </c>
      <c r="J2382" s="16" t="s">
        <v>19524</v>
      </c>
      <c r="K2382" s="16" t="s">
        <v>19525</v>
      </c>
      <c r="L2382" s="16" t="s">
        <v>19526</v>
      </c>
      <c r="M2382" s="16" t="s">
        <v>19527</v>
      </c>
      <c r="N2382" s="16" t="s">
        <v>1423</v>
      </c>
      <c r="O2382" s="16" t="s">
        <v>1424</v>
      </c>
      <c r="P2382" s="19">
        <v>870000</v>
      </c>
      <c r="Q2382" s="19">
        <v>6650</v>
      </c>
      <c r="R2382" s="19">
        <v>0</v>
      </c>
      <c r="S2382" s="19">
        <v>0</v>
      </c>
      <c r="T2382" s="19">
        <v>0</v>
      </c>
      <c r="U2382" s="19"/>
      <c r="V2382" s="19">
        <v>0</v>
      </c>
      <c r="W2382" s="19"/>
      <c r="X2382" s="19">
        <v>0</v>
      </c>
      <c r="Y2382" s="19">
        <v>876650</v>
      </c>
      <c r="Z2382" s="19">
        <v>876650</v>
      </c>
      <c r="AA2382" s="20"/>
      <c r="AB2382" s="19"/>
      <c r="AC2382" s="19" t="s">
        <v>112</v>
      </c>
    </row>
    <row r="2383" spans="1:29" x14ac:dyDescent="0.25">
      <c r="A2383" s="13" t="str">
        <f t="shared" si="78"/>
        <v>1432656135</v>
      </c>
      <c r="B2383" s="16">
        <v>312</v>
      </c>
      <c r="C2383" s="17" t="s">
        <v>19528</v>
      </c>
      <c r="D2383" s="13" t="str">
        <f t="shared" si="79"/>
        <v>1432656135</v>
      </c>
      <c r="E2383" s="17"/>
      <c r="F2383" s="16" t="s">
        <v>19529</v>
      </c>
      <c r="G2383" s="18">
        <v>44118.054212962961</v>
      </c>
      <c r="H2383" s="16" t="s">
        <v>157</v>
      </c>
      <c r="I2383" s="16" t="s">
        <v>19530</v>
      </c>
      <c r="J2383" s="16" t="s">
        <v>19530</v>
      </c>
      <c r="K2383" s="16" t="s">
        <v>19531</v>
      </c>
      <c r="L2383" s="16" t="s">
        <v>19532</v>
      </c>
      <c r="M2383" s="16" t="s">
        <v>19533</v>
      </c>
      <c r="N2383" s="16" t="s">
        <v>450</v>
      </c>
      <c r="O2383" s="16" t="s">
        <v>451</v>
      </c>
      <c r="P2383" s="19">
        <v>715000</v>
      </c>
      <c r="Q2383" s="19">
        <v>6650</v>
      </c>
      <c r="R2383" s="19">
        <v>63000</v>
      </c>
      <c r="S2383" s="19">
        <v>0</v>
      </c>
      <c r="T2383" s="19">
        <v>0</v>
      </c>
      <c r="U2383" s="19"/>
      <c r="V2383" s="19">
        <v>0</v>
      </c>
      <c r="W2383" s="19"/>
      <c r="X2383" s="19">
        <v>0</v>
      </c>
      <c r="Y2383" s="19">
        <v>784650</v>
      </c>
      <c r="Z2383" s="19">
        <v>784650</v>
      </c>
      <c r="AA2383" s="20" t="s">
        <v>19534</v>
      </c>
      <c r="AB2383" s="19" t="s">
        <v>162</v>
      </c>
      <c r="AC2383" s="19" t="s">
        <v>112</v>
      </c>
    </row>
    <row r="2384" spans="1:29" x14ac:dyDescent="0.25">
      <c r="A2384" s="13" t="str">
        <f t="shared" si="78"/>
        <v>1684656619</v>
      </c>
      <c r="B2384" s="16">
        <v>313</v>
      </c>
      <c r="C2384" s="17" t="s">
        <v>19535</v>
      </c>
      <c r="D2384" s="13" t="str">
        <f t="shared" si="79"/>
        <v>1684656619</v>
      </c>
      <c r="E2384" s="17"/>
      <c r="F2384" s="16" t="s">
        <v>19536</v>
      </c>
      <c r="G2384" s="18">
        <v>44118.058437500003</v>
      </c>
      <c r="H2384" s="16" t="s">
        <v>157</v>
      </c>
      <c r="I2384" s="16" t="s">
        <v>19537</v>
      </c>
      <c r="J2384" s="16" t="s">
        <v>19537</v>
      </c>
      <c r="K2384" s="16" t="s">
        <v>19538</v>
      </c>
      <c r="L2384" s="16" t="s">
        <v>19539</v>
      </c>
      <c r="M2384" s="16" t="s">
        <v>19540</v>
      </c>
      <c r="N2384" s="16" t="s">
        <v>19541</v>
      </c>
      <c r="O2384" s="16" t="s">
        <v>19542</v>
      </c>
      <c r="P2384" s="19">
        <v>980000</v>
      </c>
      <c r="Q2384" s="19">
        <v>6650</v>
      </c>
      <c r="R2384" s="19">
        <v>0</v>
      </c>
      <c r="S2384" s="19">
        <v>0</v>
      </c>
      <c r="T2384" s="19">
        <v>0</v>
      </c>
      <c r="U2384" s="19"/>
      <c r="V2384" s="19">
        <v>0</v>
      </c>
      <c r="W2384" s="19"/>
      <c r="X2384" s="19">
        <v>0</v>
      </c>
      <c r="Y2384" s="19">
        <v>986650</v>
      </c>
      <c r="Z2384" s="19">
        <v>986650</v>
      </c>
      <c r="AA2384" s="20"/>
      <c r="AB2384" s="19"/>
      <c r="AC2384" s="19" t="s">
        <v>112</v>
      </c>
    </row>
    <row r="2385" spans="1:29" x14ac:dyDescent="0.25">
      <c r="A2385" s="13" t="str">
        <f t="shared" si="78"/>
        <v>1798656874</v>
      </c>
      <c r="B2385" s="16">
        <v>314</v>
      </c>
      <c r="C2385" s="17" t="s">
        <v>19543</v>
      </c>
      <c r="D2385" s="13" t="str">
        <f t="shared" si="79"/>
        <v>1798656874</v>
      </c>
      <c r="E2385" s="17"/>
      <c r="F2385" s="16" t="s">
        <v>19544</v>
      </c>
      <c r="G2385" s="18">
        <v>44118.063958333332</v>
      </c>
      <c r="H2385" s="16" t="s">
        <v>157</v>
      </c>
      <c r="I2385" s="16" t="s">
        <v>19545</v>
      </c>
      <c r="J2385" s="16" t="s">
        <v>19545</v>
      </c>
      <c r="K2385" s="16" t="s">
        <v>19546</v>
      </c>
      <c r="L2385" s="16" t="s">
        <v>19547</v>
      </c>
      <c r="M2385" s="16" t="s">
        <v>19548</v>
      </c>
      <c r="N2385" s="16" t="s">
        <v>19549</v>
      </c>
      <c r="O2385" s="16" t="s">
        <v>19550</v>
      </c>
      <c r="P2385" s="19">
        <v>50000</v>
      </c>
      <c r="Q2385" s="19">
        <v>6650</v>
      </c>
      <c r="R2385" s="19">
        <v>0</v>
      </c>
      <c r="S2385" s="19">
        <v>0</v>
      </c>
      <c r="T2385" s="19">
        <v>0</v>
      </c>
      <c r="U2385" s="19"/>
      <c r="V2385" s="19">
        <v>0</v>
      </c>
      <c r="W2385" s="19"/>
      <c r="X2385" s="19">
        <v>0</v>
      </c>
      <c r="Y2385" s="19">
        <v>56650</v>
      </c>
      <c r="Z2385" s="19">
        <v>56650</v>
      </c>
      <c r="AA2385" s="20"/>
      <c r="AB2385" s="19"/>
      <c r="AC2385" s="19" t="s">
        <v>112</v>
      </c>
    </row>
    <row r="2386" spans="1:29" x14ac:dyDescent="0.25">
      <c r="A2386" s="13" t="str">
        <f t="shared" si="78"/>
        <v>1393756632</v>
      </c>
      <c r="B2386" s="16">
        <v>315</v>
      </c>
      <c r="C2386" s="17" t="s">
        <v>19551</v>
      </c>
      <c r="D2386" s="13" t="str">
        <f t="shared" si="79"/>
        <v>1393756632</v>
      </c>
      <c r="E2386" s="17"/>
      <c r="F2386" s="16" t="s">
        <v>19552</v>
      </c>
      <c r="G2386" s="18">
        <v>44118.067685185182</v>
      </c>
      <c r="H2386" s="16" t="s">
        <v>157</v>
      </c>
      <c r="I2386" s="16" t="s">
        <v>19553</v>
      </c>
      <c r="J2386" s="16" t="s">
        <v>19553</v>
      </c>
      <c r="K2386" s="16" t="s">
        <v>19554</v>
      </c>
      <c r="L2386" s="16" t="s">
        <v>19555</v>
      </c>
      <c r="M2386" s="16" t="s">
        <v>19556</v>
      </c>
      <c r="N2386" s="16" t="s">
        <v>19557</v>
      </c>
      <c r="O2386" s="16" t="s">
        <v>19558</v>
      </c>
      <c r="P2386" s="19">
        <v>1800000</v>
      </c>
      <c r="Q2386" s="19">
        <v>6650</v>
      </c>
      <c r="R2386" s="19">
        <v>0</v>
      </c>
      <c r="S2386" s="19">
        <v>0</v>
      </c>
      <c r="T2386" s="19">
        <v>0</v>
      </c>
      <c r="U2386" s="19"/>
      <c r="V2386" s="19">
        <v>0</v>
      </c>
      <c r="W2386" s="19"/>
      <c r="X2386" s="19">
        <v>0</v>
      </c>
      <c r="Y2386" s="19">
        <v>1806650</v>
      </c>
      <c r="Z2386" s="19">
        <v>1806650</v>
      </c>
      <c r="AA2386" s="20"/>
      <c r="AB2386" s="19"/>
      <c r="AC2386" s="19" t="s">
        <v>112</v>
      </c>
    </row>
    <row r="2387" spans="1:29" x14ac:dyDescent="0.25">
      <c r="A2387" s="13" t="str">
        <f t="shared" si="78"/>
        <v>1016856470</v>
      </c>
      <c r="B2387" s="16">
        <v>316</v>
      </c>
      <c r="C2387" s="17" t="s">
        <v>19559</v>
      </c>
      <c r="D2387" s="13" t="str">
        <f t="shared" si="79"/>
        <v>1016856470</v>
      </c>
      <c r="E2387" s="17"/>
      <c r="F2387" s="16" t="s">
        <v>19560</v>
      </c>
      <c r="G2387" s="18">
        <v>44118.081678240742</v>
      </c>
      <c r="H2387" s="16" t="s">
        <v>157</v>
      </c>
      <c r="I2387" s="16" t="s">
        <v>19561</v>
      </c>
      <c r="J2387" s="16" t="s">
        <v>19561</v>
      </c>
      <c r="K2387" s="16" t="s">
        <v>19562</v>
      </c>
      <c r="L2387" s="16" t="s">
        <v>19563</v>
      </c>
      <c r="M2387" s="16" t="s">
        <v>19564</v>
      </c>
      <c r="N2387" s="16" t="s">
        <v>993</v>
      </c>
      <c r="O2387" s="16" t="s">
        <v>994</v>
      </c>
      <c r="P2387" s="19">
        <v>880000</v>
      </c>
      <c r="Q2387" s="19">
        <v>6650</v>
      </c>
      <c r="R2387" s="19">
        <v>63000</v>
      </c>
      <c r="S2387" s="19">
        <v>0</v>
      </c>
      <c r="T2387" s="19">
        <v>0</v>
      </c>
      <c r="U2387" s="19"/>
      <c r="V2387" s="19">
        <v>0</v>
      </c>
      <c r="W2387" s="19"/>
      <c r="X2387" s="19">
        <v>0</v>
      </c>
      <c r="Y2387" s="19">
        <v>949650</v>
      </c>
      <c r="Z2387" s="19">
        <v>949650</v>
      </c>
      <c r="AA2387" s="20" t="s">
        <v>19565</v>
      </c>
      <c r="AB2387" s="19" t="s">
        <v>138</v>
      </c>
      <c r="AC2387" s="19" t="s">
        <v>112</v>
      </c>
    </row>
    <row r="2388" spans="1:29" x14ac:dyDescent="0.25">
      <c r="A2388" s="13" t="str">
        <f t="shared" si="78"/>
        <v>1927856244</v>
      </c>
      <c r="B2388" s="16">
        <v>317</v>
      </c>
      <c r="C2388" s="17" t="s">
        <v>19566</v>
      </c>
      <c r="D2388" s="13" t="str">
        <f t="shared" si="79"/>
        <v>1927856244</v>
      </c>
      <c r="E2388" s="17"/>
      <c r="F2388" s="16" t="s">
        <v>19567</v>
      </c>
      <c r="G2388" s="18">
        <v>44118.083136574074</v>
      </c>
      <c r="H2388" s="16" t="s">
        <v>157</v>
      </c>
      <c r="I2388" s="16" t="s">
        <v>19568</v>
      </c>
      <c r="J2388" s="16" t="s">
        <v>19568</v>
      </c>
      <c r="K2388" s="16" t="s">
        <v>19569</v>
      </c>
      <c r="L2388" s="16" t="s">
        <v>19570</v>
      </c>
      <c r="M2388" s="16" t="s">
        <v>19571</v>
      </c>
      <c r="N2388" s="16" t="s">
        <v>19572</v>
      </c>
      <c r="O2388" s="16" t="s">
        <v>227</v>
      </c>
      <c r="P2388" s="19">
        <v>2980000</v>
      </c>
      <c r="Q2388" s="19">
        <v>6650</v>
      </c>
      <c r="R2388" s="19">
        <v>0</v>
      </c>
      <c r="S2388" s="19">
        <v>0</v>
      </c>
      <c r="T2388" s="19">
        <v>0</v>
      </c>
      <c r="U2388" s="19"/>
      <c r="V2388" s="19">
        <v>0</v>
      </c>
      <c r="W2388" s="19"/>
      <c r="X2388" s="19">
        <v>0</v>
      </c>
      <c r="Y2388" s="19">
        <v>2986650</v>
      </c>
      <c r="Z2388" s="19">
        <v>2986650</v>
      </c>
      <c r="AA2388" s="20"/>
      <c r="AB2388" s="19"/>
      <c r="AC2388" s="19" t="s">
        <v>112</v>
      </c>
    </row>
    <row r="2389" spans="1:29" x14ac:dyDescent="0.25">
      <c r="A2389" s="13" t="str">
        <f t="shared" si="78"/>
        <v>1157856075</v>
      </c>
      <c r="B2389" s="16">
        <v>318</v>
      </c>
      <c r="C2389" s="17" t="s">
        <v>19573</v>
      </c>
      <c r="D2389" s="13" t="str">
        <f t="shared" si="79"/>
        <v>1157856075</v>
      </c>
      <c r="E2389" s="17"/>
      <c r="F2389" s="16" t="s">
        <v>19574</v>
      </c>
      <c r="G2389" s="18">
        <v>44118.083541666667</v>
      </c>
      <c r="H2389" s="16" t="s">
        <v>157</v>
      </c>
      <c r="I2389" s="16" t="s">
        <v>19575</v>
      </c>
      <c r="J2389" s="16" t="s">
        <v>19575</v>
      </c>
      <c r="K2389" s="16" t="s">
        <v>19576</v>
      </c>
      <c r="L2389" s="16" t="s">
        <v>19577</v>
      </c>
      <c r="M2389" s="16" t="s">
        <v>19578</v>
      </c>
      <c r="N2389" s="16" t="s">
        <v>545</v>
      </c>
      <c r="O2389" s="16" t="s">
        <v>546</v>
      </c>
      <c r="P2389" s="19">
        <v>765000</v>
      </c>
      <c r="Q2389" s="19">
        <v>6650</v>
      </c>
      <c r="R2389" s="19">
        <v>0</v>
      </c>
      <c r="S2389" s="19">
        <v>0</v>
      </c>
      <c r="T2389" s="19">
        <v>0</v>
      </c>
      <c r="U2389" s="19"/>
      <c r="V2389" s="19">
        <v>0</v>
      </c>
      <c r="W2389" s="19"/>
      <c r="X2389" s="19">
        <v>0</v>
      </c>
      <c r="Y2389" s="19">
        <v>771650</v>
      </c>
      <c r="Z2389" s="19">
        <v>771650</v>
      </c>
      <c r="AA2389" s="20"/>
      <c r="AB2389" s="19"/>
      <c r="AC2389" s="19" t="s">
        <v>112</v>
      </c>
    </row>
    <row r="2390" spans="1:29" x14ac:dyDescent="0.25">
      <c r="A2390" s="13" t="str">
        <f t="shared" si="78"/>
        <v>1303656135</v>
      </c>
      <c r="B2390" s="16">
        <v>319</v>
      </c>
      <c r="C2390" s="17" t="s">
        <v>19579</v>
      </c>
      <c r="D2390" s="13" t="str">
        <f t="shared" si="79"/>
        <v>1303656135</v>
      </c>
      <c r="E2390" s="17"/>
      <c r="F2390" s="16" t="s">
        <v>19580</v>
      </c>
      <c r="G2390" s="18">
        <v>44118.085057870368</v>
      </c>
      <c r="H2390" s="16" t="s">
        <v>157</v>
      </c>
      <c r="I2390" s="16" t="s">
        <v>19581</v>
      </c>
      <c r="J2390" s="16" t="s">
        <v>19581</v>
      </c>
      <c r="K2390" s="16" t="s">
        <v>19582</v>
      </c>
      <c r="L2390" s="16" t="s">
        <v>19583</v>
      </c>
      <c r="M2390" s="16" t="s">
        <v>19584</v>
      </c>
      <c r="N2390" s="16" t="s">
        <v>19585</v>
      </c>
      <c r="O2390" s="16" t="s">
        <v>19586</v>
      </c>
      <c r="P2390" s="19">
        <v>120000</v>
      </c>
      <c r="Q2390" s="19">
        <v>6650</v>
      </c>
      <c r="R2390" s="19">
        <v>10000</v>
      </c>
      <c r="S2390" s="19">
        <v>0</v>
      </c>
      <c r="T2390" s="19">
        <v>0</v>
      </c>
      <c r="U2390" s="19"/>
      <c r="V2390" s="19">
        <v>0</v>
      </c>
      <c r="W2390" s="19"/>
      <c r="X2390" s="19">
        <v>0</v>
      </c>
      <c r="Y2390" s="19">
        <v>136650</v>
      </c>
      <c r="Z2390" s="19">
        <v>136650</v>
      </c>
      <c r="AA2390" s="20" t="s">
        <v>19587</v>
      </c>
      <c r="AB2390" s="19" t="s">
        <v>162</v>
      </c>
      <c r="AC2390" s="19" t="s">
        <v>112</v>
      </c>
    </row>
    <row r="2391" spans="1:29" x14ac:dyDescent="0.25">
      <c r="A2391" s="13" t="str">
        <f t="shared" si="78"/>
        <v>1833956352</v>
      </c>
      <c r="B2391" s="16">
        <v>320</v>
      </c>
      <c r="C2391" s="17" t="s">
        <v>19588</v>
      </c>
      <c r="D2391" s="13" t="str">
        <f t="shared" si="79"/>
        <v>1833956352</v>
      </c>
      <c r="E2391" s="17"/>
      <c r="F2391" s="16" t="s">
        <v>19589</v>
      </c>
      <c r="G2391" s="18">
        <v>44118.09103009259</v>
      </c>
      <c r="H2391" s="16" t="s">
        <v>157</v>
      </c>
      <c r="I2391" s="16" t="s">
        <v>19590</v>
      </c>
      <c r="J2391" s="16" t="s">
        <v>19590</v>
      </c>
      <c r="K2391" s="16" t="s">
        <v>19591</v>
      </c>
      <c r="L2391" s="16" t="s">
        <v>19592</v>
      </c>
      <c r="M2391" s="16" t="s">
        <v>19593</v>
      </c>
      <c r="N2391" s="16" t="s">
        <v>19594</v>
      </c>
      <c r="O2391" s="16" t="s">
        <v>19595</v>
      </c>
      <c r="P2391" s="19">
        <v>1320000</v>
      </c>
      <c r="Q2391" s="19">
        <v>6650</v>
      </c>
      <c r="R2391" s="19">
        <v>0</v>
      </c>
      <c r="S2391" s="19">
        <v>0</v>
      </c>
      <c r="T2391" s="19">
        <v>0</v>
      </c>
      <c r="U2391" s="19"/>
      <c r="V2391" s="19">
        <v>0</v>
      </c>
      <c r="W2391" s="19"/>
      <c r="X2391" s="19">
        <v>0</v>
      </c>
      <c r="Y2391" s="19">
        <v>1326650</v>
      </c>
      <c r="Z2391" s="19">
        <v>1326650</v>
      </c>
      <c r="AA2391" s="20"/>
      <c r="AB2391" s="19"/>
      <c r="AC2391" s="19" t="s">
        <v>112</v>
      </c>
    </row>
    <row r="2392" spans="1:29" x14ac:dyDescent="0.25">
      <c r="A2392" s="13" t="str">
        <f t="shared" ref="A2392:A2455" si="80">D2392</f>
        <v>1535956395</v>
      </c>
      <c r="B2392" s="16">
        <v>321</v>
      </c>
      <c r="C2392" s="17" t="s">
        <v>19596</v>
      </c>
      <c r="D2392" s="13" t="str">
        <f t="shared" si="79"/>
        <v>1535956395</v>
      </c>
      <c r="E2392" s="17"/>
      <c r="F2392" s="16" t="s">
        <v>19597</v>
      </c>
      <c r="G2392" s="18">
        <v>44118.094039351854</v>
      </c>
      <c r="H2392" s="16" t="s">
        <v>157</v>
      </c>
      <c r="I2392" s="16" t="s">
        <v>19598</v>
      </c>
      <c r="J2392" s="16" t="s">
        <v>19598</v>
      </c>
      <c r="K2392" s="16" t="s">
        <v>19599</v>
      </c>
      <c r="L2392" s="16" t="s">
        <v>19600</v>
      </c>
      <c r="M2392" s="16" t="s">
        <v>19601</v>
      </c>
      <c r="N2392" s="16" t="s">
        <v>499</v>
      </c>
      <c r="O2392" s="16" t="s">
        <v>404</v>
      </c>
      <c r="P2392" s="19">
        <v>620000</v>
      </c>
      <c r="Q2392" s="19">
        <v>6650</v>
      </c>
      <c r="R2392" s="19">
        <v>25000</v>
      </c>
      <c r="S2392" s="19">
        <v>0</v>
      </c>
      <c r="T2392" s="19">
        <v>0</v>
      </c>
      <c r="U2392" s="19"/>
      <c r="V2392" s="19">
        <v>0</v>
      </c>
      <c r="W2392" s="19"/>
      <c r="X2392" s="19">
        <v>0</v>
      </c>
      <c r="Y2392" s="19">
        <v>651650</v>
      </c>
      <c r="Z2392" s="19">
        <v>651650</v>
      </c>
      <c r="AA2392" s="20" t="s">
        <v>19602</v>
      </c>
      <c r="AB2392" s="19" t="s">
        <v>138</v>
      </c>
      <c r="AC2392" s="19" t="s">
        <v>112</v>
      </c>
    </row>
    <row r="2393" spans="1:29" x14ac:dyDescent="0.25">
      <c r="A2393" s="13" t="str">
        <f t="shared" si="80"/>
        <v>1553456588</v>
      </c>
      <c r="B2393" s="16">
        <v>322</v>
      </c>
      <c r="C2393" s="17" t="s">
        <v>19603</v>
      </c>
      <c r="D2393" s="13" t="str">
        <f t="shared" si="79"/>
        <v>1553456588</v>
      </c>
      <c r="E2393" s="17"/>
      <c r="F2393" s="16" t="s">
        <v>19604</v>
      </c>
      <c r="G2393" s="18">
        <v>44118.105578703704</v>
      </c>
      <c r="H2393" s="16" t="s">
        <v>157</v>
      </c>
      <c r="I2393" s="16" t="s">
        <v>19605</v>
      </c>
      <c r="J2393" s="16" t="s">
        <v>19605</v>
      </c>
      <c r="K2393" s="16" t="s">
        <v>19606</v>
      </c>
      <c r="L2393" s="16" t="s">
        <v>19607</v>
      </c>
      <c r="M2393" s="16" t="s">
        <v>19608</v>
      </c>
      <c r="N2393" s="16" t="s">
        <v>19609</v>
      </c>
      <c r="O2393" s="16" t="s">
        <v>19610</v>
      </c>
      <c r="P2393" s="19">
        <v>360000</v>
      </c>
      <c r="Q2393" s="19">
        <v>6650</v>
      </c>
      <c r="R2393" s="19">
        <v>0</v>
      </c>
      <c r="S2393" s="19">
        <v>0</v>
      </c>
      <c r="T2393" s="19">
        <v>0</v>
      </c>
      <c r="U2393" s="19"/>
      <c r="V2393" s="19">
        <v>0</v>
      </c>
      <c r="W2393" s="19"/>
      <c r="X2393" s="19">
        <v>0</v>
      </c>
      <c r="Y2393" s="19">
        <v>366650</v>
      </c>
      <c r="Z2393" s="19">
        <v>366650</v>
      </c>
      <c r="AA2393" s="20"/>
      <c r="AB2393" s="19"/>
      <c r="AC2393" s="19" t="s">
        <v>112</v>
      </c>
    </row>
    <row r="2394" spans="1:29" x14ac:dyDescent="0.25">
      <c r="A2394" s="13" t="str">
        <f t="shared" si="80"/>
        <v>1339956321</v>
      </c>
      <c r="B2394" s="16">
        <v>323</v>
      </c>
      <c r="C2394" s="17" t="s">
        <v>19611</v>
      </c>
      <c r="D2394" s="13" t="str">
        <f t="shared" si="79"/>
        <v>1339956321</v>
      </c>
      <c r="E2394" s="17"/>
      <c r="F2394" s="16" t="s">
        <v>19612</v>
      </c>
      <c r="G2394" s="18">
        <v>44118.109618055554</v>
      </c>
      <c r="H2394" s="16" t="s">
        <v>157</v>
      </c>
      <c r="I2394" s="16" t="s">
        <v>19613</v>
      </c>
      <c r="J2394" s="16" t="s">
        <v>19613</v>
      </c>
      <c r="K2394" s="16" t="s">
        <v>19614</v>
      </c>
      <c r="L2394" s="16" t="s">
        <v>19615</v>
      </c>
      <c r="M2394" s="16" t="s">
        <v>19616</v>
      </c>
      <c r="N2394" s="16" t="s">
        <v>7210</v>
      </c>
      <c r="O2394" s="16" t="s">
        <v>7211</v>
      </c>
      <c r="P2394" s="19">
        <v>510000</v>
      </c>
      <c r="Q2394" s="19">
        <v>6650</v>
      </c>
      <c r="R2394" s="19">
        <v>0</v>
      </c>
      <c r="S2394" s="19">
        <v>0</v>
      </c>
      <c r="T2394" s="19">
        <v>0</v>
      </c>
      <c r="U2394" s="19"/>
      <c r="V2394" s="19">
        <v>0</v>
      </c>
      <c r="W2394" s="19"/>
      <c r="X2394" s="19">
        <v>0</v>
      </c>
      <c r="Y2394" s="19">
        <v>516650</v>
      </c>
      <c r="Z2394" s="19">
        <v>516650</v>
      </c>
      <c r="AA2394" s="20"/>
      <c r="AB2394" s="19"/>
      <c r="AC2394" s="19" t="s">
        <v>112</v>
      </c>
    </row>
    <row r="2395" spans="1:29" x14ac:dyDescent="0.25">
      <c r="A2395" s="13" t="str">
        <f t="shared" si="80"/>
        <v>1931166227</v>
      </c>
      <c r="B2395" s="16">
        <v>324</v>
      </c>
      <c r="C2395" s="17" t="s">
        <v>19617</v>
      </c>
      <c r="D2395" s="13" t="str">
        <f t="shared" si="79"/>
        <v>1931166227</v>
      </c>
      <c r="E2395" s="17"/>
      <c r="F2395" s="16" t="s">
        <v>19618</v>
      </c>
      <c r="G2395" s="18">
        <v>44118.111157407409</v>
      </c>
      <c r="H2395" s="16" t="s">
        <v>157</v>
      </c>
      <c r="I2395" s="16" t="s">
        <v>19619</v>
      </c>
      <c r="J2395" s="16" t="s">
        <v>19619</v>
      </c>
      <c r="K2395" s="16" t="s">
        <v>19620</v>
      </c>
      <c r="L2395" s="16" t="s">
        <v>19621</v>
      </c>
      <c r="M2395" s="16" t="s">
        <v>19622</v>
      </c>
      <c r="N2395" s="16" t="s">
        <v>19623</v>
      </c>
      <c r="O2395" s="16" t="s">
        <v>19624</v>
      </c>
      <c r="P2395" s="19">
        <v>50000</v>
      </c>
      <c r="Q2395" s="19">
        <v>6650</v>
      </c>
      <c r="R2395" s="19">
        <v>0</v>
      </c>
      <c r="S2395" s="19">
        <v>0</v>
      </c>
      <c r="T2395" s="19">
        <v>0</v>
      </c>
      <c r="U2395" s="19"/>
      <c r="V2395" s="19">
        <v>0</v>
      </c>
      <c r="W2395" s="19"/>
      <c r="X2395" s="19">
        <v>0</v>
      </c>
      <c r="Y2395" s="19">
        <v>56650</v>
      </c>
      <c r="Z2395" s="19">
        <v>56650</v>
      </c>
      <c r="AA2395" s="20"/>
      <c r="AB2395" s="19"/>
      <c r="AC2395" s="19" t="s">
        <v>112</v>
      </c>
    </row>
    <row r="2396" spans="1:29" x14ac:dyDescent="0.25">
      <c r="A2396" s="13" t="str">
        <f t="shared" si="80"/>
        <v>1251266446</v>
      </c>
      <c r="B2396" s="16">
        <v>325</v>
      </c>
      <c r="C2396" s="17" t="s">
        <v>19625</v>
      </c>
      <c r="D2396" s="13" t="str">
        <f t="shared" si="79"/>
        <v>1251266446</v>
      </c>
      <c r="E2396" s="17"/>
      <c r="F2396" s="16" t="s">
        <v>19626</v>
      </c>
      <c r="G2396" s="18">
        <v>44118.122696759259</v>
      </c>
      <c r="H2396" s="16" t="s">
        <v>157</v>
      </c>
      <c r="I2396" s="16" t="s">
        <v>19627</v>
      </c>
      <c r="J2396" s="16" t="s">
        <v>19627</v>
      </c>
      <c r="K2396" s="16" t="s">
        <v>19628</v>
      </c>
      <c r="L2396" s="16" t="s">
        <v>19629</v>
      </c>
      <c r="M2396" s="16" t="s">
        <v>19630</v>
      </c>
      <c r="N2396" s="16" t="s">
        <v>19631</v>
      </c>
      <c r="O2396" s="16" t="s">
        <v>19632</v>
      </c>
      <c r="P2396" s="19">
        <v>50000</v>
      </c>
      <c r="Q2396" s="19">
        <v>6650</v>
      </c>
      <c r="R2396" s="19">
        <v>0</v>
      </c>
      <c r="S2396" s="19">
        <v>0</v>
      </c>
      <c r="T2396" s="19">
        <v>0</v>
      </c>
      <c r="U2396" s="19"/>
      <c r="V2396" s="19">
        <v>0</v>
      </c>
      <c r="W2396" s="19"/>
      <c r="X2396" s="19">
        <v>0</v>
      </c>
      <c r="Y2396" s="19">
        <v>56650</v>
      </c>
      <c r="Z2396" s="19">
        <v>56650</v>
      </c>
      <c r="AA2396" s="20"/>
      <c r="AB2396" s="19"/>
      <c r="AC2396" s="19" t="s">
        <v>112</v>
      </c>
    </row>
    <row r="2397" spans="1:29" x14ac:dyDescent="0.25">
      <c r="A2397" s="13" t="str">
        <f t="shared" si="80"/>
        <v>1635266194</v>
      </c>
      <c r="B2397" s="16">
        <v>326</v>
      </c>
      <c r="C2397" s="17" t="s">
        <v>19633</v>
      </c>
      <c r="D2397" s="13" t="str">
        <f t="shared" si="79"/>
        <v>1635266194</v>
      </c>
      <c r="E2397" s="17"/>
      <c r="F2397" s="16" t="s">
        <v>19634</v>
      </c>
      <c r="G2397" s="18">
        <v>44118.128101851849</v>
      </c>
      <c r="H2397" s="16" t="s">
        <v>157</v>
      </c>
      <c r="I2397" s="16" t="s">
        <v>19635</v>
      </c>
      <c r="J2397" s="16" t="s">
        <v>19635</v>
      </c>
      <c r="K2397" s="16" t="s">
        <v>19636</v>
      </c>
      <c r="L2397" s="16" t="s">
        <v>19637</v>
      </c>
      <c r="M2397" s="16" t="s">
        <v>19638</v>
      </c>
      <c r="N2397" s="16" t="s">
        <v>521</v>
      </c>
      <c r="O2397" s="16" t="s">
        <v>522</v>
      </c>
      <c r="P2397" s="19">
        <v>880000</v>
      </c>
      <c r="Q2397" s="19">
        <v>6650</v>
      </c>
      <c r="R2397" s="19">
        <v>8000</v>
      </c>
      <c r="S2397" s="19">
        <v>0</v>
      </c>
      <c r="T2397" s="19">
        <v>0</v>
      </c>
      <c r="U2397" s="19"/>
      <c r="V2397" s="19">
        <v>0</v>
      </c>
      <c r="W2397" s="19"/>
      <c r="X2397" s="19">
        <v>0</v>
      </c>
      <c r="Y2397" s="19">
        <v>894650</v>
      </c>
      <c r="Z2397" s="19">
        <v>894650</v>
      </c>
      <c r="AA2397" s="20" t="s">
        <v>19639</v>
      </c>
      <c r="AB2397" s="19" t="s">
        <v>138</v>
      </c>
      <c r="AC2397" s="19" t="s">
        <v>112</v>
      </c>
    </row>
    <row r="2398" spans="1:29" x14ac:dyDescent="0.25">
      <c r="A2398" s="13" t="str">
        <f t="shared" si="80"/>
        <v>1852366258</v>
      </c>
      <c r="B2398" s="16">
        <v>327</v>
      </c>
      <c r="C2398" s="17" t="s">
        <v>19640</v>
      </c>
      <c r="D2398" s="13" t="str">
        <f t="shared" si="79"/>
        <v>1852366258</v>
      </c>
      <c r="E2398" s="17"/>
      <c r="F2398" s="16" t="s">
        <v>19641</v>
      </c>
      <c r="G2398" s="18">
        <v>44118.136446759258</v>
      </c>
      <c r="H2398" s="16" t="s">
        <v>157</v>
      </c>
      <c r="I2398" s="16" t="s">
        <v>19642</v>
      </c>
      <c r="J2398" s="16" t="s">
        <v>19642</v>
      </c>
      <c r="K2398" s="16" t="s">
        <v>19643</v>
      </c>
      <c r="L2398" s="16" t="s">
        <v>19644</v>
      </c>
      <c r="M2398" s="16" t="s">
        <v>19645</v>
      </c>
      <c r="N2398" s="16" t="s">
        <v>727</v>
      </c>
      <c r="O2398" s="16" t="s">
        <v>728</v>
      </c>
      <c r="P2398" s="19">
        <v>620000</v>
      </c>
      <c r="Q2398" s="19">
        <v>6650</v>
      </c>
      <c r="R2398" s="19">
        <v>10000</v>
      </c>
      <c r="S2398" s="19">
        <v>0</v>
      </c>
      <c r="T2398" s="19">
        <v>0</v>
      </c>
      <c r="U2398" s="19"/>
      <c r="V2398" s="19">
        <v>0</v>
      </c>
      <c r="W2398" s="19"/>
      <c r="X2398" s="19">
        <v>0</v>
      </c>
      <c r="Y2398" s="19">
        <v>636650</v>
      </c>
      <c r="Z2398" s="19">
        <v>636650</v>
      </c>
      <c r="AA2398" s="20" t="s">
        <v>19646</v>
      </c>
      <c r="AB2398" s="19" t="s">
        <v>162</v>
      </c>
      <c r="AC2398" s="19" t="s">
        <v>112</v>
      </c>
    </row>
    <row r="2399" spans="1:29" x14ac:dyDescent="0.25">
      <c r="A2399" s="13" t="str">
        <f t="shared" si="80"/>
        <v>1792466418</v>
      </c>
      <c r="B2399" s="16">
        <v>328</v>
      </c>
      <c r="C2399" s="17" t="s">
        <v>19647</v>
      </c>
      <c r="D2399" s="13" t="str">
        <f t="shared" si="79"/>
        <v>1792466418</v>
      </c>
      <c r="E2399" s="17"/>
      <c r="F2399" s="16" t="s">
        <v>19648</v>
      </c>
      <c r="G2399" s="18">
        <v>44118.147662037038</v>
      </c>
      <c r="H2399" s="16" t="s">
        <v>157</v>
      </c>
      <c r="I2399" s="16" t="s">
        <v>19649</v>
      </c>
      <c r="J2399" s="16" t="s">
        <v>19649</v>
      </c>
      <c r="K2399" s="16" t="s">
        <v>19650</v>
      </c>
      <c r="L2399" s="16" t="s">
        <v>19651</v>
      </c>
      <c r="M2399" s="16" t="s">
        <v>19652</v>
      </c>
      <c r="N2399" s="16" t="s">
        <v>19653</v>
      </c>
      <c r="O2399" s="16" t="s">
        <v>19654</v>
      </c>
      <c r="P2399" s="19">
        <v>620000</v>
      </c>
      <c r="Q2399" s="19">
        <v>6650</v>
      </c>
      <c r="R2399" s="19">
        <v>10000</v>
      </c>
      <c r="S2399" s="19">
        <v>0</v>
      </c>
      <c r="T2399" s="19">
        <v>0</v>
      </c>
      <c r="U2399" s="19"/>
      <c r="V2399" s="19">
        <v>0</v>
      </c>
      <c r="W2399" s="19"/>
      <c r="X2399" s="19">
        <v>0</v>
      </c>
      <c r="Y2399" s="19">
        <v>636650</v>
      </c>
      <c r="Z2399" s="19">
        <v>636650</v>
      </c>
      <c r="AA2399" s="20" t="s">
        <v>19655</v>
      </c>
      <c r="AB2399" s="19" t="s">
        <v>162</v>
      </c>
      <c r="AC2399" s="19" t="s">
        <v>112</v>
      </c>
    </row>
    <row r="2400" spans="1:29" x14ac:dyDescent="0.25">
      <c r="A2400" s="13" t="str">
        <f t="shared" si="80"/>
        <v>1096466508</v>
      </c>
      <c r="B2400" s="16">
        <v>329</v>
      </c>
      <c r="C2400" s="17" t="s">
        <v>19656</v>
      </c>
      <c r="D2400" s="13" t="str">
        <f t="shared" si="79"/>
        <v>1096466508</v>
      </c>
      <c r="E2400" s="17"/>
      <c r="F2400" s="16" t="s">
        <v>19657</v>
      </c>
      <c r="G2400" s="18">
        <v>44118.151956018519</v>
      </c>
      <c r="H2400" s="16" t="s">
        <v>157</v>
      </c>
      <c r="I2400" s="16" t="s">
        <v>19658</v>
      </c>
      <c r="J2400" s="16" t="s">
        <v>19658</v>
      </c>
      <c r="K2400" s="16" t="s">
        <v>19659</v>
      </c>
      <c r="L2400" s="16" t="s">
        <v>19660</v>
      </c>
      <c r="M2400" s="16" t="s">
        <v>19661</v>
      </c>
      <c r="N2400" s="16" t="s">
        <v>833</v>
      </c>
      <c r="O2400" s="16" t="s">
        <v>834</v>
      </c>
      <c r="P2400" s="19">
        <v>950000</v>
      </c>
      <c r="Q2400" s="19">
        <v>6650</v>
      </c>
      <c r="R2400" s="19">
        <v>8000</v>
      </c>
      <c r="S2400" s="19">
        <v>0</v>
      </c>
      <c r="T2400" s="19">
        <v>0</v>
      </c>
      <c r="U2400" s="19"/>
      <c r="V2400" s="19">
        <v>0</v>
      </c>
      <c r="W2400" s="19"/>
      <c r="X2400" s="19">
        <v>0</v>
      </c>
      <c r="Y2400" s="19">
        <v>964650</v>
      </c>
      <c r="Z2400" s="19">
        <v>964650</v>
      </c>
      <c r="AA2400" s="20" t="s">
        <v>19662</v>
      </c>
      <c r="AB2400" s="19" t="s">
        <v>158</v>
      </c>
      <c r="AC2400" s="19" t="s">
        <v>112</v>
      </c>
    </row>
    <row r="2401" spans="1:29" x14ac:dyDescent="0.25">
      <c r="A2401" s="13" t="str">
        <f t="shared" si="80"/>
        <v>1811766652</v>
      </c>
      <c r="B2401" s="16">
        <v>330</v>
      </c>
      <c r="C2401" s="17" t="s">
        <v>19663</v>
      </c>
      <c r="D2401" s="13" t="str">
        <f t="shared" si="79"/>
        <v>1811766652</v>
      </c>
      <c r="E2401" s="17"/>
      <c r="F2401" s="16" t="s">
        <v>19664</v>
      </c>
      <c r="G2401" s="18">
        <v>44118.181666666664</v>
      </c>
      <c r="H2401" s="16" t="s">
        <v>157</v>
      </c>
      <c r="I2401" s="16" t="s">
        <v>19665</v>
      </c>
      <c r="J2401" s="16" t="s">
        <v>19665</v>
      </c>
      <c r="K2401" s="16" t="s">
        <v>19666</v>
      </c>
      <c r="L2401" s="16" t="s">
        <v>19667</v>
      </c>
      <c r="M2401" s="16" t="s">
        <v>19668</v>
      </c>
      <c r="N2401" s="16" t="s">
        <v>702</v>
      </c>
      <c r="O2401" s="16" t="s">
        <v>703</v>
      </c>
      <c r="P2401" s="19">
        <v>950000</v>
      </c>
      <c r="Q2401" s="19">
        <v>6650</v>
      </c>
      <c r="R2401" s="19">
        <v>27000</v>
      </c>
      <c r="S2401" s="19">
        <v>0</v>
      </c>
      <c r="T2401" s="19">
        <v>0</v>
      </c>
      <c r="U2401" s="19"/>
      <c r="V2401" s="19">
        <v>0</v>
      </c>
      <c r="W2401" s="19"/>
      <c r="X2401" s="19">
        <v>0</v>
      </c>
      <c r="Y2401" s="19">
        <v>983650</v>
      </c>
      <c r="Z2401" s="19">
        <v>983650</v>
      </c>
      <c r="AA2401" s="20" t="s">
        <v>19669</v>
      </c>
      <c r="AB2401" s="19" t="s">
        <v>162</v>
      </c>
      <c r="AC2401" s="19" t="s">
        <v>112</v>
      </c>
    </row>
    <row r="2402" spans="1:29" x14ac:dyDescent="0.25">
      <c r="A2402" s="13" t="str">
        <f t="shared" si="80"/>
        <v>1403766196</v>
      </c>
      <c r="B2402" s="16">
        <v>331</v>
      </c>
      <c r="C2402" s="17" t="s">
        <v>19670</v>
      </c>
      <c r="D2402" s="13" t="str">
        <f t="shared" si="79"/>
        <v>1403766196</v>
      </c>
      <c r="E2402" s="17"/>
      <c r="F2402" s="16" t="s">
        <v>19671</v>
      </c>
      <c r="G2402" s="18">
        <v>44118.185856481483</v>
      </c>
      <c r="H2402" s="16" t="s">
        <v>157</v>
      </c>
      <c r="I2402" s="16" t="s">
        <v>19672</v>
      </c>
      <c r="J2402" s="16" t="s">
        <v>19672</v>
      </c>
      <c r="K2402" s="16" t="s">
        <v>19673</v>
      </c>
      <c r="L2402" s="16" t="s">
        <v>19674</v>
      </c>
      <c r="M2402" s="16" t="s">
        <v>19675</v>
      </c>
      <c r="N2402" s="16" t="s">
        <v>19293</v>
      </c>
      <c r="O2402" s="16" t="s">
        <v>19294</v>
      </c>
      <c r="P2402" s="19">
        <v>224000</v>
      </c>
      <c r="Q2402" s="19">
        <v>6650</v>
      </c>
      <c r="R2402" s="19">
        <v>35000</v>
      </c>
      <c r="S2402" s="19">
        <v>0</v>
      </c>
      <c r="T2402" s="19">
        <v>0</v>
      </c>
      <c r="U2402" s="19"/>
      <c r="V2402" s="19">
        <v>0</v>
      </c>
      <c r="W2402" s="19"/>
      <c r="X2402" s="19">
        <v>0</v>
      </c>
      <c r="Y2402" s="19">
        <v>265650</v>
      </c>
      <c r="Z2402" s="19">
        <v>265650</v>
      </c>
      <c r="AA2402" s="20" t="s">
        <v>19676</v>
      </c>
      <c r="AB2402" s="19" t="s">
        <v>151</v>
      </c>
      <c r="AC2402" s="19" t="s">
        <v>112</v>
      </c>
    </row>
    <row r="2403" spans="1:29" x14ac:dyDescent="0.25">
      <c r="A2403" s="13" t="str">
        <f t="shared" si="80"/>
        <v>1654766380</v>
      </c>
      <c r="B2403" s="16">
        <v>332</v>
      </c>
      <c r="C2403" s="17" t="s">
        <v>19677</v>
      </c>
      <c r="D2403" s="13" t="str">
        <f t="shared" si="79"/>
        <v>1654766380</v>
      </c>
      <c r="E2403" s="17"/>
      <c r="F2403" s="16" t="s">
        <v>19678</v>
      </c>
      <c r="G2403" s="18">
        <v>44118.186724537038</v>
      </c>
      <c r="H2403" s="16" t="s">
        <v>157</v>
      </c>
      <c r="I2403" s="16" t="s">
        <v>19679</v>
      </c>
      <c r="J2403" s="16" t="s">
        <v>19679</v>
      </c>
      <c r="K2403" s="16" t="s">
        <v>19680</v>
      </c>
      <c r="L2403" s="16" t="s">
        <v>19681</v>
      </c>
      <c r="M2403" s="16" t="s">
        <v>19682</v>
      </c>
      <c r="N2403" s="16" t="s">
        <v>19683</v>
      </c>
      <c r="O2403" s="16" t="s">
        <v>19684</v>
      </c>
      <c r="P2403" s="19">
        <v>50000</v>
      </c>
      <c r="Q2403" s="19">
        <v>6650</v>
      </c>
      <c r="R2403" s="19">
        <v>0</v>
      </c>
      <c r="S2403" s="19">
        <v>0</v>
      </c>
      <c r="T2403" s="19">
        <v>0</v>
      </c>
      <c r="U2403" s="19"/>
      <c r="V2403" s="19">
        <v>0</v>
      </c>
      <c r="W2403" s="19"/>
      <c r="X2403" s="19">
        <v>0</v>
      </c>
      <c r="Y2403" s="19">
        <v>56650</v>
      </c>
      <c r="Z2403" s="19">
        <v>56650</v>
      </c>
      <c r="AA2403" s="20"/>
      <c r="AB2403" s="19"/>
      <c r="AC2403" s="19" t="s">
        <v>112</v>
      </c>
    </row>
    <row r="2404" spans="1:29" x14ac:dyDescent="0.25">
      <c r="A2404" s="13" t="str">
        <f t="shared" si="80"/>
        <v>1398276632</v>
      </c>
      <c r="B2404" s="16">
        <v>333</v>
      </c>
      <c r="C2404" s="17" t="s">
        <v>19685</v>
      </c>
      <c r="D2404" s="13" t="str">
        <f t="shared" si="79"/>
        <v>1398276632</v>
      </c>
      <c r="E2404" s="17"/>
      <c r="F2404" s="16" t="s">
        <v>19686</v>
      </c>
      <c r="G2404" s="18">
        <v>44118.247627314813</v>
      </c>
      <c r="H2404" s="16" t="s">
        <v>157</v>
      </c>
      <c r="I2404" s="16" t="s">
        <v>19687</v>
      </c>
      <c r="J2404" s="16" t="s">
        <v>19687</v>
      </c>
      <c r="K2404" s="16" t="s">
        <v>19688</v>
      </c>
      <c r="L2404" s="16" t="s">
        <v>19689</v>
      </c>
      <c r="M2404" s="16" t="s">
        <v>19690</v>
      </c>
      <c r="N2404" s="16" t="s">
        <v>19691</v>
      </c>
      <c r="O2404" s="16" t="s">
        <v>19692</v>
      </c>
      <c r="P2404" s="19">
        <v>50000</v>
      </c>
      <c r="Q2404" s="19">
        <v>6650</v>
      </c>
      <c r="R2404" s="19">
        <v>0</v>
      </c>
      <c r="S2404" s="19">
        <v>0</v>
      </c>
      <c r="T2404" s="19">
        <v>0</v>
      </c>
      <c r="U2404" s="19"/>
      <c r="V2404" s="19">
        <v>0</v>
      </c>
      <c r="W2404" s="19"/>
      <c r="X2404" s="19">
        <v>0</v>
      </c>
      <c r="Y2404" s="19">
        <v>56650</v>
      </c>
      <c r="Z2404" s="19">
        <v>56650</v>
      </c>
      <c r="AA2404" s="20"/>
      <c r="AB2404" s="19"/>
      <c r="AC2404" s="19" t="s">
        <v>112</v>
      </c>
    </row>
    <row r="2405" spans="1:29" x14ac:dyDescent="0.25">
      <c r="A2405" s="13" t="str">
        <f t="shared" si="80"/>
        <v>1854376799</v>
      </c>
      <c r="B2405" s="16">
        <v>334</v>
      </c>
      <c r="C2405" s="17" t="s">
        <v>19693</v>
      </c>
      <c r="D2405" s="13" t="str">
        <f t="shared" si="79"/>
        <v>1854376799</v>
      </c>
      <c r="E2405" s="17"/>
      <c r="F2405" s="16" t="s">
        <v>19694</v>
      </c>
      <c r="G2405" s="18">
        <v>44118.254432870373</v>
      </c>
      <c r="H2405" s="16" t="s">
        <v>157</v>
      </c>
      <c r="I2405" s="16" t="s">
        <v>19695</v>
      </c>
      <c r="J2405" s="16" t="s">
        <v>19695</v>
      </c>
      <c r="K2405" s="16" t="s">
        <v>19696</v>
      </c>
      <c r="L2405" s="16" t="s">
        <v>19697</v>
      </c>
      <c r="M2405" s="16" t="s">
        <v>19698</v>
      </c>
      <c r="N2405" s="16" t="s">
        <v>1086</v>
      </c>
      <c r="O2405" s="16" t="s">
        <v>1087</v>
      </c>
      <c r="P2405" s="19">
        <v>420000</v>
      </c>
      <c r="Q2405" s="19">
        <v>6650</v>
      </c>
      <c r="R2405" s="19">
        <v>8000</v>
      </c>
      <c r="S2405" s="19">
        <v>0</v>
      </c>
      <c r="T2405" s="19">
        <v>0</v>
      </c>
      <c r="U2405" s="19"/>
      <c r="V2405" s="19">
        <v>0</v>
      </c>
      <c r="W2405" s="19"/>
      <c r="X2405" s="19">
        <v>0</v>
      </c>
      <c r="Y2405" s="19">
        <v>434650</v>
      </c>
      <c r="Z2405" s="19">
        <v>434650</v>
      </c>
      <c r="AA2405" s="20" t="s">
        <v>19699</v>
      </c>
      <c r="AB2405" s="19" t="s">
        <v>138</v>
      </c>
      <c r="AC2405" s="19" t="s">
        <v>112</v>
      </c>
    </row>
    <row r="2406" spans="1:29" x14ac:dyDescent="0.25">
      <c r="A2406" s="13" t="str">
        <f t="shared" si="80"/>
        <v>1506476706</v>
      </c>
      <c r="B2406" s="16">
        <v>335</v>
      </c>
      <c r="C2406" s="17" t="s">
        <v>19700</v>
      </c>
      <c r="D2406" s="13" t="str">
        <f t="shared" si="79"/>
        <v>1506476706</v>
      </c>
      <c r="E2406" s="17"/>
      <c r="F2406" s="16" t="s">
        <v>19701</v>
      </c>
      <c r="G2406" s="18">
        <v>44118.267002314817</v>
      </c>
      <c r="H2406" s="16" t="s">
        <v>157</v>
      </c>
      <c r="I2406" s="16" t="s">
        <v>19702</v>
      </c>
      <c r="J2406" s="16" t="s">
        <v>19702</v>
      </c>
      <c r="K2406" s="16" t="s">
        <v>19703</v>
      </c>
      <c r="L2406" s="16" t="s">
        <v>19704</v>
      </c>
      <c r="M2406" s="16" t="s">
        <v>19705</v>
      </c>
      <c r="N2406" s="16" t="s">
        <v>624</v>
      </c>
      <c r="O2406" s="16" t="s">
        <v>625</v>
      </c>
      <c r="P2406" s="19">
        <v>620000</v>
      </c>
      <c r="Q2406" s="19">
        <v>6650</v>
      </c>
      <c r="R2406" s="19">
        <v>10000</v>
      </c>
      <c r="S2406" s="19">
        <v>0</v>
      </c>
      <c r="T2406" s="19">
        <v>0</v>
      </c>
      <c r="U2406" s="19"/>
      <c r="V2406" s="19">
        <v>0</v>
      </c>
      <c r="W2406" s="19"/>
      <c r="X2406" s="19">
        <v>0</v>
      </c>
      <c r="Y2406" s="19">
        <v>636650</v>
      </c>
      <c r="Z2406" s="19">
        <v>636650</v>
      </c>
      <c r="AA2406" s="20" t="s">
        <v>19706</v>
      </c>
      <c r="AB2406" s="19" t="s">
        <v>151</v>
      </c>
      <c r="AC2406" s="19" t="s">
        <v>112</v>
      </c>
    </row>
    <row r="2407" spans="1:29" x14ac:dyDescent="0.25">
      <c r="A2407" s="13" t="str">
        <f t="shared" si="80"/>
        <v>1381236539</v>
      </c>
      <c r="B2407" s="16">
        <v>336</v>
      </c>
      <c r="C2407" s="17" t="s">
        <v>19707</v>
      </c>
      <c r="D2407" s="13" t="str">
        <f t="shared" si="79"/>
        <v>1381236539</v>
      </c>
      <c r="E2407" s="17"/>
      <c r="F2407" s="16" t="s">
        <v>19708</v>
      </c>
      <c r="G2407" s="18">
        <v>44118.276006944441</v>
      </c>
      <c r="H2407" s="16" t="s">
        <v>157</v>
      </c>
      <c r="I2407" s="16" t="s">
        <v>19709</v>
      </c>
      <c r="J2407" s="16" t="s">
        <v>19709</v>
      </c>
      <c r="K2407" s="16" t="s">
        <v>19710</v>
      </c>
      <c r="L2407" s="16" t="s">
        <v>19711</v>
      </c>
      <c r="M2407" s="16" t="s">
        <v>19712</v>
      </c>
      <c r="N2407" s="16" t="s">
        <v>235</v>
      </c>
      <c r="O2407" s="16" t="s">
        <v>236</v>
      </c>
      <c r="P2407" s="19">
        <v>105000</v>
      </c>
      <c r="Q2407" s="19">
        <v>6650</v>
      </c>
      <c r="R2407" s="19">
        <v>26000</v>
      </c>
      <c r="S2407" s="19">
        <v>0</v>
      </c>
      <c r="T2407" s="19">
        <v>0</v>
      </c>
      <c r="U2407" s="19"/>
      <c r="V2407" s="19">
        <v>0</v>
      </c>
      <c r="W2407" s="19"/>
      <c r="X2407" s="19">
        <v>0</v>
      </c>
      <c r="Y2407" s="19">
        <v>137650</v>
      </c>
      <c r="Z2407" s="19">
        <v>137650</v>
      </c>
      <c r="AA2407" s="20" t="s">
        <v>19713</v>
      </c>
      <c r="AB2407" s="19" t="s">
        <v>138</v>
      </c>
      <c r="AC2407" s="19" t="s">
        <v>112</v>
      </c>
    </row>
    <row r="2408" spans="1:29" x14ac:dyDescent="0.25">
      <c r="A2408" s="13" t="str">
        <f t="shared" si="80"/>
        <v>1485576559</v>
      </c>
      <c r="B2408" s="16">
        <v>337</v>
      </c>
      <c r="C2408" s="17" t="s">
        <v>19714</v>
      </c>
      <c r="D2408" s="13" t="str">
        <f t="shared" si="79"/>
        <v>1485576559</v>
      </c>
      <c r="E2408" s="17"/>
      <c r="F2408" s="16" t="s">
        <v>19715</v>
      </c>
      <c r="G2408" s="18">
        <v>44118.278749999998</v>
      </c>
      <c r="H2408" s="16" t="s">
        <v>157</v>
      </c>
      <c r="I2408" s="16" t="s">
        <v>19716</v>
      </c>
      <c r="J2408" s="16" t="s">
        <v>19716</v>
      </c>
      <c r="K2408" s="16" t="s">
        <v>19717</v>
      </c>
      <c r="L2408" s="16" t="s">
        <v>19718</v>
      </c>
      <c r="M2408" s="16" t="s">
        <v>19719</v>
      </c>
      <c r="N2408" s="16" t="s">
        <v>19720</v>
      </c>
      <c r="O2408" s="16" t="s">
        <v>19721</v>
      </c>
      <c r="P2408" s="19">
        <v>620000</v>
      </c>
      <c r="Q2408" s="19">
        <v>6650</v>
      </c>
      <c r="R2408" s="19">
        <v>10000</v>
      </c>
      <c r="S2408" s="19">
        <v>0</v>
      </c>
      <c r="T2408" s="19">
        <v>0</v>
      </c>
      <c r="U2408" s="19"/>
      <c r="V2408" s="19">
        <v>0</v>
      </c>
      <c r="W2408" s="19"/>
      <c r="X2408" s="19">
        <v>0</v>
      </c>
      <c r="Y2408" s="19">
        <v>636650</v>
      </c>
      <c r="Z2408" s="19">
        <v>636650</v>
      </c>
      <c r="AA2408" s="20" t="s">
        <v>19722</v>
      </c>
      <c r="AB2408" s="19" t="s">
        <v>162</v>
      </c>
      <c r="AC2408" s="19" t="s">
        <v>112</v>
      </c>
    </row>
    <row r="2409" spans="1:29" x14ac:dyDescent="0.25">
      <c r="A2409" s="13" t="str">
        <f t="shared" si="80"/>
        <v>1833176109</v>
      </c>
      <c r="B2409" s="16">
        <v>338</v>
      </c>
      <c r="C2409" s="17" t="s">
        <v>19723</v>
      </c>
      <c r="D2409" s="13" t="str">
        <f t="shared" si="79"/>
        <v>1833176109</v>
      </c>
      <c r="E2409" s="17"/>
      <c r="F2409" s="16" t="s">
        <v>19724</v>
      </c>
      <c r="G2409" s="18">
        <v>44118.287488425929</v>
      </c>
      <c r="H2409" s="16" t="s">
        <v>157</v>
      </c>
      <c r="I2409" s="16" t="s">
        <v>19725</v>
      </c>
      <c r="J2409" s="16" t="s">
        <v>19725</v>
      </c>
      <c r="K2409" s="16" t="s">
        <v>19726</v>
      </c>
      <c r="L2409" s="16" t="s">
        <v>19727</v>
      </c>
      <c r="M2409" s="16" t="s">
        <v>19728</v>
      </c>
      <c r="N2409" s="16" t="s">
        <v>19729</v>
      </c>
      <c r="O2409" s="16" t="s">
        <v>19730</v>
      </c>
      <c r="P2409" s="19">
        <v>50000</v>
      </c>
      <c r="Q2409" s="19">
        <v>6650</v>
      </c>
      <c r="R2409" s="19">
        <v>0</v>
      </c>
      <c r="S2409" s="19">
        <v>0</v>
      </c>
      <c r="T2409" s="19">
        <v>0</v>
      </c>
      <c r="U2409" s="19"/>
      <c r="V2409" s="19">
        <v>0</v>
      </c>
      <c r="W2409" s="19"/>
      <c r="X2409" s="19">
        <v>0</v>
      </c>
      <c r="Y2409" s="19">
        <v>56650</v>
      </c>
      <c r="Z2409" s="19">
        <v>56650</v>
      </c>
      <c r="AA2409" s="20"/>
      <c r="AB2409" s="19"/>
      <c r="AC2409" s="19" t="s">
        <v>112</v>
      </c>
    </row>
    <row r="2410" spans="1:29" x14ac:dyDescent="0.25">
      <c r="A2410" s="13" t="str">
        <f t="shared" si="80"/>
        <v>1776776416</v>
      </c>
      <c r="B2410" s="16">
        <v>339</v>
      </c>
      <c r="C2410" s="17" t="s">
        <v>19731</v>
      </c>
      <c r="D2410" s="13" t="str">
        <f t="shared" si="79"/>
        <v>1776776416</v>
      </c>
      <c r="E2410" s="17"/>
      <c r="F2410" s="16" t="s">
        <v>19732</v>
      </c>
      <c r="G2410" s="18">
        <v>44118.310393518521</v>
      </c>
      <c r="H2410" s="16" t="s">
        <v>157</v>
      </c>
      <c r="I2410" s="16" t="s">
        <v>19733</v>
      </c>
      <c r="J2410" s="16" t="s">
        <v>19733</v>
      </c>
      <c r="K2410" s="16" t="s">
        <v>19734</v>
      </c>
      <c r="L2410" s="16" t="s">
        <v>19735</v>
      </c>
      <c r="M2410" s="16" t="s">
        <v>19736</v>
      </c>
      <c r="N2410" s="16" t="s">
        <v>5768</v>
      </c>
      <c r="O2410" s="16" t="s">
        <v>5769</v>
      </c>
      <c r="P2410" s="19">
        <v>770000</v>
      </c>
      <c r="Q2410" s="19">
        <v>6650</v>
      </c>
      <c r="R2410" s="19">
        <v>8000</v>
      </c>
      <c r="S2410" s="19">
        <v>0</v>
      </c>
      <c r="T2410" s="19">
        <v>0</v>
      </c>
      <c r="U2410" s="19"/>
      <c r="V2410" s="19">
        <v>0</v>
      </c>
      <c r="W2410" s="19"/>
      <c r="X2410" s="19">
        <v>0</v>
      </c>
      <c r="Y2410" s="19">
        <v>784650</v>
      </c>
      <c r="Z2410" s="19">
        <v>784650</v>
      </c>
      <c r="AA2410" s="20" t="s">
        <v>19737</v>
      </c>
      <c r="AB2410" s="19" t="s">
        <v>138</v>
      </c>
      <c r="AC2410" s="19" t="s">
        <v>112</v>
      </c>
    </row>
    <row r="2411" spans="1:29" x14ac:dyDescent="0.25">
      <c r="A2411" s="13" t="str">
        <f t="shared" si="80"/>
        <v>1809876948</v>
      </c>
      <c r="B2411" s="16">
        <v>340</v>
      </c>
      <c r="C2411" s="17" t="s">
        <v>19738</v>
      </c>
      <c r="D2411" s="13" t="str">
        <f t="shared" si="79"/>
        <v>1809876948</v>
      </c>
      <c r="E2411" s="17"/>
      <c r="F2411" s="16" t="s">
        <v>19739</v>
      </c>
      <c r="G2411" s="18">
        <v>44118.318206018521</v>
      </c>
      <c r="H2411" s="16" t="s">
        <v>157</v>
      </c>
      <c r="I2411" s="16" t="s">
        <v>19740</v>
      </c>
      <c r="J2411" s="16" t="s">
        <v>19740</v>
      </c>
      <c r="K2411" s="16" t="s">
        <v>19741</v>
      </c>
      <c r="L2411" s="16" t="s">
        <v>19742</v>
      </c>
      <c r="M2411" s="16" t="s">
        <v>19743</v>
      </c>
      <c r="N2411" s="16" t="s">
        <v>19744</v>
      </c>
      <c r="O2411" s="16" t="s">
        <v>19745</v>
      </c>
      <c r="P2411" s="19">
        <v>950000</v>
      </c>
      <c r="Q2411" s="19">
        <v>6650</v>
      </c>
      <c r="R2411" s="19">
        <v>9000</v>
      </c>
      <c r="S2411" s="19">
        <v>0</v>
      </c>
      <c r="T2411" s="19">
        <v>0</v>
      </c>
      <c r="U2411" s="19"/>
      <c r="V2411" s="19">
        <v>0</v>
      </c>
      <c r="W2411" s="19"/>
      <c r="X2411" s="19">
        <v>0</v>
      </c>
      <c r="Y2411" s="19">
        <v>965650</v>
      </c>
      <c r="Z2411" s="19">
        <v>965650</v>
      </c>
      <c r="AA2411" s="20" t="s">
        <v>19746</v>
      </c>
      <c r="AB2411" s="19" t="s">
        <v>168</v>
      </c>
      <c r="AC2411" s="19" t="s">
        <v>112</v>
      </c>
    </row>
    <row r="2412" spans="1:29" x14ac:dyDescent="0.25">
      <c r="A2412" s="13" t="str">
        <f t="shared" si="80"/>
        <v>1384536073</v>
      </c>
      <c r="B2412" s="16">
        <v>341</v>
      </c>
      <c r="C2412" s="17" t="s">
        <v>19747</v>
      </c>
      <c r="D2412" s="13" t="str">
        <f t="shared" si="79"/>
        <v>1384536073</v>
      </c>
      <c r="E2412" s="17"/>
      <c r="F2412" s="16" t="s">
        <v>19748</v>
      </c>
      <c r="G2412" s="18">
        <v>44118.321932870371</v>
      </c>
      <c r="H2412" s="16" t="s">
        <v>157</v>
      </c>
      <c r="I2412" s="16" t="s">
        <v>19749</v>
      </c>
      <c r="J2412" s="16" t="s">
        <v>19749</v>
      </c>
      <c r="K2412" s="16" t="s">
        <v>19750</v>
      </c>
      <c r="L2412" s="16" t="s">
        <v>19751</v>
      </c>
      <c r="M2412" s="16" t="s">
        <v>19752</v>
      </c>
      <c r="N2412" s="16" t="s">
        <v>6633</v>
      </c>
      <c r="O2412" s="16" t="s">
        <v>6634</v>
      </c>
      <c r="P2412" s="19">
        <v>270000</v>
      </c>
      <c r="Q2412" s="19">
        <v>6650</v>
      </c>
      <c r="R2412" s="19">
        <v>7000</v>
      </c>
      <c r="S2412" s="19">
        <v>0</v>
      </c>
      <c r="T2412" s="19">
        <v>0</v>
      </c>
      <c r="U2412" s="19"/>
      <c r="V2412" s="19">
        <v>0</v>
      </c>
      <c r="W2412" s="19"/>
      <c r="X2412" s="19">
        <v>0</v>
      </c>
      <c r="Y2412" s="19">
        <v>283650</v>
      </c>
      <c r="Z2412" s="19">
        <v>283650</v>
      </c>
      <c r="AA2412" s="20" t="s">
        <v>19753</v>
      </c>
      <c r="AB2412" s="19" t="s">
        <v>162</v>
      </c>
      <c r="AC2412" s="19" t="s">
        <v>112</v>
      </c>
    </row>
    <row r="2413" spans="1:29" x14ac:dyDescent="0.25">
      <c r="A2413" s="13" t="str">
        <f t="shared" si="80"/>
        <v>1494976963</v>
      </c>
      <c r="B2413" s="16">
        <v>342</v>
      </c>
      <c r="C2413" s="17" t="s">
        <v>19754</v>
      </c>
      <c r="D2413" s="13" t="str">
        <f t="shared" si="79"/>
        <v>1494976963</v>
      </c>
      <c r="E2413" s="17"/>
      <c r="F2413" s="16" t="s">
        <v>19755</v>
      </c>
      <c r="G2413" s="18">
        <v>44118.323842592596</v>
      </c>
      <c r="H2413" s="16" t="s">
        <v>157</v>
      </c>
      <c r="I2413" s="16" t="s">
        <v>19756</v>
      </c>
      <c r="J2413" s="16" t="s">
        <v>19756</v>
      </c>
      <c r="K2413" s="16" t="s">
        <v>19757</v>
      </c>
      <c r="L2413" s="16" t="s">
        <v>19758</v>
      </c>
      <c r="M2413" s="16" t="s">
        <v>19759</v>
      </c>
      <c r="N2413" s="16" t="s">
        <v>672</v>
      </c>
      <c r="O2413" s="16" t="s">
        <v>673</v>
      </c>
      <c r="P2413" s="19">
        <v>430000</v>
      </c>
      <c r="Q2413" s="19">
        <v>6650</v>
      </c>
      <c r="R2413" s="19">
        <v>22000</v>
      </c>
      <c r="S2413" s="19">
        <v>0</v>
      </c>
      <c r="T2413" s="19">
        <v>0</v>
      </c>
      <c r="U2413" s="19"/>
      <c r="V2413" s="19">
        <v>0</v>
      </c>
      <c r="W2413" s="19"/>
      <c r="X2413" s="19">
        <v>0</v>
      </c>
      <c r="Y2413" s="19">
        <v>458650</v>
      </c>
      <c r="Z2413" s="19">
        <v>458650</v>
      </c>
      <c r="AA2413" s="20" t="s">
        <v>19760</v>
      </c>
      <c r="AB2413" s="19" t="s">
        <v>240</v>
      </c>
      <c r="AC2413" s="19" t="s">
        <v>112</v>
      </c>
    </row>
    <row r="2414" spans="1:29" x14ac:dyDescent="0.25">
      <c r="A2414" s="13" t="str">
        <f t="shared" si="80"/>
        <v>1587976598</v>
      </c>
      <c r="B2414" s="16">
        <v>343</v>
      </c>
      <c r="C2414" s="17" t="s">
        <v>19761</v>
      </c>
      <c r="D2414" s="13" t="str">
        <f t="shared" si="79"/>
        <v>1587976598</v>
      </c>
      <c r="E2414" s="17"/>
      <c r="F2414" s="16" t="s">
        <v>19762</v>
      </c>
      <c r="G2414" s="18">
        <v>44118.326701388891</v>
      </c>
      <c r="H2414" s="16" t="s">
        <v>157</v>
      </c>
      <c r="I2414" s="16" t="s">
        <v>19763</v>
      </c>
      <c r="J2414" s="16" t="s">
        <v>19763</v>
      </c>
      <c r="K2414" s="16" t="s">
        <v>19764</v>
      </c>
      <c r="L2414" s="16" t="s">
        <v>19765</v>
      </c>
      <c r="M2414" s="16" t="s">
        <v>19766</v>
      </c>
      <c r="N2414" s="16" t="s">
        <v>696</v>
      </c>
      <c r="O2414" s="16" t="s">
        <v>697</v>
      </c>
      <c r="P2414" s="19">
        <v>658000</v>
      </c>
      <c r="Q2414" s="19">
        <v>6650</v>
      </c>
      <c r="R2414" s="19">
        <v>9000</v>
      </c>
      <c r="S2414" s="19">
        <v>0</v>
      </c>
      <c r="T2414" s="19">
        <v>0</v>
      </c>
      <c r="U2414" s="19"/>
      <c r="V2414" s="19">
        <v>0</v>
      </c>
      <c r="W2414" s="19"/>
      <c r="X2414" s="19">
        <v>0</v>
      </c>
      <c r="Y2414" s="19">
        <v>673650</v>
      </c>
      <c r="Z2414" s="19">
        <v>673650</v>
      </c>
      <c r="AA2414" s="20" t="s">
        <v>19767</v>
      </c>
      <c r="AB2414" s="19" t="s">
        <v>168</v>
      </c>
      <c r="AC2414" s="19" t="s">
        <v>112</v>
      </c>
    </row>
    <row r="2415" spans="1:29" x14ac:dyDescent="0.25">
      <c r="A2415" s="13" t="str">
        <f t="shared" si="80"/>
        <v>1808876264</v>
      </c>
      <c r="B2415" s="16">
        <v>344</v>
      </c>
      <c r="C2415" s="17" t="s">
        <v>19768</v>
      </c>
      <c r="D2415" s="13" t="str">
        <f t="shared" si="79"/>
        <v>1808876264</v>
      </c>
      <c r="E2415" s="17"/>
      <c r="F2415" s="16" t="s">
        <v>19769</v>
      </c>
      <c r="G2415" s="18">
        <v>44118.328634259262</v>
      </c>
      <c r="H2415" s="16" t="s">
        <v>157</v>
      </c>
      <c r="I2415" s="16" t="s">
        <v>19770</v>
      </c>
      <c r="J2415" s="16" t="s">
        <v>19770</v>
      </c>
      <c r="K2415" s="16" t="s">
        <v>19771</v>
      </c>
      <c r="L2415" s="16" t="s">
        <v>19772</v>
      </c>
      <c r="M2415" s="16" t="s">
        <v>19773</v>
      </c>
      <c r="N2415" s="16" t="s">
        <v>19774</v>
      </c>
      <c r="O2415" s="16" t="s">
        <v>19775</v>
      </c>
      <c r="P2415" s="19">
        <v>311000</v>
      </c>
      <c r="Q2415" s="19">
        <v>6650</v>
      </c>
      <c r="R2415" s="19">
        <v>10000</v>
      </c>
      <c r="S2415" s="19">
        <v>0</v>
      </c>
      <c r="T2415" s="19">
        <v>0</v>
      </c>
      <c r="U2415" s="19"/>
      <c r="V2415" s="19">
        <v>0</v>
      </c>
      <c r="W2415" s="19"/>
      <c r="X2415" s="19">
        <v>0</v>
      </c>
      <c r="Y2415" s="19">
        <v>327650</v>
      </c>
      <c r="Z2415" s="19">
        <v>327650</v>
      </c>
      <c r="AA2415" s="20" t="s">
        <v>19776</v>
      </c>
      <c r="AB2415" s="19" t="s">
        <v>162</v>
      </c>
      <c r="AC2415" s="19" t="s">
        <v>112</v>
      </c>
    </row>
    <row r="2416" spans="1:29" x14ac:dyDescent="0.25">
      <c r="A2416" s="13" t="str">
        <f t="shared" si="80"/>
        <v>1788086725</v>
      </c>
      <c r="B2416" s="16">
        <v>345</v>
      </c>
      <c r="C2416" s="17" t="s">
        <v>19777</v>
      </c>
      <c r="D2416" s="13" t="str">
        <f t="shared" si="79"/>
        <v>1788086725</v>
      </c>
      <c r="E2416" s="17"/>
      <c r="F2416" s="16" t="s">
        <v>19778</v>
      </c>
      <c r="G2416" s="18">
        <v>44118.341562499998</v>
      </c>
      <c r="H2416" s="16" t="s">
        <v>157</v>
      </c>
      <c r="I2416" s="16" t="s">
        <v>19779</v>
      </c>
      <c r="J2416" s="16" t="s">
        <v>19779</v>
      </c>
      <c r="K2416" s="16" t="s">
        <v>19780</v>
      </c>
      <c r="L2416" s="16" t="s">
        <v>19781</v>
      </c>
      <c r="M2416" s="16" t="s">
        <v>19782</v>
      </c>
      <c r="N2416" s="16" t="s">
        <v>139</v>
      </c>
      <c r="O2416" s="16" t="s">
        <v>140</v>
      </c>
      <c r="P2416" s="19">
        <v>320000</v>
      </c>
      <c r="Q2416" s="19">
        <v>6650</v>
      </c>
      <c r="R2416" s="19">
        <v>10000</v>
      </c>
      <c r="S2416" s="19">
        <v>0</v>
      </c>
      <c r="T2416" s="19">
        <v>0</v>
      </c>
      <c r="U2416" s="19"/>
      <c r="V2416" s="19">
        <v>0</v>
      </c>
      <c r="W2416" s="19"/>
      <c r="X2416" s="19">
        <v>0</v>
      </c>
      <c r="Y2416" s="19">
        <v>336650</v>
      </c>
      <c r="Z2416" s="19">
        <v>336650</v>
      </c>
      <c r="AA2416" s="20" t="s">
        <v>19783</v>
      </c>
      <c r="AB2416" s="19" t="s">
        <v>168</v>
      </c>
      <c r="AC2416" s="19" t="s">
        <v>112</v>
      </c>
    </row>
    <row r="2417" spans="1:29" x14ac:dyDescent="0.25">
      <c r="A2417" s="13" t="str">
        <f t="shared" si="80"/>
        <v>1389186122</v>
      </c>
      <c r="B2417" s="16">
        <v>346</v>
      </c>
      <c r="C2417" s="17" t="s">
        <v>19784</v>
      </c>
      <c r="D2417" s="13" t="str">
        <f t="shared" ref="D2417:D2480" si="81">RIGHT(C2417,LEN(C2417)-6)</f>
        <v>1389186122</v>
      </c>
      <c r="E2417" s="17"/>
      <c r="F2417" s="16" t="s">
        <v>19785</v>
      </c>
      <c r="G2417" s="18">
        <v>44118.353055555555</v>
      </c>
      <c r="H2417" s="16" t="s">
        <v>157</v>
      </c>
      <c r="I2417" s="16" t="s">
        <v>19786</v>
      </c>
      <c r="J2417" s="16" t="s">
        <v>19786</v>
      </c>
      <c r="K2417" s="16" t="s">
        <v>19787</v>
      </c>
      <c r="L2417" s="16" t="s">
        <v>19788</v>
      </c>
      <c r="M2417" s="16" t="s">
        <v>19789</v>
      </c>
      <c r="N2417" s="16" t="s">
        <v>19790</v>
      </c>
      <c r="O2417" s="16" t="s">
        <v>19791</v>
      </c>
      <c r="P2417" s="19">
        <v>50000</v>
      </c>
      <c r="Q2417" s="19">
        <v>6650</v>
      </c>
      <c r="R2417" s="19">
        <v>0</v>
      </c>
      <c r="S2417" s="19">
        <v>0</v>
      </c>
      <c r="T2417" s="19">
        <v>0</v>
      </c>
      <c r="U2417" s="19"/>
      <c r="V2417" s="19">
        <v>0</v>
      </c>
      <c r="W2417" s="19"/>
      <c r="X2417" s="19">
        <v>0</v>
      </c>
      <c r="Y2417" s="19">
        <v>56650</v>
      </c>
      <c r="Z2417" s="19">
        <v>56650</v>
      </c>
      <c r="AA2417" s="20"/>
      <c r="AB2417" s="19"/>
      <c r="AC2417" s="19" t="s">
        <v>112</v>
      </c>
    </row>
    <row r="2418" spans="1:29" x14ac:dyDescent="0.25">
      <c r="A2418" s="13" t="str">
        <f t="shared" si="80"/>
        <v>1720676863</v>
      </c>
      <c r="B2418" s="16">
        <v>347</v>
      </c>
      <c r="C2418" s="17" t="s">
        <v>19792</v>
      </c>
      <c r="D2418" s="13" t="str">
        <f t="shared" si="81"/>
        <v>1720676863</v>
      </c>
      <c r="E2418" s="17"/>
      <c r="F2418" s="16" t="s">
        <v>19793</v>
      </c>
      <c r="G2418" s="18">
        <v>44118.354710648149</v>
      </c>
      <c r="H2418" s="16" t="s">
        <v>157</v>
      </c>
      <c r="I2418" s="16" t="s">
        <v>19794</v>
      </c>
      <c r="J2418" s="16" t="s">
        <v>19794</v>
      </c>
      <c r="K2418" s="16" t="s">
        <v>19795</v>
      </c>
      <c r="L2418" s="16" t="s">
        <v>19796</v>
      </c>
      <c r="M2418" s="16" t="s">
        <v>19797</v>
      </c>
      <c r="N2418" s="16" t="s">
        <v>19798</v>
      </c>
      <c r="O2418" s="16" t="s">
        <v>19799</v>
      </c>
      <c r="P2418" s="19">
        <v>50000</v>
      </c>
      <c r="Q2418" s="19">
        <v>6650</v>
      </c>
      <c r="R2418" s="19">
        <v>0</v>
      </c>
      <c r="S2418" s="19">
        <v>0</v>
      </c>
      <c r="T2418" s="19">
        <v>0</v>
      </c>
      <c r="U2418" s="19"/>
      <c r="V2418" s="19">
        <v>0</v>
      </c>
      <c r="W2418" s="19"/>
      <c r="X2418" s="19">
        <v>0</v>
      </c>
      <c r="Y2418" s="19">
        <v>56650</v>
      </c>
      <c r="Z2418" s="19">
        <v>56650</v>
      </c>
      <c r="AA2418" s="20"/>
      <c r="AB2418" s="19"/>
      <c r="AC2418" s="19" t="s">
        <v>112</v>
      </c>
    </row>
    <row r="2419" spans="1:29" x14ac:dyDescent="0.25">
      <c r="A2419" s="13" t="str">
        <f t="shared" si="80"/>
        <v>1464286686</v>
      </c>
      <c r="B2419" s="16">
        <v>348</v>
      </c>
      <c r="C2419" s="17" t="s">
        <v>19800</v>
      </c>
      <c r="D2419" s="13" t="str">
        <f t="shared" si="81"/>
        <v>1464286686</v>
      </c>
      <c r="E2419" s="17"/>
      <c r="F2419" s="16" t="s">
        <v>19801</v>
      </c>
      <c r="G2419" s="18">
        <v>44118.358124999999</v>
      </c>
      <c r="H2419" s="16" t="s">
        <v>157</v>
      </c>
      <c r="I2419" s="16" t="s">
        <v>19802</v>
      </c>
      <c r="J2419" s="16" t="s">
        <v>19802</v>
      </c>
      <c r="K2419" s="16" t="s">
        <v>19803</v>
      </c>
      <c r="L2419" s="16" t="s">
        <v>19804</v>
      </c>
      <c r="M2419" s="16" t="s">
        <v>19805</v>
      </c>
      <c r="N2419" s="16" t="s">
        <v>19806</v>
      </c>
      <c r="O2419" s="16" t="s">
        <v>19807</v>
      </c>
      <c r="P2419" s="19">
        <v>50000</v>
      </c>
      <c r="Q2419" s="19">
        <v>6650</v>
      </c>
      <c r="R2419" s="19">
        <v>0</v>
      </c>
      <c r="S2419" s="19">
        <v>0</v>
      </c>
      <c r="T2419" s="19">
        <v>0</v>
      </c>
      <c r="U2419" s="19"/>
      <c r="V2419" s="19">
        <v>0</v>
      </c>
      <c r="W2419" s="19"/>
      <c r="X2419" s="19">
        <v>0</v>
      </c>
      <c r="Y2419" s="19">
        <v>56650</v>
      </c>
      <c r="Z2419" s="19">
        <v>56650</v>
      </c>
      <c r="AA2419" s="20"/>
      <c r="AB2419" s="19"/>
      <c r="AC2419" s="19" t="s">
        <v>112</v>
      </c>
    </row>
    <row r="2420" spans="1:29" x14ac:dyDescent="0.25">
      <c r="A2420" s="13" t="str">
        <f t="shared" si="80"/>
        <v>1020386843</v>
      </c>
      <c r="B2420" s="16">
        <v>349</v>
      </c>
      <c r="C2420" s="17" t="s">
        <v>19808</v>
      </c>
      <c r="D2420" s="13" t="str">
        <f t="shared" si="81"/>
        <v>1020386843</v>
      </c>
      <c r="E2420" s="17"/>
      <c r="F2420" s="16" t="s">
        <v>19809</v>
      </c>
      <c r="G2420" s="18">
        <v>44118.364317129628</v>
      </c>
      <c r="H2420" s="16" t="s">
        <v>157</v>
      </c>
      <c r="I2420" s="16" t="s">
        <v>19810</v>
      </c>
      <c r="J2420" s="16" t="s">
        <v>19810</v>
      </c>
      <c r="K2420" s="16" t="s">
        <v>19811</v>
      </c>
      <c r="L2420" s="16" t="s">
        <v>19812</v>
      </c>
      <c r="M2420" s="16" t="s">
        <v>19813</v>
      </c>
      <c r="N2420" s="16" t="s">
        <v>19814</v>
      </c>
      <c r="O2420" s="16" t="s">
        <v>19815</v>
      </c>
      <c r="P2420" s="19">
        <v>50000</v>
      </c>
      <c r="Q2420" s="19">
        <v>6650</v>
      </c>
      <c r="R2420" s="19">
        <v>0</v>
      </c>
      <c r="S2420" s="19">
        <v>0</v>
      </c>
      <c r="T2420" s="19">
        <v>0</v>
      </c>
      <c r="U2420" s="19"/>
      <c r="V2420" s="19">
        <v>0</v>
      </c>
      <c r="W2420" s="19"/>
      <c r="X2420" s="19">
        <v>0</v>
      </c>
      <c r="Y2420" s="19">
        <v>56650</v>
      </c>
      <c r="Z2420" s="19">
        <v>56650</v>
      </c>
      <c r="AA2420" s="20"/>
      <c r="AB2420" s="19"/>
      <c r="AC2420" s="19" t="s">
        <v>112</v>
      </c>
    </row>
    <row r="2421" spans="1:29" x14ac:dyDescent="0.25">
      <c r="A2421" s="13" t="str">
        <f t="shared" si="80"/>
        <v>1081046761</v>
      </c>
      <c r="B2421" s="16">
        <v>350</v>
      </c>
      <c r="C2421" s="17" t="s">
        <v>19816</v>
      </c>
      <c r="D2421" s="13" t="str">
        <f t="shared" si="81"/>
        <v>1081046761</v>
      </c>
      <c r="E2421" s="17"/>
      <c r="F2421" s="16" t="s">
        <v>19817</v>
      </c>
      <c r="G2421" s="18">
        <v>44118.368680555555</v>
      </c>
      <c r="H2421" s="16" t="s">
        <v>157</v>
      </c>
      <c r="I2421" s="16" t="s">
        <v>19818</v>
      </c>
      <c r="J2421" s="16" t="s">
        <v>19818</v>
      </c>
      <c r="K2421" s="16" t="s">
        <v>19819</v>
      </c>
      <c r="L2421" s="16" t="s">
        <v>19820</v>
      </c>
      <c r="M2421" s="16" t="s">
        <v>19821</v>
      </c>
      <c r="N2421" s="16" t="s">
        <v>599</v>
      </c>
      <c r="O2421" s="16" t="s">
        <v>600</v>
      </c>
      <c r="P2421" s="19">
        <v>1900000</v>
      </c>
      <c r="Q2421" s="19">
        <v>6650</v>
      </c>
      <c r="R2421" s="19">
        <v>15000</v>
      </c>
      <c r="S2421" s="19">
        <v>0</v>
      </c>
      <c r="T2421" s="19">
        <v>0</v>
      </c>
      <c r="U2421" s="19"/>
      <c r="V2421" s="19">
        <v>0</v>
      </c>
      <c r="W2421" s="19"/>
      <c r="X2421" s="19">
        <v>0</v>
      </c>
      <c r="Y2421" s="19">
        <v>1921650</v>
      </c>
      <c r="Z2421" s="19">
        <v>1921650</v>
      </c>
      <c r="AA2421" s="20" t="s">
        <v>19822</v>
      </c>
      <c r="AB2421" s="19" t="s">
        <v>138</v>
      </c>
      <c r="AC2421" s="19" t="s">
        <v>112</v>
      </c>
    </row>
    <row r="2422" spans="1:29" x14ac:dyDescent="0.25">
      <c r="A2422" s="13" t="str">
        <f t="shared" si="80"/>
        <v>1854386555</v>
      </c>
      <c r="B2422" s="16">
        <v>351</v>
      </c>
      <c r="C2422" s="17" t="s">
        <v>19823</v>
      </c>
      <c r="D2422" s="13" t="str">
        <f t="shared" si="81"/>
        <v>1854386555</v>
      </c>
      <c r="E2422" s="17"/>
      <c r="F2422" s="16" t="s">
        <v>19824</v>
      </c>
      <c r="G2422" s="18">
        <v>44118.36954861111</v>
      </c>
      <c r="H2422" s="16" t="s">
        <v>157</v>
      </c>
      <c r="I2422" s="16" t="s">
        <v>19825</v>
      </c>
      <c r="J2422" s="16" t="s">
        <v>19825</v>
      </c>
      <c r="K2422" s="16" t="s">
        <v>19826</v>
      </c>
      <c r="L2422" s="16" t="s">
        <v>19827</v>
      </c>
      <c r="M2422" s="16" t="s">
        <v>19828</v>
      </c>
      <c r="N2422" s="16" t="s">
        <v>19829</v>
      </c>
      <c r="O2422" s="16" t="s">
        <v>19830</v>
      </c>
      <c r="P2422" s="19">
        <v>50000</v>
      </c>
      <c r="Q2422" s="19">
        <v>6650</v>
      </c>
      <c r="R2422" s="19">
        <v>0</v>
      </c>
      <c r="S2422" s="19">
        <v>0</v>
      </c>
      <c r="T2422" s="19">
        <v>0</v>
      </c>
      <c r="U2422" s="19"/>
      <c r="V2422" s="19">
        <v>0</v>
      </c>
      <c r="W2422" s="19"/>
      <c r="X2422" s="19">
        <v>0</v>
      </c>
      <c r="Y2422" s="19">
        <v>56650</v>
      </c>
      <c r="Z2422" s="19">
        <v>56650</v>
      </c>
      <c r="AA2422" s="20"/>
      <c r="AB2422" s="19"/>
      <c r="AC2422" s="19" t="s">
        <v>112</v>
      </c>
    </row>
    <row r="2423" spans="1:29" x14ac:dyDescent="0.25">
      <c r="A2423" s="13" t="str">
        <f t="shared" si="80"/>
        <v>1325486855</v>
      </c>
      <c r="B2423" s="16">
        <v>352</v>
      </c>
      <c r="C2423" s="17" t="s">
        <v>19831</v>
      </c>
      <c r="D2423" s="13" t="str">
        <f t="shared" si="81"/>
        <v>1325486855</v>
      </c>
      <c r="E2423" s="17"/>
      <c r="F2423" s="16" t="s">
        <v>19832</v>
      </c>
      <c r="G2423" s="18">
        <v>44118.381747685184</v>
      </c>
      <c r="H2423" s="16" t="s">
        <v>157</v>
      </c>
      <c r="I2423" s="16" t="s">
        <v>19833</v>
      </c>
      <c r="J2423" s="16" t="s">
        <v>19833</v>
      </c>
      <c r="K2423" s="16" t="s">
        <v>19834</v>
      </c>
      <c r="L2423" s="16" t="s">
        <v>19835</v>
      </c>
      <c r="M2423" s="16" t="s">
        <v>19836</v>
      </c>
      <c r="N2423" s="16" t="s">
        <v>19837</v>
      </c>
      <c r="O2423" s="16" t="s">
        <v>915</v>
      </c>
      <c r="P2423" s="19">
        <v>50000</v>
      </c>
      <c r="Q2423" s="19">
        <v>6650</v>
      </c>
      <c r="R2423" s="19">
        <v>0</v>
      </c>
      <c r="S2423" s="19">
        <v>0</v>
      </c>
      <c r="T2423" s="19">
        <v>0</v>
      </c>
      <c r="U2423" s="19"/>
      <c r="V2423" s="19">
        <v>0</v>
      </c>
      <c r="W2423" s="19"/>
      <c r="X2423" s="19">
        <v>0</v>
      </c>
      <c r="Y2423" s="19">
        <v>56650</v>
      </c>
      <c r="Z2423" s="19">
        <v>56650</v>
      </c>
      <c r="AA2423" s="20"/>
      <c r="AB2423" s="19"/>
      <c r="AC2423" s="19" t="s">
        <v>112</v>
      </c>
    </row>
    <row r="2424" spans="1:29" x14ac:dyDescent="0.25">
      <c r="A2424" s="13" t="str">
        <f t="shared" si="80"/>
        <v>1357736240</v>
      </c>
      <c r="B2424" s="16">
        <v>353</v>
      </c>
      <c r="C2424" s="17" t="s">
        <v>19838</v>
      </c>
      <c r="D2424" s="13" t="str">
        <f t="shared" si="81"/>
        <v>1357736240</v>
      </c>
      <c r="E2424" s="17"/>
      <c r="F2424" s="16" t="s">
        <v>19839</v>
      </c>
      <c r="G2424" s="18">
        <v>44118.386250000003</v>
      </c>
      <c r="H2424" s="16" t="s">
        <v>157</v>
      </c>
      <c r="I2424" s="16" t="s">
        <v>19840</v>
      </c>
      <c r="J2424" s="16" t="s">
        <v>19840</v>
      </c>
      <c r="K2424" s="16" t="s">
        <v>19841</v>
      </c>
      <c r="L2424" s="16" t="s">
        <v>19842</v>
      </c>
      <c r="M2424" s="16" t="s">
        <v>19843</v>
      </c>
      <c r="N2424" s="16" t="s">
        <v>19844</v>
      </c>
      <c r="O2424" s="16" t="s">
        <v>19845</v>
      </c>
      <c r="P2424" s="19">
        <v>950000</v>
      </c>
      <c r="Q2424" s="19">
        <v>6650</v>
      </c>
      <c r="R2424" s="19">
        <v>10000</v>
      </c>
      <c r="S2424" s="19">
        <v>0</v>
      </c>
      <c r="T2424" s="19">
        <v>0</v>
      </c>
      <c r="U2424" s="19"/>
      <c r="V2424" s="19">
        <v>0</v>
      </c>
      <c r="W2424" s="19"/>
      <c r="X2424" s="19">
        <v>0</v>
      </c>
      <c r="Y2424" s="19">
        <v>966650</v>
      </c>
      <c r="Z2424" s="19">
        <v>966650</v>
      </c>
      <c r="AA2424" s="20" t="s">
        <v>19846</v>
      </c>
      <c r="AB2424" s="19" t="s">
        <v>162</v>
      </c>
      <c r="AC2424" s="19" t="s">
        <v>112</v>
      </c>
    </row>
    <row r="2425" spans="1:29" x14ac:dyDescent="0.25">
      <c r="A2425" s="13" t="str">
        <f t="shared" si="80"/>
        <v>1817146762</v>
      </c>
      <c r="B2425" s="16">
        <v>354</v>
      </c>
      <c r="C2425" s="17" t="s">
        <v>19847</v>
      </c>
      <c r="D2425" s="13" t="str">
        <f t="shared" si="81"/>
        <v>1817146762</v>
      </c>
      <c r="E2425" s="17"/>
      <c r="F2425" s="16" t="s">
        <v>19848</v>
      </c>
      <c r="G2425" s="18">
        <v>44118.386307870373</v>
      </c>
      <c r="H2425" s="16" t="s">
        <v>157</v>
      </c>
      <c r="I2425" s="16" t="s">
        <v>19849</v>
      </c>
      <c r="J2425" s="16" t="s">
        <v>19849</v>
      </c>
      <c r="K2425" s="16" t="s">
        <v>19850</v>
      </c>
      <c r="L2425" s="16" t="s">
        <v>19851</v>
      </c>
      <c r="M2425" s="16" t="s">
        <v>19852</v>
      </c>
      <c r="N2425" s="16" t="s">
        <v>1457</v>
      </c>
      <c r="O2425" s="16" t="s">
        <v>317</v>
      </c>
      <c r="P2425" s="19">
        <v>270000</v>
      </c>
      <c r="Q2425" s="19">
        <v>6650</v>
      </c>
      <c r="R2425" s="19">
        <v>0</v>
      </c>
      <c r="S2425" s="19">
        <v>0</v>
      </c>
      <c r="T2425" s="19">
        <v>0</v>
      </c>
      <c r="U2425" s="19"/>
      <c r="V2425" s="19">
        <v>0</v>
      </c>
      <c r="W2425" s="19"/>
      <c r="X2425" s="19">
        <v>0</v>
      </c>
      <c r="Y2425" s="19">
        <v>276650</v>
      </c>
      <c r="Z2425" s="19">
        <v>276650</v>
      </c>
      <c r="AA2425" s="20"/>
      <c r="AB2425" s="19"/>
      <c r="AC2425" s="19" t="s">
        <v>112</v>
      </c>
    </row>
    <row r="2426" spans="1:29" x14ac:dyDescent="0.25">
      <c r="A2426" s="13" t="str">
        <f t="shared" si="80"/>
        <v>1267146985</v>
      </c>
      <c r="B2426" s="16">
        <v>355</v>
      </c>
      <c r="C2426" s="17" t="s">
        <v>19853</v>
      </c>
      <c r="D2426" s="13" t="str">
        <f t="shared" si="81"/>
        <v>1267146985</v>
      </c>
      <c r="E2426" s="17"/>
      <c r="F2426" s="16" t="s">
        <v>19854</v>
      </c>
      <c r="G2426" s="18">
        <v>44118.386828703704</v>
      </c>
      <c r="H2426" s="16" t="s">
        <v>157</v>
      </c>
      <c r="I2426" s="16" t="s">
        <v>19855</v>
      </c>
      <c r="J2426" s="16" t="s">
        <v>19855</v>
      </c>
      <c r="K2426" s="16" t="s">
        <v>19856</v>
      </c>
      <c r="L2426" s="16" t="s">
        <v>19857</v>
      </c>
      <c r="M2426" s="16" t="s">
        <v>19858</v>
      </c>
      <c r="N2426" s="16" t="s">
        <v>19859</v>
      </c>
      <c r="O2426" s="16" t="s">
        <v>19860</v>
      </c>
      <c r="P2426" s="19">
        <v>50000</v>
      </c>
      <c r="Q2426" s="19">
        <v>6650</v>
      </c>
      <c r="R2426" s="19">
        <v>0</v>
      </c>
      <c r="S2426" s="19">
        <v>0</v>
      </c>
      <c r="T2426" s="19">
        <v>0</v>
      </c>
      <c r="U2426" s="19"/>
      <c r="V2426" s="19">
        <v>0</v>
      </c>
      <c r="W2426" s="19"/>
      <c r="X2426" s="19">
        <v>0</v>
      </c>
      <c r="Y2426" s="19">
        <v>56650</v>
      </c>
      <c r="Z2426" s="19">
        <v>56650</v>
      </c>
      <c r="AA2426" s="20"/>
      <c r="AB2426" s="19"/>
      <c r="AC2426" s="19" t="s">
        <v>112</v>
      </c>
    </row>
    <row r="2427" spans="1:29" x14ac:dyDescent="0.25">
      <c r="A2427" s="13" t="str">
        <f t="shared" si="80"/>
        <v>1233246150</v>
      </c>
      <c r="B2427" s="16">
        <v>356</v>
      </c>
      <c r="C2427" s="17" t="s">
        <v>19861</v>
      </c>
      <c r="D2427" s="13" t="str">
        <f t="shared" si="81"/>
        <v>1233246150</v>
      </c>
      <c r="E2427" s="17"/>
      <c r="F2427" s="16" t="s">
        <v>19862</v>
      </c>
      <c r="G2427" s="18">
        <v>44118.393182870372</v>
      </c>
      <c r="H2427" s="16" t="s">
        <v>157</v>
      </c>
      <c r="I2427" s="16" t="s">
        <v>19863</v>
      </c>
      <c r="J2427" s="16" t="s">
        <v>19863</v>
      </c>
      <c r="K2427" s="16" t="s">
        <v>19864</v>
      </c>
      <c r="L2427" s="16" t="s">
        <v>19865</v>
      </c>
      <c r="M2427" s="16" t="s">
        <v>19866</v>
      </c>
      <c r="N2427" s="16" t="s">
        <v>902</v>
      </c>
      <c r="O2427" s="16" t="s">
        <v>903</v>
      </c>
      <c r="P2427" s="19">
        <v>540000</v>
      </c>
      <c r="Q2427" s="19">
        <v>6650</v>
      </c>
      <c r="R2427" s="19">
        <v>0</v>
      </c>
      <c r="S2427" s="19">
        <v>0</v>
      </c>
      <c r="T2427" s="19">
        <v>0</v>
      </c>
      <c r="U2427" s="19"/>
      <c r="V2427" s="19">
        <v>0</v>
      </c>
      <c r="W2427" s="19"/>
      <c r="X2427" s="19">
        <v>0</v>
      </c>
      <c r="Y2427" s="19">
        <v>546650</v>
      </c>
      <c r="Z2427" s="19">
        <v>546650</v>
      </c>
      <c r="AA2427" s="20"/>
      <c r="AB2427" s="19"/>
      <c r="AC2427" s="19" t="s">
        <v>112</v>
      </c>
    </row>
    <row r="2428" spans="1:29" x14ac:dyDescent="0.25">
      <c r="A2428" s="13" t="str">
        <f t="shared" si="80"/>
        <v>1912686397</v>
      </c>
      <c r="B2428" s="16">
        <v>357</v>
      </c>
      <c r="C2428" s="17" t="s">
        <v>19867</v>
      </c>
      <c r="D2428" s="13" t="str">
        <f t="shared" si="81"/>
        <v>1912686397</v>
      </c>
      <c r="E2428" s="17"/>
      <c r="F2428" s="16" t="s">
        <v>19868</v>
      </c>
      <c r="G2428" s="18">
        <v>44118.403148148151</v>
      </c>
      <c r="H2428" s="16" t="s">
        <v>157</v>
      </c>
      <c r="I2428" s="16" t="s">
        <v>19869</v>
      </c>
      <c r="J2428" s="16" t="s">
        <v>19869</v>
      </c>
      <c r="K2428" s="16" t="s">
        <v>19870</v>
      </c>
      <c r="L2428" s="16" t="s">
        <v>19871</v>
      </c>
      <c r="M2428" s="16" t="s">
        <v>19872</v>
      </c>
      <c r="N2428" s="16" t="s">
        <v>19873</v>
      </c>
      <c r="O2428" s="16" t="s">
        <v>19454</v>
      </c>
      <c r="P2428" s="19">
        <v>50000</v>
      </c>
      <c r="Q2428" s="19">
        <v>6650</v>
      </c>
      <c r="R2428" s="19">
        <v>0</v>
      </c>
      <c r="S2428" s="19">
        <v>0</v>
      </c>
      <c r="T2428" s="19">
        <v>0</v>
      </c>
      <c r="U2428" s="19"/>
      <c r="V2428" s="19">
        <v>0</v>
      </c>
      <c r="W2428" s="19"/>
      <c r="X2428" s="19">
        <v>0</v>
      </c>
      <c r="Y2428" s="19">
        <v>56650</v>
      </c>
      <c r="Z2428" s="19">
        <v>56650</v>
      </c>
      <c r="AA2428" s="20"/>
      <c r="AB2428" s="19"/>
      <c r="AC2428" s="19" t="s">
        <v>112</v>
      </c>
    </row>
    <row r="2429" spans="1:29" x14ac:dyDescent="0.25">
      <c r="A2429" s="13" t="str">
        <f t="shared" si="80"/>
        <v>1464686783</v>
      </c>
      <c r="B2429" s="16">
        <v>358</v>
      </c>
      <c r="C2429" s="17" t="s">
        <v>19874</v>
      </c>
      <c r="D2429" s="13" t="str">
        <f t="shared" si="81"/>
        <v>1464686783</v>
      </c>
      <c r="E2429" s="17"/>
      <c r="F2429" s="16" t="s">
        <v>19875</v>
      </c>
      <c r="G2429" s="18">
        <v>44118.405092592591</v>
      </c>
      <c r="H2429" s="16" t="s">
        <v>157</v>
      </c>
      <c r="I2429" s="16" t="s">
        <v>19876</v>
      </c>
      <c r="J2429" s="16" t="s">
        <v>19876</v>
      </c>
      <c r="K2429" s="16" t="s">
        <v>19877</v>
      </c>
      <c r="L2429" s="16" t="s">
        <v>19878</v>
      </c>
      <c r="M2429" s="16" t="s">
        <v>19879</v>
      </c>
      <c r="N2429" s="16" t="s">
        <v>487</v>
      </c>
      <c r="O2429" s="16" t="s">
        <v>488</v>
      </c>
      <c r="P2429" s="19">
        <v>1680000</v>
      </c>
      <c r="Q2429" s="19">
        <v>6650</v>
      </c>
      <c r="R2429" s="19">
        <v>0</v>
      </c>
      <c r="S2429" s="19">
        <v>0</v>
      </c>
      <c r="T2429" s="19">
        <v>0</v>
      </c>
      <c r="U2429" s="19"/>
      <c r="V2429" s="19">
        <v>0</v>
      </c>
      <c r="W2429" s="19"/>
      <c r="X2429" s="19">
        <v>0</v>
      </c>
      <c r="Y2429" s="19">
        <v>1686650</v>
      </c>
      <c r="Z2429" s="19">
        <v>1686650</v>
      </c>
      <c r="AA2429" s="20"/>
      <c r="AB2429" s="19"/>
      <c r="AC2429" s="19" t="s">
        <v>112</v>
      </c>
    </row>
    <row r="2430" spans="1:29" x14ac:dyDescent="0.25">
      <c r="A2430" s="13" t="str">
        <f t="shared" si="80"/>
        <v>1346686832</v>
      </c>
      <c r="B2430" s="16">
        <v>359</v>
      </c>
      <c r="C2430" s="17" t="s">
        <v>19880</v>
      </c>
      <c r="D2430" s="13" t="str">
        <f t="shared" si="81"/>
        <v>1346686832</v>
      </c>
      <c r="E2430" s="17"/>
      <c r="F2430" s="16" t="s">
        <v>19881</v>
      </c>
      <c r="G2430" s="18">
        <v>44118.407118055555</v>
      </c>
      <c r="H2430" s="16" t="s">
        <v>157</v>
      </c>
      <c r="I2430" s="16" t="s">
        <v>19882</v>
      </c>
      <c r="J2430" s="16" t="s">
        <v>19882</v>
      </c>
      <c r="K2430" s="16" t="s">
        <v>19883</v>
      </c>
      <c r="L2430" s="16" t="s">
        <v>19884</v>
      </c>
      <c r="M2430" s="16" t="s">
        <v>19885</v>
      </c>
      <c r="N2430" s="16" t="s">
        <v>19886</v>
      </c>
      <c r="O2430" s="16" t="s">
        <v>19887</v>
      </c>
      <c r="P2430" s="19">
        <v>50000</v>
      </c>
      <c r="Q2430" s="19">
        <v>6650</v>
      </c>
      <c r="R2430" s="19">
        <v>28000</v>
      </c>
      <c r="S2430" s="19">
        <v>0</v>
      </c>
      <c r="T2430" s="19">
        <v>0</v>
      </c>
      <c r="U2430" s="19"/>
      <c r="V2430" s="19">
        <v>0</v>
      </c>
      <c r="W2430" s="19"/>
      <c r="X2430" s="19">
        <v>0</v>
      </c>
      <c r="Y2430" s="19">
        <v>84650</v>
      </c>
      <c r="Z2430" s="19">
        <v>84650</v>
      </c>
      <c r="AA2430" s="20" t="s">
        <v>19888</v>
      </c>
      <c r="AB2430" s="19" t="s">
        <v>151</v>
      </c>
      <c r="AC2430" s="19" t="s">
        <v>112</v>
      </c>
    </row>
    <row r="2431" spans="1:29" x14ac:dyDescent="0.25">
      <c r="A2431" s="13" t="str">
        <f t="shared" si="80"/>
        <v>1107686000</v>
      </c>
      <c r="B2431" s="16">
        <v>360</v>
      </c>
      <c r="C2431" s="17" t="s">
        <v>19889</v>
      </c>
      <c r="D2431" s="13" t="str">
        <f t="shared" si="81"/>
        <v>1107686000</v>
      </c>
      <c r="E2431" s="17"/>
      <c r="F2431" s="16" t="s">
        <v>19890</v>
      </c>
      <c r="G2431" s="18">
        <v>44118.408472222225</v>
      </c>
      <c r="H2431" s="16" t="s">
        <v>157</v>
      </c>
      <c r="I2431" s="16" t="s">
        <v>19891</v>
      </c>
      <c r="J2431" s="16" t="s">
        <v>19891</v>
      </c>
      <c r="K2431" s="16" t="s">
        <v>19892</v>
      </c>
      <c r="L2431" s="16" t="s">
        <v>19893</v>
      </c>
      <c r="M2431" s="16" t="s">
        <v>19894</v>
      </c>
      <c r="N2431" s="16" t="s">
        <v>402</v>
      </c>
      <c r="O2431" s="16" t="s">
        <v>403</v>
      </c>
      <c r="P2431" s="19">
        <v>270000</v>
      </c>
      <c r="Q2431" s="19">
        <v>6650</v>
      </c>
      <c r="R2431" s="19">
        <v>15000</v>
      </c>
      <c r="S2431" s="19">
        <v>0</v>
      </c>
      <c r="T2431" s="19">
        <v>0</v>
      </c>
      <c r="U2431" s="19"/>
      <c r="V2431" s="19">
        <v>0</v>
      </c>
      <c r="W2431" s="19"/>
      <c r="X2431" s="19">
        <v>0</v>
      </c>
      <c r="Y2431" s="19">
        <v>291650</v>
      </c>
      <c r="Z2431" s="19">
        <v>291650</v>
      </c>
      <c r="AA2431" s="20" t="s">
        <v>19895</v>
      </c>
      <c r="AB2431" s="19" t="s">
        <v>138</v>
      </c>
      <c r="AC2431" s="19" t="s">
        <v>112</v>
      </c>
    </row>
    <row r="2432" spans="1:29" x14ac:dyDescent="0.25">
      <c r="A2432" s="13" t="str">
        <f t="shared" si="80"/>
        <v>1002546768</v>
      </c>
      <c r="B2432" s="16">
        <v>361</v>
      </c>
      <c r="C2432" s="17" t="s">
        <v>19896</v>
      </c>
      <c r="D2432" s="13" t="str">
        <f t="shared" si="81"/>
        <v>1002546768</v>
      </c>
      <c r="E2432" s="17"/>
      <c r="F2432" s="16" t="s">
        <v>19897</v>
      </c>
      <c r="G2432" s="18">
        <v>44118.426944444444</v>
      </c>
      <c r="H2432" s="16" t="s">
        <v>157</v>
      </c>
      <c r="I2432" s="16" t="s">
        <v>19898</v>
      </c>
      <c r="J2432" s="16" t="s">
        <v>19898</v>
      </c>
      <c r="K2432" s="16" t="s">
        <v>19899</v>
      </c>
      <c r="L2432" s="16" t="s">
        <v>19900</v>
      </c>
      <c r="M2432" s="16" t="s">
        <v>19901</v>
      </c>
      <c r="N2432" s="16" t="s">
        <v>9973</v>
      </c>
      <c r="O2432" s="16" t="s">
        <v>9974</v>
      </c>
      <c r="P2432" s="19">
        <v>620000</v>
      </c>
      <c r="Q2432" s="19">
        <v>6650</v>
      </c>
      <c r="R2432" s="19">
        <v>8000</v>
      </c>
      <c r="S2432" s="19">
        <v>0</v>
      </c>
      <c r="T2432" s="19">
        <v>0</v>
      </c>
      <c r="U2432" s="19"/>
      <c r="V2432" s="19">
        <v>0</v>
      </c>
      <c r="W2432" s="19"/>
      <c r="X2432" s="19">
        <v>0</v>
      </c>
      <c r="Y2432" s="19">
        <v>634650</v>
      </c>
      <c r="Z2432" s="19">
        <v>634650</v>
      </c>
      <c r="AA2432" s="20" t="s">
        <v>19902</v>
      </c>
      <c r="AB2432" s="19" t="s">
        <v>138</v>
      </c>
      <c r="AC2432" s="19" t="s">
        <v>112</v>
      </c>
    </row>
    <row r="2433" spans="1:29" x14ac:dyDescent="0.25">
      <c r="A2433" s="13" t="str">
        <f t="shared" si="80"/>
        <v>1498786699</v>
      </c>
      <c r="B2433" s="16">
        <v>362</v>
      </c>
      <c r="C2433" s="17" t="s">
        <v>19903</v>
      </c>
      <c r="D2433" s="13" t="str">
        <f t="shared" si="81"/>
        <v>1498786699</v>
      </c>
      <c r="E2433" s="17"/>
      <c r="F2433" s="16" t="s">
        <v>19904</v>
      </c>
      <c r="G2433" s="18">
        <v>44118.43072916667</v>
      </c>
      <c r="H2433" s="16" t="s">
        <v>157</v>
      </c>
      <c r="I2433" s="16" t="s">
        <v>19905</v>
      </c>
      <c r="J2433" s="16" t="s">
        <v>19905</v>
      </c>
      <c r="K2433" s="16" t="s">
        <v>19906</v>
      </c>
      <c r="L2433" s="16" t="s">
        <v>19907</v>
      </c>
      <c r="M2433" s="16" t="s">
        <v>19908</v>
      </c>
      <c r="N2433" s="16" t="s">
        <v>19909</v>
      </c>
      <c r="O2433" s="16" t="s">
        <v>19910</v>
      </c>
      <c r="P2433" s="19">
        <v>50000</v>
      </c>
      <c r="Q2433" s="19">
        <v>6650</v>
      </c>
      <c r="R2433" s="19">
        <v>56000</v>
      </c>
      <c r="S2433" s="19">
        <v>0</v>
      </c>
      <c r="T2433" s="19">
        <v>0</v>
      </c>
      <c r="U2433" s="19"/>
      <c r="V2433" s="19">
        <v>0</v>
      </c>
      <c r="W2433" s="19"/>
      <c r="X2433" s="19">
        <v>0</v>
      </c>
      <c r="Y2433" s="19">
        <v>112650</v>
      </c>
      <c r="Z2433" s="19">
        <v>112650</v>
      </c>
      <c r="AA2433" s="20" t="s">
        <v>19911</v>
      </c>
      <c r="AB2433" s="19" t="s">
        <v>162</v>
      </c>
      <c r="AC2433" s="19" t="s">
        <v>112</v>
      </c>
    </row>
    <row r="2434" spans="1:29" x14ac:dyDescent="0.25">
      <c r="A2434" s="13" t="str">
        <f t="shared" si="80"/>
        <v>1037886715</v>
      </c>
      <c r="B2434" s="16">
        <v>363</v>
      </c>
      <c r="C2434" s="17" t="s">
        <v>19912</v>
      </c>
      <c r="D2434" s="13" t="str">
        <f t="shared" si="81"/>
        <v>1037886715</v>
      </c>
      <c r="E2434" s="17"/>
      <c r="F2434" s="16" t="s">
        <v>19913</v>
      </c>
      <c r="G2434" s="18">
        <v>44118.430810185186</v>
      </c>
      <c r="H2434" s="16" t="s">
        <v>157</v>
      </c>
      <c r="I2434" s="16" t="s">
        <v>19914</v>
      </c>
      <c r="J2434" s="16" t="s">
        <v>19914</v>
      </c>
      <c r="K2434" s="16" t="s">
        <v>19915</v>
      </c>
      <c r="L2434" s="16" t="s">
        <v>19916</v>
      </c>
      <c r="M2434" s="16" t="s">
        <v>19917</v>
      </c>
      <c r="N2434" s="16" t="s">
        <v>19918</v>
      </c>
      <c r="O2434" s="16" t="s">
        <v>19919</v>
      </c>
      <c r="P2434" s="19">
        <v>94000</v>
      </c>
      <c r="Q2434" s="19">
        <v>6650</v>
      </c>
      <c r="R2434" s="19">
        <v>10000</v>
      </c>
      <c r="S2434" s="19">
        <v>0</v>
      </c>
      <c r="T2434" s="19">
        <v>0</v>
      </c>
      <c r="U2434" s="19"/>
      <c r="V2434" s="19">
        <v>0</v>
      </c>
      <c r="W2434" s="19"/>
      <c r="X2434" s="19">
        <v>0</v>
      </c>
      <c r="Y2434" s="19">
        <v>110650</v>
      </c>
      <c r="Z2434" s="19">
        <v>110650</v>
      </c>
      <c r="AA2434" s="20" t="s">
        <v>19920</v>
      </c>
      <c r="AB2434" s="19" t="s">
        <v>168</v>
      </c>
      <c r="AC2434" s="19" t="s">
        <v>112</v>
      </c>
    </row>
    <row r="2435" spans="1:29" x14ac:dyDescent="0.25">
      <c r="A2435" s="13" t="str">
        <f t="shared" si="80"/>
        <v>1957546155</v>
      </c>
      <c r="B2435" s="16">
        <v>364</v>
      </c>
      <c r="C2435" s="17" t="s">
        <v>19921</v>
      </c>
      <c r="D2435" s="13" t="str">
        <f t="shared" si="81"/>
        <v>1957546155</v>
      </c>
      <c r="E2435" s="17"/>
      <c r="F2435" s="16" t="s">
        <v>19922</v>
      </c>
      <c r="G2435" s="18">
        <v>44118.433125000003</v>
      </c>
      <c r="H2435" s="16" t="s">
        <v>157</v>
      </c>
      <c r="I2435" s="16" t="s">
        <v>19923</v>
      </c>
      <c r="J2435" s="16" t="s">
        <v>19923</v>
      </c>
      <c r="K2435" s="16" t="s">
        <v>19924</v>
      </c>
      <c r="L2435" s="16" t="s">
        <v>19925</v>
      </c>
      <c r="M2435" s="16" t="s">
        <v>19926</v>
      </c>
      <c r="N2435" s="16" t="s">
        <v>19927</v>
      </c>
      <c r="O2435" s="16" t="s">
        <v>610</v>
      </c>
      <c r="P2435" s="19">
        <v>1900000</v>
      </c>
      <c r="Q2435" s="19">
        <v>6650</v>
      </c>
      <c r="R2435" s="19">
        <v>46000</v>
      </c>
      <c r="S2435" s="19">
        <v>0</v>
      </c>
      <c r="T2435" s="19">
        <v>0</v>
      </c>
      <c r="U2435" s="19"/>
      <c r="V2435" s="19">
        <v>0</v>
      </c>
      <c r="W2435" s="19"/>
      <c r="X2435" s="19">
        <v>0</v>
      </c>
      <c r="Y2435" s="19">
        <v>1952650</v>
      </c>
      <c r="Z2435" s="19">
        <v>1952650</v>
      </c>
      <c r="AA2435" s="20" t="s">
        <v>19928</v>
      </c>
      <c r="AB2435" s="19" t="s">
        <v>151</v>
      </c>
      <c r="AC2435" s="19" t="s">
        <v>112</v>
      </c>
    </row>
    <row r="2436" spans="1:29" x14ac:dyDescent="0.25">
      <c r="A2436" s="13" t="str">
        <f t="shared" si="80"/>
        <v>1227436280</v>
      </c>
      <c r="B2436" s="16">
        <v>365</v>
      </c>
      <c r="C2436" s="17" t="s">
        <v>19929</v>
      </c>
      <c r="D2436" s="13" t="str">
        <f t="shared" si="81"/>
        <v>1227436280</v>
      </c>
      <c r="E2436" s="17"/>
      <c r="F2436" s="16" t="s">
        <v>19930</v>
      </c>
      <c r="G2436" s="18">
        <v>44118.435636574075</v>
      </c>
      <c r="H2436" s="16" t="s">
        <v>157</v>
      </c>
      <c r="I2436" s="16" t="s">
        <v>19931</v>
      </c>
      <c r="J2436" s="16" t="s">
        <v>19931</v>
      </c>
      <c r="K2436" s="16" t="s">
        <v>19932</v>
      </c>
      <c r="L2436" s="16" t="s">
        <v>19933</v>
      </c>
      <c r="M2436" s="16" t="s">
        <v>19934</v>
      </c>
      <c r="N2436" s="16" t="s">
        <v>570</v>
      </c>
      <c r="O2436" s="16" t="s">
        <v>571</v>
      </c>
      <c r="P2436" s="19">
        <v>2044000</v>
      </c>
      <c r="Q2436" s="19">
        <v>6650</v>
      </c>
      <c r="R2436" s="19">
        <v>8000</v>
      </c>
      <c r="S2436" s="19">
        <v>0</v>
      </c>
      <c r="T2436" s="19">
        <v>0</v>
      </c>
      <c r="U2436" s="19"/>
      <c r="V2436" s="19">
        <v>0</v>
      </c>
      <c r="W2436" s="19"/>
      <c r="X2436" s="19">
        <v>0</v>
      </c>
      <c r="Y2436" s="19">
        <v>2058650</v>
      </c>
      <c r="Z2436" s="19">
        <v>2058650</v>
      </c>
      <c r="AA2436" s="20" t="s">
        <v>19935</v>
      </c>
      <c r="AB2436" s="19" t="s">
        <v>138</v>
      </c>
      <c r="AC2436" s="19" t="s">
        <v>112</v>
      </c>
    </row>
    <row r="2437" spans="1:29" x14ac:dyDescent="0.25">
      <c r="A2437" s="13" t="str">
        <f t="shared" si="80"/>
        <v>1157836607</v>
      </c>
      <c r="B2437" s="16">
        <v>366</v>
      </c>
      <c r="C2437" s="17" t="s">
        <v>19936</v>
      </c>
      <c r="D2437" s="13" t="str">
        <f t="shared" si="81"/>
        <v>1157836607</v>
      </c>
      <c r="E2437" s="17"/>
      <c r="F2437" s="16" t="s">
        <v>19937</v>
      </c>
      <c r="G2437" s="18">
        <v>44118.446064814816</v>
      </c>
      <c r="H2437" s="16" t="s">
        <v>157</v>
      </c>
      <c r="I2437" s="16" t="s">
        <v>19938</v>
      </c>
      <c r="J2437" s="16" t="s">
        <v>19938</v>
      </c>
      <c r="K2437" s="16" t="s">
        <v>19939</v>
      </c>
      <c r="L2437" s="16" t="s">
        <v>19940</v>
      </c>
      <c r="M2437" s="16" t="s">
        <v>19941</v>
      </c>
      <c r="N2437" s="16" t="s">
        <v>5055</v>
      </c>
      <c r="O2437" s="16" t="s">
        <v>5056</v>
      </c>
      <c r="P2437" s="19">
        <v>620000</v>
      </c>
      <c r="Q2437" s="19">
        <v>6650</v>
      </c>
      <c r="R2437" s="19">
        <v>10000</v>
      </c>
      <c r="S2437" s="19">
        <v>0</v>
      </c>
      <c r="T2437" s="19">
        <v>0</v>
      </c>
      <c r="U2437" s="19"/>
      <c r="V2437" s="19">
        <v>0</v>
      </c>
      <c r="W2437" s="19"/>
      <c r="X2437" s="19">
        <v>0</v>
      </c>
      <c r="Y2437" s="19">
        <v>636650</v>
      </c>
      <c r="Z2437" s="19">
        <v>636650</v>
      </c>
      <c r="AA2437" s="20" t="s">
        <v>19942</v>
      </c>
      <c r="AB2437" s="19" t="s">
        <v>163</v>
      </c>
      <c r="AC2437" s="19" t="s">
        <v>112</v>
      </c>
    </row>
    <row r="2438" spans="1:29" x14ac:dyDescent="0.25">
      <c r="A2438" s="13" t="str">
        <f t="shared" si="80"/>
        <v>1457646871</v>
      </c>
      <c r="B2438" s="16">
        <v>367</v>
      </c>
      <c r="C2438" s="17" t="s">
        <v>19943</v>
      </c>
      <c r="D2438" s="13" t="str">
        <f t="shared" si="81"/>
        <v>1457646871</v>
      </c>
      <c r="E2438" s="17"/>
      <c r="F2438" s="16" t="s">
        <v>19944</v>
      </c>
      <c r="G2438" s="18">
        <v>44118.446956018517</v>
      </c>
      <c r="H2438" s="16" t="s">
        <v>157</v>
      </c>
      <c r="I2438" s="16" t="s">
        <v>19945</v>
      </c>
      <c r="J2438" s="16" t="s">
        <v>19945</v>
      </c>
      <c r="K2438" s="16" t="s">
        <v>19946</v>
      </c>
      <c r="L2438" s="16" t="s">
        <v>19947</v>
      </c>
      <c r="M2438" s="16" t="s">
        <v>19948</v>
      </c>
      <c r="N2438" s="16" t="s">
        <v>5055</v>
      </c>
      <c r="O2438" s="16" t="s">
        <v>5056</v>
      </c>
      <c r="P2438" s="19">
        <v>950000</v>
      </c>
      <c r="Q2438" s="19">
        <v>6650</v>
      </c>
      <c r="R2438" s="19">
        <v>11000</v>
      </c>
      <c r="S2438" s="19">
        <v>0</v>
      </c>
      <c r="T2438" s="19">
        <v>0</v>
      </c>
      <c r="U2438" s="19"/>
      <c r="V2438" s="19">
        <v>0</v>
      </c>
      <c r="W2438" s="19"/>
      <c r="X2438" s="19">
        <v>0</v>
      </c>
      <c r="Y2438" s="19">
        <v>967650</v>
      </c>
      <c r="Z2438" s="19">
        <v>967650</v>
      </c>
      <c r="AA2438" s="20" t="s">
        <v>19949</v>
      </c>
      <c r="AB2438" s="19" t="s">
        <v>163</v>
      </c>
      <c r="AC2438" s="19" t="s">
        <v>112</v>
      </c>
    </row>
    <row r="2439" spans="1:29" x14ac:dyDescent="0.25">
      <c r="A2439" s="13" t="str">
        <f t="shared" si="80"/>
        <v>1524746616</v>
      </c>
      <c r="B2439" s="16">
        <v>368</v>
      </c>
      <c r="C2439" s="17" t="s">
        <v>19950</v>
      </c>
      <c r="D2439" s="13" t="str">
        <f t="shared" si="81"/>
        <v>1524746616</v>
      </c>
      <c r="E2439" s="17"/>
      <c r="F2439" s="16" t="s">
        <v>19951</v>
      </c>
      <c r="G2439" s="18">
        <v>44118.452152777776</v>
      </c>
      <c r="H2439" s="16" t="s">
        <v>157</v>
      </c>
      <c r="I2439" s="16" t="s">
        <v>19952</v>
      </c>
      <c r="J2439" s="16" t="s">
        <v>19952</v>
      </c>
      <c r="K2439" s="16" t="s">
        <v>19953</v>
      </c>
      <c r="L2439" s="16" t="s">
        <v>19954</v>
      </c>
      <c r="M2439" s="16" t="s">
        <v>19955</v>
      </c>
      <c r="N2439" s="16" t="s">
        <v>253</v>
      </c>
      <c r="O2439" s="16" t="s">
        <v>254</v>
      </c>
      <c r="P2439" s="19">
        <v>620000</v>
      </c>
      <c r="Q2439" s="19">
        <v>6650</v>
      </c>
      <c r="R2439" s="19">
        <v>16000</v>
      </c>
      <c r="S2439" s="19">
        <v>0</v>
      </c>
      <c r="T2439" s="19">
        <v>0</v>
      </c>
      <c r="U2439" s="19"/>
      <c r="V2439" s="19">
        <v>0</v>
      </c>
      <c r="W2439" s="19"/>
      <c r="X2439" s="19">
        <v>0</v>
      </c>
      <c r="Y2439" s="19">
        <v>642650</v>
      </c>
      <c r="Z2439" s="19">
        <v>642650</v>
      </c>
      <c r="AA2439" s="20" t="s">
        <v>19956</v>
      </c>
      <c r="AB2439" s="19" t="s">
        <v>162</v>
      </c>
      <c r="AC2439" s="19" t="s">
        <v>112</v>
      </c>
    </row>
    <row r="2440" spans="1:29" x14ac:dyDescent="0.25">
      <c r="A2440" s="13" t="str">
        <f t="shared" si="80"/>
        <v>1894746865</v>
      </c>
      <c r="B2440" s="16">
        <v>369</v>
      </c>
      <c r="C2440" s="17" t="s">
        <v>19957</v>
      </c>
      <c r="D2440" s="13" t="str">
        <f t="shared" si="81"/>
        <v>1894746865</v>
      </c>
      <c r="E2440" s="17"/>
      <c r="F2440" s="16" t="s">
        <v>19958</v>
      </c>
      <c r="G2440" s="18">
        <v>44118.453263888892</v>
      </c>
      <c r="H2440" s="16" t="s">
        <v>157</v>
      </c>
      <c r="I2440" s="16" t="s">
        <v>19959</v>
      </c>
      <c r="J2440" s="16" t="s">
        <v>19959</v>
      </c>
      <c r="K2440" s="16" t="s">
        <v>19960</v>
      </c>
      <c r="L2440" s="16" t="s">
        <v>19961</v>
      </c>
      <c r="M2440" s="16" t="s">
        <v>19962</v>
      </c>
      <c r="N2440" s="16" t="s">
        <v>19963</v>
      </c>
      <c r="O2440" s="16" t="s">
        <v>19964</v>
      </c>
      <c r="P2440" s="19">
        <v>270000</v>
      </c>
      <c r="Q2440" s="19">
        <v>6650</v>
      </c>
      <c r="R2440" s="19">
        <v>0</v>
      </c>
      <c r="S2440" s="19">
        <v>0</v>
      </c>
      <c r="T2440" s="19">
        <v>0</v>
      </c>
      <c r="U2440" s="19"/>
      <c r="V2440" s="19">
        <v>0</v>
      </c>
      <c r="W2440" s="19"/>
      <c r="X2440" s="19">
        <v>0</v>
      </c>
      <c r="Y2440" s="19">
        <v>276650</v>
      </c>
      <c r="Z2440" s="19">
        <v>276650</v>
      </c>
      <c r="AA2440" s="20"/>
      <c r="AB2440" s="19"/>
      <c r="AC2440" s="19" t="s">
        <v>112</v>
      </c>
    </row>
    <row r="2441" spans="1:29" x14ac:dyDescent="0.25">
      <c r="A2441" s="13" t="str">
        <f t="shared" si="80"/>
        <v>1082846563</v>
      </c>
      <c r="B2441" s="16">
        <v>370</v>
      </c>
      <c r="C2441" s="17" t="s">
        <v>19965</v>
      </c>
      <c r="D2441" s="13" t="str">
        <f t="shared" si="81"/>
        <v>1082846563</v>
      </c>
      <c r="E2441" s="17"/>
      <c r="F2441" s="16" t="s">
        <v>19966</v>
      </c>
      <c r="G2441" s="18">
        <v>44118.462407407409</v>
      </c>
      <c r="H2441" s="16" t="s">
        <v>157</v>
      </c>
      <c r="I2441" s="16" t="s">
        <v>19967</v>
      </c>
      <c r="J2441" s="16" t="s">
        <v>19967</v>
      </c>
      <c r="K2441" s="16" t="s">
        <v>19968</v>
      </c>
      <c r="L2441" s="16" t="s">
        <v>19969</v>
      </c>
      <c r="M2441" s="16" t="s">
        <v>19970</v>
      </c>
      <c r="N2441" s="16" t="s">
        <v>19971</v>
      </c>
      <c r="O2441" s="16" t="s">
        <v>759</v>
      </c>
      <c r="P2441" s="19">
        <v>1375000</v>
      </c>
      <c r="Q2441" s="19">
        <v>6650</v>
      </c>
      <c r="R2441" s="19">
        <v>0</v>
      </c>
      <c r="S2441" s="19">
        <v>0</v>
      </c>
      <c r="T2441" s="19">
        <v>0</v>
      </c>
      <c r="U2441" s="19"/>
      <c r="V2441" s="19">
        <v>0</v>
      </c>
      <c r="W2441" s="19"/>
      <c r="X2441" s="19">
        <v>0</v>
      </c>
      <c r="Y2441" s="19">
        <v>1381650</v>
      </c>
      <c r="Z2441" s="19">
        <v>1381650</v>
      </c>
      <c r="AA2441" s="20"/>
      <c r="AB2441" s="19"/>
      <c r="AC2441" s="19" t="s">
        <v>112</v>
      </c>
    </row>
    <row r="2442" spans="1:29" x14ac:dyDescent="0.25">
      <c r="A2442" s="13" t="str">
        <f t="shared" si="80"/>
        <v>1403846813</v>
      </c>
      <c r="B2442" s="16">
        <v>371</v>
      </c>
      <c r="C2442" s="17" t="s">
        <v>19972</v>
      </c>
      <c r="D2442" s="13" t="str">
        <f t="shared" si="81"/>
        <v>1403846813</v>
      </c>
      <c r="E2442" s="17"/>
      <c r="F2442" s="16" t="s">
        <v>19973</v>
      </c>
      <c r="G2442" s="18">
        <v>44118.462627314817</v>
      </c>
      <c r="H2442" s="16" t="s">
        <v>157</v>
      </c>
      <c r="I2442" s="16" t="s">
        <v>19974</v>
      </c>
      <c r="J2442" s="16" t="s">
        <v>19974</v>
      </c>
      <c r="K2442" s="16" t="s">
        <v>19975</v>
      </c>
      <c r="L2442" s="16" t="s">
        <v>19976</v>
      </c>
      <c r="M2442" s="16" t="s">
        <v>19977</v>
      </c>
      <c r="N2442" s="16" t="s">
        <v>428</v>
      </c>
      <c r="O2442" s="16" t="s">
        <v>187</v>
      </c>
      <c r="P2442" s="19">
        <v>1190000</v>
      </c>
      <c r="Q2442" s="19">
        <v>6650</v>
      </c>
      <c r="R2442" s="19">
        <v>8000</v>
      </c>
      <c r="S2442" s="19">
        <v>0</v>
      </c>
      <c r="T2442" s="19">
        <v>0</v>
      </c>
      <c r="U2442" s="19"/>
      <c r="V2442" s="19">
        <v>0</v>
      </c>
      <c r="W2442" s="19"/>
      <c r="X2442" s="19">
        <v>0</v>
      </c>
      <c r="Y2442" s="19">
        <v>1204650</v>
      </c>
      <c r="Z2442" s="19">
        <v>1204650</v>
      </c>
      <c r="AA2442" s="20" t="s">
        <v>19978</v>
      </c>
      <c r="AB2442" s="19" t="s">
        <v>158</v>
      </c>
      <c r="AC2442" s="19" t="s">
        <v>112</v>
      </c>
    </row>
    <row r="2443" spans="1:29" x14ac:dyDescent="0.25">
      <c r="A2443" s="13" t="str">
        <f t="shared" si="80"/>
        <v>1753846279</v>
      </c>
      <c r="B2443" s="16">
        <v>372</v>
      </c>
      <c r="C2443" s="17" t="s">
        <v>19979</v>
      </c>
      <c r="D2443" s="13" t="str">
        <f t="shared" si="81"/>
        <v>1753846279</v>
      </c>
      <c r="E2443" s="17"/>
      <c r="F2443" s="16" t="s">
        <v>19980</v>
      </c>
      <c r="G2443" s="18">
        <v>44118.464537037034</v>
      </c>
      <c r="H2443" s="16" t="s">
        <v>157</v>
      </c>
      <c r="I2443" s="16" t="s">
        <v>19981</v>
      </c>
      <c r="J2443" s="16" t="s">
        <v>19981</v>
      </c>
      <c r="K2443" s="16" t="s">
        <v>19982</v>
      </c>
      <c r="L2443" s="16" t="s">
        <v>19983</v>
      </c>
      <c r="M2443" s="16" t="s">
        <v>19984</v>
      </c>
      <c r="N2443" s="16" t="s">
        <v>19985</v>
      </c>
      <c r="O2443" s="16" t="s">
        <v>19986</v>
      </c>
      <c r="P2443" s="19">
        <v>640000</v>
      </c>
      <c r="Q2443" s="19">
        <v>6650</v>
      </c>
      <c r="R2443" s="19">
        <v>21000</v>
      </c>
      <c r="S2443" s="19">
        <v>0</v>
      </c>
      <c r="T2443" s="19">
        <v>0</v>
      </c>
      <c r="U2443" s="19"/>
      <c r="V2443" s="19">
        <v>0</v>
      </c>
      <c r="W2443" s="19"/>
      <c r="X2443" s="19">
        <v>0</v>
      </c>
      <c r="Y2443" s="19">
        <v>667650</v>
      </c>
      <c r="Z2443" s="19">
        <v>667650</v>
      </c>
      <c r="AA2443" s="20" t="s">
        <v>19987</v>
      </c>
      <c r="AB2443" s="19" t="s">
        <v>158</v>
      </c>
      <c r="AC2443" s="19" t="s">
        <v>112</v>
      </c>
    </row>
    <row r="2444" spans="1:29" x14ac:dyDescent="0.25">
      <c r="A2444" s="13" t="str">
        <f t="shared" si="80"/>
        <v>1625846385</v>
      </c>
      <c r="B2444" s="16">
        <v>373</v>
      </c>
      <c r="C2444" s="17" t="s">
        <v>19988</v>
      </c>
      <c r="D2444" s="13" t="str">
        <f t="shared" si="81"/>
        <v>1625846385</v>
      </c>
      <c r="E2444" s="17"/>
      <c r="F2444" s="16" t="s">
        <v>19989</v>
      </c>
      <c r="G2444" s="18">
        <v>44118.465671296297</v>
      </c>
      <c r="H2444" s="16" t="s">
        <v>157</v>
      </c>
      <c r="I2444" s="16" t="s">
        <v>19990</v>
      </c>
      <c r="J2444" s="16" t="s">
        <v>19990</v>
      </c>
      <c r="K2444" s="16" t="s">
        <v>19991</v>
      </c>
      <c r="L2444" s="16" t="s">
        <v>19992</v>
      </c>
      <c r="M2444" s="16" t="s">
        <v>19993</v>
      </c>
      <c r="N2444" s="16" t="s">
        <v>846</v>
      </c>
      <c r="O2444" s="16" t="s">
        <v>847</v>
      </c>
      <c r="P2444" s="19">
        <v>2015000</v>
      </c>
      <c r="Q2444" s="19">
        <v>6650</v>
      </c>
      <c r="R2444" s="19">
        <v>50000</v>
      </c>
      <c r="S2444" s="19">
        <v>0</v>
      </c>
      <c r="T2444" s="19">
        <v>0</v>
      </c>
      <c r="U2444" s="19"/>
      <c r="V2444" s="19">
        <v>0</v>
      </c>
      <c r="W2444" s="19"/>
      <c r="X2444" s="19">
        <v>0</v>
      </c>
      <c r="Y2444" s="19">
        <v>2071650</v>
      </c>
      <c r="Z2444" s="19">
        <v>2071650</v>
      </c>
      <c r="AA2444" s="20"/>
      <c r="AB2444" s="19" t="s">
        <v>179</v>
      </c>
      <c r="AC2444" s="19" t="s">
        <v>112</v>
      </c>
    </row>
    <row r="2445" spans="1:29" x14ac:dyDescent="0.25">
      <c r="A2445" s="13" t="str">
        <f t="shared" si="80"/>
        <v>1328846682</v>
      </c>
      <c r="B2445" s="16">
        <v>374</v>
      </c>
      <c r="C2445" s="17" t="s">
        <v>19994</v>
      </c>
      <c r="D2445" s="13" t="str">
        <f t="shared" si="81"/>
        <v>1328846682</v>
      </c>
      <c r="E2445" s="17"/>
      <c r="F2445" s="16" t="s">
        <v>19995</v>
      </c>
      <c r="G2445" s="18">
        <v>44118.469305555554</v>
      </c>
      <c r="H2445" s="16" t="s">
        <v>157</v>
      </c>
      <c r="I2445" s="16" t="s">
        <v>19996</v>
      </c>
      <c r="J2445" s="16" t="s">
        <v>19996</v>
      </c>
      <c r="K2445" s="16" t="s">
        <v>19997</v>
      </c>
      <c r="L2445" s="16" t="s">
        <v>19998</v>
      </c>
      <c r="M2445" s="16" t="s">
        <v>19999</v>
      </c>
      <c r="N2445" s="16" t="s">
        <v>165</v>
      </c>
      <c r="O2445" s="16" t="s">
        <v>166</v>
      </c>
      <c r="P2445" s="19">
        <v>1165000</v>
      </c>
      <c r="Q2445" s="19">
        <v>6650</v>
      </c>
      <c r="R2445" s="19">
        <v>10000</v>
      </c>
      <c r="S2445" s="19">
        <v>0</v>
      </c>
      <c r="T2445" s="19">
        <v>0</v>
      </c>
      <c r="U2445" s="19"/>
      <c r="V2445" s="19">
        <v>0</v>
      </c>
      <c r="W2445" s="19"/>
      <c r="X2445" s="19">
        <v>0</v>
      </c>
      <c r="Y2445" s="19">
        <v>1181650</v>
      </c>
      <c r="Z2445" s="19">
        <v>1181650</v>
      </c>
      <c r="AA2445" s="20" t="s">
        <v>20000</v>
      </c>
      <c r="AB2445" s="19" t="s">
        <v>162</v>
      </c>
      <c r="AC2445" s="19" t="s">
        <v>112</v>
      </c>
    </row>
    <row r="2446" spans="1:29" x14ac:dyDescent="0.25">
      <c r="A2446" s="13" t="str">
        <f t="shared" si="80"/>
        <v>1405946239</v>
      </c>
      <c r="B2446" s="16">
        <v>375</v>
      </c>
      <c r="C2446" s="17" t="s">
        <v>20001</v>
      </c>
      <c r="D2446" s="13" t="str">
        <f t="shared" si="81"/>
        <v>1405946239</v>
      </c>
      <c r="E2446" s="17"/>
      <c r="F2446" s="16" t="s">
        <v>20002</v>
      </c>
      <c r="G2446" s="18">
        <v>44118.476863425924</v>
      </c>
      <c r="H2446" s="16" t="s">
        <v>157</v>
      </c>
      <c r="I2446" s="16" t="s">
        <v>20003</v>
      </c>
      <c r="J2446" s="16" t="s">
        <v>20003</v>
      </c>
      <c r="K2446" s="16" t="s">
        <v>20004</v>
      </c>
      <c r="L2446" s="16" t="s">
        <v>20005</v>
      </c>
      <c r="M2446" s="16" t="s">
        <v>20006</v>
      </c>
      <c r="N2446" s="16" t="s">
        <v>751</v>
      </c>
      <c r="O2446" s="16" t="s">
        <v>752</v>
      </c>
      <c r="P2446" s="19">
        <v>950000</v>
      </c>
      <c r="Q2446" s="19">
        <v>6650</v>
      </c>
      <c r="R2446" s="19">
        <v>23000</v>
      </c>
      <c r="S2446" s="19">
        <v>0</v>
      </c>
      <c r="T2446" s="19">
        <v>0</v>
      </c>
      <c r="U2446" s="19"/>
      <c r="V2446" s="19">
        <v>0</v>
      </c>
      <c r="W2446" s="19"/>
      <c r="X2446" s="19">
        <v>0</v>
      </c>
      <c r="Y2446" s="19">
        <v>979650</v>
      </c>
      <c r="Z2446" s="19">
        <v>979650</v>
      </c>
      <c r="AA2446" s="20" t="s">
        <v>20007</v>
      </c>
      <c r="AB2446" s="19" t="s">
        <v>162</v>
      </c>
      <c r="AC2446" s="19" t="s">
        <v>112</v>
      </c>
    </row>
    <row r="2447" spans="1:29" x14ac:dyDescent="0.25">
      <c r="A2447" s="13" t="str">
        <f t="shared" si="80"/>
        <v>1688946854</v>
      </c>
      <c r="B2447" s="16">
        <v>376</v>
      </c>
      <c r="C2447" s="17" t="s">
        <v>20008</v>
      </c>
      <c r="D2447" s="13" t="str">
        <f t="shared" si="81"/>
        <v>1688946854</v>
      </c>
      <c r="E2447" s="17"/>
      <c r="F2447" s="16" t="s">
        <v>20009</v>
      </c>
      <c r="G2447" s="18">
        <v>44118.480949074074</v>
      </c>
      <c r="H2447" s="16" t="s">
        <v>157</v>
      </c>
      <c r="I2447" s="16" t="s">
        <v>20010</v>
      </c>
      <c r="J2447" s="16" t="s">
        <v>20010</v>
      </c>
      <c r="K2447" s="16" t="s">
        <v>20011</v>
      </c>
      <c r="L2447" s="16" t="s">
        <v>20012</v>
      </c>
      <c r="M2447" s="16" t="s">
        <v>20013</v>
      </c>
      <c r="N2447" s="16" t="s">
        <v>20014</v>
      </c>
      <c r="O2447" s="16" t="s">
        <v>20015</v>
      </c>
      <c r="P2447" s="19">
        <v>50000</v>
      </c>
      <c r="Q2447" s="19">
        <v>6650</v>
      </c>
      <c r="R2447" s="19">
        <v>20000</v>
      </c>
      <c r="S2447" s="19">
        <v>0</v>
      </c>
      <c r="T2447" s="19">
        <v>0</v>
      </c>
      <c r="U2447" s="19"/>
      <c r="V2447" s="19">
        <v>0</v>
      </c>
      <c r="W2447" s="19"/>
      <c r="X2447" s="19">
        <v>0</v>
      </c>
      <c r="Y2447" s="19">
        <v>76650</v>
      </c>
      <c r="Z2447" s="19">
        <v>76650</v>
      </c>
      <c r="AA2447" s="20" t="s">
        <v>20016</v>
      </c>
      <c r="AB2447" s="19" t="s">
        <v>162</v>
      </c>
      <c r="AC2447" s="19" t="s">
        <v>112</v>
      </c>
    </row>
    <row r="2448" spans="1:29" x14ac:dyDescent="0.25">
      <c r="A2448" s="13" t="str">
        <f t="shared" si="80"/>
        <v>1369646540</v>
      </c>
      <c r="B2448" s="16">
        <v>377</v>
      </c>
      <c r="C2448" s="17" t="s">
        <v>20017</v>
      </c>
      <c r="D2448" s="13" t="str">
        <f t="shared" si="81"/>
        <v>1369646540</v>
      </c>
      <c r="E2448" s="17"/>
      <c r="F2448" s="16" t="s">
        <v>20018</v>
      </c>
      <c r="G2448" s="18">
        <v>44118.496249999997</v>
      </c>
      <c r="H2448" s="16" t="s">
        <v>157</v>
      </c>
      <c r="I2448" s="16" t="s">
        <v>20019</v>
      </c>
      <c r="J2448" s="16" t="s">
        <v>20019</v>
      </c>
      <c r="K2448" s="16" t="s">
        <v>20020</v>
      </c>
      <c r="L2448" s="16" t="s">
        <v>20021</v>
      </c>
      <c r="M2448" s="16" t="s">
        <v>20022</v>
      </c>
      <c r="N2448" s="16" t="s">
        <v>810</v>
      </c>
      <c r="O2448" s="16" t="s">
        <v>811</v>
      </c>
      <c r="P2448" s="19">
        <v>475000</v>
      </c>
      <c r="Q2448" s="19">
        <v>6650</v>
      </c>
      <c r="R2448" s="19">
        <v>10000</v>
      </c>
      <c r="S2448" s="19">
        <v>0</v>
      </c>
      <c r="T2448" s="19">
        <v>0</v>
      </c>
      <c r="U2448" s="19"/>
      <c r="V2448" s="19">
        <v>0</v>
      </c>
      <c r="W2448" s="19"/>
      <c r="X2448" s="19">
        <v>0</v>
      </c>
      <c r="Y2448" s="19">
        <v>491650</v>
      </c>
      <c r="Z2448" s="19">
        <v>491650</v>
      </c>
      <c r="AA2448" s="20" t="s">
        <v>20023</v>
      </c>
      <c r="AB2448" s="19" t="s">
        <v>151</v>
      </c>
      <c r="AC2448" s="19" t="s">
        <v>112</v>
      </c>
    </row>
    <row r="2449" spans="1:29" x14ac:dyDescent="0.25">
      <c r="A2449" s="13" t="str">
        <f t="shared" si="80"/>
        <v>1260156958</v>
      </c>
      <c r="B2449" s="16">
        <v>378</v>
      </c>
      <c r="C2449" s="17" t="s">
        <v>20024</v>
      </c>
      <c r="D2449" s="13" t="str">
        <f t="shared" si="81"/>
        <v>1260156958</v>
      </c>
      <c r="E2449" s="17"/>
      <c r="F2449" s="16" t="s">
        <v>20025</v>
      </c>
      <c r="G2449" s="18">
        <v>44118.496724537035</v>
      </c>
      <c r="H2449" s="16" t="s">
        <v>157</v>
      </c>
      <c r="I2449" s="16" t="s">
        <v>20026</v>
      </c>
      <c r="J2449" s="16" t="s">
        <v>20026</v>
      </c>
      <c r="K2449" s="16" t="s">
        <v>20027</v>
      </c>
      <c r="L2449" s="16" t="s">
        <v>20028</v>
      </c>
      <c r="M2449" s="16" t="s">
        <v>20029</v>
      </c>
      <c r="N2449" s="16" t="s">
        <v>20030</v>
      </c>
      <c r="O2449" s="16" t="s">
        <v>20031</v>
      </c>
      <c r="P2449" s="19">
        <v>620000</v>
      </c>
      <c r="Q2449" s="19">
        <v>6650</v>
      </c>
      <c r="R2449" s="19">
        <v>10000</v>
      </c>
      <c r="S2449" s="19">
        <v>0</v>
      </c>
      <c r="T2449" s="19">
        <v>0</v>
      </c>
      <c r="U2449" s="19"/>
      <c r="V2449" s="19">
        <v>0</v>
      </c>
      <c r="W2449" s="19"/>
      <c r="X2449" s="19">
        <v>0</v>
      </c>
      <c r="Y2449" s="19">
        <v>636650</v>
      </c>
      <c r="Z2449" s="19">
        <v>636650</v>
      </c>
      <c r="AA2449" s="20" t="s">
        <v>20032</v>
      </c>
      <c r="AB2449" s="19" t="s">
        <v>168</v>
      </c>
      <c r="AC2449" s="19" t="s">
        <v>112</v>
      </c>
    </row>
    <row r="2450" spans="1:29" x14ac:dyDescent="0.25">
      <c r="A2450" s="13" t="str">
        <f t="shared" si="80"/>
        <v>1227346485</v>
      </c>
      <c r="B2450" s="16">
        <v>379</v>
      </c>
      <c r="C2450" s="17" t="s">
        <v>20033</v>
      </c>
      <c r="D2450" s="13" t="str">
        <f t="shared" si="81"/>
        <v>1227346485</v>
      </c>
      <c r="E2450" s="17"/>
      <c r="F2450" s="16" t="s">
        <v>20034</v>
      </c>
      <c r="G2450" s="18">
        <v>44118.501180555555</v>
      </c>
      <c r="H2450" s="16" t="s">
        <v>157</v>
      </c>
      <c r="I2450" s="16" t="s">
        <v>20035</v>
      </c>
      <c r="J2450" s="16" t="s">
        <v>20035</v>
      </c>
      <c r="K2450" s="16" t="s">
        <v>20036</v>
      </c>
      <c r="L2450" s="16" t="s">
        <v>20037</v>
      </c>
      <c r="M2450" s="16" t="s">
        <v>20038</v>
      </c>
      <c r="N2450" s="16" t="s">
        <v>12000</v>
      </c>
      <c r="O2450" s="16" t="s">
        <v>12001</v>
      </c>
      <c r="P2450" s="19">
        <v>2470000</v>
      </c>
      <c r="Q2450" s="19">
        <v>6650</v>
      </c>
      <c r="R2450" s="19">
        <v>40000</v>
      </c>
      <c r="S2450" s="19">
        <v>0</v>
      </c>
      <c r="T2450" s="19">
        <v>0</v>
      </c>
      <c r="U2450" s="19"/>
      <c r="V2450" s="19">
        <v>0</v>
      </c>
      <c r="W2450" s="19"/>
      <c r="X2450" s="19">
        <v>0</v>
      </c>
      <c r="Y2450" s="19">
        <v>2516650</v>
      </c>
      <c r="Z2450" s="19">
        <v>2516650</v>
      </c>
      <c r="AA2450" s="20" t="s">
        <v>20039</v>
      </c>
      <c r="AB2450" s="19" t="s">
        <v>162</v>
      </c>
      <c r="AC2450" s="19" t="s">
        <v>112</v>
      </c>
    </row>
    <row r="2451" spans="1:29" x14ac:dyDescent="0.25">
      <c r="A2451" s="13" t="str">
        <f t="shared" si="80"/>
        <v>1180156871</v>
      </c>
      <c r="B2451" s="16">
        <v>380</v>
      </c>
      <c r="C2451" s="17" t="s">
        <v>20040</v>
      </c>
      <c r="D2451" s="13" t="str">
        <f t="shared" si="81"/>
        <v>1180156871</v>
      </c>
      <c r="E2451" s="17"/>
      <c r="F2451" s="16" t="s">
        <v>20041</v>
      </c>
      <c r="G2451" s="18">
        <v>44118.503645833334</v>
      </c>
      <c r="H2451" s="16" t="s">
        <v>157</v>
      </c>
      <c r="I2451" s="16" t="s">
        <v>20042</v>
      </c>
      <c r="J2451" s="16" t="s">
        <v>20042</v>
      </c>
      <c r="K2451" s="16" t="s">
        <v>20043</v>
      </c>
      <c r="L2451" s="16" t="s">
        <v>20044</v>
      </c>
      <c r="M2451" s="16" t="s">
        <v>20045</v>
      </c>
      <c r="N2451" s="16" t="s">
        <v>20046</v>
      </c>
      <c r="O2451" s="16" t="s">
        <v>20047</v>
      </c>
      <c r="P2451" s="19">
        <v>2250000</v>
      </c>
      <c r="Q2451" s="19">
        <v>6650</v>
      </c>
      <c r="R2451" s="19">
        <v>20000</v>
      </c>
      <c r="S2451" s="19">
        <v>0</v>
      </c>
      <c r="T2451" s="19">
        <v>0</v>
      </c>
      <c r="U2451" s="19"/>
      <c r="V2451" s="19">
        <v>0</v>
      </c>
      <c r="W2451" s="19"/>
      <c r="X2451" s="19">
        <v>0</v>
      </c>
      <c r="Y2451" s="19">
        <v>2276650</v>
      </c>
      <c r="Z2451" s="19">
        <v>2276650</v>
      </c>
      <c r="AA2451" s="20" t="s">
        <v>20048</v>
      </c>
      <c r="AB2451" s="19" t="s">
        <v>162</v>
      </c>
      <c r="AC2451" s="19" t="s">
        <v>112</v>
      </c>
    </row>
    <row r="2452" spans="1:29" x14ac:dyDescent="0.25">
      <c r="A2452" s="13" t="str">
        <f t="shared" si="80"/>
        <v>1872256413</v>
      </c>
      <c r="B2452" s="16">
        <v>381</v>
      </c>
      <c r="C2452" s="17" t="s">
        <v>20049</v>
      </c>
      <c r="D2452" s="13" t="str">
        <f t="shared" si="81"/>
        <v>1872256413</v>
      </c>
      <c r="E2452" s="17"/>
      <c r="F2452" s="16" t="s">
        <v>20050</v>
      </c>
      <c r="G2452" s="18">
        <v>44118.508425925924</v>
      </c>
      <c r="H2452" s="16" t="s">
        <v>157</v>
      </c>
      <c r="I2452" s="16" t="s">
        <v>20051</v>
      </c>
      <c r="J2452" s="16" t="s">
        <v>20051</v>
      </c>
      <c r="K2452" s="16" t="s">
        <v>20052</v>
      </c>
      <c r="L2452" s="16" t="s">
        <v>20053</v>
      </c>
      <c r="M2452" s="16" t="s">
        <v>20054</v>
      </c>
      <c r="N2452" s="16" t="s">
        <v>20055</v>
      </c>
      <c r="O2452" s="16" t="s">
        <v>20056</v>
      </c>
      <c r="P2452" s="19">
        <v>50000</v>
      </c>
      <c r="Q2452" s="19">
        <v>6650</v>
      </c>
      <c r="R2452" s="19">
        <v>0</v>
      </c>
      <c r="S2452" s="19">
        <v>0</v>
      </c>
      <c r="T2452" s="19">
        <v>0</v>
      </c>
      <c r="U2452" s="19"/>
      <c r="V2452" s="19">
        <v>0</v>
      </c>
      <c r="W2452" s="19"/>
      <c r="X2452" s="19">
        <v>0</v>
      </c>
      <c r="Y2452" s="19">
        <v>56650</v>
      </c>
      <c r="Z2452" s="19">
        <v>56650</v>
      </c>
      <c r="AA2452" s="20"/>
      <c r="AB2452" s="19"/>
      <c r="AC2452" s="19" t="s">
        <v>112</v>
      </c>
    </row>
    <row r="2453" spans="1:29" x14ac:dyDescent="0.25">
      <c r="A2453" s="13" t="str">
        <f t="shared" si="80"/>
        <v>1372356002</v>
      </c>
      <c r="B2453" s="16">
        <v>382</v>
      </c>
      <c r="C2453" s="17" t="s">
        <v>20057</v>
      </c>
      <c r="D2453" s="13" t="str">
        <f t="shared" si="81"/>
        <v>1372356002</v>
      </c>
      <c r="E2453" s="17"/>
      <c r="F2453" s="16" t="s">
        <v>20058</v>
      </c>
      <c r="G2453" s="18">
        <v>44118.520729166667</v>
      </c>
      <c r="H2453" s="16" t="s">
        <v>157</v>
      </c>
      <c r="I2453" s="16" t="s">
        <v>20059</v>
      </c>
      <c r="J2453" s="16" t="s">
        <v>20059</v>
      </c>
      <c r="K2453" s="16" t="s">
        <v>20060</v>
      </c>
      <c r="L2453" s="16" t="s">
        <v>20061</v>
      </c>
      <c r="M2453" s="16" t="s">
        <v>20062</v>
      </c>
      <c r="N2453" s="16" t="s">
        <v>1457</v>
      </c>
      <c r="O2453" s="16" t="s">
        <v>317</v>
      </c>
      <c r="P2453" s="19">
        <v>430000</v>
      </c>
      <c r="Q2453" s="19">
        <v>6650</v>
      </c>
      <c r="R2453" s="19">
        <v>0</v>
      </c>
      <c r="S2453" s="19">
        <v>0</v>
      </c>
      <c r="T2453" s="19">
        <v>0</v>
      </c>
      <c r="U2453" s="19"/>
      <c r="V2453" s="19">
        <v>0</v>
      </c>
      <c r="W2453" s="19"/>
      <c r="X2453" s="19">
        <v>0</v>
      </c>
      <c r="Y2453" s="19">
        <v>436650</v>
      </c>
      <c r="Z2453" s="19">
        <v>436650</v>
      </c>
      <c r="AA2453" s="20"/>
      <c r="AB2453" s="19"/>
      <c r="AC2453" s="19" t="s">
        <v>112</v>
      </c>
    </row>
    <row r="2454" spans="1:29" x14ac:dyDescent="0.25">
      <c r="A2454" s="13" t="str">
        <f t="shared" si="80"/>
        <v>1601356485</v>
      </c>
      <c r="B2454" s="16">
        <v>383</v>
      </c>
      <c r="C2454" s="17" t="s">
        <v>20063</v>
      </c>
      <c r="D2454" s="13" t="str">
        <f t="shared" si="81"/>
        <v>1601356485</v>
      </c>
      <c r="E2454" s="17"/>
      <c r="F2454" s="16" t="s">
        <v>20064</v>
      </c>
      <c r="G2454" s="18">
        <v>44118.521967592591</v>
      </c>
      <c r="H2454" s="16" t="s">
        <v>157</v>
      </c>
      <c r="I2454" s="16" t="s">
        <v>20065</v>
      </c>
      <c r="J2454" s="16" t="s">
        <v>20065</v>
      </c>
      <c r="K2454" s="16" t="s">
        <v>20066</v>
      </c>
      <c r="L2454" s="16" t="s">
        <v>20067</v>
      </c>
      <c r="M2454" s="16" t="s">
        <v>20068</v>
      </c>
      <c r="N2454" s="16" t="s">
        <v>696</v>
      </c>
      <c r="O2454" s="16" t="s">
        <v>697</v>
      </c>
      <c r="P2454" s="19">
        <v>160000</v>
      </c>
      <c r="Q2454" s="19">
        <v>6650</v>
      </c>
      <c r="R2454" s="19">
        <v>10000</v>
      </c>
      <c r="S2454" s="19">
        <v>0</v>
      </c>
      <c r="T2454" s="19">
        <v>0</v>
      </c>
      <c r="U2454" s="19"/>
      <c r="V2454" s="19">
        <v>0</v>
      </c>
      <c r="W2454" s="19"/>
      <c r="X2454" s="19">
        <v>0</v>
      </c>
      <c r="Y2454" s="19">
        <v>176650</v>
      </c>
      <c r="Z2454" s="19">
        <v>176650</v>
      </c>
      <c r="AA2454" s="20" t="s">
        <v>20069</v>
      </c>
      <c r="AB2454" s="19" t="s">
        <v>168</v>
      </c>
      <c r="AC2454" s="19" t="s">
        <v>112</v>
      </c>
    </row>
    <row r="2455" spans="1:29" x14ac:dyDescent="0.25">
      <c r="A2455" s="13" t="str">
        <f t="shared" si="80"/>
        <v>1672356129</v>
      </c>
      <c r="B2455" s="16">
        <v>384</v>
      </c>
      <c r="C2455" s="17" t="s">
        <v>20070</v>
      </c>
      <c r="D2455" s="13" t="str">
        <f t="shared" si="81"/>
        <v>1672356129</v>
      </c>
      <c r="E2455" s="17"/>
      <c r="F2455" s="16" t="s">
        <v>20071</v>
      </c>
      <c r="G2455" s="18">
        <v>44118.521990740737</v>
      </c>
      <c r="H2455" s="16" t="s">
        <v>157</v>
      </c>
      <c r="I2455" s="16" t="s">
        <v>20072</v>
      </c>
      <c r="J2455" s="16" t="s">
        <v>20072</v>
      </c>
      <c r="K2455" s="16" t="s">
        <v>20073</v>
      </c>
      <c r="L2455" s="16" t="s">
        <v>20074</v>
      </c>
      <c r="M2455" s="16" t="s">
        <v>20075</v>
      </c>
      <c r="N2455" s="16" t="s">
        <v>1401</v>
      </c>
      <c r="O2455" s="16" t="s">
        <v>1402</v>
      </c>
      <c r="P2455" s="19">
        <v>510000</v>
      </c>
      <c r="Q2455" s="19">
        <v>6650</v>
      </c>
      <c r="R2455" s="19">
        <v>0</v>
      </c>
      <c r="S2455" s="19">
        <v>0</v>
      </c>
      <c r="T2455" s="19">
        <v>0</v>
      </c>
      <c r="U2455" s="19"/>
      <c r="V2455" s="19">
        <v>0</v>
      </c>
      <c r="W2455" s="19"/>
      <c r="X2455" s="19">
        <v>0</v>
      </c>
      <c r="Y2455" s="19">
        <v>516650</v>
      </c>
      <c r="Z2455" s="19">
        <v>516650</v>
      </c>
      <c r="AA2455" s="20"/>
      <c r="AB2455" s="19"/>
      <c r="AC2455" s="19" t="s">
        <v>112</v>
      </c>
    </row>
    <row r="2456" spans="1:29" x14ac:dyDescent="0.25">
      <c r="A2456" s="13" t="str">
        <f t="shared" ref="A2456:A2519" si="82">D2456</f>
        <v>1137356563</v>
      </c>
      <c r="B2456" s="16">
        <v>385</v>
      </c>
      <c r="C2456" s="17" t="s">
        <v>20076</v>
      </c>
      <c r="D2456" s="13" t="str">
        <f t="shared" si="81"/>
        <v>1137356563</v>
      </c>
      <c r="E2456" s="17"/>
      <c r="F2456" s="16" t="s">
        <v>20077</v>
      </c>
      <c r="G2456" s="18">
        <v>44118.526782407411</v>
      </c>
      <c r="H2456" s="16" t="s">
        <v>157</v>
      </c>
      <c r="I2456" s="16" t="s">
        <v>20078</v>
      </c>
      <c r="J2456" s="16" t="s">
        <v>20078</v>
      </c>
      <c r="K2456" s="16" t="s">
        <v>20079</v>
      </c>
      <c r="L2456" s="16" t="s">
        <v>20080</v>
      </c>
      <c r="M2456" s="16" t="s">
        <v>20081</v>
      </c>
      <c r="N2456" s="16" t="s">
        <v>579</v>
      </c>
      <c r="O2456" s="16" t="s">
        <v>580</v>
      </c>
      <c r="P2456" s="19">
        <v>475000</v>
      </c>
      <c r="Q2456" s="19">
        <v>6650</v>
      </c>
      <c r="R2456" s="19">
        <v>10000</v>
      </c>
      <c r="S2456" s="19">
        <v>0</v>
      </c>
      <c r="T2456" s="19">
        <v>0</v>
      </c>
      <c r="U2456" s="19"/>
      <c r="V2456" s="19">
        <v>0</v>
      </c>
      <c r="W2456" s="19"/>
      <c r="X2456" s="19">
        <v>0</v>
      </c>
      <c r="Y2456" s="19">
        <v>491650</v>
      </c>
      <c r="Z2456" s="19">
        <v>491650</v>
      </c>
      <c r="AA2456" s="20" t="s">
        <v>20082</v>
      </c>
      <c r="AB2456" s="19" t="s">
        <v>163</v>
      </c>
      <c r="AC2456" s="19" t="s">
        <v>112</v>
      </c>
    </row>
    <row r="2457" spans="1:29" x14ac:dyDescent="0.25">
      <c r="A2457" s="13" t="str">
        <f t="shared" si="82"/>
        <v>1399356953</v>
      </c>
      <c r="B2457" s="16">
        <v>386</v>
      </c>
      <c r="C2457" s="17" t="s">
        <v>20083</v>
      </c>
      <c r="D2457" s="13" t="str">
        <f t="shared" si="81"/>
        <v>1399356953</v>
      </c>
      <c r="E2457" s="17"/>
      <c r="F2457" s="16" t="s">
        <v>20084</v>
      </c>
      <c r="G2457" s="18">
        <v>44118.536354166667</v>
      </c>
      <c r="H2457" s="16" t="s">
        <v>157</v>
      </c>
      <c r="I2457" s="16" t="s">
        <v>20085</v>
      </c>
      <c r="J2457" s="16" t="s">
        <v>20085</v>
      </c>
      <c r="K2457" s="16" t="s">
        <v>20086</v>
      </c>
      <c r="L2457" s="16" t="s">
        <v>20087</v>
      </c>
      <c r="M2457" s="16" t="s">
        <v>20088</v>
      </c>
      <c r="N2457" s="16" t="s">
        <v>1470</v>
      </c>
      <c r="O2457" s="16" t="s">
        <v>1471</v>
      </c>
      <c r="P2457" s="19">
        <v>2160000</v>
      </c>
      <c r="Q2457" s="19">
        <v>6650</v>
      </c>
      <c r="R2457" s="19">
        <v>0</v>
      </c>
      <c r="S2457" s="19">
        <v>0</v>
      </c>
      <c r="T2457" s="19">
        <v>0</v>
      </c>
      <c r="U2457" s="19"/>
      <c r="V2457" s="19">
        <v>0</v>
      </c>
      <c r="W2457" s="19"/>
      <c r="X2457" s="19">
        <v>0</v>
      </c>
      <c r="Y2457" s="19">
        <v>2166650</v>
      </c>
      <c r="Z2457" s="19">
        <v>2166650</v>
      </c>
      <c r="AA2457" s="20"/>
      <c r="AB2457" s="19"/>
      <c r="AC2457" s="19" t="s">
        <v>112</v>
      </c>
    </row>
    <row r="2458" spans="1:29" x14ac:dyDescent="0.25">
      <c r="A2458" s="13" t="str">
        <f t="shared" si="82"/>
        <v>1547456945</v>
      </c>
      <c r="B2458" s="16">
        <v>387</v>
      </c>
      <c r="C2458" s="17" t="s">
        <v>20089</v>
      </c>
      <c r="D2458" s="13" t="str">
        <f t="shared" si="81"/>
        <v>1547456945</v>
      </c>
      <c r="E2458" s="17"/>
      <c r="F2458" s="16" t="s">
        <v>20090</v>
      </c>
      <c r="G2458" s="18">
        <v>44118.537800925929</v>
      </c>
      <c r="H2458" s="16" t="s">
        <v>157</v>
      </c>
      <c r="I2458" s="16" t="s">
        <v>20091</v>
      </c>
      <c r="J2458" s="16" t="s">
        <v>20091</v>
      </c>
      <c r="K2458" s="16" t="s">
        <v>20092</v>
      </c>
      <c r="L2458" s="16" t="s">
        <v>20093</v>
      </c>
      <c r="M2458" s="16" t="s">
        <v>20094</v>
      </c>
      <c r="N2458" s="16" t="s">
        <v>792</v>
      </c>
      <c r="O2458" s="16" t="s">
        <v>793</v>
      </c>
      <c r="P2458" s="19">
        <v>620000</v>
      </c>
      <c r="Q2458" s="19">
        <v>6650</v>
      </c>
      <c r="R2458" s="19">
        <v>10000</v>
      </c>
      <c r="S2458" s="19">
        <v>0</v>
      </c>
      <c r="T2458" s="19">
        <v>0</v>
      </c>
      <c r="U2458" s="19"/>
      <c r="V2458" s="19">
        <v>0</v>
      </c>
      <c r="W2458" s="19"/>
      <c r="X2458" s="19">
        <v>0</v>
      </c>
      <c r="Y2458" s="19">
        <v>636650</v>
      </c>
      <c r="Z2458" s="19">
        <v>636650</v>
      </c>
      <c r="AA2458" s="20" t="s">
        <v>20095</v>
      </c>
      <c r="AB2458" s="19" t="s">
        <v>162</v>
      </c>
      <c r="AC2458" s="19" t="s">
        <v>112</v>
      </c>
    </row>
    <row r="2459" spans="1:29" x14ac:dyDescent="0.25">
      <c r="A2459" s="13" t="str">
        <f t="shared" si="82"/>
        <v>1076456556</v>
      </c>
      <c r="B2459" s="16">
        <v>388</v>
      </c>
      <c r="C2459" s="17" t="s">
        <v>20096</v>
      </c>
      <c r="D2459" s="13" t="str">
        <f t="shared" si="81"/>
        <v>1076456556</v>
      </c>
      <c r="E2459" s="17"/>
      <c r="F2459" s="16" t="s">
        <v>20097</v>
      </c>
      <c r="G2459" s="18">
        <v>44118.537939814814</v>
      </c>
      <c r="H2459" s="16" t="s">
        <v>157</v>
      </c>
      <c r="I2459" s="16" t="s">
        <v>20098</v>
      </c>
      <c r="J2459" s="16" t="s">
        <v>20098</v>
      </c>
      <c r="K2459" s="16" t="s">
        <v>20099</v>
      </c>
      <c r="L2459" s="16" t="s">
        <v>20100</v>
      </c>
      <c r="M2459" s="16" t="s">
        <v>20101</v>
      </c>
      <c r="N2459" s="16" t="s">
        <v>1423</v>
      </c>
      <c r="O2459" s="16" t="s">
        <v>1424</v>
      </c>
      <c r="P2459" s="19">
        <v>2160000</v>
      </c>
      <c r="Q2459" s="19">
        <v>6650</v>
      </c>
      <c r="R2459" s="19">
        <v>0</v>
      </c>
      <c r="S2459" s="19">
        <v>0</v>
      </c>
      <c r="T2459" s="19">
        <v>0</v>
      </c>
      <c r="U2459" s="19"/>
      <c r="V2459" s="19">
        <v>0</v>
      </c>
      <c r="W2459" s="19"/>
      <c r="X2459" s="19">
        <v>0</v>
      </c>
      <c r="Y2459" s="19">
        <v>2166650</v>
      </c>
      <c r="Z2459" s="19">
        <v>2166650</v>
      </c>
      <c r="AA2459" s="20"/>
      <c r="AB2459" s="19"/>
      <c r="AC2459" s="19" t="s">
        <v>112</v>
      </c>
    </row>
    <row r="2460" spans="1:29" x14ac:dyDescent="0.25">
      <c r="A2460" s="13" t="str">
        <f t="shared" si="82"/>
        <v>1188147260</v>
      </c>
      <c r="B2460" s="16">
        <v>389</v>
      </c>
      <c r="C2460" s="17" t="s">
        <v>20102</v>
      </c>
      <c r="D2460" s="13" t="str">
        <f t="shared" si="81"/>
        <v>1188147260</v>
      </c>
      <c r="E2460" s="17"/>
      <c r="F2460" s="16" t="s">
        <v>20103</v>
      </c>
      <c r="G2460" s="18">
        <v>44119.045798611114</v>
      </c>
      <c r="H2460" s="16" t="s">
        <v>157</v>
      </c>
      <c r="I2460" s="16" t="s">
        <v>20104</v>
      </c>
      <c r="J2460" s="16" t="s">
        <v>20104</v>
      </c>
      <c r="K2460" s="16" t="s">
        <v>20105</v>
      </c>
      <c r="L2460" s="16" t="s">
        <v>20106</v>
      </c>
      <c r="M2460" s="16" t="s">
        <v>20107</v>
      </c>
      <c r="N2460" s="16" t="s">
        <v>175</v>
      </c>
      <c r="O2460" s="16" t="s">
        <v>176</v>
      </c>
      <c r="P2460" s="19">
        <v>950000</v>
      </c>
      <c r="Q2460" s="19">
        <v>6650</v>
      </c>
      <c r="R2460" s="19">
        <v>0</v>
      </c>
      <c r="S2460" s="19">
        <v>0</v>
      </c>
      <c r="T2460" s="19">
        <v>0</v>
      </c>
      <c r="U2460" s="19"/>
      <c r="V2460" s="19">
        <v>0</v>
      </c>
      <c r="W2460" s="19"/>
      <c r="X2460" s="19">
        <v>0</v>
      </c>
      <c r="Y2460" s="19">
        <v>956650</v>
      </c>
      <c r="Z2460" s="19">
        <v>956650</v>
      </c>
      <c r="AA2460" s="20"/>
      <c r="AB2460" s="19"/>
      <c r="AC2460" s="19" t="s">
        <v>112</v>
      </c>
    </row>
    <row r="2461" spans="1:29" x14ac:dyDescent="0.25">
      <c r="A2461" s="13" t="str">
        <f t="shared" si="82"/>
        <v>1941247391</v>
      </c>
      <c r="B2461" s="16">
        <v>390</v>
      </c>
      <c r="C2461" s="17" t="s">
        <v>20108</v>
      </c>
      <c r="D2461" s="13" t="str">
        <f t="shared" si="81"/>
        <v>1941247391</v>
      </c>
      <c r="E2461" s="17"/>
      <c r="F2461" s="16" t="s">
        <v>20109</v>
      </c>
      <c r="G2461" s="18">
        <v>44119.048726851855</v>
      </c>
      <c r="H2461" s="16" t="s">
        <v>157</v>
      </c>
      <c r="I2461" s="16" t="s">
        <v>20110</v>
      </c>
      <c r="J2461" s="16" t="s">
        <v>20110</v>
      </c>
      <c r="K2461" s="16" t="s">
        <v>20111</v>
      </c>
      <c r="L2461" s="16" t="s">
        <v>20112</v>
      </c>
      <c r="M2461" s="16" t="s">
        <v>20113</v>
      </c>
      <c r="N2461" s="16" t="s">
        <v>770</v>
      </c>
      <c r="O2461" s="16" t="s">
        <v>771</v>
      </c>
      <c r="P2461" s="19">
        <v>670000</v>
      </c>
      <c r="Q2461" s="19">
        <v>6650</v>
      </c>
      <c r="R2461" s="19">
        <v>8000</v>
      </c>
      <c r="S2461" s="19">
        <v>0</v>
      </c>
      <c r="T2461" s="19">
        <v>0</v>
      </c>
      <c r="U2461" s="19"/>
      <c r="V2461" s="19">
        <v>0</v>
      </c>
      <c r="W2461" s="19"/>
      <c r="X2461" s="19">
        <v>0</v>
      </c>
      <c r="Y2461" s="19">
        <v>684650</v>
      </c>
      <c r="Z2461" s="19">
        <v>684650</v>
      </c>
      <c r="AA2461" s="20" t="s">
        <v>20114</v>
      </c>
      <c r="AB2461" s="19" t="s">
        <v>162</v>
      </c>
      <c r="AC2461" s="19" t="s">
        <v>112</v>
      </c>
    </row>
    <row r="2462" spans="1:29" x14ac:dyDescent="0.25">
      <c r="A2462" s="13" t="str">
        <f t="shared" si="82"/>
        <v>1276247580</v>
      </c>
      <c r="B2462" s="16">
        <v>391</v>
      </c>
      <c r="C2462" s="17" t="s">
        <v>20115</v>
      </c>
      <c r="D2462" s="13" t="str">
        <f t="shared" si="81"/>
        <v>1276247580</v>
      </c>
      <c r="E2462" s="17"/>
      <c r="F2462" s="16" t="s">
        <v>20116</v>
      </c>
      <c r="G2462" s="18">
        <v>44119.065486111111</v>
      </c>
      <c r="H2462" s="16" t="s">
        <v>157</v>
      </c>
      <c r="I2462" s="16" t="s">
        <v>20117</v>
      </c>
      <c r="J2462" s="16" t="s">
        <v>20117</v>
      </c>
      <c r="K2462" s="16" t="s">
        <v>20118</v>
      </c>
      <c r="L2462" s="16" t="s">
        <v>20119</v>
      </c>
      <c r="M2462" s="16" t="s">
        <v>20120</v>
      </c>
      <c r="N2462" s="16" t="s">
        <v>1045</v>
      </c>
      <c r="O2462" s="16" t="s">
        <v>1046</v>
      </c>
      <c r="P2462" s="19">
        <v>105000</v>
      </c>
      <c r="Q2462" s="19">
        <v>6650</v>
      </c>
      <c r="R2462" s="19">
        <v>10000</v>
      </c>
      <c r="S2462" s="19">
        <v>0</v>
      </c>
      <c r="T2462" s="19">
        <v>0</v>
      </c>
      <c r="U2462" s="19"/>
      <c r="V2462" s="19">
        <v>0</v>
      </c>
      <c r="W2462" s="19"/>
      <c r="X2462" s="19">
        <v>0</v>
      </c>
      <c r="Y2462" s="19">
        <v>121650</v>
      </c>
      <c r="Z2462" s="19">
        <v>121650</v>
      </c>
      <c r="AA2462" s="20" t="s">
        <v>20121</v>
      </c>
      <c r="AB2462" s="19" t="s">
        <v>168</v>
      </c>
      <c r="AC2462" s="19" t="s">
        <v>112</v>
      </c>
    </row>
    <row r="2463" spans="1:29" x14ac:dyDescent="0.25">
      <c r="A2463" s="13" t="str">
        <f t="shared" si="82"/>
        <v>1495447207</v>
      </c>
      <c r="B2463" s="16">
        <v>392</v>
      </c>
      <c r="C2463" s="17" t="s">
        <v>20122</v>
      </c>
      <c r="D2463" s="13" t="str">
        <f t="shared" si="81"/>
        <v>1495447207</v>
      </c>
      <c r="E2463" s="17"/>
      <c r="F2463" s="16" t="s">
        <v>20123</v>
      </c>
      <c r="G2463" s="18">
        <v>44119.077025462961</v>
      </c>
      <c r="H2463" s="16" t="s">
        <v>157</v>
      </c>
      <c r="I2463" s="16" t="s">
        <v>20124</v>
      </c>
      <c r="J2463" s="16" t="s">
        <v>20124</v>
      </c>
      <c r="K2463" s="16" t="s">
        <v>20125</v>
      </c>
      <c r="L2463" s="16" t="s">
        <v>20126</v>
      </c>
      <c r="M2463" s="16" t="s">
        <v>20127</v>
      </c>
      <c r="N2463" s="16" t="s">
        <v>235</v>
      </c>
      <c r="O2463" s="16" t="s">
        <v>236</v>
      </c>
      <c r="P2463" s="19">
        <v>510000</v>
      </c>
      <c r="Q2463" s="19">
        <v>6650</v>
      </c>
      <c r="R2463" s="19">
        <v>0</v>
      </c>
      <c r="S2463" s="19">
        <v>0</v>
      </c>
      <c r="T2463" s="19">
        <v>0</v>
      </c>
      <c r="U2463" s="19"/>
      <c r="V2463" s="19">
        <v>0</v>
      </c>
      <c r="W2463" s="19"/>
      <c r="X2463" s="19">
        <v>0</v>
      </c>
      <c r="Y2463" s="19">
        <v>516650</v>
      </c>
      <c r="Z2463" s="19">
        <v>516650</v>
      </c>
      <c r="AA2463" s="20"/>
      <c r="AB2463" s="19"/>
      <c r="AC2463" s="19" t="s">
        <v>112</v>
      </c>
    </row>
    <row r="2464" spans="1:29" x14ac:dyDescent="0.25">
      <c r="A2464" s="13" t="str">
        <f t="shared" si="82"/>
        <v>1140547952</v>
      </c>
      <c r="B2464" s="16">
        <v>393</v>
      </c>
      <c r="C2464" s="17" t="s">
        <v>20128</v>
      </c>
      <c r="D2464" s="13" t="str">
        <f t="shared" si="81"/>
        <v>1140547952</v>
      </c>
      <c r="E2464" s="17"/>
      <c r="F2464" s="16" t="s">
        <v>20129</v>
      </c>
      <c r="G2464" s="18">
        <v>44119.082303240742</v>
      </c>
      <c r="H2464" s="16" t="s">
        <v>157</v>
      </c>
      <c r="I2464" s="16" t="s">
        <v>20130</v>
      </c>
      <c r="J2464" s="16" t="s">
        <v>20130</v>
      </c>
      <c r="K2464" s="16" t="s">
        <v>20131</v>
      </c>
      <c r="L2464" s="16" t="s">
        <v>20132</v>
      </c>
      <c r="M2464" s="16" t="s">
        <v>20133</v>
      </c>
      <c r="N2464" s="16" t="s">
        <v>562</v>
      </c>
      <c r="O2464" s="16" t="s">
        <v>563</v>
      </c>
      <c r="P2464" s="19">
        <v>474000</v>
      </c>
      <c r="Q2464" s="19">
        <v>6650</v>
      </c>
      <c r="R2464" s="19">
        <v>0</v>
      </c>
      <c r="S2464" s="19">
        <v>0</v>
      </c>
      <c r="T2464" s="19">
        <v>0</v>
      </c>
      <c r="U2464" s="19"/>
      <c r="V2464" s="19">
        <v>0</v>
      </c>
      <c r="W2464" s="19"/>
      <c r="X2464" s="19">
        <v>0</v>
      </c>
      <c r="Y2464" s="19">
        <v>480650</v>
      </c>
      <c r="Z2464" s="19">
        <v>480650</v>
      </c>
      <c r="AA2464" s="20"/>
      <c r="AB2464" s="19"/>
      <c r="AC2464" s="19" t="s">
        <v>112</v>
      </c>
    </row>
    <row r="2465" spans="1:29" x14ac:dyDescent="0.25">
      <c r="A2465" s="13" t="str">
        <f t="shared" si="82"/>
        <v>1752547568</v>
      </c>
      <c r="B2465" s="16">
        <v>394</v>
      </c>
      <c r="C2465" s="17" t="s">
        <v>20134</v>
      </c>
      <c r="D2465" s="13" t="str">
        <f t="shared" si="81"/>
        <v>1752547568</v>
      </c>
      <c r="E2465" s="17"/>
      <c r="F2465" s="16" t="s">
        <v>20135</v>
      </c>
      <c r="G2465" s="18">
        <v>44119.087835648148</v>
      </c>
      <c r="H2465" s="16" t="s">
        <v>157</v>
      </c>
      <c r="I2465" s="16" t="s">
        <v>20136</v>
      </c>
      <c r="J2465" s="16" t="s">
        <v>20136</v>
      </c>
      <c r="K2465" s="16" t="s">
        <v>20137</v>
      </c>
      <c r="L2465" s="16" t="s">
        <v>20138</v>
      </c>
      <c r="M2465" s="16" t="s">
        <v>20139</v>
      </c>
      <c r="N2465" s="16" t="s">
        <v>152</v>
      </c>
      <c r="O2465" s="16" t="s">
        <v>153</v>
      </c>
      <c r="P2465" s="19">
        <v>360000</v>
      </c>
      <c r="Q2465" s="19">
        <v>6650</v>
      </c>
      <c r="R2465" s="19">
        <v>0</v>
      </c>
      <c r="S2465" s="19">
        <v>0</v>
      </c>
      <c r="T2465" s="19">
        <v>0</v>
      </c>
      <c r="U2465" s="19"/>
      <c r="V2465" s="19">
        <v>0</v>
      </c>
      <c r="W2465" s="19"/>
      <c r="X2465" s="19">
        <v>0</v>
      </c>
      <c r="Y2465" s="19">
        <v>366650</v>
      </c>
      <c r="Z2465" s="19">
        <v>366650</v>
      </c>
      <c r="AA2465" s="20"/>
      <c r="AB2465" s="19"/>
      <c r="AC2465" s="19" t="s">
        <v>112</v>
      </c>
    </row>
    <row r="2466" spans="1:29" x14ac:dyDescent="0.25">
      <c r="A2466" s="13" t="str">
        <f t="shared" si="82"/>
        <v>1985647806</v>
      </c>
      <c r="B2466" s="16">
        <v>395</v>
      </c>
      <c r="C2466" s="17" t="s">
        <v>20140</v>
      </c>
      <c r="D2466" s="13" t="str">
        <f t="shared" si="81"/>
        <v>1985647806</v>
      </c>
      <c r="E2466" s="17"/>
      <c r="F2466" s="16" t="s">
        <v>20141</v>
      </c>
      <c r="G2466" s="18">
        <v>44119.100532407407</v>
      </c>
      <c r="H2466" s="16" t="s">
        <v>157</v>
      </c>
      <c r="I2466" s="16" t="s">
        <v>20142</v>
      </c>
      <c r="J2466" s="16" t="s">
        <v>20142</v>
      </c>
      <c r="K2466" s="16" t="s">
        <v>20143</v>
      </c>
      <c r="L2466" s="16" t="s">
        <v>20144</v>
      </c>
      <c r="M2466" s="16" t="s">
        <v>20145</v>
      </c>
      <c r="N2466" s="16" t="s">
        <v>20146</v>
      </c>
      <c r="O2466" s="16" t="s">
        <v>94</v>
      </c>
      <c r="P2466" s="19">
        <v>50000</v>
      </c>
      <c r="Q2466" s="19">
        <v>6650</v>
      </c>
      <c r="R2466" s="19">
        <v>28000</v>
      </c>
      <c r="S2466" s="19">
        <v>0</v>
      </c>
      <c r="T2466" s="19">
        <v>0</v>
      </c>
      <c r="U2466" s="19"/>
      <c r="V2466" s="19">
        <v>0</v>
      </c>
      <c r="W2466" s="19"/>
      <c r="X2466" s="19">
        <v>0</v>
      </c>
      <c r="Y2466" s="19">
        <v>84650</v>
      </c>
      <c r="Z2466" s="19">
        <v>84650</v>
      </c>
      <c r="AA2466" s="20" t="s">
        <v>20147</v>
      </c>
      <c r="AB2466" s="19" t="s">
        <v>138</v>
      </c>
      <c r="AC2466" s="19" t="s">
        <v>112</v>
      </c>
    </row>
    <row r="2467" spans="1:29" x14ac:dyDescent="0.25">
      <c r="A2467" s="13" t="str">
        <f t="shared" si="82"/>
        <v>1538547003</v>
      </c>
      <c r="B2467" s="16">
        <v>396</v>
      </c>
      <c r="C2467" s="17" t="s">
        <v>20148</v>
      </c>
      <c r="D2467" s="13" t="str">
        <f t="shared" si="81"/>
        <v>1538547003</v>
      </c>
      <c r="E2467" s="17"/>
      <c r="F2467" s="16" t="s">
        <v>20149</v>
      </c>
      <c r="G2467" s="18">
        <v>44119.100752314815</v>
      </c>
      <c r="H2467" s="16" t="s">
        <v>157</v>
      </c>
      <c r="I2467" s="16" t="s">
        <v>20150</v>
      </c>
      <c r="J2467" s="16" t="s">
        <v>20150</v>
      </c>
      <c r="K2467" s="16" t="s">
        <v>20151</v>
      </c>
      <c r="L2467" s="16" t="s">
        <v>20152</v>
      </c>
      <c r="M2467" s="16" t="s">
        <v>20153</v>
      </c>
      <c r="N2467" s="16" t="s">
        <v>20154</v>
      </c>
      <c r="O2467" s="16" t="s">
        <v>20155</v>
      </c>
      <c r="P2467" s="19">
        <v>50000</v>
      </c>
      <c r="Q2467" s="19">
        <v>6650</v>
      </c>
      <c r="R2467" s="19">
        <v>8000</v>
      </c>
      <c r="S2467" s="19">
        <v>0</v>
      </c>
      <c r="T2467" s="19">
        <v>0</v>
      </c>
      <c r="U2467" s="19"/>
      <c r="V2467" s="19">
        <v>0</v>
      </c>
      <c r="W2467" s="19"/>
      <c r="X2467" s="19">
        <v>0</v>
      </c>
      <c r="Y2467" s="19">
        <v>64650</v>
      </c>
      <c r="Z2467" s="19">
        <v>64650</v>
      </c>
      <c r="AA2467" s="20" t="s">
        <v>20156</v>
      </c>
      <c r="AB2467" s="19" t="s">
        <v>158</v>
      </c>
      <c r="AC2467" s="19" t="s">
        <v>112</v>
      </c>
    </row>
    <row r="2468" spans="1:29" x14ac:dyDescent="0.25">
      <c r="A2468" s="13" t="str">
        <f t="shared" si="82"/>
        <v>1357647725</v>
      </c>
      <c r="B2468" s="16">
        <v>397</v>
      </c>
      <c r="C2468" s="17" t="s">
        <v>20157</v>
      </c>
      <c r="D2468" s="13" t="str">
        <f t="shared" si="81"/>
        <v>1357647725</v>
      </c>
      <c r="E2468" s="17"/>
      <c r="F2468" s="16" t="s">
        <v>20158</v>
      </c>
      <c r="G2468" s="18">
        <v>44119.102048611108</v>
      </c>
      <c r="H2468" s="16" t="s">
        <v>157</v>
      </c>
      <c r="I2468" s="16" t="s">
        <v>20159</v>
      </c>
      <c r="J2468" s="16" t="s">
        <v>20159</v>
      </c>
      <c r="K2468" s="16" t="s">
        <v>20160</v>
      </c>
      <c r="L2468" s="16" t="s">
        <v>20161</v>
      </c>
      <c r="M2468" s="16" t="s">
        <v>20162</v>
      </c>
      <c r="N2468" s="16" t="s">
        <v>235</v>
      </c>
      <c r="O2468" s="16" t="s">
        <v>236</v>
      </c>
      <c r="P2468" s="19">
        <v>765000</v>
      </c>
      <c r="Q2468" s="19">
        <v>6650</v>
      </c>
      <c r="R2468" s="19">
        <v>0</v>
      </c>
      <c r="S2468" s="19">
        <v>0</v>
      </c>
      <c r="T2468" s="19">
        <v>0</v>
      </c>
      <c r="U2468" s="19"/>
      <c r="V2468" s="19">
        <v>0</v>
      </c>
      <c r="W2468" s="19"/>
      <c r="X2468" s="19">
        <v>0</v>
      </c>
      <c r="Y2468" s="19">
        <v>771650</v>
      </c>
      <c r="Z2468" s="19">
        <v>771650</v>
      </c>
      <c r="AA2468" s="20"/>
      <c r="AB2468" s="19"/>
      <c r="AC2468" s="19" t="s">
        <v>112</v>
      </c>
    </row>
    <row r="2469" spans="1:29" x14ac:dyDescent="0.25">
      <c r="A2469" s="13" t="str">
        <f t="shared" si="82"/>
        <v>1248647025</v>
      </c>
      <c r="B2469" s="16">
        <v>398</v>
      </c>
      <c r="C2469" s="17" t="s">
        <v>20163</v>
      </c>
      <c r="D2469" s="13" t="str">
        <f t="shared" si="81"/>
        <v>1248647025</v>
      </c>
      <c r="E2469" s="17"/>
      <c r="F2469" s="16" t="s">
        <v>20164</v>
      </c>
      <c r="G2469" s="18">
        <v>44119.10361111111</v>
      </c>
      <c r="H2469" s="16" t="s">
        <v>157</v>
      </c>
      <c r="I2469" s="16" t="s">
        <v>20165</v>
      </c>
      <c r="J2469" s="16" t="s">
        <v>20165</v>
      </c>
      <c r="K2469" s="16" t="s">
        <v>20166</v>
      </c>
      <c r="L2469" s="16" t="s">
        <v>20167</v>
      </c>
      <c r="M2469" s="16" t="s">
        <v>20168</v>
      </c>
      <c r="N2469" s="16" t="s">
        <v>1414</v>
      </c>
      <c r="O2469" s="16" t="s">
        <v>1415</v>
      </c>
      <c r="P2469" s="19">
        <v>474000</v>
      </c>
      <c r="Q2469" s="19">
        <v>6650</v>
      </c>
      <c r="R2469" s="19">
        <v>10000</v>
      </c>
      <c r="S2469" s="19">
        <v>0</v>
      </c>
      <c r="T2469" s="19">
        <v>0</v>
      </c>
      <c r="U2469" s="19"/>
      <c r="V2469" s="19">
        <v>0</v>
      </c>
      <c r="W2469" s="19"/>
      <c r="X2469" s="19">
        <v>0</v>
      </c>
      <c r="Y2469" s="19">
        <v>490650</v>
      </c>
      <c r="Z2469" s="19">
        <v>490650</v>
      </c>
      <c r="AA2469" s="20" t="s">
        <v>20169</v>
      </c>
      <c r="AB2469" s="19" t="s">
        <v>162</v>
      </c>
      <c r="AC2469" s="19" t="s">
        <v>112</v>
      </c>
    </row>
    <row r="2470" spans="1:29" x14ac:dyDescent="0.25">
      <c r="A2470" s="13" t="str">
        <f t="shared" si="82"/>
        <v>1230747101</v>
      </c>
      <c r="B2470" s="16">
        <v>399</v>
      </c>
      <c r="C2470" s="17" t="s">
        <v>20170</v>
      </c>
      <c r="D2470" s="13" t="str">
        <f t="shared" si="81"/>
        <v>1230747101</v>
      </c>
      <c r="E2470" s="17"/>
      <c r="F2470" s="16" t="s">
        <v>20171</v>
      </c>
      <c r="G2470" s="18">
        <v>44119.105000000003</v>
      </c>
      <c r="H2470" s="16" t="s">
        <v>157</v>
      </c>
      <c r="I2470" s="16" t="s">
        <v>20172</v>
      </c>
      <c r="J2470" s="16" t="s">
        <v>20172</v>
      </c>
      <c r="K2470" s="16" t="s">
        <v>20173</v>
      </c>
      <c r="L2470" s="16" t="s">
        <v>20174</v>
      </c>
      <c r="M2470" s="16" t="s">
        <v>20175</v>
      </c>
      <c r="N2470" s="16" t="s">
        <v>450</v>
      </c>
      <c r="O2470" s="16" t="s">
        <v>451</v>
      </c>
      <c r="P2470" s="19">
        <v>1009000</v>
      </c>
      <c r="Q2470" s="19">
        <v>6650</v>
      </c>
      <c r="R2470" s="19">
        <v>8000</v>
      </c>
      <c r="S2470" s="19">
        <v>0</v>
      </c>
      <c r="T2470" s="19">
        <v>0</v>
      </c>
      <c r="U2470" s="19"/>
      <c r="V2470" s="19">
        <v>0</v>
      </c>
      <c r="W2470" s="19"/>
      <c r="X2470" s="19">
        <v>0</v>
      </c>
      <c r="Y2470" s="19">
        <v>1023650</v>
      </c>
      <c r="Z2470" s="19">
        <v>1023650</v>
      </c>
      <c r="AA2470" s="20" t="s">
        <v>20176</v>
      </c>
      <c r="AB2470" s="19" t="s">
        <v>162</v>
      </c>
      <c r="AC2470" s="19" t="s">
        <v>112</v>
      </c>
    </row>
    <row r="2471" spans="1:29" x14ac:dyDescent="0.25">
      <c r="A2471" s="13" t="str">
        <f t="shared" si="82"/>
        <v>1416847599</v>
      </c>
      <c r="B2471" s="16">
        <v>400</v>
      </c>
      <c r="C2471" s="17" t="s">
        <v>20177</v>
      </c>
      <c r="D2471" s="13" t="str">
        <f t="shared" si="81"/>
        <v>1416847599</v>
      </c>
      <c r="E2471" s="17"/>
      <c r="F2471" s="16" t="s">
        <v>20178</v>
      </c>
      <c r="G2471" s="18">
        <v>44119.123425925929</v>
      </c>
      <c r="H2471" s="16" t="s">
        <v>157</v>
      </c>
      <c r="I2471" s="16" t="s">
        <v>20179</v>
      </c>
      <c r="J2471" s="16" t="s">
        <v>20179</v>
      </c>
      <c r="K2471" s="16" t="s">
        <v>20180</v>
      </c>
      <c r="L2471" s="16" t="s">
        <v>20181</v>
      </c>
      <c r="M2471" s="16" t="s">
        <v>20182</v>
      </c>
      <c r="N2471" s="16" t="s">
        <v>20183</v>
      </c>
      <c r="O2471" s="16" t="s">
        <v>20184</v>
      </c>
      <c r="P2471" s="19">
        <v>50000</v>
      </c>
      <c r="Q2471" s="19">
        <v>6650</v>
      </c>
      <c r="R2471" s="19">
        <v>10000</v>
      </c>
      <c r="S2471" s="19">
        <v>0</v>
      </c>
      <c r="T2471" s="19">
        <v>0</v>
      </c>
      <c r="U2471" s="19"/>
      <c r="V2471" s="19">
        <v>0</v>
      </c>
      <c r="W2471" s="19"/>
      <c r="X2471" s="19">
        <v>0</v>
      </c>
      <c r="Y2471" s="19">
        <v>66650</v>
      </c>
      <c r="Z2471" s="19">
        <v>66650</v>
      </c>
      <c r="AA2471" s="20" t="s">
        <v>20185</v>
      </c>
      <c r="AB2471" s="19" t="s">
        <v>158</v>
      </c>
      <c r="AC2471" s="19" t="s">
        <v>112</v>
      </c>
    </row>
    <row r="2472" spans="1:29" x14ac:dyDescent="0.25">
      <c r="A2472" s="13" t="str">
        <f t="shared" si="82"/>
        <v>1308547776</v>
      </c>
      <c r="B2472" s="16">
        <v>401</v>
      </c>
      <c r="C2472" s="17" t="s">
        <v>20186</v>
      </c>
      <c r="D2472" s="13" t="str">
        <f t="shared" si="81"/>
        <v>1308547776</v>
      </c>
      <c r="E2472" s="17"/>
      <c r="F2472" s="16" t="s">
        <v>20187</v>
      </c>
      <c r="G2472" s="18">
        <v>44119.137384259258</v>
      </c>
      <c r="H2472" s="16" t="s">
        <v>157</v>
      </c>
      <c r="I2472" s="16" t="s">
        <v>20188</v>
      </c>
      <c r="J2472" s="16" t="s">
        <v>20188</v>
      </c>
      <c r="K2472" s="16" t="s">
        <v>20189</v>
      </c>
      <c r="L2472" s="16" t="s">
        <v>20190</v>
      </c>
      <c r="M2472" s="16" t="s">
        <v>20191</v>
      </c>
      <c r="N2472" s="16" t="s">
        <v>20192</v>
      </c>
      <c r="O2472" s="16" t="s">
        <v>20193</v>
      </c>
      <c r="P2472" s="19">
        <v>2520000</v>
      </c>
      <c r="Q2472" s="19">
        <v>6650</v>
      </c>
      <c r="R2472" s="19">
        <v>7000</v>
      </c>
      <c r="S2472" s="19">
        <v>0</v>
      </c>
      <c r="T2472" s="19">
        <v>0</v>
      </c>
      <c r="U2472" s="19"/>
      <c r="V2472" s="19">
        <v>0</v>
      </c>
      <c r="W2472" s="19"/>
      <c r="X2472" s="19">
        <v>0</v>
      </c>
      <c r="Y2472" s="19">
        <v>2533650</v>
      </c>
      <c r="Z2472" s="19">
        <v>2533650</v>
      </c>
      <c r="AA2472" s="20" t="s">
        <v>20194</v>
      </c>
      <c r="AB2472" s="19" t="s">
        <v>162</v>
      </c>
      <c r="AC2472" s="19" t="s">
        <v>112</v>
      </c>
    </row>
    <row r="2473" spans="1:29" x14ac:dyDescent="0.25">
      <c r="A2473" s="13" t="str">
        <f t="shared" si="82"/>
        <v>1871057392</v>
      </c>
      <c r="B2473" s="16">
        <v>402</v>
      </c>
      <c r="C2473" s="17" t="s">
        <v>20195</v>
      </c>
      <c r="D2473" s="13" t="str">
        <f t="shared" si="81"/>
        <v>1871057392</v>
      </c>
      <c r="E2473" s="17"/>
      <c r="F2473" s="16" t="s">
        <v>20196</v>
      </c>
      <c r="G2473" s="18">
        <v>44119.143483796295</v>
      </c>
      <c r="H2473" s="16" t="s">
        <v>157</v>
      </c>
      <c r="I2473" s="16" t="s">
        <v>20197</v>
      </c>
      <c r="J2473" s="16" t="s">
        <v>20197</v>
      </c>
      <c r="K2473" s="16" t="s">
        <v>20198</v>
      </c>
      <c r="L2473" s="16" t="s">
        <v>20199</v>
      </c>
      <c r="M2473" s="16" t="s">
        <v>20200</v>
      </c>
      <c r="N2473" s="16" t="s">
        <v>20201</v>
      </c>
      <c r="O2473" s="16" t="s">
        <v>20202</v>
      </c>
      <c r="P2473" s="19">
        <v>50000</v>
      </c>
      <c r="Q2473" s="19">
        <v>6650</v>
      </c>
      <c r="R2473" s="19">
        <v>0</v>
      </c>
      <c r="S2473" s="19">
        <v>0</v>
      </c>
      <c r="T2473" s="19">
        <v>0</v>
      </c>
      <c r="U2473" s="19"/>
      <c r="V2473" s="19">
        <v>0</v>
      </c>
      <c r="W2473" s="19"/>
      <c r="X2473" s="19">
        <v>0</v>
      </c>
      <c r="Y2473" s="19">
        <v>56650</v>
      </c>
      <c r="Z2473" s="19">
        <v>56650</v>
      </c>
      <c r="AA2473" s="20"/>
      <c r="AB2473" s="19"/>
      <c r="AC2473" s="19" t="s">
        <v>112</v>
      </c>
    </row>
    <row r="2474" spans="1:29" x14ac:dyDescent="0.25">
      <c r="A2474" s="13" t="str">
        <f t="shared" si="82"/>
        <v>1302157475</v>
      </c>
      <c r="B2474" s="16">
        <v>403</v>
      </c>
      <c r="C2474" s="17" t="s">
        <v>20203</v>
      </c>
      <c r="D2474" s="13" t="str">
        <f t="shared" si="81"/>
        <v>1302157475</v>
      </c>
      <c r="E2474" s="17"/>
      <c r="F2474" s="16" t="s">
        <v>20204</v>
      </c>
      <c r="G2474" s="18">
        <v>44119.154953703706</v>
      </c>
      <c r="H2474" s="16" t="s">
        <v>157</v>
      </c>
      <c r="I2474" s="16" t="s">
        <v>20205</v>
      </c>
      <c r="J2474" s="16" t="s">
        <v>20205</v>
      </c>
      <c r="K2474" s="16" t="s">
        <v>20206</v>
      </c>
      <c r="L2474" s="16" t="s">
        <v>20207</v>
      </c>
      <c r="M2474" s="16" t="s">
        <v>20208</v>
      </c>
      <c r="N2474" s="16" t="s">
        <v>1401</v>
      </c>
      <c r="O2474" s="16" t="s">
        <v>1402</v>
      </c>
      <c r="P2474" s="19">
        <v>255000</v>
      </c>
      <c r="Q2474" s="19">
        <v>6650</v>
      </c>
      <c r="R2474" s="19">
        <v>0</v>
      </c>
      <c r="S2474" s="19">
        <v>0</v>
      </c>
      <c r="T2474" s="19">
        <v>0</v>
      </c>
      <c r="U2474" s="19"/>
      <c r="V2474" s="19">
        <v>0</v>
      </c>
      <c r="W2474" s="19"/>
      <c r="X2474" s="19">
        <v>0</v>
      </c>
      <c r="Y2474" s="19">
        <v>261650</v>
      </c>
      <c r="Z2474" s="19">
        <v>261650</v>
      </c>
      <c r="AA2474" s="20"/>
      <c r="AB2474" s="19"/>
      <c r="AC2474" s="19" t="s">
        <v>112</v>
      </c>
    </row>
    <row r="2475" spans="1:29" x14ac:dyDescent="0.25">
      <c r="A2475" s="13" t="str">
        <f t="shared" si="82"/>
        <v>1339837458</v>
      </c>
      <c r="B2475" s="16">
        <v>404</v>
      </c>
      <c r="C2475" s="17" t="s">
        <v>20209</v>
      </c>
      <c r="D2475" s="13" t="str">
        <f t="shared" si="81"/>
        <v>1339837458</v>
      </c>
      <c r="E2475" s="17"/>
      <c r="F2475" s="16" t="s">
        <v>20210</v>
      </c>
      <c r="G2475" s="18">
        <v>44119.162442129629</v>
      </c>
      <c r="H2475" s="16" t="s">
        <v>157</v>
      </c>
      <c r="I2475" s="16" t="s">
        <v>20211</v>
      </c>
      <c r="J2475" s="16" t="s">
        <v>20211</v>
      </c>
      <c r="K2475" s="16" t="s">
        <v>20212</v>
      </c>
      <c r="L2475" s="16" t="s">
        <v>20213</v>
      </c>
      <c r="M2475" s="16" t="s">
        <v>20214</v>
      </c>
      <c r="N2475" s="16" t="s">
        <v>20215</v>
      </c>
      <c r="O2475" s="16" t="s">
        <v>20216</v>
      </c>
      <c r="P2475" s="19">
        <v>50000</v>
      </c>
      <c r="Q2475" s="19">
        <v>6650</v>
      </c>
      <c r="R2475" s="19">
        <v>0</v>
      </c>
      <c r="S2475" s="19">
        <v>0</v>
      </c>
      <c r="T2475" s="19">
        <v>0</v>
      </c>
      <c r="U2475" s="19"/>
      <c r="V2475" s="19">
        <v>0</v>
      </c>
      <c r="W2475" s="19"/>
      <c r="X2475" s="19">
        <v>0</v>
      </c>
      <c r="Y2475" s="19">
        <v>56650</v>
      </c>
      <c r="Z2475" s="19">
        <v>56650</v>
      </c>
      <c r="AA2475" s="20"/>
      <c r="AB2475" s="19"/>
      <c r="AC2475" s="19" t="s">
        <v>112</v>
      </c>
    </row>
    <row r="2476" spans="1:29" x14ac:dyDescent="0.25">
      <c r="A2476" s="13" t="str">
        <f t="shared" si="82"/>
        <v>1022447291</v>
      </c>
      <c r="B2476" s="16">
        <v>405</v>
      </c>
      <c r="C2476" s="17" t="s">
        <v>20217</v>
      </c>
      <c r="D2476" s="13" t="str">
        <f t="shared" si="81"/>
        <v>1022447291</v>
      </c>
      <c r="E2476" s="17"/>
      <c r="F2476" s="16" t="s">
        <v>20218</v>
      </c>
      <c r="G2476" s="18">
        <v>44119.166481481479</v>
      </c>
      <c r="H2476" s="16" t="s">
        <v>157</v>
      </c>
      <c r="I2476" s="16" t="s">
        <v>20219</v>
      </c>
      <c r="J2476" s="16" t="s">
        <v>20219</v>
      </c>
      <c r="K2476" s="16" t="s">
        <v>20220</v>
      </c>
      <c r="L2476" s="16" t="s">
        <v>20221</v>
      </c>
      <c r="M2476" s="16" t="s">
        <v>20222</v>
      </c>
      <c r="N2476" s="16" t="s">
        <v>20223</v>
      </c>
      <c r="O2476" s="16" t="s">
        <v>20224</v>
      </c>
      <c r="P2476" s="19">
        <v>2850000</v>
      </c>
      <c r="Q2476" s="19">
        <v>6650</v>
      </c>
      <c r="R2476" s="19">
        <v>38000</v>
      </c>
      <c r="S2476" s="19">
        <v>0</v>
      </c>
      <c r="T2476" s="19">
        <v>0</v>
      </c>
      <c r="U2476" s="19"/>
      <c r="V2476" s="19">
        <v>0</v>
      </c>
      <c r="W2476" s="19"/>
      <c r="X2476" s="19">
        <v>0</v>
      </c>
      <c r="Y2476" s="19">
        <v>2894650</v>
      </c>
      <c r="Z2476" s="19">
        <v>2894650</v>
      </c>
      <c r="AA2476" s="20" t="s">
        <v>20225</v>
      </c>
      <c r="AB2476" s="19" t="s">
        <v>162</v>
      </c>
      <c r="AC2476" s="19" t="s">
        <v>112</v>
      </c>
    </row>
    <row r="2477" spans="1:29" x14ac:dyDescent="0.25">
      <c r="A2477" s="13" t="str">
        <f t="shared" si="82"/>
        <v>1262357007</v>
      </c>
      <c r="B2477" s="16">
        <v>406</v>
      </c>
      <c r="C2477" s="17" t="s">
        <v>20226</v>
      </c>
      <c r="D2477" s="13" t="str">
        <f t="shared" si="81"/>
        <v>1262357007</v>
      </c>
      <c r="E2477" s="17"/>
      <c r="F2477" s="16" t="s">
        <v>20227</v>
      </c>
      <c r="G2477" s="18">
        <v>44119.177523148152</v>
      </c>
      <c r="H2477" s="16" t="s">
        <v>157</v>
      </c>
      <c r="I2477" s="16" t="s">
        <v>20228</v>
      </c>
      <c r="J2477" s="16" t="s">
        <v>20228</v>
      </c>
      <c r="K2477" s="16" t="s">
        <v>20229</v>
      </c>
      <c r="L2477" s="16" t="s">
        <v>20230</v>
      </c>
      <c r="M2477" s="16" t="s">
        <v>20231</v>
      </c>
      <c r="N2477" s="16" t="s">
        <v>266</v>
      </c>
      <c r="O2477" s="16" t="s">
        <v>267</v>
      </c>
      <c r="P2477" s="19">
        <v>240000</v>
      </c>
      <c r="Q2477" s="19">
        <v>6650</v>
      </c>
      <c r="R2477" s="19">
        <v>11000</v>
      </c>
      <c r="S2477" s="19">
        <v>0</v>
      </c>
      <c r="T2477" s="19">
        <v>0</v>
      </c>
      <c r="U2477" s="19"/>
      <c r="V2477" s="19">
        <v>0</v>
      </c>
      <c r="W2477" s="19"/>
      <c r="X2477" s="19">
        <v>0</v>
      </c>
      <c r="Y2477" s="19">
        <v>257650</v>
      </c>
      <c r="Z2477" s="19">
        <v>257650</v>
      </c>
      <c r="AA2477" s="20" t="s">
        <v>20232</v>
      </c>
      <c r="AB2477" s="19" t="s">
        <v>162</v>
      </c>
      <c r="AC2477" s="19" t="s">
        <v>112</v>
      </c>
    </row>
    <row r="2478" spans="1:29" x14ac:dyDescent="0.25">
      <c r="A2478" s="13" t="str">
        <f t="shared" si="82"/>
        <v>1229357316</v>
      </c>
      <c r="B2478" s="16">
        <v>407</v>
      </c>
      <c r="C2478" s="17" t="s">
        <v>20233</v>
      </c>
      <c r="D2478" s="13" t="str">
        <f t="shared" si="81"/>
        <v>1229357316</v>
      </c>
      <c r="E2478" s="17"/>
      <c r="F2478" s="16" t="s">
        <v>20234</v>
      </c>
      <c r="G2478" s="18">
        <v>44119.187083333331</v>
      </c>
      <c r="H2478" s="16" t="s">
        <v>157</v>
      </c>
      <c r="I2478" s="16" t="s">
        <v>20235</v>
      </c>
      <c r="J2478" s="16" t="s">
        <v>20235</v>
      </c>
      <c r="K2478" s="16" t="s">
        <v>20236</v>
      </c>
      <c r="L2478" s="16" t="s">
        <v>20237</v>
      </c>
      <c r="M2478" s="16" t="s">
        <v>20238</v>
      </c>
      <c r="N2478" s="16" t="s">
        <v>20239</v>
      </c>
      <c r="O2478" s="16" t="s">
        <v>20240</v>
      </c>
      <c r="P2478" s="19">
        <v>420000</v>
      </c>
      <c r="Q2478" s="19">
        <v>6650</v>
      </c>
      <c r="R2478" s="19">
        <v>40000</v>
      </c>
      <c r="S2478" s="19">
        <v>0</v>
      </c>
      <c r="T2478" s="19">
        <v>0</v>
      </c>
      <c r="U2478" s="19"/>
      <c r="V2478" s="19">
        <v>0</v>
      </c>
      <c r="W2478" s="19"/>
      <c r="X2478" s="19">
        <v>0</v>
      </c>
      <c r="Y2478" s="19">
        <v>466650</v>
      </c>
      <c r="Z2478" s="19">
        <v>466650</v>
      </c>
      <c r="AA2478" s="20" t="s">
        <v>20241</v>
      </c>
      <c r="AB2478" s="19" t="s">
        <v>151</v>
      </c>
      <c r="AC2478" s="19" t="s">
        <v>112</v>
      </c>
    </row>
    <row r="2479" spans="1:29" x14ac:dyDescent="0.25">
      <c r="A2479" s="13" t="str">
        <f t="shared" si="82"/>
        <v>1199457380</v>
      </c>
      <c r="B2479" s="16">
        <v>408</v>
      </c>
      <c r="C2479" s="17" t="s">
        <v>20242</v>
      </c>
      <c r="D2479" s="13" t="str">
        <f t="shared" si="81"/>
        <v>1199457380</v>
      </c>
      <c r="E2479" s="17"/>
      <c r="F2479" s="16" t="s">
        <v>20243</v>
      </c>
      <c r="G2479" s="18">
        <v>44119.197847222225</v>
      </c>
      <c r="H2479" s="16" t="s">
        <v>157</v>
      </c>
      <c r="I2479" s="16" t="s">
        <v>20244</v>
      </c>
      <c r="J2479" s="16" t="s">
        <v>20244</v>
      </c>
      <c r="K2479" s="16" t="s">
        <v>20245</v>
      </c>
      <c r="L2479" s="16" t="s">
        <v>20246</v>
      </c>
      <c r="M2479" s="16" t="s">
        <v>20247</v>
      </c>
      <c r="N2479" s="16" t="s">
        <v>20248</v>
      </c>
      <c r="O2479" s="16" t="s">
        <v>20249</v>
      </c>
      <c r="P2479" s="19">
        <v>474000</v>
      </c>
      <c r="Q2479" s="19">
        <v>6650</v>
      </c>
      <c r="R2479" s="19">
        <v>10000</v>
      </c>
      <c r="S2479" s="19">
        <v>0</v>
      </c>
      <c r="T2479" s="19">
        <v>0</v>
      </c>
      <c r="U2479" s="19"/>
      <c r="V2479" s="19">
        <v>0</v>
      </c>
      <c r="W2479" s="19"/>
      <c r="X2479" s="19">
        <v>0</v>
      </c>
      <c r="Y2479" s="19">
        <v>490650</v>
      </c>
      <c r="Z2479" s="19">
        <v>490650</v>
      </c>
      <c r="AA2479" s="20" t="s">
        <v>20250</v>
      </c>
      <c r="AB2479" s="19" t="s">
        <v>162</v>
      </c>
      <c r="AC2479" s="19" t="s">
        <v>112</v>
      </c>
    </row>
    <row r="2480" spans="1:29" x14ac:dyDescent="0.25">
      <c r="A2480" s="13" t="str">
        <f t="shared" si="82"/>
        <v>1262657407</v>
      </c>
      <c r="B2480" s="16">
        <v>409</v>
      </c>
      <c r="C2480" s="17" t="s">
        <v>20251</v>
      </c>
      <c r="D2480" s="13" t="str">
        <f t="shared" si="81"/>
        <v>1262657407</v>
      </c>
      <c r="E2480" s="17"/>
      <c r="F2480" s="16" t="s">
        <v>20252</v>
      </c>
      <c r="G2480" s="18">
        <v>44119.21402777778</v>
      </c>
      <c r="H2480" s="16" t="s">
        <v>157</v>
      </c>
      <c r="I2480" s="16" t="s">
        <v>20253</v>
      </c>
      <c r="J2480" s="16" t="s">
        <v>20253</v>
      </c>
      <c r="K2480" s="16" t="s">
        <v>20254</v>
      </c>
      <c r="L2480" s="16" t="s">
        <v>20255</v>
      </c>
      <c r="M2480" s="16" t="s">
        <v>20256</v>
      </c>
      <c r="N2480" s="16" t="s">
        <v>9363</v>
      </c>
      <c r="O2480" s="16" t="s">
        <v>9364</v>
      </c>
      <c r="P2480" s="19">
        <v>122000</v>
      </c>
      <c r="Q2480" s="19">
        <v>6650</v>
      </c>
      <c r="R2480" s="19">
        <v>10000</v>
      </c>
      <c r="S2480" s="19">
        <v>0</v>
      </c>
      <c r="T2480" s="19">
        <v>0</v>
      </c>
      <c r="U2480" s="19"/>
      <c r="V2480" s="19">
        <v>0</v>
      </c>
      <c r="W2480" s="19"/>
      <c r="X2480" s="19">
        <v>0</v>
      </c>
      <c r="Y2480" s="19">
        <v>138650</v>
      </c>
      <c r="Z2480" s="19">
        <v>138650</v>
      </c>
      <c r="AA2480" s="20" t="s">
        <v>20257</v>
      </c>
      <c r="AB2480" s="19" t="s">
        <v>162</v>
      </c>
      <c r="AC2480" s="19" t="s">
        <v>112</v>
      </c>
    </row>
    <row r="2481" spans="1:29" x14ac:dyDescent="0.25">
      <c r="A2481" s="13" t="str">
        <f t="shared" si="82"/>
        <v>1989217607</v>
      </c>
      <c r="B2481" s="16">
        <v>410</v>
      </c>
      <c r="C2481" s="17" t="s">
        <v>20258</v>
      </c>
      <c r="D2481" s="13" t="str">
        <f t="shared" ref="D2481:D2544" si="83">RIGHT(C2481,LEN(C2481)-6)</f>
        <v>1989217607</v>
      </c>
      <c r="E2481" s="17"/>
      <c r="F2481" s="16" t="s">
        <v>20259</v>
      </c>
      <c r="G2481" s="18">
        <v>44119.214108796295</v>
      </c>
      <c r="H2481" s="16" t="s">
        <v>157</v>
      </c>
      <c r="I2481" s="16" t="s">
        <v>20260</v>
      </c>
      <c r="J2481" s="16" t="s">
        <v>20260</v>
      </c>
      <c r="K2481" s="16" t="s">
        <v>20261</v>
      </c>
      <c r="L2481" s="16" t="s">
        <v>20262</v>
      </c>
      <c r="M2481" s="16" t="s">
        <v>20263</v>
      </c>
      <c r="N2481" s="16" t="s">
        <v>20264</v>
      </c>
      <c r="O2481" s="16" t="s">
        <v>20265</v>
      </c>
      <c r="P2481" s="19">
        <v>620000</v>
      </c>
      <c r="Q2481" s="19">
        <v>6650</v>
      </c>
      <c r="R2481" s="19">
        <v>23000</v>
      </c>
      <c r="S2481" s="19">
        <v>0</v>
      </c>
      <c r="T2481" s="19">
        <v>0</v>
      </c>
      <c r="U2481" s="19"/>
      <c r="V2481" s="19">
        <v>0</v>
      </c>
      <c r="W2481" s="19"/>
      <c r="X2481" s="19">
        <v>0</v>
      </c>
      <c r="Y2481" s="19">
        <v>649650</v>
      </c>
      <c r="Z2481" s="19">
        <v>649650</v>
      </c>
      <c r="AA2481" s="20" t="s">
        <v>20266</v>
      </c>
      <c r="AB2481" s="19" t="s">
        <v>162</v>
      </c>
      <c r="AC2481" s="19" t="s">
        <v>112</v>
      </c>
    </row>
    <row r="2482" spans="1:29" x14ac:dyDescent="0.25">
      <c r="A2482" s="13" t="str">
        <f t="shared" si="82"/>
        <v>1835657483</v>
      </c>
      <c r="B2482" s="16">
        <v>411</v>
      </c>
      <c r="C2482" s="17" t="s">
        <v>20267</v>
      </c>
      <c r="D2482" s="13" t="str">
        <f t="shared" si="83"/>
        <v>1835657483</v>
      </c>
      <c r="E2482" s="17"/>
      <c r="F2482" s="16" t="s">
        <v>20268</v>
      </c>
      <c r="G2482" s="18">
        <v>44119.2187037037</v>
      </c>
      <c r="H2482" s="16" t="s">
        <v>157</v>
      </c>
      <c r="I2482" s="16" t="s">
        <v>20269</v>
      </c>
      <c r="J2482" s="16" t="s">
        <v>20269</v>
      </c>
      <c r="K2482" s="16" t="s">
        <v>20270</v>
      </c>
      <c r="L2482" s="16" t="s">
        <v>20271</v>
      </c>
      <c r="M2482" s="16" t="s">
        <v>20272</v>
      </c>
      <c r="N2482" s="16" t="s">
        <v>20273</v>
      </c>
      <c r="O2482" s="16" t="s">
        <v>20274</v>
      </c>
      <c r="P2482" s="19">
        <v>50000</v>
      </c>
      <c r="Q2482" s="19">
        <v>6650</v>
      </c>
      <c r="R2482" s="19">
        <v>10000</v>
      </c>
      <c r="S2482" s="19">
        <v>0</v>
      </c>
      <c r="T2482" s="19">
        <v>0</v>
      </c>
      <c r="U2482" s="19"/>
      <c r="V2482" s="19">
        <v>0</v>
      </c>
      <c r="W2482" s="19"/>
      <c r="X2482" s="19">
        <v>0</v>
      </c>
      <c r="Y2482" s="19">
        <v>66650</v>
      </c>
      <c r="Z2482" s="19">
        <v>66650</v>
      </c>
      <c r="AA2482" s="20" t="s">
        <v>20275</v>
      </c>
      <c r="AB2482" s="19" t="s">
        <v>158</v>
      </c>
      <c r="AC2482" s="19" t="s">
        <v>112</v>
      </c>
    </row>
    <row r="2483" spans="1:29" x14ac:dyDescent="0.25">
      <c r="A2483" s="13" t="str">
        <f t="shared" si="82"/>
        <v>1589757759</v>
      </c>
      <c r="B2483" s="16">
        <v>412</v>
      </c>
      <c r="C2483" s="17" t="s">
        <v>20276</v>
      </c>
      <c r="D2483" s="13" t="str">
        <f t="shared" si="83"/>
        <v>1589757759</v>
      </c>
      <c r="E2483" s="17"/>
      <c r="F2483" s="16" t="s">
        <v>20277</v>
      </c>
      <c r="G2483" s="18">
        <v>44119.23201388889</v>
      </c>
      <c r="H2483" s="16" t="s">
        <v>157</v>
      </c>
      <c r="I2483" s="16" t="s">
        <v>20278</v>
      </c>
      <c r="J2483" s="16" t="s">
        <v>20278</v>
      </c>
      <c r="K2483" s="16" t="s">
        <v>20279</v>
      </c>
      <c r="L2483" s="16" t="s">
        <v>20280</v>
      </c>
      <c r="M2483" s="16" t="s">
        <v>20281</v>
      </c>
      <c r="N2483" s="16" t="s">
        <v>20282</v>
      </c>
      <c r="O2483" s="16" t="s">
        <v>20283</v>
      </c>
      <c r="P2483" s="19">
        <v>50000</v>
      </c>
      <c r="Q2483" s="19">
        <v>6650</v>
      </c>
      <c r="R2483" s="19">
        <v>10000</v>
      </c>
      <c r="S2483" s="19">
        <v>0</v>
      </c>
      <c r="T2483" s="19">
        <v>0</v>
      </c>
      <c r="U2483" s="19"/>
      <c r="V2483" s="19">
        <v>0</v>
      </c>
      <c r="W2483" s="19"/>
      <c r="X2483" s="19">
        <v>0</v>
      </c>
      <c r="Y2483" s="19">
        <v>66650</v>
      </c>
      <c r="Z2483" s="19">
        <v>66650</v>
      </c>
      <c r="AA2483" s="20" t="s">
        <v>20284</v>
      </c>
      <c r="AB2483" s="19" t="s">
        <v>162</v>
      </c>
      <c r="AC2483" s="19" t="s">
        <v>112</v>
      </c>
    </row>
    <row r="2484" spans="1:29" x14ac:dyDescent="0.25">
      <c r="A2484" s="13" t="str">
        <f t="shared" si="82"/>
        <v>1931617856</v>
      </c>
      <c r="B2484" s="16">
        <v>413</v>
      </c>
      <c r="C2484" s="17" t="s">
        <v>20285</v>
      </c>
      <c r="D2484" s="13" t="str">
        <f t="shared" si="83"/>
        <v>1931617856</v>
      </c>
      <c r="E2484" s="17"/>
      <c r="F2484" s="16" t="s">
        <v>20286</v>
      </c>
      <c r="G2484" s="18">
        <v>44119.248078703706</v>
      </c>
      <c r="H2484" s="16" t="s">
        <v>157</v>
      </c>
      <c r="I2484" s="16" t="s">
        <v>20287</v>
      </c>
      <c r="J2484" s="16" t="s">
        <v>20287</v>
      </c>
      <c r="K2484" s="16" t="s">
        <v>20288</v>
      </c>
      <c r="L2484" s="16" t="s">
        <v>20289</v>
      </c>
      <c r="M2484" s="16" t="s">
        <v>20290</v>
      </c>
      <c r="N2484" s="16" t="s">
        <v>552</v>
      </c>
      <c r="O2484" s="16" t="s">
        <v>553</v>
      </c>
      <c r="P2484" s="19">
        <v>474000</v>
      </c>
      <c r="Q2484" s="19">
        <v>6650</v>
      </c>
      <c r="R2484" s="19">
        <v>10000</v>
      </c>
      <c r="S2484" s="19">
        <v>0</v>
      </c>
      <c r="T2484" s="19">
        <v>0</v>
      </c>
      <c r="U2484" s="19"/>
      <c r="V2484" s="19">
        <v>0</v>
      </c>
      <c r="W2484" s="19"/>
      <c r="X2484" s="19">
        <v>0</v>
      </c>
      <c r="Y2484" s="19">
        <v>490650</v>
      </c>
      <c r="Z2484" s="19">
        <v>490650</v>
      </c>
      <c r="AA2484" s="20" t="s">
        <v>20291</v>
      </c>
      <c r="AB2484" s="19" t="s">
        <v>162</v>
      </c>
      <c r="AC2484" s="19" t="s">
        <v>112</v>
      </c>
    </row>
    <row r="2485" spans="1:29" x14ac:dyDescent="0.25">
      <c r="A2485" s="13" t="str">
        <f t="shared" si="82"/>
        <v>1538617671</v>
      </c>
      <c r="B2485" s="16">
        <v>414</v>
      </c>
      <c r="C2485" s="17" t="s">
        <v>20292</v>
      </c>
      <c r="D2485" s="13" t="str">
        <f t="shared" si="83"/>
        <v>1538617671</v>
      </c>
      <c r="E2485" s="17"/>
      <c r="F2485" s="16" t="s">
        <v>20293</v>
      </c>
      <c r="G2485" s="18">
        <v>44119.255740740744</v>
      </c>
      <c r="H2485" s="16" t="s">
        <v>157</v>
      </c>
      <c r="I2485" s="16" t="s">
        <v>20294</v>
      </c>
      <c r="J2485" s="16" t="s">
        <v>20294</v>
      </c>
      <c r="K2485" s="16" t="s">
        <v>20295</v>
      </c>
      <c r="L2485" s="16" t="s">
        <v>20296</v>
      </c>
      <c r="M2485" s="16" t="s">
        <v>20297</v>
      </c>
      <c r="N2485" s="16" t="s">
        <v>11589</v>
      </c>
      <c r="O2485" s="16" t="s">
        <v>11590</v>
      </c>
      <c r="P2485" s="19">
        <v>420000</v>
      </c>
      <c r="Q2485" s="19">
        <v>6650</v>
      </c>
      <c r="R2485" s="19">
        <v>10000</v>
      </c>
      <c r="S2485" s="19">
        <v>0</v>
      </c>
      <c r="T2485" s="19">
        <v>0</v>
      </c>
      <c r="U2485" s="19"/>
      <c r="V2485" s="19">
        <v>0</v>
      </c>
      <c r="W2485" s="19"/>
      <c r="X2485" s="19">
        <v>0</v>
      </c>
      <c r="Y2485" s="19">
        <v>436650</v>
      </c>
      <c r="Z2485" s="19">
        <v>436650</v>
      </c>
      <c r="AA2485" s="20" t="s">
        <v>20298</v>
      </c>
      <c r="AB2485" s="19" t="s">
        <v>162</v>
      </c>
      <c r="AC2485" s="19" t="s">
        <v>112</v>
      </c>
    </row>
    <row r="2486" spans="1:29" x14ac:dyDescent="0.25">
      <c r="A2486" s="13" t="str">
        <f t="shared" si="82"/>
        <v>1343167682</v>
      </c>
      <c r="B2486" s="16">
        <v>415</v>
      </c>
      <c r="C2486" s="17" t="s">
        <v>20299</v>
      </c>
      <c r="D2486" s="13" t="str">
        <f t="shared" si="83"/>
        <v>1343167682</v>
      </c>
      <c r="E2486" s="17"/>
      <c r="F2486" s="16" t="s">
        <v>20300</v>
      </c>
      <c r="G2486" s="18">
        <v>44119.284733796296</v>
      </c>
      <c r="H2486" s="16" t="s">
        <v>157</v>
      </c>
      <c r="I2486" s="16" t="s">
        <v>20301</v>
      </c>
      <c r="J2486" s="16" t="s">
        <v>20301</v>
      </c>
      <c r="K2486" s="16" t="s">
        <v>20302</v>
      </c>
      <c r="L2486" s="16" t="s">
        <v>20303</v>
      </c>
      <c r="M2486" s="16" t="s">
        <v>20304</v>
      </c>
      <c r="N2486" s="16" t="s">
        <v>20305</v>
      </c>
      <c r="O2486" s="16" t="s">
        <v>20306</v>
      </c>
      <c r="P2486" s="19">
        <v>50000</v>
      </c>
      <c r="Q2486" s="19">
        <v>6650</v>
      </c>
      <c r="R2486" s="19">
        <v>31000</v>
      </c>
      <c r="S2486" s="19">
        <v>0</v>
      </c>
      <c r="T2486" s="19">
        <v>0</v>
      </c>
      <c r="U2486" s="19"/>
      <c r="V2486" s="19">
        <v>0</v>
      </c>
      <c r="W2486" s="19"/>
      <c r="X2486" s="19">
        <v>0</v>
      </c>
      <c r="Y2486" s="19">
        <v>87650</v>
      </c>
      <c r="Z2486" s="19">
        <v>87650</v>
      </c>
      <c r="AA2486" s="20" t="s">
        <v>20307</v>
      </c>
      <c r="AB2486" s="19" t="s">
        <v>162</v>
      </c>
      <c r="AC2486" s="19" t="s">
        <v>112</v>
      </c>
    </row>
    <row r="2487" spans="1:29" x14ac:dyDescent="0.25">
      <c r="A2487" s="13" t="str">
        <f t="shared" si="82"/>
        <v>1645267579</v>
      </c>
      <c r="B2487" s="16">
        <v>416</v>
      </c>
      <c r="C2487" s="17" t="s">
        <v>20308</v>
      </c>
      <c r="D2487" s="13" t="str">
        <f t="shared" si="83"/>
        <v>1645267579</v>
      </c>
      <c r="E2487" s="17"/>
      <c r="F2487" s="16" t="s">
        <v>20309</v>
      </c>
      <c r="G2487" s="18">
        <v>44119.285370370373</v>
      </c>
      <c r="H2487" s="16" t="s">
        <v>157</v>
      </c>
      <c r="I2487" s="16" t="s">
        <v>20310</v>
      </c>
      <c r="J2487" s="16" t="s">
        <v>20310</v>
      </c>
      <c r="K2487" s="16" t="s">
        <v>20311</v>
      </c>
      <c r="L2487" s="16" t="s">
        <v>20312</v>
      </c>
      <c r="M2487" s="16" t="s">
        <v>20313</v>
      </c>
      <c r="N2487" s="16" t="s">
        <v>20314</v>
      </c>
      <c r="O2487" s="16" t="s">
        <v>20315</v>
      </c>
      <c r="P2487" s="19">
        <v>50000</v>
      </c>
      <c r="Q2487" s="19">
        <v>6650</v>
      </c>
      <c r="R2487" s="19">
        <v>29000</v>
      </c>
      <c r="S2487" s="19">
        <v>0</v>
      </c>
      <c r="T2487" s="19">
        <v>0</v>
      </c>
      <c r="U2487" s="19"/>
      <c r="V2487" s="19">
        <v>0</v>
      </c>
      <c r="W2487" s="19"/>
      <c r="X2487" s="19">
        <v>0</v>
      </c>
      <c r="Y2487" s="19">
        <v>85650</v>
      </c>
      <c r="Z2487" s="19">
        <v>85650</v>
      </c>
      <c r="AA2487" s="20" t="s">
        <v>20316</v>
      </c>
      <c r="AB2487" s="19" t="s">
        <v>162</v>
      </c>
      <c r="AC2487" s="19" t="s">
        <v>112</v>
      </c>
    </row>
    <row r="2488" spans="1:29" x14ac:dyDescent="0.25">
      <c r="A2488" s="13" t="str">
        <f t="shared" si="82"/>
        <v>1560467039</v>
      </c>
      <c r="B2488" s="16">
        <v>417</v>
      </c>
      <c r="C2488" s="17" t="s">
        <v>20317</v>
      </c>
      <c r="D2488" s="13" t="str">
        <f t="shared" si="83"/>
        <v>1560467039</v>
      </c>
      <c r="E2488" s="17"/>
      <c r="F2488" s="16" t="s">
        <v>20318</v>
      </c>
      <c r="G2488" s="18">
        <v>44119.30228009259</v>
      </c>
      <c r="H2488" s="16" t="s">
        <v>157</v>
      </c>
      <c r="I2488" s="16" t="s">
        <v>20319</v>
      </c>
      <c r="J2488" s="16" t="s">
        <v>20319</v>
      </c>
      <c r="K2488" s="16" t="s">
        <v>20320</v>
      </c>
      <c r="L2488" s="16" t="s">
        <v>20321</v>
      </c>
      <c r="M2488" s="16" t="s">
        <v>20322</v>
      </c>
      <c r="N2488" s="16" t="s">
        <v>20323</v>
      </c>
      <c r="O2488" s="16" t="s">
        <v>20324</v>
      </c>
      <c r="P2488" s="19">
        <v>50000</v>
      </c>
      <c r="Q2488" s="19">
        <v>6650</v>
      </c>
      <c r="R2488" s="19">
        <v>13000</v>
      </c>
      <c r="S2488" s="19">
        <v>0</v>
      </c>
      <c r="T2488" s="19">
        <v>0</v>
      </c>
      <c r="U2488" s="19"/>
      <c r="V2488" s="19">
        <v>0</v>
      </c>
      <c r="W2488" s="19"/>
      <c r="X2488" s="19">
        <v>0</v>
      </c>
      <c r="Y2488" s="19">
        <v>69650</v>
      </c>
      <c r="Z2488" s="19">
        <v>69650</v>
      </c>
      <c r="AA2488" s="20" t="s">
        <v>20325</v>
      </c>
      <c r="AB2488" s="19" t="s">
        <v>138</v>
      </c>
      <c r="AC2488" s="19" t="s">
        <v>112</v>
      </c>
    </row>
    <row r="2489" spans="1:29" x14ac:dyDescent="0.25">
      <c r="A2489" s="13" t="str">
        <f t="shared" si="82"/>
        <v>1329367098</v>
      </c>
      <c r="B2489" s="16">
        <v>418</v>
      </c>
      <c r="C2489" s="17" t="s">
        <v>20326</v>
      </c>
      <c r="D2489" s="13" t="str">
        <f t="shared" si="83"/>
        <v>1329367098</v>
      </c>
      <c r="E2489" s="17"/>
      <c r="F2489" s="16" t="s">
        <v>20327</v>
      </c>
      <c r="G2489" s="18">
        <v>44119.302858796298</v>
      </c>
      <c r="H2489" s="16" t="s">
        <v>157</v>
      </c>
      <c r="I2489" s="16" t="s">
        <v>20328</v>
      </c>
      <c r="J2489" s="16" t="s">
        <v>20328</v>
      </c>
      <c r="K2489" s="16" t="s">
        <v>20329</v>
      </c>
      <c r="L2489" s="16" t="s">
        <v>20330</v>
      </c>
      <c r="M2489" s="16" t="s">
        <v>20331</v>
      </c>
      <c r="N2489" s="16" t="s">
        <v>411</v>
      </c>
      <c r="O2489" s="16" t="s">
        <v>412</v>
      </c>
      <c r="P2489" s="19">
        <v>91000</v>
      </c>
      <c r="Q2489" s="19">
        <v>6650</v>
      </c>
      <c r="R2489" s="19">
        <v>10000</v>
      </c>
      <c r="S2489" s="19">
        <v>0</v>
      </c>
      <c r="T2489" s="19">
        <v>0</v>
      </c>
      <c r="U2489" s="19"/>
      <c r="V2489" s="19">
        <v>0</v>
      </c>
      <c r="W2489" s="19"/>
      <c r="X2489" s="19">
        <v>0</v>
      </c>
      <c r="Y2489" s="19">
        <v>107650</v>
      </c>
      <c r="Z2489" s="19">
        <v>107650</v>
      </c>
      <c r="AA2489" s="20" t="s">
        <v>20332</v>
      </c>
      <c r="AB2489" s="19" t="s">
        <v>162</v>
      </c>
      <c r="AC2489" s="19" t="s">
        <v>112</v>
      </c>
    </row>
    <row r="2490" spans="1:29" x14ac:dyDescent="0.25">
      <c r="A2490" s="13" t="str">
        <f t="shared" si="82"/>
        <v>1300467209</v>
      </c>
      <c r="B2490" s="16">
        <v>419</v>
      </c>
      <c r="C2490" s="17" t="s">
        <v>20333</v>
      </c>
      <c r="D2490" s="13" t="str">
        <f t="shared" si="83"/>
        <v>1300467209</v>
      </c>
      <c r="E2490" s="17"/>
      <c r="F2490" s="16" t="s">
        <v>20334</v>
      </c>
      <c r="G2490" s="18">
        <v>44119.303391203706</v>
      </c>
      <c r="H2490" s="16" t="s">
        <v>157</v>
      </c>
      <c r="I2490" s="16" t="s">
        <v>20335</v>
      </c>
      <c r="J2490" s="16" t="s">
        <v>20335</v>
      </c>
      <c r="K2490" s="16" t="s">
        <v>20336</v>
      </c>
      <c r="L2490" s="16" t="s">
        <v>20337</v>
      </c>
      <c r="M2490" s="16" t="s">
        <v>20338</v>
      </c>
      <c r="N2490" s="16" t="s">
        <v>20339</v>
      </c>
      <c r="O2490" s="16" t="s">
        <v>20340</v>
      </c>
      <c r="P2490" s="19">
        <v>50000</v>
      </c>
      <c r="Q2490" s="19">
        <v>6650</v>
      </c>
      <c r="R2490" s="19">
        <v>10000</v>
      </c>
      <c r="S2490" s="19">
        <v>0</v>
      </c>
      <c r="T2490" s="19">
        <v>0</v>
      </c>
      <c r="U2490" s="19"/>
      <c r="V2490" s="19">
        <v>0</v>
      </c>
      <c r="W2490" s="19"/>
      <c r="X2490" s="19">
        <v>0</v>
      </c>
      <c r="Y2490" s="19">
        <v>66650</v>
      </c>
      <c r="Z2490" s="19">
        <v>66650</v>
      </c>
      <c r="AA2490" s="20" t="s">
        <v>20341</v>
      </c>
      <c r="AB2490" s="19" t="s">
        <v>162</v>
      </c>
      <c r="AC2490" s="19" t="s">
        <v>112</v>
      </c>
    </row>
    <row r="2491" spans="1:29" x14ac:dyDescent="0.25">
      <c r="A2491" s="13" t="str">
        <f t="shared" si="82"/>
        <v>1382567743</v>
      </c>
      <c r="B2491" s="16">
        <v>420</v>
      </c>
      <c r="C2491" s="17" t="s">
        <v>20342</v>
      </c>
      <c r="D2491" s="13" t="str">
        <f t="shared" si="83"/>
        <v>1382567743</v>
      </c>
      <c r="E2491" s="17"/>
      <c r="F2491" s="16" t="s">
        <v>20343</v>
      </c>
      <c r="G2491" s="18">
        <v>44119.316261574073</v>
      </c>
      <c r="H2491" s="16" t="s">
        <v>157</v>
      </c>
      <c r="I2491" s="16" t="s">
        <v>20344</v>
      </c>
      <c r="J2491" s="16" t="s">
        <v>20344</v>
      </c>
      <c r="K2491" s="16" t="s">
        <v>20345</v>
      </c>
      <c r="L2491" s="16" t="s">
        <v>20346</v>
      </c>
      <c r="M2491" s="16" t="s">
        <v>20347</v>
      </c>
      <c r="N2491" s="16" t="s">
        <v>20348</v>
      </c>
      <c r="O2491" s="16" t="s">
        <v>20349</v>
      </c>
      <c r="P2491" s="19">
        <v>50000</v>
      </c>
      <c r="Q2491" s="19">
        <v>6650</v>
      </c>
      <c r="R2491" s="19">
        <v>15000</v>
      </c>
      <c r="S2491" s="19">
        <v>0</v>
      </c>
      <c r="T2491" s="19">
        <v>0</v>
      </c>
      <c r="U2491" s="19"/>
      <c r="V2491" s="19">
        <v>0</v>
      </c>
      <c r="W2491" s="19"/>
      <c r="X2491" s="19">
        <v>0</v>
      </c>
      <c r="Y2491" s="19">
        <v>71650</v>
      </c>
      <c r="Z2491" s="19">
        <v>71650</v>
      </c>
      <c r="AA2491" s="20" t="s">
        <v>20350</v>
      </c>
      <c r="AB2491" s="19" t="s">
        <v>163</v>
      </c>
      <c r="AC2491" s="19" t="s">
        <v>112</v>
      </c>
    </row>
    <row r="2492" spans="1:29" x14ac:dyDescent="0.25">
      <c r="A2492" s="13" t="str">
        <f t="shared" si="82"/>
        <v>1418567644</v>
      </c>
      <c r="B2492" s="16">
        <v>421</v>
      </c>
      <c r="C2492" s="17" t="s">
        <v>20351</v>
      </c>
      <c r="D2492" s="13" t="str">
        <f t="shared" si="83"/>
        <v>1418567644</v>
      </c>
      <c r="E2492" s="17"/>
      <c r="F2492" s="16" t="s">
        <v>20352</v>
      </c>
      <c r="G2492" s="18">
        <v>44119.322696759256</v>
      </c>
      <c r="H2492" s="16" t="s">
        <v>157</v>
      </c>
      <c r="I2492" s="16" t="s">
        <v>20353</v>
      </c>
      <c r="J2492" s="16" t="s">
        <v>20353</v>
      </c>
      <c r="K2492" s="16" t="s">
        <v>20354</v>
      </c>
      <c r="L2492" s="16" t="s">
        <v>20355</v>
      </c>
      <c r="M2492" s="16" t="s">
        <v>20356</v>
      </c>
      <c r="N2492" s="16" t="s">
        <v>353</v>
      </c>
      <c r="O2492" s="16" t="s">
        <v>354</v>
      </c>
      <c r="P2492" s="19">
        <v>474000</v>
      </c>
      <c r="Q2492" s="19">
        <v>6650</v>
      </c>
      <c r="R2492" s="19">
        <v>10000</v>
      </c>
      <c r="S2492" s="19">
        <v>0</v>
      </c>
      <c r="T2492" s="19">
        <v>0</v>
      </c>
      <c r="U2492" s="19"/>
      <c r="V2492" s="19">
        <v>0</v>
      </c>
      <c r="W2492" s="19"/>
      <c r="X2492" s="19">
        <v>0</v>
      </c>
      <c r="Y2492" s="19">
        <v>490650</v>
      </c>
      <c r="Z2492" s="19">
        <v>490650</v>
      </c>
      <c r="AA2492" s="20" t="s">
        <v>20357</v>
      </c>
      <c r="AB2492" s="19" t="s">
        <v>162</v>
      </c>
      <c r="AC2492" s="19" t="s">
        <v>112</v>
      </c>
    </row>
    <row r="2493" spans="1:29" x14ac:dyDescent="0.25">
      <c r="A2493" s="13" t="str">
        <f t="shared" si="82"/>
        <v>1739227916</v>
      </c>
      <c r="B2493" s="16">
        <v>422</v>
      </c>
      <c r="C2493" s="17" t="s">
        <v>20358</v>
      </c>
      <c r="D2493" s="13" t="str">
        <f t="shared" si="83"/>
        <v>1739227916</v>
      </c>
      <c r="E2493" s="17"/>
      <c r="F2493" s="16" t="s">
        <v>20359</v>
      </c>
      <c r="G2493" s="18">
        <v>44119.326516203706</v>
      </c>
      <c r="H2493" s="16" t="s">
        <v>157</v>
      </c>
      <c r="I2493" s="16" t="s">
        <v>20360</v>
      </c>
      <c r="J2493" s="16" t="s">
        <v>20360</v>
      </c>
      <c r="K2493" s="16" t="s">
        <v>20361</v>
      </c>
      <c r="L2493" s="16" t="s">
        <v>20362</v>
      </c>
      <c r="M2493" s="16" t="s">
        <v>20363</v>
      </c>
      <c r="N2493" s="16" t="s">
        <v>20364</v>
      </c>
      <c r="O2493" s="16" t="s">
        <v>20365</v>
      </c>
      <c r="P2493" s="19">
        <v>1570000</v>
      </c>
      <c r="Q2493" s="19">
        <v>6650</v>
      </c>
      <c r="R2493" s="19">
        <v>17000</v>
      </c>
      <c r="S2493" s="19">
        <v>0</v>
      </c>
      <c r="T2493" s="19">
        <v>0</v>
      </c>
      <c r="U2493" s="19"/>
      <c r="V2493" s="19">
        <v>0</v>
      </c>
      <c r="W2493" s="19"/>
      <c r="X2493" s="19">
        <v>0</v>
      </c>
      <c r="Y2493" s="19">
        <v>1593650</v>
      </c>
      <c r="Z2493" s="19">
        <v>1593650</v>
      </c>
      <c r="AA2493" s="20" t="s">
        <v>20366</v>
      </c>
      <c r="AB2493" s="19" t="s">
        <v>138</v>
      </c>
      <c r="AC2493" s="19" t="s">
        <v>112</v>
      </c>
    </row>
    <row r="2494" spans="1:29" x14ac:dyDescent="0.25">
      <c r="A2494" s="13" t="str">
        <f t="shared" si="82"/>
        <v>1415427422</v>
      </c>
      <c r="B2494" s="16">
        <v>423</v>
      </c>
      <c r="C2494" s="17" t="s">
        <v>20367</v>
      </c>
      <c r="D2494" s="13" t="str">
        <f t="shared" si="83"/>
        <v>1415427422</v>
      </c>
      <c r="E2494" s="17"/>
      <c r="F2494" s="16" t="s">
        <v>20368</v>
      </c>
      <c r="G2494" s="18">
        <v>44119.344305555554</v>
      </c>
      <c r="H2494" s="16" t="s">
        <v>157</v>
      </c>
      <c r="I2494" s="16" t="s">
        <v>20369</v>
      </c>
      <c r="J2494" s="16" t="s">
        <v>20369</v>
      </c>
      <c r="K2494" s="16" t="s">
        <v>20370</v>
      </c>
      <c r="L2494" s="16" t="s">
        <v>20371</v>
      </c>
      <c r="M2494" s="16" t="s">
        <v>20372</v>
      </c>
      <c r="N2494" s="16" t="s">
        <v>20373</v>
      </c>
      <c r="O2494" s="16" t="s">
        <v>20374</v>
      </c>
      <c r="P2494" s="19">
        <v>50000</v>
      </c>
      <c r="Q2494" s="19">
        <v>6650</v>
      </c>
      <c r="R2494" s="19">
        <v>0</v>
      </c>
      <c r="S2494" s="19">
        <v>0</v>
      </c>
      <c r="T2494" s="19">
        <v>0</v>
      </c>
      <c r="U2494" s="19"/>
      <c r="V2494" s="19">
        <v>0</v>
      </c>
      <c r="W2494" s="19"/>
      <c r="X2494" s="19">
        <v>0</v>
      </c>
      <c r="Y2494" s="19">
        <v>56650</v>
      </c>
      <c r="Z2494" s="19">
        <v>56650</v>
      </c>
      <c r="AA2494" s="20"/>
      <c r="AB2494" s="19"/>
      <c r="AC2494" s="19" t="s">
        <v>112</v>
      </c>
    </row>
    <row r="2495" spans="1:29" x14ac:dyDescent="0.25">
      <c r="A2495" s="13" t="str">
        <f t="shared" si="82"/>
        <v>1342667534</v>
      </c>
      <c r="B2495" s="16">
        <v>424</v>
      </c>
      <c r="C2495" s="17" t="s">
        <v>20375</v>
      </c>
      <c r="D2495" s="13" t="str">
        <f t="shared" si="83"/>
        <v>1342667534</v>
      </c>
      <c r="E2495" s="17"/>
      <c r="F2495" s="16" t="s">
        <v>20376</v>
      </c>
      <c r="G2495" s="18">
        <v>44119.346365740741</v>
      </c>
      <c r="H2495" s="16" t="s">
        <v>157</v>
      </c>
      <c r="I2495" s="16" t="s">
        <v>20377</v>
      </c>
      <c r="J2495" s="16" t="s">
        <v>20377</v>
      </c>
      <c r="K2495" s="16" t="s">
        <v>20378</v>
      </c>
      <c r="L2495" s="16" t="s">
        <v>20379</v>
      </c>
      <c r="M2495" s="16" t="s">
        <v>20380</v>
      </c>
      <c r="N2495" s="16" t="s">
        <v>20381</v>
      </c>
      <c r="O2495" s="16" t="s">
        <v>20382</v>
      </c>
      <c r="P2495" s="19">
        <v>50000</v>
      </c>
      <c r="Q2495" s="19">
        <v>6650</v>
      </c>
      <c r="R2495" s="19">
        <v>10000</v>
      </c>
      <c r="S2495" s="19">
        <v>0</v>
      </c>
      <c r="T2495" s="19">
        <v>0</v>
      </c>
      <c r="U2495" s="19"/>
      <c r="V2495" s="19">
        <v>0</v>
      </c>
      <c r="W2495" s="19"/>
      <c r="X2495" s="19">
        <v>0</v>
      </c>
      <c r="Y2495" s="19">
        <v>66650</v>
      </c>
      <c r="Z2495" s="19">
        <v>66650</v>
      </c>
      <c r="AA2495" s="20" t="s">
        <v>20383</v>
      </c>
      <c r="AB2495" s="19" t="s">
        <v>162</v>
      </c>
      <c r="AC2495" s="19" t="s">
        <v>112</v>
      </c>
    </row>
    <row r="2496" spans="1:29" x14ac:dyDescent="0.25">
      <c r="A2496" s="13" t="str">
        <f t="shared" si="82"/>
        <v>1486867068</v>
      </c>
      <c r="B2496" s="16">
        <v>425</v>
      </c>
      <c r="C2496" s="17" t="s">
        <v>20384</v>
      </c>
      <c r="D2496" s="13" t="str">
        <f t="shared" si="83"/>
        <v>1486867068</v>
      </c>
      <c r="E2496" s="17"/>
      <c r="F2496" s="16" t="s">
        <v>20385</v>
      </c>
      <c r="G2496" s="18">
        <v>44119.355856481481</v>
      </c>
      <c r="H2496" s="16" t="s">
        <v>157</v>
      </c>
      <c r="I2496" s="16" t="s">
        <v>20386</v>
      </c>
      <c r="J2496" s="16" t="s">
        <v>20386</v>
      </c>
      <c r="K2496" s="16" t="s">
        <v>20387</v>
      </c>
      <c r="L2496" s="16" t="s">
        <v>20388</v>
      </c>
      <c r="M2496" s="16" t="s">
        <v>20389</v>
      </c>
      <c r="N2496" s="16" t="s">
        <v>20390</v>
      </c>
      <c r="O2496" s="16" t="s">
        <v>20391</v>
      </c>
      <c r="P2496" s="19">
        <v>50000</v>
      </c>
      <c r="Q2496" s="19">
        <v>6650</v>
      </c>
      <c r="R2496" s="19">
        <v>40000</v>
      </c>
      <c r="S2496" s="19">
        <v>0</v>
      </c>
      <c r="T2496" s="19">
        <v>0</v>
      </c>
      <c r="U2496" s="19"/>
      <c r="V2496" s="19">
        <v>0</v>
      </c>
      <c r="W2496" s="19"/>
      <c r="X2496" s="19">
        <v>0</v>
      </c>
      <c r="Y2496" s="19">
        <v>96650</v>
      </c>
      <c r="Z2496" s="19">
        <v>96650</v>
      </c>
      <c r="AA2496" s="20" t="s">
        <v>20392</v>
      </c>
      <c r="AB2496" s="19" t="s">
        <v>163</v>
      </c>
      <c r="AC2496" s="19" t="s">
        <v>112</v>
      </c>
    </row>
    <row r="2497" spans="1:29" x14ac:dyDescent="0.25">
      <c r="A2497" s="13" t="str">
        <f t="shared" si="82"/>
        <v>1198867170</v>
      </c>
      <c r="B2497" s="16">
        <v>426</v>
      </c>
      <c r="C2497" s="17" t="s">
        <v>20393</v>
      </c>
      <c r="D2497" s="13" t="str">
        <f t="shared" si="83"/>
        <v>1198867170</v>
      </c>
      <c r="E2497" s="17"/>
      <c r="F2497" s="16" t="s">
        <v>20394</v>
      </c>
      <c r="G2497" s="18">
        <v>44119.35837962963</v>
      </c>
      <c r="H2497" s="16" t="s">
        <v>157</v>
      </c>
      <c r="I2497" s="16" t="s">
        <v>20395</v>
      </c>
      <c r="J2497" s="16" t="s">
        <v>20395</v>
      </c>
      <c r="K2497" s="16" t="s">
        <v>20396</v>
      </c>
      <c r="L2497" s="16" t="s">
        <v>20397</v>
      </c>
      <c r="M2497" s="16" t="s">
        <v>20398</v>
      </c>
      <c r="N2497" s="16" t="s">
        <v>20399</v>
      </c>
      <c r="O2497" s="16" t="s">
        <v>20400</v>
      </c>
      <c r="P2497" s="19">
        <v>50000</v>
      </c>
      <c r="Q2497" s="19">
        <v>6650</v>
      </c>
      <c r="R2497" s="19">
        <v>10000</v>
      </c>
      <c r="S2497" s="19">
        <v>0</v>
      </c>
      <c r="T2497" s="19">
        <v>0</v>
      </c>
      <c r="U2497" s="19"/>
      <c r="V2497" s="19">
        <v>0</v>
      </c>
      <c r="W2497" s="19"/>
      <c r="X2497" s="19">
        <v>0</v>
      </c>
      <c r="Y2497" s="19">
        <v>66650</v>
      </c>
      <c r="Z2497" s="19">
        <v>66650</v>
      </c>
      <c r="AA2497" s="20" t="s">
        <v>20401</v>
      </c>
      <c r="AB2497" s="19" t="s">
        <v>162</v>
      </c>
      <c r="AC2497" s="19" t="s">
        <v>112</v>
      </c>
    </row>
    <row r="2498" spans="1:29" x14ac:dyDescent="0.25">
      <c r="A2498" s="13" t="str">
        <f t="shared" si="82"/>
        <v>1126627288</v>
      </c>
      <c r="B2498" s="16">
        <v>427</v>
      </c>
      <c r="C2498" s="17" t="s">
        <v>20402</v>
      </c>
      <c r="D2498" s="13" t="str">
        <f t="shared" si="83"/>
        <v>1126627288</v>
      </c>
      <c r="E2498" s="17"/>
      <c r="F2498" s="16" t="s">
        <v>20403</v>
      </c>
      <c r="G2498" s="18">
        <v>44119.370439814818</v>
      </c>
      <c r="H2498" s="16" t="s">
        <v>157</v>
      </c>
      <c r="I2498" s="16" t="s">
        <v>20404</v>
      </c>
      <c r="J2498" s="16" t="s">
        <v>20404</v>
      </c>
      <c r="K2498" s="16" t="s">
        <v>20405</v>
      </c>
      <c r="L2498" s="16" t="s">
        <v>20406</v>
      </c>
      <c r="M2498" s="16" t="s">
        <v>20407</v>
      </c>
      <c r="N2498" s="16" t="s">
        <v>20408</v>
      </c>
      <c r="O2498" s="16" t="s">
        <v>20409</v>
      </c>
      <c r="P2498" s="19">
        <v>50000</v>
      </c>
      <c r="Q2498" s="19">
        <v>6650</v>
      </c>
      <c r="R2498" s="19">
        <v>15000</v>
      </c>
      <c r="S2498" s="19">
        <v>0</v>
      </c>
      <c r="T2498" s="19">
        <v>0</v>
      </c>
      <c r="U2498" s="19"/>
      <c r="V2498" s="19">
        <v>0</v>
      </c>
      <c r="W2498" s="19"/>
      <c r="X2498" s="19">
        <v>0</v>
      </c>
      <c r="Y2498" s="19">
        <v>71650</v>
      </c>
      <c r="Z2498" s="19">
        <v>71650</v>
      </c>
      <c r="AA2498" s="20" t="s">
        <v>20410</v>
      </c>
      <c r="AB2498" s="19" t="s">
        <v>138</v>
      </c>
      <c r="AC2498" s="19" t="s">
        <v>112</v>
      </c>
    </row>
    <row r="2499" spans="1:29" x14ac:dyDescent="0.25">
      <c r="A2499" s="13" t="str">
        <f t="shared" si="82"/>
        <v>1142077054</v>
      </c>
      <c r="B2499" s="16">
        <v>428</v>
      </c>
      <c r="C2499" s="17" t="s">
        <v>20411</v>
      </c>
      <c r="D2499" s="13" t="str">
        <f t="shared" si="83"/>
        <v>1142077054</v>
      </c>
      <c r="E2499" s="17"/>
      <c r="F2499" s="16" t="s">
        <v>20412</v>
      </c>
      <c r="G2499" s="18">
        <v>44119.377789351849</v>
      </c>
      <c r="H2499" s="16" t="s">
        <v>157</v>
      </c>
      <c r="I2499" s="16" t="s">
        <v>20413</v>
      </c>
      <c r="J2499" s="16" t="s">
        <v>20413</v>
      </c>
      <c r="K2499" s="16" t="s">
        <v>20414</v>
      </c>
      <c r="L2499" s="16" t="s">
        <v>20415</v>
      </c>
      <c r="M2499" s="16" t="s">
        <v>20416</v>
      </c>
      <c r="N2499" s="16" t="s">
        <v>20417</v>
      </c>
      <c r="O2499" s="16" t="s">
        <v>20418</v>
      </c>
      <c r="P2499" s="19">
        <v>50000</v>
      </c>
      <c r="Q2499" s="19">
        <v>6650</v>
      </c>
      <c r="R2499" s="19">
        <v>0</v>
      </c>
      <c r="S2499" s="19">
        <v>0</v>
      </c>
      <c r="T2499" s="19">
        <v>0</v>
      </c>
      <c r="U2499" s="19"/>
      <c r="V2499" s="19">
        <v>0</v>
      </c>
      <c r="W2499" s="19"/>
      <c r="X2499" s="19">
        <v>0</v>
      </c>
      <c r="Y2499" s="19">
        <v>56650</v>
      </c>
      <c r="Z2499" s="19">
        <v>56650</v>
      </c>
      <c r="AA2499" s="20"/>
      <c r="AB2499" s="19"/>
      <c r="AC2499" s="19" t="s">
        <v>112</v>
      </c>
    </row>
    <row r="2500" spans="1:29" x14ac:dyDescent="0.25">
      <c r="A2500" s="13" t="str">
        <f t="shared" si="82"/>
        <v>1795727852</v>
      </c>
      <c r="B2500" s="16">
        <v>429</v>
      </c>
      <c r="C2500" s="17" t="s">
        <v>20419</v>
      </c>
      <c r="D2500" s="13" t="str">
        <f t="shared" si="83"/>
        <v>1795727852</v>
      </c>
      <c r="E2500" s="17"/>
      <c r="F2500" s="16" t="s">
        <v>20420</v>
      </c>
      <c r="G2500" s="18">
        <v>44119.384687500002</v>
      </c>
      <c r="H2500" s="16" t="s">
        <v>157</v>
      </c>
      <c r="I2500" s="16" t="s">
        <v>20421</v>
      </c>
      <c r="J2500" s="16" t="s">
        <v>20421</v>
      </c>
      <c r="K2500" s="16" t="s">
        <v>20422</v>
      </c>
      <c r="L2500" s="16" t="s">
        <v>20423</v>
      </c>
      <c r="M2500" s="16" t="s">
        <v>20424</v>
      </c>
      <c r="N2500" s="16" t="s">
        <v>18762</v>
      </c>
      <c r="O2500" s="16" t="s">
        <v>18763</v>
      </c>
      <c r="P2500" s="19">
        <v>850000</v>
      </c>
      <c r="Q2500" s="19">
        <v>6650</v>
      </c>
      <c r="R2500" s="19">
        <v>19000</v>
      </c>
      <c r="S2500" s="19">
        <v>0</v>
      </c>
      <c r="T2500" s="19">
        <v>0</v>
      </c>
      <c r="U2500" s="19"/>
      <c r="V2500" s="19">
        <v>0</v>
      </c>
      <c r="W2500" s="19"/>
      <c r="X2500" s="19">
        <v>0</v>
      </c>
      <c r="Y2500" s="19">
        <v>875650</v>
      </c>
      <c r="Z2500" s="19">
        <v>875650</v>
      </c>
      <c r="AA2500" s="20" t="s">
        <v>20425</v>
      </c>
      <c r="AB2500" s="19" t="s">
        <v>151</v>
      </c>
      <c r="AC2500" s="19" t="s">
        <v>112</v>
      </c>
    </row>
    <row r="2501" spans="1:29" x14ac:dyDescent="0.25">
      <c r="A2501" s="13" t="str">
        <f t="shared" si="82"/>
        <v>1321827935</v>
      </c>
      <c r="B2501" s="16">
        <v>430</v>
      </c>
      <c r="C2501" s="17" t="s">
        <v>20426</v>
      </c>
      <c r="D2501" s="13" t="str">
        <f t="shared" si="83"/>
        <v>1321827935</v>
      </c>
      <c r="E2501" s="17"/>
      <c r="F2501" s="16" t="s">
        <v>20427</v>
      </c>
      <c r="G2501" s="18">
        <v>44119.386469907404</v>
      </c>
      <c r="H2501" s="16" t="s">
        <v>157</v>
      </c>
      <c r="I2501" s="16" t="s">
        <v>20428</v>
      </c>
      <c r="J2501" s="16" t="s">
        <v>20428</v>
      </c>
      <c r="K2501" s="16" t="s">
        <v>20429</v>
      </c>
      <c r="L2501" s="16" t="s">
        <v>20430</v>
      </c>
      <c r="M2501" s="16" t="s">
        <v>20431</v>
      </c>
      <c r="N2501" s="16" t="s">
        <v>6878</v>
      </c>
      <c r="O2501" s="16" t="s">
        <v>6879</v>
      </c>
      <c r="P2501" s="19">
        <v>240000</v>
      </c>
      <c r="Q2501" s="19">
        <v>6650</v>
      </c>
      <c r="R2501" s="19">
        <v>10000</v>
      </c>
      <c r="S2501" s="19">
        <v>0</v>
      </c>
      <c r="T2501" s="19">
        <v>0</v>
      </c>
      <c r="U2501" s="19"/>
      <c r="V2501" s="19">
        <v>0</v>
      </c>
      <c r="W2501" s="19"/>
      <c r="X2501" s="19">
        <v>0</v>
      </c>
      <c r="Y2501" s="19">
        <v>256650</v>
      </c>
      <c r="Z2501" s="19">
        <v>256650</v>
      </c>
      <c r="AA2501" s="20" t="s">
        <v>20432</v>
      </c>
      <c r="AB2501" s="19" t="s">
        <v>168</v>
      </c>
      <c r="AC2501" s="19" t="s">
        <v>112</v>
      </c>
    </row>
    <row r="2502" spans="1:29" x14ac:dyDescent="0.25">
      <c r="A2502" s="13" t="str">
        <f t="shared" si="82"/>
        <v>1296827200</v>
      </c>
      <c r="B2502" s="16">
        <v>431</v>
      </c>
      <c r="C2502" s="17" t="s">
        <v>20433</v>
      </c>
      <c r="D2502" s="13" t="str">
        <f t="shared" si="83"/>
        <v>1296827200</v>
      </c>
      <c r="E2502" s="17"/>
      <c r="F2502" s="16" t="s">
        <v>20434</v>
      </c>
      <c r="G2502" s="18">
        <v>44119.393287037034</v>
      </c>
      <c r="H2502" s="16" t="s">
        <v>157</v>
      </c>
      <c r="I2502" s="16" t="s">
        <v>20435</v>
      </c>
      <c r="J2502" s="16" t="s">
        <v>20435</v>
      </c>
      <c r="K2502" s="16" t="s">
        <v>20436</v>
      </c>
      <c r="L2502" s="16" t="s">
        <v>20437</v>
      </c>
      <c r="M2502" s="16" t="s">
        <v>20438</v>
      </c>
      <c r="N2502" s="16" t="s">
        <v>465</v>
      </c>
      <c r="O2502" s="16" t="s">
        <v>466</v>
      </c>
      <c r="P2502" s="19">
        <v>590000</v>
      </c>
      <c r="Q2502" s="19">
        <v>6650</v>
      </c>
      <c r="R2502" s="19">
        <v>16000</v>
      </c>
      <c r="S2502" s="19">
        <v>0</v>
      </c>
      <c r="T2502" s="19">
        <v>0</v>
      </c>
      <c r="U2502" s="19"/>
      <c r="V2502" s="19">
        <v>0</v>
      </c>
      <c r="W2502" s="19"/>
      <c r="X2502" s="19">
        <v>0</v>
      </c>
      <c r="Y2502" s="19">
        <v>612650</v>
      </c>
      <c r="Z2502" s="19">
        <v>612650</v>
      </c>
      <c r="AA2502" s="20" t="s">
        <v>20439</v>
      </c>
      <c r="AB2502" s="19" t="s">
        <v>158</v>
      </c>
      <c r="AC2502" s="19" t="s">
        <v>112</v>
      </c>
    </row>
    <row r="2503" spans="1:29" x14ac:dyDescent="0.25">
      <c r="A2503" s="13" t="str">
        <f t="shared" si="82"/>
        <v>1485827616</v>
      </c>
      <c r="B2503" s="16">
        <v>432</v>
      </c>
      <c r="C2503" s="17" t="s">
        <v>20440</v>
      </c>
      <c r="D2503" s="13" t="str">
        <f t="shared" si="83"/>
        <v>1485827616</v>
      </c>
      <c r="E2503" s="17"/>
      <c r="F2503" s="16" t="s">
        <v>20441</v>
      </c>
      <c r="G2503" s="18">
        <v>44119.395520833335</v>
      </c>
      <c r="H2503" s="16" t="s">
        <v>157</v>
      </c>
      <c r="I2503" s="16" t="s">
        <v>20442</v>
      </c>
      <c r="J2503" s="16" t="s">
        <v>20442</v>
      </c>
      <c r="K2503" s="16" t="s">
        <v>20443</v>
      </c>
      <c r="L2503" s="16" t="s">
        <v>20444</v>
      </c>
      <c r="M2503" s="16" t="s">
        <v>20445</v>
      </c>
      <c r="N2503" s="16" t="s">
        <v>20446</v>
      </c>
      <c r="O2503" s="16" t="s">
        <v>20447</v>
      </c>
      <c r="P2503" s="19">
        <v>200000</v>
      </c>
      <c r="Q2503" s="19">
        <v>6650</v>
      </c>
      <c r="R2503" s="19">
        <v>0</v>
      </c>
      <c r="S2503" s="19">
        <v>0</v>
      </c>
      <c r="T2503" s="19">
        <v>0</v>
      </c>
      <c r="U2503" s="19"/>
      <c r="V2503" s="19">
        <v>0</v>
      </c>
      <c r="W2503" s="19"/>
      <c r="X2503" s="19">
        <v>0</v>
      </c>
      <c r="Y2503" s="19">
        <v>206650</v>
      </c>
      <c r="Z2503" s="19">
        <v>206650</v>
      </c>
      <c r="AA2503" s="20"/>
      <c r="AB2503" s="19"/>
      <c r="AC2503" s="19" t="s">
        <v>112</v>
      </c>
    </row>
    <row r="2504" spans="1:29" x14ac:dyDescent="0.25">
      <c r="A2504" s="13" t="str">
        <f t="shared" si="82"/>
        <v>1032277427</v>
      </c>
      <c r="B2504" s="16">
        <v>433</v>
      </c>
      <c r="C2504" s="17" t="s">
        <v>20448</v>
      </c>
      <c r="D2504" s="13" t="str">
        <f t="shared" si="83"/>
        <v>1032277427</v>
      </c>
      <c r="E2504" s="17"/>
      <c r="F2504" s="16" t="s">
        <v>20449</v>
      </c>
      <c r="G2504" s="18">
        <v>44119.396886574075</v>
      </c>
      <c r="H2504" s="16" t="s">
        <v>157</v>
      </c>
      <c r="I2504" s="16" t="s">
        <v>20450</v>
      </c>
      <c r="J2504" s="16" t="s">
        <v>20450</v>
      </c>
      <c r="K2504" s="16" t="s">
        <v>20451</v>
      </c>
      <c r="L2504" s="16" t="s">
        <v>20452</v>
      </c>
      <c r="M2504" s="16" t="s">
        <v>20453</v>
      </c>
      <c r="N2504" s="16" t="s">
        <v>5158</v>
      </c>
      <c r="O2504" s="16" t="s">
        <v>5159</v>
      </c>
      <c r="P2504" s="19">
        <v>950000</v>
      </c>
      <c r="Q2504" s="19">
        <v>6650</v>
      </c>
      <c r="R2504" s="19">
        <v>0</v>
      </c>
      <c r="S2504" s="19">
        <v>0</v>
      </c>
      <c r="T2504" s="19">
        <v>0</v>
      </c>
      <c r="U2504" s="19"/>
      <c r="V2504" s="19">
        <v>0</v>
      </c>
      <c r="W2504" s="19"/>
      <c r="X2504" s="19">
        <v>0</v>
      </c>
      <c r="Y2504" s="19">
        <v>956650</v>
      </c>
      <c r="Z2504" s="19">
        <v>956650</v>
      </c>
      <c r="AA2504" s="20"/>
      <c r="AB2504" s="19"/>
      <c r="AC2504" s="19" t="s">
        <v>112</v>
      </c>
    </row>
    <row r="2505" spans="1:29" x14ac:dyDescent="0.25">
      <c r="A2505" s="13" t="str">
        <f t="shared" si="82"/>
        <v>1679827224</v>
      </c>
      <c r="B2505" s="16">
        <v>434</v>
      </c>
      <c r="C2505" s="17" t="s">
        <v>20454</v>
      </c>
      <c r="D2505" s="13" t="str">
        <f t="shared" si="83"/>
        <v>1679827224</v>
      </c>
      <c r="E2505" s="17"/>
      <c r="F2505" s="16" t="s">
        <v>20455</v>
      </c>
      <c r="G2505" s="18">
        <v>44119.397083333337</v>
      </c>
      <c r="H2505" s="16" t="s">
        <v>157</v>
      </c>
      <c r="I2505" s="16" t="s">
        <v>20456</v>
      </c>
      <c r="J2505" s="16" t="s">
        <v>20456</v>
      </c>
      <c r="K2505" s="16" t="s">
        <v>20457</v>
      </c>
      <c r="L2505" s="16" t="s">
        <v>20458</v>
      </c>
      <c r="M2505" s="16" t="s">
        <v>20459</v>
      </c>
      <c r="N2505" s="16" t="s">
        <v>11454</v>
      </c>
      <c r="O2505" s="16" t="s">
        <v>11455</v>
      </c>
      <c r="P2505" s="19">
        <v>620000</v>
      </c>
      <c r="Q2505" s="19">
        <v>6650</v>
      </c>
      <c r="R2505" s="19">
        <v>19000</v>
      </c>
      <c r="S2505" s="19">
        <v>0</v>
      </c>
      <c r="T2505" s="19">
        <v>0</v>
      </c>
      <c r="U2505" s="19"/>
      <c r="V2505" s="19">
        <v>0</v>
      </c>
      <c r="W2505" s="19"/>
      <c r="X2505" s="19">
        <v>0</v>
      </c>
      <c r="Y2505" s="19">
        <v>645650</v>
      </c>
      <c r="Z2505" s="19">
        <v>645650</v>
      </c>
      <c r="AA2505" s="20" t="s">
        <v>20460</v>
      </c>
      <c r="AB2505" s="19" t="s">
        <v>162</v>
      </c>
      <c r="AC2505" s="19" t="s">
        <v>112</v>
      </c>
    </row>
    <row r="2506" spans="1:29" x14ac:dyDescent="0.25">
      <c r="A2506" s="13" t="str">
        <f t="shared" si="82"/>
        <v>1445277228</v>
      </c>
      <c r="B2506" s="16">
        <v>435</v>
      </c>
      <c r="C2506" s="17" t="s">
        <v>20461</v>
      </c>
      <c r="D2506" s="13" t="str">
        <f t="shared" si="83"/>
        <v>1445277228</v>
      </c>
      <c r="E2506" s="17"/>
      <c r="F2506" s="16" t="s">
        <v>20462</v>
      </c>
      <c r="G2506" s="18">
        <v>44119.400636574072</v>
      </c>
      <c r="H2506" s="16" t="s">
        <v>157</v>
      </c>
      <c r="I2506" s="16" t="s">
        <v>20463</v>
      </c>
      <c r="J2506" s="16" t="s">
        <v>20463</v>
      </c>
      <c r="K2506" s="16" t="s">
        <v>20464</v>
      </c>
      <c r="L2506" s="16" t="s">
        <v>20465</v>
      </c>
      <c r="M2506" s="16" t="s">
        <v>20466</v>
      </c>
      <c r="N2506" s="16" t="s">
        <v>8469</v>
      </c>
      <c r="O2506" s="16" t="s">
        <v>8470</v>
      </c>
      <c r="P2506" s="19">
        <v>930000</v>
      </c>
      <c r="Q2506" s="19">
        <v>6650</v>
      </c>
      <c r="R2506" s="19">
        <v>0</v>
      </c>
      <c r="S2506" s="19">
        <v>0</v>
      </c>
      <c r="T2506" s="19">
        <v>0</v>
      </c>
      <c r="U2506" s="19"/>
      <c r="V2506" s="19">
        <v>0</v>
      </c>
      <c r="W2506" s="19"/>
      <c r="X2506" s="19">
        <v>0</v>
      </c>
      <c r="Y2506" s="19">
        <v>936650</v>
      </c>
      <c r="Z2506" s="19">
        <v>936650</v>
      </c>
      <c r="AA2506" s="20"/>
      <c r="AB2506" s="19"/>
      <c r="AC2506" s="19" t="s">
        <v>112</v>
      </c>
    </row>
    <row r="2507" spans="1:29" x14ac:dyDescent="0.25">
      <c r="A2507" s="13" t="str">
        <f t="shared" si="82"/>
        <v>1882927866</v>
      </c>
      <c r="B2507" s="16">
        <v>436</v>
      </c>
      <c r="C2507" s="17" t="s">
        <v>20467</v>
      </c>
      <c r="D2507" s="13" t="str">
        <f t="shared" si="83"/>
        <v>1882927866</v>
      </c>
      <c r="E2507" s="17"/>
      <c r="F2507" s="16" t="s">
        <v>20468</v>
      </c>
      <c r="G2507" s="18">
        <v>44119.40079861111</v>
      </c>
      <c r="H2507" s="16" t="s">
        <v>157</v>
      </c>
      <c r="I2507" s="16" t="s">
        <v>20469</v>
      </c>
      <c r="J2507" s="16" t="s">
        <v>20469</v>
      </c>
      <c r="K2507" s="16" t="s">
        <v>20470</v>
      </c>
      <c r="L2507" s="16" t="s">
        <v>20471</v>
      </c>
      <c r="M2507" s="16" t="s">
        <v>20472</v>
      </c>
      <c r="N2507" s="16" t="s">
        <v>20473</v>
      </c>
      <c r="O2507" s="16" t="s">
        <v>20474</v>
      </c>
      <c r="P2507" s="19">
        <v>474000</v>
      </c>
      <c r="Q2507" s="19">
        <v>6650</v>
      </c>
      <c r="R2507" s="19">
        <v>21000</v>
      </c>
      <c r="S2507" s="19">
        <v>0</v>
      </c>
      <c r="T2507" s="19">
        <v>0</v>
      </c>
      <c r="U2507" s="19"/>
      <c r="V2507" s="19">
        <v>0</v>
      </c>
      <c r="W2507" s="19"/>
      <c r="X2507" s="19">
        <v>0</v>
      </c>
      <c r="Y2507" s="19">
        <v>501650</v>
      </c>
      <c r="Z2507" s="19">
        <v>501650</v>
      </c>
      <c r="AA2507" s="20" t="s">
        <v>20475</v>
      </c>
      <c r="AB2507" s="19" t="s">
        <v>168</v>
      </c>
      <c r="AC2507" s="19" t="s">
        <v>112</v>
      </c>
    </row>
    <row r="2508" spans="1:29" x14ac:dyDescent="0.25">
      <c r="A2508" s="13" t="str">
        <f t="shared" si="82"/>
        <v>1442927254</v>
      </c>
      <c r="B2508" s="16">
        <v>437</v>
      </c>
      <c r="C2508" s="17" t="s">
        <v>20476</v>
      </c>
      <c r="D2508" s="13" t="str">
        <f t="shared" si="83"/>
        <v>1442927254</v>
      </c>
      <c r="E2508" s="17"/>
      <c r="F2508" s="16" t="s">
        <v>20477</v>
      </c>
      <c r="G2508" s="18">
        <v>44119.402129629627</v>
      </c>
      <c r="H2508" s="16" t="s">
        <v>157</v>
      </c>
      <c r="I2508" s="16" t="s">
        <v>20478</v>
      </c>
      <c r="J2508" s="16" t="s">
        <v>20478</v>
      </c>
      <c r="K2508" s="16" t="s">
        <v>20479</v>
      </c>
      <c r="L2508" s="16" t="s">
        <v>20480</v>
      </c>
      <c r="M2508" s="16" t="s">
        <v>20481</v>
      </c>
      <c r="N2508" s="16" t="s">
        <v>1017</v>
      </c>
      <c r="O2508" s="16" t="s">
        <v>1018</v>
      </c>
      <c r="P2508" s="19">
        <v>950000</v>
      </c>
      <c r="Q2508" s="19">
        <v>6650</v>
      </c>
      <c r="R2508" s="19">
        <v>11000</v>
      </c>
      <c r="S2508" s="19">
        <v>0</v>
      </c>
      <c r="T2508" s="19">
        <v>0</v>
      </c>
      <c r="U2508" s="19"/>
      <c r="V2508" s="19">
        <v>0</v>
      </c>
      <c r="W2508" s="19"/>
      <c r="X2508" s="19">
        <v>0</v>
      </c>
      <c r="Y2508" s="19">
        <v>967650</v>
      </c>
      <c r="Z2508" s="19">
        <v>967650</v>
      </c>
      <c r="AA2508" s="20" t="s">
        <v>20482</v>
      </c>
      <c r="AB2508" s="19" t="s">
        <v>163</v>
      </c>
      <c r="AC2508" s="19" t="s">
        <v>112</v>
      </c>
    </row>
    <row r="2509" spans="1:29" x14ac:dyDescent="0.25">
      <c r="A2509" s="13" t="str">
        <f t="shared" si="82"/>
        <v>1731927518</v>
      </c>
      <c r="B2509" s="16">
        <v>438</v>
      </c>
      <c r="C2509" s="17" t="s">
        <v>20483</v>
      </c>
      <c r="D2509" s="13" t="str">
        <f t="shared" si="83"/>
        <v>1731927518</v>
      </c>
      <c r="E2509" s="17"/>
      <c r="F2509" s="16" t="s">
        <v>20484</v>
      </c>
      <c r="G2509" s="18">
        <v>44119.403680555559</v>
      </c>
      <c r="H2509" s="16" t="s">
        <v>157</v>
      </c>
      <c r="I2509" s="16" t="s">
        <v>20485</v>
      </c>
      <c r="J2509" s="16" t="s">
        <v>20485</v>
      </c>
      <c r="K2509" s="16" t="s">
        <v>20486</v>
      </c>
      <c r="L2509" s="16" t="s">
        <v>20487</v>
      </c>
      <c r="M2509" s="16" t="s">
        <v>20488</v>
      </c>
      <c r="N2509" s="16" t="s">
        <v>20489</v>
      </c>
      <c r="O2509" s="16" t="s">
        <v>20490</v>
      </c>
      <c r="P2509" s="19">
        <v>420000</v>
      </c>
      <c r="Q2509" s="19">
        <v>6650</v>
      </c>
      <c r="R2509" s="19">
        <v>10000</v>
      </c>
      <c r="S2509" s="19">
        <v>0</v>
      </c>
      <c r="T2509" s="19">
        <v>0</v>
      </c>
      <c r="U2509" s="19"/>
      <c r="V2509" s="19">
        <v>0</v>
      </c>
      <c r="W2509" s="19"/>
      <c r="X2509" s="19">
        <v>0</v>
      </c>
      <c r="Y2509" s="19">
        <v>436650</v>
      </c>
      <c r="Z2509" s="19">
        <v>436650</v>
      </c>
      <c r="AA2509" s="20" t="s">
        <v>20491</v>
      </c>
      <c r="AB2509" s="19" t="s">
        <v>162</v>
      </c>
      <c r="AC2509" s="19" t="s">
        <v>112</v>
      </c>
    </row>
    <row r="2510" spans="1:29" x14ac:dyDescent="0.25">
      <c r="A2510" s="13" t="str">
        <f t="shared" si="82"/>
        <v>1111137566</v>
      </c>
      <c r="B2510" s="16">
        <v>439</v>
      </c>
      <c r="C2510" s="17" t="s">
        <v>20492</v>
      </c>
      <c r="D2510" s="13" t="str">
        <f t="shared" si="83"/>
        <v>1111137566</v>
      </c>
      <c r="E2510" s="17"/>
      <c r="F2510" s="16" t="s">
        <v>20493</v>
      </c>
      <c r="G2510" s="18">
        <v>44119.421168981484</v>
      </c>
      <c r="H2510" s="16" t="s">
        <v>157</v>
      </c>
      <c r="I2510" s="16" t="s">
        <v>20494</v>
      </c>
      <c r="J2510" s="16" t="s">
        <v>20494</v>
      </c>
      <c r="K2510" s="16" t="s">
        <v>20495</v>
      </c>
      <c r="L2510" s="16" t="s">
        <v>20496</v>
      </c>
      <c r="M2510" s="16" t="s">
        <v>20497</v>
      </c>
      <c r="N2510" s="16" t="s">
        <v>20498</v>
      </c>
      <c r="O2510" s="16" t="s">
        <v>20499</v>
      </c>
      <c r="P2510" s="19">
        <v>50000</v>
      </c>
      <c r="Q2510" s="19">
        <v>6650</v>
      </c>
      <c r="R2510" s="19">
        <v>8000</v>
      </c>
      <c r="S2510" s="19">
        <v>0</v>
      </c>
      <c r="T2510" s="19">
        <v>0</v>
      </c>
      <c r="U2510" s="19"/>
      <c r="V2510" s="19">
        <v>0</v>
      </c>
      <c r="W2510" s="19"/>
      <c r="X2510" s="19">
        <v>0</v>
      </c>
      <c r="Y2510" s="19">
        <v>64650</v>
      </c>
      <c r="Z2510" s="19">
        <v>64650</v>
      </c>
      <c r="AA2510" s="20" t="s">
        <v>20500</v>
      </c>
      <c r="AB2510" s="19" t="s">
        <v>158</v>
      </c>
      <c r="AC2510" s="19" t="s">
        <v>112</v>
      </c>
    </row>
    <row r="2511" spans="1:29" x14ac:dyDescent="0.25">
      <c r="A2511" s="13" t="str">
        <f t="shared" si="82"/>
        <v>1066927370</v>
      </c>
      <c r="B2511" s="16">
        <v>440</v>
      </c>
      <c r="C2511" s="17" t="s">
        <v>20501</v>
      </c>
      <c r="D2511" s="13" t="str">
        <f t="shared" si="83"/>
        <v>1066927370</v>
      </c>
      <c r="E2511" s="17"/>
      <c r="F2511" s="16" t="s">
        <v>20502</v>
      </c>
      <c r="G2511" s="18">
        <v>44119.422685185185</v>
      </c>
      <c r="H2511" s="16" t="s">
        <v>157</v>
      </c>
      <c r="I2511" s="16" t="s">
        <v>20503</v>
      </c>
      <c r="J2511" s="16" t="s">
        <v>20503</v>
      </c>
      <c r="K2511" s="16" t="s">
        <v>20504</v>
      </c>
      <c r="L2511" s="16" t="s">
        <v>20505</v>
      </c>
      <c r="M2511" s="16" t="s">
        <v>20506</v>
      </c>
      <c r="N2511" s="16" t="s">
        <v>20507</v>
      </c>
      <c r="O2511" s="16" t="s">
        <v>20508</v>
      </c>
      <c r="P2511" s="19">
        <v>474000</v>
      </c>
      <c r="Q2511" s="19">
        <v>6650</v>
      </c>
      <c r="R2511" s="19">
        <v>10000</v>
      </c>
      <c r="S2511" s="19">
        <v>0</v>
      </c>
      <c r="T2511" s="19">
        <v>0</v>
      </c>
      <c r="U2511" s="19"/>
      <c r="V2511" s="19">
        <v>0</v>
      </c>
      <c r="W2511" s="19"/>
      <c r="X2511" s="19">
        <v>0</v>
      </c>
      <c r="Y2511" s="19">
        <v>490650</v>
      </c>
      <c r="Z2511" s="19">
        <v>490650</v>
      </c>
      <c r="AA2511" s="20" t="s">
        <v>20509</v>
      </c>
      <c r="AB2511" s="19" t="s">
        <v>162</v>
      </c>
      <c r="AC2511" s="19" t="s">
        <v>112</v>
      </c>
    </row>
    <row r="2512" spans="1:29" x14ac:dyDescent="0.25">
      <c r="A2512" s="13" t="str">
        <f t="shared" si="82"/>
        <v>1909477520</v>
      </c>
      <c r="B2512" s="16">
        <v>441</v>
      </c>
      <c r="C2512" s="17" t="s">
        <v>20510</v>
      </c>
      <c r="D2512" s="13" t="str">
        <f t="shared" si="83"/>
        <v>1909477520</v>
      </c>
      <c r="E2512" s="17"/>
      <c r="F2512" s="16" t="s">
        <v>20511</v>
      </c>
      <c r="G2512" s="18">
        <v>44119.427777777775</v>
      </c>
      <c r="H2512" s="16" t="s">
        <v>157</v>
      </c>
      <c r="I2512" s="16" t="s">
        <v>20512</v>
      </c>
      <c r="J2512" s="16" t="s">
        <v>20512</v>
      </c>
      <c r="K2512" s="16" t="s">
        <v>20513</v>
      </c>
      <c r="L2512" s="16" t="s">
        <v>20514</v>
      </c>
      <c r="M2512" s="16" t="s">
        <v>20515</v>
      </c>
      <c r="N2512" s="16" t="s">
        <v>20516</v>
      </c>
      <c r="O2512" s="16" t="s">
        <v>20517</v>
      </c>
      <c r="P2512" s="19">
        <v>50000</v>
      </c>
      <c r="Q2512" s="19">
        <v>6650</v>
      </c>
      <c r="R2512" s="19">
        <v>15000</v>
      </c>
      <c r="S2512" s="19">
        <v>0</v>
      </c>
      <c r="T2512" s="19">
        <v>0</v>
      </c>
      <c r="U2512" s="19"/>
      <c r="V2512" s="19">
        <v>0</v>
      </c>
      <c r="W2512" s="19"/>
      <c r="X2512" s="19">
        <v>0</v>
      </c>
      <c r="Y2512" s="19">
        <v>71650</v>
      </c>
      <c r="Z2512" s="19">
        <v>71650</v>
      </c>
      <c r="AA2512" s="20" t="s">
        <v>20518</v>
      </c>
      <c r="AB2512" s="19" t="s">
        <v>163</v>
      </c>
      <c r="AC2512" s="19" t="s">
        <v>112</v>
      </c>
    </row>
    <row r="2513" spans="1:29" x14ac:dyDescent="0.25">
      <c r="A2513" s="13" t="str">
        <f t="shared" si="82"/>
        <v>1339137188</v>
      </c>
      <c r="B2513" s="16">
        <v>442</v>
      </c>
      <c r="C2513" s="17" t="s">
        <v>20519</v>
      </c>
      <c r="D2513" s="13" t="str">
        <f t="shared" si="83"/>
        <v>1339137188</v>
      </c>
      <c r="E2513" s="17"/>
      <c r="F2513" s="16" t="s">
        <v>20520</v>
      </c>
      <c r="G2513" s="18">
        <v>44119.430451388886</v>
      </c>
      <c r="H2513" s="16" t="s">
        <v>157</v>
      </c>
      <c r="I2513" s="16" t="s">
        <v>20521</v>
      </c>
      <c r="J2513" s="16" t="s">
        <v>20521</v>
      </c>
      <c r="K2513" s="16" t="s">
        <v>20522</v>
      </c>
      <c r="L2513" s="16" t="s">
        <v>20523</v>
      </c>
      <c r="M2513" s="16" t="s">
        <v>20524</v>
      </c>
      <c r="N2513" s="16" t="s">
        <v>16759</v>
      </c>
      <c r="O2513" s="16" t="s">
        <v>16760</v>
      </c>
      <c r="P2513" s="19">
        <v>91000</v>
      </c>
      <c r="Q2513" s="19">
        <v>6650</v>
      </c>
      <c r="R2513" s="19">
        <v>0</v>
      </c>
      <c r="S2513" s="19">
        <v>0</v>
      </c>
      <c r="T2513" s="19">
        <v>0</v>
      </c>
      <c r="U2513" s="19"/>
      <c r="V2513" s="19">
        <v>0</v>
      </c>
      <c r="W2513" s="19"/>
      <c r="X2513" s="19">
        <v>0</v>
      </c>
      <c r="Y2513" s="19">
        <v>97650</v>
      </c>
      <c r="Z2513" s="19">
        <v>97650</v>
      </c>
      <c r="AA2513" s="20"/>
      <c r="AB2513" s="19"/>
      <c r="AC2513" s="19" t="s">
        <v>112</v>
      </c>
    </row>
    <row r="2514" spans="1:29" x14ac:dyDescent="0.25">
      <c r="A2514" s="13" t="str">
        <f t="shared" si="82"/>
        <v>1833577055</v>
      </c>
      <c r="B2514" s="16">
        <v>443</v>
      </c>
      <c r="C2514" s="17" t="s">
        <v>20525</v>
      </c>
      <c r="D2514" s="13" t="str">
        <f t="shared" si="83"/>
        <v>1833577055</v>
      </c>
      <c r="E2514" s="17"/>
      <c r="F2514" s="16" t="s">
        <v>20526</v>
      </c>
      <c r="G2514" s="18">
        <v>44119.432708333334</v>
      </c>
      <c r="H2514" s="16" t="s">
        <v>157</v>
      </c>
      <c r="I2514" s="16" t="s">
        <v>20527</v>
      </c>
      <c r="J2514" s="16" t="s">
        <v>20527</v>
      </c>
      <c r="K2514" s="16" t="s">
        <v>20528</v>
      </c>
      <c r="L2514" s="16" t="s">
        <v>20529</v>
      </c>
      <c r="M2514" s="16" t="s">
        <v>20530</v>
      </c>
      <c r="N2514" s="16" t="s">
        <v>452</v>
      </c>
      <c r="O2514" s="16" t="s">
        <v>453</v>
      </c>
      <c r="P2514" s="19">
        <v>620000</v>
      </c>
      <c r="Q2514" s="19">
        <v>6650</v>
      </c>
      <c r="R2514" s="19">
        <v>16000</v>
      </c>
      <c r="S2514" s="19">
        <v>0</v>
      </c>
      <c r="T2514" s="19">
        <v>0</v>
      </c>
      <c r="U2514" s="19"/>
      <c r="V2514" s="19">
        <v>0</v>
      </c>
      <c r="W2514" s="19"/>
      <c r="X2514" s="19">
        <v>0</v>
      </c>
      <c r="Y2514" s="19">
        <v>642650</v>
      </c>
      <c r="Z2514" s="19">
        <v>642650</v>
      </c>
      <c r="AA2514" s="20" t="s">
        <v>20531</v>
      </c>
      <c r="AB2514" s="19" t="s">
        <v>162</v>
      </c>
      <c r="AC2514" s="19" t="s">
        <v>112</v>
      </c>
    </row>
    <row r="2515" spans="1:29" x14ac:dyDescent="0.25">
      <c r="A2515" s="13" t="str">
        <f t="shared" si="82"/>
        <v>1472577755</v>
      </c>
      <c r="B2515" s="16">
        <v>444</v>
      </c>
      <c r="C2515" s="17" t="s">
        <v>20532</v>
      </c>
      <c r="D2515" s="13" t="str">
        <f t="shared" si="83"/>
        <v>1472577755</v>
      </c>
      <c r="E2515" s="17"/>
      <c r="F2515" s="16" t="s">
        <v>20533</v>
      </c>
      <c r="G2515" s="18">
        <v>44119.433032407411</v>
      </c>
      <c r="H2515" s="16" t="s">
        <v>157</v>
      </c>
      <c r="I2515" s="16" t="s">
        <v>20534</v>
      </c>
      <c r="J2515" s="16" t="s">
        <v>20534</v>
      </c>
      <c r="K2515" s="16" t="s">
        <v>20535</v>
      </c>
      <c r="L2515" s="16" t="s">
        <v>20536</v>
      </c>
      <c r="M2515" s="16" t="s">
        <v>20537</v>
      </c>
      <c r="N2515" s="16" t="s">
        <v>20538</v>
      </c>
      <c r="O2515" s="16" t="s">
        <v>20539</v>
      </c>
      <c r="P2515" s="19">
        <v>50000</v>
      </c>
      <c r="Q2515" s="19">
        <v>6650</v>
      </c>
      <c r="R2515" s="19">
        <v>0</v>
      </c>
      <c r="S2515" s="19">
        <v>0</v>
      </c>
      <c r="T2515" s="19">
        <v>0</v>
      </c>
      <c r="U2515" s="19"/>
      <c r="V2515" s="19">
        <v>0</v>
      </c>
      <c r="W2515" s="19"/>
      <c r="X2515" s="19">
        <v>0</v>
      </c>
      <c r="Y2515" s="19">
        <v>56650</v>
      </c>
      <c r="Z2515" s="19">
        <v>56650</v>
      </c>
      <c r="AA2515" s="20"/>
      <c r="AB2515" s="19"/>
      <c r="AC2515" s="19" t="s">
        <v>112</v>
      </c>
    </row>
    <row r="2516" spans="1:29" x14ac:dyDescent="0.25">
      <c r="A2516" s="13" t="str">
        <f t="shared" si="82"/>
        <v>1263237039</v>
      </c>
      <c r="B2516" s="16">
        <v>445</v>
      </c>
      <c r="C2516" s="17" t="s">
        <v>20540</v>
      </c>
      <c r="D2516" s="13" t="str">
        <f t="shared" si="83"/>
        <v>1263237039</v>
      </c>
      <c r="E2516" s="17"/>
      <c r="F2516" s="16" t="s">
        <v>20541</v>
      </c>
      <c r="G2516" s="18">
        <v>44119.435370370367</v>
      </c>
      <c r="H2516" s="16" t="s">
        <v>157</v>
      </c>
      <c r="I2516" s="16" t="s">
        <v>20542</v>
      </c>
      <c r="J2516" s="16" t="s">
        <v>20542</v>
      </c>
      <c r="K2516" s="16" t="s">
        <v>20543</v>
      </c>
      <c r="L2516" s="16" t="s">
        <v>20544</v>
      </c>
      <c r="M2516" s="16" t="s">
        <v>20545</v>
      </c>
      <c r="N2516" s="16" t="s">
        <v>260</v>
      </c>
      <c r="O2516" s="16" t="s">
        <v>261</v>
      </c>
      <c r="P2516" s="19">
        <v>189000</v>
      </c>
      <c r="Q2516" s="19">
        <v>6650</v>
      </c>
      <c r="R2516" s="19">
        <v>18000</v>
      </c>
      <c r="S2516" s="19">
        <v>0</v>
      </c>
      <c r="T2516" s="19">
        <v>0</v>
      </c>
      <c r="U2516" s="19"/>
      <c r="V2516" s="19">
        <v>0</v>
      </c>
      <c r="W2516" s="19"/>
      <c r="X2516" s="19">
        <v>0</v>
      </c>
      <c r="Y2516" s="19">
        <v>213650</v>
      </c>
      <c r="Z2516" s="19">
        <v>213650</v>
      </c>
      <c r="AA2516" s="20"/>
      <c r="AB2516" s="19" t="s">
        <v>179</v>
      </c>
      <c r="AC2516" s="19" t="s">
        <v>112</v>
      </c>
    </row>
    <row r="2517" spans="1:29" x14ac:dyDescent="0.25">
      <c r="A2517" s="13" t="str">
        <f t="shared" si="82"/>
        <v>1375237101</v>
      </c>
      <c r="B2517" s="16">
        <v>446</v>
      </c>
      <c r="C2517" s="17" t="s">
        <v>20546</v>
      </c>
      <c r="D2517" s="13" t="str">
        <f t="shared" si="83"/>
        <v>1375237101</v>
      </c>
      <c r="E2517" s="17"/>
      <c r="F2517" s="16" t="s">
        <v>20547</v>
      </c>
      <c r="G2517" s="18">
        <v>44119.43787037037</v>
      </c>
      <c r="H2517" s="16" t="s">
        <v>157</v>
      </c>
      <c r="I2517" s="16" t="s">
        <v>20548</v>
      </c>
      <c r="J2517" s="16" t="s">
        <v>20548</v>
      </c>
      <c r="K2517" s="16" t="s">
        <v>20549</v>
      </c>
      <c r="L2517" s="16" t="s">
        <v>20550</v>
      </c>
      <c r="M2517" s="16" t="s">
        <v>20551</v>
      </c>
      <c r="N2517" s="16" t="s">
        <v>20552</v>
      </c>
      <c r="O2517" s="16" t="s">
        <v>20553</v>
      </c>
      <c r="P2517" s="19">
        <v>50000</v>
      </c>
      <c r="Q2517" s="19">
        <v>6650</v>
      </c>
      <c r="R2517" s="19">
        <v>0</v>
      </c>
      <c r="S2517" s="19">
        <v>0</v>
      </c>
      <c r="T2517" s="19">
        <v>0</v>
      </c>
      <c r="U2517" s="19"/>
      <c r="V2517" s="19">
        <v>0</v>
      </c>
      <c r="W2517" s="19"/>
      <c r="X2517" s="19">
        <v>0</v>
      </c>
      <c r="Y2517" s="19">
        <v>56650</v>
      </c>
      <c r="Z2517" s="19">
        <v>56650</v>
      </c>
      <c r="AA2517" s="20"/>
      <c r="AB2517" s="19"/>
      <c r="AC2517" s="19" t="s">
        <v>112</v>
      </c>
    </row>
    <row r="2518" spans="1:29" x14ac:dyDescent="0.25">
      <c r="A2518" s="13" t="str">
        <f t="shared" si="82"/>
        <v>1916237405</v>
      </c>
      <c r="B2518" s="16">
        <v>447</v>
      </c>
      <c r="C2518" s="17" t="s">
        <v>20554</v>
      </c>
      <c r="D2518" s="13" t="str">
        <f t="shared" si="83"/>
        <v>1916237405</v>
      </c>
      <c r="E2518" s="17"/>
      <c r="F2518" s="16" t="s">
        <v>20555</v>
      </c>
      <c r="G2518" s="18">
        <v>44119.439166666663</v>
      </c>
      <c r="H2518" s="16" t="s">
        <v>157</v>
      </c>
      <c r="I2518" s="16" t="s">
        <v>20556</v>
      </c>
      <c r="J2518" s="16" t="s">
        <v>20556</v>
      </c>
      <c r="K2518" s="16" t="s">
        <v>20557</v>
      </c>
      <c r="L2518" s="16" t="s">
        <v>20558</v>
      </c>
      <c r="M2518" s="16" t="s">
        <v>20559</v>
      </c>
      <c r="N2518" s="16" t="s">
        <v>19293</v>
      </c>
      <c r="O2518" s="16" t="s">
        <v>19294</v>
      </c>
      <c r="P2518" s="19">
        <v>105000</v>
      </c>
      <c r="Q2518" s="19">
        <v>6650</v>
      </c>
      <c r="R2518" s="19">
        <v>47000</v>
      </c>
      <c r="S2518" s="19">
        <v>0</v>
      </c>
      <c r="T2518" s="19">
        <v>0</v>
      </c>
      <c r="U2518" s="19"/>
      <c r="V2518" s="19">
        <v>0</v>
      </c>
      <c r="W2518" s="19"/>
      <c r="X2518" s="19">
        <v>0</v>
      </c>
      <c r="Y2518" s="19">
        <v>158650</v>
      </c>
      <c r="Z2518" s="19">
        <v>158650</v>
      </c>
      <c r="AA2518" s="20" t="s">
        <v>20560</v>
      </c>
      <c r="AB2518" s="19" t="s">
        <v>162</v>
      </c>
      <c r="AC2518" s="19" t="s">
        <v>112</v>
      </c>
    </row>
    <row r="2519" spans="1:29" x14ac:dyDescent="0.25">
      <c r="A2519" s="13" t="str">
        <f t="shared" si="82"/>
        <v>1041337233</v>
      </c>
      <c r="B2519" s="16">
        <v>448</v>
      </c>
      <c r="C2519" s="17" t="s">
        <v>20561</v>
      </c>
      <c r="D2519" s="13" t="str">
        <f t="shared" si="83"/>
        <v>1041337233</v>
      </c>
      <c r="E2519" s="17"/>
      <c r="F2519" s="16" t="s">
        <v>20562</v>
      </c>
      <c r="G2519" s="18">
        <v>44119.444560185184</v>
      </c>
      <c r="H2519" s="16" t="s">
        <v>157</v>
      </c>
      <c r="I2519" s="16" t="s">
        <v>20563</v>
      </c>
      <c r="J2519" s="16" t="s">
        <v>20563</v>
      </c>
      <c r="K2519" s="16" t="s">
        <v>20564</v>
      </c>
      <c r="L2519" s="16" t="s">
        <v>20565</v>
      </c>
      <c r="M2519" s="16" t="s">
        <v>20566</v>
      </c>
      <c r="N2519" s="16" t="s">
        <v>20567</v>
      </c>
      <c r="O2519" s="16" t="s">
        <v>13627</v>
      </c>
      <c r="P2519" s="19">
        <v>50000</v>
      </c>
      <c r="Q2519" s="19">
        <v>6650</v>
      </c>
      <c r="R2519" s="19">
        <v>10000</v>
      </c>
      <c r="S2519" s="19">
        <v>0</v>
      </c>
      <c r="T2519" s="19">
        <v>0</v>
      </c>
      <c r="U2519" s="19"/>
      <c r="V2519" s="19">
        <v>0</v>
      </c>
      <c r="W2519" s="19"/>
      <c r="X2519" s="19">
        <v>0</v>
      </c>
      <c r="Y2519" s="19">
        <v>66650</v>
      </c>
      <c r="Z2519" s="19">
        <v>66650</v>
      </c>
      <c r="AA2519" s="20" t="s">
        <v>20568</v>
      </c>
      <c r="AB2519" s="19" t="s">
        <v>151</v>
      </c>
      <c r="AC2519" s="19" t="s">
        <v>112</v>
      </c>
    </row>
    <row r="2520" spans="1:29" x14ac:dyDescent="0.25">
      <c r="A2520" s="13" t="str">
        <f t="shared" ref="A2520:A2547" si="84">D2520</f>
        <v>1008237499</v>
      </c>
      <c r="B2520" s="16">
        <v>449</v>
      </c>
      <c r="C2520" s="17" t="s">
        <v>20569</v>
      </c>
      <c r="D2520" s="13" t="str">
        <f t="shared" si="83"/>
        <v>1008237499</v>
      </c>
      <c r="E2520" s="17"/>
      <c r="F2520" s="16" t="s">
        <v>20570</v>
      </c>
      <c r="G2520" s="18">
        <v>44119.4452662037</v>
      </c>
      <c r="H2520" s="16" t="s">
        <v>157</v>
      </c>
      <c r="I2520" s="16" t="s">
        <v>20571</v>
      </c>
      <c r="J2520" s="16" t="s">
        <v>20571</v>
      </c>
      <c r="K2520" s="16" t="s">
        <v>20572</v>
      </c>
      <c r="L2520" s="16" t="s">
        <v>20573</v>
      </c>
      <c r="M2520" s="16" t="s">
        <v>20574</v>
      </c>
      <c r="N2520" s="16" t="s">
        <v>442</v>
      </c>
      <c r="O2520" s="16" t="s">
        <v>443</v>
      </c>
      <c r="P2520" s="19">
        <v>620000</v>
      </c>
      <c r="Q2520" s="19">
        <v>6650</v>
      </c>
      <c r="R2520" s="19">
        <v>11000</v>
      </c>
      <c r="S2520" s="19">
        <v>0</v>
      </c>
      <c r="T2520" s="19">
        <v>0</v>
      </c>
      <c r="U2520" s="19"/>
      <c r="V2520" s="19">
        <v>0</v>
      </c>
      <c r="W2520" s="19"/>
      <c r="X2520" s="19">
        <v>0</v>
      </c>
      <c r="Y2520" s="19">
        <v>637650</v>
      </c>
      <c r="Z2520" s="19">
        <v>637650</v>
      </c>
      <c r="AA2520" s="20" t="s">
        <v>20575</v>
      </c>
      <c r="AB2520" s="19" t="s">
        <v>151</v>
      </c>
      <c r="AC2520" s="19" t="s">
        <v>112</v>
      </c>
    </row>
    <row r="2521" spans="1:29" x14ac:dyDescent="0.25">
      <c r="A2521" s="13" t="str">
        <f t="shared" si="84"/>
        <v>1952437570</v>
      </c>
      <c r="B2521" s="16">
        <v>450</v>
      </c>
      <c r="C2521" s="17" t="s">
        <v>20576</v>
      </c>
      <c r="D2521" s="13" t="str">
        <f t="shared" si="83"/>
        <v>1952437570</v>
      </c>
      <c r="E2521" s="17"/>
      <c r="F2521" s="16" t="s">
        <v>20577</v>
      </c>
      <c r="G2521" s="18">
        <v>44119.458958333336</v>
      </c>
      <c r="H2521" s="16" t="s">
        <v>157</v>
      </c>
      <c r="I2521" s="16" t="s">
        <v>20578</v>
      </c>
      <c r="J2521" s="16" t="s">
        <v>20578</v>
      </c>
      <c r="K2521" s="16" t="s">
        <v>20579</v>
      </c>
      <c r="L2521" s="16" t="s">
        <v>20580</v>
      </c>
      <c r="M2521" s="16" t="s">
        <v>20581</v>
      </c>
      <c r="N2521" s="16" t="s">
        <v>20582</v>
      </c>
      <c r="O2521" s="16" t="s">
        <v>20583</v>
      </c>
      <c r="P2521" s="19">
        <v>50000</v>
      </c>
      <c r="Q2521" s="19">
        <v>6650</v>
      </c>
      <c r="R2521" s="19">
        <v>0</v>
      </c>
      <c r="S2521" s="19">
        <v>0</v>
      </c>
      <c r="T2521" s="19">
        <v>0</v>
      </c>
      <c r="U2521" s="19"/>
      <c r="V2521" s="19">
        <v>0</v>
      </c>
      <c r="W2521" s="19"/>
      <c r="X2521" s="19">
        <v>0</v>
      </c>
      <c r="Y2521" s="19">
        <v>56650</v>
      </c>
      <c r="Z2521" s="19">
        <v>56650</v>
      </c>
      <c r="AA2521" s="20"/>
      <c r="AB2521" s="19"/>
      <c r="AC2521" s="19" t="s">
        <v>112</v>
      </c>
    </row>
    <row r="2522" spans="1:29" x14ac:dyDescent="0.25">
      <c r="A2522" s="13" t="str">
        <f t="shared" si="84"/>
        <v>1372437635</v>
      </c>
      <c r="B2522" s="16">
        <v>451</v>
      </c>
      <c r="C2522" s="17" t="s">
        <v>20584</v>
      </c>
      <c r="D2522" s="13" t="str">
        <f t="shared" si="83"/>
        <v>1372437635</v>
      </c>
      <c r="E2522" s="17"/>
      <c r="F2522" s="16" t="s">
        <v>20585</v>
      </c>
      <c r="G2522" s="18">
        <v>44119.459351851852</v>
      </c>
      <c r="H2522" s="16" t="s">
        <v>157</v>
      </c>
      <c r="I2522" s="16" t="s">
        <v>20586</v>
      </c>
      <c r="J2522" s="16" t="s">
        <v>20586</v>
      </c>
      <c r="K2522" s="16" t="s">
        <v>20587</v>
      </c>
      <c r="L2522" s="16" t="s">
        <v>20588</v>
      </c>
      <c r="M2522" s="16" t="s">
        <v>20589</v>
      </c>
      <c r="N2522" s="16" t="s">
        <v>20590</v>
      </c>
      <c r="O2522" s="16" t="s">
        <v>20591</v>
      </c>
      <c r="P2522" s="19">
        <v>50000</v>
      </c>
      <c r="Q2522" s="19">
        <v>6650</v>
      </c>
      <c r="R2522" s="19">
        <v>0</v>
      </c>
      <c r="S2522" s="19">
        <v>0</v>
      </c>
      <c r="T2522" s="19">
        <v>0</v>
      </c>
      <c r="U2522" s="19"/>
      <c r="V2522" s="19">
        <v>0</v>
      </c>
      <c r="W2522" s="19"/>
      <c r="X2522" s="19">
        <v>0</v>
      </c>
      <c r="Y2522" s="19">
        <v>56650</v>
      </c>
      <c r="Z2522" s="19">
        <v>56650</v>
      </c>
      <c r="AA2522" s="20"/>
      <c r="AB2522" s="19"/>
      <c r="AC2522" s="19" t="s">
        <v>112</v>
      </c>
    </row>
    <row r="2523" spans="1:29" x14ac:dyDescent="0.25">
      <c r="A2523" s="13" t="str">
        <f t="shared" si="84"/>
        <v>1025437506</v>
      </c>
      <c r="B2523" s="16">
        <v>452</v>
      </c>
      <c r="C2523" s="17" t="s">
        <v>20592</v>
      </c>
      <c r="D2523" s="13" t="str">
        <f t="shared" si="83"/>
        <v>1025437506</v>
      </c>
      <c r="E2523" s="17"/>
      <c r="F2523" s="16" t="s">
        <v>20593</v>
      </c>
      <c r="G2523" s="18">
        <v>44119.460787037038</v>
      </c>
      <c r="H2523" s="16" t="s">
        <v>157</v>
      </c>
      <c r="I2523" s="16" t="s">
        <v>20594</v>
      </c>
      <c r="J2523" s="16" t="s">
        <v>20594</v>
      </c>
      <c r="K2523" s="16" t="s">
        <v>20595</v>
      </c>
      <c r="L2523" s="16" t="s">
        <v>20596</v>
      </c>
      <c r="M2523" s="16" t="s">
        <v>20597</v>
      </c>
      <c r="N2523" s="16" t="s">
        <v>1001</v>
      </c>
      <c r="O2523" s="16" t="s">
        <v>1002</v>
      </c>
      <c r="P2523" s="19">
        <v>120000</v>
      </c>
      <c r="Q2523" s="19">
        <v>6650</v>
      </c>
      <c r="R2523" s="19">
        <v>8000</v>
      </c>
      <c r="S2523" s="19">
        <v>0</v>
      </c>
      <c r="T2523" s="19">
        <v>0</v>
      </c>
      <c r="U2523" s="19"/>
      <c r="V2523" s="19">
        <v>0</v>
      </c>
      <c r="W2523" s="19"/>
      <c r="X2523" s="19">
        <v>0</v>
      </c>
      <c r="Y2523" s="19">
        <v>134650</v>
      </c>
      <c r="Z2523" s="19">
        <v>134650</v>
      </c>
      <c r="AA2523" s="20" t="s">
        <v>20598</v>
      </c>
      <c r="AB2523" s="19" t="s">
        <v>158</v>
      </c>
      <c r="AC2523" s="19" t="s">
        <v>112</v>
      </c>
    </row>
    <row r="2524" spans="1:29" x14ac:dyDescent="0.25">
      <c r="A2524" s="13" t="str">
        <f t="shared" si="84"/>
        <v>1278437730</v>
      </c>
      <c r="B2524" s="16">
        <v>453</v>
      </c>
      <c r="C2524" s="17" t="s">
        <v>20599</v>
      </c>
      <c r="D2524" s="13" t="str">
        <f t="shared" si="83"/>
        <v>1278437730</v>
      </c>
      <c r="E2524" s="17"/>
      <c r="F2524" s="16" t="s">
        <v>20600</v>
      </c>
      <c r="G2524" s="18">
        <v>44119.464432870373</v>
      </c>
      <c r="H2524" s="16" t="s">
        <v>157</v>
      </c>
      <c r="I2524" s="16" t="s">
        <v>20601</v>
      </c>
      <c r="J2524" s="16" t="s">
        <v>20601</v>
      </c>
      <c r="K2524" s="16" t="s">
        <v>20602</v>
      </c>
      <c r="L2524" s="16" t="s">
        <v>20603</v>
      </c>
      <c r="M2524" s="16" t="s">
        <v>20604</v>
      </c>
      <c r="N2524" s="16" t="s">
        <v>243</v>
      </c>
      <c r="O2524" s="16" t="s">
        <v>244</v>
      </c>
      <c r="P2524" s="19">
        <v>100000</v>
      </c>
      <c r="Q2524" s="19">
        <v>6650</v>
      </c>
      <c r="R2524" s="19">
        <v>0</v>
      </c>
      <c r="S2524" s="19">
        <v>0</v>
      </c>
      <c r="T2524" s="19">
        <v>0</v>
      </c>
      <c r="U2524" s="19"/>
      <c r="V2524" s="19">
        <v>0</v>
      </c>
      <c r="W2524" s="19"/>
      <c r="X2524" s="19">
        <v>0</v>
      </c>
      <c r="Y2524" s="19">
        <v>106650</v>
      </c>
      <c r="Z2524" s="19">
        <v>106650</v>
      </c>
      <c r="AA2524" s="20"/>
      <c r="AB2524" s="19"/>
      <c r="AC2524" s="19" t="s">
        <v>112</v>
      </c>
    </row>
    <row r="2525" spans="1:29" x14ac:dyDescent="0.25">
      <c r="A2525" s="13" t="str">
        <f t="shared" si="84"/>
        <v>1191537509</v>
      </c>
      <c r="B2525" s="16">
        <v>454</v>
      </c>
      <c r="C2525" s="17" t="s">
        <v>20605</v>
      </c>
      <c r="D2525" s="13" t="str">
        <f t="shared" si="83"/>
        <v>1191537509</v>
      </c>
      <c r="E2525" s="17"/>
      <c r="F2525" s="16" t="s">
        <v>20606</v>
      </c>
      <c r="G2525" s="18">
        <v>44119.468344907407</v>
      </c>
      <c r="H2525" s="16" t="s">
        <v>157</v>
      </c>
      <c r="I2525" s="16" t="s">
        <v>20607</v>
      </c>
      <c r="J2525" s="16" t="s">
        <v>20607</v>
      </c>
      <c r="K2525" s="16" t="s">
        <v>20608</v>
      </c>
      <c r="L2525" s="16" t="s">
        <v>20609</v>
      </c>
      <c r="M2525" s="16" t="s">
        <v>20610</v>
      </c>
      <c r="N2525" s="16" t="s">
        <v>344</v>
      </c>
      <c r="O2525" s="16" t="s">
        <v>345</v>
      </c>
      <c r="P2525" s="19">
        <v>620000</v>
      </c>
      <c r="Q2525" s="19">
        <v>6650</v>
      </c>
      <c r="R2525" s="19">
        <v>24000</v>
      </c>
      <c r="S2525" s="19">
        <v>0</v>
      </c>
      <c r="T2525" s="19">
        <v>0</v>
      </c>
      <c r="U2525" s="19"/>
      <c r="V2525" s="19">
        <v>0</v>
      </c>
      <c r="W2525" s="19"/>
      <c r="X2525" s="19">
        <v>0</v>
      </c>
      <c r="Y2525" s="19">
        <v>650650</v>
      </c>
      <c r="Z2525" s="19">
        <v>650650</v>
      </c>
      <c r="AA2525" s="20"/>
      <c r="AB2525" s="19" t="s">
        <v>179</v>
      </c>
      <c r="AC2525" s="19" t="s">
        <v>112</v>
      </c>
    </row>
    <row r="2526" spans="1:29" x14ac:dyDescent="0.25">
      <c r="A2526" s="13" t="str">
        <f t="shared" si="84"/>
        <v>1979637599</v>
      </c>
      <c r="B2526" s="16">
        <v>455</v>
      </c>
      <c r="C2526" s="17" t="s">
        <v>20611</v>
      </c>
      <c r="D2526" s="13" t="str">
        <f t="shared" si="83"/>
        <v>1979637599</v>
      </c>
      <c r="E2526" s="17"/>
      <c r="F2526" s="16" t="s">
        <v>20612</v>
      </c>
      <c r="G2526" s="18">
        <v>44119.489791666667</v>
      </c>
      <c r="H2526" s="16" t="s">
        <v>157</v>
      </c>
      <c r="I2526" s="16" t="s">
        <v>20613</v>
      </c>
      <c r="J2526" s="16" t="s">
        <v>20613</v>
      </c>
      <c r="K2526" s="16" t="s">
        <v>20614</v>
      </c>
      <c r="L2526" s="16" t="s">
        <v>20615</v>
      </c>
      <c r="M2526" s="16" t="s">
        <v>20616</v>
      </c>
      <c r="N2526" s="16" t="s">
        <v>13800</v>
      </c>
      <c r="O2526" s="16" t="s">
        <v>13801</v>
      </c>
      <c r="P2526" s="19">
        <v>1108000</v>
      </c>
      <c r="Q2526" s="19">
        <v>6650</v>
      </c>
      <c r="R2526" s="19">
        <v>10000</v>
      </c>
      <c r="S2526" s="19">
        <v>0</v>
      </c>
      <c r="T2526" s="19">
        <v>0</v>
      </c>
      <c r="U2526" s="19"/>
      <c r="V2526" s="19">
        <v>0</v>
      </c>
      <c r="W2526" s="19"/>
      <c r="X2526" s="19">
        <v>0</v>
      </c>
      <c r="Y2526" s="19">
        <v>1124650</v>
      </c>
      <c r="Z2526" s="19">
        <v>1124650</v>
      </c>
      <c r="AA2526" s="20" t="s">
        <v>20617</v>
      </c>
      <c r="AB2526" s="19" t="s">
        <v>162</v>
      </c>
      <c r="AC2526" s="19" t="s">
        <v>112</v>
      </c>
    </row>
    <row r="2527" spans="1:29" x14ac:dyDescent="0.25">
      <c r="A2527" s="13" t="str">
        <f t="shared" si="84"/>
        <v>1356087753</v>
      </c>
      <c r="B2527" s="16">
        <v>456</v>
      </c>
      <c r="C2527" s="17" t="s">
        <v>20618</v>
      </c>
      <c r="D2527" s="13" t="str">
        <f t="shared" si="83"/>
        <v>1356087753</v>
      </c>
      <c r="E2527" s="17"/>
      <c r="F2527" s="16" t="s">
        <v>20619</v>
      </c>
      <c r="G2527" s="18">
        <v>44119.497488425928</v>
      </c>
      <c r="H2527" s="16" t="s">
        <v>157</v>
      </c>
      <c r="I2527" s="16" t="s">
        <v>20620</v>
      </c>
      <c r="J2527" s="16" t="s">
        <v>20620</v>
      </c>
      <c r="K2527" s="16" t="s">
        <v>20621</v>
      </c>
      <c r="L2527" s="16" t="s">
        <v>20622</v>
      </c>
      <c r="M2527" s="16" t="s">
        <v>20623</v>
      </c>
      <c r="N2527" s="16" t="s">
        <v>20624</v>
      </c>
      <c r="O2527" s="16" t="s">
        <v>20625</v>
      </c>
      <c r="P2527" s="19">
        <v>50000</v>
      </c>
      <c r="Q2527" s="19">
        <v>6650</v>
      </c>
      <c r="R2527" s="19">
        <v>7000</v>
      </c>
      <c r="S2527" s="19">
        <v>0</v>
      </c>
      <c r="T2527" s="19">
        <v>0</v>
      </c>
      <c r="U2527" s="19"/>
      <c r="V2527" s="19">
        <v>0</v>
      </c>
      <c r="W2527" s="19"/>
      <c r="X2527" s="19">
        <v>0</v>
      </c>
      <c r="Y2527" s="19">
        <v>63650</v>
      </c>
      <c r="Z2527" s="19">
        <v>63650</v>
      </c>
      <c r="AA2527" s="20" t="s">
        <v>20626</v>
      </c>
      <c r="AB2527" s="19" t="s">
        <v>158</v>
      </c>
      <c r="AC2527" s="19" t="s">
        <v>112</v>
      </c>
    </row>
    <row r="2528" spans="1:29" x14ac:dyDescent="0.25">
      <c r="A2528" s="13" t="str">
        <f t="shared" si="84"/>
        <v>1819737230</v>
      </c>
      <c r="B2528" s="16">
        <v>457</v>
      </c>
      <c r="C2528" s="17" t="s">
        <v>20627</v>
      </c>
      <c r="D2528" s="13" t="str">
        <f t="shared" si="83"/>
        <v>1819737230</v>
      </c>
      <c r="E2528" s="17"/>
      <c r="F2528" s="16" t="s">
        <v>20628</v>
      </c>
      <c r="G2528" s="18">
        <v>44119.499756944446</v>
      </c>
      <c r="H2528" s="16" t="s">
        <v>157</v>
      </c>
      <c r="I2528" s="16" t="s">
        <v>20629</v>
      </c>
      <c r="J2528" s="16" t="s">
        <v>20629</v>
      </c>
      <c r="K2528" s="16" t="s">
        <v>20630</v>
      </c>
      <c r="L2528" s="16" t="s">
        <v>20631</v>
      </c>
      <c r="M2528" s="16" t="s">
        <v>20632</v>
      </c>
      <c r="N2528" s="16" t="s">
        <v>827</v>
      </c>
      <c r="O2528" s="16" t="s">
        <v>828</v>
      </c>
      <c r="P2528" s="19">
        <v>300000</v>
      </c>
      <c r="Q2528" s="19">
        <v>6650</v>
      </c>
      <c r="R2528" s="19">
        <v>10000</v>
      </c>
      <c r="S2528" s="19">
        <v>0</v>
      </c>
      <c r="T2528" s="19">
        <v>0</v>
      </c>
      <c r="U2528" s="19"/>
      <c r="V2528" s="19">
        <v>0</v>
      </c>
      <c r="W2528" s="19"/>
      <c r="X2528" s="19">
        <v>0</v>
      </c>
      <c r="Y2528" s="19">
        <v>316650</v>
      </c>
      <c r="Z2528" s="19">
        <v>316650</v>
      </c>
      <c r="AA2528" s="20" t="s">
        <v>20633</v>
      </c>
      <c r="AB2528" s="19" t="s">
        <v>162</v>
      </c>
      <c r="AC2528" s="19" t="s">
        <v>112</v>
      </c>
    </row>
    <row r="2529" spans="1:31" x14ac:dyDescent="0.25">
      <c r="A2529" s="13" t="str">
        <f t="shared" si="84"/>
        <v>1168537266</v>
      </c>
      <c r="B2529" s="16">
        <v>458</v>
      </c>
      <c r="C2529" s="17" t="s">
        <v>20634</v>
      </c>
      <c r="D2529" s="13" t="str">
        <f t="shared" si="83"/>
        <v>1168537266</v>
      </c>
      <c r="E2529" s="17"/>
      <c r="F2529" s="16" t="s">
        <v>20635</v>
      </c>
      <c r="G2529" s="18">
        <v>44119.508356481485</v>
      </c>
      <c r="H2529" s="16" t="s">
        <v>157</v>
      </c>
      <c r="I2529" s="16" t="s">
        <v>20636</v>
      </c>
      <c r="J2529" s="16" t="s">
        <v>20636</v>
      </c>
      <c r="K2529" s="16" t="s">
        <v>20637</v>
      </c>
      <c r="L2529" s="16" t="s">
        <v>20638</v>
      </c>
      <c r="M2529" s="16" t="s">
        <v>20639</v>
      </c>
      <c r="N2529" s="16" t="s">
        <v>822</v>
      </c>
      <c r="O2529" s="16" t="s">
        <v>823</v>
      </c>
      <c r="P2529" s="19">
        <v>950000</v>
      </c>
      <c r="Q2529" s="19">
        <v>6650</v>
      </c>
      <c r="R2529" s="19">
        <v>8000</v>
      </c>
      <c r="S2529" s="19">
        <v>0</v>
      </c>
      <c r="T2529" s="19">
        <v>0</v>
      </c>
      <c r="U2529" s="19"/>
      <c r="V2529" s="19">
        <v>0</v>
      </c>
      <c r="W2529" s="19"/>
      <c r="X2529" s="19">
        <v>0</v>
      </c>
      <c r="Y2529" s="19">
        <v>964650</v>
      </c>
      <c r="Z2529" s="19">
        <v>964650</v>
      </c>
      <c r="AA2529" s="20" t="s">
        <v>20640</v>
      </c>
      <c r="AB2529" s="19" t="s">
        <v>158</v>
      </c>
      <c r="AC2529" s="19" t="s">
        <v>112</v>
      </c>
    </row>
    <row r="2530" spans="1:31" x14ac:dyDescent="0.25">
      <c r="A2530" s="13" t="str">
        <f t="shared" si="84"/>
        <v>1922937290</v>
      </c>
      <c r="B2530" s="16">
        <v>459</v>
      </c>
      <c r="C2530" s="17" t="s">
        <v>20641</v>
      </c>
      <c r="D2530" s="13" t="str">
        <f t="shared" si="83"/>
        <v>1922937290</v>
      </c>
      <c r="E2530" s="17"/>
      <c r="F2530" s="16" t="s">
        <v>20642</v>
      </c>
      <c r="G2530" s="18">
        <v>44119.516562500001</v>
      </c>
      <c r="H2530" s="16" t="s">
        <v>157</v>
      </c>
      <c r="I2530" s="16" t="s">
        <v>20643</v>
      </c>
      <c r="J2530" s="16" t="s">
        <v>20643</v>
      </c>
      <c r="K2530" s="16" t="s">
        <v>20644</v>
      </c>
      <c r="L2530" s="16" t="s">
        <v>20645</v>
      </c>
      <c r="M2530" s="16" t="s">
        <v>20646</v>
      </c>
      <c r="N2530" s="16" t="s">
        <v>20647</v>
      </c>
      <c r="O2530" s="16" t="s">
        <v>633</v>
      </c>
      <c r="P2530" s="19">
        <v>500000</v>
      </c>
      <c r="Q2530" s="19">
        <v>6650</v>
      </c>
      <c r="R2530" s="19">
        <v>0</v>
      </c>
      <c r="S2530" s="19">
        <v>0</v>
      </c>
      <c r="T2530" s="19">
        <v>0</v>
      </c>
      <c r="U2530" s="19"/>
      <c r="V2530" s="19">
        <v>0</v>
      </c>
      <c r="W2530" s="19"/>
      <c r="X2530" s="19">
        <v>0</v>
      </c>
      <c r="Y2530" s="19">
        <v>506650</v>
      </c>
      <c r="Z2530" s="19">
        <v>506650</v>
      </c>
      <c r="AA2530" s="20"/>
      <c r="AB2530" s="19"/>
      <c r="AC2530" s="19" t="s">
        <v>112</v>
      </c>
    </row>
    <row r="2531" spans="1:31" x14ac:dyDescent="0.25">
      <c r="A2531" s="13" t="str">
        <f t="shared" si="84"/>
        <v>1662047624</v>
      </c>
      <c r="B2531" s="16">
        <v>460</v>
      </c>
      <c r="C2531" s="17" t="s">
        <v>20648</v>
      </c>
      <c r="D2531" s="13" t="str">
        <f t="shared" si="83"/>
        <v>1662047624</v>
      </c>
      <c r="E2531" s="17"/>
      <c r="F2531" s="16" t="s">
        <v>20649</v>
      </c>
      <c r="G2531" s="18">
        <v>44119.527592592596</v>
      </c>
      <c r="H2531" s="16" t="s">
        <v>157</v>
      </c>
      <c r="I2531" s="16" t="s">
        <v>20650</v>
      </c>
      <c r="J2531" s="16" t="s">
        <v>20650</v>
      </c>
      <c r="K2531" s="16" t="s">
        <v>20651</v>
      </c>
      <c r="L2531" s="16" t="s">
        <v>20652</v>
      </c>
      <c r="M2531" s="16" t="s">
        <v>20653</v>
      </c>
      <c r="N2531" s="16" t="s">
        <v>20654</v>
      </c>
      <c r="O2531" s="16" t="s">
        <v>20655</v>
      </c>
      <c r="P2531" s="19">
        <v>120000</v>
      </c>
      <c r="Q2531" s="19">
        <v>6650</v>
      </c>
      <c r="R2531" s="19">
        <v>10000</v>
      </c>
      <c r="S2531" s="19">
        <v>0</v>
      </c>
      <c r="T2531" s="19">
        <v>0</v>
      </c>
      <c r="U2531" s="19"/>
      <c r="V2531" s="19">
        <v>0</v>
      </c>
      <c r="W2531" s="19"/>
      <c r="X2531" s="19">
        <v>0</v>
      </c>
      <c r="Y2531" s="19">
        <v>136650</v>
      </c>
      <c r="Z2531" s="19">
        <v>136650</v>
      </c>
      <c r="AA2531" s="20" t="s">
        <v>20656</v>
      </c>
      <c r="AB2531" s="19" t="s">
        <v>168</v>
      </c>
      <c r="AC2531" s="19" t="s">
        <v>112</v>
      </c>
    </row>
    <row r="2532" spans="1:31" x14ac:dyDescent="0.25">
      <c r="A2532" s="13" t="str">
        <f t="shared" si="84"/>
        <v>1400147711</v>
      </c>
      <c r="B2532" s="16">
        <v>461</v>
      </c>
      <c r="C2532" s="17" t="s">
        <v>20657</v>
      </c>
      <c r="D2532" s="13" t="str">
        <f t="shared" si="83"/>
        <v>1400147711</v>
      </c>
      <c r="E2532" s="17"/>
      <c r="F2532" s="16" t="s">
        <v>20658</v>
      </c>
      <c r="G2532" s="18">
        <v>44119.53565972222</v>
      </c>
      <c r="H2532" s="16" t="s">
        <v>157</v>
      </c>
      <c r="I2532" s="16" t="s">
        <v>20659</v>
      </c>
      <c r="J2532" s="16" t="s">
        <v>20659</v>
      </c>
      <c r="K2532" s="16" t="s">
        <v>20660</v>
      </c>
      <c r="L2532" s="16" t="s">
        <v>20661</v>
      </c>
      <c r="M2532" s="16" t="s">
        <v>20662</v>
      </c>
      <c r="N2532" s="16" t="s">
        <v>291</v>
      </c>
      <c r="O2532" s="16" t="s">
        <v>292</v>
      </c>
      <c r="P2532" s="19">
        <v>1370000</v>
      </c>
      <c r="Q2532" s="19">
        <v>6650</v>
      </c>
      <c r="R2532" s="19">
        <v>0</v>
      </c>
      <c r="S2532" s="19">
        <v>0</v>
      </c>
      <c r="T2532" s="19">
        <v>0</v>
      </c>
      <c r="U2532" s="19"/>
      <c r="V2532" s="19">
        <v>0</v>
      </c>
      <c r="W2532" s="19"/>
      <c r="X2532" s="19">
        <v>0</v>
      </c>
      <c r="Y2532" s="19">
        <v>1376650</v>
      </c>
      <c r="Z2532" s="19">
        <v>1376650</v>
      </c>
      <c r="AA2532" s="20"/>
      <c r="AB2532" s="19"/>
      <c r="AC2532" s="19" t="s">
        <v>112</v>
      </c>
    </row>
    <row r="2533" spans="1:31" x14ac:dyDescent="0.25">
      <c r="A2533" s="13" t="str">
        <f t="shared" si="84"/>
        <v>1811147388</v>
      </c>
      <c r="B2533" s="16">
        <v>462</v>
      </c>
      <c r="C2533" s="17" t="s">
        <v>20663</v>
      </c>
      <c r="D2533" s="13" t="str">
        <f t="shared" si="83"/>
        <v>1811147388</v>
      </c>
      <c r="E2533" s="17"/>
      <c r="F2533" s="16" t="s">
        <v>20664</v>
      </c>
      <c r="G2533" s="18">
        <v>44119.537534722222</v>
      </c>
      <c r="H2533" s="16" t="s">
        <v>157</v>
      </c>
      <c r="I2533" s="16" t="s">
        <v>20665</v>
      </c>
      <c r="J2533" s="16" t="s">
        <v>20665</v>
      </c>
      <c r="K2533" s="16" t="s">
        <v>20666</v>
      </c>
      <c r="L2533" s="16" t="s">
        <v>20667</v>
      </c>
      <c r="M2533" s="16" t="s">
        <v>20668</v>
      </c>
      <c r="N2533" s="16" t="s">
        <v>20669</v>
      </c>
      <c r="O2533" s="16" t="s">
        <v>20670</v>
      </c>
      <c r="P2533" s="19">
        <v>50000</v>
      </c>
      <c r="Q2533" s="19">
        <v>6650</v>
      </c>
      <c r="R2533" s="19">
        <v>0</v>
      </c>
      <c r="S2533" s="19">
        <v>0</v>
      </c>
      <c r="T2533" s="19">
        <v>0</v>
      </c>
      <c r="U2533" s="19"/>
      <c r="V2533" s="19">
        <v>0</v>
      </c>
      <c r="W2533" s="19"/>
      <c r="X2533" s="19">
        <v>0</v>
      </c>
      <c r="Y2533" s="19">
        <v>56650</v>
      </c>
      <c r="Z2533" s="19">
        <v>56650</v>
      </c>
      <c r="AA2533" s="20"/>
      <c r="AB2533" s="19"/>
      <c r="AC2533" s="19" t="s">
        <v>112</v>
      </c>
    </row>
    <row r="2534" spans="1:31" x14ac:dyDescent="0.25">
      <c r="A2534" s="13" t="str">
        <f t="shared" si="84"/>
        <v>1832147409</v>
      </c>
      <c r="B2534" s="16">
        <v>463</v>
      </c>
      <c r="C2534" s="17" t="s">
        <v>20671</v>
      </c>
      <c r="D2534" s="13" t="str">
        <f t="shared" si="83"/>
        <v>1832147409</v>
      </c>
      <c r="E2534" s="17"/>
      <c r="F2534" s="16" t="s">
        <v>20672</v>
      </c>
      <c r="G2534" s="18">
        <v>44119.539641203701</v>
      </c>
      <c r="H2534" s="16" t="s">
        <v>157</v>
      </c>
      <c r="I2534" s="16" t="s">
        <v>20673</v>
      </c>
      <c r="J2534" s="16" t="s">
        <v>20673</v>
      </c>
      <c r="K2534" s="16" t="s">
        <v>20674</v>
      </c>
      <c r="L2534" s="16" t="s">
        <v>20675</v>
      </c>
      <c r="M2534" s="16" t="s">
        <v>20676</v>
      </c>
      <c r="N2534" s="16" t="s">
        <v>310</v>
      </c>
      <c r="O2534" s="16" t="s">
        <v>311</v>
      </c>
      <c r="P2534" s="19">
        <v>950000</v>
      </c>
      <c r="Q2534" s="19">
        <v>6650</v>
      </c>
      <c r="R2534" s="19">
        <v>0</v>
      </c>
      <c r="S2534" s="19">
        <v>0</v>
      </c>
      <c r="T2534" s="19">
        <v>0</v>
      </c>
      <c r="U2534" s="19"/>
      <c r="V2534" s="19">
        <v>0</v>
      </c>
      <c r="W2534" s="19"/>
      <c r="X2534" s="19">
        <v>0</v>
      </c>
      <c r="Y2534" s="19">
        <v>956650</v>
      </c>
      <c r="Z2534" s="19">
        <v>956650</v>
      </c>
      <c r="AA2534" s="20"/>
      <c r="AB2534" s="19"/>
      <c r="AC2534" s="19" t="s">
        <v>112</v>
      </c>
    </row>
    <row r="2535" spans="1:31" x14ac:dyDescent="0.25">
      <c r="A2535" s="13" t="str">
        <f t="shared" si="84"/>
        <v>1783147657</v>
      </c>
      <c r="B2535" s="16">
        <v>464</v>
      </c>
      <c r="C2535" s="17" t="s">
        <v>20677</v>
      </c>
      <c r="D2535" s="13" t="str">
        <f t="shared" si="83"/>
        <v>1783147657</v>
      </c>
      <c r="E2535" s="17"/>
      <c r="F2535" s="16" t="s">
        <v>20678</v>
      </c>
      <c r="G2535" s="18">
        <v>44119.539756944447</v>
      </c>
      <c r="H2535" s="16" t="s">
        <v>157</v>
      </c>
      <c r="I2535" s="16" t="s">
        <v>20679</v>
      </c>
      <c r="J2535" s="16" t="s">
        <v>20679</v>
      </c>
      <c r="K2535" s="16" t="s">
        <v>20680</v>
      </c>
      <c r="L2535" s="16" t="s">
        <v>20681</v>
      </c>
      <c r="M2535" s="16" t="s">
        <v>20682</v>
      </c>
      <c r="N2535" s="16" t="s">
        <v>20683</v>
      </c>
      <c r="O2535" s="16" t="s">
        <v>20684</v>
      </c>
      <c r="P2535" s="19">
        <v>1200000</v>
      </c>
      <c r="Q2535" s="19">
        <v>6650</v>
      </c>
      <c r="R2535" s="19">
        <v>0</v>
      </c>
      <c r="S2535" s="19">
        <v>0</v>
      </c>
      <c r="T2535" s="19">
        <v>0</v>
      </c>
      <c r="U2535" s="19"/>
      <c r="V2535" s="19">
        <v>0</v>
      </c>
      <c r="W2535" s="19"/>
      <c r="X2535" s="19">
        <v>0</v>
      </c>
      <c r="Y2535" s="19">
        <v>1206650</v>
      </c>
      <c r="Z2535" s="19">
        <v>1206650</v>
      </c>
      <c r="AA2535" s="20"/>
      <c r="AB2535" s="19"/>
      <c r="AC2535" s="19" t="s">
        <v>112</v>
      </c>
    </row>
    <row r="2536" spans="1:31" x14ac:dyDescent="0.25">
      <c r="A2536" s="13" t="str">
        <f t="shared" si="84"/>
        <v>1584147656</v>
      </c>
      <c r="B2536" s="16">
        <v>465</v>
      </c>
      <c r="C2536" s="17" t="s">
        <v>20685</v>
      </c>
      <c r="D2536" s="13" t="str">
        <f t="shared" si="83"/>
        <v>1584147656</v>
      </c>
      <c r="E2536" s="17"/>
      <c r="F2536" s="16" t="s">
        <v>20686</v>
      </c>
      <c r="G2536" s="18">
        <v>44119.541307870371</v>
      </c>
      <c r="H2536" s="16" t="s">
        <v>157</v>
      </c>
      <c r="I2536" s="16" t="s">
        <v>20687</v>
      </c>
      <c r="J2536" s="16" t="s">
        <v>20687</v>
      </c>
      <c r="K2536" s="16" t="s">
        <v>20688</v>
      </c>
      <c r="L2536" s="16" t="s">
        <v>20689</v>
      </c>
      <c r="M2536" s="16" t="s">
        <v>20690</v>
      </c>
      <c r="N2536" s="16" t="s">
        <v>899</v>
      </c>
      <c r="O2536" s="16" t="s">
        <v>100</v>
      </c>
      <c r="P2536" s="19">
        <v>330000</v>
      </c>
      <c r="Q2536" s="19">
        <v>6650</v>
      </c>
      <c r="R2536" s="19">
        <v>10000</v>
      </c>
      <c r="S2536" s="19">
        <v>0</v>
      </c>
      <c r="T2536" s="19">
        <v>0</v>
      </c>
      <c r="U2536" s="19"/>
      <c r="V2536" s="19">
        <v>0</v>
      </c>
      <c r="W2536" s="19"/>
      <c r="X2536" s="19">
        <v>0</v>
      </c>
      <c r="Y2536" s="19">
        <v>346650</v>
      </c>
      <c r="Z2536" s="19">
        <v>346650</v>
      </c>
      <c r="AA2536" s="20" t="s">
        <v>20691</v>
      </c>
      <c r="AB2536" s="19" t="s">
        <v>163</v>
      </c>
      <c r="AC2536" s="19" t="s">
        <v>112</v>
      </c>
    </row>
    <row r="2537" spans="1:31" ht="15" customHeight="1" x14ac:dyDescent="0.25">
      <c r="A2537" s="13" t="e">
        <f t="shared" si="84"/>
        <v>#VALUE!</v>
      </c>
      <c r="B2537" s="21" t="s">
        <v>924</v>
      </c>
      <c r="C2537" s="22"/>
      <c r="D2537" s="13" t="e">
        <f t="shared" si="83"/>
        <v>#VALUE!</v>
      </c>
      <c r="E2537" s="22"/>
      <c r="F2537" s="22"/>
      <c r="G2537" s="22"/>
      <c r="H2537" s="22"/>
      <c r="I2537" s="22"/>
      <c r="J2537" s="22"/>
      <c r="K2537" s="22"/>
      <c r="L2537" s="22"/>
      <c r="M2537" s="22"/>
      <c r="N2537" s="22"/>
      <c r="O2537" s="23"/>
      <c r="P2537" s="19">
        <v>264431000</v>
      </c>
      <c r="Q2537" s="19">
        <v>3090800</v>
      </c>
      <c r="R2537" s="19">
        <v>5705000</v>
      </c>
      <c r="S2537" s="19">
        <v>0</v>
      </c>
      <c r="T2537" s="19">
        <v>0</v>
      </c>
      <c r="U2537" s="19"/>
      <c r="V2537" s="19">
        <v>0</v>
      </c>
      <c r="W2537" s="19"/>
      <c r="X2537" s="19">
        <v>0</v>
      </c>
      <c r="Y2537" s="19">
        <v>273226800</v>
      </c>
      <c r="Z2537" s="19">
        <v>273226800</v>
      </c>
      <c r="AA2537" s="24"/>
      <c r="AB2537" s="24"/>
      <c r="AC2537" s="25"/>
    </row>
    <row r="2538" spans="1:31" x14ac:dyDescent="0.25">
      <c r="A2538" s="13" t="e">
        <f t="shared" si="84"/>
        <v>#VALUE!</v>
      </c>
      <c r="D2538" s="13" t="e">
        <f t="shared" si="83"/>
        <v>#VALUE!</v>
      </c>
    </row>
    <row r="2539" spans="1:31" x14ac:dyDescent="0.25">
      <c r="A2539" s="13" t="str">
        <f t="shared" si="84"/>
        <v>0/09 to 2020/10/15</v>
      </c>
      <c r="B2539" s="10" t="s">
        <v>111</v>
      </c>
      <c r="C2539" s="10" t="s">
        <v>17194</v>
      </c>
      <c r="D2539" s="13" t="str">
        <f t="shared" si="83"/>
        <v>0/09 to 2020/10/15</v>
      </c>
      <c r="E2539" s="32"/>
      <c r="F2539" s="11"/>
      <c r="G2539" s="11"/>
      <c r="H2539" s="11"/>
      <c r="I2539" s="11"/>
      <c r="J2539" s="11"/>
      <c r="K2539" s="11"/>
      <c r="L2539" s="11"/>
      <c r="M2539" s="11"/>
      <c r="N2539" s="11"/>
      <c r="O2539" s="11"/>
      <c r="P2539" s="11"/>
      <c r="Q2539" s="11"/>
      <c r="R2539" s="11"/>
      <c r="S2539" s="12"/>
    </row>
    <row r="2540" spans="1:31" x14ac:dyDescent="0.25">
      <c r="A2540" s="13" t="e">
        <f t="shared" si="84"/>
        <v>#VALUE!</v>
      </c>
      <c r="B2540" s="14"/>
      <c r="D2540" s="13" t="e">
        <f t="shared" si="83"/>
        <v>#VALUE!</v>
      </c>
      <c r="S2540" s="15"/>
    </row>
    <row r="2541" spans="1:31" x14ac:dyDescent="0.25">
      <c r="A2541" s="13" t="str">
        <f t="shared" si="84"/>
        <v>Value</v>
      </c>
      <c r="B2541" s="10" t="s">
        <v>112</v>
      </c>
      <c r="C2541" s="10" t="s">
        <v>113</v>
      </c>
      <c r="D2541" s="13" t="str">
        <f t="shared" si="83"/>
        <v>Value</v>
      </c>
      <c r="E2541" s="10"/>
      <c r="F2541" s="10" t="s">
        <v>114</v>
      </c>
      <c r="G2541" s="10" t="s">
        <v>115</v>
      </c>
      <c r="H2541" s="10" t="s">
        <v>116</v>
      </c>
      <c r="I2541" s="10" t="s">
        <v>117</v>
      </c>
      <c r="K2541" s="10" t="s">
        <v>119</v>
      </c>
      <c r="L2541" s="10" t="s">
        <v>120</v>
      </c>
      <c r="M2541" s="10" t="s">
        <v>121</v>
      </c>
      <c r="N2541" s="10" t="s">
        <v>122</v>
      </c>
      <c r="O2541" s="10" t="s">
        <v>123</v>
      </c>
      <c r="P2541" s="10" t="s">
        <v>124</v>
      </c>
      <c r="Q2541" s="10" t="s">
        <v>125</v>
      </c>
      <c r="Z2541" s="10" t="s">
        <v>134</v>
      </c>
      <c r="AD2541" s="10" t="s">
        <v>925</v>
      </c>
      <c r="AE2541" s="10" t="s">
        <v>926</v>
      </c>
    </row>
    <row r="2542" spans="1:31" x14ac:dyDescent="0.25">
      <c r="A2542" s="13" t="str">
        <f t="shared" si="84"/>
        <v>1233655793</v>
      </c>
      <c r="B2542" s="16">
        <v>1</v>
      </c>
      <c r="C2542" s="17" t="s">
        <v>20692</v>
      </c>
      <c r="D2542" s="13" t="str">
        <f t="shared" si="83"/>
        <v>1233655793</v>
      </c>
      <c r="E2542" s="17"/>
      <c r="F2542" s="16" t="s">
        <v>20693</v>
      </c>
      <c r="G2542" s="26">
        <v>44117</v>
      </c>
      <c r="H2542" s="16" t="s">
        <v>157</v>
      </c>
      <c r="I2542" s="16" t="s">
        <v>20694</v>
      </c>
      <c r="K2542" s="16"/>
      <c r="L2542" s="16"/>
      <c r="M2542" s="16" t="s">
        <v>20695</v>
      </c>
      <c r="N2542" s="16" t="s">
        <v>1513</v>
      </c>
      <c r="O2542" s="16" t="s">
        <v>15797</v>
      </c>
      <c r="P2542" s="19">
        <v>80000</v>
      </c>
      <c r="Q2542" s="19">
        <v>6650</v>
      </c>
      <c r="Z2542" s="19">
        <v>80000</v>
      </c>
      <c r="AD2542" s="16" t="s">
        <v>20696</v>
      </c>
      <c r="AE2542" s="16">
        <v>14</v>
      </c>
    </row>
    <row r="2543" spans="1:31" x14ac:dyDescent="0.25">
      <c r="A2543" s="13" t="str">
        <f t="shared" si="84"/>
        <v>1810266828</v>
      </c>
      <c r="B2543" s="16">
        <v>2</v>
      </c>
      <c r="C2543" s="17" t="s">
        <v>20697</v>
      </c>
      <c r="D2543" s="13" t="str">
        <f t="shared" si="83"/>
        <v>1810266828</v>
      </c>
      <c r="E2543" s="17"/>
      <c r="F2543" s="16" t="s">
        <v>20698</v>
      </c>
      <c r="G2543" s="26">
        <v>44118</v>
      </c>
      <c r="H2543" s="16" t="s">
        <v>157</v>
      </c>
      <c r="I2543" s="16" t="s">
        <v>20699</v>
      </c>
      <c r="K2543" s="16"/>
      <c r="L2543" s="16"/>
      <c r="M2543" s="16" t="s">
        <v>20700</v>
      </c>
      <c r="N2543" s="16" t="s">
        <v>20701</v>
      </c>
      <c r="O2543" s="16" t="s">
        <v>20702</v>
      </c>
      <c r="P2543" s="19">
        <v>80000</v>
      </c>
      <c r="Q2543" s="19">
        <v>6650</v>
      </c>
      <c r="Z2543" s="19">
        <v>80000</v>
      </c>
      <c r="AD2543" s="16" t="s">
        <v>20696</v>
      </c>
      <c r="AE2543" s="16">
        <v>14</v>
      </c>
    </row>
    <row r="2544" spans="1:31" x14ac:dyDescent="0.25">
      <c r="A2544" s="13" t="str">
        <f t="shared" si="84"/>
        <v>1433166753</v>
      </c>
      <c r="B2544" s="16">
        <v>3</v>
      </c>
      <c r="C2544" s="17" t="s">
        <v>20703</v>
      </c>
      <c r="D2544" s="13" t="str">
        <f t="shared" si="83"/>
        <v>1433166753</v>
      </c>
      <c r="E2544" s="17"/>
      <c r="F2544" s="16" t="s">
        <v>20704</v>
      </c>
      <c r="G2544" s="26">
        <v>44118</v>
      </c>
      <c r="H2544" s="16" t="s">
        <v>157</v>
      </c>
      <c r="I2544" s="16" t="s">
        <v>20705</v>
      </c>
      <c r="K2544" s="16"/>
      <c r="L2544" s="16"/>
      <c r="M2544" s="16" t="s">
        <v>20706</v>
      </c>
      <c r="N2544" s="16" t="s">
        <v>20701</v>
      </c>
      <c r="O2544" s="16" t="s">
        <v>20702</v>
      </c>
      <c r="P2544" s="19">
        <v>80000</v>
      </c>
      <c r="Q2544" s="19">
        <v>6650</v>
      </c>
      <c r="Z2544" s="19">
        <v>80000</v>
      </c>
      <c r="AD2544" s="16" t="s">
        <v>20696</v>
      </c>
      <c r="AE2544" s="16">
        <v>14</v>
      </c>
    </row>
    <row r="2545" spans="1:31" x14ac:dyDescent="0.25">
      <c r="A2545" s="13" t="str">
        <f t="shared" si="84"/>
        <v>1164937003</v>
      </c>
      <c r="B2545" s="16">
        <v>4</v>
      </c>
      <c r="C2545" s="17" t="s">
        <v>20707</v>
      </c>
      <c r="D2545" s="13" t="str">
        <f t="shared" ref="D2545:D2547" si="85">RIGHT(C2545,LEN(C2545)-6)</f>
        <v>1164937003</v>
      </c>
      <c r="E2545" s="17"/>
      <c r="F2545" s="16" t="s">
        <v>20708</v>
      </c>
      <c r="G2545" s="26">
        <v>44119</v>
      </c>
      <c r="H2545" s="16" t="s">
        <v>157</v>
      </c>
      <c r="I2545" s="16" t="s">
        <v>20709</v>
      </c>
      <c r="K2545" s="16"/>
      <c r="L2545" s="16"/>
      <c r="M2545" s="16" t="s">
        <v>20710</v>
      </c>
      <c r="N2545" s="16" t="s">
        <v>812</v>
      </c>
      <c r="O2545" s="16" t="s">
        <v>813</v>
      </c>
      <c r="P2545" s="19">
        <v>80000</v>
      </c>
      <c r="Q2545" s="19">
        <v>6650</v>
      </c>
      <c r="Z2545" s="19">
        <v>80000</v>
      </c>
      <c r="AD2545" s="16" t="s">
        <v>20696</v>
      </c>
      <c r="AE2545" s="16">
        <v>14</v>
      </c>
    </row>
    <row r="2546" spans="1:31" x14ac:dyDescent="0.25">
      <c r="A2546" s="13" t="str">
        <f t="shared" si="84"/>
        <v>1997285006</v>
      </c>
      <c r="B2546" s="16">
        <v>5</v>
      </c>
      <c r="C2546" s="17" t="s">
        <v>20711</v>
      </c>
      <c r="D2546" s="13" t="str">
        <f t="shared" si="85"/>
        <v>1997285006</v>
      </c>
      <c r="E2546" s="17"/>
      <c r="F2546" s="16" t="s">
        <v>20712</v>
      </c>
      <c r="G2546" s="26">
        <v>44117</v>
      </c>
      <c r="H2546" s="16" t="s">
        <v>157</v>
      </c>
      <c r="I2546" s="16" t="s">
        <v>20713</v>
      </c>
      <c r="K2546" s="16"/>
      <c r="L2546" s="16"/>
      <c r="M2546" s="16" t="s">
        <v>20714</v>
      </c>
      <c r="N2546" s="16" t="s">
        <v>20715</v>
      </c>
      <c r="O2546" s="16" t="s">
        <v>20716</v>
      </c>
      <c r="P2546" s="19">
        <v>80000</v>
      </c>
      <c r="Q2546" s="19">
        <v>6650</v>
      </c>
      <c r="Z2546" s="19">
        <v>80000</v>
      </c>
      <c r="AD2546" s="16" t="s">
        <v>16761</v>
      </c>
      <c r="AE2546" s="16">
        <v>14</v>
      </c>
    </row>
    <row r="2547" spans="1:31" x14ac:dyDescent="0.25">
      <c r="A2547" s="13" t="str">
        <f t="shared" si="84"/>
        <v>2771550EUCS</v>
      </c>
      <c r="B2547" s="16">
        <v>6</v>
      </c>
      <c r="C2547" s="17" t="s">
        <v>20717</v>
      </c>
      <c r="D2547" s="13" t="str">
        <f t="shared" si="85"/>
        <v>2771550EUCS</v>
      </c>
      <c r="E2547" s="17"/>
      <c r="F2547" s="16" t="s">
        <v>20717</v>
      </c>
      <c r="G2547" s="26">
        <v>44119</v>
      </c>
      <c r="H2547" s="16" t="s">
        <v>180</v>
      </c>
      <c r="I2547" s="16" t="s">
        <v>20718</v>
      </c>
      <c r="K2547" s="16"/>
      <c r="L2547" s="16"/>
      <c r="M2547" s="16" t="s">
        <v>20719</v>
      </c>
      <c r="N2547" s="16" t="s">
        <v>20720</v>
      </c>
      <c r="O2547" s="16" t="s">
        <v>20721</v>
      </c>
      <c r="P2547" s="19">
        <v>80000</v>
      </c>
      <c r="Q2547" s="19">
        <v>5200</v>
      </c>
      <c r="Z2547" s="19">
        <v>80000</v>
      </c>
      <c r="AD2547" s="16" t="s">
        <v>20696</v>
      </c>
      <c r="AE2547" s="16">
        <v>14</v>
      </c>
    </row>
    <row r="2548" spans="1:31" ht="15" customHeight="1" x14ac:dyDescent="0.25">
      <c r="B2548" s="21" t="s">
        <v>924</v>
      </c>
      <c r="C2548" s="22"/>
      <c r="D2548" s="22"/>
      <c r="E2548" s="22"/>
      <c r="F2548" s="22"/>
      <c r="G2548" s="22"/>
      <c r="H2548" s="22"/>
      <c r="I2548" s="22"/>
      <c r="K2548" s="22"/>
      <c r="L2548" s="22"/>
      <c r="M2548" s="22"/>
      <c r="N2548" s="22"/>
      <c r="O2548" s="23"/>
      <c r="P2548" s="19">
        <v>38450</v>
      </c>
      <c r="Q2548" s="19">
        <v>480000</v>
      </c>
      <c r="Z2548" s="25"/>
      <c r="AD2548" s="22"/>
      <c r="AE2548" s="19">
        <v>480000</v>
      </c>
    </row>
  </sheetData>
  <sortState ref="A1979:AE2022">
    <sortCondition ref="G1979:G2022"/>
  </sortState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D76" workbookViewId="0">
      <selection activeCell="D76" sqref="A1:XFD1048576"/>
    </sheetView>
  </sheetViews>
  <sheetFormatPr defaultRowHeight="15" x14ac:dyDescent="0.25"/>
  <sheetData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C22" workbookViewId="0">
      <selection activeCell="C22" sqref="A1:XFD1048576"/>
    </sheetView>
  </sheetViews>
  <sheetFormatPr defaultRowHeight="15" x14ac:dyDescent="0.25"/>
  <sheetData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B1" workbookViewId="0">
      <selection activeCell="L28" sqref="L28"/>
    </sheetView>
  </sheetViews>
  <sheetFormatPr defaultRowHeight="15" x14ac:dyDescent="0.25"/>
  <sheetData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D1" workbookViewId="0">
      <selection activeCell="O28" sqref="O28"/>
    </sheetView>
  </sheetViews>
  <sheetFormatPr defaultRowHeight="15" x14ac:dyDescent="0.25"/>
  <sheetData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F1"/>
  <sheetViews>
    <sheetView topLeftCell="R253" workbookViewId="0">
      <selection activeCell="R253" sqref="A1:XFD1048576"/>
    </sheetView>
  </sheetViews>
  <sheetFormatPr defaultRowHeight="15" x14ac:dyDescent="0.25"/>
  <cols>
    <col min="6" max="6" width="9.140625" style="9"/>
  </cols>
  <sheetData/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D92" workbookViewId="0">
      <selection activeCell="H105" sqref="H105"/>
    </sheetView>
  </sheetViews>
  <sheetFormatPr defaultRowHeight="15" x14ac:dyDescent="0.25"/>
  <sheetData/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XFD1048576"/>
    </sheetView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0"/>
  <sheetViews>
    <sheetView topLeftCell="H250" workbookViewId="0">
      <selection activeCell="K277" sqref="K277:K279"/>
    </sheetView>
  </sheetViews>
  <sheetFormatPr defaultRowHeight="15" x14ac:dyDescent="0.25"/>
  <cols>
    <col min="1" max="1" width="9.140625" style="13"/>
    <col min="2" max="2" width="20" style="13" customWidth="1"/>
    <col min="3" max="3" width="28.28515625" style="13" customWidth="1"/>
    <col min="4" max="6" width="20.7109375" style="13" customWidth="1"/>
    <col min="7" max="7" width="12" style="13" customWidth="1"/>
    <col min="8" max="8" width="19.140625" style="13" customWidth="1"/>
    <col min="9" max="9" width="40.28515625" style="13" customWidth="1"/>
    <col min="10" max="10" width="23" style="13" customWidth="1"/>
    <col min="11" max="16384" width="9.140625" style="13"/>
  </cols>
  <sheetData>
    <row r="1" spans="1:11" x14ac:dyDescent="0.25">
      <c r="B1" s="10" t="s">
        <v>111</v>
      </c>
      <c r="C1" s="10" t="s">
        <v>1164</v>
      </c>
      <c r="D1" s="11"/>
      <c r="E1" s="11"/>
      <c r="F1" s="11"/>
      <c r="G1" s="11"/>
      <c r="H1" s="11"/>
      <c r="I1" s="11"/>
      <c r="J1" s="12"/>
    </row>
    <row r="2" spans="1:11" x14ac:dyDescent="0.25">
      <c r="B2" s="14"/>
      <c r="J2" s="15"/>
    </row>
    <row r="3" spans="1:11" x14ac:dyDescent="0.25">
      <c r="B3" s="10" t="s">
        <v>112</v>
      </c>
      <c r="C3" s="10" t="s">
        <v>932</v>
      </c>
      <c r="D3" s="10" t="s">
        <v>933</v>
      </c>
      <c r="E3" s="10"/>
      <c r="F3" s="10"/>
      <c r="G3" s="10" t="s">
        <v>934</v>
      </c>
      <c r="H3" s="10" t="s">
        <v>935</v>
      </c>
      <c r="I3" s="10" t="s">
        <v>936</v>
      </c>
      <c r="J3" s="10" t="s">
        <v>937</v>
      </c>
    </row>
    <row r="4" spans="1:11" x14ac:dyDescent="0.25">
      <c r="A4" s="13" t="str">
        <f>E4</f>
        <v>215046582</v>
      </c>
      <c r="B4" s="16">
        <v>1</v>
      </c>
      <c r="C4" s="16" t="s">
        <v>1175</v>
      </c>
      <c r="D4" s="17" t="s">
        <v>356</v>
      </c>
      <c r="E4" s="13" t="str">
        <f t="shared" ref="E4:E67" si="0">RIGHT(D4,LEN(D4)-7)</f>
        <v>215046582</v>
      </c>
      <c r="F4" s="17"/>
      <c r="G4" s="19">
        <v>1300000</v>
      </c>
      <c r="H4" s="16" t="s">
        <v>739</v>
      </c>
      <c r="I4" s="16" t="s">
        <v>740</v>
      </c>
      <c r="J4" s="16" t="s">
        <v>1518</v>
      </c>
      <c r="K4" s="30" t="s">
        <v>986</v>
      </c>
    </row>
    <row r="5" spans="1:11" x14ac:dyDescent="0.25">
      <c r="A5" s="13" t="str">
        <f t="shared" ref="A5:A68" si="1">E5</f>
        <v>215046582</v>
      </c>
      <c r="B5" s="16">
        <v>2</v>
      </c>
      <c r="C5" s="16" t="s">
        <v>1175</v>
      </c>
      <c r="D5" s="17" t="s">
        <v>356</v>
      </c>
      <c r="E5" s="13" t="str">
        <f t="shared" si="0"/>
        <v>215046582</v>
      </c>
      <c r="F5" s="17"/>
      <c r="G5" s="19">
        <v>1300000</v>
      </c>
      <c r="H5" s="16" t="s">
        <v>739</v>
      </c>
      <c r="I5" s="16" t="s">
        <v>740</v>
      </c>
      <c r="J5" s="16" t="s">
        <v>1518</v>
      </c>
      <c r="K5" s="30" t="s">
        <v>986</v>
      </c>
    </row>
    <row r="6" spans="1:11" x14ac:dyDescent="0.25">
      <c r="A6" s="13" t="str">
        <f t="shared" si="1"/>
        <v>215046582</v>
      </c>
      <c r="B6" s="16">
        <v>3</v>
      </c>
      <c r="C6" s="16" t="s">
        <v>1175</v>
      </c>
      <c r="D6" s="17" t="s">
        <v>356</v>
      </c>
      <c r="E6" s="13" t="str">
        <f t="shared" si="0"/>
        <v>215046582</v>
      </c>
      <c r="F6" s="17"/>
      <c r="G6" s="19">
        <v>1300000</v>
      </c>
      <c r="H6" s="16" t="s">
        <v>739</v>
      </c>
      <c r="I6" s="16" t="s">
        <v>740</v>
      </c>
      <c r="J6" s="16" t="s">
        <v>1518</v>
      </c>
      <c r="K6" s="30" t="s">
        <v>986</v>
      </c>
    </row>
    <row r="7" spans="1:11" x14ac:dyDescent="0.25">
      <c r="A7" s="13" t="str">
        <f t="shared" si="1"/>
        <v>118753151</v>
      </c>
      <c r="B7" s="16">
        <v>4</v>
      </c>
      <c r="C7" s="16" t="s">
        <v>1180</v>
      </c>
      <c r="D7" s="17" t="s">
        <v>601</v>
      </c>
      <c r="E7" s="13" t="str">
        <f t="shared" si="0"/>
        <v>118753151</v>
      </c>
      <c r="F7" s="17"/>
      <c r="G7" s="19">
        <v>1080000</v>
      </c>
      <c r="H7" s="16" t="s">
        <v>973</v>
      </c>
      <c r="I7" s="16" t="s">
        <v>974</v>
      </c>
      <c r="J7" s="16" t="s">
        <v>1519</v>
      </c>
      <c r="K7" s="30" t="s">
        <v>986</v>
      </c>
    </row>
    <row r="8" spans="1:11" x14ac:dyDescent="0.25">
      <c r="A8" s="13" t="str">
        <f t="shared" si="1"/>
        <v>118753151</v>
      </c>
      <c r="B8" s="16">
        <v>5</v>
      </c>
      <c r="C8" s="16" t="s">
        <v>1180</v>
      </c>
      <c r="D8" s="17" t="s">
        <v>601</v>
      </c>
      <c r="E8" s="13" t="str">
        <f t="shared" si="0"/>
        <v>118753151</v>
      </c>
      <c r="F8" s="17"/>
      <c r="G8" s="19">
        <v>1080000</v>
      </c>
      <c r="H8" s="16" t="s">
        <v>973</v>
      </c>
      <c r="I8" s="16" t="s">
        <v>974</v>
      </c>
      <c r="J8" s="16" t="s">
        <v>1519</v>
      </c>
      <c r="K8" s="30" t="s">
        <v>986</v>
      </c>
    </row>
    <row r="9" spans="1:11" x14ac:dyDescent="0.25">
      <c r="A9" s="13" t="str">
        <f t="shared" si="1"/>
        <v>118753151</v>
      </c>
      <c r="B9" s="16">
        <v>6</v>
      </c>
      <c r="C9" s="16" t="s">
        <v>1180</v>
      </c>
      <c r="D9" s="17" t="s">
        <v>601</v>
      </c>
      <c r="E9" s="13" t="str">
        <f t="shared" si="0"/>
        <v>118753151</v>
      </c>
      <c r="F9" s="17"/>
      <c r="G9" s="19">
        <v>1080000</v>
      </c>
      <c r="H9" s="16" t="s">
        <v>973</v>
      </c>
      <c r="I9" s="16" t="s">
        <v>974</v>
      </c>
      <c r="J9" s="16" t="s">
        <v>1519</v>
      </c>
      <c r="K9" s="30" t="s">
        <v>986</v>
      </c>
    </row>
    <row r="10" spans="1:11" x14ac:dyDescent="0.25">
      <c r="A10" s="13" t="str">
        <f t="shared" si="1"/>
        <v>216729921</v>
      </c>
      <c r="B10" s="16">
        <v>7</v>
      </c>
      <c r="C10" s="16" t="s">
        <v>1181</v>
      </c>
      <c r="D10" s="17" t="s">
        <v>533</v>
      </c>
      <c r="E10" s="13" t="str">
        <f t="shared" si="0"/>
        <v>216729921</v>
      </c>
      <c r="F10" s="17"/>
      <c r="G10" s="19">
        <v>3800000</v>
      </c>
      <c r="H10" s="16" t="s">
        <v>960</v>
      </c>
      <c r="I10" s="16" t="s">
        <v>961</v>
      </c>
      <c r="J10" s="16" t="s">
        <v>1520</v>
      </c>
      <c r="K10" s="30" t="s">
        <v>986</v>
      </c>
    </row>
    <row r="11" spans="1:11" x14ac:dyDescent="0.25">
      <c r="A11" s="13" t="str">
        <f t="shared" si="1"/>
        <v>216729921</v>
      </c>
      <c r="B11" s="16">
        <v>8</v>
      </c>
      <c r="C11" s="16" t="s">
        <v>1181</v>
      </c>
      <c r="D11" s="17" t="s">
        <v>533</v>
      </c>
      <c r="E11" s="13" t="str">
        <f t="shared" si="0"/>
        <v>216729921</v>
      </c>
      <c r="F11" s="17"/>
      <c r="G11" s="19">
        <v>3800000</v>
      </c>
      <c r="H11" s="16" t="s">
        <v>960</v>
      </c>
      <c r="I11" s="16" t="s">
        <v>961</v>
      </c>
      <c r="J11" s="16" t="s">
        <v>1520</v>
      </c>
      <c r="K11" s="30" t="s">
        <v>986</v>
      </c>
    </row>
    <row r="12" spans="1:11" x14ac:dyDescent="0.25">
      <c r="A12" s="13" t="str">
        <f t="shared" si="1"/>
        <v>216729921</v>
      </c>
      <c r="B12" s="16">
        <v>9</v>
      </c>
      <c r="C12" s="16" t="s">
        <v>1181</v>
      </c>
      <c r="D12" s="17" t="s">
        <v>533</v>
      </c>
      <c r="E12" s="13" t="str">
        <f t="shared" si="0"/>
        <v>216729921</v>
      </c>
      <c r="F12" s="17"/>
      <c r="G12" s="19">
        <v>3800000</v>
      </c>
      <c r="H12" s="16" t="s">
        <v>960</v>
      </c>
      <c r="I12" s="16" t="s">
        <v>961</v>
      </c>
      <c r="J12" s="16" t="s">
        <v>1520</v>
      </c>
      <c r="K12" s="30" t="s">
        <v>986</v>
      </c>
    </row>
    <row r="13" spans="1:11" x14ac:dyDescent="0.25">
      <c r="A13" s="13" t="str">
        <f t="shared" si="1"/>
        <v>117413526</v>
      </c>
      <c r="B13" s="16">
        <v>10</v>
      </c>
      <c r="C13" s="16" t="s">
        <v>1183</v>
      </c>
      <c r="D13" s="17" t="s">
        <v>1182</v>
      </c>
      <c r="E13" s="13" t="str">
        <f t="shared" si="0"/>
        <v>117413526</v>
      </c>
      <c r="F13" s="17"/>
      <c r="G13" s="19">
        <v>425000</v>
      </c>
      <c r="H13" s="16" t="s">
        <v>391</v>
      </c>
      <c r="I13" s="16" t="s">
        <v>392</v>
      </c>
      <c r="J13" s="16" t="s">
        <v>1521</v>
      </c>
      <c r="K13" s="30" t="s">
        <v>986</v>
      </c>
    </row>
    <row r="14" spans="1:11" x14ac:dyDescent="0.25">
      <c r="A14" s="13" t="str">
        <f t="shared" si="1"/>
        <v>117413526</v>
      </c>
      <c r="B14" s="16">
        <v>11</v>
      </c>
      <c r="C14" s="16" t="s">
        <v>1183</v>
      </c>
      <c r="D14" s="17" t="s">
        <v>1182</v>
      </c>
      <c r="E14" s="13" t="str">
        <f t="shared" si="0"/>
        <v>117413526</v>
      </c>
      <c r="F14" s="17"/>
      <c r="G14" s="19">
        <v>425000</v>
      </c>
      <c r="H14" s="16" t="s">
        <v>391</v>
      </c>
      <c r="I14" s="16" t="s">
        <v>392</v>
      </c>
      <c r="J14" s="16" t="s">
        <v>1521</v>
      </c>
      <c r="K14" s="30" t="s">
        <v>986</v>
      </c>
    </row>
    <row r="15" spans="1:11" x14ac:dyDescent="0.25">
      <c r="A15" s="13" t="str">
        <f t="shared" si="1"/>
        <v>117413526</v>
      </c>
      <c r="B15" s="16">
        <v>12</v>
      </c>
      <c r="C15" s="16" t="s">
        <v>1183</v>
      </c>
      <c r="D15" s="17" t="s">
        <v>1182</v>
      </c>
      <c r="E15" s="13" t="str">
        <f t="shared" si="0"/>
        <v>117413526</v>
      </c>
      <c r="F15" s="17"/>
      <c r="G15" s="19">
        <v>425000</v>
      </c>
      <c r="H15" s="16" t="s">
        <v>391</v>
      </c>
      <c r="I15" s="16" t="s">
        <v>392</v>
      </c>
      <c r="J15" s="16" t="s">
        <v>1521</v>
      </c>
      <c r="K15" s="30" t="s">
        <v>986</v>
      </c>
    </row>
    <row r="16" spans="1:11" x14ac:dyDescent="0.25">
      <c r="A16" s="13" t="str">
        <f t="shared" si="1"/>
        <v>117525907</v>
      </c>
      <c r="B16" s="16">
        <v>13</v>
      </c>
      <c r="C16" s="16" t="s">
        <v>1094</v>
      </c>
      <c r="D16" s="17" t="s">
        <v>591</v>
      </c>
      <c r="E16" s="13" t="str">
        <f t="shared" si="0"/>
        <v>117525907</v>
      </c>
      <c r="F16" s="17"/>
      <c r="G16" s="19">
        <v>5000000</v>
      </c>
      <c r="H16" s="16" t="s">
        <v>965</v>
      </c>
      <c r="I16" s="16" t="s">
        <v>84</v>
      </c>
      <c r="J16" s="16" t="s">
        <v>1095</v>
      </c>
      <c r="K16" s="30" t="s">
        <v>986</v>
      </c>
    </row>
    <row r="17" spans="1:11" x14ac:dyDescent="0.25">
      <c r="A17" s="13" t="str">
        <f t="shared" si="1"/>
        <v>118727692</v>
      </c>
      <c r="B17" s="16">
        <v>14</v>
      </c>
      <c r="C17" s="16" t="s">
        <v>1184</v>
      </c>
      <c r="D17" s="17" t="s">
        <v>572</v>
      </c>
      <c r="E17" s="13" t="str">
        <f t="shared" si="0"/>
        <v>118727692</v>
      </c>
      <c r="F17" s="17"/>
      <c r="G17" s="19">
        <v>200000</v>
      </c>
      <c r="H17" s="16" t="s">
        <v>969</v>
      </c>
      <c r="I17" s="16" t="s">
        <v>970</v>
      </c>
      <c r="J17" s="16" t="s">
        <v>1522</v>
      </c>
      <c r="K17" s="30" t="s">
        <v>986</v>
      </c>
    </row>
    <row r="18" spans="1:11" x14ac:dyDescent="0.25">
      <c r="A18" s="13" t="str">
        <f t="shared" si="1"/>
        <v>213818941</v>
      </c>
      <c r="B18" s="16">
        <v>15</v>
      </c>
      <c r="C18" s="16" t="s">
        <v>1185</v>
      </c>
      <c r="D18" s="17" t="s">
        <v>242</v>
      </c>
      <c r="E18" s="13" t="str">
        <f t="shared" si="0"/>
        <v>213818941</v>
      </c>
      <c r="F18" s="17"/>
      <c r="G18" s="19">
        <v>5014000</v>
      </c>
      <c r="H18" s="16" t="s">
        <v>943</v>
      </c>
      <c r="I18" s="16" t="s">
        <v>944</v>
      </c>
      <c r="J18" s="16" t="s">
        <v>1523</v>
      </c>
      <c r="K18" s="30" t="s">
        <v>986</v>
      </c>
    </row>
    <row r="19" spans="1:11" x14ac:dyDescent="0.25">
      <c r="A19" s="13" t="str">
        <f t="shared" si="1"/>
        <v>152796397</v>
      </c>
      <c r="B19" s="16">
        <v>16</v>
      </c>
      <c r="C19" s="16" t="s">
        <v>1096</v>
      </c>
      <c r="D19" s="17" t="s">
        <v>1097</v>
      </c>
      <c r="E19" s="13" t="str">
        <f t="shared" si="0"/>
        <v>152796397</v>
      </c>
      <c r="F19" s="17"/>
      <c r="G19" s="19">
        <v>150000</v>
      </c>
      <c r="H19" s="16" t="s">
        <v>241</v>
      </c>
      <c r="I19" s="16" t="s">
        <v>1098</v>
      </c>
      <c r="J19" s="16" t="s">
        <v>1099</v>
      </c>
      <c r="K19" s="30" t="s">
        <v>986</v>
      </c>
    </row>
    <row r="20" spans="1:11" x14ac:dyDescent="0.25">
      <c r="A20" s="13" t="str">
        <f t="shared" si="1"/>
        <v>117268805</v>
      </c>
      <c r="B20" s="16">
        <v>17</v>
      </c>
      <c r="C20" s="16" t="s">
        <v>1100</v>
      </c>
      <c r="D20" s="17" t="s">
        <v>1101</v>
      </c>
      <c r="E20" s="13" t="str">
        <f t="shared" si="0"/>
        <v>117268805</v>
      </c>
      <c r="F20" s="17"/>
      <c r="G20" s="19">
        <v>575000</v>
      </c>
      <c r="H20" s="16" t="s">
        <v>1102</v>
      </c>
      <c r="I20" s="16" t="s">
        <v>97</v>
      </c>
      <c r="J20" s="16" t="s">
        <v>1103</v>
      </c>
      <c r="K20" s="30" t="s">
        <v>986</v>
      </c>
    </row>
    <row r="21" spans="1:11" x14ac:dyDescent="0.25">
      <c r="A21" s="13" t="str">
        <f t="shared" si="1"/>
        <v>152796397</v>
      </c>
      <c r="B21" s="16">
        <v>18</v>
      </c>
      <c r="C21" s="16" t="s">
        <v>1104</v>
      </c>
      <c r="D21" s="17" t="s">
        <v>1097</v>
      </c>
      <c r="E21" s="13" t="str">
        <f t="shared" si="0"/>
        <v>152796397</v>
      </c>
      <c r="F21" s="17"/>
      <c r="G21" s="19">
        <v>100000</v>
      </c>
      <c r="H21" s="16" t="s">
        <v>241</v>
      </c>
      <c r="I21" s="16" t="s">
        <v>1098</v>
      </c>
      <c r="J21" s="16" t="s">
        <v>1105</v>
      </c>
      <c r="K21" s="30" t="s">
        <v>986</v>
      </c>
    </row>
    <row r="22" spans="1:11" x14ac:dyDescent="0.25">
      <c r="A22" s="13" t="str">
        <f t="shared" si="1"/>
        <v>117660324</v>
      </c>
      <c r="B22" s="16">
        <v>19</v>
      </c>
      <c r="C22" s="16" t="s">
        <v>1106</v>
      </c>
      <c r="D22" s="17" t="s">
        <v>255</v>
      </c>
      <c r="E22" s="13" t="str">
        <f t="shared" si="0"/>
        <v>117660324</v>
      </c>
      <c r="F22" s="17"/>
      <c r="G22" s="19">
        <v>156500</v>
      </c>
      <c r="H22" s="16" t="s">
        <v>154</v>
      </c>
      <c r="I22" s="16" t="s">
        <v>945</v>
      </c>
      <c r="J22" s="16" t="s">
        <v>1107</v>
      </c>
      <c r="K22" s="30" t="s">
        <v>986</v>
      </c>
    </row>
    <row r="23" spans="1:11" x14ac:dyDescent="0.25">
      <c r="A23" s="13" t="str">
        <f t="shared" si="1"/>
        <v>118852078</v>
      </c>
      <c r="B23" s="16">
        <v>20</v>
      </c>
      <c r="C23" s="16" t="s">
        <v>1171</v>
      </c>
      <c r="D23" s="17" t="s">
        <v>743</v>
      </c>
      <c r="E23" s="13" t="str">
        <f t="shared" si="0"/>
        <v>118852078</v>
      </c>
      <c r="F23" s="17"/>
      <c r="G23" s="19">
        <v>300000</v>
      </c>
      <c r="H23" s="16" t="s">
        <v>722</v>
      </c>
      <c r="I23" s="16" t="s">
        <v>723</v>
      </c>
      <c r="J23" s="16" t="s">
        <v>1524</v>
      </c>
      <c r="K23" s="30" t="s">
        <v>986</v>
      </c>
    </row>
    <row r="24" spans="1:11" x14ac:dyDescent="0.25">
      <c r="A24" s="13" t="str">
        <f t="shared" si="1"/>
        <v>118852078</v>
      </c>
      <c r="B24" s="16">
        <v>21</v>
      </c>
      <c r="C24" s="16" t="s">
        <v>1171</v>
      </c>
      <c r="D24" s="17" t="s">
        <v>743</v>
      </c>
      <c r="E24" s="13" t="str">
        <f t="shared" si="0"/>
        <v>118852078</v>
      </c>
      <c r="F24" s="17"/>
      <c r="G24" s="19">
        <v>300000</v>
      </c>
      <c r="H24" s="16" t="s">
        <v>722</v>
      </c>
      <c r="I24" s="16" t="s">
        <v>723</v>
      </c>
      <c r="J24" s="16" t="s">
        <v>1524</v>
      </c>
      <c r="K24" s="30" t="s">
        <v>986</v>
      </c>
    </row>
    <row r="25" spans="1:11" x14ac:dyDescent="0.25">
      <c r="A25" s="13" t="str">
        <f t="shared" si="1"/>
        <v>118852078</v>
      </c>
      <c r="B25" s="16">
        <v>22</v>
      </c>
      <c r="C25" s="16" t="s">
        <v>1171</v>
      </c>
      <c r="D25" s="17" t="s">
        <v>743</v>
      </c>
      <c r="E25" s="13" t="str">
        <f t="shared" si="0"/>
        <v>118852078</v>
      </c>
      <c r="F25" s="17"/>
      <c r="G25" s="19">
        <v>300000</v>
      </c>
      <c r="H25" s="16" t="s">
        <v>722</v>
      </c>
      <c r="I25" s="16" t="s">
        <v>723</v>
      </c>
      <c r="J25" s="16" t="s">
        <v>1524</v>
      </c>
      <c r="K25" s="30" t="s">
        <v>986</v>
      </c>
    </row>
    <row r="26" spans="1:11" x14ac:dyDescent="0.25">
      <c r="A26" s="13" t="str">
        <f t="shared" si="1"/>
        <v>117970319</v>
      </c>
      <c r="B26" s="16">
        <v>23</v>
      </c>
      <c r="C26" s="16" t="s">
        <v>1173</v>
      </c>
      <c r="D26" s="17" t="s">
        <v>1172</v>
      </c>
      <c r="E26" s="13" t="str">
        <f t="shared" si="0"/>
        <v>117970319</v>
      </c>
      <c r="F26" s="17"/>
      <c r="G26" s="19">
        <v>680000</v>
      </c>
      <c r="H26" s="16" t="s">
        <v>679</v>
      </c>
      <c r="I26" s="16" t="s">
        <v>1525</v>
      </c>
      <c r="J26" s="16" t="s">
        <v>1526</v>
      </c>
      <c r="K26" s="30" t="s">
        <v>986</v>
      </c>
    </row>
    <row r="27" spans="1:11" x14ac:dyDescent="0.25">
      <c r="A27" s="13" t="str">
        <f t="shared" si="1"/>
        <v>117364703</v>
      </c>
      <c r="B27" s="16">
        <v>24</v>
      </c>
      <c r="C27" s="16" t="s">
        <v>1174</v>
      </c>
      <c r="D27" s="17" t="s">
        <v>474</v>
      </c>
      <c r="E27" s="13" t="str">
        <f t="shared" si="0"/>
        <v>117364703</v>
      </c>
      <c r="F27" s="17"/>
      <c r="G27" s="19">
        <v>600000</v>
      </c>
      <c r="H27" s="16" t="s">
        <v>956</v>
      </c>
      <c r="I27" s="16" t="s">
        <v>957</v>
      </c>
      <c r="J27" s="16" t="s">
        <v>1527</v>
      </c>
      <c r="K27" s="30" t="s">
        <v>986</v>
      </c>
    </row>
    <row r="28" spans="1:11" x14ac:dyDescent="0.25">
      <c r="A28" s="13" t="str">
        <f t="shared" si="1"/>
        <v>117364703</v>
      </c>
      <c r="B28" s="16">
        <v>25</v>
      </c>
      <c r="C28" s="16" t="s">
        <v>1174</v>
      </c>
      <c r="D28" s="17" t="s">
        <v>474</v>
      </c>
      <c r="E28" s="13" t="str">
        <f t="shared" si="0"/>
        <v>117364703</v>
      </c>
      <c r="F28" s="17"/>
      <c r="G28" s="19">
        <v>600000</v>
      </c>
      <c r="H28" s="16" t="s">
        <v>956</v>
      </c>
      <c r="I28" s="16" t="s">
        <v>957</v>
      </c>
      <c r="J28" s="16" t="s">
        <v>1527</v>
      </c>
      <c r="K28" s="30" t="s">
        <v>986</v>
      </c>
    </row>
    <row r="29" spans="1:11" x14ac:dyDescent="0.25">
      <c r="A29" s="13" t="str">
        <f t="shared" si="1"/>
        <v>117364703</v>
      </c>
      <c r="B29" s="16">
        <v>26</v>
      </c>
      <c r="C29" s="16" t="s">
        <v>1174</v>
      </c>
      <c r="D29" s="17" t="s">
        <v>474</v>
      </c>
      <c r="E29" s="13" t="str">
        <f t="shared" si="0"/>
        <v>117364703</v>
      </c>
      <c r="F29" s="17"/>
      <c r="G29" s="19">
        <v>600000</v>
      </c>
      <c r="H29" s="16" t="s">
        <v>956</v>
      </c>
      <c r="I29" s="16" t="s">
        <v>957</v>
      </c>
      <c r="J29" s="16" t="s">
        <v>1527</v>
      </c>
      <c r="K29" s="30" t="s">
        <v>986</v>
      </c>
    </row>
    <row r="30" spans="1:11" x14ac:dyDescent="0.25">
      <c r="A30" s="13" t="str">
        <f t="shared" si="1"/>
        <v>217230051</v>
      </c>
      <c r="B30" s="16">
        <v>27</v>
      </c>
      <c r="C30" s="16" t="s">
        <v>1196</v>
      </c>
      <c r="D30" s="17" t="s">
        <v>1195</v>
      </c>
      <c r="E30" s="13" t="str">
        <f t="shared" si="0"/>
        <v>217230051</v>
      </c>
      <c r="F30" s="17"/>
      <c r="G30" s="19">
        <v>1000000</v>
      </c>
      <c r="H30" s="16" t="s">
        <v>507</v>
      </c>
      <c r="I30" s="16" t="s">
        <v>1528</v>
      </c>
      <c r="J30" s="16" t="s">
        <v>1529</v>
      </c>
      <c r="K30" s="30" t="s">
        <v>986</v>
      </c>
    </row>
    <row r="31" spans="1:11" x14ac:dyDescent="0.25">
      <c r="A31" s="13" t="str">
        <f t="shared" si="1"/>
        <v>217230051</v>
      </c>
      <c r="B31" s="16">
        <v>28</v>
      </c>
      <c r="C31" s="16" t="s">
        <v>1196</v>
      </c>
      <c r="D31" s="17" t="s">
        <v>1195</v>
      </c>
      <c r="E31" s="13" t="str">
        <f t="shared" si="0"/>
        <v>217230051</v>
      </c>
      <c r="F31" s="17"/>
      <c r="G31" s="19">
        <v>1000000</v>
      </c>
      <c r="H31" s="16" t="s">
        <v>507</v>
      </c>
      <c r="I31" s="16" t="s">
        <v>1528</v>
      </c>
      <c r="J31" s="16" t="s">
        <v>1529</v>
      </c>
      <c r="K31" s="30" t="s">
        <v>986</v>
      </c>
    </row>
    <row r="32" spans="1:11" x14ac:dyDescent="0.25">
      <c r="A32" s="13" t="str">
        <f t="shared" si="1"/>
        <v>217230051</v>
      </c>
      <c r="B32" s="16">
        <v>29</v>
      </c>
      <c r="C32" s="16" t="s">
        <v>1196</v>
      </c>
      <c r="D32" s="17" t="s">
        <v>1195</v>
      </c>
      <c r="E32" s="13" t="str">
        <f t="shared" si="0"/>
        <v>217230051</v>
      </c>
      <c r="F32" s="17"/>
      <c r="G32" s="19">
        <v>1000000</v>
      </c>
      <c r="H32" s="16" t="s">
        <v>507</v>
      </c>
      <c r="I32" s="16" t="s">
        <v>1528</v>
      </c>
      <c r="J32" s="16" t="s">
        <v>1529</v>
      </c>
      <c r="K32" s="30" t="s">
        <v>986</v>
      </c>
    </row>
    <row r="33" spans="1:11" x14ac:dyDescent="0.25">
      <c r="A33" s="13" t="str">
        <f t="shared" si="1"/>
        <v>214566010</v>
      </c>
      <c r="B33" s="16">
        <v>30</v>
      </c>
      <c r="C33" s="16" t="s">
        <v>1190</v>
      </c>
      <c r="D33" s="17" t="s">
        <v>1189</v>
      </c>
      <c r="E33" s="13" t="str">
        <f t="shared" si="0"/>
        <v>214566010</v>
      </c>
      <c r="F33" s="17"/>
      <c r="G33" s="19">
        <v>3000000</v>
      </c>
      <c r="H33" s="16" t="s">
        <v>730</v>
      </c>
      <c r="I33" s="16" t="s">
        <v>96</v>
      </c>
      <c r="J33" s="16" t="s">
        <v>1530</v>
      </c>
      <c r="K33" s="30" t="s">
        <v>986</v>
      </c>
    </row>
    <row r="34" spans="1:11" x14ac:dyDescent="0.25">
      <c r="A34" s="13" t="str">
        <f t="shared" si="1"/>
        <v>214566010</v>
      </c>
      <c r="B34" s="16">
        <v>31</v>
      </c>
      <c r="C34" s="16" t="s">
        <v>1190</v>
      </c>
      <c r="D34" s="17" t="s">
        <v>1189</v>
      </c>
      <c r="E34" s="13" t="str">
        <f t="shared" si="0"/>
        <v>214566010</v>
      </c>
      <c r="F34" s="17"/>
      <c r="G34" s="19">
        <v>3000000</v>
      </c>
      <c r="H34" s="16" t="s">
        <v>730</v>
      </c>
      <c r="I34" s="16" t="s">
        <v>96</v>
      </c>
      <c r="J34" s="16" t="s">
        <v>1530</v>
      </c>
      <c r="K34" s="30" t="s">
        <v>986</v>
      </c>
    </row>
    <row r="35" spans="1:11" x14ac:dyDescent="0.25">
      <c r="A35" s="13" t="str">
        <f t="shared" si="1"/>
        <v>214566010</v>
      </c>
      <c r="B35" s="16">
        <v>32</v>
      </c>
      <c r="C35" s="16" t="s">
        <v>1190</v>
      </c>
      <c r="D35" s="17" t="s">
        <v>1189</v>
      </c>
      <c r="E35" s="13" t="str">
        <f t="shared" si="0"/>
        <v>214566010</v>
      </c>
      <c r="F35" s="17"/>
      <c r="G35" s="19">
        <v>3000000</v>
      </c>
      <c r="H35" s="16" t="s">
        <v>730</v>
      </c>
      <c r="I35" s="16" t="s">
        <v>96</v>
      </c>
      <c r="J35" s="16" t="s">
        <v>1530</v>
      </c>
      <c r="K35" s="30" t="s">
        <v>986</v>
      </c>
    </row>
    <row r="36" spans="1:11" x14ac:dyDescent="0.25">
      <c r="A36" s="13" t="str">
        <f t="shared" si="1"/>
        <v>117977280</v>
      </c>
      <c r="B36" s="16">
        <v>33</v>
      </c>
      <c r="C36" s="16" t="s">
        <v>1108</v>
      </c>
      <c r="D36" s="17" t="s">
        <v>174</v>
      </c>
      <c r="E36" s="13" t="str">
        <f t="shared" si="0"/>
        <v>117977280</v>
      </c>
      <c r="F36" s="17"/>
      <c r="G36" s="19">
        <v>140000</v>
      </c>
      <c r="H36" s="16" t="s">
        <v>940</v>
      </c>
      <c r="I36" s="16" t="s">
        <v>941</v>
      </c>
      <c r="J36" s="16" t="s">
        <v>1109</v>
      </c>
      <c r="K36" s="30" t="s">
        <v>986</v>
      </c>
    </row>
    <row r="37" spans="1:11" x14ac:dyDescent="0.25">
      <c r="A37" s="13" t="str">
        <f t="shared" si="1"/>
        <v>118863653</v>
      </c>
      <c r="B37" s="16">
        <v>34</v>
      </c>
      <c r="C37" s="16" t="s">
        <v>1191</v>
      </c>
      <c r="D37" s="17" t="s">
        <v>478</v>
      </c>
      <c r="E37" s="13" t="str">
        <f t="shared" si="0"/>
        <v>118863653</v>
      </c>
      <c r="F37" s="17"/>
      <c r="G37" s="19">
        <v>955000</v>
      </c>
      <c r="H37" s="16" t="s">
        <v>958</v>
      </c>
      <c r="I37" s="16" t="s">
        <v>959</v>
      </c>
      <c r="J37" s="16" t="s">
        <v>1531</v>
      </c>
      <c r="K37" s="30" t="s">
        <v>986</v>
      </c>
    </row>
    <row r="38" spans="1:11" x14ac:dyDescent="0.25">
      <c r="A38" s="13" t="str">
        <f t="shared" si="1"/>
        <v>118863653</v>
      </c>
      <c r="B38" s="16">
        <v>35</v>
      </c>
      <c r="C38" s="16" t="s">
        <v>1191</v>
      </c>
      <c r="D38" s="17" t="s">
        <v>478</v>
      </c>
      <c r="E38" s="13" t="str">
        <f t="shared" si="0"/>
        <v>118863653</v>
      </c>
      <c r="F38" s="17"/>
      <c r="G38" s="19">
        <v>955000</v>
      </c>
      <c r="H38" s="16" t="s">
        <v>958</v>
      </c>
      <c r="I38" s="16" t="s">
        <v>959</v>
      </c>
      <c r="J38" s="16" t="s">
        <v>1531</v>
      </c>
      <c r="K38" s="30" t="s">
        <v>986</v>
      </c>
    </row>
    <row r="39" spans="1:11" x14ac:dyDescent="0.25">
      <c r="A39" s="13" t="str">
        <f t="shared" si="1"/>
        <v>118863653</v>
      </c>
      <c r="B39" s="16">
        <v>36</v>
      </c>
      <c r="C39" s="16" t="s">
        <v>1191</v>
      </c>
      <c r="D39" s="17" t="s">
        <v>478</v>
      </c>
      <c r="E39" s="13" t="str">
        <f t="shared" si="0"/>
        <v>118863653</v>
      </c>
      <c r="F39" s="17"/>
      <c r="G39" s="19">
        <v>955000</v>
      </c>
      <c r="H39" s="16" t="s">
        <v>958</v>
      </c>
      <c r="I39" s="16" t="s">
        <v>959</v>
      </c>
      <c r="J39" s="16" t="s">
        <v>1531</v>
      </c>
      <c r="K39" s="30" t="s">
        <v>986</v>
      </c>
    </row>
    <row r="40" spans="1:11" x14ac:dyDescent="0.25">
      <c r="A40" s="13" t="str">
        <f t="shared" si="1"/>
        <v>117375642</v>
      </c>
      <c r="B40" s="16">
        <v>37</v>
      </c>
      <c r="C40" s="16" t="s">
        <v>1193</v>
      </c>
      <c r="D40" s="17" t="s">
        <v>564</v>
      </c>
      <c r="E40" s="13" t="str">
        <f t="shared" si="0"/>
        <v>117375642</v>
      </c>
      <c r="F40" s="17"/>
      <c r="G40" s="19">
        <v>100000</v>
      </c>
      <c r="H40" s="16" t="s">
        <v>966</v>
      </c>
      <c r="I40" s="16" t="s">
        <v>967</v>
      </c>
      <c r="J40" s="16" t="s">
        <v>1532</v>
      </c>
      <c r="K40" s="30" t="s">
        <v>986</v>
      </c>
    </row>
    <row r="41" spans="1:11" x14ac:dyDescent="0.25">
      <c r="A41" s="13" t="str">
        <f t="shared" si="1"/>
        <v>117375642</v>
      </c>
      <c r="B41" s="16">
        <v>38</v>
      </c>
      <c r="C41" s="16" t="s">
        <v>1193</v>
      </c>
      <c r="D41" s="17" t="s">
        <v>564</v>
      </c>
      <c r="E41" s="13" t="str">
        <f t="shared" si="0"/>
        <v>117375642</v>
      </c>
      <c r="F41" s="17"/>
      <c r="G41" s="19">
        <v>100000</v>
      </c>
      <c r="H41" s="16" t="s">
        <v>966</v>
      </c>
      <c r="I41" s="16" t="s">
        <v>967</v>
      </c>
      <c r="J41" s="16" t="s">
        <v>1532</v>
      </c>
      <c r="K41" s="30" t="s">
        <v>986</v>
      </c>
    </row>
    <row r="42" spans="1:11" x14ac:dyDescent="0.25">
      <c r="A42" s="13" t="str">
        <f t="shared" si="1"/>
        <v>117375642</v>
      </c>
      <c r="B42" s="16">
        <v>39</v>
      </c>
      <c r="C42" s="16" t="s">
        <v>1193</v>
      </c>
      <c r="D42" s="17" t="s">
        <v>564</v>
      </c>
      <c r="E42" s="13" t="str">
        <f t="shared" si="0"/>
        <v>117375642</v>
      </c>
      <c r="F42" s="17"/>
      <c r="G42" s="19">
        <v>100000</v>
      </c>
      <c r="H42" s="16" t="s">
        <v>966</v>
      </c>
      <c r="I42" s="16" t="s">
        <v>967</v>
      </c>
      <c r="J42" s="16" t="s">
        <v>1532</v>
      </c>
      <c r="K42" s="30" t="s">
        <v>986</v>
      </c>
    </row>
    <row r="43" spans="1:11" x14ac:dyDescent="0.25">
      <c r="A43" s="13" t="str">
        <f t="shared" si="1"/>
        <v>118702000</v>
      </c>
      <c r="B43" s="16">
        <v>40</v>
      </c>
      <c r="C43" s="16" t="s">
        <v>1110</v>
      </c>
      <c r="D43" s="17" t="s">
        <v>348</v>
      </c>
      <c r="E43" s="13" t="str">
        <f t="shared" si="0"/>
        <v>118702000</v>
      </c>
      <c r="F43" s="17"/>
      <c r="G43" s="19">
        <v>1700000</v>
      </c>
      <c r="H43" s="16" t="s">
        <v>951</v>
      </c>
      <c r="I43" s="16" t="s">
        <v>952</v>
      </c>
      <c r="J43" s="16" t="s">
        <v>1111</v>
      </c>
      <c r="K43" s="30" t="s">
        <v>986</v>
      </c>
    </row>
    <row r="44" spans="1:11" x14ac:dyDescent="0.25">
      <c r="A44" s="13" t="str">
        <f t="shared" si="1"/>
        <v>117134122</v>
      </c>
      <c r="B44" s="16">
        <v>41</v>
      </c>
      <c r="C44" s="16" t="s">
        <v>1194</v>
      </c>
      <c r="D44" s="17" t="s">
        <v>620</v>
      </c>
      <c r="E44" s="13" t="str">
        <f t="shared" si="0"/>
        <v>117134122</v>
      </c>
      <c r="F44" s="17"/>
      <c r="G44" s="19">
        <v>950000</v>
      </c>
      <c r="H44" s="16" t="s">
        <v>850</v>
      </c>
      <c r="I44" s="16" t="s">
        <v>1533</v>
      </c>
      <c r="J44" s="16" t="s">
        <v>1534</v>
      </c>
      <c r="K44" s="30" t="s">
        <v>986</v>
      </c>
    </row>
    <row r="45" spans="1:11" x14ac:dyDescent="0.25">
      <c r="A45" s="13" t="str">
        <f t="shared" si="1"/>
        <v>117134122</v>
      </c>
      <c r="B45" s="16">
        <v>42</v>
      </c>
      <c r="C45" s="16" t="s">
        <v>1194</v>
      </c>
      <c r="D45" s="17" t="s">
        <v>620</v>
      </c>
      <c r="E45" s="13" t="str">
        <f t="shared" si="0"/>
        <v>117134122</v>
      </c>
      <c r="F45" s="17"/>
      <c r="G45" s="19">
        <v>950000</v>
      </c>
      <c r="H45" s="16" t="s">
        <v>850</v>
      </c>
      <c r="I45" s="16" t="s">
        <v>1533</v>
      </c>
      <c r="J45" s="16" t="s">
        <v>1534</v>
      </c>
      <c r="K45" s="30" t="s">
        <v>986</v>
      </c>
    </row>
    <row r="46" spans="1:11" x14ac:dyDescent="0.25">
      <c r="A46" s="13" t="str">
        <f t="shared" si="1"/>
        <v>117134122</v>
      </c>
      <c r="B46" s="16">
        <v>43</v>
      </c>
      <c r="C46" s="16" t="s">
        <v>1194</v>
      </c>
      <c r="D46" s="17" t="s">
        <v>620</v>
      </c>
      <c r="E46" s="13" t="str">
        <f t="shared" si="0"/>
        <v>117134122</v>
      </c>
      <c r="F46" s="17"/>
      <c r="G46" s="19">
        <v>950000</v>
      </c>
      <c r="H46" s="16" t="s">
        <v>850</v>
      </c>
      <c r="I46" s="16" t="s">
        <v>1533</v>
      </c>
      <c r="J46" s="16" t="s">
        <v>1534</v>
      </c>
      <c r="K46" s="30" t="s">
        <v>986</v>
      </c>
    </row>
    <row r="47" spans="1:11" x14ac:dyDescent="0.25">
      <c r="A47" s="13" t="str">
        <f t="shared" si="1"/>
        <v>152823449</v>
      </c>
      <c r="B47" s="16">
        <v>44</v>
      </c>
      <c r="C47" s="16" t="s">
        <v>1198</v>
      </c>
      <c r="D47" s="17" t="s">
        <v>1197</v>
      </c>
      <c r="E47" s="13" t="str">
        <f t="shared" si="0"/>
        <v>152823449</v>
      </c>
      <c r="F47" s="17"/>
      <c r="G47" s="19">
        <v>120000</v>
      </c>
      <c r="H47" s="16" t="s">
        <v>720</v>
      </c>
      <c r="I47" s="16" t="s">
        <v>721</v>
      </c>
      <c r="J47" s="16" t="s">
        <v>1535</v>
      </c>
      <c r="K47" s="30" t="s">
        <v>986</v>
      </c>
    </row>
    <row r="48" spans="1:11" x14ac:dyDescent="0.25">
      <c r="A48" s="13" t="str">
        <f t="shared" si="1"/>
        <v>215046582</v>
      </c>
      <c r="B48" s="16">
        <v>45</v>
      </c>
      <c r="C48" s="16" t="s">
        <v>1199</v>
      </c>
      <c r="D48" s="17" t="s">
        <v>356</v>
      </c>
      <c r="E48" s="13" t="str">
        <f t="shared" si="0"/>
        <v>215046582</v>
      </c>
      <c r="F48" s="17"/>
      <c r="G48" s="19">
        <v>650000</v>
      </c>
      <c r="H48" s="16" t="s">
        <v>739</v>
      </c>
      <c r="I48" s="16" t="s">
        <v>740</v>
      </c>
      <c r="J48" s="16" t="s">
        <v>1536</v>
      </c>
      <c r="K48" s="30" t="s">
        <v>986</v>
      </c>
    </row>
    <row r="49" spans="1:11" x14ac:dyDescent="0.25">
      <c r="A49" s="13" t="str">
        <f t="shared" si="1"/>
        <v>215046582</v>
      </c>
      <c r="B49" s="16">
        <v>46</v>
      </c>
      <c r="C49" s="16" t="s">
        <v>1199</v>
      </c>
      <c r="D49" s="17" t="s">
        <v>356</v>
      </c>
      <c r="E49" s="13" t="str">
        <f t="shared" si="0"/>
        <v>215046582</v>
      </c>
      <c r="F49" s="17"/>
      <c r="G49" s="19">
        <v>650000</v>
      </c>
      <c r="H49" s="16" t="s">
        <v>739</v>
      </c>
      <c r="I49" s="16" t="s">
        <v>740</v>
      </c>
      <c r="J49" s="16" t="s">
        <v>1536</v>
      </c>
      <c r="K49" s="30" t="s">
        <v>986</v>
      </c>
    </row>
    <row r="50" spans="1:11" x14ac:dyDescent="0.25">
      <c r="A50" s="13" t="str">
        <f t="shared" si="1"/>
        <v>215046582</v>
      </c>
      <c r="B50" s="16">
        <v>47</v>
      </c>
      <c r="C50" s="16" t="s">
        <v>1199</v>
      </c>
      <c r="D50" s="17" t="s">
        <v>356</v>
      </c>
      <c r="E50" s="13" t="str">
        <f t="shared" si="0"/>
        <v>215046582</v>
      </c>
      <c r="F50" s="17"/>
      <c r="G50" s="19">
        <v>650000</v>
      </c>
      <c r="H50" s="16" t="s">
        <v>739</v>
      </c>
      <c r="I50" s="16" t="s">
        <v>740</v>
      </c>
      <c r="J50" s="16" t="s">
        <v>1536</v>
      </c>
      <c r="K50" s="30" t="s">
        <v>986</v>
      </c>
    </row>
    <row r="51" spans="1:11" x14ac:dyDescent="0.25">
      <c r="A51" s="13" t="str">
        <f t="shared" si="1"/>
        <v>117173054</v>
      </c>
      <c r="B51" s="16">
        <v>48</v>
      </c>
      <c r="C51" s="16" t="s">
        <v>1112</v>
      </c>
      <c r="D51" s="17" t="s">
        <v>765</v>
      </c>
      <c r="E51" s="13" t="str">
        <f t="shared" si="0"/>
        <v>117173054</v>
      </c>
      <c r="F51" s="17"/>
      <c r="G51" s="19">
        <v>333000</v>
      </c>
      <c r="H51" s="16" t="s">
        <v>145</v>
      </c>
      <c r="I51" s="16" t="s">
        <v>95</v>
      </c>
      <c r="J51" s="16" t="s">
        <v>1113</v>
      </c>
      <c r="K51" s="30" t="s">
        <v>986</v>
      </c>
    </row>
    <row r="52" spans="1:11" x14ac:dyDescent="0.25">
      <c r="A52" s="13" t="str">
        <f t="shared" si="1"/>
        <v>219136280</v>
      </c>
      <c r="B52" s="16">
        <v>49</v>
      </c>
      <c r="C52" s="16" t="s">
        <v>1114</v>
      </c>
      <c r="D52" s="17" t="s">
        <v>1115</v>
      </c>
      <c r="E52" s="13" t="str">
        <f t="shared" si="0"/>
        <v>219136280</v>
      </c>
      <c r="F52" s="17"/>
      <c r="G52" s="19">
        <v>620000</v>
      </c>
      <c r="H52" s="16" t="s">
        <v>1116</v>
      </c>
      <c r="I52" s="16" t="s">
        <v>1117</v>
      </c>
      <c r="J52" s="16" t="s">
        <v>1118</v>
      </c>
      <c r="K52" s="30" t="s">
        <v>986</v>
      </c>
    </row>
    <row r="53" spans="1:11" x14ac:dyDescent="0.25">
      <c r="A53" s="13" t="str">
        <f t="shared" si="1"/>
        <v>219136280</v>
      </c>
      <c r="B53" s="16">
        <v>50</v>
      </c>
      <c r="C53" s="16" t="s">
        <v>1119</v>
      </c>
      <c r="D53" s="17" t="s">
        <v>1115</v>
      </c>
      <c r="E53" s="13" t="str">
        <f t="shared" si="0"/>
        <v>219136280</v>
      </c>
      <c r="F53" s="17"/>
      <c r="G53" s="19">
        <v>20000</v>
      </c>
      <c r="H53" s="16" t="s">
        <v>1116</v>
      </c>
      <c r="I53" s="16" t="s">
        <v>1117</v>
      </c>
      <c r="J53" s="16" t="s">
        <v>1120</v>
      </c>
      <c r="K53" s="30" t="s">
        <v>986</v>
      </c>
    </row>
    <row r="54" spans="1:11" x14ac:dyDescent="0.25">
      <c r="A54" s="13" t="str">
        <f t="shared" si="1"/>
        <v>219136280</v>
      </c>
      <c r="B54" s="16">
        <v>51</v>
      </c>
      <c r="C54" s="16" t="s">
        <v>1121</v>
      </c>
      <c r="D54" s="17" t="s">
        <v>1115</v>
      </c>
      <c r="E54" s="13" t="str">
        <f t="shared" si="0"/>
        <v>219136280</v>
      </c>
      <c r="F54" s="17"/>
      <c r="G54" s="19">
        <v>20000</v>
      </c>
      <c r="H54" s="16" t="s">
        <v>1116</v>
      </c>
      <c r="I54" s="16" t="s">
        <v>1117</v>
      </c>
      <c r="J54" s="16" t="s">
        <v>1122</v>
      </c>
      <c r="K54" s="30" t="s">
        <v>986</v>
      </c>
    </row>
    <row r="55" spans="1:11" x14ac:dyDescent="0.25">
      <c r="A55" s="13" t="str">
        <f t="shared" si="1"/>
        <v>118863653</v>
      </c>
      <c r="B55" s="16">
        <v>52</v>
      </c>
      <c r="C55" s="16" t="s">
        <v>1212</v>
      </c>
      <c r="D55" s="17" t="s">
        <v>478</v>
      </c>
      <c r="E55" s="13" t="str">
        <f t="shared" si="0"/>
        <v>118863653</v>
      </c>
      <c r="F55" s="17"/>
      <c r="G55" s="19">
        <v>954150</v>
      </c>
      <c r="H55" s="16" t="s">
        <v>958</v>
      </c>
      <c r="I55" s="16" t="s">
        <v>959</v>
      </c>
      <c r="J55" s="16" t="s">
        <v>1537</v>
      </c>
      <c r="K55" s="30" t="s">
        <v>986</v>
      </c>
    </row>
    <row r="56" spans="1:11" x14ac:dyDescent="0.25">
      <c r="A56" s="13" t="str">
        <f t="shared" si="1"/>
        <v>118863653</v>
      </c>
      <c r="B56" s="16">
        <v>53</v>
      </c>
      <c r="C56" s="16" t="s">
        <v>1212</v>
      </c>
      <c r="D56" s="17" t="s">
        <v>478</v>
      </c>
      <c r="E56" s="13" t="str">
        <f t="shared" si="0"/>
        <v>118863653</v>
      </c>
      <c r="F56" s="17"/>
      <c r="G56" s="19">
        <v>954150</v>
      </c>
      <c r="H56" s="16" t="s">
        <v>958</v>
      </c>
      <c r="I56" s="16" t="s">
        <v>959</v>
      </c>
      <c r="J56" s="16" t="s">
        <v>1537</v>
      </c>
      <c r="K56" s="30" t="s">
        <v>986</v>
      </c>
    </row>
    <row r="57" spans="1:11" x14ac:dyDescent="0.25">
      <c r="A57" s="13" t="str">
        <f t="shared" si="1"/>
        <v>118863653</v>
      </c>
      <c r="B57" s="16">
        <v>54</v>
      </c>
      <c r="C57" s="16" t="s">
        <v>1212</v>
      </c>
      <c r="D57" s="17" t="s">
        <v>478</v>
      </c>
      <c r="E57" s="13" t="str">
        <f t="shared" si="0"/>
        <v>118863653</v>
      </c>
      <c r="F57" s="17"/>
      <c r="G57" s="19">
        <v>954150</v>
      </c>
      <c r="H57" s="16" t="s">
        <v>958</v>
      </c>
      <c r="I57" s="16" t="s">
        <v>959</v>
      </c>
      <c r="J57" s="16" t="s">
        <v>1537</v>
      </c>
      <c r="K57" s="30" t="s">
        <v>986</v>
      </c>
    </row>
    <row r="58" spans="1:11" x14ac:dyDescent="0.25">
      <c r="A58" s="13" t="str">
        <f t="shared" si="1"/>
        <v>118726272</v>
      </c>
      <c r="B58" s="16">
        <v>55</v>
      </c>
      <c r="C58" s="16" t="s">
        <v>1123</v>
      </c>
      <c r="D58" s="17" t="s">
        <v>648</v>
      </c>
      <c r="E58" s="13" t="str">
        <f t="shared" si="0"/>
        <v>118726272</v>
      </c>
      <c r="F58" s="17"/>
      <c r="G58" s="19">
        <v>300000</v>
      </c>
      <c r="H58" s="16" t="s">
        <v>647</v>
      </c>
      <c r="I58" s="16" t="s">
        <v>980</v>
      </c>
      <c r="J58" s="16" t="s">
        <v>1124</v>
      </c>
      <c r="K58" s="30" t="s">
        <v>986</v>
      </c>
    </row>
    <row r="59" spans="1:11" x14ac:dyDescent="0.25">
      <c r="A59" s="13" t="str">
        <f t="shared" si="1"/>
        <v>117134122</v>
      </c>
      <c r="B59" s="16">
        <v>56</v>
      </c>
      <c r="C59" s="16" t="s">
        <v>1213</v>
      </c>
      <c r="D59" s="17" t="s">
        <v>620</v>
      </c>
      <c r="E59" s="13" t="str">
        <f t="shared" si="0"/>
        <v>117134122</v>
      </c>
      <c r="F59" s="17"/>
      <c r="G59" s="19">
        <v>500000</v>
      </c>
      <c r="H59" s="16" t="s">
        <v>850</v>
      </c>
      <c r="I59" s="16" t="s">
        <v>1533</v>
      </c>
      <c r="J59" s="16" t="s">
        <v>1538</v>
      </c>
      <c r="K59" s="30" t="s">
        <v>986</v>
      </c>
    </row>
    <row r="60" spans="1:11" x14ac:dyDescent="0.25">
      <c r="A60" s="13" t="str">
        <f t="shared" si="1"/>
        <v>117134122</v>
      </c>
      <c r="B60" s="16">
        <v>57</v>
      </c>
      <c r="C60" s="16" t="s">
        <v>1213</v>
      </c>
      <c r="D60" s="17" t="s">
        <v>620</v>
      </c>
      <c r="E60" s="13" t="str">
        <f t="shared" si="0"/>
        <v>117134122</v>
      </c>
      <c r="F60" s="17"/>
      <c r="G60" s="19">
        <v>500000</v>
      </c>
      <c r="H60" s="16" t="s">
        <v>850</v>
      </c>
      <c r="I60" s="16" t="s">
        <v>1533</v>
      </c>
      <c r="J60" s="16" t="s">
        <v>1538</v>
      </c>
      <c r="K60" s="30" t="s">
        <v>986</v>
      </c>
    </row>
    <row r="61" spans="1:11" x14ac:dyDescent="0.25">
      <c r="A61" s="13" t="str">
        <f t="shared" si="1"/>
        <v>117134122</v>
      </c>
      <c r="B61" s="16">
        <v>58</v>
      </c>
      <c r="C61" s="16" t="s">
        <v>1213</v>
      </c>
      <c r="D61" s="17" t="s">
        <v>620</v>
      </c>
      <c r="E61" s="13" t="str">
        <f t="shared" si="0"/>
        <v>117134122</v>
      </c>
      <c r="F61" s="17"/>
      <c r="G61" s="19">
        <v>500000</v>
      </c>
      <c r="H61" s="16" t="s">
        <v>850</v>
      </c>
      <c r="I61" s="16" t="s">
        <v>1533</v>
      </c>
      <c r="J61" s="16" t="s">
        <v>1538</v>
      </c>
      <c r="K61" s="30" t="s">
        <v>986</v>
      </c>
    </row>
    <row r="62" spans="1:11" x14ac:dyDescent="0.25">
      <c r="A62" s="13" t="str">
        <f t="shared" si="1"/>
        <v>118716224</v>
      </c>
      <c r="B62" s="16">
        <v>59</v>
      </c>
      <c r="C62" s="16" t="s">
        <v>1125</v>
      </c>
      <c r="D62" s="17" t="s">
        <v>439</v>
      </c>
      <c r="E62" s="13" t="str">
        <f t="shared" si="0"/>
        <v>118716224</v>
      </c>
      <c r="F62" s="17"/>
      <c r="G62" s="19">
        <v>3000000</v>
      </c>
      <c r="H62" s="16" t="s">
        <v>686</v>
      </c>
      <c r="I62" s="16" t="s">
        <v>955</v>
      </c>
      <c r="J62" s="16" t="s">
        <v>1126</v>
      </c>
      <c r="K62" s="30" t="s">
        <v>986</v>
      </c>
    </row>
    <row r="63" spans="1:11" x14ac:dyDescent="0.25">
      <c r="A63" s="13" t="str">
        <f t="shared" si="1"/>
        <v>213818941</v>
      </c>
      <c r="B63" s="16">
        <v>60</v>
      </c>
      <c r="C63" s="16" t="s">
        <v>1209</v>
      </c>
      <c r="D63" s="17" t="s">
        <v>242</v>
      </c>
      <c r="E63" s="13" t="str">
        <f t="shared" si="0"/>
        <v>213818941</v>
      </c>
      <c r="F63" s="17"/>
      <c r="G63" s="19">
        <v>2606000</v>
      </c>
      <c r="H63" s="16" t="s">
        <v>943</v>
      </c>
      <c r="I63" s="16" t="s">
        <v>944</v>
      </c>
      <c r="J63" s="16" t="s">
        <v>1539</v>
      </c>
      <c r="K63" s="30" t="s">
        <v>986</v>
      </c>
    </row>
    <row r="64" spans="1:11" x14ac:dyDescent="0.25">
      <c r="A64" s="13" t="str">
        <f t="shared" si="1"/>
        <v>213818941</v>
      </c>
      <c r="B64" s="16">
        <v>61</v>
      </c>
      <c r="C64" s="16" t="s">
        <v>1248</v>
      </c>
      <c r="D64" s="17" t="s">
        <v>242</v>
      </c>
      <c r="E64" s="13" t="str">
        <f t="shared" si="0"/>
        <v>213818941</v>
      </c>
      <c r="F64" s="17"/>
      <c r="G64" s="19">
        <v>1942000</v>
      </c>
      <c r="H64" s="16" t="s">
        <v>943</v>
      </c>
      <c r="I64" s="16" t="s">
        <v>944</v>
      </c>
      <c r="J64" s="16" t="s">
        <v>1540</v>
      </c>
      <c r="K64" s="30" t="s">
        <v>986</v>
      </c>
    </row>
    <row r="65" spans="1:11" x14ac:dyDescent="0.25">
      <c r="A65" s="13" t="str">
        <f t="shared" si="1"/>
        <v>118726272</v>
      </c>
      <c r="B65" s="16">
        <v>62</v>
      </c>
      <c r="C65" s="16" t="s">
        <v>1249</v>
      </c>
      <c r="D65" s="17" t="s">
        <v>648</v>
      </c>
      <c r="E65" s="13" t="str">
        <f t="shared" si="0"/>
        <v>118726272</v>
      </c>
      <c r="F65" s="17"/>
      <c r="G65" s="19">
        <v>75000</v>
      </c>
      <c r="H65" s="16" t="s">
        <v>647</v>
      </c>
      <c r="I65" s="16" t="s">
        <v>980</v>
      </c>
      <c r="J65" s="16" t="s">
        <v>1541</v>
      </c>
      <c r="K65" s="30" t="s">
        <v>986</v>
      </c>
    </row>
    <row r="66" spans="1:11" x14ac:dyDescent="0.25">
      <c r="A66" s="13" t="str">
        <f t="shared" si="1"/>
        <v>150892263</v>
      </c>
      <c r="B66" s="16">
        <v>63</v>
      </c>
      <c r="C66" s="16" t="s">
        <v>1242</v>
      </c>
      <c r="D66" s="17" t="s">
        <v>639</v>
      </c>
      <c r="E66" s="13" t="str">
        <f t="shared" si="0"/>
        <v>150892263</v>
      </c>
      <c r="F66" s="17"/>
      <c r="G66" s="19">
        <v>950000</v>
      </c>
      <c r="H66" s="16" t="s">
        <v>978</v>
      </c>
      <c r="I66" s="16" t="s">
        <v>979</v>
      </c>
      <c r="J66" s="16" t="s">
        <v>1542</v>
      </c>
      <c r="K66" s="30" t="s">
        <v>986</v>
      </c>
    </row>
    <row r="67" spans="1:11" x14ac:dyDescent="0.25">
      <c r="A67" s="13" t="str">
        <f t="shared" si="1"/>
        <v>118716224</v>
      </c>
      <c r="B67" s="16">
        <v>64</v>
      </c>
      <c r="C67" s="16" t="s">
        <v>1243</v>
      </c>
      <c r="D67" s="17" t="s">
        <v>439</v>
      </c>
      <c r="E67" s="13" t="str">
        <f t="shared" si="0"/>
        <v>118716224</v>
      </c>
      <c r="F67" s="17"/>
      <c r="G67" s="19">
        <v>3000000</v>
      </c>
      <c r="H67" s="16" t="s">
        <v>686</v>
      </c>
      <c r="I67" s="16" t="s">
        <v>955</v>
      </c>
      <c r="J67" s="16" t="s">
        <v>1543</v>
      </c>
      <c r="K67" s="30" t="s">
        <v>986</v>
      </c>
    </row>
    <row r="68" spans="1:11" x14ac:dyDescent="0.25">
      <c r="A68" s="13" t="str">
        <f t="shared" si="1"/>
        <v>116731837</v>
      </c>
      <c r="B68" s="16">
        <v>65</v>
      </c>
      <c r="C68" s="16" t="s">
        <v>1244</v>
      </c>
      <c r="D68" s="17" t="s">
        <v>796</v>
      </c>
      <c r="E68" s="13" t="str">
        <f t="shared" ref="E68:E131" si="2">RIGHT(D68,LEN(D68)-7)</f>
        <v>116731837</v>
      </c>
      <c r="F68" s="17"/>
      <c r="G68" s="19">
        <v>1200000</v>
      </c>
      <c r="H68" s="16" t="s">
        <v>670</v>
      </c>
      <c r="I68" s="16" t="s">
        <v>671</v>
      </c>
      <c r="J68" s="16" t="s">
        <v>1544</v>
      </c>
      <c r="K68" s="30" t="s">
        <v>986</v>
      </c>
    </row>
    <row r="69" spans="1:11" x14ac:dyDescent="0.25">
      <c r="A69" s="13" t="str">
        <f t="shared" ref="A69:A132" si="3">E69</f>
        <v>118760925</v>
      </c>
      <c r="B69" s="16">
        <v>66</v>
      </c>
      <c r="C69" s="16" t="s">
        <v>1245</v>
      </c>
      <c r="D69" s="17" t="s">
        <v>611</v>
      </c>
      <c r="E69" s="13" t="str">
        <f t="shared" si="2"/>
        <v>118760925</v>
      </c>
      <c r="F69" s="17"/>
      <c r="G69" s="19">
        <v>3000000</v>
      </c>
      <c r="H69" s="16" t="s">
        <v>975</v>
      </c>
      <c r="I69" s="16" t="s">
        <v>976</v>
      </c>
      <c r="J69" s="16" t="s">
        <v>1545</v>
      </c>
      <c r="K69" s="30" t="s">
        <v>986</v>
      </c>
    </row>
    <row r="70" spans="1:11" x14ac:dyDescent="0.25">
      <c r="A70" s="13" t="str">
        <f t="shared" si="3"/>
        <v>216645630</v>
      </c>
      <c r="B70" s="16">
        <v>67</v>
      </c>
      <c r="C70" s="16" t="s">
        <v>1251</v>
      </c>
      <c r="D70" s="17" t="s">
        <v>327</v>
      </c>
      <c r="E70" s="13" t="str">
        <f t="shared" si="2"/>
        <v>216645630</v>
      </c>
      <c r="F70" s="17"/>
      <c r="G70" s="19">
        <v>126500</v>
      </c>
      <c r="H70" s="16" t="s">
        <v>475</v>
      </c>
      <c r="I70" s="16" t="s">
        <v>954</v>
      </c>
      <c r="J70" s="16" t="s">
        <v>1546</v>
      </c>
      <c r="K70" s="30" t="s">
        <v>986</v>
      </c>
    </row>
    <row r="71" spans="1:11" x14ac:dyDescent="0.25">
      <c r="A71" s="13" t="str">
        <f t="shared" si="3"/>
        <v>216631374</v>
      </c>
      <c r="B71" s="16">
        <v>68</v>
      </c>
      <c r="C71" s="16" t="s">
        <v>1260</v>
      </c>
      <c r="D71" s="17" t="s">
        <v>565</v>
      </c>
      <c r="E71" s="13" t="str">
        <f t="shared" si="2"/>
        <v>216631374</v>
      </c>
      <c r="F71" s="17"/>
      <c r="G71" s="19">
        <v>5500000</v>
      </c>
      <c r="H71" s="16" t="s">
        <v>726</v>
      </c>
      <c r="I71" s="16" t="s">
        <v>968</v>
      </c>
      <c r="J71" s="16" t="s">
        <v>1547</v>
      </c>
      <c r="K71" s="30" t="s">
        <v>986</v>
      </c>
    </row>
    <row r="72" spans="1:11" x14ac:dyDescent="0.25">
      <c r="A72" s="13" t="str">
        <f t="shared" si="3"/>
        <v>216631374</v>
      </c>
      <c r="B72" s="16">
        <v>69</v>
      </c>
      <c r="C72" s="16" t="s">
        <v>1260</v>
      </c>
      <c r="D72" s="17" t="s">
        <v>565</v>
      </c>
      <c r="E72" s="13" t="str">
        <f t="shared" si="2"/>
        <v>216631374</v>
      </c>
      <c r="F72" s="17"/>
      <c r="G72" s="19">
        <v>5500000</v>
      </c>
      <c r="H72" s="16" t="s">
        <v>726</v>
      </c>
      <c r="I72" s="16" t="s">
        <v>968</v>
      </c>
      <c r="J72" s="16" t="s">
        <v>1547</v>
      </c>
      <c r="K72" s="30" t="s">
        <v>986</v>
      </c>
    </row>
    <row r="73" spans="1:11" x14ac:dyDescent="0.25">
      <c r="A73" s="13" t="str">
        <f t="shared" si="3"/>
        <v>216631374</v>
      </c>
      <c r="B73" s="16">
        <v>70</v>
      </c>
      <c r="C73" s="16" t="s">
        <v>1260</v>
      </c>
      <c r="D73" s="17" t="s">
        <v>565</v>
      </c>
      <c r="E73" s="13" t="str">
        <f t="shared" si="2"/>
        <v>216631374</v>
      </c>
      <c r="F73" s="17"/>
      <c r="G73" s="19">
        <v>5500000</v>
      </c>
      <c r="H73" s="16" t="s">
        <v>726</v>
      </c>
      <c r="I73" s="16" t="s">
        <v>968</v>
      </c>
      <c r="J73" s="16" t="s">
        <v>1547</v>
      </c>
      <c r="K73" s="30" t="s">
        <v>986</v>
      </c>
    </row>
    <row r="74" spans="1:11" x14ac:dyDescent="0.25">
      <c r="A74" s="13" t="str">
        <f t="shared" si="3"/>
        <v>118762616</v>
      </c>
      <c r="B74" s="16">
        <v>71</v>
      </c>
      <c r="C74" s="16" t="s">
        <v>1261</v>
      </c>
      <c r="D74" s="17" t="s">
        <v>164</v>
      </c>
      <c r="E74" s="13" t="str">
        <f t="shared" si="2"/>
        <v>118762616</v>
      </c>
      <c r="F74" s="17"/>
      <c r="G74" s="19">
        <v>1066500</v>
      </c>
      <c r="H74" s="16" t="s">
        <v>557</v>
      </c>
      <c r="I74" s="16" t="s">
        <v>938</v>
      </c>
      <c r="J74" s="16" t="s">
        <v>1548</v>
      </c>
      <c r="K74" s="30" t="s">
        <v>986</v>
      </c>
    </row>
    <row r="75" spans="1:11" x14ac:dyDescent="0.25">
      <c r="A75" s="13" t="str">
        <f t="shared" si="3"/>
        <v>118257500</v>
      </c>
      <c r="B75" s="16">
        <v>72</v>
      </c>
      <c r="C75" s="16" t="s">
        <v>1263</v>
      </c>
      <c r="D75" s="17" t="s">
        <v>1262</v>
      </c>
      <c r="E75" s="13" t="str">
        <f t="shared" si="2"/>
        <v>118257500</v>
      </c>
      <c r="F75" s="17"/>
      <c r="G75" s="19">
        <v>1060000</v>
      </c>
      <c r="H75" s="16" t="s">
        <v>442</v>
      </c>
      <c r="I75" s="16" t="s">
        <v>443</v>
      </c>
      <c r="J75" s="16" t="s">
        <v>1549</v>
      </c>
      <c r="K75" s="30" t="s">
        <v>986</v>
      </c>
    </row>
    <row r="76" spans="1:11" x14ac:dyDescent="0.25">
      <c r="A76" s="13" t="str">
        <f t="shared" si="3"/>
        <v>215120510</v>
      </c>
      <c r="B76" s="16">
        <v>73</v>
      </c>
      <c r="C76" s="16" t="s">
        <v>1265</v>
      </c>
      <c r="D76" s="17" t="s">
        <v>1264</v>
      </c>
      <c r="E76" s="13" t="str">
        <f t="shared" si="2"/>
        <v>215120510</v>
      </c>
      <c r="F76" s="17"/>
      <c r="G76" s="19">
        <v>2500000</v>
      </c>
      <c r="H76" s="16" t="s">
        <v>1550</v>
      </c>
      <c r="I76" s="16" t="s">
        <v>1551</v>
      </c>
      <c r="J76" s="16" t="s">
        <v>1552</v>
      </c>
      <c r="K76" s="30" t="s">
        <v>986</v>
      </c>
    </row>
    <row r="77" spans="1:11" x14ac:dyDescent="0.25">
      <c r="A77" s="13" t="str">
        <f t="shared" si="3"/>
        <v>215120510</v>
      </c>
      <c r="B77" s="16">
        <v>74</v>
      </c>
      <c r="C77" s="16" t="s">
        <v>1265</v>
      </c>
      <c r="D77" s="17" t="s">
        <v>1264</v>
      </c>
      <c r="E77" s="13" t="str">
        <f t="shared" si="2"/>
        <v>215120510</v>
      </c>
      <c r="F77" s="17"/>
      <c r="G77" s="19">
        <v>2500000</v>
      </c>
      <c r="H77" s="16" t="s">
        <v>1550</v>
      </c>
      <c r="I77" s="16" t="s">
        <v>1551</v>
      </c>
      <c r="J77" s="16" t="s">
        <v>1552</v>
      </c>
      <c r="K77" s="30" t="s">
        <v>986</v>
      </c>
    </row>
    <row r="78" spans="1:11" x14ac:dyDescent="0.25">
      <c r="A78" s="13" t="str">
        <f t="shared" si="3"/>
        <v>215120510</v>
      </c>
      <c r="B78" s="16">
        <v>75</v>
      </c>
      <c r="C78" s="16" t="s">
        <v>1265</v>
      </c>
      <c r="D78" s="17" t="s">
        <v>1264</v>
      </c>
      <c r="E78" s="13" t="str">
        <f t="shared" si="2"/>
        <v>215120510</v>
      </c>
      <c r="F78" s="17"/>
      <c r="G78" s="19">
        <v>2500000</v>
      </c>
      <c r="H78" s="16" t="s">
        <v>1550</v>
      </c>
      <c r="I78" s="16" t="s">
        <v>1551</v>
      </c>
      <c r="J78" s="16" t="s">
        <v>1552</v>
      </c>
      <c r="K78" s="30" t="s">
        <v>986</v>
      </c>
    </row>
    <row r="79" spans="1:11" x14ac:dyDescent="0.25">
      <c r="A79" s="13" t="str">
        <f t="shared" si="3"/>
        <v>118787928</v>
      </c>
      <c r="B79" s="16">
        <v>76</v>
      </c>
      <c r="C79" s="16" t="s">
        <v>1267</v>
      </c>
      <c r="D79" s="17" t="s">
        <v>1266</v>
      </c>
      <c r="E79" s="13" t="str">
        <f t="shared" si="2"/>
        <v>118787928</v>
      </c>
      <c r="F79" s="17"/>
      <c r="G79" s="19">
        <v>500000</v>
      </c>
      <c r="H79" s="16" t="s">
        <v>481</v>
      </c>
      <c r="I79" s="16" t="s">
        <v>1553</v>
      </c>
      <c r="J79" s="16" t="s">
        <v>1554</v>
      </c>
      <c r="K79" s="30" t="s">
        <v>986</v>
      </c>
    </row>
    <row r="80" spans="1:11" x14ac:dyDescent="0.25">
      <c r="A80" s="13" t="str">
        <f t="shared" si="3"/>
        <v>215005232</v>
      </c>
      <c r="B80" s="16">
        <v>77</v>
      </c>
      <c r="C80" s="16" t="s">
        <v>1268</v>
      </c>
      <c r="D80" s="17" t="s">
        <v>170</v>
      </c>
      <c r="E80" s="13" t="str">
        <f t="shared" si="2"/>
        <v>215005232</v>
      </c>
      <c r="F80" s="17"/>
      <c r="G80" s="19">
        <v>3000000</v>
      </c>
      <c r="H80" s="16" t="s">
        <v>845</v>
      </c>
      <c r="I80" s="16" t="s">
        <v>939</v>
      </c>
      <c r="J80" s="16" t="s">
        <v>1555</v>
      </c>
      <c r="K80" s="30" t="s">
        <v>986</v>
      </c>
    </row>
    <row r="81" spans="1:11" x14ac:dyDescent="0.25">
      <c r="A81" s="13" t="str">
        <f t="shared" si="3"/>
        <v>118863653</v>
      </c>
      <c r="B81" s="16">
        <v>78</v>
      </c>
      <c r="C81" s="16" t="s">
        <v>1252</v>
      </c>
      <c r="D81" s="17" t="s">
        <v>478</v>
      </c>
      <c r="E81" s="13" t="str">
        <f t="shared" si="2"/>
        <v>118863653</v>
      </c>
      <c r="F81" s="17"/>
      <c r="G81" s="19">
        <v>624150</v>
      </c>
      <c r="H81" s="16" t="s">
        <v>958</v>
      </c>
      <c r="I81" s="16" t="s">
        <v>959</v>
      </c>
      <c r="J81" s="16" t="s">
        <v>1556</v>
      </c>
      <c r="K81" s="30" t="s">
        <v>986</v>
      </c>
    </row>
    <row r="82" spans="1:11" x14ac:dyDescent="0.25">
      <c r="A82" s="13" t="str">
        <f t="shared" si="3"/>
        <v>118863653</v>
      </c>
      <c r="B82" s="16">
        <v>79</v>
      </c>
      <c r="C82" s="16" t="s">
        <v>1252</v>
      </c>
      <c r="D82" s="17" t="s">
        <v>478</v>
      </c>
      <c r="E82" s="13" t="str">
        <f t="shared" si="2"/>
        <v>118863653</v>
      </c>
      <c r="F82" s="17"/>
      <c r="G82" s="19">
        <v>624150</v>
      </c>
      <c r="H82" s="16" t="s">
        <v>958</v>
      </c>
      <c r="I82" s="16" t="s">
        <v>959</v>
      </c>
      <c r="J82" s="16" t="s">
        <v>1556</v>
      </c>
      <c r="K82" s="30" t="s">
        <v>986</v>
      </c>
    </row>
    <row r="83" spans="1:11" x14ac:dyDescent="0.25">
      <c r="A83" s="13" t="str">
        <f t="shared" si="3"/>
        <v>118863653</v>
      </c>
      <c r="B83" s="16">
        <v>80</v>
      </c>
      <c r="C83" s="16" t="s">
        <v>1252</v>
      </c>
      <c r="D83" s="17" t="s">
        <v>478</v>
      </c>
      <c r="E83" s="13" t="str">
        <f t="shared" si="2"/>
        <v>118863653</v>
      </c>
      <c r="F83" s="17"/>
      <c r="G83" s="19">
        <v>624150</v>
      </c>
      <c r="H83" s="16" t="s">
        <v>958</v>
      </c>
      <c r="I83" s="16" t="s">
        <v>959</v>
      </c>
      <c r="J83" s="16" t="s">
        <v>1556</v>
      </c>
      <c r="K83" s="30" t="s">
        <v>986</v>
      </c>
    </row>
    <row r="84" spans="1:11" x14ac:dyDescent="0.25">
      <c r="A84" s="13" t="str">
        <f t="shared" si="3"/>
        <v>118783596</v>
      </c>
      <c r="B84" s="16">
        <v>81</v>
      </c>
      <c r="C84" s="16" t="s">
        <v>1253</v>
      </c>
      <c r="D84" s="17" t="s">
        <v>313</v>
      </c>
      <c r="E84" s="13" t="str">
        <f t="shared" si="2"/>
        <v>118783596</v>
      </c>
      <c r="F84" s="17"/>
      <c r="G84" s="19">
        <v>300000</v>
      </c>
      <c r="H84" s="16" t="s">
        <v>885</v>
      </c>
      <c r="I84" s="16" t="s">
        <v>950</v>
      </c>
      <c r="J84" s="16" t="s">
        <v>1557</v>
      </c>
      <c r="K84" s="30" t="s">
        <v>986</v>
      </c>
    </row>
    <row r="85" spans="1:11" x14ac:dyDescent="0.25">
      <c r="A85" s="13" t="str">
        <f t="shared" si="3"/>
        <v>219136280</v>
      </c>
      <c r="B85" s="16">
        <v>82</v>
      </c>
      <c r="C85" s="16" t="s">
        <v>1254</v>
      </c>
      <c r="D85" s="17" t="s">
        <v>1115</v>
      </c>
      <c r="E85" s="13" t="str">
        <f t="shared" si="2"/>
        <v>219136280</v>
      </c>
      <c r="F85" s="17"/>
      <c r="G85" s="19">
        <v>980000</v>
      </c>
      <c r="H85" s="16" t="s">
        <v>1116</v>
      </c>
      <c r="I85" s="16" t="s">
        <v>1117</v>
      </c>
      <c r="J85" s="16" t="s">
        <v>1558</v>
      </c>
      <c r="K85" s="30" t="s">
        <v>986</v>
      </c>
    </row>
    <row r="86" spans="1:11" x14ac:dyDescent="0.25">
      <c r="A86" s="13" t="str">
        <f t="shared" si="3"/>
        <v>151909991</v>
      </c>
      <c r="B86" s="16">
        <v>83</v>
      </c>
      <c r="C86" s="16" t="s">
        <v>1256</v>
      </c>
      <c r="D86" s="17" t="s">
        <v>1255</v>
      </c>
      <c r="E86" s="13" t="str">
        <f t="shared" si="2"/>
        <v>151909991</v>
      </c>
      <c r="F86" s="17"/>
      <c r="G86" s="19">
        <v>250000</v>
      </c>
      <c r="H86" s="16" t="s">
        <v>786</v>
      </c>
      <c r="I86" s="16" t="s">
        <v>1559</v>
      </c>
      <c r="J86" s="16" t="s">
        <v>1560</v>
      </c>
      <c r="K86" s="30" t="s">
        <v>986</v>
      </c>
    </row>
    <row r="87" spans="1:11" x14ac:dyDescent="0.25">
      <c r="A87" s="13" t="str">
        <f t="shared" si="3"/>
        <v>151909991</v>
      </c>
      <c r="B87" s="16">
        <v>84</v>
      </c>
      <c r="C87" s="16" t="s">
        <v>1256</v>
      </c>
      <c r="D87" s="17" t="s">
        <v>1255</v>
      </c>
      <c r="E87" s="13" t="str">
        <f t="shared" si="2"/>
        <v>151909991</v>
      </c>
      <c r="F87" s="17"/>
      <c r="G87" s="19">
        <v>250000</v>
      </c>
      <c r="H87" s="16" t="s">
        <v>786</v>
      </c>
      <c r="I87" s="16" t="s">
        <v>1559</v>
      </c>
      <c r="J87" s="16" t="s">
        <v>1560</v>
      </c>
      <c r="K87" s="30" t="s">
        <v>986</v>
      </c>
    </row>
    <row r="88" spans="1:11" x14ac:dyDescent="0.25">
      <c r="A88" s="13" t="str">
        <f t="shared" si="3"/>
        <v>151909991</v>
      </c>
      <c r="B88" s="16">
        <v>85</v>
      </c>
      <c r="C88" s="16" t="s">
        <v>1256</v>
      </c>
      <c r="D88" s="17" t="s">
        <v>1255</v>
      </c>
      <c r="E88" s="13" t="str">
        <f t="shared" si="2"/>
        <v>151909991</v>
      </c>
      <c r="F88" s="17"/>
      <c r="G88" s="19">
        <v>250000</v>
      </c>
      <c r="H88" s="16" t="s">
        <v>786</v>
      </c>
      <c r="I88" s="16" t="s">
        <v>1559</v>
      </c>
      <c r="J88" s="16" t="s">
        <v>1560</v>
      </c>
      <c r="K88" s="30" t="s">
        <v>986</v>
      </c>
    </row>
    <row r="89" spans="1:11" x14ac:dyDescent="0.25">
      <c r="A89" s="13" t="str">
        <f t="shared" si="3"/>
        <v>117134122</v>
      </c>
      <c r="B89" s="16">
        <v>86</v>
      </c>
      <c r="C89" s="16" t="s">
        <v>1259</v>
      </c>
      <c r="D89" s="17" t="s">
        <v>620</v>
      </c>
      <c r="E89" s="13" t="str">
        <f t="shared" si="2"/>
        <v>117134122</v>
      </c>
      <c r="F89" s="17"/>
      <c r="G89" s="19">
        <v>630000</v>
      </c>
      <c r="H89" s="16" t="s">
        <v>850</v>
      </c>
      <c r="I89" s="16" t="s">
        <v>1533</v>
      </c>
      <c r="J89" s="16" t="s">
        <v>1561</v>
      </c>
      <c r="K89" s="30" t="s">
        <v>986</v>
      </c>
    </row>
    <row r="90" spans="1:11" x14ac:dyDescent="0.25">
      <c r="A90" s="13" t="str">
        <f t="shared" si="3"/>
        <v>117134122</v>
      </c>
      <c r="B90" s="16">
        <v>87</v>
      </c>
      <c r="C90" s="16" t="s">
        <v>1259</v>
      </c>
      <c r="D90" s="17" t="s">
        <v>620</v>
      </c>
      <c r="E90" s="13" t="str">
        <f t="shared" si="2"/>
        <v>117134122</v>
      </c>
      <c r="F90" s="17"/>
      <c r="G90" s="19">
        <v>630000</v>
      </c>
      <c r="H90" s="16" t="s">
        <v>850</v>
      </c>
      <c r="I90" s="16" t="s">
        <v>1533</v>
      </c>
      <c r="J90" s="16" t="s">
        <v>1561</v>
      </c>
      <c r="K90" s="30" t="s">
        <v>986</v>
      </c>
    </row>
    <row r="91" spans="1:11" x14ac:dyDescent="0.25">
      <c r="A91" s="13" t="str">
        <f t="shared" si="3"/>
        <v>117134122</v>
      </c>
      <c r="B91" s="16">
        <v>88</v>
      </c>
      <c r="C91" s="16" t="s">
        <v>1259</v>
      </c>
      <c r="D91" s="17" t="s">
        <v>620</v>
      </c>
      <c r="E91" s="13" t="str">
        <f t="shared" si="2"/>
        <v>117134122</v>
      </c>
      <c r="F91" s="17"/>
      <c r="G91" s="19">
        <v>630000</v>
      </c>
      <c r="H91" s="16" t="s">
        <v>850</v>
      </c>
      <c r="I91" s="16" t="s">
        <v>1533</v>
      </c>
      <c r="J91" s="16" t="s">
        <v>1561</v>
      </c>
      <c r="K91" s="30" t="s">
        <v>986</v>
      </c>
    </row>
    <row r="92" spans="1:11" x14ac:dyDescent="0.25">
      <c r="A92" s="13" t="str">
        <f t="shared" si="3"/>
        <v>116731837</v>
      </c>
      <c r="B92" s="16">
        <v>89</v>
      </c>
      <c r="C92" s="16" t="s">
        <v>1270</v>
      </c>
      <c r="D92" s="17" t="s">
        <v>1269</v>
      </c>
      <c r="E92" s="13" t="str">
        <f t="shared" si="2"/>
        <v>116731837</v>
      </c>
      <c r="F92" s="17"/>
      <c r="G92" s="19">
        <v>300000</v>
      </c>
      <c r="H92" s="16" t="s">
        <v>670</v>
      </c>
      <c r="I92" s="16" t="s">
        <v>671</v>
      </c>
      <c r="J92" s="16" t="s">
        <v>1562</v>
      </c>
      <c r="K92" s="30" t="s">
        <v>986</v>
      </c>
    </row>
    <row r="93" spans="1:11" x14ac:dyDescent="0.25">
      <c r="A93" s="13" t="str">
        <f t="shared" si="3"/>
        <v>116731837</v>
      </c>
      <c r="B93" s="16">
        <v>90</v>
      </c>
      <c r="C93" s="16" t="s">
        <v>1270</v>
      </c>
      <c r="D93" s="17" t="s">
        <v>1269</v>
      </c>
      <c r="E93" s="13" t="str">
        <f t="shared" si="2"/>
        <v>116731837</v>
      </c>
      <c r="F93" s="17"/>
      <c r="G93" s="19">
        <v>300000</v>
      </c>
      <c r="H93" s="16" t="s">
        <v>670</v>
      </c>
      <c r="I93" s="16" t="s">
        <v>671</v>
      </c>
      <c r="J93" s="16" t="s">
        <v>1562</v>
      </c>
      <c r="K93" s="30" t="s">
        <v>986</v>
      </c>
    </row>
    <row r="94" spans="1:11" x14ac:dyDescent="0.25">
      <c r="A94" s="13" t="str">
        <f t="shared" si="3"/>
        <v>116731837</v>
      </c>
      <c r="B94" s="16">
        <v>91</v>
      </c>
      <c r="C94" s="16" t="s">
        <v>1270</v>
      </c>
      <c r="D94" s="17" t="s">
        <v>1269</v>
      </c>
      <c r="E94" s="13" t="str">
        <f t="shared" si="2"/>
        <v>116731837</v>
      </c>
      <c r="F94" s="17"/>
      <c r="G94" s="19">
        <v>300000</v>
      </c>
      <c r="H94" s="16" t="s">
        <v>670</v>
      </c>
      <c r="I94" s="16" t="s">
        <v>671</v>
      </c>
      <c r="J94" s="16" t="s">
        <v>1562</v>
      </c>
      <c r="K94" s="30" t="s">
        <v>986</v>
      </c>
    </row>
    <row r="95" spans="1:11" x14ac:dyDescent="0.25">
      <c r="A95" s="13" t="str">
        <f t="shared" si="3"/>
        <v>213818941</v>
      </c>
      <c r="B95" s="16">
        <v>92</v>
      </c>
      <c r="C95" s="16" t="s">
        <v>1274</v>
      </c>
      <c r="D95" s="17" t="s">
        <v>242</v>
      </c>
      <c r="E95" s="13" t="str">
        <f t="shared" si="2"/>
        <v>213818941</v>
      </c>
      <c r="F95" s="17"/>
      <c r="G95" s="19">
        <v>3998000</v>
      </c>
      <c r="H95" s="16" t="s">
        <v>943</v>
      </c>
      <c r="I95" s="16" t="s">
        <v>944</v>
      </c>
      <c r="J95" s="16" t="s">
        <v>1563</v>
      </c>
      <c r="K95" s="30" t="s">
        <v>986</v>
      </c>
    </row>
    <row r="96" spans="1:11" x14ac:dyDescent="0.25">
      <c r="A96" s="13" t="str">
        <f t="shared" si="3"/>
        <v>118763952</v>
      </c>
      <c r="B96" s="16">
        <v>93</v>
      </c>
      <c r="C96" s="16" t="s">
        <v>1275</v>
      </c>
      <c r="D96" s="17" t="s">
        <v>312</v>
      </c>
      <c r="E96" s="13" t="str">
        <f t="shared" si="2"/>
        <v>118763952</v>
      </c>
      <c r="F96" s="17"/>
      <c r="G96" s="19">
        <v>550000</v>
      </c>
      <c r="H96" s="16" t="s">
        <v>745</v>
      </c>
      <c r="I96" s="16" t="s">
        <v>746</v>
      </c>
      <c r="J96" s="16" t="s">
        <v>1564</v>
      </c>
      <c r="K96" s="30" t="s">
        <v>986</v>
      </c>
    </row>
    <row r="97" spans="1:11" x14ac:dyDescent="0.25">
      <c r="A97" s="13" t="str">
        <f t="shared" si="3"/>
        <v>118763952</v>
      </c>
      <c r="B97" s="16">
        <v>94</v>
      </c>
      <c r="C97" s="16" t="s">
        <v>1275</v>
      </c>
      <c r="D97" s="17" t="s">
        <v>312</v>
      </c>
      <c r="E97" s="13" t="str">
        <f t="shared" si="2"/>
        <v>118763952</v>
      </c>
      <c r="F97" s="17"/>
      <c r="G97" s="19">
        <v>550000</v>
      </c>
      <c r="H97" s="16" t="s">
        <v>745</v>
      </c>
      <c r="I97" s="16" t="s">
        <v>746</v>
      </c>
      <c r="J97" s="16" t="s">
        <v>1564</v>
      </c>
      <c r="K97" s="30" t="s">
        <v>986</v>
      </c>
    </row>
    <row r="98" spans="1:11" x14ac:dyDescent="0.25">
      <c r="A98" s="13" t="str">
        <f t="shared" si="3"/>
        <v>118763952</v>
      </c>
      <c r="B98" s="16">
        <v>95</v>
      </c>
      <c r="C98" s="16" t="s">
        <v>1275</v>
      </c>
      <c r="D98" s="17" t="s">
        <v>312</v>
      </c>
      <c r="E98" s="13" t="str">
        <f t="shared" si="2"/>
        <v>118763952</v>
      </c>
      <c r="F98" s="17"/>
      <c r="G98" s="19">
        <v>550000</v>
      </c>
      <c r="H98" s="16" t="s">
        <v>745</v>
      </c>
      <c r="I98" s="16" t="s">
        <v>746</v>
      </c>
      <c r="J98" s="16" t="s">
        <v>1564</v>
      </c>
      <c r="K98" s="30" t="s">
        <v>986</v>
      </c>
    </row>
    <row r="99" spans="1:11" x14ac:dyDescent="0.25">
      <c r="A99" s="13" t="str">
        <f t="shared" si="3"/>
        <v>118716224</v>
      </c>
      <c r="B99" s="16">
        <v>96</v>
      </c>
      <c r="C99" s="16" t="s">
        <v>1276</v>
      </c>
      <c r="D99" s="17" t="s">
        <v>439</v>
      </c>
      <c r="E99" s="13" t="str">
        <f t="shared" si="2"/>
        <v>118716224</v>
      </c>
      <c r="F99" s="17"/>
      <c r="G99" s="19">
        <v>3500000</v>
      </c>
      <c r="H99" s="16" t="s">
        <v>686</v>
      </c>
      <c r="I99" s="16" t="s">
        <v>955</v>
      </c>
      <c r="J99" s="16" t="s">
        <v>1565</v>
      </c>
      <c r="K99" s="30" t="s">
        <v>986</v>
      </c>
    </row>
    <row r="100" spans="1:11" x14ac:dyDescent="0.25">
      <c r="A100" s="13" t="str">
        <f t="shared" si="3"/>
        <v>118775626</v>
      </c>
      <c r="B100" s="16">
        <v>97</v>
      </c>
      <c r="C100" s="16" t="s">
        <v>1277</v>
      </c>
      <c r="D100" s="17" t="s">
        <v>663</v>
      </c>
      <c r="E100" s="13" t="str">
        <f t="shared" si="2"/>
        <v>118775626</v>
      </c>
      <c r="F100" s="17"/>
      <c r="G100" s="19">
        <v>500000</v>
      </c>
      <c r="H100" s="16" t="s">
        <v>489</v>
      </c>
      <c r="I100" s="16" t="s">
        <v>98</v>
      </c>
      <c r="J100" s="16" t="s">
        <v>1566</v>
      </c>
      <c r="K100" s="30" t="s">
        <v>986</v>
      </c>
    </row>
    <row r="101" spans="1:11" x14ac:dyDescent="0.25">
      <c r="A101" s="13" t="str">
        <f t="shared" si="3"/>
        <v>118727692</v>
      </c>
      <c r="B101" s="16">
        <v>98</v>
      </c>
      <c r="C101" s="16" t="s">
        <v>1278</v>
      </c>
      <c r="D101" s="17" t="s">
        <v>572</v>
      </c>
      <c r="E101" s="13" t="str">
        <f t="shared" si="2"/>
        <v>118727692</v>
      </c>
      <c r="F101" s="17"/>
      <c r="G101" s="19">
        <v>200000</v>
      </c>
      <c r="H101" s="16" t="s">
        <v>969</v>
      </c>
      <c r="I101" s="16" t="s">
        <v>970</v>
      </c>
      <c r="J101" s="16" t="s">
        <v>1567</v>
      </c>
      <c r="K101" s="30" t="s">
        <v>986</v>
      </c>
    </row>
    <row r="102" spans="1:11" x14ac:dyDescent="0.25">
      <c r="A102" s="13" t="str">
        <f t="shared" si="3"/>
        <v>151970159</v>
      </c>
      <c r="B102" s="16">
        <v>99</v>
      </c>
      <c r="C102" s="16" t="s">
        <v>1281</v>
      </c>
      <c r="D102" s="17" t="s">
        <v>706</v>
      </c>
      <c r="E102" s="13" t="str">
        <f t="shared" si="2"/>
        <v>151970159</v>
      </c>
      <c r="F102" s="17"/>
      <c r="G102" s="19">
        <v>500000</v>
      </c>
      <c r="H102" s="16" t="s">
        <v>982</v>
      </c>
      <c r="I102" s="16" t="s">
        <v>983</v>
      </c>
      <c r="J102" s="16" t="s">
        <v>1568</v>
      </c>
      <c r="K102" s="30" t="s">
        <v>986</v>
      </c>
    </row>
    <row r="103" spans="1:11" x14ac:dyDescent="0.25">
      <c r="A103" s="13" t="str">
        <f t="shared" si="3"/>
        <v>154417059</v>
      </c>
      <c r="B103" s="16">
        <v>100</v>
      </c>
      <c r="C103" s="16" t="s">
        <v>1285</v>
      </c>
      <c r="D103" s="17" t="s">
        <v>1284</v>
      </c>
      <c r="E103" s="13" t="str">
        <f t="shared" si="2"/>
        <v>154417059</v>
      </c>
      <c r="F103" s="17"/>
      <c r="G103" s="19">
        <v>800000</v>
      </c>
      <c r="H103" s="16" t="s">
        <v>1569</v>
      </c>
      <c r="I103" s="16" t="s">
        <v>1128</v>
      </c>
      <c r="J103" s="16" t="s">
        <v>1570</v>
      </c>
      <c r="K103" s="30" t="s">
        <v>986</v>
      </c>
    </row>
    <row r="104" spans="1:11" x14ac:dyDescent="0.25">
      <c r="A104" s="13" t="str">
        <f t="shared" si="3"/>
        <v>117970319</v>
      </c>
      <c r="B104" s="16">
        <v>101</v>
      </c>
      <c r="C104" s="16" t="s">
        <v>1294</v>
      </c>
      <c r="D104" s="17" t="s">
        <v>1172</v>
      </c>
      <c r="E104" s="13" t="str">
        <f t="shared" si="2"/>
        <v>117970319</v>
      </c>
      <c r="F104" s="17"/>
      <c r="G104" s="19">
        <v>60000</v>
      </c>
      <c r="H104" s="16" t="s">
        <v>679</v>
      </c>
      <c r="I104" s="16" t="s">
        <v>1525</v>
      </c>
      <c r="J104" s="16" t="s">
        <v>1571</v>
      </c>
      <c r="K104" s="30" t="s">
        <v>986</v>
      </c>
    </row>
    <row r="105" spans="1:11" x14ac:dyDescent="0.25">
      <c r="A105" s="13" t="str">
        <f t="shared" si="3"/>
        <v>118718238</v>
      </c>
      <c r="B105" s="16">
        <v>102</v>
      </c>
      <c r="C105" s="16" t="s">
        <v>1297</v>
      </c>
      <c r="D105" s="17" t="s">
        <v>1296</v>
      </c>
      <c r="E105" s="13" t="str">
        <f t="shared" si="2"/>
        <v>118718238</v>
      </c>
      <c r="F105" s="17"/>
      <c r="G105" s="19">
        <v>950000</v>
      </c>
      <c r="H105" s="16" t="s">
        <v>993</v>
      </c>
      <c r="I105" s="16" t="s">
        <v>994</v>
      </c>
      <c r="J105" s="16" t="s">
        <v>1572</v>
      </c>
      <c r="K105" s="30" t="s">
        <v>986</v>
      </c>
    </row>
    <row r="106" spans="1:11" x14ac:dyDescent="0.25">
      <c r="A106" s="13" t="str">
        <f t="shared" si="3"/>
        <v>216719609</v>
      </c>
      <c r="B106" s="16">
        <v>103</v>
      </c>
      <c r="C106" s="16" t="s">
        <v>1298</v>
      </c>
      <c r="D106" s="17" t="s">
        <v>652</v>
      </c>
      <c r="E106" s="13" t="str">
        <f t="shared" si="2"/>
        <v>216719609</v>
      </c>
      <c r="F106" s="17"/>
      <c r="G106" s="19">
        <v>3630000</v>
      </c>
      <c r="H106" s="16" t="s">
        <v>597</v>
      </c>
      <c r="I106" s="16" t="s">
        <v>93</v>
      </c>
      <c r="J106" s="16" t="s">
        <v>1573</v>
      </c>
      <c r="K106" s="30" t="s">
        <v>986</v>
      </c>
    </row>
    <row r="107" spans="1:11" x14ac:dyDescent="0.25">
      <c r="A107" s="13" t="str">
        <f t="shared" si="3"/>
        <v>118727437</v>
      </c>
      <c r="B107" s="16">
        <v>104</v>
      </c>
      <c r="C107" s="16" t="s">
        <v>1300</v>
      </c>
      <c r="D107" s="17" t="s">
        <v>1299</v>
      </c>
      <c r="E107" s="13" t="str">
        <f t="shared" si="2"/>
        <v>118727437</v>
      </c>
      <c r="F107" s="17"/>
      <c r="G107" s="19">
        <v>460000</v>
      </c>
      <c r="H107" s="16" t="s">
        <v>306</v>
      </c>
      <c r="I107" s="16" t="s">
        <v>307</v>
      </c>
      <c r="J107" s="16" t="s">
        <v>1574</v>
      </c>
      <c r="K107" s="30" t="s">
        <v>986</v>
      </c>
    </row>
    <row r="108" spans="1:11" x14ac:dyDescent="0.25">
      <c r="A108" s="13" t="str">
        <f t="shared" si="3"/>
        <v>117525907</v>
      </c>
      <c r="B108" s="16">
        <v>105</v>
      </c>
      <c r="C108" s="16" t="s">
        <v>1306</v>
      </c>
      <c r="D108" s="17" t="s">
        <v>591</v>
      </c>
      <c r="E108" s="13" t="str">
        <f t="shared" si="2"/>
        <v>117525907</v>
      </c>
      <c r="F108" s="17"/>
      <c r="G108" s="19">
        <v>6800000</v>
      </c>
      <c r="H108" s="16" t="s">
        <v>965</v>
      </c>
      <c r="I108" s="16" t="s">
        <v>84</v>
      </c>
      <c r="J108" s="16" t="s">
        <v>1575</v>
      </c>
      <c r="K108" s="30" t="s">
        <v>986</v>
      </c>
    </row>
    <row r="109" spans="1:11" x14ac:dyDescent="0.25">
      <c r="A109" s="13" t="str">
        <f t="shared" si="3"/>
        <v>152796397</v>
      </c>
      <c r="B109" s="16">
        <v>106</v>
      </c>
      <c r="C109" s="16" t="s">
        <v>1311</v>
      </c>
      <c r="D109" s="17" t="s">
        <v>1097</v>
      </c>
      <c r="E109" s="13" t="str">
        <f t="shared" si="2"/>
        <v>152796397</v>
      </c>
      <c r="F109" s="17"/>
      <c r="G109" s="19">
        <v>150000</v>
      </c>
      <c r="H109" s="16" t="s">
        <v>241</v>
      </c>
      <c r="I109" s="16" t="s">
        <v>1098</v>
      </c>
      <c r="J109" s="16" t="s">
        <v>1576</v>
      </c>
      <c r="K109" s="30" t="s">
        <v>986</v>
      </c>
    </row>
    <row r="110" spans="1:11" x14ac:dyDescent="0.25">
      <c r="A110" s="13" t="str">
        <f t="shared" si="3"/>
        <v>216141499</v>
      </c>
      <c r="B110" s="16">
        <v>107</v>
      </c>
      <c r="C110" s="16" t="s">
        <v>1290</v>
      </c>
      <c r="D110" s="17" t="s">
        <v>1289</v>
      </c>
      <c r="E110" s="13" t="str">
        <f t="shared" si="2"/>
        <v>216141499</v>
      </c>
      <c r="F110" s="17"/>
      <c r="G110" s="19">
        <v>450000</v>
      </c>
      <c r="H110" s="16" t="s">
        <v>1577</v>
      </c>
      <c r="I110" s="16" t="s">
        <v>1130</v>
      </c>
      <c r="J110" s="16" t="s">
        <v>1578</v>
      </c>
      <c r="K110" s="30" t="s">
        <v>986</v>
      </c>
    </row>
    <row r="111" spans="1:11" x14ac:dyDescent="0.25">
      <c r="A111" s="13" t="str">
        <f t="shared" si="3"/>
        <v>216729921</v>
      </c>
      <c r="B111" s="16">
        <v>108</v>
      </c>
      <c r="C111" s="16" t="s">
        <v>1291</v>
      </c>
      <c r="D111" s="17" t="s">
        <v>533</v>
      </c>
      <c r="E111" s="13" t="str">
        <f t="shared" si="2"/>
        <v>216729921</v>
      </c>
      <c r="F111" s="17"/>
      <c r="G111" s="19">
        <v>3600000</v>
      </c>
      <c r="H111" s="16" t="s">
        <v>960</v>
      </c>
      <c r="I111" s="16" t="s">
        <v>961</v>
      </c>
      <c r="J111" s="16" t="s">
        <v>1579</v>
      </c>
      <c r="K111" s="30" t="s">
        <v>986</v>
      </c>
    </row>
    <row r="112" spans="1:11" x14ac:dyDescent="0.25">
      <c r="A112" s="13" t="str">
        <f t="shared" si="3"/>
        <v>216729921</v>
      </c>
      <c r="B112" s="16">
        <v>109</v>
      </c>
      <c r="C112" s="16" t="s">
        <v>1291</v>
      </c>
      <c r="D112" s="17" t="s">
        <v>533</v>
      </c>
      <c r="E112" s="13" t="str">
        <f t="shared" si="2"/>
        <v>216729921</v>
      </c>
      <c r="F112" s="17"/>
      <c r="G112" s="19">
        <v>3600000</v>
      </c>
      <c r="H112" s="16" t="s">
        <v>960</v>
      </c>
      <c r="I112" s="16" t="s">
        <v>961</v>
      </c>
      <c r="J112" s="16" t="s">
        <v>1579</v>
      </c>
      <c r="K112" s="30" t="s">
        <v>986</v>
      </c>
    </row>
    <row r="113" spans="1:11" x14ac:dyDescent="0.25">
      <c r="A113" s="13" t="str">
        <f t="shared" si="3"/>
        <v>216729921</v>
      </c>
      <c r="B113" s="16">
        <v>110</v>
      </c>
      <c r="C113" s="16" t="s">
        <v>1291</v>
      </c>
      <c r="D113" s="17" t="s">
        <v>533</v>
      </c>
      <c r="E113" s="13" t="str">
        <f t="shared" si="2"/>
        <v>216729921</v>
      </c>
      <c r="F113" s="17"/>
      <c r="G113" s="19">
        <v>3600000</v>
      </c>
      <c r="H113" s="16" t="s">
        <v>960</v>
      </c>
      <c r="I113" s="16" t="s">
        <v>961</v>
      </c>
      <c r="J113" s="16" t="s">
        <v>1579</v>
      </c>
      <c r="K113" s="30" t="s">
        <v>986</v>
      </c>
    </row>
    <row r="114" spans="1:11" x14ac:dyDescent="0.25">
      <c r="A114" s="13" t="str">
        <f t="shared" si="3"/>
        <v>216719609</v>
      </c>
      <c r="B114" s="16">
        <v>111</v>
      </c>
      <c r="C114" s="16" t="s">
        <v>1295</v>
      </c>
      <c r="D114" s="17" t="s">
        <v>652</v>
      </c>
      <c r="E114" s="13" t="str">
        <f t="shared" si="2"/>
        <v>216719609</v>
      </c>
      <c r="F114" s="17"/>
      <c r="G114" s="19">
        <v>50000</v>
      </c>
      <c r="H114" s="16" t="s">
        <v>597</v>
      </c>
      <c r="I114" s="16" t="s">
        <v>93</v>
      </c>
      <c r="J114" s="16" t="s">
        <v>1580</v>
      </c>
      <c r="K114" s="30" t="s">
        <v>986</v>
      </c>
    </row>
    <row r="115" spans="1:11" x14ac:dyDescent="0.25">
      <c r="A115" s="13" t="str">
        <f t="shared" si="3"/>
        <v>217211317</v>
      </c>
      <c r="B115" s="16">
        <v>112</v>
      </c>
      <c r="C115" s="16" t="s">
        <v>1302</v>
      </c>
      <c r="D115" s="17" t="s">
        <v>1301</v>
      </c>
      <c r="E115" s="13" t="str">
        <f t="shared" si="2"/>
        <v>217211317</v>
      </c>
      <c r="F115" s="17"/>
      <c r="G115" s="19">
        <v>1900000</v>
      </c>
      <c r="H115" s="16" t="s">
        <v>744</v>
      </c>
      <c r="I115" s="16" t="s">
        <v>1581</v>
      </c>
      <c r="J115" s="16" t="s">
        <v>1582</v>
      </c>
      <c r="K115" s="30" t="s">
        <v>986</v>
      </c>
    </row>
    <row r="116" spans="1:11" x14ac:dyDescent="0.25">
      <c r="A116" s="13" t="str">
        <f t="shared" si="3"/>
        <v>217211317</v>
      </c>
      <c r="B116" s="16">
        <v>113</v>
      </c>
      <c r="C116" s="16" t="s">
        <v>1302</v>
      </c>
      <c r="D116" s="17" t="s">
        <v>1301</v>
      </c>
      <c r="E116" s="13" t="str">
        <f t="shared" si="2"/>
        <v>217211317</v>
      </c>
      <c r="F116" s="17"/>
      <c r="G116" s="19">
        <v>1900000</v>
      </c>
      <c r="H116" s="16" t="s">
        <v>744</v>
      </c>
      <c r="I116" s="16" t="s">
        <v>1581</v>
      </c>
      <c r="J116" s="16" t="s">
        <v>1582</v>
      </c>
      <c r="K116" s="30" t="s">
        <v>986</v>
      </c>
    </row>
    <row r="117" spans="1:11" x14ac:dyDescent="0.25">
      <c r="A117" s="13" t="str">
        <f t="shared" si="3"/>
        <v>217211317</v>
      </c>
      <c r="B117" s="16">
        <v>114</v>
      </c>
      <c r="C117" s="16" t="s">
        <v>1302</v>
      </c>
      <c r="D117" s="17" t="s">
        <v>1301</v>
      </c>
      <c r="E117" s="13" t="str">
        <f t="shared" si="2"/>
        <v>217211317</v>
      </c>
      <c r="F117" s="17"/>
      <c r="G117" s="19">
        <v>1900000</v>
      </c>
      <c r="H117" s="16" t="s">
        <v>744</v>
      </c>
      <c r="I117" s="16" t="s">
        <v>1581</v>
      </c>
      <c r="J117" s="16" t="s">
        <v>1582</v>
      </c>
      <c r="K117" s="30" t="s">
        <v>986</v>
      </c>
    </row>
    <row r="118" spans="1:11" x14ac:dyDescent="0.25">
      <c r="A118" s="13" t="str">
        <f t="shared" si="3"/>
        <v>118704022</v>
      </c>
      <c r="B118" s="16">
        <v>115</v>
      </c>
      <c r="C118" s="16" t="s">
        <v>1316</v>
      </c>
      <c r="D118" s="17" t="s">
        <v>520</v>
      </c>
      <c r="E118" s="13" t="str">
        <f t="shared" si="2"/>
        <v>118704022</v>
      </c>
      <c r="F118" s="17"/>
      <c r="G118" s="19">
        <v>2347000</v>
      </c>
      <c r="H118" s="16" t="s">
        <v>963</v>
      </c>
      <c r="I118" s="16" t="s">
        <v>964</v>
      </c>
      <c r="J118" s="16" t="s">
        <v>1583</v>
      </c>
      <c r="K118" s="30" t="s">
        <v>986</v>
      </c>
    </row>
    <row r="119" spans="1:11" x14ac:dyDescent="0.25">
      <c r="A119" s="13" t="str">
        <f t="shared" si="3"/>
        <v>118704022</v>
      </c>
      <c r="B119" s="16">
        <v>116</v>
      </c>
      <c r="C119" s="16" t="s">
        <v>1316</v>
      </c>
      <c r="D119" s="17" t="s">
        <v>520</v>
      </c>
      <c r="E119" s="13" t="str">
        <f t="shared" si="2"/>
        <v>118704022</v>
      </c>
      <c r="F119" s="17"/>
      <c r="G119" s="19">
        <v>2347000</v>
      </c>
      <c r="H119" s="16" t="s">
        <v>963</v>
      </c>
      <c r="I119" s="16" t="s">
        <v>964</v>
      </c>
      <c r="J119" s="16" t="s">
        <v>1583</v>
      </c>
      <c r="K119" s="30" t="s">
        <v>986</v>
      </c>
    </row>
    <row r="120" spans="1:11" x14ac:dyDescent="0.25">
      <c r="A120" s="13" t="str">
        <f t="shared" si="3"/>
        <v>118704022</v>
      </c>
      <c r="B120" s="16">
        <v>117</v>
      </c>
      <c r="C120" s="16" t="s">
        <v>1316</v>
      </c>
      <c r="D120" s="17" t="s">
        <v>520</v>
      </c>
      <c r="E120" s="13" t="str">
        <f t="shared" si="2"/>
        <v>118704022</v>
      </c>
      <c r="F120" s="17"/>
      <c r="G120" s="19">
        <v>2347000</v>
      </c>
      <c r="H120" s="16" t="s">
        <v>963</v>
      </c>
      <c r="I120" s="16" t="s">
        <v>964</v>
      </c>
      <c r="J120" s="16" t="s">
        <v>1583</v>
      </c>
      <c r="K120" s="30" t="s">
        <v>986</v>
      </c>
    </row>
    <row r="121" spans="1:11" x14ac:dyDescent="0.25">
      <c r="A121" s="13" t="str">
        <f t="shared" si="3"/>
        <v>117970319</v>
      </c>
      <c r="B121" s="16">
        <v>118</v>
      </c>
      <c r="C121" s="16" t="s">
        <v>1331</v>
      </c>
      <c r="D121" s="17" t="s">
        <v>1172</v>
      </c>
      <c r="E121" s="13" t="str">
        <f t="shared" si="2"/>
        <v>117970319</v>
      </c>
      <c r="F121" s="17"/>
      <c r="G121" s="19">
        <v>280000</v>
      </c>
      <c r="H121" s="16" t="s">
        <v>679</v>
      </c>
      <c r="I121" s="16" t="s">
        <v>1525</v>
      </c>
      <c r="J121" s="16" t="s">
        <v>1584</v>
      </c>
      <c r="K121" s="30" t="s">
        <v>986</v>
      </c>
    </row>
    <row r="122" spans="1:11" x14ac:dyDescent="0.25">
      <c r="A122" s="13" t="str">
        <f t="shared" si="3"/>
        <v>118775626</v>
      </c>
      <c r="B122" s="16">
        <v>119</v>
      </c>
      <c r="C122" s="16" t="s">
        <v>1334</v>
      </c>
      <c r="D122" s="17" t="s">
        <v>663</v>
      </c>
      <c r="E122" s="13" t="str">
        <f t="shared" si="2"/>
        <v>118775626</v>
      </c>
      <c r="F122" s="17"/>
      <c r="G122" s="19">
        <v>700000</v>
      </c>
      <c r="H122" s="16" t="s">
        <v>489</v>
      </c>
      <c r="I122" s="16" t="s">
        <v>98</v>
      </c>
      <c r="J122" s="16" t="s">
        <v>1585</v>
      </c>
      <c r="K122" s="30" t="s">
        <v>986</v>
      </c>
    </row>
    <row r="123" spans="1:11" x14ac:dyDescent="0.25">
      <c r="A123" s="13" t="str">
        <f t="shared" si="3"/>
        <v>117375642</v>
      </c>
      <c r="B123" s="16">
        <v>120</v>
      </c>
      <c r="C123" s="16" t="s">
        <v>1335</v>
      </c>
      <c r="D123" s="17" t="s">
        <v>564</v>
      </c>
      <c r="E123" s="13" t="str">
        <f t="shared" si="2"/>
        <v>117375642</v>
      </c>
      <c r="F123" s="17"/>
      <c r="G123" s="19">
        <v>107000</v>
      </c>
      <c r="H123" s="16" t="s">
        <v>966</v>
      </c>
      <c r="I123" s="16" t="s">
        <v>967</v>
      </c>
      <c r="J123" s="16" t="s">
        <v>1586</v>
      </c>
      <c r="K123" s="30" t="s">
        <v>986</v>
      </c>
    </row>
    <row r="124" spans="1:11" x14ac:dyDescent="0.25">
      <c r="A124" s="13" t="str">
        <f t="shared" si="3"/>
        <v>117375642</v>
      </c>
      <c r="B124" s="16">
        <v>121</v>
      </c>
      <c r="C124" s="16" t="s">
        <v>1335</v>
      </c>
      <c r="D124" s="17" t="s">
        <v>564</v>
      </c>
      <c r="E124" s="13" t="str">
        <f t="shared" si="2"/>
        <v>117375642</v>
      </c>
      <c r="F124" s="17"/>
      <c r="G124" s="19">
        <v>107000</v>
      </c>
      <c r="H124" s="16" t="s">
        <v>966</v>
      </c>
      <c r="I124" s="16" t="s">
        <v>967</v>
      </c>
      <c r="J124" s="16" t="s">
        <v>1586</v>
      </c>
      <c r="K124" s="30" t="s">
        <v>986</v>
      </c>
    </row>
    <row r="125" spans="1:11" x14ac:dyDescent="0.25">
      <c r="A125" s="13" t="str">
        <f t="shared" si="3"/>
        <v>117375642</v>
      </c>
      <c r="B125" s="16">
        <v>122</v>
      </c>
      <c r="C125" s="16" t="s">
        <v>1335</v>
      </c>
      <c r="D125" s="17" t="s">
        <v>564</v>
      </c>
      <c r="E125" s="13" t="str">
        <f t="shared" si="2"/>
        <v>117375642</v>
      </c>
      <c r="F125" s="17"/>
      <c r="G125" s="19">
        <v>107000</v>
      </c>
      <c r="H125" s="16" t="s">
        <v>966</v>
      </c>
      <c r="I125" s="16" t="s">
        <v>967</v>
      </c>
      <c r="J125" s="16" t="s">
        <v>1586</v>
      </c>
      <c r="K125" s="30" t="s">
        <v>986</v>
      </c>
    </row>
    <row r="126" spans="1:11" x14ac:dyDescent="0.25">
      <c r="A126" s="13" t="str">
        <f t="shared" si="3"/>
        <v>117746693</v>
      </c>
      <c r="B126" s="16">
        <v>123</v>
      </c>
      <c r="C126" s="16" t="s">
        <v>1314</v>
      </c>
      <c r="D126" s="17" t="s">
        <v>791</v>
      </c>
      <c r="E126" s="13" t="str">
        <f t="shared" si="2"/>
        <v>117746693</v>
      </c>
      <c r="F126" s="17"/>
      <c r="G126" s="19">
        <v>484000</v>
      </c>
      <c r="H126" s="16" t="s">
        <v>696</v>
      </c>
      <c r="I126" s="16" t="s">
        <v>697</v>
      </c>
      <c r="J126" s="16" t="s">
        <v>1587</v>
      </c>
      <c r="K126" s="30" t="s">
        <v>986</v>
      </c>
    </row>
    <row r="127" spans="1:11" x14ac:dyDescent="0.25">
      <c r="A127" s="13" t="str">
        <f t="shared" si="3"/>
        <v>117746693</v>
      </c>
      <c r="B127" s="16">
        <v>124</v>
      </c>
      <c r="C127" s="16" t="s">
        <v>1314</v>
      </c>
      <c r="D127" s="17" t="s">
        <v>791</v>
      </c>
      <c r="E127" s="13" t="str">
        <f t="shared" si="2"/>
        <v>117746693</v>
      </c>
      <c r="F127" s="17"/>
      <c r="G127" s="19">
        <v>484000</v>
      </c>
      <c r="H127" s="16" t="s">
        <v>696</v>
      </c>
      <c r="I127" s="16" t="s">
        <v>697</v>
      </c>
      <c r="J127" s="16" t="s">
        <v>1587</v>
      </c>
      <c r="K127" s="30" t="s">
        <v>986</v>
      </c>
    </row>
    <row r="128" spans="1:11" x14ac:dyDescent="0.25">
      <c r="A128" s="13" t="str">
        <f t="shared" si="3"/>
        <v>117746693</v>
      </c>
      <c r="B128" s="16">
        <v>125</v>
      </c>
      <c r="C128" s="16" t="s">
        <v>1314</v>
      </c>
      <c r="D128" s="17" t="s">
        <v>791</v>
      </c>
      <c r="E128" s="13" t="str">
        <f t="shared" si="2"/>
        <v>117746693</v>
      </c>
      <c r="F128" s="17"/>
      <c r="G128" s="19">
        <v>484000</v>
      </c>
      <c r="H128" s="16" t="s">
        <v>696</v>
      </c>
      <c r="I128" s="16" t="s">
        <v>697</v>
      </c>
      <c r="J128" s="16" t="s">
        <v>1587</v>
      </c>
      <c r="K128" s="30" t="s">
        <v>986</v>
      </c>
    </row>
    <row r="129" spans="1:11" x14ac:dyDescent="0.25">
      <c r="A129" s="13" t="str">
        <f t="shared" si="3"/>
        <v>213818941</v>
      </c>
      <c r="B129" s="16">
        <v>126</v>
      </c>
      <c r="C129" s="16" t="s">
        <v>1315</v>
      </c>
      <c r="D129" s="17" t="s">
        <v>242</v>
      </c>
      <c r="E129" s="13" t="str">
        <f t="shared" si="2"/>
        <v>213818941</v>
      </c>
      <c r="F129" s="17"/>
      <c r="G129" s="19">
        <v>5740000</v>
      </c>
      <c r="H129" s="16" t="s">
        <v>943</v>
      </c>
      <c r="I129" s="16" t="s">
        <v>944</v>
      </c>
      <c r="J129" s="16" t="s">
        <v>1588</v>
      </c>
      <c r="K129" s="30" t="s">
        <v>986</v>
      </c>
    </row>
    <row r="130" spans="1:11" x14ac:dyDescent="0.25">
      <c r="A130" s="13" t="str">
        <f t="shared" si="3"/>
        <v>216631374</v>
      </c>
      <c r="B130" s="16">
        <v>127</v>
      </c>
      <c r="C130" s="16" t="s">
        <v>1318</v>
      </c>
      <c r="D130" s="17" t="s">
        <v>565</v>
      </c>
      <c r="E130" s="13" t="str">
        <f t="shared" si="2"/>
        <v>216631374</v>
      </c>
      <c r="F130" s="17"/>
      <c r="G130" s="19">
        <v>5000000</v>
      </c>
      <c r="H130" s="16" t="s">
        <v>726</v>
      </c>
      <c r="I130" s="16" t="s">
        <v>968</v>
      </c>
      <c r="J130" s="16" t="s">
        <v>1589</v>
      </c>
      <c r="K130" s="30" t="s">
        <v>986</v>
      </c>
    </row>
    <row r="131" spans="1:11" x14ac:dyDescent="0.25">
      <c r="A131" s="13" t="str">
        <f t="shared" si="3"/>
        <v>216631374</v>
      </c>
      <c r="B131" s="16">
        <v>128</v>
      </c>
      <c r="C131" s="16" t="s">
        <v>1318</v>
      </c>
      <c r="D131" s="17" t="s">
        <v>565</v>
      </c>
      <c r="E131" s="13" t="str">
        <f t="shared" si="2"/>
        <v>216631374</v>
      </c>
      <c r="F131" s="17"/>
      <c r="G131" s="19">
        <v>5000000</v>
      </c>
      <c r="H131" s="16" t="s">
        <v>726</v>
      </c>
      <c r="I131" s="16" t="s">
        <v>968</v>
      </c>
      <c r="J131" s="16" t="s">
        <v>1589</v>
      </c>
      <c r="K131" s="30" t="s">
        <v>986</v>
      </c>
    </row>
    <row r="132" spans="1:11" x14ac:dyDescent="0.25">
      <c r="A132" s="13" t="str">
        <f t="shared" si="3"/>
        <v>216631374</v>
      </c>
      <c r="B132" s="16">
        <v>129</v>
      </c>
      <c r="C132" s="16" t="s">
        <v>1318</v>
      </c>
      <c r="D132" s="17" t="s">
        <v>565</v>
      </c>
      <c r="E132" s="13" t="str">
        <f t="shared" ref="E132:E195" si="4">RIGHT(D132,LEN(D132)-7)</f>
        <v>216631374</v>
      </c>
      <c r="F132" s="17"/>
      <c r="G132" s="19">
        <v>5000000</v>
      </c>
      <c r="H132" s="16" t="s">
        <v>726</v>
      </c>
      <c r="I132" s="16" t="s">
        <v>968</v>
      </c>
      <c r="J132" s="16" t="s">
        <v>1589</v>
      </c>
      <c r="K132" s="30" t="s">
        <v>986</v>
      </c>
    </row>
    <row r="133" spans="1:11" x14ac:dyDescent="0.25">
      <c r="A133" s="13" t="str">
        <f t="shared" ref="A133:A196" si="5">E133</f>
        <v>117970319</v>
      </c>
      <c r="B133" s="16">
        <v>130</v>
      </c>
      <c r="C133" s="16" t="s">
        <v>1329</v>
      </c>
      <c r="D133" s="17" t="s">
        <v>1172</v>
      </c>
      <c r="E133" s="13" t="str">
        <f t="shared" si="4"/>
        <v>117970319</v>
      </c>
      <c r="F133" s="17"/>
      <c r="G133" s="19">
        <v>50000</v>
      </c>
      <c r="H133" s="16" t="s">
        <v>679</v>
      </c>
      <c r="I133" s="16" t="s">
        <v>1525</v>
      </c>
      <c r="J133" s="16" t="s">
        <v>1590</v>
      </c>
      <c r="K133" s="30" t="s">
        <v>986</v>
      </c>
    </row>
    <row r="134" spans="1:11" x14ac:dyDescent="0.25">
      <c r="A134" s="13" t="str">
        <f t="shared" si="5"/>
        <v>117134122</v>
      </c>
      <c r="B134" s="16">
        <v>131</v>
      </c>
      <c r="C134" s="16" t="s">
        <v>1330</v>
      </c>
      <c r="D134" s="17" t="s">
        <v>620</v>
      </c>
      <c r="E134" s="13" t="str">
        <f t="shared" si="4"/>
        <v>117134122</v>
      </c>
      <c r="F134" s="17"/>
      <c r="G134" s="19">
        <v>2800000</v>
      </c>
      <c r="H134" s="16" t="s">
        <v>850</v>
      </c>
      <c r="I134" s="16" t="s">
        <v>1533</v>
      </c>
      <c r="J134" s="16" t="s">
        <v>1591</v>
      </c>
      <c r="K134" s="30" t="s">
        <v>986</v>
      </c>
    </row>
    <row r="135" spans="1:11" x14ac:dyDescent="0.25">
      <c r="A135" s="13" t="str">
        <f t="shared" si="5"/>
        <v>117134122</v>
      </c>
      <c r="B135" s="16">
        <v>132</v>
      </c>
      <c r="C135" s="16" t="s">
        <v>1330</v>
      </c>
      <c r="D135" s="17" t="s">
        <v>620</v>
      </c>
      <c r="E135" s="13" t="str">
        <f t="shared" si="4"/>
        <v>117134122</v>
      </c>
      <c r="F135" s="17"/>
      <c r="G135" s="19">
        <v>2800000</v>
      </c>
      <c r="H135" s="16" t="s">
        <v>850</v>
      </c>
      <c r="I135" s="16" t="s">
        <v>1533</v>
      </c>
      <c r="J135" s="16" t="s">
        <v>1591</v>
      </c>
      <c r="K135" s="30" t="s">
        <v>986</v>
      </c>
    </row>
    <row r="136" spans="1:11" x14ac:dyDescent="0.25">
      <c r="A136" s="13" t="str">
        <f t="shared" si="5"/>
        <v>117134122</v>
      </c>
      <c r="B136" s="16">
        <v>133</v>
      </c>
      <c r="C136" s="16" t="s">
        <v>1330</v>
      </c>
      <c r="D136" s="17" t="s">
        <v>620</v>
      </c>
      <c r="E136" s="13" t="str">
        <f t="shared" si="4"/>
        <v>117134122</v>
      </c>
      <c r="F136" s="17"/>
      <c r="G136" s="19">
        <v>2800000</v>
      </c>
      <c r="H136" s="16" t="s">
        <v>850</v>
      </c>
      <c r="I136" s="16" t="s">
        <v>1533</v>
      </c>
      <c r="J136" s="16" t="s">
        <v>1591</v>
      </c>
      <c r="K136" s="30" t="s">
        <v>986</v>
      </c>
    </row>
    <row r="137" spans="1:11" x14ac:dyDescent="0.25">
      <c r="A137" s="13" t="str">
        <f t="shared" si="5"/>
        <v>118762616</v>
      </c>
      <c r="B137" s="16">
        <v>134</v>
      </c>
      <c r="C137" s="16" t="s">
        <v>1340</v>
      </c>
      <c r="D137" s="17" t="s">
        <v>164</v>
      </c>
      <c r="E137" s="13" t="str">
        <f t="shared" si="4"/>
        <v>118762616</v>
      </c>
      <c r="F137" s="17"/>
      <c r="G137" s="19">
        <v>295000</v>
      </c>
      <c r="H137" s="16" t="s">
        <v>557</v>
      </c>
      <c r="I137" s="16" t="s">
        <v>938</v>
      </c>
      <c r="J137" s="16" t="s">
        <v>1592</v>
      </c>
      <c r="K137" s="30" t="s">
        <v>986</v>
      </c>
    </row>
    <row r="138" spans="1:11" x14ac:dyDescent="0.25">
      <c r="A138" s="13" t="str">
        <f t="shared" si="5"/>
        <v>118762616</v>
      </c>
      <c r="B138" s="16">
        <v>135</v>
      </c>
      <c r="C138" s="16" t="s">
        <v>1347</v>
      </c>
      <c r="D138" s="17" t="s">
        <v>164</v>
      </c>
      <c r="E138" s="13" t="str">
        <f t="shared" si="4"/>
        <v>118762616</v>
      </c>
      <c r="F138" s="17"/>
      <c r="G138" s="19">
        <v>50000</v>
      </c>
      <c r="H138" s="16" t="s">
        <v>557</v>
      </c>
      <c r="I138" s="16" t="s">
        <v>938</v>
      </c>
      <c r="J138" s="16" t="s">
        <v>1593</v>
      </c>
      <c r="K138" s="30" t="s">
        <v>986</v>
      </c>
    </row>
    <row r="139" spans="1:11" x14ac:dyDescent="0.25">
      <c r="A139" s="13" t="str">
        <f t="shared" si="5"/>
        <v>117970319</v>
      </c>
      <c r="B139" s="16">
        <v>136</v>
      </c>
      <c r="C139" s="16" t="s">
        <v>1348</v>
      </c>
      <c r="D139" s="17" t="s">
        <v>1172</v>
      </c>
      <c r="E139" s="13" t="str">
        <f t="shared" si="4"/>
        <v>117970319</v>
      </c>
      <c r="F139" s="17"/>
      <c r="G139" s="19">
        <v>550000</v>
      </c>
      <c r="H139" s="16" t="s">
        <v>679</v>
      </c>
      <c r="I139" s="16" t="s">
        <v>1525</v>
      </c>
      <c r="J139" s="16" t="s">
        <v>1594</v>
      </c>
      <c r="K139" s="30" t="s">
        <v>986</v>
      </c>
    </row>
    <row r="140" spans="1:11" x14ac:dyDescent="0.25">
      <c r="A140" s="13" t="str">
        <f t="shared" si="5"/>
        <v>218052330</v>
      </c>
      <c r="B140" s="16">
        <v>137</v>
      </c>
      <c r="C140" s="16" t="s">
        <v>1350</v>
      </c>
      <c r="D140" s="17" t="s">
        <v>1349</v>
      </c>
      <c r="E140" s="13" t="str">
        <f t="shared" si="4"/>
        <v>218052330</v>
      </c>
      <c r="F140" s="17"/>
      <c r="G140" s="19">
        <v>2000000</v>
      </c>
      <c r="H140" s="16" t="s">
        <v>298</v>
      </c>
      <c r="I140" s="16" t="s">
        <v>63</v>
      </c>
      <c r="J140" s="16" t="s">
        <v>1595</v>
      </c>
      <c r="K140" s="30" t="s">
        <v>986</v>
      </c>
    </row>
    <row r="141" spans="1:11" x14ac:dyDescent="0.25">
      <c r="A141" s="13" t="str">
        <f t="shared" si="5"/>
        <v>216631374</v>
      </c>
      <c r="B141" s="16">
        <v>138</v>
      </c>
      <c r="C141" s="16" t="s">
        <v>1337</v>
      </c>
      <c r="D141" s="17" t="s">
        <v>565</v>
      </c>
      <c r="E141" s="13" t="str">
        <f t="shared" si="4"/>
        <v>216631374</v>
      </c>
      <c r="F141" s="17"/>
      <c r="G141" s="19">
        <v>5000000</v>
      </c>
      <c r="H141" s="16" t="s">
        <v>726</v>
      </c>
      <c r="I141" s="16" t="s">
        <v>968</v>
      </c>
      <c r="J141" s="16" t="s">
        <v>1596</v>
      </c>
      <c r="K141" s="30" t="s">
        <v>986</v>
      </c>
    </row>
    <row r="142" spans="1:11" x14ac:dyDescent="0.25">
      <c r="A142" s="13" t="str">
        <f t="shared" si="5"/>
        <v>216631374</v>
      </c>
      <c r="B142" s="16">
        <v>139</v>
      </c>
      <c r="C142" s="16" t="s">
        <v>1337</v>
      </c>
      <c r="D142" s="17" t="s">
        <v>565</v>
      </c>
      <c r="E142" s="13" t="str">
        <f t="shared" si="4"/>
        <v>216631374</v>
      </c>
      <c r="F142" s="17"/>
      <c r="G142" s="19">
        <v>5000000</v>
      </c>
      <c r="H142" s="16" t="s">
        <v>726</v>
      </c>
      <c r="I142" s="16" t="s">
        <v>968</v>
      </c>
      <c r="J142" s="16" t="s">
        <v>1596</v>
      </c>
      <c r="K142" s="30" t="s">
        <v>986</v>
      </c>
    </row>
    <row r="143" spans="1:11" x14ac:dyDescent="0.25">
      <c r="A143" s="13" t="str">
        <f t="shared" si="5"/>
        <v>216631374</v>
      </c>
      <c r="B143" s="16">
        <v>140</v>
      </c>
      <c r="C143" s="16" t="s">
        <v>1337</v>
      </c>
      <c r="D143" s="17" t="s">
        <v>565</v>
      </c>
      <c r="E143" s="13" t="str">
        <f t="shared" si="4"/>
        <v>216631374</v>
      </c>
      <c r="F143" s="17"/>
      <c r="G143" s="19">
        <v>5000000</v>
      </c>
      <c r="H143" s="16" t="s">
        <v>726</v>
      </c>
      <c r="I143" s="16" t="s">
        <v>968</v>
      </c>
      <c r="J143" s="16" t="s">
        <v>1596</v>
      </c>
      <c r="K143" s="30" t="s">
        <v>986</v>
      </c>
    </row>
    <row r="144" spans="1:11" x14ac:dyDescent="0.25">
      <c r="A144" s="13" t="str">
        <f t="shared" si="5"/>
        <v>117364703</v>
      </c>
      <c r="B144" s="16">
        <v>141</v>
      </c>
      <c r="C144" s="16" t="s">
        <v>1341</v>
      </c>
      <c r="D144" s="17" t="s">
        <v>474</v>
      </c>
      <c r="E144" s="13" t="str">
        <f t="shared" si="4"/>
        <v>117364703</v>
      </c>
      <c r="F144" s="17"/>
      <c r="G144" s="19">
        <v>475000</v>
      </c>
      <c r="H144" s="16" t="s">
        <v>956</v>
      </c>
      <c r="I144" s="16" t="s">
        <v>957</v>
      </c>
      <c r="J144" s="16" t="s">
        <v>1597</v>
      </c>
      <c r="K144" s="30" t="s">
        <v>986</v>
      </c>
    </row>
    <row r="145" spans="1:11" x14ac:dyDescent="0.25">
      <c r="A145" s="13" t="str">
        <f t="shared" si="5"/>
        <v>117364703</v>
      </c>
      <c r="B145" s="16">
        <v>142</v>
      </c>
      <c r="C145" s="16" t="s">
        <v>1341</v>
      </c>
      <c r="D145" s="17" t="s">
        <v>474</v>
      </c>
      <c r="E145" s="13" t="str">
        <f t="shared" si="4"/>
        <v>117364703</v>
      </c>
      <c r="F145" s="17"/>
      <c r="G145" s="19">
        <v>475000</v>
      </c>
      <c r="H145" s="16" t="s">
        <v>956</v>
      </c>
      <c r="I145" s="16" t="s">
        <v>957</v>
      </c>
      <c r="J145" s="16" t="s">
        <v>1597</v>
      </c>
      <c r="K145" s="30" t="s">
        <v>986</v>
      </c>
    </row>
    <row r="146" spans="1:11" x14ac:dyDescent="0.25">
      <c r="A146" s="13" t="str">
        <f t="shared" si="5"/>
        <v>117364703</v>
      </c>
      <c r="B146" s="16">
        <v>143</v>
      </c>
      <c r="C146" s="16" t="s">
        <v>1341</v>
      </c>
      <c r="D146" s="17" t="s">
        <v>474</v>
      </c>
      <c r="E146" s="13" t="str">
        <f t="shared" si="4"/>
        <v>117364703</v>
      </c>
      <c r="F146" s="17"/>
      <c r="G146" s="19">
        <v>475000</v>
      </c>
      <c r="H146" s="16" t="s">
        <v>956</v>
      </c>
      <c r="I146" s="16" t="s">
        <v>957</v>
      </c>
      <c r="J146" s="16" t="s">
        <v>1597</v>
      </c>
      <c r="K146" s="30" t="s">
        <v>986</v>
      </c>
    </row>
    <row r="147" spans="1:11" x14ac:dyDescent="0.25">
      <c r="A147" s="13" t="str">
        <f t="shared" si="5"/>
        <v>117413526</v>
      </c>
      <c r="B147" s="16">
        <v>144</v>
      </c>
      <c r="C147" s="16" t="s">
        <v>1343</v>
      </c>
      <c r="D147" s="17" t="s">
        <v>1182</v>
      </c>
      <c r="E147" s="13" t="str">
        <f t="shared" si="4"/>
        <v>117413526</v>
      </c>
      <c r="F147" s="17"/>
      <c r="G147" s="19">
        <v>166500</v>
      </c>
      <c r="H147" s="16" t="s">
        <v>391</v>
      </c>
      <c r="I147" s="16" t="s">
        <v>392</v>
      </c>
      <c r="J147" s="16" t="s">
        <v>1598</v>
      </c>
      <c r="K147" s="30" t="s">
        <v>986</v>
      </c>
    </row>
    <row r="148" spans="1:11" x14ac:dyDescent="0.25">
      <c r="A148" s="13" t="str">
        <f t="shared" si="5"/>
        <v>117413526</v>
      </c>
      <c r="B148" s="16">
        <v>145</v>
      </c>
      <c r="C148" s="16" t="s">
        <v>1343</v>
      </c>
      <c r="D148" s="17" t="s">
        <v>1182</v>
      </c>
      <c r="E148" s="13" t="str">
        <f t="shared" si="4"/>
        <v>117413526</v>
      </c>
      <c r="F148" s="17"/>
      <c r="G148" s="19">
        <v>166500</v>
      </c>
      <c r="H148" s="16" t="s">
        <v>391</v>
      </c>
      <c r="I148" s="16" t="s">
        <v>392</v>
      </c>
      <c r="J148" s="16" t="s">
        <v>1598</v>
      </c>
      <c r="K148" s="30" t="s">
        <v>986</v>
      </c>
    </row>
    <row r="149" spans="1:11" x14ac:dyDescent="0.25">
      <c r="A149" s="13" t="str">
        <f t="shared" si="5"/>
        <v>117413526</v>
      </c>
      <c r="B149" s="16">
        <v>146</v>
      </c>
      <c r="C149" s="16" t="s">
        <v>1343</v>
      </c>
      <c r="D149" s="17" t="s">
        <v>1182</v>
      </c>
      <c r="E149" s="13" t="str">
        <f t="shared" si="4"/>
        <v>117413526</v>
      </c>
      <c r="F149" s="17"/>
      <c r="G149" s="19">
        <v>166500</v>
      </c>
      <c r="H149" s="16" t="s">
        <v>391</v>
      </c>
      <c r="I149" s="16" t="s">
        <v>392</v>
      </c>
      <c r="J149" s="16" t="s">
        <v>1598</v>
      </c>
      <c r="K149" s="30" t="s">
        <v>986</v>
      </c>
    </row>
    <row r="150" spans="1:11" x14ac:dyDescent="0.25">
      <c r="A150" s="13" t="str">
        <f t="shared" si="5"/>
        <v>118726272</v>
      </c>
      <c r="B150" s="16">
        <v>147</v>
      </c>
      <c r="C150" s="16" t="s">
        <v>1344</v>
      </c>
      <c r="D150" s="17" t="s">
        <v>648</v>
      </c>
      <c r="E150" s="13" t="str">
        <f t="shared" si="4"/>
        <v>118726272</v>
      </c>
      <c r="F150" s="17"/>
      <c r="G150" s="19">
        <v>110000</v>
      </c>
      <c r="H150" s="16" t="s">
        <v>647</v>
      </c>
      <c r="I150" s="16" t="s">
        <v>980</v>
      </c>
      <c r="J150" s="16" t="s">
        <v>1599</v>
      </c>
      <c r="K150" s="30" t="s">
        <v>986</v>
      </c>
    </row>
    <row r="151" spans="1:11" x14ac:dyDescent="0.25">
      <c r="A151" s="13" t="str">
        <f t="shared" si="5"/>
        <v>118775626</v>
      </c>
      <c r="B151" s="16">
        <v>148</v>
      </c>
      <c r="C151" s="16" t="s">
        <v>1346</v>
      </c>
      <c r="D151" s="17" t="s">
        <v>1345</v>
      </c>
      <c r="E151" s="13" t="str">
        <f t="shared" si="4"/>
        <v>118775626</v>
      </c>
      <c r="F151" s="17"/>
      <c r="G151" s="19">
        <v>1000000</v>
      </c>
      <c r="H151" s="16" t="s">
        <v>489</v>
      </c>
      <c r="I151" s="16" t="s">
        <v>98</v>
      </c>
      <c r="J151" s="16" t="s">
        <v>1600</v>
      </c>
      <c r="K151" s="30" t="s">
        <v>986</v>
      </c>
    </row>
    <row r="152" spans="1:11" x14ac:dyDescent="0.25">
      <c r="A152" s="13" t="str">
        <f t="shared" si="5"/>
        <v>117454934</v>
      </c>
      <c r="B152" s="16">
        <v>149</v>
      </c>
      <c r="C152" s="16" t="s">
        <v>1387</v>
      </c>
      <c r="D152" s="17" t="s">
        <v>544</v>
      </c>
      <c r="E152" s="13" t="str">
        <f t="shared" si="4"/>
        <v>117454934</v>
      </c>
      <c r="F152" s="17"/>
      <c r="G152" s="19">
        <v>533000</v>
      </c>
      <c r="H152" s="16" t="s">
        <v>895</v>
      </c>
      <c r="I152" s="16" t="s">
        <v>962</v>
      </c>
      <c r="J152" s="16" t="s">
        <v>1601</v>
      </c>
      <c r="K152" s="30" t="s">
        <v>986</v>
      </c>
    </row>
    <row r="153" spans="1:11" x14ac:dyDescent="0.25">
      <c r="A153" s="13" t="str">
        <f t="shared" si="5"/>
        <v>117454934</v>
      </c>
      <c r="B153" s="16">
        <v>150</v>
      </c>
      <c r="C153" s="16" t="s">
        <v>1387</v>
      </c>
      <c r="D153" s="17" t="s">
        <v>544</v>
      </c>
      <c r="E153" s="13" t="str">
        <f t="shared" si="4"/>
        <v>117454934</v>
      </c>
      <c r="F153" s="17"/>
      <c r="G153" s="19">
        <v>533000</v>
      </c>
      <c r="H153" s="16" t="s">
        <v>895</v>
      </c>
      <c r="I153" s="16" t="s">
        <v>962</v>
      </c>
      <c r="J153" s="16" t="s">
        <v>1601</v>
      </c>
      <c r="K153" s="30" t="s">
        <v>986</v>
      </c>
    </row>
    <row r="154" spans="1:11" x14ac:dyDescent="0.25">
      <c r="A154" s="13" t="str">
        <f t="shared" si="5"/>
        <v>117454934</v>
      </c>
      <c r="B154" s="16">
        <v>151</v>
      </c>
      <c r="C154" s="16" t="s">
        <v>1387</v>
      </c>
      <c r="D154" s="17" t="s">
        <v>544</v>
      </c>
      <c r="E154" s="13" t="str">
        <f t="shared" si="4"/>
        <v>117454934</v>
      </c>
      <c r="F154" s="17"/>
      <c r="G154" s="19">
        <v>533000</v>
      </c>
      <c r="H154" s="16" t="s">
        <v>895</v>
      </c>
      <c r="I154" s="16" t="s">
        <v>962</v>
      </c>
      <c r="J154" s="16" t="s">
        <v>1601</v>
      </c>
      <c r="K154" s="30" t="s">
        <v>986</v>
      </c>
    </row>
    <row r="155" spans="1:11" x14ac:dyDescent="0.25">
      <c r="A155" s="13" t="str">
        <f t="shared" si="5"/>
        <v>118774355</v>
      </c>
      <c r="B155" s="16">
        <v>152</v>
      </c>
      <c r="C155" s="16" t="s">
        <v>1392</v>
      </c>
      <c r="D155" s="17" t="s">
        <v>469</v>
      </c>
      <c r="E155" s="13" t="str">
        <f t="shared" si="4"/>
        <v>118774355</v>
      </c>
      <c r="F155" s="17"/>
      <c r="G155" s="19">
        <v>8000000</v>
      </c>
      <c r="H155" s="16" t="s">
        <v>693</v>
      </c>
      <c r="I155" s="16" t="s">
        <v>90</v>
      </c>
      <c r="J155" s="16" t="s">
        <v>1602</v>
      </c>
      <c r="K155" s="30" t="s">
        <v>986</v>
      </c>
    </row>
    <row r="156" spans="1:11" x14ac:dyDescent="0.25">
      <c r="A156" s="13" t="str">
        <f t="shared" si="5"/>
        <v>118702000</v>
      </c>
      <c r="B156" s="16">
        <v>153</v>
      </c>
      <c r="C156" s="16" t="s">
        <v>1393</v>
      </c>
      <c r="D156" s="17" t="s">
        <v>348</v>
      </c>
      <c r="E156" s="13" t="str">
        <f t="shared" si="4"/>
        <v>118702000</v>
      </c>
      <c r="F156" s="17"/>
      <c r="G156" s="19">
        <v>223500</v>
      </c>
      <c r="H156" s="16" t="s">
        <v>951</v>
      </c>
      <c r="I156" s="16" t="s">
        <v>952</v>
      </c>
      <c r="J156" s="16" t="s">
        <v>1603</v>
      </c>
      <c r="K156" s="30" t="s">
        <v>986</v>
      </c>
    </row>
    <row r="157" spans="1:11" x14ac:dyDescent="0.25">
      <c r="A157" s="13" t="str">
        <f t="shared" si="5"/>
        <v>151386505</v>
      </c>
      <c r="B157" s="16">
        <v>154</v>
      </c>
      <c r="C157" s="16" t="s">
        <v>1397</v>
      </c>
      <c r="D157" s="17" t="s">
        <v>1396</v>
      </c>
      <c r="E157" s="13" t="str">
        <f t="shared" si="4"/>
        <v>151386505</v>
      </c>
      <c r="F157" s="17"/>
      <c r="G157" s="19">
        <v>300000</v>
      </c>
      <c r="H157" s="16" t="s">
        <v>1604</v>
      </c>
      <c r="I157" s="16" t="s">
        <v>1133</v>
      </c>
      <c r="J157" s="16" t="s">
        <v>1605</v>
      </c>
      <c r="K157" s="30" t="s">
        <v>986</v>
      </c>
    </row>
    <row r="158" spans="1:11" x14ac:dyDescent="0.25">
      <c r="A158" s="13" t="str">
        <f t="shared" si="5"/>
        <v>117375642</v>
      </c>
      <c r="B158" s="16">
        <v>155</v>
      </c>
      <c r="C158" s="16" t="s">
        <v>1399</v>
      </c>
      <c r="D158" s="17" t="s">
        <v>564</v>
      </c>
      <c r="E158" s="13" t="str">
        <f t="shared" si="4"/>
        <v>117375642</v>
      </c>
      <c r="F158" s="17"/>
      <c r="G158" s="19">
        <v>100000</v>
      </c>
      <c r="H158" s="16" t="s">
        <v>966</v>
      </c>
      <c r="I158" s="16" t="s">
        <v>967</v>
      </c>
      <c r="J158" s="16" t="s">
        <v>1606</v>
      </c>
      <c r="K158" s="30" t="s">
        <v>986</v>
      </c>
    </row>
    <row r="159" spans="1:11" x14ac:dyDescent="0.25">
      <c r="A159" s="13" t="str">
        <f t="shared" si="5"/>
        <v>117375642</v>
      </c>
      <c r="B159" s="16">
        <v>156</v>
      </c>
      <c r="C159" s="16" t="s">
        <v>1399</v>
      </c>
      <c r="D159" s="17" t="s">
        <v>564</v>
      </c>
      <c r="E159" s="13" t="str">
        <f t="shared" si="4"/>
        <v>117375642</v>
      </c>
      <c r="F159" s="17"/>
      <c r="G159" s="19">
        <v>100000</v>
      </c>
      <c r="H159" s="16" t="s">
        <v>966</v>
      </c>
      <c r="I159" s="16" t="s">
        <v>967</v>
      </c>
      <c r="J159" s="16" t="s">
        <v>1606</v>
      </c>
      <c r="K159" s="30" t="s">
        <v>986</v>
      </c>
    </row>
    <row r="160" spans="1:11" x14ac:dyDescent="0.25">
      <c r="A160" s="13" t="str">
        <f t="shared" si="5"/>
        <v>117375642</v>
      </c>
      <c r="B160" s="16">
        <v>157</v>
      </c>
      <c r="C160" s="16" t="s">
        <v>1399</v>
      </c>
      <c r="D160" s="17" t="s">
        <v>564</v>
      </c>
      <c r="E160" s="13" t="str">
        <f t="shared" si="4"/>
        <v>117375642</v>
      </c>
      <c r="F160" s="17"/>
      <c r="G160" s="19">
        <v>100000</v>
      </c>
      <c r="H160" s="16" t="s">
        <v>966</v>
      </c>
      <c r="I160" s="16" t="s">
        <v>967</v>
      </c>
      <c r="J160" s="16" t="s">
        <v>1606</v>
      </c>
      <c r="K160" s="30" t="s">
        <v>986</v>
      </c>
    </row>
    <row r="161" spans="1:11" x14ac:dyDescent="0.25">
      <c r="A161" s="13" t="str">
        <f t="shared" si="5"/>
        <v>118887363</v>
      </c>
      <c r="B161" s="16">
        <v>158</v>
      </c>
      <c r="C161" s="16" t="s">
        <v>1400</v>
      </c>
      <c r="D161" s="17" t="s">
        <v>219</v>
      </c>
      <c r="E161" s="13" t="str">
        <f t="shared" si="4"/>
        <v>118887363</v>
      </c>
      <c r="F161" s="17"/>
      <c r="G161" s="19">
        <v>1098000</v>
      </c>
      <c r="H161" s="16" t="s">
        <v>946</v>
      </c>
      <c r="I161" s="16" t="s">
        <v>947</v>
      </c>
      <c r="J161" s="16" t="s">
        <v>1607</v>
      </c>
      <c r="K161" s="30" t="s">
        <v>986</v>
      </c>
    </row>
    <row r="162" spans="1:11" x14ac:dyDescent="0.25">
      <c r="A162" s="13" t="str">
        <f t="shared" si="5"/>
        <v>118712389</v>
      </c>
      <c r="B162" s="16">
        <v>159</v>
      </c>
      <c r="C162" s="16" t="s">
        <v>1361</v>
      </c>
      <c r="D162" s="17" t="s">
        <v>606</v>
      </c>
      <c r="E162" s="13" t="str">
        <f t="shared" si="4"/>
        <v>118712389</v>
      </c>
      <c r="F162" s="17"/>
      <c r="G162" s="19">
        <v>1331500</v>
      </c>
      <c r="H162" s="16" t="s">
        <v>971</v>
      </c>
      <c r="I162" s="16" t="s">
        <v>972</v>
      </c>
      <c r="J162" s="16" t="s">
        <v>1608</v>
      </c>
      <c r="K162" s="30" t="s">
        <v>986</v>
      </c>
    </row>
    <row r="163" spans="1:11" x14ac:dyDescent="0.25">
      <c r="A163" s="13" t="str">
        <f t="shared" si="5"/>
        <v>117977280</v>
      </c>
      <c r="B163" s="16">
        <v>160</v>
      </c>
      <c r="C163" s="16" t="s">
        <v>1362</v>
      </c>
      <c r="D163" s="17" t="s">
        <v>174</v>
      </c>
      <c r="E163" s="13" t="str">
        <f t="shared" si="4"/>
        <v>117977280</v>
      </c>
      <c r="F163" s="17"/>
      <c r="G163" s="19">
        <v>900000</v>
      </c>
      <c r="H163" s="16" t="s">
        <v>940</v>
      </c>
      <c r="I163" s="16" t="s">
        <v>941</v>
      </c>
      <c r="J163" s="16" t="s">
        <v>1609</v>
      </c>
      <c r="K163" s="30" t="s">
        <v>986</v>
      </c>
    </row>
    <row r="164" spans="1:11" x14ac:dyDescent="0.25">
      <c r="A164" s="13" t="str">
        <f t="shared" si="5"/>
        <v>214566010</v>
      </c>
      <c r="B164" s="16">
        <v>161</v>
      </c>
      <c r="C164" s="16" t="s">
        <v>1363</v>
      </c>
      <c r="D164" s="17" t="s">
        <v>1189</v>
      </c>
      <c r="E164" s="13" t="str">
        <f t="shared" si="4"/>
        <v>214566010</v>
      </c>
      <c r="F164" s="17"/>
      <c r="G164" s="19">
        <v>2000000</v>
      </c>
      <c r="H164" s="16" t="s">
        <v>730</v>
      </c>
      <c r="I164" s="16" t="s">
        <v>96</v>
      </c>
      <c r="J164" s="16" t="s">
        <v>1610</v>
      </c>
      <c r="K164" s="30" t="s">
        <v>986</v>
      </c>
    </row>
    <row r="165" spans="1:11" x14ac:dyDescent="0.25">
      <c r="A165" s="13" t="str">
        <f t="shared" si="5"/>
        <v>214566010</v>
      </c>
      <c r="B165" s="16">
        <v>162</v>
      </c>
      <c r="C165" s="16" t="s">
        <v>1363</v>
      </c>
      <c r="D165" s="17" t="s">
        <v>1189</v>
      </c>
      <c r="E165" s="13" t="str">
        <f t="shared" si="4"/>
        <v>214566010</v>
      </c>
      <c r="F165" s="17"/>
      <c r="G165" s="19">
        <v>2000000</v>
      </c>
      <c r="H165" s="16" t="s">
        <v>730</v>
      </c>
      <c r="I165" s="16" t="s">
        <v>96</v>
      </c>
      <c r="J165" s="16" t="s">
        <v>1610</v>
      </c>
      <c r="K165" s="30" t="s">
        <v>986</v>
      </c>
    </row>
    <row r="166" spans="1:11" x14ac:dyDescent="0.25">
      <c r="A166" s="13" t="str">
        <f t="shared" si="5"/>
        <v>214566010</v>
      </c>
      <c r="B166" s="16">
        <v>163</v>
      </c>
      <c r="C166" s="16" t="s">
        <v>1363</v>
      </c>
      <c r="D166" s="17" t="s">
        <v>1189</v>
      </c>
      <c r="E166" s="13" t="str">
        <f t="shared" si="4"/>
        <v>214566010</v>
      </c>
      <c r="F166" s="17"/>
      <c r="G166" s="19">
        <v>2000000</v>
      </c>
      <c r="H166" s="16" t="s">
        <v>730</v>
      </c>
      <c r="I166" s="16" t="s">
        <v>96</v>
      </c>
      <c r="J166" s="16" t="s">
        <v>1610</v>
      </c>
      <c r="K166" s="30" t="s">
        <v>986</v>
      </c>
    </row>
    <row r="167" spans="1:11" x14ac:dyDescent="0.25">
      <c r="A167" s="13" t="str">
        <f t="shared" si="5"/>
        <v>216141499</v>
      </c>
      <c r="B167" s="16">
        <v>164</v>
      </c>
      <c r="C167" s="16" t="s">
        <v>1364</v>
      </c>
      <c r="D167" s="17" t="s">
        <v>1289</v>
      </c>
      <c r="E167" s="13" t="str">
        <f t="shared" si="4"/>
        <v>216141499</v>
      </c>
      <c r="F167" s="17"/>
      <c r="G167" s="19">
        <v>500000</v>
      </c>
      <c r="H167" s="16" t="s">
        <v>1577</v>
      </c>
      <c r="I167" s="16" t="s">
        <v>1130</v>
      </c>
      <c r="J167" s="16" t="s">
        <v>1611</v>
      </c>
      <c r="K167" s="30" t="s">
        <v>986</v>
      </c>
    </row>
    <row r="168" spans="1:11" x14ac:dyDescent="0.25">
      <c r="A168" s="13" t="str">
        <f t="shared" si="5"/>
        <v>117364703</v>
      </c>
      <c r="B168" s="16">
        <v>165</v>
      </c>
      <c r="C168" s="16" t="s">
        <v>1365</v>
      </c>
      <c r="D168" s="17" t="s">
        <v>474</v>
      </c>
      <c r="E168" s="13" t="str">
        <f t="shared" si="4"/>
        <v>117364703</v>
      </c>
      <c r="F168" s="17"/>
      <c r="G168" s="19">
        <v>550000</v>
      </c>
      <c r="H168" s="16" t="s">
        <v>956</v>
      </c>
      <c r="I168" s="16" t="s">
        <v>957</v>
      </c>
      <c r="J168" s="16" t="s">
        <v>1612</v>
      </c>
      <c r="K168" s="30" t="s">
        <v>986</v>
      </c>
    </row>
    <row r="169" spans="1:11" x14ac:dyDescent="0.25">
      <c r="A169" s="13" t="str">
        <f t="shared" si="5"/>
        <v>117364703</v>
      </c>
      <c r="B169" s="16">
        <v>166</v>
      </c>
      <c r="C169" s="16" t="s">
        <v>1365</v>
      </c>
      <c r="D169" s="17" t="s">
        <v>474</v>
      </c>
      <c r="E169" s="13" t="str">
        <f t="shared" si="4"/>
        <v>117364703</v>
      </c>
      <c r="F169" s="17"/>
      <c r="G169" s="19">
        <v>550000</v>
      </c>
      <c r="H169" s="16" t="s">
        <v>956</v>
      </c>
      <c r="I169" s="16" t="s">
        <v>957</v>
      </c>
      <c r="J169" s="16" t="s">
        <v>1612</v>
      </c>
      <c r="K169" s="30" t="s">
        <v>986</v>
      </c>
    </row>
    <row r="170" spans="1:11" x14ac:dyDescent="0.25">
      <c r="A170" s="13" t="str">
        <f t="shared" si="5"/>
        <v>117364703</v>
      </c>
      <c r="B170" s="16">
        <v>167</v>
      </c>
      <c r="C170" s="16" t="s">
        <v>1365</v>
      </c>
      <c r="D170" s="17" t="s">
        <v>474</v>
      </c>
      <c r="E170" s="13" t="str">
        <f t="shared" si="4"/>
        <v>117364703</v>
      </c>
      <c r="F170" s="17"/>
      <c r="G170" s="19">
        <v>550000</v>
      </c>
      <c r="H170" s="16" t="s">
        <v>956</v>
      </c>
      <c r="I170" s="16" t="s">
        <v>957</v>
      </c>
      <c r="J170" s="16" t="s">
        <v>1612</v>
      </c>
      <c r="K170" s="30" t="s">
        <v>986</v>
      </c>
    </row>
    <row r="171" spans="1:11" x14ac:dyDescent="0.25">
      <c r="A171" s="13" t="str">
        <f t="shared" si="5"/>
        <v>213818941</v>
      </c>
      <c r="B171" s="16">
        <v>168</v>
      </c>
      <c r="C171" s="16" t="s">
        <v>1366</v>
      </c>
      <c r="D171" s="17" t="s">
        <v>242</v>
      </c>
      <c r="E171" s="13" t="str">
        <f t="shared" si="4"/>
        <v>213818941</v>
      </c>
      <c r="F171" s="17"/>
      <c r="G171" s="19">
        <v>3875000</v>
      </c>
      <c r="H171" s="16" t="s">
        <v>943</v>
      </c>
      <c r="I171" s="16" t="s">
        <v>944</v>
      </c>
      <c r="J171" s="16" t="s">
        <v>1613</v>
      </c>
      <c r="K171" s="30" t="s">
        <v>986</v>
      </c>
    </row>
    <row r="172" spans="1:11" x14ac:dyDescent="0.25">
      <c r="A172" s="13" t="str">
        <f t="shared" si="5"/>
        <v>117047167</v>
      </c>
      <c r="B172" s="16">
        <v>169</v>
      </c>
      <c r="C172" s="16" t="s">
        <v>1368</v>
      </c>
      <c r="D172" s="17" t="s">
        <v>1367</v>
      </c>
      <c r="E172" s="13" t="str">
        <f t="shared" si="4"/>
        <v>117047167</v>
      </c>
      <c r="F172" s="17"/>
      <c r="G172" s="19">
        <v>1400000</v>
      </c>
      <c r="H172" s="16" t="s">
        <v>1614</v>
      </c>
      <c r="I172" s="16" t="s">
        <v>1615</v>
      </c>
      <c r="J172" s="16" t="s">
        <v>1616</v>
      </c>
      <c r="K172" s="30" t="s">
        <v>986</v>
      </c>
    </row>
    <row r="173" spans="1:11" x14ac:dyDescent="0.25">
      <c r="A173" s="13" t="str">
        <f t="shared" si="5"/>
        <v>215046582</v>
      </c>
      <c r="B173" s="16">
        <v>170</v>
      </c>
      <c r="C173" s="16" t="s">
        <v>1369</v>
      </c>
      <c r="D173" s="17" t="s">
        <v>356</v>
      </c>
      <c r="E173" s="13" t="str">
        <f t="shared" si="4"/>
        <v>215046582</v>
      </c>
      <c r="F173" s="17"/>
      <c r="G173" s="19">
        <v>675000</v>
      </c>
      <c r="H173" s="16" t="s">
        <v>739</v>
      </c>
      <c r="I173" s="16" t="s">
        <v>740</v>
      </c>
      <c r="J173" s="16" t="s">
        <v>1617</v>
      </c>
      <c r="K173" s="30" t="s">
        <v>986</v>
      </c>
    </row>
    <row r="174" spans="1:11" x14ac:dyDescent="0.25">
      <c r="A174" s="13" t="str">
        <f t="shared" si="5"/>
        <v>215046582</v>
      </c>
      <c r="B174" s="16">
        <v>171</v>
      </c>
      <c r="C174" s="16" t="s">
        <v>1369</v>
      </c>
      <c r="D174" s="17" t="s">
        <v>356</v>
      </c>
      <c r="E174" s="13" t="str">
        <f t="shared" si="4"/>
        <v>215046582</v>
      </c>
      <c r="F174" s="17"/>
      <c r="G174" s="19">
        <v>675000</v>
      </c>
      <c r="H174" s="16" t="s">
        <v>739</v>
      </c>
      <c r="I174" s="16" t="s">
        <v>740</v>
      </c>
      <c r="J174" s="16" t="s">
        <v>1617</v>
      </c>
      <c r="K174" s="30" t="s">
        <v>986</v>
      </c>
    </row>
    <row r="175" spans="1:11" x14ac:dyDescent="0.25">
      <c r="A175" s="13" t="str">
        <f t="shared" si="5"/>
        <v>215046582</v>
      </c>
      <c r="B175" s="16">
        <v>172</v>
      </c>
      <c r="C175" s="16" t="s">
        <v>1369</v>
      </c>
      <c r="D175" s="17" t="s">
        <v>356</v>
      </c>
      <c r="E175" s="13" t="str">
        <f t="shared" si="4"/>
        <v>215046582</v>
      </c>
      <c r="F175" s="17"/>
      <c r="G175" s="19">
        <v>675000</v>
      </c>
      <c r="H175" s="16" t="s">
        <v>739</v>
      </c>
      <c r="I175" s="16" t="s">
        <v>740</v>
      </c>
      <c r="J175" s="16" t="s">
        <v>1617</v>
      </c>
      <c r="K175" s="30" t="s">
        <v>986</v>
      </c>
    </row>
    <row r="176" spans="1:11" x14ac:dyDescent="0.25">
      <c r="A176" s="13" t="str">
        <f t="shared" si="5"/>
        <v>216729921</v>
      </c>
      <c r="B176" s="16">
        <v>173</v>
      </c>
      <c r="C176" s="16" t="s">
        <v>1372</v>
      </c>
      <c r="D176" s="17" t="s">
        <v>533</v>
      </c>
      <c r="E176" s="13" t="str">
        <f t="shared" si="4"/>
        <v>216729921</v>
      </c>
      <c r="F176" s="17"/>
      <c r="G176" s="19">
        <v>1000000</v>
      </c>
      <c r="H176" s="16" t="s">
        <v>960</v>
      </c>
      <c r="I176" s="16" t="s">
        <v>961</v>
      </c>
      <c r="J176" s="16" t="s">
        <v>1618</v>
      </c>
      <c r="K176" s="30" t="s">
        <v>986</v>
      </c>
    </row>
    <row r="177" spans="1:11" x14ac:dyDescent="0.25">
      <c r="A177" s="13" t="str">
        <f t="shared" si="5"/>
        <v>216729921</v>
      </c>
      <c r="B177" s="16">
        <v>174</v>
      </c>
      <c r="C177" s="16" t="s">
        <v>1372</v>
      </c>
      <c r="D177" s="17" t="s">
        <v>533</v>
      </c>
      <c r="E177" s="13" t="str">
        <f t="shared" si="4"/>
        <v>216729921</v>
      </c>
      <c r="F177" s="17"/>
      <c r="G177" s="19">
        <v>1000000</v>
      </c>
      <c r="H177" s="16" t="s">
        <v>960</v>
      </c>
      <c r="I177" s="16" t="s">
        <v>961</v>
      </c>
      <c r="J177" s="16" t="s">
        <v>1618</v>
      </c>
      <c r="K177" s="30" t="s">
        <v>986</v>
      </c>
    </row>
    <row r="178" spans="1:11" x14ac:dyDescent="0.25">
      <c r="A178" s="13" t="str">
        <f t="shared" si="5"/>
        <v>216729921</v>
      </c>
      <c r="B178" s="16">
        <v>175</v>
      </c>
      <c r="C178" s="16" t="s">
        <v>1372</v>
      </c>
      <c r="D178" s="17" t="s">
        <v>533</v>
      </c>
      <c r="E178" s="13" t="str">
        <f t="shared" si="4"/>
        <v>216729921</v>
      </c>
      <c r="F178" s="17"/>
      <c r="G178" s="19">
        <v>1000000</v>
      </c>
      <c r="H178" s="16" t="s">
        <v>960</v>
      </c>
      <c r="I178" s="16" t="s">
        <v>961</v>
      </c>
      <c r="J178" s="16" t="s">
        <v>1618</v>
      </c>
      <c r="K178" s="30" t="s">
        <v>986</v>
      </c>
    </row>
    <row r="179" spans="1:11" x14ac:dyDescent="0.25">
      <c r="A179" s="13" t="str">
        <f t="shared" si="5"/>
        <v>118760925</v>
      </c>
      <c r="B179" s="16">
        <v>176</v>
      </c>
      <c r="C179" s="16" t="s">
        <v>1373</v>
      </c>
      <c r="D179" s="17" t="s">
        <v>611</v>
      </c>
      <c r="E179" s="13" t="str">
        <f t="shared" si="4"/>
        <v>118760925</v>
      </c>
      <c r="F179" s="17"/>
      <c r="G179" s="19">
        <v>5000000</v>
      </c>
      <c r="H179" s="16" t="s">
        <v>975</v>
      </c>
      <c r="I179" s="16" t="s">
        <v>976</v>
      </c>
      <c r="J179" s="16" t="s">
        <v>1619</v>
      </c>
      <c r="K179" s="30" t="s">
        <v>986</v>
      </c>
    </row>
    <row r="180" spans="1:11" x14ac:dyDescent="0.25">
      <c r="A180" s="13" t="str">
        <f t="shared" si="5"/>
        <v>117047167</v>
      </c>
      <c r="B180" s="16">
        <v>177</v>
      </c>
      <c r="C180" s="16" t="s">
        <v>1374</v>
      </c>
      <c r="D180" s="17" t="s">
        <v>1367</v>
      </c>
      <c r="E180" s="13" t="str">
        <f t="shared" si="4"/>
        <v>117047167</v>
      </c>
      <c r="F180" s="17"/>
      <c r="G180" s="19">
        <v>950000</v>
      </c>
      <c r="H180" s="16" t="s">
        <v>1614</v>
      </c>
      <c r="I180" s="16" t="s">
        <v>1615</v>
      </c>
      <c r="J180" s="16" t="s">
        <v>1620</v>
      </c>
      <c r="K180" s="30" t="s">
        <v>986</v>
      </c>
    </row>
    <row r="181" spans="1:11" x14ac:dyDescent="0.25">
      <c r="A181" s="13" t="str">
        <f t="shared" si="5"/>
        <v>117047167</v>
      </c>
      <c r="B181" s="16">
        <v>178</v>
      </c>
      <c r="C181" s="16" t="s">
        <v>1375</v>
      </c>
      <c r="D181" s="17" t="s">
        <v>1367</v>
      </c>
      <c r="E181" s="13" t="str">
        <f t="shared" si="4"/>
        <v>117047167</v>
      </c>
      <c r="F181" s="17"/>
      <c r="G181" s="19">
        <v>45000</v>
      </c>
      <c r="H181" s="16" t="s">
        <v>1614</v>
      </c>
      <c r="I181" s="16" t="s">
        <v>1615</v>
      </c>
      <c r="J181" s="16" t="s">
        <v>1621</v>
      </c>
      <c r="K181" s="30" t="s">
        <v>986</v>
      </c>
    </row>
    <row r="182" spans="1:11" x14ac:dyDescent="0.25">
      <c r="A182" s="13" t="str">
        <f t="shared" si="5"/>
        <v>117454231</v>
      </c>
      <c r="B182" s="16">
        <v>179</v>
      </c>
      <c r="C182" s="16" t="s">
        <v>1377</v>
      </c>
      <c r="D182" s="17" t="s">
        <v>1376</v>
      </c>
      <c r="E182" s="13" t="str">
        <f t="shared" si="4"/>
        <v>117454231</v>
      </c>
      <c r="F182" s="17"/>
      <c r="G182" s="19">
        <v>715000</v>
      </c>
      <c r="H182" s="16" t="s">
        <v>1622</v>
      </c>
      <c r="I182" s="16" t="s">
        <v>1623</v>
      </c>
      <c r="J182" s="16" t="s">
        <v>1624</v>
      </c>
      <c r="K182" s="30" t="s">
        <v>986</v>
      </c>
    </row>
    <row r="183" spans="1:11" x14ac:dyDescent="0.25">
      <c r="A183" s="13" t="str">
        <f t="shared" si="5"/>
        <v>117454231</v>
      </c>
      <c r="B183" s="16">
        <v>180</v>
      </c>
      <c r="C183" s="16" t="s">
        <v>1377</v>
      </c>
      <c r="D183" s="17" t="s">
        <v>1376</v>
      </c>
      <c r="E183" s="13" t="str">
        <f t="shared" si="4"/>
        <v>117454231</v>
      </c>
      <c r="F183" s="17"/>
      <c r="G183" s="19">
        <v>715000</v>
      </c>
      <c r="H183" s="16" t="s">
        <v>1622</v>
      </c>
      <c r="I183" s="16" t="s">
        <v>1623</v>
      </c>
      <c r="J183" s="16" t="s">
        <v>1624</v>
      </c>
      <c r="K183" s="30" t="s">
        <v>986</v>
      </c>
    </row>
    <row r="184" spans="1:11" x14ac:dyDescent="0.25">
      <c r="A184" s="13" t="str">
        <f t="shared" si="5"/>
        <v>117454231</v>
      </c>
      <c r="B184" s="16">
        <v>181</v>
      </c>
      <c r="C184" s="16" t="s">
        <v>1377</v>
      </c>
      <c r="D184" s="17" t="s">
        <v>1376</v>
      </c>
      <c r="E184" s="13" t="str">
        <f t="shared" si="4"/>
        <v>117454231</v>
      </c>
      <c r="F184" s="17"/>
      <c r="G184" s="19">
        <v>715000</v>
      </c>
      <c r="H184" s="16" t="s">
        <v>1622</v>
      </c>
      <c r="I184" s="16" t="s">
        <v>1623</v>
      </c>
      <c r="J184" s="16" t="s">
        <v>1624</v>
      </c>
      <c r="K184" s="30" t="s">
        <v>986</v>
      </c>
    </row>
    <row r="185" spans="1:11" x14ac:dyDescent="0.25">
      <c r="A185" s="13" t="str">
        <f t="shared" si="5"/>
        <v>148843691</v>
      </c>
      <c r="B185" s="16">
        <v>182</v>
      </c>
      <c r="C185" s="16" t="s">
        <v>1380</v>
      </c>
      <c r="D185" s="17" t="s">
        <v>615</v>
      </c>
      <c r="E185" s="13" t="str">
        <f t="shared" si="4"/>
        <v>148843691</v>
      </c>
      <c r="F185" s="17"/>
      <c r="G185" s="19">
        <v>5024000</v>
      </c>
      <c r="H185" s="16" t="s">
        <v>977</v>
      </c>
      <c r="I185" s="16" t="s">
        <v>89</v>
      </c>
      <c r="J185" s="16" t="s">
        <v>1625</v>
      </c>
      <c r="K185" s="30" t="s">
        <v>986</v>
      </c>
    </row>
    <row r="186" spans="1:11" x14ac:dyDescent="0.25">
      <c r="A186" s="13" t="str">
        <f t="shared" si="5"/>
        <v>117575944</v>
      </c>
      <c r="B186" s="16">
        <v>183</v>
      </c>
      <c r="C186" s="16" t="s">
        <v>1383</v>
      </c>
      <c r="D186" s="17" t="s">
        <v>276</v>
      </c>
      <c r="E186" s="13" t="str">
        <f t="shared" si="4"/>
        <v>117575944</v>
      </c>
      <c r="F186" s="17"/>
      <c r="G186" s="19">
        <v>3000000</v>
      </c>
      <c r="H186" s="16" t="s">
        <v>558</v>
      </c>
      <c r="I186" s="16" t="s">
        <v>559</v>
      </c>
      <c r="J186" s="16" t="s">
        <v>1626</v>
      </c>
      <c r="K186" s="30" t="s">
        <v>986</v>
      </c>
    </row>
    <row r="187" spans="1:11" x14ac:dyDescent="0.25">
      <c r="A187" s="13" t="str">
        <f t="shared" si="5"/>
        <v>214873960</v>
      </c>
      <c r="B187" s="16">
        <v>184</v>
      </c>
      <c r="C187" s="16" t="s">
        <v>1388</v>
      </c>
      <c r="D187" s="17" t="s">
        <v>224</v>
      </c>
      <c r="E187" s="13" t="str">
        <f t="shared" si="4"/>
        <v>214873960</v>
      </c>
      <c r="F187" s="17"/>
      <c r="G187" s="19">
        <v>300000</v>
      </c>
      <c r="H187" s="16" t="s">
        <v>948</v>
      </c>
      <c r="I187" s="16" t="s">
        <v>949</v>
      </c>
      <c r="J187" s="16" t="s">
        <v>1627</v>
      </c>
      <c r="K187" s="30" t="s">
        <v>986</v>
      </c>
    </row>
    <row r="188" spans="1:11" x14ac:dyDescent="0.25">
      <c r="A188" s="13" t="str">
        <f t="shared" si="5"/>
        <v>214873960</v>
      </c>
      <c r="B188" s="16">
        <v>185</v>
      </c>
      <c r="C188" s="16" t="s">
        <v>1389</v>
      </c>
      <c r="D188" s="17" t="s">
        <v>224</v>
      </c>
      <c r="E188" s="13" t="str">
        <f t="shared" si="4"/>
        <v>214873960</v>
      </c>
      <c r="F188" s="17"/>
      <c r="G188" s="19">
        <v>2954000</v>
      </c>
      <c r="H188" s="16" t="s">
        <v>948</v>
      </c>
      <c r="I188" s="16" t="s">
        <v>949</v>
      </c>
      <c r="J188" s="16" t="s">
        <v>1628</v>
      </c>
      <c r="K188" s="30" t="s">
        <v>986</v>
      </c>
    </row>
    <row r="189" spans="1:11" x14ac:dyDescent="0.25">
      <c r="A189" s="13" t="str">
        <f t="shared" si="5"/>
        <v>214873960</v>
      </c>
      <c r="B189" s="16">
        <v>186</v>
      </c>
      <c r="C189" s="16" t="s">
        <v>1390</v>
      </c>
      <c r="D189" s="17" t="s">
        <v>224</v>
      </c>
      <c r="E189" s="13" t="str">
        <f t="shared" si="4"/>
        <v>214873960</v>
      </c>
      <c r="F189" s="17"/>
      <c r="G189" s="19">
        <v>20000</v>
      </c>
      <c r="H189" s="16" t="s">
        <v>948</v>
      </c>
      <c r="I189" s="16" t="s">
        <v>949</v>
      </c>
      <c r="J189" s="16" t="s">
        <v>1629</v>
      </c>
      <c r="K189" s="30" t="s">
        <v>986</v>
      </c>
    </row>
    <row r="190" spans="1:11" x14ac:dyDescent="0.25">
      <c r="A190" s="13" t="str">
        <f t="shared" si="5"/>
        <v>118710375</v>
      </c>
      <c r="B190" s="16">
        <v>187</v>
      </c>
      <c r="C190" s="16" t="s">
        <v>1395</v>
      </c>
      <c r="D190" s="17" t="s">
        <v>1394</v>
      </c>
      <c r="E190" s="13" t="str">
        <f t="shared" si="4"/>
        <v>118710375</v>
      </c>
      <c r="F190" s="17"/>
      <c r="G190" s="19">
        <v>900000</v>
      </c>
      <c r="H190" s="16" t="s">
        <v>641</v>
      </c>
      <c r="I190" s="16" t="s">
        <v>642</v>
      </c>
      <c r="J190" s="16" t="s">
        <v>1630</v>
      </c>
      <c r="K190" s="30" t="s">
        <v>986</v>
      </c>
    </row>
    <row r="191" spans="1:11" x14ac:dyDescent="0.25">
      <c r="A191" s="13" t="str">
        <f t="shared" si="5"/>
        <v>118710375</v>
      </c>
      <c r="B191" s="16">
        <v>188</v>
      </c>
      <c r="C191" s="16" t="s">
        <v>1395</v>
      </c>
      <c r="D191" s="17" t="s">
        <v>1394</v>
      </c>
      <c r="E191" s="13" t="str">
        <f t="shared" si="4"/>
        <v>118710375</v>
      </c>
      <c r="F191" s="17"/>
      <c r="G191" s="19">
        <v>900000</v>
      </c>
      <c r="H191" s="16" t="s">
        <v>641</v>
      </c>
      <c r="I191" s="16" t="s">
        <v>642</v>
      </c>
      <c r="J191" s="16" t="s">
        <v>1630</v>
      </c>
      <c r="K191" s="30" t="s">
        <v>986</v>
      </c>
    </row>
    <row r="192" spans="1:11" x14ac:dyDescent="0.25">
      <c r="A192" s="13" t="str">
        <f t="shared" si="5"/>
        <v>118710375</v>
      </c>
      <c r="B192" s="16">
        <v>189</v>
      </c>
      <c r="C192" s="16" t="s">
        <v>1395</v>
      </c>
      <c r="D192" s="17" t="s">
        <v>1394</v>
      </c>
      <c r="E192" s="13" t="str">
        <f t="shared" si="4"/>
        <v>118710375</v>
      </c>
      <c r="F192" s="17"/>
      <c r="G192" s="19">
        <v>900000</v>
      </c>
      <c r="H192" s="16" t="s">
        <v>641</v>
      </c>
      <c r="I192" s="16" t="s">
        <v>642</v>
      </c>
      <c r="J192" s="16" t="s">
        <v>1630</v>
      </c>
      <c r="K192" s="30" t="s">
        <v>986</v>
      </c>
    </row>
    <row r="193" spans="1:11" x14ac:dyDescent="0.25">
      <c r="A193" s="13" t="str">
        <f t="shared" si="5"/>
        <v>213658792</v>
      </c>
      <c r="B193" s="16">
        <v>190</v>
      </c>
      <c r="C193" s="16" t="s">
        <v>1411</v>
      </c>
      <c r="D193" s="17" t="s">
        <v>646</v>
      </c>
      <c r="E193" s="13" t="str">
        <f t="shared" si="4"/>
        <v>213658792</v>
      </c>
      <c r="F193" s="17"/>
      <c r="G193" s="19">
        <v>1000000</v>
      </c>
      <c r="H193" s="16" t="s">
        <v>889</v>
      </c>
      <c r="I193" s="16" t="s">
        <v>92</v>
      </c>
      <c r="J193" s="16" t="s">
        <v>1631</v>
      </c>
      <c r="K193" s="30" t="s">
        <v>986</v>
      </c>
    </row>
    <row r="194" spans="1:11" x14ac:dyDescent="0.25">
      <c r="A194" s="13" t="str">
        <f t="shared" si="5"/>
        <v>118755693</v>
      </c>
      <c r="B194" s="16">
        <v>191</v>
      </c>
      <c r="C194" s="16" t="s">
        <v>1413</v>
      </c>
      <c r="D194" s="17" t="s">
        <v>1412</v>
      </c>
      <c r="E194" s="13" t="str">
        <f t="shared" si="4"/>
        <v>118755693</v>
      </c>
      <c r="F194" s="17"/>
      <c r="G194" s="19">
        <v>1376000</v>
      </c>
      <c r="H194" s="16" t="s">
        <v>645</v>
      </c>
      <c r="I194" s="16" t="s">
        <v>1145</v>
      </c>
      <c r="J194" s="16" t="s">
        <v>1632</v>
      </c>
      <c r="K194" s="30" t="s">
        <v>986</v>
      </c>
    </row>
    <row r="195" spans="1:11" x14ac:dyDescent="0.25">
      <c r="A195" s="13" t="str">
        <f t="shared" si="5"/>
        <v>118775626</v>
      </c>
      <c r="B195" s="16">
        <v>192</v>
      </c>
      <c r="C195" s="16" t="s">
        <v>1404</v>
      </c>
      <c r="D195" s="17" t="s">
        <v>1345</v>
      </c>
      <c r="E195" s="13" t="str">
        <f t="shared" si="4"/>
        <v>118775626</v>
      </c>
      <c r="F195" s="17"/>
      <c r="G195" s="19">
        <v>300000</v>
      </c>
      <c r="H195" s="16" t="s">
        <v>489</v>
      </c>
      <c r="I195" s="16" t="s">
        <v>98</v>
      </c>
      <c r="J195" s="16" t="s">
        <v>1633</v>
      </c>
      <c r="K195" s="30" t="s">
        <v>986</v>
      </c>
    </row>
    <row r="196" spans="1:11" x14ac:dyDescent="0.25">
      <c r="A196" s="13" t="str">
        <f t="shared" si="5"/>
        <v>118720788</v>
      </c>
      <c r="B196" s="16">
        <v>193</v>
      </c>
      <c r="C196" s="16" t="s">
        <v>1416</v>
      </c>
      <c r="D196" s="17" t="s">
        <v>214</v>
      </c>
      <c r="E196" s="13" t="str">
        <f t="shared" ref="E196:E210" si="6">RIGHT(D196,LEN(D196)-7)</f>
        <v>118720788</v>
      </c>
      <c r="F196" s="17"/>
      <c r="G196" s="19">
        <v>1000000</v>
      </c>
      <c r="H196" s="16" t="s">
        <v>171</v>
      </c>
      <c r="I196" s="16" t="s">
        <v>942</v>
      </c>
      <c r="J196" s="16" t="s">
        <v>1634</v>
      </c>
      <c r="K196" s="30" t="s">
        <v>986</v>
      </c>
    </row>
    <row r="197" spans="1:11" x14ac:dyDescent="0.25">
      <c r="A197" s="13" t="str">
        <f t="shared" ref="A197:A210" si="7">E197</f>
        <v>213658792</v>
      </c>
      <c r="B197" s="16">
        <v>194</v>
      </c>
      <c r="C197" s="16" t="s">
        <v>1419</v>
      </c>
      <c r="D197" s="17" t="s">
        <v>646</v>
      </c>
      <c r="E197" s="13" t="str">
        <f t="shared" si="6"/>
        <v>213658792</v>
      </c>
      <c r="F197" s="17"/>
      <c r="G197" s="19">
        <v>115000</v>
      </c>
      <c r="H197" s="16" t="s">
        <v>889</v>
      </c>
      <c r="I197" s="16" t="s">
        <v>92</v>
      </c>
      <c r="J197" s="16" t="s">
        <v>1635</v>
      </c>
      <c r="K197" s="30" t="s">
        <v>986</v>
      </c>
    </row>
    <row r="198" spans="1:11" x14ac:dyDescent="0.25">
      <c r="A198" s="13" t="str">
        <f t="shared" si="7"/>
        <v>216141499</v>
      </c>
      <c r="B198" s="16">
        <v>195</v>
      </c>
      <c r="C198" s="16" t="s">
        <v>1420</v>
      </c>
      <c r="D198" s="17" t="s">
        <v>1289</v>
      </c>
      <c r="E198" s="13" t="str">
        <f t="shared" si="6"/>
        <v>216141499</v>
      </c>
      <c r="F198" s="17"/>
      <c r="G198" s="19">
        <v>700000</v>
      </c>
      <c r="H198" s="16" t="s">
        <v>1577</v>
      </c>
      <c r="I198" s="16" t="s">
        <v>1130</v>
      </c>
      <c r="J198" s="16" t="s">
        <v>1636</v>
      </c>
      <c r="K198" s="30" t="s">
        <v>986</v>
      </c>
    </row>
    <row r="199" spans="1:11" x14ac:dyDescent="0.25">
      <c r="A199" s="13" t="str">
        <f t="shared" si="7"/>
        <v>217211317</v>
      </c>
      <c r="B199" s="16">
        <v>196</v>
      </c>
      <c r="C199" s="16" t="s">
        <v>1439</v>
      </c>
      <c r="D199" s="17" t="s">
        <v>1301</v>
      </c>
      <c r="E199" s="13" t="str">
        <f t="shared" si="6"/>
        <v>217211317</v>
      </c>
      <c r="F199" s="17"/>
      <c r="G199" s="19">
        <v>2200000</v>
      </c>
      <c r="H199" s="16" t="s">
        <v>744</v>
      </c>
      <c r="I199" s="16" t="s">
        <v>1581</v>
      </c>
      <c r="J199" s="16" t="s">
        <v>1637</v>
      </c>
      <c r="K199" s="30" t="s">
        <v>986</v>
      </c>
    </row>
    <row r="200" spans="1:11" x14ac:dyDescent="0.25">
      <c r="A200" s="13" t="str">
        <f t="shared" si="7"/>
        <v>217211317</v>
      </c>
      <c r="B200" s="16">
        <v>197</v>
      </c>
      <c r="C200" s="16" t="s">
        <v>1439</v>
      </c>
      <c r="D200" s="17" t="s">
        <v>1301</v>
      </c>
      <c r="E200" s="13" t="str">
        <f t="shared" si="6"/>
        <v>217211317</v>
      </c>
      <c r="F200" s="17"/>
      <c r="G200" s="19">
        <v>2200000</v>
      </c>
      <c r="H200" s="16" t="s">
        <v>744</v>
      </c>
      <c r="I200" s="16" t="s">
        <v>1581</v>
      </c>
      <c r="J200" s="16" t="s">
        <v>1637</v>
      </c>
      <c r="K200" s="30" t="s">
        <v>986</v>
      </c>
    </row>
    <row r="201" spans="1:11" x14ac:dyDescent="0.25">
      <c r="A201" s="13" t="str">
        <f t="shared" si="7"/>
        <v>217211317</v>
      </c>
      <c r="B201" s="16">
        <v>198</v>
      </c>
      <c r="C201" s="16" t="s">
        <v>1439</v>
      </c>
      <c r="D201" s="17" t="s">
        <v>1301</v>
      </c>
      <c r="E201" s="13" t="str">
        <f t="shared" si="6"/>
        <v>217211317</v>
      </c>
      <c r="F201" s="17"/>
      <c r="G201" s="19">
        <v>2200000</v>
      </c>
      <c r="H201" s="16" t="s">
        <v>744</v>
      </c>
      <c r="I201" s="16" t="s">
        <v>1581</v>
      </c>
      <c r="J201" s="16" t="s">
        <v>1637</v>
      </c>
      <c r="K201" s="30" t="s">
        <v>986</v>
      </c>
    </row>
    <row r="202" spans="1:11" x14ac:dyDescent="0.25">
      <c r="A202" s="13" t="str">
        <f t="shared" si="7"/>
        <v>118775626</v>
      </c>
      <c r="B202" s="16">
        <v>199</v>
      </c>
      <c r="C202" s="16" t="s">
        <v>1440</v>
      </c>
      <c r="D202" s="17" t="s">
        <v>1345</v>
      </c>
      <c r="E202" s="13" t="str">
        <f t="shared" si="6"/>
        <v>118775626</v>
      </c>
      <c r="F202" s="17"/>
      <c r="G202" s="19">
        <v>300000</v>
      </c>
      <c r="H202" s="16" t="s">
        <v>489</v>
      </c>
      <c r="I202" s="16" t="s">
        <v>98</v>
      </c>
      <c r="J202" s="16" t="s">
        <v>1638</v>
      </c>
      <c r="K202" s="30" t="s">
        <v>986</v>
      </c>
    </row>
    <row r="203" spans="1:11" x14ac:dyDescent="0.25">
      <c r="A203" s="13" t="str">
        <f t="shared" si="7"/>
        <v>117173054</v>
      </c>
      <c r="B203" s="16">
        <v>200</v>
      </c>
      <c r="C203" s="16" t="s">
        <v>1447</v>
      </c>
      <c r="D203" s="17" t="s">
        <v>765</v>
      </c>
      <c r="E203" s="13" t="str">
        <f t="shared" si="6"/>
        <v>117173054</v>
      </c>
      <c r="F203" s="17"/>
      <c r="G203" s="19">
        <v>192000</v>
      </c>
      <c r="H203" s="16" t="s">
        <v>145</v>
      </c>
      <c r="I203" s="16" t="s">
        <v>95</v>
      </c>
      <c r="J203" s="16" t="s">
        <v>1639</v>
      </c>
      <c r="K203" s="30" t="s">
        <v>986</v>
      </c>
    </row>
    <row r="204" spans="1:11" x14ac:dyDescent="0.25">
      <c r="A204" s="13" t="str">
        <f t="shared" si="7"/>
        <v>154729172</v>
      </c>
      <c r="B204" s="16">
        <v>201</v>
      </c>
      <c r="C204" s="16" t="s">
        <v>1451</v>
      </c>
      <c r="D204" s="17" t="s">
        <v>1450</v>
      </c>
      <c r="E204" s="13" t="str">
        <f t="shared" si="6"/>
        <v>154729172</v>
      </c>
      <c r="F204" s="17"/>
      <c r="G204" s="19">
        <v>516500</v>
      </c>
      <c r="H204" s="16" t="s">
        <v>1640</v>
      </c>
      <c r="I204" s="16" t="s">
        <v>1153</v>
      </c>
      <c r="J204" s="16" t="s">
        <v>1641</v>
      </c>
      <c r="K204" s="30" t="s">
        <v>986</v>
      </c>
    </row>
    <row r="205" spans="1:11" x14ac:dyDescent="0.25">
      <c r="A205" s="13" t="str">
        <f t="shared" si="7"/>
        <v>118720788</v>
      </c>
      <c r="B205" s="16">
        <v>202</v>
      </c>
      <c r="C205" s="16" t="s">
        <v>1452</v>
      </c>
      <c r="D205" s="17" t="s">
        <v>214</v>
      </c>
      <c r="E205" s="13" t="str">
        <f t="shared" si="6"/>
        <v>118720788</v>
      </c>
      <c r="F205" s="17"/>
      <c r="G205" s="19">
        <v>1500000</v>
      </c>
      <c r="H205" s="16" t="s">
        <v>171</v>
      </c>
      <c r="I205" s="16" t="s">
        <v>942</v>
      </c>
      <c r="J205" s="16" t="s">
        <v>1642</v>
      </c>
      <c r="K205" s="30" t="s">
        <v>986</v>
      </c>
    </row>
    <row r="206" spans="1:11" x14ac:dyDescent="0.25">
      <c r="A206" s="13" t="str">
        <f t="shared" si="7"/>
        <v>109603910</v>
      </c>
      <c r="B206" s="16">
        <v>203</v>
      </c>
      <c r="C206" s="16" t="s">
        <v>1428</v>
      </c>
      <c r="D206" s="17" t="s">
        <v>1427</v>
      </c>
      <c r="E206" s="13" t="str">
        <f t="shared" si="6"/>
        <v>109603910</v>
      </c>
      <c r="F206" s="17"/>
      <c r="G206" s="19">
        <v>310000</v>
      </c>
      <c r="H206" s="16" t="s">
        <v>984</v>
      </c>
      <c r="I206" s="16" t="s">
        <v>985</v>
      </c>
      <c r="J206" s="16" t="s">
        <v>1643</v>
      </c>
      <c r="K206" s="30" t="s">
        <v>986</v>
      </c>
    </row>
    <row r="207" spans="1:11" x14ac:dyDescent="0.25">
      <c r="A207" s="13" t="str">
        <f t="shared" si="7"/>
        <v>100800606</v>
      </c>
      <c r="B207" s="16">
        <v>204</v>
      </c>
      <c r="C207" s="16" t="s">
        <v>1435</v>
      </c>
      <c r="D207" s="17" t="s">
        <v>1434</v>
      </c>
      <c r="E207" s="13" t="str">
        <f t="shared" si="6"/>
        <v>100800606</v>
      </c>
      <c r="F207" s="17"/>
      <c r="G207" s="19">
        <v>1000000</v>
      </c>
      <c r="H207" s="16" t="s">
        <v>867</v>
      </c>
      <c r="I207" s="16" t="s">
        <v>868</v>
      </c>
      <c r="J207" s="16" t="s">
        <v>1644</v>
      </c>
      <c r="K207" s="30" t="s">
        <v>986</v>
      </c>
    </row>
    <row r="208" spans="1:11" x14ac:dyDescent="0.25">
      <c r="A208" s="13" t="str">
        <f t="shared" si="7"/>
        <v>100800606</v>
      </c>
      <c r="B208" s="16">
        <v>205</v>
      </c>
      <c r="C208" s="16" t="s">
        <v>1435</v>
      </c>
      <c r="D208" s="17" t="s">
        <v>1434</v>
      </c>
      <c r="E208" s="13" t="str">
        <f t="shared" si="6"/>
        <v>100800606</v>
      </c>
      <c r="F208" s="17"/>
      <c r="G208" s="19">
        <v>1000000</v>
      </c>
      <c r="H208" s="16" t="s">
        <v>867</v>
      </c>
      <c r="I208" s="16" t="s">
        <v>868</v>
      </c>
      <c r="J208" s="16" t="s">
        <v>1644</v>
      </c>
      <c r="K208" s="30" t="s">
        <v>986</v>
      </c>
    </row>
    <row r="209" spans="1:11" x14ac:dyDescent="0.25">
      <c r="A209" s="13" t="str">
        <f t="shared" si="7"/>
        <v>100800606</v>
      </c>
      <c r="B209" s="16">
        <v>206</v>
      </c>
      <c r="C209" s="16" t="s">
        <v>1435</v>
      </c>
      <c r="D209" s="17" t="s">
        <v>1434</v>
      </c>
      <c r="E209" s="13" t="str">
        <f t="shared" si="6"/>
        <v>100800606</v>
      </c>
      <c r="F209" s="17"/>
      <c r="G209" s="19">
        <v>1000000</v>
      </c>
      <c r="H209" s="16" t="s">
        <v>867</v>
      </c>
      <c r="I209" s="16" t="s">
        <v>868</v>
      </c>
      <c r="J209" s="16" t="s">
        <v>1644</v>
      </c>
      <c r="K209" s="30" t="s">
        <v>986</v>
      </c>
    </row>
    <row r="210" spans="1:11" x14ac:dyDescent="0.25">
      <c r="A210" s="13" t="str">
        <f t="shared" si="7"/>
        <v>219129988</v>
      </c>
      <c r="B210" s="16">
        <v>207</v>
      </c>
      <c r="C210" s="16" t="s">
        <v>1438</v>
      </c>
      <c r="D210" s="17" t="s">
        <v>326</v>
      </c>
      <c r="E210" s="13" t="str">
        <f t="shared" si="6"/>
        <v>219129988</v>
      </c>
      <c r="F210" s="17"/>
      <c r="G210" s="19">
        <v>480000</v>
      </c>
      <c r="H210" s="16" t="s">
        <v>193</v>
      </c>
      <c r="I210" s="16" t="s">
        <v>953</v>
      </c>
      <c r="J210" s="16" t="s">
        <v>1645</v>
      </c>
      <c r="K210" s="30" t="s">
        <v>986</v>
      </c>
    </row>
    <row r="211" spans="1:11" x14ac:dyDescent="0.25">
      <c r="B211" s="21" t="s">
        <v>924</v>
      </c>
      <c r="C211" s="22"/>
      <c r="D211" s="23"/>
      <c r="E211" s="23"/>
      <c r="F211" s="23"/>
      <c r="G211" s="19">
        <v>286030400</v>
      </c>
      <c r="H211" s="27"/>
      <c r="I211" s="28"/>
      <c r="J211" s="29"/>
    </row>
    <row r="213" spans="1:11" x14ac:dyDescent="0.25">
      <c r="B213" s="10" t="s">
        <v>111</v>
      </c>
      <c r="C213" s="10" t="s">
        <v>1665</v>
      </c>
      <c r="D213" s="11"/>
      <c r="E213" s="11"/>
      <c r="F213" s="11"/>
      <c r="G213" s="11"/>
      <c r="H213" s="11"/>
      <c r="I213" s="11"/>
      <c r="J213" s="12"/>
    </row>
    <row r="214" spans="1:11" x14ac:dyDescent="0.25">
      <c r="B214" s="14"/>
      <c r="J214" s="15"/>
    </row>
    <row r="215" spans="1:11" x14ac:dyDescent="0.25">
      <c r="B215" s="10" t="s">
        <v>112</v>
      </c>
      <c r="C215" s="10" t="s">
        <v>932</v>
      </c>
      <c r="D215" s="10" t="s">
        <v>933</v>
      </c>
      <c r="E215" s="10"/>
      <c r="F215" s="10"/>
      <c r="G215" s="10" t="s">
        <v>934</v>
      </c>
      <c r="H215" s="10" t="s">
        <v>935</v>
      </c>
      <c r="I215" s="10" t="s">
        <v>936</v>
      </c>
      <c r="J215" s="10" t="s">
        <v>937</v>
      </c>
    </row>
    <row r="216" spans="1:11" x14ac:dyDescent="0.25">
      <c r="A216" s="13" t="str">
        <f t="shared" ref="A216:A271" si="8">E216</f>
        <v>117173054</v>
      </c>
      <c r="B216" s="16">
        <v>1</v>
      </c>
      <c r="C216" s="16" t="s">
        <v>16990</v>
      </c>
      <c r="D216" s="17" t="s">
        <v>765</v>
      </c>
      <c r="E216" s="13" t="str">
        <f t="shared" ref="E216:E271" si="9">RIGHT(D216,LEN(D216)-7)</f>
        <v>117173054</v>
      </c>
      <c r="F216" s="17"/>
      <c r="G216" s="19">
        <v>447000</v>
      </c>
      <c r="H216" s="16" t="s">
        <v>145</v>
      </c>
      <c r="I216" s="16" t="s">
        <v>95</v>
      </c>
      <c r="J216" s="16" t="s">
        <v>16991</v>
      </c>
      <c r="K216" s="30" t="s">
        <v>986</v>
      </c>
    </row>
    <row r="217" spans="1:11" x14ac:dyDescent="0.25">
      <c r="A217" s="13" t="str">
        <f t="shared" si="8"/>
        <v>152796397</v>
      </c>
      <c r="B217" s="16">
        <v>2</v>
      </c>
      <c r="C217" s="16" t="s">
        <v>16992</v>
      </c>
      <c r="D217" s="17" t="s">
        <v>1097</v>
      </c>
      <c r="E217" s="13" t="str">
        <f t="shared" si="9"/>
        <v>152796397</v>
      </c>
      <c r="F217" s="17"/>
      <c r="G217" s="19">
        <v>470000</v>
      </c>
      <c r="H217" s="16" t="s">
        <v>241</v>
      </c>
      <c r="I217" s="16" t="s">
        <v>1098</v>
      </c>
      <c r="J217" s="16" t="s">
        <v>16993</v>
      </c>
      <c r="K217" s="30" t="s">
        <v>986</v>
      </c>
    </row>
    <row r="218" spans="1:11" x14ac:dyDescent="0.25">
      <c r="A218" s="13" t="str">
        <f t="shared" si="8"/>
        <v>219129988</v>
      </c>
      <c r="B218" s="16">
        <v>3</v>
      </c>
      <c r="C218" s="16" t="s">
        <v>16994</v>
      </c>
      <c r="D218" s="17" t="s">
        <v>326</v>
      </c>
      <c r="E218" s="13" t="str">
        <f t="shared" si="9"/>
        <v>219129988</v>
      </c>
      <c r="F218" s="17"/>
      <c r="G218" s="19">
        <v>210000</v>
      </c>
      <c r="H218" s="16" t="s">
        <v>193</v>
      </c>
      <c r="I218" s="16" t="s">
        <v>953</v>
      </c>
      <c r="J218" s="16" t="s">
        <v>16995</v>
      </c>
      <c r="K218" s="30" t="s">
        <v>986</v>
      </c>
    </row>
    <row r="219" spans="1:11" x14ac:dyDescent="0.25">
      <c r="A219" s="13" t="str">
        <f t="shared" si="8"/>
        <v>116731837</v>
      </c>
      <c r="B219" s="16">
        <v>4</v>
      </c>
      <c r="C219" s="16" t="s">
        <v>16996</v>
      </c>
      <c r="D219" s="17" t="s">
        <v>796</v>
      </c>
      <c r="E219" s="13" t="str">
        <f t="shared" si="9"/>
        <v>116731837</v>
      </c>
      <c r="F219" s="17"/>
      <c r="G219" s="19">
        <v>600000</v>
      </c>
      <c r="H219" s="16" t="s">
        <v>670</v>
      </c>
      <c r="I219" s="16" t="s">
        <v>671</v>
      </c>
      <c r="J219" s="16" t="s">
        <v>16997</v>
      </c>
      <c r="K219" s="30" t="s">
        <v>986</v>
      </c>
    </row>
    <row r="220" spans="1:11" x14ac:dyDescent="0.25">
      <c r="A220" s="13" t="str">
        <f t="shared" si="8"/>
        <v>118716224</v>
      </c>
      <c r="B220" s="16">
        <v>5</v>
      </c>
      <c r="C220" s="16" t="s">
        <v>16998</v>
      </c>
      <c r="D220" s="17" t="s">
        <v>439</v>
      </c>
      <c r="E220" s="13" t="str">
        <f t="shared" si="9"/>
        <v>118716224</v>
      </c>
      <c r="F220" s="17"/>
      <c r="G220" s="19">
        <v>2400000</v>
      </c>
      <c r="H220" s="16" t="s">
        <v>686</v>
      </c>
      <c r="I220" s="16" t="s">
        <v>955</v>
      </c>
      <c r="J220" s="16" t="s">
        <v>16999</v>
      </c>
      <c r="K220" s="30" t="s">
        <v>986</v>
      </c>
    </row>
    <row r="221" spans="1:11" x14ac:dyDescent="0.25">
      <c r="A221" s="13" t="str">
        <f t="shared" si="8"/>
        <v>154417059</v>
      </c>
      <c r="B221" s="16">
        <v>6</v>
      </c>
      <c r="C221" s="16" t="s">
        <v>17000</v>
      </c>
      <c r="D221" s="17" t="s">
        <v>1284</v>
      </c>
      <c r="E221" s="13" t="str">
        <f t="shared" si="9"/>
        <v>154417059</v>
      </c>
      <c r="F221" s="17"/>
      <c r="G221" s="19">
        <v>2500000</v>
      </c>
      <c r="H221" s="16" t="s">
        <v>1569</v>
      </c>
      <c r="I221" s="16" t="s">
        <v>1128</v>
      </c>
      <c r="J221" s="16" t="s">
        <v>17001</v>
      </c>
      <c r="K221" s="30" t="s">
        <v>986</v>
      </c>
    </row>
    <row r="222" spans="1:11" x14ac:dyDescent="0.25">
      <c r="A222" s="13" t="str">
        <f t="shared" si="8"/>
        <v>118702000</v>
      </c>
      <c r="B222" s="16">
        <v>7</v>
      </c>
      <c r="C222" s="16" t="s">
        <v>17002</v>
      </c>
      <c r="D222" s="17" t="s">
        <v>348</v>
      </c>
      <c r="E222" s="13" t="str">
        <f t="shared" si="9"/>
        <v>118702000</v>
      </c>
      <c r="F222" s="17"/>
      <c r="G222" s="19">
        <v>1204500</v>
      </c>
      <c r="H222" s="16" t="s">
        <v>951</v>
      </c>
      <c r="I222" s="16" t="s">
        <v>952</v>
      </c>
      <c r="J222" s="16" t="s">
        <v>17003</v>
      </c>
      <c r="K222" s="30" t="s">
        <v>986</v>
      </c>
    </row>
    <row r="223" spans="1:11" x14ac:dyDescent="0.25">
      <c r="A223" s="13" t="str">
        <f t="shared" si="8"/>
        <v>118793603</v>
      </c>
      <c r="B223" s="16">
        <v>8</v>
      </c>
      <c r="C223" s="16" t="s">
        <v>17004</v>
      </c>
      <c r="D223" s="17" t="s">
        <v>17005</v>
      </c>
      <c r="E223" s="13" t="str">
        <f t="shared" si="9"/>
        <v>118793603</v>
      </c>
      <c r="F223" s="17"/>
      <c r="G223" s="19">
        <v>1000000</v>
      </c>
      <c r="H223" s="16" t="s">
        <v>17006</v>
      </c>
      <c r="I223" s="16" t="s">
        <v>1652</v>
      </c>
      <c r="J223" s="16" t="s">
        <v>17007</v>
      </c>
      <c r="K223" s="30" t="s">
        <v>986</v>
      </c>
    </row>
    <row r="224" spans="1:11" x14ac:dyDescent="0.25">
      <c r="A224" s="13" t="str">
        <f t="shared" si="8"/>
        <v>117660324</v>
      </c>
      <c r="B224" s="16">
        <v>9</v>
      </c>
      <c r="C224" s="16" t="s">
        <v>17008</v>
      </c>
      <c r="D224" s="17" t="s">
        <v>255</v>
      </c>
      <c r="E224" s="13" t="str">
        <f t="shared" si="9"/>
        <v>117660324</v>
      </c>
      <c r="F224" s="17"/>
      <c r="G224" s="19">
        <v>106500</v>
      </c>
      <c r="H224" s="16" t="s">
        <v>154</v>
      </c>
      <c r="I224" s="16" t="s">
        <v>945</v>
      </c>
      <c r="J224" s="16" t="s">
        <v>17009</v>
      </c>
      <c r="K224" s="30" t="s">
        <v>986</v>
      </c>
    </row>
    <row r="225" spans="1:11" x14ac:dyDescent="0.25">
      <c r="A225" s="13" t="str">
        <f t="shared" si="8"/>
        <v>118723162</v>
      </c>
      <c r="B225" s="16">
        <v>10</v>
      </c>
      <c r="C225" s="16" t="s">
        <v>17010</v>
      </c>
      <c r="D225" s="17" t="s">
        <v>17011</v>
      </c>
      <c r="E225" s="13" t="str">
        <f t="shared" si="9"/>
        <v>118723162</v>
      </c>
      <c r="F225" s="17"/>
      <c r="G225" s="19">
        <v>3000000</v>
      </c>
      <c r="H225" s="16" t="s">
        <v>17012</v>
      </c>
      <c r="I225" s="16" t="s">
        <v>1662</v>
      </c>
      <c r="J225" s="16" t="s">
        <v>17013</v>
      </c>
      <c r="K225" s="30" t="s">
        <v>986</v>
      </c>
    </row>
    <row r="226" spans="1:11" x14ac:dyDescent="0.25">
      <c r="A226" s="13" t="str">
        <f t="shared" si="8"/>
        <v>155073885</v>
      </c>
      <c r="B226" s="16">
        <v>11</v>
      </c>
      <c r="C226" s="16" t="s">
        <v>17014</v>
      </c>
      <c r="D226" s="17" t="s">
        <v>17015</v>
      </c>
      <c r="E226" s="13" t="str">
        <f t="shared" si="9"/>
        <v>155073885</v>
      </c>
      <c r="F226" s="17"/>
      <c r="G226" s="19">
        <v>300000</v>
      </c>
      <c r="H226" s="16" t="s">
        <v>1221</v>
      </c>
      <c r="I226" s="16" t="s">
        <v>1163</v>
      </c>
      <c r="J226" s="16" t="s">
        <v>17016</v>
      </c>
      <c r="K226" s="30" t="s">
        <v>986</v>
      </c>
    </row>
    <row r="227" spans="1:11" x14ac:dyDescent="0.25">
      <c r="A227" s="13" t="str">
        <f t="shared" si="8"/>
        <v>118716224</v>
      </c>
      <c r="B227" s="16">
        <v>12</v>
      </c>
      <c r="C227" s="16" t="s">
        <v>17017</v>
      </c>
      <c r="D227" s="17" t="s">
        <v>439</v>
      </c>
      <c r="E227" s="13" t="str">
        <f t="shared" si="9"/>
        <v>118716224</v>
      </c>
      <c r="F227" s="17"/>
      <c r="G227" s="19">
        <v>4000000</v>
      </c>
      <c r="H227" s="16" t="s">
        <v>686</v>
      </c>
      <c r="I227" s="16" t="s">
        <v>955</v>
      </c>
      <c r="J227" s="16" t="s">
        <v>17018</v>
      </c>
      <c r="K227" s="30" t="s">
        <v>986</v>
      </c>
    </row>
    <row r="228" spans="1:11" x14ac:dyDescent="0.25">
      <c r="A228" s="13" t="str">
        <f t="shared" si="8"/>
        <v>215313297</v>
      </c>
      <c r="B228" s="16">
        <v>13</v>
      </c>
      <c r="C228" s="16" t="s">
        <v>17019</v>
      </c>
      <c r="D228" s="17" t="s">
        <v>17020</v>
      </c>
      <c r="E228" s="13" t="str">
        <f t="shared" si="9"/>
        <v>215313297</v>
      </c>
      <c r="F228" s="17"/>
      <c r="G228" s="19">
        <v>150000</v>
      </c>
      <c r="H228" s="16" t="s">
        <v>17021</v>
      </c>
      <c r="I228" s="16" t="s">
        <v>583</v>
      </c>
      <c r="J228" s="16" t="s">
        <v>17022</v>
      </c>
      <c r="K228" s="30" t="s">
        <v>986</v>
      </c>
    </row>
    <row r="229" spans="1:11" x14ac:dyDescent="0.25">
      <c r="A229" s="13" t="str">
        <f t="shared" si="8"/>
        <v>112471826</v>
      </c>
      <c r="B229" s="16">
        <v>14</v>
      </c>
      <c r="C229" s="16" t="s">
        <v>17023</v>
      </c>
      <c r="D229" s="17" t="s">
        <v>17024</v>
      </c>
      <c r="E229" s="13" t="str">
        <f t="shared" si="9"/>
        <v>112471826</v>
      </c>
      <c r="F229" s="17"/>
      <c r="G229" s="19">
        <v>500000</v>
      </c>
      <c r="H229" s="16" t="s">
        <v>17025</v>
      </c>
      <c r="I229" s="16" t="s">
        <v>62</v>
      </c>
      <c r="J229" s="16" t="s">
        <v>17026</v>
      </c>
      <c r="K229" s="30" t="s">
        <v>986</v>
      </c>
    </row>
    <row r="230" spans="1:11" x14ac:dyDescent="0.25">
      <c r="A230" s="13" t="str">
        <f t="shared" si="8"/>
        <v>152796397</v>
      </c>
      <c r="B230" s="16">
        <v>15</v>
      </c>
      <c r="C230" s="16" t="s">
        <v>17027</v>
      </c>
      <c r="D230" s="17" t="s">
        <v>1097</v>
      </c>
      <c r="E230" s="13" t="str">
        <f t="shared" si="9"/>
        <v>152796397</v>
      </c>
      <c r="F230" s="17"/>
      <c r="G230" s="19">
        <v>250000</v>
      </c>
      <c r="H230" s="16" t="s">
        <v>241</v>
      </c>
      <c r="I230" s="16" t="s">
        <v>1098</v>
      </c>
      <c r="J230" s="16" t="s">
        <v>17028</v>
      </c>
      <c r="K230" s="30" t="s">
        <v>986</v>
      </c>
    </row>
    <row r="231" spans="1:11" x14ac:dyDescent="0.25">
      <c r="A231" s="13" t="str">
        <f t="shared" si="8"/>
        <v>117525907</v>
      </c>
      <c r="B231" s="16">
        <v>16</v>
      </c>
      <c r="C231" s="16" t="s">
        <v>17029</v>
      </c>
      <c r="D231" s="17" t="s">
        <v>591</v>
      </c>
      <c r="E231" s="13" t="str">
        <f t="shared" si="9"/>
        <v>117525907</v>
      </c>
      <c r="F231" s="17"/>
      <c r="G231" s="19">
        <v>8000000</v>
      </c>
      <c r="H231" s="16" t="s">
        <v>965</v>
      </c>
      <c r="I231" s="16" t="s">
        <v>84</v>
      </c>
      <c r="J231" s="16" t="s">
        <v>17030</v>
      </c>
      <c r="K231" s="30" t="s">
        <v>986</v>
      </c>
    </row>
    <row r="232" spans="1:11" x14ac:dyDescent="0.25">
      <c r="A232" s="13" t="str">
        <f t="shared" si="8"/>
        <v>118716224</v>
      </c>
      <c r="B232" s="16">
        <v>17</v>
      </c>
      <c r="C232" s="16" t="s">
        <v>17031</v>
      </c>
      <c r="D232" s="17" t="s">
        <v>439</v>
      </c>
      <c r="E232" s="13" t="str">
        <f t="shared" si="9"/>
        <v>118716224</v>
      </c>
      <c r="F232" s="17"/>
      <c r="G232" s="19">
        <v>6000000</v>
      </c>
      <c r="H232" s="16" t="s">
        <v>686</v>
      </c>
      <c r="I232" s="16" t="s">
        <v>955</v>
      </c>
      <c r="J232" s="16" t="s">
        <v>17032</v>
      </c>
      <c r="K232" s="30" t="s">
        <v>986</v>
      </c>
    </row>
    <row r="233" spans="1:11" x14ac:dyDescent="0.25">
      <c r="A233" s="13" t="str">
        <f t="shared" si="8"/>
        <v>216645630</v>
      </c>
      <c r="B233" s="16">
        <v>18</v>
      </c>
      <c r="C233" s="16" t="s">
        <v>17033</v>
      </c>
      <c r="D233" s="17" t="s">
        <v>327</v>
      </c>
      <c r="E233" s="13" t="str">
        <f t="shared" si="9"/>
        <v>216645630</v>
      </c>
      <c r="F233" s="17"/>
      <c r="G233" s="19">
        <v>2578500</v>
      </c>
      <c r="H233" s="16" t="s">
        <v>475</v>
      </c>
      <c r="I233" s="16" t="s">
        <v>954</v>
      </c>
      <c r="J233" s="16" t="s">
        <v>17034</v>
      </c>
      <c r="K233" s="30" t="s">
        <v>986</v>
      </c>
    </row>
    <row r="234" spans="1:11" x14ac:dyDescent="0.25">
      <c r="A234" s="13" t="str">
        <f t="shared" si="8"/>
        <v>216645630</v>
      </c>
      <c r="B234" s="16">
        <v>19</v>
      </c>
      <c r="C234" s="16" t="s">
        <v>17035</v>
      </c>
      <c r="D234" s="17" t="s">
        <v>327</v>
      </c>
      <c r="E234" s="13" t="str">
        <f t="shared" si="9"/>
        <v>216645630</v>
      </c>
      <c r="F234" s="17"/>
      <c r="G234" s="19">
        <v>20000</v>
      </c>
      <c r="H234" s="16" t="s">
        <v>475</v>
      </c>
      <c r="I234" s="16" t="s">
        <v>954</v>
      </c>
      <c r="J234" s="16" t="s">
        <v>17036</v>
      </c>
      <c r="K234" s="30" t="s">
        <v>986</v>
      </c>
    </row>
    <row r="235" spans="1:11" x14ac:dyDescent="0.25">
      <c r="A235" s="13" t="str">
        <f t="shared" si="8"/>
        <v>118716224</v>
      </c>
      <c r="B235" s="16">
        <v>20</v>
      </c>
      <c r="C235" s="16" t="s">
        <v>17037</v>
      </c>
      <c r="D235" s="17" t="s">
        <v>439</v>
      </c>
      <c r="E235" s="13" t="str">
        <f t="shared" si="9"/>
        <v>118716224</v>
      </c>
      <c r="F235" s="17"/>
      <c r="G235" s="19">
        <v>3500000</v>
      </c>
      <c r="H235" s="16" t="s">
        <v>686</v>
      </c>
      <c r="I235" s="16" t="s">
        <v>955</v>
      </c>
      <c r="J235" s="16" t="s">
        <v>17038</v>
      </c>
      <c r="K235" s="30" t="s">
        <v>986</v>
      </c>
    </row>
    <row r="236" spans="1:11" x14ac:dyDescent="0.25">
      <c r="A236" s="13" t="str">
        <f t="shared" si="8"/>
        <v>215005232</v>
      </c>
      <c r="B236" s="16">
        <v>21</v>
      </c>
      <c r="C236" s="16" t="s">
        <v>17039</v>
      </c>
      <c r="D236" s="17" t="s">
        <v>170</v>
      </c>
      <c r="E236" s="13" t="str">
        <f t="shared" si="9"/>
        <v>215005232</v>
      </c>
      <c r="F236" s="17"/>
      <c r="G236" s="19">
        <v>2500000</v>
      </c>
      <c r="H236" s="16" t="s">
        <v>845</v>
      </c>
      <c r="I236" s="16" t="s">
        <v>939</v>
      </c>
      <c r="J236" s="16" t="s">
        <v>17040</v>
      </c>
      <c r="K236" s="30" t="s">
        <v>986</v>
      </c>
    </row>
    <row r="237" spans="1:11" x14ac:dyDescent="0.25">
      <c r="A237" s="13" t="str">
        <f t="shared" si="8"/>
        <v>117268805</v>
      </c>
      <c r="B237" s="16">
        <v>22</v>
      </c>
      <c r="C237" s="16" t="s">
        <v>17041</v>
      </c>
      <c r="D237" s="17" t="s">
        <v>1101</v>
      </c>
      <c r="E237" s="13" t="str">
        <f t="shared" si="9"/>
        <v>117268805</v>
      </c>
      <c r="F237" s="17"/>
      <c r="G237" s="19">
        <v>995000</v>
      </c>
      <c r="H237" s="16" t="s">
        <v>1102</v>
      </c>
      <c r="I237" s="16" t="s">
        <v>97</v>
      </c>
      <c r="J237" s="16" t="s">
        <v>17042</v>
      </c>
      <c r="K237" s="30" t="s">
        <v>986</v>
      </c>
    </row>
    <row r="238" spans="1:11" x14ac:dyDescent="0.25">
      <c r="A238" s="13" t="str">
        <f t="shared" si="8"/>
        <v>215005232</v>
      </c>
      <c r="B238" s="16">
        <v>23</v>
      </c>
      <c r="C238" s="16" t="s">
        <v>17043</v>
      </c>
      <c r="D238" s="17" t="s">
        <v>170</v>
      </c>
      <c r="E238" s="13" t="str">
        <f t="shared" si="9"/>
        <v>215005232</v>
      </c>
      <c r="F238" s="17"/>
      <c r="G238" s="19">
        <v>4000000</v>
      </c>
      <c r="H238" s="16" t="s">
        <v>845</v>
      </c>
      <c r="I238" s="16" t="s">
        <v>939</v>
      </c>
      <c r="J238" s="16" t="s">
        <v>17044</v>
      </c>
      <c r="K238" s="30" t="s">
        <v>986</v>
      </c>
    </row>
    <row r="239" spans="1:11" x14ac:dyDescent="0.25">
      <c r="A239" s="13" t="str">
        <f t="shared" si="8"/>
        <v>118720788</v>
      </c>
      <c r="B239" s="16">
        <v>24</v>
      </c>
      <c r="C239" s="16" t="s">
        <v>17045</v>
      </c>
      <c r="D239" s="17" t="s">
        <v>214</v>
      </c>
      <c r="E239" s="13" t="str">
        <f t="shared" si="9"/>
        <v>118720788</v>
      </c>
      <c r="F239" s="17"/>
      <c r="G239" s="19">
        <v>900000</v>
      </c>
      <c r="H239" s="16" t="s">
        <v>171</v>
      </c>
      <c r="I239" s="16" t="s">
        <v>942</v>
      </c>
      <c r="J239" s="16" t="s">
        <v>17046</v>
      </c>
      <c r="K239" s="30" t="s">
        <v>986</v>
      </c>
    </row>
    <row r="240" spans="1:11" x14ac:dyDescent="0.25">
      <c r="A240" s="13" t="str">
        <f t="shared" si="8"/>
        <v>152796397</v>
      </c>
      <c r="B240" s="16">
        <v>25</v>
      </c>
      <c r="C240" s="16" t="s">
        <v>17047</v>
      </c>
      <c r="D240" s="17" t="s">
        <v>1097</v>
      </c>
      <c r="E240" s="13" t="str">
        <f t="shared" si="9"/>
        <v>152796397</v>
      </c>
      <c r="F240" s="17"/>
      <c r="G240" s="19">
        <v>500000</v>
      </c>
      <c r="H240" s="16" t="s">
        <v>241</v>
      </c>
      <c r="I240" s="16" t="s">
        <v>1098</v>
      </c>
      <c r="J240" s="16" t="s">
        <v>17048</v>
      </c>
      <c r="K240" s="30" t="s">
        <v>986</v>
      </c>
    </row>
    <row r="241" spans="1:11" x14ac:dyDescent="0.25">
      <c r="A241" s="13" t="str">
        <f t="shared" si="8"/>
        <v>118732544</v>
      </c>
      <c r="B241" s="16">
        <v>26</v>
      </c>
      <c r="C241" s="16" t="s">
        <v>17049</v>
      </c>
      <c r="D241" s="17" t="s">
        <v>17050</v>
      </c>
      <c r="E241" s="13" t="str">
        <f t="shared" si="9"/>
        <v>118732544</v>
      </c>
      <c r="F241" s="17"/>
      <c r="G241" s="19">
        <v>112000</v>
      </c>
      <c r="H241" s="16" t="s">
        <v>274</v>
      </c>
      <c r="I241" s="16" t="s">
        <v>275</v>
      </c>
      <c r="J241" s="16" t="s">
        <v>17051</v>
      </c>
      <c r="K241" s="30" t="s">
        <v>986</v>
      </c>
    </row>
    <row r="242" spans="1:11" x14ac:dyDescent="0.25">
      <c r="A242" s="13" t="str">
        <f t="shared" si="8"/>
        <v>117162800</v>
      </c>
      <c r="B242" s="16">
        <v>27</v>
      </c>
      <c r="C242" s="16" t="s">
        <v>17052</v>
      </c>
      <c r="D242" s="17" t="s">
        <v>17053</v>
      </c>
      <c r="E242" s="13" t="str">
        <f t="shared" si="9"/>
        <v>117162800</v>
      </c>
      <c r="F242" s="17"/>
      <c r="G242" s="19">
        <v>1100000</v>
      </c>
      <c r="H242" s="16" t="s">
        <v>17054</v>
      </c>
      <c r="I242" s="16" t="s">
        <v>4556</v>
      </c>
      <c r="J242" s="16" t="s">
        <v>17055</v>
      </c>
      <c r="K242" s="30" t="s">
        <v>986</v>
      </c>
    </row>
    <row r="243" spans="1:11" x14ac:dyDescent="0.25">
      <c r="A243" s="13" t="str">
        <f t="shared" si="8"/>
        <v>214651101</v>
      </c>
      <c r="B243" s="16">
        <v>28</v>
      </c>
      <c r="C243" s="16" t="s">
        <v>17056</v>
      </c>
      <c r="D243" s="17" t="s">
        <v>17057</v>
      </c>
      <c r="E243" s="13" t="str">
        <f t="shared" si="9"/>
        <v>214651101</v>
      </c>
      <c r="F243" s="17"/>
      <c r="G243" s="19">
        <v>5000000</v>
      </c>
      <c r="H243" s="16" t="s">
        <v>17058</v>
      </c>
      <c r="I243" s="16" t="s">
        <v>59</v>
      </c>
      <c r="J243" s="16" t="s">
        <v>17059</v>
      </c>
      <c r="K243" s="30" t="s">
        <v>986</v>
      </c>
    </row>
    <row r="244" spans="1:11" x14ac:dyDescent="0.25">
      <c r="A244" s="13" t="str">
        <f t="shared" si="8"/>
        <v>118705466</v>
      </c>
      <c r="B244" s="16">
        <v>29</v>
      </c>
      <c r="C244" s="16" t="s">
        <v>17060</v>
      </c>
      <c r="D244" s="17" t="s">
        <v>17061</v>
      </c>
      <c r="E244" s="13" t="str">
        <f t="shared" si="9"/>
        <v>118705466</v>
      </c>
      <c r="F244" s="17"/>
      <c r="G244" s="19">
        <v>15000000</v>
      </c>
      <c r="H244" s="16" t="s">
        <v>272</v>
      </c>
      <c r="I244" s="16" t="s">
        <v>57</v>
      </c>
      <c r="J244" s="16" t="s">
        <v>17062</v>
      </c>
      <c r="K244" s="30" t="s">
        <v>986</v>
      </c>
    </row>
    <row r="245" spans="1:11" x14ac:dyDescent="0.25">
      <c r="A245" s="13" t="str">
        <f t="shared" si="8"/>
        <v>216645630</v>
      </c>
      <c r="B245" s="16">
        <v>30</v>
      </c>
      <c r="C245" s="16" t="s">
        <v>17063</v>
      </c>
      <c r="D245" s="17" t="s">
        <v>327</v>
      </c>
      <c r="E245" s="13" t="str">
        <f t="shared" si="9"/>
        <v>216645630</v>
      </c>
      <c r="F245" s="17"/>
      <c r="G245" s="19">
        <v>1210000</v>
      </c>
      <c r="H245" s="16" t="s">
        <v>475</v>
      </c>
      <c r="I245" s="16" t="s">
        <v>954</v>
      </c>
      <c r="J245" s="16" t="s">
        <v>17064</v>
      </c>
      <c r="K245" s="30" t="s">
        <v>986</v>
      </c>
    </row>
    <row r="246" spans="1:11" x14ac:dyDescent="0.25">
      <c r="A246" s="13" t="str">
        <f t="shared" si="8"/>
        <v>216645630</v>
      </c>
      <c r="B246" s="16">
        <v>31</v>
      </c>
      <c r="C246" s="16" t="s">
        <v>17065</v>
      </c>
      <c r="D246" s="17" t="s">
        <v>327</v>
      </c>
      <c r="E246" s="13" t="str">
        <f t="shared" si="9"/>
        <v>216645630</v>
      </c>
      <c r="F246" s="17"/>
      <c r="G246" s="19">
        <v>485000</v>
      </c>
      <c r="H246" s="16" t="s">
        <v>475</v>
      </c>
      <c r="I246" s="16" t="s">
        <v>954</v>
      </c>
      <c r="J246" s="16" t="s">
        <v>17066</v>
      </c>
      <c r="K246" s="30" t="s">
        <v>986</v>
      </c>
    </row>
    <row r="247" spans="1:11" x14ac:dyDescent="0.25">
      <c r="A247" s="13" t="str">
        <f t="shared" si="8"/>
        <v>216645630</v>
      </c>
      <c r="B247" s="16">
        <v>32</v>
      </c>
      <c r="C247" s="16" t="s">
        <v>17067</v>
      </c>
      <c r="D247" s="17" t="s">
        <v>327</v>
      </c>
      <c r="E247" s="13" t="str">
        <f t="shared" si="9"/>
        <v>216645630</v>
      </c>
      <c r="F247" s="17"/>
      <c r="G247" s="19">
        <v>20000</v>
      </c>
      <c r="H247" s="16" t="s">
        <v>475</v>
      </c>
      <c r="I247" s="16" t="s">
        <v>954</v>
      </c>
      <c r="J247" s="16" t="s">
        <v>17068</v>
      </c>
      <c r="K247" s="30" t="s">
        <v>986</v>
      </c>
    </row>
    <row r="248" spans="1:11" x14ac:dyDescent="0.25">
      <c r="A248" s="13" t="str">
        <f t="shared" si="8"/>
        <v>153818240</v>
      </c>
      <c r="B248" s="16">
        <v>33</v>
      </c>
      <c r="C248" s="16" t="s">
        <v>17069</v>
      </c>
      <c r="D248" s="17" t="s">
        <v>17070</v>
      </c>
      <c r="E248" s="13" t="str">
        <f t="shared" si="9"/>
        <v>153818240</v>
      </c>
      <c r="F248" s="17"/>
      <c r="G248" s="19">
        <v>11900000</v>
      </c>
      <c r="H248" s="16" t="s">
        <v>846</v>
      </c>
      <c r="I248" s="16" t="s">
        <v>847</v>
      </c>
      <c r="J248" s="16" t="s">
        <v>17071</v>
      </c>
      <c r="K248" s="30" t="s">
        <v>986</v>
      </c>
    </row>
    <row r="249" spans="1:11" x14ac:dyDescent="0.25">
      <c r="A249" s="13" t="str">
        <f t="shared" si="8"/>
        <v>119035996</v>
      </c>
      <c r="B249" s="16">
        <v>34</v>
      </c>
      <c r="C249" s="16" t="s">
        <v>17072</v>
      </c>
      <c r="D249" s="17" t="s">
        <v>17073</v>
      </c>
      <c r="E249" s="13" t="str">
        <f t="shared" si="9"/>
        <v>119035996</v>
      </c>
      <c r="F249" s="17"/>
      <c r="G249" s="19">
        <v>2000000</v>
      </c>
      <c r="H249" s="16" t="s">
        <v>782</v>
      </c>
      <c r="I249" s="16" t="s">
        <v>783</v>
      </c>
      <c r="J249" s="16" t="s">
        <v>17074</v>
      </c>
      <c r="K249" s="30" t="s">
        <v>986</v>
      </c>
    </row>
    <row r="250" spans="1:11" x14ac:dyDescent="0.25">
      <c r="A250" s="13" t="str">
        <f t="shared" si="8"/>
        <v>118793603</v>
      </c>
      <c r="B250" s="16">
        <v>35</v>
      </c>
      <c r="C250" s="16" t="s">
        <v>17075</v>
      </c>
      <c r="D250" s="17" t="s">
        <v>17005</v>
      </c>
      <c r="E250" s="13" t="str">
        <f t="shared" si="9"/>
        <v>118793603</v>
      </c>
      <c r="F250" s="17"/>
      <c r="G250" s="19">
        <v>1500000</v>
      </c>
      <c r="H250" s="16" t="s">
        <v>17006</v>
      </c>
      <c r="I250" s="16" t="s">
        <v>1652</v>
      </c>
      <c r="J250" s="16" t="s">
        <v>17076</v>
      </c>
      <c r="K250" s="30" t="s">
        <v>986</v>
      </c>
    </row>
    <row r="251" spans="1:11" x14ac:dyDescent="0.25">
      <c r="A251" s="13" t="str">
        <f t="shared" si="8"/>
        <v>119035996</v>
      </c>
      <c r="B251" s="16">
        <v>36</v>
      </c>
      <c r="C251" s="16" t="s">
        <v>17077</v>
      </c>
      <c r="D251" s="17" t="s">
        <v>17073</v>
      </c>
      <c r="E251" s="13" t="str">
        <f t="shared" si="9"/>
        <v>119035996</v>
      </c>
      <c r="F251" s="17"/>
      <c r="G251" s="19">
        <v>1000000</v>
      </c>
      <c r="H251" s="16" t="s">
        <v>782</v>
      </c>
      <c r="I251" s="16" t="s">
        <v>783</v>
      </c>
      <c r="J251" s="16" t="s">
        <v>17078</v>
      </c>
      <c r="K251" s="30" t="s">
        <v>986</v>
      </c>
    </row>
    <row r="252" spans="1:11" x14ac:dyDescent="0.25">
      <c r="A252" s="13" t="str">
        <f t="shared" si="8"/>
        <v>118712389</v>
      </c>
      <c r="B252" s="16">
        <v>37</v>
      </c>
      <c r="C252" s="16" t="s">
        <v>17079</v>
      </c>
      <c r="D252" s="17" t="s">
        <v>606</v>
      </c>
      <c r="E252" s="13" t="str">
        <f t="shared" si="9"/>
        <v>118712389</v>
      </c>
      <c r="F252" s="17"/>
      <c r="G252" s="19">
        <v>1804000</v>
      </c>
      <c r="H252" s="16" t="s">
        <v>971</v>
      </c>
      <c r="I252" s="16" t="s">
        <v>972</v>
      </c>
      <c r="J252" s="16" t="s">
        <v>17080</v>
      </c>
      <c r="K252" s="30" t="s">
        <v>986</v>
      </c>
    </row>
    <row r="253" spans="1:11" x14ac:dyDescent="0.25">
      <c r="A253" s="13" t="str">
        <f t="shared" si="8"/>
        <v>117268805</v>
      </c>
      <c r="B253" s="16">
        <v>38</v>
      </c>
      <c r="C253" s="16" t="s">
        <v>17081</v>
      </c>
      <c r="D253" s="17" t="s">
        <v>1101</v>
      </c>
      <c r="E253" s="13" t="str">
        <f t="shared" si="9"/>
        <v>117268805</v>
      </c>
      <c r="F253" s="17"/>
      <c r="G253" s="19">
        <v>483000</v>
      </c>
      <c r="H253" s="16" t="s">
        <v>1102</v>
      </c>
      <c r="I253" s="16" t="s">
        <v>97</v>
      </c>
      <c r="J253" s="16" t="s">
        <v>17082</v>
      </c>
      <c r="K253" s="30" t="s">
        <v>986</v>
      </c>
    </row>
    <row r="254" spans="1:11" x14ac:dyDescent="0.25">
      <c r="A254" s="13" t="str">
        <f t="shared" si="8"/>
        <v>118732544</v>
      </c>
      <c r="B254" s="16">
        <v>39</v>
      </c>
      <c r="C254" s="16" t="s">
        <v>17083</v>
      </c>
      <c r="D254" s="17" t="s">
        <v>17050</v>
      </c>
      <c r="E254" s="13" t="str">
        <f t="shared" si="9"/>
        <v>118732544</v>
      </c>
      <c r="F254" s="17"/>
      <c r="G254" s="19">
        <v>150000</v>
      </c>
      <c r="H254" s="16" t="s">
        <v>274</v>
      </c>
      <c r="I254" s="16" t="s">
        <v>275</v>
      </c>
      <c r="J254" s="16" t="s">
        <v>17084</v>
      </c>
      <c r="K254" s="30" t="s">
        <v>986</v>
      </c>
    </row>
    <row r="255" spans="1:11" x14ac:dyDescent="0.25">
      <c r="A255" s="13" t="str">
        <f t="shared" si="8"/>
        <v>118732544</v>
      </c>
      <c r="B255" s="16">
        <v>40</v>
      </c>
      <c r="C255" s="16" t="s">
        <v>17085</v>
      </c>
      <c r="D255" s="17" t="s">
        <v>17050</v>
      </c>
      <c r="E255" s="13" t="str">
        <f t="shared" si="9"/>
        <v>118732544</v>
      </c>
      <c r="F255" s="17"/>
      <c r="G255" s="19">
        <v>150000</v>
      </c>
      <c r="H255" s="16" t="s">
        <v>274</v>
      </c>
      <c r="I255" s="16" t="s">
        <v>275</v>
      </c>
      <c r="J255" s="16" t="s">
        <v>17086</v>
      </c>
      <c r="K255" s="30" t="s">
        <v>986</v>
      </c>
    </row>
    <row r="256" spans="1:11" x14ac:dyDescent="0.25">
      <c r="A256" s="13" t="str">
        <f t="shared" si="8"/>
        <v>154729172</v>
      </c>
      <c r="B256" s="16">
        <v>41</v>
      </c>
      <c r="C256" s="16" t="s">
        <v>17087</v>
      </c>
      <c r="D256" s="17" t="s">
        <v>1450</v>
      </c>
      <c r="E256" s="13" t="str">
        <f t="shared" si="9"/>
        <v>154729172</v>
      </c>
      <c r="F256" s="17"/>
      <c r="G256" s="19">
        <v>246500</v>
      </c>
      <c r="H256" s="16" t="s">
        <v>1640</v>
      </c>
      <c r="I256" s="16" t="s">
        <v>1153</v>
      </c>
      <c r="J256" s="16" t="s">
        <v>17088</v>
      </c>
      <c r="K256" s="30" t="s">
        <v>986</v>
      </c>
    </row>
    <row r="257" spans="1:11" x14ac:dyDescent="0.25">
      <c r="A257" s="13" t="str">
        <f t="shared" si="8"/>
        <v>154729172</v>
      </c>
      <c r="B257" s="16">
        <v>42</v>
      </c>
      <c r="C257" s="16" t="s">
        <v>17089</v>
      </c>
      <c r="D257" s="17" t="s">
        <v>1450</v>
      </c>
      <c r="E257" s="13" t="str">
        <f t="shared" si="9"/>
        <v>154729172</v>
      </c>
      <c r="F257" s="17"/>
      <c r="G257" s="19">
        <v>146500</v>
      </c>
      <c r="H257" s="16" t="s">
        <v>1640</v>
      </c>
      <c r="I257" s="16" t="s">
        <v>1153</v>
      </c>
      <c r="J257" s="16" t="s">
        <v>17090</v>
      </c>
      <c r="K257" s="30" t="s">
        <v>986</v>
      </c>
    </row>
    <row r="258" spans="1:11" x14ac:dyDescent="0.25">
      <c r="A258" s="13" t="str">
        <f t="shared" si="8"/>
        <v>148843691</v>
      </c>
      <c r="B258" s="16">
        <v>43</v>
      </c>
      <c r="C258" s="16" t="s">
        <v>17091</v>
      </c>
      <c r="D258" s="17" t="s">
        <v>615</v>
      </c>
      <c r="E258" s="13" t="str">
        <f t="shared" si="9"/>
        <v>148843691</v>
      </c>
      <c r="F258" s="17"/>
      <c r="G258" s="19">
        <v>2405000</v>
      </c>
      <c r="H258" s="16" t="s">
        <v>977</v>
      </c>
      <c r="I258" s="16" t="s">
        <v>89</v>
      </c>
      <c r="J258" s="16" t="s">
        <v>17092</v>
      </c>
      <c r="K258" s="30" t="s">
        <v>986</v>
      </c>
    </row>
    <row r="259" spans="1:11" x14ac:dyDescent="0.25">
      <c r="A259" s="13" t="str">
        <f t="shared" si="8"/>
        <v>119035996</v>
      </c>
      <c r="B259" s="16">
        <v>44</v>
      </c>
      <c r="C259" s="16" t="s">
        <v>17093</v>
      </c>
      <c r="D259" s="17" t="s">
        <v>17073</v>
      </c>
      <c r="E259" s="13" t="str">
        <f t="shared" si="9"/>
        <v>119035996</v>
      </c>
      <c r="F259" s="17"/>
      <c r="G259" s="19">
        <v>295500</v>
      </c>
      <c r="H259" s="16" t="s">
        <v>782</v>
      </c>
      <c r="I259" s="16" t="s">
        <v>783</v>
      </c>
      <c r="J259" s="16" t="s">
        <v>17094</v>
      </c>
      <c r="K259" s="30" t="s">
        <v>986</v>
      </c>
    </row>
    <row r="260" spans="1:11" x14ac:dyDescent="0.25">
      <c r="A260" s="13" t="str">
        <f t="shared" si="8"/>
        <v>118774355</v>
      </c>
      <c r="B260" s="16">
        <v>45</v>
      </c>
      <c r="C260" s="16" t="s">
        <v>17095</v>
      </c>
      <c r="D260" s="17" t="s">
        <v>17096</v>
      </c>
      <c r="E260" s="13" t="str">
        <f t="shared" si="9"/>
        <v>118774355</v>
      </c>
      <c r="F260" s="17"/>
      <c r="G260" s="19">
        <v>10000000</v>
      </c>
      <c r="H260" s="16" t="s">
        <v>693</v>
      </c>
      <c r="I260" s="16" t="s">
        <v>90</v>
      </c>
      <c r="J260" s="16" t="s">
        <v>17097</v>
      </c>
      <c r="K260" s="30" t="s">
        <v>986</v>
      </c>
    </row>
    <row r="261" spans="1:11" x14ac:dyDescent="0.25">
      <c r="A261" s="13" t="str">
        <f t="shared" si="8"/>
        <v>118732544</v>
      </c>
      <c r="B261" s="16">
        <v>46</v>
      </c>
      <c r="C261" s="16" t="s">
        <v>17098</v>
      </c>
      <c r="D261" s="17" t="s">
        <v>17050</v>
      </c>
      <c r="E261" s="13" t="str">
        <f t="shared" si="9"/>
        <v>118732544</v>
      </c>
      <c r="F261" s="17"/>
      <c r="G261" s="19">
        <v>150000</v>
      </c>
      <c r="H261" s="16" t="s">
        <v>274</v>
      </c>
      <c r="I261" s="16" t="s">
        <v>275</v>
      </c>
      <c r="J261" s="16" t="s">
        <v>17099</v>
      </c>
      <c r="K261" s="30" t="s">
        <v>986</v>
      </c>
    </row>
    <row r="262" spans="1:11" x14ac:dyDescent="0.25">
      <c r="A262" s="13" t="str">
        <f t="shared" si="8"/>
        <v>118720788</v>
      </c>
      <c r="B262" s="16">
        <v>47</v>
      </c>
      <c r="C262" s="16" t="s">
        <v>17100</v>
      </c>
      <c r="D262" s="17" t="s">
        <v>214</v>
      </c>
      <c r="E262" s="13" t="str">
        <f t="shared" si="9"/>
        <v>118720788</v>
      </c>
      <c r="F262" s="17"/>
      <c r="G262" s="19">
        <v>60000</v>
      </c>
      <c r="H262" s="16" t="s">
        <v>171</v>
      </c>
      <c r="I262" s="16" t="s">
        <v>942</v>
      </c>
      <c r="J262" s="16" t="s">
        <v>17101</v>
      </c>
      <c r="K262" s="30" t="s">
        <v>986</v>
      </c>
    </row>
    <row r="263" spans="1:11" x14ac:dyDescent="0.25">
      <c r="A263" s="13" t="str">
        <f t="shared" si="8"/>
        <v>152796397</v>
      </c>
      <c r="B263" s="16">
        <v>48</v>
      </c>
      <c r="C263" s="16" t="s">
        <v>17102</v>
      </c>
      <c r="D263" s="17" t="s">
        <v>1097</v>
      </c>
      <c r="E263" s="13" t="str">
        <f t="shared" si="9"/>
        <v>152796397</v>
      </c>
      <c r="F263" s="17"/>
      <c r="G263" s="19">
        <v>100000</v>
      </c>
      <c r="H263" s="16" t="s">
        <v>241</v>
      </c>
      <c r="I263" s="16" t="s">
        <v>1098</v>
      </c>
      <c r="J263" s="16" t="s">
        <v>17103</v>
      </c>
      <c r="K263" s="30" t="s">
        <v>986</v>
      </c>
    </row>
    <row r="264" spans="1:11" x14ac:dyDescent="0.25">
      <c r="A264" s="13" t="str">
        <f t="shared" si="8"/>
        <v>119035996</v>
      </c>
      <c r="B264" s="16">
        <v>49</v>
      </c>
      <c r="C264" s="16" t="s">
        <v>17104</v>
      </c>
      <c r="D264" s="17" t="s">
        <v>17073</v>
      </c>
      <c r="E264" s="13" t="str">
        <f t="shared" si="9"/>
        <v>119035996</v>
      </c>
      <c r="F264" s="17"/>
      <c r="G264" s="19">
        <v>524500</v>
      </c>
      <c r="H264" s="16" t="s">
        <v>782</v>
      </c>
      <c r="I264" s="16" t="s">
        <v>783</v>
      </c>
      <c r="J264" s="16" t="s">
        <v>17105</v>
      </c>
      <c r="K264" s="30" t="s">
        <v>986</v>
      </c>
    </row>
    <row r="265" spans="1:11" x14ac:dyDescent="0.25">
      <c r="A265" s="13" t="str">
        <f t="shared" si="8"/>
        <v>152796397</v>
      </c>
      <c r="B265" s="16">
        <v>50</v>
      </c>
      <c r="C265" s="16" t="s">
        <v>17106</v>
      </c>
      <c r="D265" s="17" t="s">
        <v>1097</v>
      </c>
      <c r="E265" s="13" t="str">
        <f t="shared" si="9"/>
        <v>152796397</v>
      </c>
      <c r="F265" s="17"/>
      <c r="G265" s="19">
        <v>950000</v>
      </c>
      <c r="H265" s="16" t="s">
        <v>241</v>
      </c>
      <c r="I265" s="16" t="s">
        <v>1098</v>
      </c>
      <c r="J265" s="16" t="s">
        <v>17107</v>
      </c>
      <c r="K265" s="30" t="s">
        <v>986</v>
      </c>
    </row>
    <row r="266" spans="1:11" x14ac:dyDescent="0.25">
      <c r="A266" s="13" t="str">
        <f t="shared" si="8"/>
        <v>118793603</v>
      </c>
      <c r="B266" s="16">
        <v>51</v>
      </c>
      <c r="C266" s="16" t="s">
        <v>17108</v>
      </c>
      <c r="D266" s="17" t="s">
        <v>17005</v>
      </c>
      <c r="E266" s="13" t="str">
        <f t="shared" si="9"/>
        <v>118793603</v>
      </c>
      <c r="F266" s="17"/>
      <c r="G266" s="19">
        <v>1700000</v>
      </c>
      <c r="H266" s="16" t="s">
        <v>17006</v>
      </c>
      <c r="I266" s="16" t="s">
        <v>1652</v>
      </c>
      <c r="J266" s="16" t="s">
        <v>17109</v>
      </c>
      <c r="K266" s="30" t="s">
        <v>986</v>
      </c>
    </row>
    <row r="267" spans="1:11" x14ac:dyDescent="0.25">
      <c r="A267" s="13" t="str">
        <f t="shared" si="8"/>
        <v>118787902</v>
      </c>
      <c r="B267" s="16">
        <v>52</v>
      </c>
      <c r="C267" s="16" t="s">
        <v>17110</v>
      </c>
      <c r="D267" s="17" t="s">
        <v>17111</v>
      </c>
      <c r="E267" s="13" t="str">
        <f t="shared" si="9"/>
        <v>118787902</v>
      </c>
      <c r="F267" s="17"/>
      <c r="G267" s="19">
        <v>5500000</v>
      </c>
      <c r="H267" s="16" t="s">
        <v>1512</v>
      </c>
      <c r="I267" s="16" t="s">
        <v>17112</v>
      </c>
      <c r="J267" s="16" t="s">
        <v>17113</v>
      </c>
      <c r="K267" s="30" t="s">
        <v>986</v>
      </c>
    </row>
    <row r="268" spans="1:11" x14ac:dyDescent="0.25">
      <c r="A268" s="13" t="str">
        <f t="shared" si="8"/>
        <v>118836170</v>
      </c>
      <c r="B268" s="16">
        <v>53</v>
      </c>
      <c r="C268" s="16" t="s">
        <v>17114</v>
      </c>
      <c r="D268" s="17" t="s">
        <v>17115</v>
      </c>
      <c r="E268" s="13" t="str">
        <f t="shared" si="9"/>
        <v>118836170</v>
      </c>
      <c r="F268" s="17"/>
      <c r="G268" s="19">
        <v>1800000</v>
      </c>
      <c r="H268" s="16" t="s">
        <v>882</v>
      </c>
      <c r="I268" s="16" t="s">
        <v>17116</v>
      </c>
      <c r="J268" s="16" t="s">
        <v>17117</v>
      </c>
      <c r="K268" s="30" t="s">
        <v>986</v>
      </c>
    </row>
    <row r="269" spans="1:11" x14ac:dyDescent="0.25">
      <c r="A269" s="13" t="str">
        <f t="shared" si="8"/>
        <v>117260117</v>
      </c>
      <c r="B269" s="16">
        <v>54</v>
      </c>
      <c r="C269" s="16" t="s">
        <v>17118</v>
      </c>
      <c r="D269" s="17" t="s">
        <v>17119</v>
      </c>
      <c r="E269" s="13" t="str">
        <f t="shared" si="9"/>
        <v>117260117</v>
      </c>
      <c r="F269" s="17"/>
      <c r="G269" s="19">
        <v>160000</v>
      </c>
      <c r="H269" s="16" t="s">
        <v>16046</v>
      </c>
      <c r="I269" s="16" t="s">
        <v>17120</v>
      </c>
      <c r="J269" s="16" t="s">
        <v>17121</v>
      </c>
      <c r="K269" s="30" t="s">
        <v>986</v>
      </c>
    </row>
    <row r="270" spans="1:11" x14ac:dyDescent="0.25">
      <c r="A270" s="13" t="str">
        <f t="shared" si="8"/>
        <v>152796397</v>
      </c>
      <c r="B270" s="16">
        <v>55</v>
      </c>
      <c r="C270" s="16" t="s">
        <v>17122</v>
      </c>
      <c r="D270" s="17" t="s">
        <v>1097</v>
      </c>
      <c r="E270" s="13" t="str">
        <f t="shared" si="9"/>
        <v>152796397</v>
      </c>
      <c r="F270" s="17"/>
      <c r="G270" s="19">
        <v>100000</v>
      </c>
      <c r="H270" s="16" t="s">
        <v>241</v>
      </c>
      <c r="I270" s="16" t="s">
        <v>1098</v>
      </c>
      <c r="J270" s="16" t="s">
        <v>17123</v>
      </c>
      <c r="K270" s="30" t="s">
        <v>986</v>
      </c>
    </row>
    <row r="271" spans="1:11" x14ac:dyDescent="0.25">
      <c r="A271" s="13" t="str">
        <f t="shared" si="8"/>
        <v>118793603</v>
      </c>
      <c r="B271" s="16">
        <v>56</v>
      </c>
      <c r="C271" s="16" t="s">
        <v>17124</v>
      </c>
      <c r="D271" s="17" t="s">
        <v>17005</v>
      </c>
      <c r="E271" s="13" t="str">
        <f t="shared" si="9"/>
        <v>118793603</v>
      </c>
      <c r="F271" s="17"/>
      <c r="G271" s="19">
        <v>500000</v>
      </c>
      <c r="H271" s="16" t="s">
        <v>17006</v>
      </c>
      <c r="I271" s="16" t="s">
        <v>1652</v>
      </c>
      <c r="J271" s="16" t="s">
        <v>17125</v>
      </c>
      <c r="K271" s="30" t="s">
        <v>986</v>
      </c>
    </row>
    <row r="272" spans="1:11" ht="15" customHeight="1" x14ac:dyDescent="0.25">
      <c r="B272" s="21" t="s">
        <v>924</v>
      </c>
      <c r="C272" s="22"/>
      <c r="D272" s="23"/>
      <c r="E272" s="23"/>
      <c r="F272" s="23"/>
      <c r="G272" s="19">
        <v>112683500</v>
      </c>
      <c r="H272" s="27"/>
      <c r="I272" s="28"/>
      <c r="J272" s="29"/>
    </row>
    <row r="274" spans="1:11" x14ac:dyDescent="0.25">
      <c r="B274" s="10" t="s">
        <v>111</v>
      </c>
      <c r="C274" s="10" t="s">
        <v>17194</v>
      </c>
      <c r="D274" s="11"/>
      <c r="E274" s="11"/>
      <c r="F274" s="11"/>
      <c r="G274" s="11"/>
      <c r="H274" s="11"/>
      <c r="I274" s="11"/>
      <c r="J274" s="12"/>
    </row>
    <row r="275" spans="1:11" x14ac:dyDescent="0.25">
      <c r="B275" s="14"/>
      <c r="J275" s="15"/>
    </row>
    <row r="276" spans="1:11" x14ac:dyDescent="0.25">
      <c r="B276" s="10" t="s">
        <v>112</v>
      </c>
      <c r="C276" s="10" t="s">
        <v>932</v>
      </c>
      <c r="D276" s="10" t="s">
        <v>933</v>
      </c>
      <c r="E276" s="10"/>
      <c r="F276" s="10"/>
      <c r="G276" s="10" t="s">
        <v>934</v>
      </c>
      <c r="H276" s="10" t="s">
        <v>935</v>
      </c>
      <c r="I276" s="10" t="s">
        <v>936</v>
      </c>
      <c r="J276" s="10" t="s">
        <v>937</v>
      </c>
    </row>
    <row r="277" spans="1:11" x14ac:dyDescent="0.25">
      <c r="A277" s="13" t="str">
        <f t="shared" ref="A277:A279" si="10">E277</f>
        <v>154417059</v>
      </c>
      <c r="B277" s="16">
        <v>1</v>
      </c>
      <c r="C277" s="16" t="s">
        <v>20722</v>
      </c>
      <c r="D277" s="17" t="s">
        <v>1284</v>
      </c>
      <c r="E277" s="13" t="str">
        <f t="shared" ref="E277:E279" si="11">RIGHT(D277,LEN(D277)-7)</f>
        <v>154417059</v>
      </c>
      <c r="F277" s="17"/>
      <c r="G277" s="19">
        <v>1000000</v>
      </c>
      <c r="H277" s="16" t="s">
        <v>1569</v>
      </c>
      <c r="I277" s="16" t="s">
        <v>1128</v>
      </c>
      <c r="J277" s="16" t="s">
        <v>20723</v>
      </c>
      <c r="K277" s="30" t="s">
        <v>986</v>
      </c>
    </row>
    <row r="278" spans="1:11" x14ac:dyDescent="0.25">
      <c r="A278" s="13" t="str">
        <f t="shared" si="10"/>
        <v>117268805</v>
      </c>
      <c r="B278" s="16">
        <v>2</v>
      </c>
      <c r="C278" s="16" t="s">
        <v>20724</v>
      </c>
      <c r="D278" s="17" t="s">
        <v>1101</v>
      </c>
      <c r="E278" s="13" t="str">
        <f t="shared" si="11"/>
        <v>117268805</v>
      </c>
      <c r="F278" s="17"/>
      <c r="G278" s="19">
        <v>234000</v>
      </c>
      <c r="H278" s="16" t="s">
        <v>1102</v>
      </c>
      <c r="I278" s="16" t="s">
        <v>97</v>
      </c>
      <c r="J278" s="16" t="s">
        <v>20725</v>
      </c>
      <c r="K278" s="30" t="s">
        <v>986</v>
      </c>
    </row>
    <row r="279" spans="1:11" x14ac:dyDescent="0.25">
      <c r="A279" s="13" t="str">
        <f t="shared" si="10"/>
        <v>215005232</v>
      </c>
      <c r="B279" s="16">
        <v>3</v>
      </c>
      <c r="C279" s="16" t="s">
        <v>20726</v>
      </c>
      <c r="D279" s="17" t="s">
        <v>170</v>
      </c>
      <c r="E279" s="13" t="str">
        <f t="shared" si="11"/>
        <v>215005232</v>
      </c>
      <c r="F279" s="17"/>
      <c r="G279" s="19">
        <v>7000000</v>
      </c>
      <c r="H279" s="16" t="s">
        <v>845</v>
      </c>
      <c r="I279" s="16" t="s">
        <v>939</v>
      </c>
      <c r="J279" s="16" t="s">
        <v>20727</v>
      </c>
      <c r="K279" s="30" t="s">
        <v>986</v>
      </c>
    </row>
    <row r="280" spans="1:11" ht="15" customHeight="1" x14ac:dyDescent="0.25">
      <c r="B280" s="21" t="s">
        <v>924</v>
      </c>
      <c r="C280" s="22"/>
      <c r="D280" s="23"/>
      <c r="E280" s="23"/>
      <c r="F280" s="23"/>
      <c r="G280" s="19">
        <v>8234000</v>
      </c>
      <c r="H280" s="27"/>
      <c r="I280" s="28"/>
      <c r="J280" s="29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71"/>
  <sheetViews>
    <sheetView topLeftCell="R1" workbookViewId="0">
      <selection activeCell="N1" sqref="N1:AA1048576"/>
    </sheetView>
  </sheetViews>
  <sheetFormatPr defaultRowHeight="15" x14ac:dyDescent="0.25"/>
  <cols>
    <col min="1" max="1" width="11" bestFit="1" customWidth="1"/>
    <col min="6" max="6" width="12.5703125" style="9" bestFit="1" customWidth="1"/>
    <col min="7" max="13" width="0" hidden="1" customWidth="1"/>
  </cols>
  <sheetData>
    <row r="1" spans="1:27" x14ac:dyDescent="0.25">
      <c r="B1" t="s">
        <v>0</v>
      </c>
      <c r="C1" t="s">
        <v>1</v>
      </c>
      <c r="D1" t="s">
        <v>2</v>
      </c>
      <c r="E1" t="s">
        <v>3</v>
      </c>
      <c r="F1" s="9" t="s">
        <v>4</v>
      </c>
      <c r="G1" t="s">
        <v>5</v>
      </c>
      <c r="H1" t="s">
        <v>6</v>
      </c>
      <c r="K1" t="s">
        <v>7</v>
      </c>
      <c r="L1" t="s">
        <v>8</v>
      </c>
    </row>
    <row r="2" spans="1:27" x14ac:dyDescent="0.25">
      <c r="B2" t="s">
        <v>9</v>
      </c>
      <c r="C2" t="s">
        <v>10</v>
      </c>
      <c r="F2" s="9" t="s">
        <v>11</v>
      </c>
      <c r="G2" t="s">
        <v>12</v>
      </c>
      <c r="K2" t="s">
        <v>13</v>
      </c>
      <c r="L2" t="s">
        <v>14</v>
      </c>
    </row>
    <row r="3" spans="1:27" x14ac:dyDescent="0.25">
      <c r="B3" t="s">
        <v>15</v>
      </c>
      <c r="C3" t="s">
        <v>16</v>
      </c>
      <c r="D3" t="s">
        <v>17</v>
      </c>
      <c r="K3" t="s">
        <v>18</v>
      </c>
      <c r="L3" t="s">
        <v>19</v>
      </c>
    </row>
    <row r="4" spans="1:27" x14ac:dyDescent="0.25">
      <c r="B4" t="s">
        <v>20</v>
      </c>
      <c r="C4" t="s">
        <v>21</v>
      </c>
      <c r="D4" t="s">
        <v>22</v>
      </c>
    </row>
    <row r="5" spans="1:27" x14ac:dyDescent="0.25">
      <c r="B5" t="s">
        <v>23</v>
      </c>
      <c r="C5" t="s">
        <v>24</v>
      </c>
      <c r="D5" t="s">
        <v>25</v>
      </c>
      <c r="E5" t="s">
        <v>23</v>
      </c>
      <c r="F5" s="9" t="s">
        <v>24</v>
      </c>
      <c r="G5" t="s">
        <v>26</v>
      </c>
      <c r="H5" t="s">
        <v>26</v>
      </c>
      <c r="I5" t="s">
        <v>27</v>
      </c>
      <c r="J5" t="s">
        <v>28</v>
      </c>
      <c r="K5" t="s">
        <v>27</v>
      </c>
      <c r="L5" t="s">
        <v>29</v>
      </c>
    </row>
    <row r="6" spans="1:27" x14ac:dyDescent="0.25">
      <c r="B6" t="s">
        <v>30</v>
      </c>
      <c r="C6" t="s">
        <v>31</v>
      </c>
      <c r="D6" t="s">
        <v>32</v>
      </c>
      <c r="F6" s="9" t="s">
        <v>33</v>
      </c>
      <c r="G6" t="s">
        <v>34</v>
      </c>
      <c r="H6" t="s">
        <v>35</v>
      </c>
      <c r="I6" t="s">
        <v>36</v>
      </c>
      <c r="J6" t="s">
        <v>37</v>
      </c>
      <c r="K6" t="s">
        <v>38</v>
      </c>
      <c r="L6" t="s">
        <v>39</v>
      </c>
    </row>
    <row r="7" spans="1:27" x14ac:dyDescent="0.25">
      <c r="B7" t="s">
        <v>23</v>
      </c>
      <c r="C7" t="s">
        <v>24</v>
      </c>
      <c r="D7" t="s">
        <v>25</v>
      </c>
      <c r="E7" t="s">
        <v>23</v>
      </c>
      <c r="F7" s="9" t="s">
        <v>24</v>
      </c>
      <c r="G7" t="s">
        <v>26</v>
      </c>
      <c r="H7" t="s">
        <v>26</v>
      </c>
      <c r="I7" t="s">
        <v>27</v>
      </c>
      <c r="J7" t="s">
        <v>28</v>
      </c>
      <c r="K7" t="s">
        <v>27</v>
      </c>
      <c r="L7" t="s">
        <v>29</v>
      </c>
      <c r="P7">
        <v>8</v>
      </c>
      <c r="Q7">
        <v>9</v>
      </c>
      <c r="Z7">
        <v>11</v>
      </c>
    </row>
    <row r="8" spans="1:27" x14ac:dyDescent="0.25">
      <c r="O8">
        <v>11</v>
      </c>
      <c r="P8">
        <v>14</v>
      </c>
      <c r="Q8">
        <v>15</v>
      </c>
      <c r="R8">
        <v>16</v>
      </c>
      <c r="S8">
        <v>17</v>
      </c>
      <c r="T8">
        <v>18</v>
      </c>
      <c r="U8">
        <v>19</v>
      </c>
      <c r="V8">
        <v>20</v>
      </c>
      <c r="W8">
        <v>22</v>
      </c>
      <c r="X8">
        <v>23</v>
      </c>
      <c r="Y8">
        <v>26</v>
      </c>
      <c r="Z8">
        <v>30</v>
      </c>
    </row>
    <row r="9" spans="1:27" x14ac:dyDescent="0.25">
      <c r="B9" t="s">
        <v>40</v>
      </c>
      <c r="C9" t="s">
        <v>41</v>
      </c>
      <c r="O9" t="s">
        <v>119</v>
      </c>
      <c r="P9" t="s">
        <v>122</v>
      </c>
      <c r="Q9" t="s">
        <v>123</v>
      </c>
      <c r="R9" t="s">
        <v>124</v>
      </c>
      <c r="S9" t="s">
        <v>125</v>
      </c>
      <c r="T9" t="s">
        <v>126</v>
      </c>
      <c r="U9" t="s">
        <v>127</v>
      </c>
      <c r="V9" t="s">
        <v>128</v>
      </c>
      <c r="W9" t="s">
        <v>130</v>
      </c>
      <c r="X9" t="s">
        <v>131</v>
      </c>
      <c r="Y9" t="s">
        <v>134</v>
      </c>
    </row>
    <row r="10" spans="1:27" x14ac:dyDescent="0.25">
      <c r="A10" t="str">
        <f>+K10&amp;C10</f>
        <v>1787911804</v>
      </c>
      <c r="B10">
        <v>1</v>
      </c>
      <c r="C10">
        <v>1787911804</v>
      </c>
      <c r="D10" t="s">
        <v>42</v>
      </c>
      <c r="E10" t="s">
        <v>43</v>
      </c>
      <c r="F10" s="9">
        <v>1918650</v>
      </c>
      <c r="G10" s="2">
        <v>44042</v>
      </c>
      <c r="H10" s="3">
        <v>0.90127314814814818</v>
      </c>
      <c r="I10" t="s">
        <v>44</v>
      </c>
      <c r="J10">
        <v>63064981601</v>
      </c>
      <c r="K10" s="4" t="s">
        <v>101</v>
      </c>
      <c r="N10" t="str">
        <f>IFERROR(IFERROR(VLOOKUP($A10,'K-NETT'!$A$1:$AF$37898,1,FALSE),VLOOKUP($A10,'K-Wallet'!$A$1:$M$5000,1,FALSE)),"NOT VALID")</f>
        <v>NOT VALID</v>
      </c>
      <c r="O10" t="str">
        <f>IFERROR(IFERROR(VLOOKUP($A10,'K-NETT'!$A$1:$AF$37898,11,FALSE),VLOOKUP($A10,'K-Wallet'!$A$1:$M$5000,0,FALSE)),"NOT VALID")</f>
        <v>NOT VALID</v>
      </c>
      <c r="P10" t="str">
        <f>IFERROR(IFERROR(VLOOKUP($A10,'K-NETT'!$A$1:$AF$37898,14,FALSE),VLOOKUP($A10,'K-Wallet'!$A$1:$M$5000,8,FALSE)),"NOT VALID")</f>
        <v>NOT VALID</v>
      </c>
      <c r="Q10" t="str">
        <f>IFERROR(IFERROR(VLOOKUP($A10,'K-NETT'!$A$1:$AF$37898,15,FALSE),VLOOKUP($A10,'K-Wallet'!$A$1:$M$5000,9,FALSE)),"NOT VALID")</f>
        <v>NOT VALID</v>
      </c>
      <c r="R10" t="str">
        <f>IFERROR(IFERROR(VLOOKUP($A10,'K-NETT'!$A$1:$AF$37898,16,FALSE),VLOOKUP($A10,'K-Wallet'!$A$1:$M$5000,0,FALSE)),"NOT VALID")</f>
        <v>NOT VALID</v>
      </c>
      <c r="S10" t="str">
        <f>IFERROR(IFERROR(VLOOKUP($A10,'K-NETT'!$A$1:$AF$37898,17,FALSE),VLOOKUP($A10,'K-Wallet'!$A$1:$M$5000,0,FALSE)),"NOT VALID")</f>
        <v>NOT VALID</v>
      </c>
      <c r="T10" t="str">
        <f>IFERROR(IFERROR(VLOOKUP($A10,'K-NETT'!$A$1:$AF$37898,18,FALSE),VLOOKUP($A10,'K-Wallet'!$A$1:$M$5000,0,FALSE)),"NOT VALID")</f>
        <v>NOT VALID</v>
      </c>
      <c r="U10" t="str">
        <f>IFERROR(IFERROR(VLOOKUP($A10,'K-NETT'!$A$1:$AF$37898,19,FALSE),VLOOKUP($A10,'K-Wallet'!$A$1:$M$5000,0,FALSE)),"NOT VALID")</f>
        <v>NOT VALID</v>
      </c>
      <c r="V10" t="str">
        <f>IFERROR(IFERROR(VLOOKUP($A10,'K-NETT'!$A$1:$AF$37898,20,FALSE),VLOOKUP($A10,'K-Wallet'!$A$1:$M$5000,0,FALSE)),"NOT VALID")</f>
        <v>NOT VALID</v>
      </c>
      <c r="W10" t="str">
        <f>IFERROR(IFERROR(VLOOKUP($A10,'K-NETT'!$A$1:$AF$37898,22,FALSE),VLOOKUP($A10,'K-Wallet'!$A$1:$M$5000,0,FALSE)),"NOT VALID")</f>
        <v>NOT VALID</v>
      </c>
      <c r="X10" t="str">
        <f>IFERROR(IFERROR(VLOOKUP($A10,'K-NETT'!$A$1:$AF$37898,23,FALSE),VLOOKUP($A10,'K-Wallet'!$A$1:$M$5000,0,FALSE)),"NOT VALID")</f>
        <v>NOT VALID</v>
      </c>
      <c r="Y10" t="str">
        <f>IFERROR(IFERROR(VLOOKUP($A10,'K-NETT'!$A$1:$AF$37898,26,FALSE),VLOOKUP($A10,'K-Wallet'!$A$1:$M$5000,0,FALSE)),"NOT VALID")</f>
        <v>NOT VALID</v>
      </c>
      <c r="Z10" t="str">
        <f>IFERROR(IFERROR(VLOOKUP($A10,'K-NETT'!$A$1:$AF$37898,30,FALSE),VLOOKUP($A10,'K-Wallet'!$A$1:$M$5000,11,FALSE)),"NOT VALID")</f>
        <v>NOT VALID</v>
      </c>
      <c r="AA10" s="31" t="e">
        <f>+F10-Y10</f>
        <v>#VALUE!</v>
      </c>
    </row>
    <row r="11" spans="1:27" x14ac:dyDescent="0.25">
      <c r="A11" t="str">
        <f t="shared" ref="A11:A74" si="0">+K11&amp;C11</f>
        <v>1400021357</v>
      </c>
      <c r="B11">
        <v>2</v>
      </c>
      <c r="C11">
        <v>1400021357</v>
      </c>
      <c r="D11" t="s">
        <v>42</v>
      </c>
      <c r="E11" t="s">
        <v>43</v>
      </c>
      <c r="F11" s="9">
        <v>491650</v>
      </c>
      <c r="G11" s="2">
        <v>44042</v>
      </c>
      <c r="H11" s="3">
        <v>0.90350694444444446</v>
      </c>
      <c r="I11" t="s">
        <v>44</v>
      </c>
      <c r="J11">
        <v>63065671201</v>
      </c>
      <c r="K11" s="4" t="s">
        <v>101</v>
      </c>
      <c r="N11" t="str">
        <f>IFERROR(IFERROR(VLOOKUP($A11,'K-NETT'!$A$1:$AF$37898,1,FALSE),VLOOKUP($A11,'K-Wallet'!$A$1:$M$5000,1,FALSE)),"NOT VALID")</f>
        <v>NOT VALID</v>
      </c>
      <c r="O11" t="str">
        <f>IFERROR(IFERROR(VLOOKUP($A11,'K-NETT'!$A$1:$AF$37898,11,FALSE),VLOOKUP($A11,'K-Wallet'!$A$1:$M$5000,0,FALSE)),"NOT VALID")</f>
        <v>NOT VALID</v>
      </c>
      <c r="P11" t="str">
        <f>IFERROR(IFERROR(VLOOKUP($A11,'K-NETT'!$A$1:$AF$37898,14,FALSE),VLOOKUP($A11,'K-Wallet'!$A$1:$M$5000,8,FALSE)),"NOT VALID")</f>
        <v>NOT VALID</v>
      </c>
      <c r="Q11" t="str">
        <f>IFERROR(IFERROR(VLOOKUP($A11,'K-NETT'!$A$1:$AF$37898,15,FALSE),VLOOKUP($A11,'K-Wallet'!$A$1:$M$5000,9,FALSE)),"NOT VALID")</f>
        <v>NOT VALID</v>
      </c>
      <c r="R11" t="str">
        <f>IFERROR(IFERROR(VLOOKUP($A11,'K-NETT'!$A$1:$AF$37898,16,FALSE),VLOOKUP($A11,'K-Wallet'!$A$1:$M$5000,0,FALSE)),"NOT VALID")</f>
        <v>NOT VALID</v>
      </c>
      <c r="S11" t="str">
        <f>IFERROR(IFERROR(VLOOKUP($A11,'K-NETT'!$A$1:$AF$37898,17,FALSE),VLOOKUP($A11,'K-Wallet'!$A$1:$M$5000,0,FALSE)),"NOT VALID")</f>
        <v>NOT VALID</v>
      </c>
      <c r="T11" t="str">
        <f>IFERROR(IFERROR(VLOOKUP($A11,'K-NETT'!$A$1:$AF$37898,18,FALSE),VLOOKUP($A11,'K-Wallet'!$A$1:$M$5000,0,FALSE)),"NOT VALID")</f>
        <v>NOT VALID</v>
      </c>
      <c r="U11" t="str">
        <f>IFERROR(IFERROR(VLOOKUP($A11,'K-NETT'!$A$1:$AF$37898,19,FALSE),VLOOKUP($A11,'K-Wallet'!$A$1:$M$5000,0,FALSE)),"NOT VALID")</f>
        <v>NOT VALID</v>
      </c>
      <c r="V11" t="str">
        <f>IFERROR(IFERROR(VLOOKUP($A11,'K-NETT'!$A$1:$AF$37898,20,FALSE),VLOOKUP($A11,'K-Wallet'!$A$1:$M$5000,0,FALSE)),"NOT VALID")</f>
        <v>NOT VALID</v>
      </c>
      <c r="W11" t="str">
        <f>IFERROR(IFERROR(VLOOKUP($A11,'K-NETT'!$A$1:$AF$37898,22,FALSE),VLOOKUP($A11,'K-Wallet'!$A$1:$M$5000,0,FALSE)),"NOT VALID")</f>
        <v>NOT VALID</v>
      </c>
      <c r="X11" t="str">
        <f>IFERROR(IFERROR(VLOOKUP($A11,'K-NETT'!$A$1:$AF$37898,23,FALSE),VLOOKUP($A11,'K-Wallet'!$A$1:$M$5000,0,FALSE)),"NOT VALID")</f>
        <v>NOT VALID</v>
      </c>
      <c r="Y11" t="str">
        <f>IFERROR(IFERROR(VLOOKUP($A11,'K-NETT'!$A$1:$AF$37898,26,FALSE),VLOOKUP($A11,'K-Wallet'!$A$1:$M$5000,0,FALSE)),"NOT VALID")</f>
        <v>NOT VALID</v>
      </c>
      <c r="Z11" t="str">
        <f>IFERROR(IFERROR(VLOOKUP($A11,'K-NETT'!$A$1:$AF$37898,30,FALSE),VLOOKUP($A11,'K-Wallet'!$A$1:$M$5000,11,FALSE)),"NOT VALID")</f>
        <v>NOT VALID</v>
      </c>
      <c r="AA11" s="31" t="e">
        <f t="shared" ref="AA11:AA74" si="1">+F11-Y11</f>
        <v>#VALUE!</v>
      </c>
    </row>
    <row r="12" spans="1:27" x14ac:dyDescent="0.25">
      <c r="A12" t="str">
        <f t="shared" si="0"/>
        <v>1335021969</v>
      </c>
      <c r="B12">
        <v>3</v>
      </c>
      <c r="C12">
        <v>1335021969</v>
      </c>
      <c r="D12" t="s">
        <v>42</v>
      </c>
      <c r="E12" t="s">
        <v>43</v>
      </c>
      <c r="F12" s="9">
        <v>638650</v>
      </c>
      <c r="G12" s="2">
        <v>44042</v>
      </c>
      <c r="H12" s="3">
        <v>0.91009259259259256</v>
      </c>
      <c r="I12" t="s">
        <v>44</v>
      </c>
      <c r="J12">
        <v>63067569901</v>
      </c>
      <c r="K12" s="4" t="s">
        <v>101</v>
      </c>
      <c r="N12" t="str">
        <f>IFERROR(IFERROR(VLOOKUP($A12,'K-NETT'!$A$1:$AF$37898,1,FALSE),VLOOKUP($A12,'K-Wallet'!$A$1:$M$5000,1,FALSE)),"NOT VALID")</f>
        <v>NOT VALID</v>
      </c>
      <c r="O12" t="str">
        <f>IFERROR(IFERROR(VLOOKUP($A12,'K-NETT'!$A$1:$AF$37898,11,FALSE),VLOOKUP($A12,'K-Wallet'!$A$1:$M$5000,0,FALSE)),"NOT VALID")</f>
        <v>NOT VALID</v>
      </c>
      <c r="P12" t="str">
        <f>IFERROR(IFERROR(VLOOKUP($A12,'K-NETT'!$A$1:$AF$37898,14,FALSE),VLOOKUP($A12,'K-Wallet'!$A$1:$M$5000,8,FALSE)),"NOT VALID")</f>
        <v>NOT VALID</v>
      </c>
      <c r="Q12" t="str">
        <f>IFERROR(IFERROR(VLOOKUP($A12,'K-NETT'!$A$1:$AF$37898,15,FALSE),VLOOKUP($A12,'K-Wallet'!$A$1:$M$5000,9,FALSE)),"NOT VALID")</f>
        <v>NOT VALID</v>
      </c>
      <c r="R12" t="str">
        <f>IFERROR(IFERROR(VLOOKUP($A12,'K-NETT'!$A$1:$AF$37898,16,FALSE),VLOOKUP($A12,'K-Wallet'!$A$1:$M$5000,0,FALSE)),"NOT VALID")</f>
        <v>NOT VALID</v>
      </c>
      <c r="S12" t="str">
        <f>IFERROR(IFERROR(VLOOKUP($A12,'K-NETT'!$A$1:$AF$37898,17,FALSE),VLOOKUP($A12,'K-Wallet'!$A$1:$M$5000,0,FALSE)),"NOT VALID")</f>
        <v>NOT VALID</v>
      </c>
      <c r="T12" t="str">
        <f>IFERROR(IFERROR(VLOOKUP($A12,'K-NETT'!$A$1:$AF$37898,18,FALSE),VLOOKUP($A12,'K-Wallet'!$A$1:$M$5000,0,FALSE)),"NOT VALID")</f>
        <v>NOT VALID</v>
      </c>
      <c r="U12" t="str">
        <f>IFERROR(IFERROR(VLOOKUP($A12,'K-NETT'!$A$1:$AF$37898,19,FALSE),VLOOKUP($A12,'K-Wallet'!$A$1:$M$5000,0,FALSE)),"NOT VALID")</f>
        <v>NOT VALID</v>
      </c>
      <c r="V12" t="str">
        <f>IFERROR(IFERROR(VLOOKUP($A12,'K-NETT'!$A$1:$AF$37898,20,FALSE),VLOOKUP($A12,'K-Wallet'!$A$1:$M$5000,0,FALSE)),"NOT VALID")</f>
        <v>NOT VALID</v>
      </c>
      <c r="W12" t="str">
        <f>IFERROR(IFERROR(VLOOKUP($A12,'K-NETT'!$A$1:$AF$37898,22,FALSE),VLOOKUP($A12,'K-Wallet'!$A$1:$M$5000,0,FALSE)),"NOT VALID")</f>
        <v>NOT VALID</v>
      </c>
      <c r="X12" t="str">
        <f>IFERROR(IFERROR(VLOOKUP($A12,'K-NETT'!$A$1:$AF$37898,23,FALSE),VLOOKUP($A12,'K-Wallet'!$A$1:$M$5000,0,FALSE)),"NOT VALID")</f>
        <v>NOT VALID</v>
      </c>
      <c r="Y12" t="str">
        <f>IFERROR(IFERROR(VLOOKUP($A12,'K-NETT'!$A$1:$AF$37898,26,FALSE),VLOOKUP($A12,'K-Wallet'!$A$1:$M$5000,0,FALSE)),"NOT VALID")</f>
        <v>NOT VALID</v>
      </c>
      <c r="Z12" t="str">
        <f>IFERROR(IFERROR(VLOOKUP($A12,'K-NETT'!$A$1:$AF$37898,30,FALSE),VLOOKUP($A12,'K-Wallet'!$A$1:$M$5000,11,FALSE)),"NOT VALID")</f>
        <v>NOT VALID</v>
      </c>
      <c r="AA12" s="31" t="e">
        <f t="shared" si="1"/>
        <v>#VALUE!</v>
      </c>
    </row>
    <row r="13" spans="1:27" x14ac:dyDescent="0.25">
      <c r="A13" t="str">
        <f t="shared" si="0"/>
        <v>1825221675</v>
      </c>
      <c r="B13">
        <v>4</v>
      </c>
      <c r="C13">
        <v>1825221675</v>
      </c>
      <c r="D13" t="s">
        <v>42</v>
      </c>
      <c r="E13" t="s">
        <v>43</v>
      </c>
      <c r="F13" s="9">
        <v>86650</v>
      </c>
      <c r="G13" s="2">
        <v>44042</v>
      </c>
      <c r="H13" s="3">
        <v>0.96390046296296295</v>
      </c>
      <c r="I13" t="s">
        <v>44</v>
      </c>
      <c r="J13">
        <v>63080616901</v>
      </c>
      <c r="K13" s="4" t="s">
        <v>101</v>
      </c>
      <c r="N13" t="str">
        <f>IFERROR(IFERROR(VLOOKUP($A13,'K-NETT'!$A$1:$AF$37898,1,FALSE),VLOOKUP($A13,'K-Wallet'!$A$1:$M$5000,1,FALSE)),"NOT VALID")</f>
        <v>NOT VALID</v>
      </c>
      <c r="O13" t="str">
        <f>IFERROR(IFERROR(VLOOKUP($A13,'K-NETT'!$A$1:$AF$37898,11,FALSE),VLOOKUP($A13,'K-Wallet'!$A$1:$M$5000,0,FALSE)),"NOT VALID")</f>
        <v>NOT VALID</v>
      </c>
      <c r="P13" t="str">
        <f>IFERROR(IFERROR(VLOOKUP($A13,'K-NETT'!$A$1:$AF$37898,14,FALSE),VLOOKUP($A13,'K-Wallet'!$A$1:$M$5000,8,FALSE)),"NOT VALID")</f>
        <v>NOT VALID</v>
      </c>
      <c r="Q13" t="str">
        <f>IFERROR(IFERROR(VLOOKUP($A13,'K-NETT'!$A$1:$AF$37898,15,FALSE),VLOOKUP($A13,'K-Wallet'!$A$1:$M$5000,9,FALSE)),"NOT VALID")</f>
        <v>NOT VALID</v>
      </c>
      <c r="R13" t="str">
        <f>IFERROR(IFERROR(VLOOKUP($A13,'K-NETT'!$A$1:$AF$37898,16,FALSE),VLOOKUP($A13,'K-Wallet'!$A$1:$M$5000,0,FALSE)),"NOT VALID")</f>
        <v>NOT VALID</v>
      </c>
      <c r="S13" t="str">
        <f>IFERROR(IFERROR(VLOOKUP($A13,'K-NETT'!$A$1:$AF$37898,17,FALSE),VLOOKUP($A13,'K-Wallet'!$A$1:$M$5000,0,FALSE)),"NOT VALID")</f>
        <v>NOT VALID</v>
      </c>
      <c r="T13" t="str">
        <f>IFERROR(IFERROR(VLOOKUP($A13,'K-NETT'!$A$1:$AF$37898,18,FALSE),VLOOKUP($A13,'K-Wallet'!$A$1:$M$5000,0,FALSE)),"NOT VALID")</f>
        <v>NOT VALID</v>
      </c>
      <c r="U13" t="str">
        <f>IFERROR(IFERROR(VLOOKUP($A13,'K-NETT'!$A$1:$AF$37898,19,FALSE),VLOOKUP($A13,'K-Wallet'!$A$1:$M$5000,0,FALSE)),"NOT VALID")</f>
        <v>NOT VALID</v>
      </c>
      <c r="V13" t="str">
        <f>IFERROR(IFERROR(VLOOKUP($A13,'K-NETT'!$A$1:$AF$37898,20,FALSE),VLOOKUP($A13,'K-Wallet'!$A$1:$M$5000,0,FALSE)),"NOT VALID")</f>
        <v>NOT VALID</v>
      </c>
      <c r="W13" t="str">
        <f>IFERROR(IFERROR(VLOOKUP($A13,'K-NETT'!$A$1:$AF$37898,22,FALSE),VLOOKUP($A13,'K-Wallet'!$A$1:$M$5000,0,FALSE)),"NOT VALID")</f>
        <v>NOT VALID</v>
      </c>
      <c r="X13" t="str">
        <f>IFERROR(IFERROR(VLOOKUP($A13,'K-NETT'!$A$1:$AF$37898,23,FALSE),VLOOKUP($A13,'K-Wallet'!$A$1:$M$5000,0,FALSE)),"NOT VALID")</f>
        <v>NOT VALID</v>
      </c>
      <c r="Y13">
        <f>SUM(R13:X13)</f>
        <v>0</v>
      </c>
      <c r="Z13" t="str">
        <f>IFERROR(IFERROR(VLOOKUP($A13,'K-NETT'!$A$1:$AF$37898,30,FALSE),VLOOKUP($A13,'K-Wallet'!$A$1:$M$5000,11,FALSE)),"NOT VALID")</f>
        <v>NOT VALID</v>
      </c>
      <c r="AA13" s="31">
        <f t="shared" si="1"/>
        <v>86650</v>
      </c>
    </row>
    <row r="14" spans="1:27" x14ac:dyDescent="0.25">
      <c r="A14" t="str">
        <f t="shared" si="0"/>
        <v>1541621444</v>
      </c>
      <c r="B14">
        <v>5</v>
      </c>
      <c r="C14">
        <v>1541621444</v>
      </c>
      <c r="D14" t="s">
        <v>42</v>
      </c>
      <c r="E14" t="s">
        <v>43</v>
      </c>
      <c r="F14" s="9">
        <v>966650</v>
      </c>
      <c r="G14" s="2">
        <v>44042</v>
      </c>
      <c r="H14" s="3">
        <v>0.97613425925925934</v>
      </c>
      <c r="I14" t="s">
        <v>44</v>
      </c>
      <c r="J14">
        <v>63082874201</v>
      </c>
      <c r="K14" s="4" t="s">
        <v>101</v>
      </c>
      <c r="N14" t="str">
        <f>IFERROR(IFERROR(VLOOKUP($A14,'K-NETT'!$A$1:$AF$37898,1,FALSE),VLOOKUP($A14,'K-Wallet'!$A$1:$M$5000,1,FALSE)),"NOT VALID")</f>
        <v>NOT VALID</v>
      </c>
      <c r="O14" t="str">
        <f>IFERROR(IFERROR(VLOOKUP($A14,'K-NETT'!$A$1:$AF$37898,11,FALSE),VLOOKUP($A14,'K-Wallet'!$A$1:$M$5000,0,FALSE)),"NOT VALID")</f>
        <v>NOT VALID</v>
      </c>
      <c r="P14" t="str">
        <f>IFERROR(IFERROR(VLOOKUP($A14,'K-NETT'!$A$1:$AF$37898,14,FALSE),VLOOKUP($A14,'K-Wallet'!$A$1:$M$5000,8,FALSE)),"NOT VALID")</f>
        <v>NOT VALID</v>
      </c>
      <c r="Q14" t="str">
        <f>IFERROR(IFERROR(VLOOKUP($A14,'K-NETT'!$A$1:$AF$37898,15,FALSE),VLOOKUP($A14,'K-Wallet'!$A$1:$M$5000,9,FALSE)),"NOT VALID")</f>
        <v>NOT VALID</v>
      </c>
      <c r="R14" t="str">
        <f>IFERROR(IFERROR(VLOOKUP($A14,'K-NETT'!$A$1:$AF$37898,16,FALSE),VLOOKUP($A14,'K-Wallet'!$A$1:$M$5000,0,FALSE)),"NOT VALID")</f>
        <v>NOT VALID</v>
      </c>
      <c r="S14" t="str">
        <f>IFERROR(IFERROR(VLOOKUP($A14,'K-NETT'!$A$1:$AF$37898,17,FALSE),VLOOKUP($A14,'K-Wallet'!$A$1:$M$5000,0,FALSE)),"NOT VALID")</f>
        <v>NOT VALID</v>
      </c>
      <c r="T14" t="str">
        <f>IFERROR(IFERROR(VLOOKUP($A14,'K-NETT'!$A$1:$AF$37898,18,FALSE),VLOOKUP($A14,'K-Wallet'!$A$1:$M$5000,0,FALSE)),"NOT VALID")</f>
        <v>NOT VALID</v>
      </c>
      <c r="U14" t="str">
        <f>IFERROR(IFERROR(VLOOKUP($A14,'K-NETT'!$A$1:$AF$37898,19,FALSE),VLOOKUP($A14,'K-Wallet'!$A$1:$M$5000,0,FALSE)),"NOT VALID")</f>
        <v>NOT VALID</v>
      </c>
      <c r="V14" t="str">
        <f>IFERROR(IFERROR(VLOOKUP($A14,'K-NETT'!$A$1:$AF$37898,20,FALSE),VLOOKUP($A14,'K-Wallet'!$A$1:$M$5000,0,FALSE)),"NOT VALID")</f>
        <v>NOT VALID</v>
      </c>
      <c r="W14" t="str">
        <f>IFERROR(IFERROR(VLOOKUP($A14,'K-NETT'!$A$1:$AF$37898,22,FALSE),VLOOKUP($A14,'K-Wallet'!$A$1:$M$5000,0,FALSE)),"NOT VALID")</f>
        <v>NOT VALID</v>
      </c>
      <c r="X14" t="str">
        <f>IFERROR(IFERROR(VLOOKUP($A14,'K-NETT'!$A$1:$AF$37898,23,FALSE),VLOOKUP($A14,'K-Wallet'!$A$1:$M$5000,0,FALSE)),"NOT VALID")</f>
        <v>NOT VALID</v>
      </c>
      <c r="Y14" t="str">
        <f>IFERROR(IFERROR(VLOOKUP($A14,'K-NETT'!$A$1:$AF$37898,26,FALSE),VLOOKUP($A14,'K-Wallet'!$A$1:$M$5000,0,FALSE)),"NOT VALID")</f>
        <v>NOT VALID</v>
      </c>
      <c r="Z14" t="str">
        <f>IFERROR(IFERROR(VLOOKUP($A14,'K-NETT'!$A$1:$AF$37898,30,FALSE),VLOOKUP($A14,'K-Wallet'!$A$1:$M$5000,11,FALSE)),"NOT VALID")</f>
        <v>NOT VALID</v>
      </c>
      <c r="AA14" s="31" t="e">
        <f t="shared" si="1"/>
        <v>#VALUE!</v>
      </c>
    </row>
    <row r="15" spans="1:27" x14ac:dyDescent="0.25">
      <c r="A15" t="str">
        <f t="shared" si="0"/>
        <v>1852921539</v>
      </c>
      <c r="B15">
        <v>6</v>
      </c>
      <c r="C15">
        <v>1852921539</v>
      </c>
      <c r="D15" t="s">
        <v>42</v>
      </c>
      <c r="E15" t="s">
        <v>43</v>
      </c>
      <c r="F15" s="9">
        <v>977650</v>
      </c>
      <c r="G15" s="2">
        <v>44043</v>
      </c>
      <c r="H15" s="3">
        <v>1.0590277777777777E-2</v>
      </c>
      <c r="I15" t="s">
        <v>44</v>
      </c>
      <c r="J15">
        <v>63088157701</v>
      </c>
      <c r="K15" s="4" t="s">
        <v>101</v>
      </c>
      <c r="N15" t="str">
        <f>IFERROR(IFERROR(VLOOKUP($A15,'K-NETT'!$A$1:$AF$37898,1,FALSE),VLOOKUP($A15,'K-Wallet'!$A$1:$M$5000,1,FALSE)),"NOT VALID")</f>
        <v>NOT VALID</v>
      </c>
      <c r="O15" t="str">
        <f>IFERROR(IFERROR(VLOOKUP($A15,'K-NETT'!$A$1:$AF$37898,11,FALSE),VLOOKUP($A15,'K-Wallet'!$A$1:$M$5000,0,FALSE)),"NOT VALID")</f>
        <v>NOT VALID</v>
      </c>
      <c r="P15" t="str">
        <f>IFERROR(IFERROR(VLOOKUP($A15,'K-NETT'!$A$1:$AF$37898,14,FALSE),VLOOKUP($A15,'K-Wallet'!$A$1:$M$5000,8,FALSE)),"NOT VALID")</f>
        <v>NOT VALID</v>
      </c>
      <c r="Q15" t="str">
        <f>IFERROR(IFERROR(VLOOKUP($A15,'K-NETT'!$A$1:$AF$37898,15,FALSE),VLOOKUP($A15,'K-Wallet'!$A$1:$M$5000,9,FALSE)),"NOT VALID")</f>
        <v>NOT VALID</v>
      </c>
      <c r="R15" t="str">
        <f>IFERROR(IFERROR(VLOOKUP($A15,'K-NETT'!$A$1:$AF$37898,16,FALSE),VLOOKUP($A15,'K-Wallet'!$A$1:$M$5000,0,FALSE)),"NOT VALID")</f>
        <v>NOT VALID</v>
      </c>
      <c r="S15" t="str">
        <f>IFERROR(IFERROR(VLOOKUP($A15,'K-NETT'!$A$1:$AF$37898,17,FALSE),VLOOKUP($A15,'K-Wallet'!$A$1:$M$5000,0,FALSE)),"NOT VALID")</f>
        <v>NOT VALID</v>
      </c>
      <c r="T15" t="str">
        <f>IFERROR(IFERROR(VLOOKUP($A15,'K-NETT'!$A$1:$AF$37898,18,FALSE),VLOOKUP($A15,'K-Wallet'!$A$1:$M$5000,0,FALSE)),"NOT VALID")</f>
        <v>NOT VALID</v>
      </c>
      <c r="U15" t="str">
        <f>IFERROR(IFERROR(VLOOKUP($A15,'K-NETT'!$A$1:$AF$37898,19,FALSE),VLOOKUP($A15,'K-Wallet'!$A$1:$M$5000,0,FALSE)),"NOT VALID")</f>
        <v>NOT VALID</v>
      </c>
      <c r="V15" t="str">
        <f>IFERROR(IFERROR(VLOOKUP($A15,'K-NETT'!$A$1:$AF$37898,20,FALSE),VLOOKUP($A15,'K-Wallet'!$A$1:$M$5000,0,FALSE)),"NOT VALID")</f>
        <v>NOT VALID</v>
      </c>
      <c r="W15" t="str">
        <f>IFERROR(IFERROR(VLOOKUP($A15,'K-NETT'!$A$1:$AF$37898,22,FALSE),VLOOKUP($A15,'K-Wallet'!$A$1:$M$5000,0,FALSE)),"NOT VALID")</f>
        <v>NOT VALID</v>
      </c>
      <c r="X15" t="str">
        <f>IFERROR(IFERROR(VLOOKUP($A15,'K-NETT'!$A$1:$AF$37898,23,FALSE),VLOOKUP($A15,'K-Wallet'!$A$1:$M$5000,0,FALSE)),"NOT VALID")</f>
        <v>NOT VALID</v>
      </c>
      <c r="Y15" t="str">
        <f>IFERROR(IFERROR(VLOOKUP($A15,'K-NETT'!$A$1:$AF$37898,26,FALSE),VLOOKUP($A15,'K-Wallet'!$A$1:$M$5000,0,FALSE)),"NOT VALID")</f>
        <v>NOT VALID</v>
      </c>
      <c r="Z15" t="str">
        <f>IFERROR(IFERROR(VLOOKUP($A15,'K-NETT'!$A$1:$AF$37898,30,FALSE),VLOOKUP($A15,'K-Wallet'!$A$1:$M$5000,11,FALSE)),"NOT VALID")</f>
        <v>NOT VALID</v>
      </c>
      <c r="AA15" s="31" t="e">
        <f t="shared" si="1"/>
        <v>#VALUE!</v>
      </c>
    </row>
    <row r="16" spans="1:27" x14ac:dyDescent="0.25">
      <c r="A16" t="str">
        <f t="shared" si="0"/>
        <v>1089921909</v>
      </c>
      <c r="B16">
        <v>7</v>
      </c>
      <c r="C16">
        <v>1089921909</v>
      </c>
      <c r="D16" t="s">
        <v>42</v>
      </c>
      <c r="E16" t="s">
        <v>43</v>
      </c>
      <c r="F16" s="9">
        <v>4502650</v>
      </c>
      <c r="G16" s="2">
        <v>44043</v>
      </c>
      <c r="H16" s="3">
        <v>1.9375E-2</v>
      </c>
      <c r="I16" t="s">
        <v>44</v>
      </c>
      <c r="J16">
        <v>63089235301</v>
      </c>
      <c r="K16" s="4" t="s">
        <v>101</v>
      </c>
      <c r="N16" t="str">
        <f>IFERROR(IFERROR(VLOOKUP($A16,'K-NETT'!$A$1:$AF$37898,1,FALSE),VLOOKUP($A16,'K-Wallet'!$A$1:$M$5000,1,FALSE)),"NOT VALID")</f>
        <v>NOT VALID</v>
      </c>
      <c r="O16" t="str">
        <f>IFERROR(IFERROR(VLOOKUP($A16,'K-NETT'!$A$1:$AF$37898,11,FALSE),VLOOKUP($A16,'K-Wallet'!$A$1:$M$5000,0,FALSE)),"NOT VALID")</f>
        <v>NOT VALID</v>
      </c>
      <c r="P16" t="str">
        <f>IFERROR(IFERROR(VLOOKUP($A16,'K-NETT'!$A$1:$AF$37898,14,FALSE),VLOOKUP($A16,'K-Wallet'!$A$1:$M$5000,8,FALSE)),"NOT VALID")</f>
        <v>NOT VALID</v>
      </c>
      <c r="Q16" t="str">
        <f>IFERROR(IFERROR(VLOOKUP($A16,'K-NETT'!$A$1:$AF$37898,15,FALSE),VLOOKUP($A16,'K-Wallet'!$A$1:$M$5000,9,FALSE)),"NOT VALID")</f>
        <v>NOT VALID</v>
      </c>
      <c r="R16" t="str">
        <f>IFERROR(IFERROR(VLOOKUP($A16,'K-NETT'!$A$1:$AF$37898,16,FALSE),VLOOKUP($A16,'K-Wallet'!$A$1:$M$5000,0,FALSE)),"NOT VALID")</f>
        <v>NOT VALID</v>
      </c>
      <c r="S16" t="str">
        <f>IFERROR(IFERROR(VLOOKUP($A16,'K-NETT'!$A$1:$AF$37898,17,FALSE),VLOOKUP($A16,'K-Wallet'!$A$1:$M$5000,0,FALSE)),"NOT VALID")</f>
        <v>NOT VALID</v>
      </c>
      <c r="T16" t="str">
        <f>IFERROR(IFERROR(VLOOKUP($A16,'K-NETT'!$A$1:$AF$37898,18,FALSE),VLOOKUP($A16,'K-Wallet'!$A$1:$M$5000,0,FALSE)),"NOT VALID")</f>
        <v>NOT VALID</v>
      </c>
      <c r="U16" t="str">
        <f>IFERROR(IFERROR(VLOOKUP($A16,'K-NETT'!$A$1:$AF$37898,19,FALSE),VLOOKUP($A16,'K-Wallet'!$A$1:$M$5000,0,FALSE)),"NOT VALID")</f>
        <v>NOT VALID</v>
      </c>
      <c r="V16" t="str">
        <f>IFERROR(IFERROR(VLOOKUP($A16,'K-NETT'!$A$1:$AF$37898,20,FALSE),VLOOKUP($A16,'K-Wallet'!$A$1:$M$5000,0,FALSE)),"NOT VALID")</f>
        <v>NOT VALID</v>
      </c>
      <c r="W16" t="str">
        <f>IFERROR(IFERROR(VLOOKUP($A16,'K-NETT'!$A$1:$AF$37898,22,FALSE),VLOOKUP($A16,'K-Wallet'!$A$1:$M$5000,0,FALSE)),"NOT VALID")</f>
        <v>NOT VALID</v>
      </c>
      <c r="X16" t="str">
        <f>IFERROR(IFERROR(VLOOKUP($A16,'K-NETT'!$A$1:$AF$37898,23,FALSE),VLOOKUP($A16,'K-Wallet'!$A$1:$M$5000,0,FALSE)),"NOT VALID")</f>
        <v>NOT VALID</v>
      </c>
      <c r="Y16" t="str">
        <f>IFERROR(IFERROR(VLOOKUP($A16,'K-NETT'!$A$1:$AF$37898,26,FALSE),VLOOKUP($A16,'K-Wallet'!$A$1:$M$5000,0,FALSE)),"NOT VALID")</f>
        <v>NOT VALID</v>
      </c>
      <c r="Z16" t="str">
        <f>IFERROR(IFERROR(VLOOKUP($A16,'K-NETT'!$A$1:$AF$37898,30,FALSE),VLOOKUP($A16,'K-Wallet'!$A$1:$M$5000,11,FALSE)),"NOT VALID")</f>
        <v>NOT VALID</v>
      </c>
      <c r="AA16" s="31" t="e">
        <f t="shared" si="1"/>
        <v>#VALUE!</v>
      </c>
    </row>
    <row r="17" spans="1:27" x14ac:dyDescent="0.25">
      <c r="A17" t="str">
        <f t="shared" si="0"/>
        <v>1828921966</v>
      </c>
      <c r="B17">
        <v>8</v>
      </c>
      <c r="C17">
        <v>1828921966</v>
      </c>
      <c r="D17" t="s">
        <v>42</v>
      </c>
      <c r="E17" t="s">
        <v>43</v>
      </c>
      <c r="F17" s="9">
        <v>4502650</v>
      </c>
      <c r="G17" s="2">
        <v>44043</v>
      </c>
      <c r="H17" s="3">
        <v>2.1157407407407406E-2</v>
      </c>
      <c r="I17" t="s">
        <v>44</v>
      </c>
      <c r="J17">
        <v>63089442701</v>
      </c>
      <c r="K17" s="4" t="s">
        <v>101</v>
      </c>
      <c r="N17" t="str">
        <f>IFERROR(IFERROR(VLOOKUP($A17,'K-NETT'!$A$1:$AF$37898,1,FALSE),VLOOKUP($A17,'K-Wallet'!$A$1:$M$5000,1,FALSE)),"NOT VALID")</f>
        <v>NOT VALID</v>
      </c>
      <c r="O17" t="str">
        <f>IFERROR(IFERROR(VLOOKUP($A17,'K-NETT'!$A$1:$AF$37898,11,FALSE),VLOOKUP($A17,'K-Wallet'!$A$1:$M$5000,0,FALSE)),"NOT VALID")</f>
        <v>NOT VALID</v>
      </c>
      <c r="P17" t="str">
        <f>IFERROR(IFERROR(VLOOKUP($A17,'K-NETT'!$A$1:$AF$37898,14,FALSE),VLOOKUP($A17,'K-Wallet'!$A$1:$M$5000,8,FALSE)),"NOT VALID")</f>
        <v>NOT VALID</v>
      </c>
      <c r="Q17" t="str">
        <f>IFERROR(IFERROR(VLOOKUP($A17,'K-NETT'!$A$1:$AF$37898,15,FALSE),VLOOKUP($A17,'K-Wallet'!$A$1:$M$5000,9,FALSE)),"NOT VALID")</f>
        <v>NOT VALID</v>
      </c>
      <c r="R17" t="str">
        <f>IFERROR(IFERROR(VLOOKUP($A17,'K-NETT'!$A$1:$AF$37898,16,FALSE),VLOOKUP($A17,'K-Wallet'!$A$1:$M$5000,0,FALSE)),"NOT VALID")</f>
        <v>NOT VALID</v>
      </c>
      <c r="S17" t="str">
        <f>IFERROR(IFERROR(VLOOKUP($A17,'K-NETT'!$A$1:$AF$37898,17,FALSE),VLOOKUP($A17,'K-Wallet'!$A$1:$M$5000,0,FALSE)),"NOT VALID")</f>
        <v>NOT VALID</v>
      </c>
      <c r="T17" t="str">
        <f>IFERROR(IFERROR(VLOOKUP($A17,'K-NETT'!$A$1:$AF$37898,18,FALSE),VLOOKUP($A17,'K-Wallet'!$A$1:$M$5000,0,FALSE)),"NOT VALID")</f>
        <v>NOT VALID</v>
      </c>
      <c r="U17" t="str">
        <f>IFERROR(IFERROR(VLOOKUP($A17,'K-NETT'!$A$1:$AF$37898,19,FALSE),VLOOKUP($A17,'K-Wallet'!$A$1:$M$5000,0,FALSE)),"NOT VALID")</f>
        <v>NOT VALID</v>
      </c>
      <c r="V17" t="str">
        <f>IFERROR(IFERROR(VLOOKUP($A17,'K-NETT'!$A$1:$AF$37898,20,FALSE),VLOOKUP($A17,'K-Wallet'!$A$1:$M$5000,0,FALSE)),"NOT VALID")</f>
        <v>NOT VALID</v>
      </c>
      <c r="W17" t="str">
        <f>IFERROR(IFERROR(VLOOKUP($A17,'K-NETT'!$A$1:$AF$37898,22,FALSE),VLOOKUP($A17,'K-Wallet'!$A$1:$M$5000,0,FALSE)),"NOT VALID")</f>
        <v>NOT VALID</v>
      </c>
      <c r="X17" t="str">
        <f>IFERROR(IFERROR(VLOOKUP($A17,'K-NETT'!$A$1:$AF$37898,23,FALSE),VLOOKUP($A17,'K-Wallet'!$A$1:$M$5000,0,FALSE)),"NOT VALID")</f>
        <v>NOT VALID</v>
      </c>
      <c r="Y17" t="str">
        <f>IFERROR(IFERROR(VLOOKUP($A17,'K-NETT'!$A$1:$AF$37898,26,FALSE),VLOOKUP($A17,'K-Wallet'!$A$1:$M$5000,0,FALSE)),"NOT VALID")</f>
        <v>NOT VALID</v>
      </c>
      <c r="Z17" t="str">
        <f>IFERROR(IFERROR(VLOOKUP($A17,'K-NETT'!$A$1:$AF$37898,30,FALSE),VLOOKUP($A17,'K-Wallet'!$A$1:$M$5000,11,FALSE)),"NOT VALID")</f>
        <v>NOT VALID</v>
      </c>
      <c r="AA17" s="31" t="e">
        <f t="shared" si="1"/>
        <v>#VALUE!</v>
      </c>
    </row>
    <row r="18" spans="1:27" x14ac:dyDescent="0.25">
      <c r="A18" t="str">
        <f t="shared" si="0"/>
        <v>1124031673</v>
      </c>
      <c r="B18">
        <v>9</v>
      </c>
      <c r="C18">
        <v>1124031673</v>
      </c>
      <c r="D18" t="s">
        <v>42</v>
      </c>
      <c r="E18" t="s">
        <v>43</v>
      </c>
      <c r="F18" s="9">
        <v>4502650</v>
      </c>
      <c r="G18" s="2">
        <v>44043</v>
      </c>
      <c r="H18" s="3">
        <v>2.4039351851851853E-2</v>
      </c>
      <c r="I18" t="s">
        <v>44</v>
      </c>
      <c r="J18">
        <v>63089778201</v>
      </c>
      <c r="K18" s="4" t="s">
        <v>101</v>
      </c>
      <c r="N18" t="str">
        <f>IFERROR(IFERROR(VLOOKUP($A18,'K-NETT'!$A$1:$AF$37898,1,FALSE),VLOOKUP($A18,'K-Wallet'!$A$1:$M$5000,1,FALSE)),"NOT VALID")</f>
        <v>NOT VALID</v>
      </c>
      <c r="O18" t="str">
        <f>IFERROR(IFERROR(VLOOKUP($A18,'K-NETT'!$A$1:$AF$37898,11,FALSE),VLOOKUP($A18,'K-Wallet'!$A$1:$M$5000,0,FALSE)),"NOT VALID")</f>
        <v>NOT VALID</v>
      </c>
      <c r="P18" t="str">
        <f>IFERROR(IFERROR(VLOOKUP($A18,'K-NETT'!$A$1:$AF$37898,14,FALSE),VLOOKUP($A18,'K-Wallet'!$A$1:$M$5000,8,FALSE)),"NOT VALID")</f>
        <v>NOT VALID</v>
      </c>
      <c r="Q18" t="str">
        <f>IFERROR(IFERROR(VLOOKUP($A18,'K-NETT'!$A$1:$AF$37898,15,FALSE),VLOOKUP($A18,'K-Wallet'!$A$1:$M$5000,9,FALSE)),"NOT VALID")</f>
        <v>NOT VALID</v>
      </c>
      <c r="R18" t="str">
        <f>IFERROR(IFERROR(VLOOKUP($A18,'K-NETT'!$A$1:$AF$37898,16,FALSE),VLOOKUP($A18,'K-Wallet'!$A$1:$M$5000,0,FALSE)),"NOT VALID")</f>
        <v>NOT VALID</v>
      </c>
      <c r="S18" t="str">
        <f>IFERROR(IFERROR(VLOOKUP($A18,'K-NETT'!$A$1:$AF$37898,17,FALSE),VLOOKUP($A18,'K-Wallet'!$A$1:$M$5000,0,FALSE)),"NOT VALID")</f>
        <v>NOT VALID</v>
      </c>
      <c r="T18" t="str">
        <f>IFERROR(IFERROR(VLOOKUP($A18,'K-NETT'!$A$1:$AF$37898,18,FALSE),VLOOKUP($A18,'K-Wallet'!$A$1:$M$5000,0,FALSE)),"NOT VALID")</f>
        <v>NOT VALID</v>
      </c>
      <c r="U18" t="str">
        <f>IFERROR(IFERROR(VLOOKUP($A18,'K-NETT'!$A$1:$AF$37898,19,FALSE),VLOOKUP($A18,'K-Wallet'!$A$1:$M$5000,0,FALSE)),"NOT VALID")</f>
        <v>NOT VALID</v>
      </c>
      <c r="V18" t="str">
        <f>IFERROR(IFERROR(VLOOKUP($A18,'K-NETT'!$A$1:$AF$37898,20,FALSE),VLOOKUP($A18,'K-Wallet'!$A$1:$M$5000,0,FALSE)),"NOT VALID")</f>
        <v>NOT VALID</v>
      </c>
      <c r="W18" t="str">
        <f>IFERROR(IFERROR(VLOOKUP($A18,'K-NETT'!$A$1:$AF$37898,22,FALSE),VLOOKUP($A18,'K-Wallet'!$A$1:$M$5000,0,FALSE)),"NOT VALID")</f>
        <v>NOT VALID</v>
      </c>
      <c r="X18" t="str">
        <f>IFERROR(IFERROR(VLOOKUP($A18,'K-NETT'!$A$1:$AF$37898,23,FALSE),VLOOKUP($A18,'K-Wallet'!$A$1:$M$5000,0,FALSE)),"NOT VALID")</f>
        <v>NOT VALID</v>
      </c>
      <c r="Y18" t="str">
        <f>IFERROR(IFERROR(VLOOKUP($A18,'K-NETT'!$A$1:$AF$37898,26,FALSE),VLOOKUP($A18,'K-Wallet'!$A$1:$M$5000,0,FALSE)),"NOT VALID")</f>
        <v>NOT VALID</v>
      </c>
      <c r="Z18" t="str">
        <f>IFERROR(IFERROR(VLOOKUP($A18,'K-NETT'!$A$1:$AF$37898,30,FALSE),VLOOKUP($A18,'K-Wallet'!$A$1:$M$5000,11,FALSE)),"NOT VALID")</f>
        <v>NOT VALID</v>
      </c>
      <c r="AA18" s="31" t="e">
        <f t="shared" si="1"/>
        <v>#VALUE!</v>
      </c>
    </row>
    <row r="19" spans="1:27" x14ac:dyDescent="0.25">
      <c r="A19" t="str">
        <f t="shared" si="0"/>
        <v>1864841273</v>
      </c>
      <c r="B19">
        <v>10</v>
      </c>
      <c r="C19">
        <v>1864841273</v>
      </c>
      <c r="D19" t="s">
        <v>42</v>
      </c>
      <c r="E19" t="s">
        <v>43</v>
      </c>
      <c r="F19" s="9">
        <v>1612650</v>
      </c>
      <c r="G19" s="2">
        <v>44043</v>
      </c>
      <c r="H19" s="3">
        <v>0.23586805555555557</v>
      </c>
      <c r="I19" t="s">
        <v>44</v>
      </c>
      <c r="J19">
        <v>63099875901</v>
      </c>
      <c r="K19" s="4" t="s">
        <v>101</v>
      </c>
      <c r="N19" t="str">
        <f>IFERROR(IFERROR(VLOOKUP($A19,'K-NETT'!$A$1:$AF$37898,1,FALSE),VLOOKUP($A19,'K-Wallet'!$A$1:$M$5000,1,FALSE)),"NOT VALID")</f>
        <v>NOT VALID</v>
      </c>
      <c r="O19" t="str">
        <f>IFERROR(IFERROR(VLOOKUP($A19,'K-NETT'!$A$1:$AF$37898,11,FALSE),VLOOKUP($A19,'K-Wallet'!$A$1:$M$5000,0,FALSE)),"NOT VALID")</f>
        <v>NOT VALID</v>
      </c>
      <c r="P19" t="str">
        <f>IFERROR(IFERROR(VLOOKUP($A19,'K-NETT'!$A$1:$AF$37898,14,FALSE),VLOOKUP($A19,'K-Wallet'!$A$1:$M$5000,8,FALSE)),"NOT VALID")</f>
        <v>NOT VALID</v>
      </c>
      <c r="Q19" t="str">
        <f>IFERROR(IFERROR(VLOOKUP($A19,'K-NETT'!$A$1:$AF$37898,15,FALSE),VLOOKUP($A19,'K-Wallet'!$A$1:$M$5000,9,FALSE)),"NOT VALID")</f>
        <v>NOT VALID</v>
      </c>
      <c r="R19" t="str">
        <f>IFERROR(IFERROR(VLOOKUP($A19,'K-NETT'!$A$1:$AF$37898,16,FALSE),VLOOKUP($A19,'K-Wallet'!$A$1:$M$5000,0,FALSE)),"NOT VALID")</f>
        <v>NOT VALID</v>
      </c>
      <c r="S19" t="str">
        <f>IFERROR(IFERROR(VLOOKUP($A19,'K-NETT'!$A$1:$AF$37898,17,FALSE),VLOOKUP($A19,'K-Wallet'!$A$1:$M$5000,0,FALSE)),"NOT VALID")</f>
        <v>NOT VALID</v>
      </c>
      <c r="T19" t="str">
        <f>IFERROR(IFERROR(VLOOKUP($A19,'K-NETT'!$A$1:$AF$37898,18,FALSE),VLOOKUP($A19,'K-Wallet'!$A$1:$M$5000,0,FALSE)),"NOT VALID")</f>
        <v>NOT VALID</v>
      </c>
      <c r="U19" t="str">
        <f>IFERROR(IFERROR(VLOOKUP($A19,'K-NETT'!$A$1:$AF$37898,19,FALSE),VLOOKUP($A19,'K-Wallet'!$A$1:$M$5000,0,FALSE)),"NOT VALID")</f>
        <v>NOT VALID</v>
      </c>
      <c r="V19" t="str">
        <f>IFERROR(IFERROR(VLOOKUP($A19,'K-NETT'!$A$1:$AF$37898,20,FALSE),VLOOKUP($A19,'K-Wallet'!$A$1:$M$5000,0,FALSE)),"NOT VALID")</f>
        <v>NOT VALID</v>
      </c>
      <c r="W19" t="str">
        <f>IFERROR(IFERROR(VLOOKUP($A19,'K-NETT'!$A$1:$AF$37898,22,FALSE),VLOOKUP($A19,'K-Wallet'!$A$1:$M$5000,0,FALSE)),"NOT VALID")</f>
        <v>NOT VALID</v>
      </c>
      <c r="X19" t="str">
        <f>IFERROR(IFERROR(VLOOKUP($A19,'K-NETT'!$A$1:$AF$37898,23,FALSE),VLOOKUP($A19,'K-Wallet'!$A$1:$M$5000,0,FALSE)),"NOT VALID")</f>
        <v>NOT VALID</v>
      </c>
      <c r="Y19" t="str">
        <f>IFERROR(IFERROR(VLOOKUP($A19,'K-NETT'!$A$1:$AF$37898,26,FALSE),VLOOKUP($A19,'K-Wallet'!$A$1:$M$5000,0,FALSE)),"NOT VALID")</f>
        <v>NOT VALID</v>
      </c>
      <c r="Z19" t="str">
        <f>IFERROR(IFERROR(VLOOKUP($A19,'K-NETT'!$A$1:$AF$37898,30,FALSE),VLOOKUP($A19,'K-Wallet'!$A$1:$M$5000,11,FALSE)),"NOT VALID")</f>
        <v>NOT VALID</v>
      </c>
      <c r="AA19" s="31" t="e">
        <f t="shared" si="1"/>
        <v>#VALUE!</v>
      </c>
    </row>
    <row r="20" spans="1:27" x14ac:dyDescent="0.25">
      <c r="A20" t="str">
        <f t="shared" si="0"/>
        <v>1180551286</v>
      </c>
      <c r="B20">
        <v>11</v>
      </c>
      <c r="C20">
        <v>1180551286</v>
      </c>
      <c r="D20" t="s">
        <v>42</v>
      </c>
      <c r="E20" t="s">
        <v>43</v>
      </c>
      <c r="F20" s="9">
        <v>1004650</v>
      </c>
      <c r="G20" s="2">
        <v>44043</v>
      </c>
      <c r="H20" s="3">
        <v>0.31096064814814817</v>
      </c>
      <c r="I20" t="s">
        <v>44</v>
      </c>
      <c r="J20">
        <v>63107006901</v>
      </c>
      <c r="K20" s="4" t="s">
        <v>101</v>
      </c>
      <c r="N20" t="str">
        <f>IFERROR(IFERROR(VLOOKUP($A20,'K-NETT'!$A$1:$AF$37898,1,FALSE),VLOOKUP($A20,'K-Wallet'!$A$1:$M$5000,1,FALSE)),"NOT VALID")</f>
        <v>NOT VALID</v>
      </c>
      <c r="O20" t="str">
        <f>IFERROR(IFERROR(VLOOKUP($A20,'K-NETT'!$A$1:$AF$37898,11,FALSE),VLOOKUP($A20,'K-Wallet'!$A$1:$M$5000,0,FALSE)),"NOT VALID")</f>
        <v>NOT VALID</v>
      </c>
      <c r="P20" t="str">
        <f>IFERROR(IFERROR(VLOOKUP($A20,'K-NETT'!$A$1:$AF$37898,14,FALSE),VLOOKUP($A20,'K-Wallet'!$A$1:$M$5000,8,FALSE)),"NOT VALID")</f>
        <v>NOT VALID</v>
      </c>
      <c r="Q20" t="str">
        <f>IFERROR(IFERROR(VLOOKUP($A20,'K-NETT'!$A$1:$AF$37898,15,FALSE),VLOOKUP($A20,'K-Wallet'!$A$1:$M$5000,9,FALSE)),"NOT VALID")</f>
        <v>NOT VALID</v>
      </c>
      <c r="R20" t="str">
        <f>IFERROR(IFERROR(VLOOKUP($A20,'K-NETT'!$A$1:$AF$37898,16,FALSE),VLOOKUP($A20,'K-Wallet'!$A$1:$M$5000,0,FALSE)),"NOT VALID")</f>
        <v>NOT VALID</v>
      </c>
      <c r="S20" t="str">
        <f>IFERROR(IFERROR(VLOOKUP($A20,'K-NETT'!$A$1:$AF$37898,17,FALSE),VLOOKUP($A20,'K-Wallet'!$A$1:$M$5000,0,FALSE)),"NOT VALID")</f>
        <v>NOT VALID</v>
      </c>
      <c r="T20" t="str">
        <f>IFERROR(IFERROR(VLOOKUP($A20,'K-NETT'!$A$1:$AF$37898,18,FALSE),VLOOKUP($A20,'K-Wallet'!$A$1:$M$5000,0,FALSE)),"NOT VALID")</f>
        <v>NOT VALID</v>
      </c>
      <c r="U20" t="str">
        <f>IFERROR(IFERROR(VLOOKUP($A20,'K-NETT'!$A$1:$AF$37898,19,FALSE),VLOOKUP($A20,'K-Wallet'!$A$1:$M$5000,0,FALSE)),"NOT VALID")</f>
        <v>NOT VALID</v>
      </c>
      <c r="V20" t="str">
        <f>IFERROR(IFERROR(VLOOKUP($A20,'K-NETT'!$A$1:$AF$37898,20,FALSE),VLOOKUP($A20,'K-Wallet'!$A$1:$M$5000,0,FALSE)),"NOT VALID")</f>
        <v>NOT VALID</v>
      </c>
      <c r="W20" t="str">
        <f>IFERROR(IFERROR(VLOOKUP($A20,'K-NETT'!$A$1:$AF$37898,22,FALSE),VLOOKUP($A20,'K-Wallet'!$A$1:$M$5000,0,FALSE)),"NOT VALID")</f>
        <v>NOT VALID</v>
      </c>
      <c r="X20" t="str">
        <f>IFERROR(IFERROR(VLOOKUP($A20,'K-NETT'!$A$1:$AF$37898,23,FALSE),VLOOKUP($A20,'K-Wallet'!$A$1:$M$5000,0,FALSE)),"NOT VALID")</f>
        <v>NOT VALID</v>
      </c>
      <c r="Y20" t="str">
        <f>IFERROR(IFERROR(VLOOKUP($A20,'K-NETT'!$A$1:$AF$37898,26,FALSE),VLOOKUP($A20,'K-Wallet'!$A$1:$M$5000,0,FALSE)),"NOT VALID")</f>
        <v>NOT VALID</v>
      </c>
      <c r="Z20" t="str">
        <f>IFERROR(IFERROR(VLOOKUP($A20,'K-NETT'!$A$1:$AF$37898,30,FALSE),VLOOKUP($A20,'K-Wallet'!$A$1:$M$5000,11,FALSE)),"NOT VALID")</f>
        <v>NOT VALID</v>
      </c>
      <c r="AA20" s="31" t="e">
        <f t="shared" si="1"/>
        <v>#VALUE!</v>
      </c>
    </row>
    <row r="21" spans="1:27" x14ac:dyDescent="0.25">
      <c r="A21" t="str">
        <f t="shared" si="0"/>
        <v>1165951940</v>
      </c>
      <c r="B21">
        <v>12</v>
      </c>
      <c r="C21">
        <v>1165951940</v>
      </c>
      <c r="D21" t="s">
        <v>42</v>
      </c>
      <c r="E21" t="s">
        <v>43</v>
      </c>
      <c r="F21" s="9">
        <v>968650</v>
      </c>
      <c r="G21" s="2">
        <v>44043</v>
      </c>
      <c r="H21" s="3">
        <v>0.36196759259259265</v>
      </c>
      <c r="I21" t="s">
        <v>44</v>
      </c>
      <c r="J21">
        <v>63117596701</v>
      </c>
      <c r="K21" s="4" t="s">
        <v>101</v>
      </c>
      <c r="N21" t="str">
        <f>IFERROR(IFERROR(VLOOKUP($A21,'K-NETT'!$A$1:$AF$37898,1,FALSE),VLOOKUP($A21,'K-Wallet'!$A$1:$M$5000,1,FALSE)),"NOT VALID")</f>
        <v>NOT VALID</v>
      </c>
      <c r="O21" t="str">
        <f>IFERROR(IFERROR(VLOOKUP($A21,'K-NETT'!$A$1:$AF$37898,11,FALSE),VLOOKUP($A21,'K-Wallet'!$A$1:$M$5000,0,FALSE)),"NOT VALID")</f>
        <v>NOT VALID</v>
      </c>
      <c r="P21" t="str">
        <f>IFERROR(IFERROR(VLOOKUP($A21,'K-NETT'!$A$1:$AF$37898,14,FALSE),VLOOKUP($A21,'K-Wallet'!$A$1:$M$5000,8,FALSE)),"NOT VALID")</f>
        <v>NOT VALID</v>
      </c>
      <c r="Q21" t="str">
        <f>IFERROR(IFERROR(VLOOKUP($A21,'K-NETT'!$A$1:$AF$37898,15,FALSE),VLOOKUP($A21,'K-Wallet'!$A$1:$M$5000,9,FALSE)),"NOT VALID")</f>
        <v>NOT VALID</v>
      </c>
      <c r="R21" t="str">
        <f>IFERROR(IFERROR(VLOOKUP($A21,'K-NETT'!$A$1:$AF$37898,16,FALSE),VLOOKUP($A21,'K-Wallet'!$A$1:$M$5000,0,FALSE)),"NOT VALID")</f>
        <v>NOT VALID</v>
      </c>
      <c r="S21" t="str">
        <f>IFERROR(IFERROR(VLOOKUP($A21,'K-NETT'!$A$1:$AF$37898,17,FALSE),VLOOKUP($A21,'K-Wallet'!$A$1:$M$5000,0,FALSE)),"NOT VALID")</f>
        <v>NOT VALID</v>
      </c>
      <c r="T21" t="str">
        <f>IFERROR(IFERROR(VLOOKUP($A21,'K-NETT'!$A$1:$AF$37898,18,FALSE),VLOOKUP($A21,'K-Wallet'!$A$1:$M$5000,0,FALSE)),"NOT VALID")</f>
        <v>NOT VALID</v>
      </c>
      <c r="U21" t="str">
        <f>IFERROR(IFERROR(VLOOKUP($A21,'K-NETT'!$A$1:$AF$37898,19,FALSE),VLOOKUP($A21,'K-Wallet'!$A$1:$M$5000,0,FALSE)),"NOT VALID")</f>
        <v>NOT VALID</v>
      </c>
      <c r="V21" t="str">
        <f>IFERROR(IFERROR(VLOOKUP($A21,'K-NETT'!$A$1:$AF$37898,20,FALSE),VLOOKUP($A21,'K-Wallet'!$A$1:$M$5000,0,FALSE)),"NOT VALID")</f>
        <v>NOT VALID</v>
      </c>
      <c r="W21" t="str">
        <f>IFERROR(IFERROR(VLOOKUP($A21,'K-NETT'!$A$1:$AF$37898,22,FALSE),VLOOKUP($A21,'K-Wallet'!$A$1:$M$5000,0,FALSE)),"NOT VALID")</f>
        <v>NOT VALID</v>
      </c>
      <c r="X21" t="str">
        <f>IFERROR(IFERROR(VLOOKUP($A21,'K-NETT'!$A$1:$AF$37898,23,FALSE),VLOOKUP($A21,'K-Wallet'!$A$1:$M$5000,0,FALSE)),"NOT VALID")</f>
        <v>NOT VALID</v>
      </c>
      <c r="Y21" t="str">
        <f>IFERROR(IFERROR(VLOOKUP($A21,'K-NETT'!$A$1:$AF$37898,26,FALSE),VLOOKUP($A21,'K-Wallet'!$A$1:$M$5000,0,FALSE)),"NOT VALID")</f>
        <v>NOT VALID</v>
      </c>
      <c r="Z21" t="str">
        <f>IFERROR(IFERROR(VLOOKUP($A21,'K-NETT'!$A$1:$AF$37898,30,FALSE),VLOOKUP($A21,'K-Wallet'!$A$1:$M$5000,11,FALSE)),"NOT VALID")</f>
        <v>NOT VALID</v>
      </c>
      <c r="AA21" s="31" t="e">
        <f t="shared" si="1"/>
        <v>#VALUE!</v>
      </c>
    </row>
    <row r="22" spans="1:27" x14ac:dyDescent="0.25">
      <c r="A22" t="str">
        <f t="shared" si="0"/>
        <v>1744361887</v>
      </c>
      <c r="B22">
        <v>13</v>
      </c>
      <c r="C22">
        <v>1744361887</v>
      </c>
      <c r="D22" t="s">
        <v>42</v>
      </c>
      <c r="E22" t="s">
        <v>43</v>
      </c>
      <c r="F22" s="9">
        <v>66650</v>
      </c>
      <c r="G22" s="2">
        <v>44043</v>
      </c>
      <c r="H22" s="3">
        <v>0.40631944444444446</v>
      </c>
      <c r="I22" t="s">
        <v>44</v>
      </c>
      <c r="J22">
        <v>63129469401</v>
      </c>
      <c r="K22" s="4" t="s">
        <v>101</v>
      </c>
      <c r="N22" t="str">
        <f>IFERROR(IFERROR(VLOOKUP($A22,'K-NETT'!$A$1:$AF$37898,1,FALSE),VLOOKUP($A22,'K-Wallet'!$A$1:$M$5000,1,FALSE)),"NOT VALID")</f>
        <v>NOT VALID</v>
      </c>
      <c r="O22" t="str">
        <f>IFERROR(IFERROR(VLOOKUP($A22,'K-NETT'!$A$1:$AF$37898,11,FALSE),VLOOKUP($A22,'K-Wallet'!$A$1:$M$5000,0,FALSE)),"NOT VALID")</f>
        <v>NOT VALID</v>
      </c>
      <c r="P22" t="str">
        <f>IFERROR(IFERROR(VLOOKUP($A22,'K-NETT'!$A$1:$AF$37898,14,FALSE),VLOOKUP($A22,'K-Wallet'!$A$1:$M$5000,8,FALSE)),"NOT VALID")</f>
        <v>NOT VALID</v>
      </c>
      <c r="Q22" t="str">
        <f>IFERROR(IFERROR(VLOOKUP($A22,'K-NETT'!$A$1:$AF$37898,15,FALSE),VLOOKUP($A22,'K-Wallet'!$A$1:$M$5000,9,FALSE)),"NOT VALID")</f>
        <v>NOT VALID</v>
      </c>
      <c r="R22" t="str">
        <f>IFERROR(IFERROR(VLOOKUP($A22,'K-NETT'!$A$1:$AF$37898,16,FALSE),VLOOKUP($A22,'K-Wallet'!$A$1:$M$5000,0,FALSE)),"NOT VALID")</f>
        <v>NOT VALID</v>
      </c>
      <c r="S22" t="str">
        <f>IFERROR(IFERROR(VLOOKUP($A22,'K-NETT'!$A$1:$AF$37898,17,FALSE),VLOOKUP($A22,'K-Wallet'!$A$1:$M$5000,0,FALSE)),"NOT VALID")</f>
        <v>NOT VALID</v>
      </c>
      <c r="T22" t="str">
        <f>IFERROR(IFERROR(VLOOKUP($A22,'K-NETT'!$A$1:$AF$37898,18,FALSE),VLOOKUP($A22,'K-Wallet'!$A$1:$M$5000,0,FALSE)),"NOT VALID")</f>
        <v>NOT VALID</v>
      </c>
      <c r="U22" t="str">
        <f>IFERROR(IFERROR(VLOOKUP($A22,'K-NETT'!$A$1:$AF$37898,19,FALSE),VLOOKUP($A22,'K-Wallet'!$A$1:$M$5000,0,FALSE)),"NOT VALID")</f>
        <v>NOT VALID</v>
      </c>
      <c r="V22" t="str">
        <f>IFERROR(IFERROR(VLOOKUP($A22,'K-NETT'!$A$1:$AF$37898,20,FALSE),VLOOKUP($A22,'K-Wallet'!$A$1:$M$5000,0,FALSE)),"NOT VALID")</f>
        <v>NOT VALID</v>
      </c>
      <c r="W22" t="str">
        <f>IFERROR(IFERROR(VLOOKUP($A22,'K-NETT'!$A$1:$AF$37898,22,FALSE),VLOOKUP($A22,'K-Wallet'!$A$1:$M$5000,0,FALSE)),"NOT VALID")</f>
        <v>NOT VALID</v>
      </c>
      <c r="X22" t="str">
        <f>IFERROR(IFERROR(VLOOKUP($A22,'K-NETT'!$A$1:$AF$37898,23,FALSE),VLOOKUP($A22,'K-Wallet'!$A$1:$M$5000,0,FALSE)),"NOT VALID")</f>
        <v>NOT VALID</v>
      </c>
      <c r="Y22" t="str">
        <f>IFERROR(IFERROR(VLOOKUP($A22,'K-NETT'!$A$1:$AF$37898,26,FALSE),VLOOKUP($A22,'K-Wallet'!$A$1:$M$5000,0,FALSE)),"NOT VALID")</f>
        <v>NOT VALID</v>
      </c>
      <c r="Z22" t="str">
        <f>IFERROR(IFERROR(VLOOKUP($A22,'K-NETT'!$A$1:$AF$37898,30,FALSE),VLOOKUP($A22,'K-Wallet'!$A$1:$M$5000,11,FALSE)),"NOT VALID")</f>
        <v>NOT VALID</v>
      </c>
      <c r="AA22" s="31" t="e">
        <f t="shared" si="1"/>
        <v>#VALUE!</v>
      </c>
    </row>
    <row r="23" spans="1:27" x14ac:dyDescent="0.25">
      <c r="A23" t="str">
        <f t="shared" si="0"/>
        <v>1753361669</v>
      </c>
      <c r="B23">
        <v>14</v>
      </c>
      <c r="C23">
        <v>1753361669</v>
      </c>
      <c r="D23" t="s">
        <v>42</v>
      </c>
      <c r="E23" t="s">
        <v>43</v>
      </c>
      <c r="F23" s="9">
        <v>426650</v>
      </c>
      <c r="G23" s="2">
        <v>44043</v>
      </c>
      <c r="H23" s="3">
        <v>0.4064699074074074</v>
      </c>
      <c r="I23" t="s">
        <v>44</v>
      </c>
      <c r="J23">
        <v>63129401401</v>
      </c>
      <c r="K23" s="4" t="s">
        <v>101</v>
      </c>
      <c r="N23" t="str">
        <f>IFERROR(IFERROR(VLOOKUP($A23,'K-NETT'!$A$1:$AF$37898,1,FALSE),VLOOKUP($A23,'K-Wallet'!$A$1:$M$5000,1,FALSE)),"NOT VALID")</f>
        <v>NOT VALID</v>
      </c>
      <c r="O23" t="str">
        <f>IFERROR(IFERROR(VLOOKUP($A23,'K-NETT'!$A$1:$AF$37898,11,FALSE),VLOOKUP($A23,'K-Wallet'!$A$1:$M$5000,0,FALSE)),"NOT VALID")</f>
        <v>NOT VALID</v>
      </c>
      <c r="P23" t="str">
        <f>IFERROR(IFERROR(VLOOKUP($A23,'K-NETT'!$A$1:$AF$37898,14,FALSE),VLOOKUP($A23,'K-Wallet'!$A$1:$M$5000,8,FALSE)),"NOT VALID")</f>
        <v>NOT VALID</v>
      </c>
      <c r="Q23" t="str">
        <f>IFERROR(IFERROR(VLOOKUP($A23,'K-NETT'!$A$1:$AF$37898,15,FALSE),VLOOKUP($A23,'K-Wallet'!$A$1:$M$5000,9,FALSE)),"NOT VALID")</f>
        <v>NOT VALID</v>
      </c>
      <c r="R23" t="str">
        <f>IFERROR(IFERROR(VLOOKUP($A23,'K-NETT'!$A$1:$AF$37898,16,FALSE),VLOOKUP($A23,'K-Wallet'!$A$1:$M$5000,0,FALSE)),"NOT VALID")</f>
        <v>NOT VALID</v>
      </c>
      <c r="S23" t="str">
        <f>IFERROR(IFERROR(VLOOKUP($A23,'K-NETT'!$A$1:$AF$37898,17,FALSE),VLOOKUP($A23,'K-Wallet'!$A$1:$M$5000,0,FALSE)),"NOT VALID")</f>
        <v>NOT VALID</v>
      </c>
      <c r="T23" t="str">
        <f>IFERROR(IFERROR(VLOOKUP($A23,'K-NETT'!$A$1:$AF$37898,18,FALSE),VLOOKUP($A23,'K-Wallet'!$A$1:$M$5000,0,FALSE)),"NOT VALID")</f>
        <v>NOT VALID</v>
      </c>
      <c r="U23" t="str">
        <f>IFERROR(IFERROR(VLOOKUP($A23,'K-NETT'!$A$1:$AF$37898,19,FALSE),VLOOKUP($A23,'K-Wallet'!$A$1:$M$5000,0,FALSE)),"NOT VALID")</f>
        <v>NOT VALID</v>
      </c>
      <c r="V23" t="str">
        <f>IFERROR(IFERROR(VLOOKUP($A23,'K-NETT'!$A$1:$AF$37898,20,FALSE),VLOOKUP($A23,'K-Wallet'!$A$1:$M$5000,0,FALSE)),"NOT VALID")</f>
        <v>NOT VALID</v>
      </c>
      <c r="W23" t="str">
        <f>IFERROR(IFERROR(VLOOKUP($A23,'K-NETT'!$A$1:$AF$37898,22,FALSE),VLOOKUP($A23,'K-Wallet'!$A$1:$M$5000,0,FALSE)),"NOT VALID")</f>
        <v>NOT VALID</v>
      </c>
      <c r="X23" t="str">
        <f>IFERROR(IFERROR(VLOOKUP($A23,'K-NETT'!$A$1:$AF$37898,23,FALSE),VLOOKUP($A23,'K-Wallet'!$A$1:$M$5000,0,FALSE)),"NOT VALID")</f>
        <v>NOT VALID</v>
      </c>
      <c r="Y23" t="str">
        <f>IFERROR(IFERROR(VLOOKUP($A23,'K-NETT'!$A$1:$AF$37898,26,FALSE),VLOOKUP($A23,'K-Wallet'!$A$1:$M$5000,0,FALSE)),"NOT VALID")</f>
        <v>NOT VALID</v>
      </c>
      <c r="Z23" t="str">
        <f>IFERROR(IFERROR(VLOOKUP($A23,'K-NETT'!$A$1:$AF$37898,30,FALSE),VLOOKUP($A23,'K-Wallet'!$A$1:$M$5000,11,FALSE)),"NOT VALID")</f>
        <v>NOT VALID</v>
      </c>
      <c r="AA23" s="31" t="e">
        <f t="shared" si="1"/>
        <v>#VALUE!</v>
      </c>
    </row>
    <row r="24" spans="1:27" x14ac:dyDescent="0.25">
      <c r="A24" t="str">
        <f t="shared" si="0"/>
        <v>1000461598</v>
      </c>
      <c r="B24">
        <v>15</v>
      </c>
      <c r="C24">
        <v>1000461598</v>
      </c>
      <c r="D24" t="s">
        <v>42</v>
      </c>
      <c r="E24" t="s">
        <v>43</v>
      </c>
      <c r="F24" s="9">
        <v>66650</v>
      </c>
      <c r="G24" s="2">
        <v>44043</v>
      </c>
      <c r="H24" s="3">
        <v>0.41267361111111112</v>
      </c>
      <c r="I24" t="s">
        <v>44</v>
      </c>
      <c r="J24">
        <v>63131295601</v>
      </c>
      <c r="K24" s="4" t="s">
        <v>101</v>
      </c>
      <c r="N24" t="str">
        <f>IFERROR(IFERROR(VLOOKUP($A24,'K-NETT'!$A$1:$AF$37898,1,FALSE),VLOOKUP($A24,'K-Wallet'!$A$1:$M$5000,1,FALSE)),"NOT VALID")</f>
        <v>NOT VALID</v>
      </c>
      <c r="O24" t="str">
        <f>IFERROR(IFERROR(VLOOKUP($A24,'K-NETT'!$A$1:$AF$37898,11,FALSE),VLOOKUP($A24,'K-Wallet'!$A$1:$M$5000,0,FALSE)),"NOT VALID")</f>
        <v>NOT VALID</v>
      </c>
      <c r="P24" t="str">
        <f>IFERROR(IFERROR(VLOOKUP($A24,'K-NETT'!$A$1:$AF$37898,14,FALSE),VLOOKUP($A24,'K-Wallet'!$A$1:$M$5000,8,FALSE)),"NOT VALID")</f>
        <v>NOT VALID</v>
      </c>
      <c r="Q24" t="str">
        <f>IFERROR(IFERROR(VLOOKUP($A24,'K-NETT'!$A$1:$AF$37898,15,FALSE),VLOOKUP($A24,'K-Wallet'!$A$1:$M$5000,9,FALSE)),"NOT VALID")</f>
        <v>NOT VALID</v>
      </c>
      <c r="R24" t="str">
        <f>IFERROR(IFERROR(VLOOKUP($A24,'K-NETT'!$A$1:$AF$37898,16,FALSE),VLOOKUP($A24,'K-Wallet'!$A$1:$M$5000,0,FALSE)),"NOT VALID")</f>
        <v>NOT VALID</v>
      </c>
      <c r="S24" t="str">
        <f>IFERROR(IFERROR(VLOOKUP($A24,'K-NETT'!$A$1:$AF$37898,17,FALSE),VLOOKUP($A24,'K-Wallet'!$A$1:$M$5000,0,FALSE)),"NOT VALID")</f>
        <v>NOT VALID</v>
      </c>
      <c r="T24" t="str">
        <f>IFERROR(IFERROR(VLOOKUP($A24,'K-NETT'!$A$1:$AF$37898,18,FALSE),VLOOKUP($A24,'K-Wallet'!$A$1:$M$5000,0,FALSE)),"NOT VALID")</f>
        <v>NOT VALID</v>
      </c>
      <c r="U24" t="str">
        <f>IFERROR(IFERROR(VLOOKUP($A24,'K-NETT'!$A$1:$AF$37898,19,FALSE),VLOOKUP($A24,'K-Wallet'!$A$1:$M$5000,0,FALSE)),"NOT VALID")</f>
        <v>NOT VALID</v>
      </c>
      <c r="V24" t="str">
        <f>IFERROR(IFERROR(VLOOKUP($A24,'K-NETT'!$A$1:$AF$37898,20,FALSE),VLOOKUP($A24,'K-Wallet'!$A$1:$M$5000,0,FALSE)),"NOT VALID")</f>
        <v>NOT VALID</v>
      </c>
      <c r="W24" t="str">
        <f>IFERROR(IFERROR(VLOOKUP($A24,'K-NETT'!$A$1:$AF$37898,22,FALSE),VLOOKUP($A24,'K-Wallet'!$A$1:$M$5000,0,FALSE)),"NOT VALID")</f>
        <v>NOT VALID</v>
      </c>
      <c r="X24" t="str">
        <f>IFERROR(IFERROR(VLOOKUP($A24,'K-NETT'!$A$1:$AF$37898,23,FALSE),VLOOKUP($A24,'K-Wallet'!$A$1:$M$5000,0,FALSE)),"NOT VALID")</f>
        <v>NOT VALID</v>
      </c>
      <c r="Y24" t="str">
        <f>IFERROR(IFERROR(VLOOKUP($A24,'K-NETT'!$A$1:$AF$37898,26,FALSE),VLOOKUP($A24,'K-Wallet'!$A$1:$M$5000,0,FALSE)),"NOT VALID")</f>
        <v>NOT VALID</v>
      </c>
      <c r="Z24" t="str">
        <f>IFERROR(IFERROR(VLOOKUP($A24,'K-NETT'!$A$1:$AF$37898,30,FALSE),VLOOKUP($A24,'K-Wallet'!$A$1:$M$5000,11,FALSE)),"NOT VALID")</f>
        <v>NOT VALID</v>
      </c>
      <c r="AA24" s="31" t="e">
        <f t="shared" si="1"/>
        <v>#VALUE!</v>
      </c>
    </row>
    <row r="25" spans="1:27" x14ac:dyDescent="0.25">
      <c r="A25" t="str">
        <f t="shared" si="0"/>
        <v>118716224</v>
      </c>
      <c r="B25">
        <v>16</v>
      </c>
      <c r="C25">
        <v>118716224</v>
      </c>
      <c r="D25" t="s">
        <v>45</v>
      </c>
      <c r="E25" t="s">
        <v>43</v>
      </c>
      <c r="F25" s="9">
        <v>3000000</v>
      </c>
      <c r="G25" s="2">
        <v>44043</v>
      </c>
      <c r="H25" s="3">
        <v>0.41447916666666668</v>
      </c>
      <c r="I25" t="s">
        <v>46</v>
      </c>
      <c r="J25">
        <v>63131710201</v>
      </c>
      <c r="K25" s="4" t="s">
        <v>101</v>
      </c>
      <c r="N25" t="str">
        <f>IFERROR(IFERROR(VLOOKUP($A25,'K-NETT'!$A$1:$AF$37898,1,FALSE),VLOOKUP($A25,'K-Wallet'!$A$1:$M$5000,1,FALSE)),"NOT VALID")</f>
        <v>118716224</v>
      </c>
      <c r="O25" t="str">
        <f>IFERROR(IFERROR(VLOOKUP($A25,'K-NETT'!$A$1:$AF$37898,11,FALSE),VLOOKUP($A25,'K-Wallet'!$A$1:$M$5000,0,FALSE)),"NOT VALID")</f>
        <v>NOT VALID</v>
      </c>
      <c r="P25" t="str">
        <f>IFERROR(IFERROR(VLOOKUP($A25,'K-NETT'!$A$1:$AF$37898,14,FALSE),VLOOKUP($A25,'K-Wallet'!$A$1:$M$5000,8,FALSE)),"NOT VALID")</f>
        <v>IDJHID002277</v>
      </c>
      <c r="Q25" t="str">
        <f>IFERROR(IFERROR(VLOOKUP($A25,'K-NETT'!$A$1:$AF$37898,15,FALSE),VLOOKUP($A25,'K-Wallet'!$A$1:$M$5000,9,FALSE)),"NOT VALID")</f>
        <v>ROMIZAKKAALMUHAMMADI</v>
      </c>
      <c r="R25" t="str">
        <f>IFERROR(IFERROR(VLOOKUP($A25,'K-NETT'!$A$1:$AF$37898,16,FALSE),VLOOKUP($A25,'K-Wallet'!$A$1:$M$5000,0,FALSE)),"NOT VALID")</f>
        <v>NOT VALID</v>
      </c>
      <c r="S25" t="str">
        <f>IFERROR(IFERROR(VLOOKUP($A25,'K-NETT'!$A$1:$AF$37898,17,FALSE),VLOOKUP($A25,'K-Wallet'!$A$1:$M$5000,0,FALSE)),"NOT VALID")</f>
        <v>NOT VALID</v>
      </c>
      <c r="T25" t="str">
        <f>IFERROR(IFERROR(VLOOKUP($A25,'K-NETT'!$A$1:$AF$37898,18,FALSE),VLOOKUP($A25,'K-Wallet'!$A$1:$M$5000,0,FALSE)),"NOT VALID")</f>
        <v>NOT VALID</v>
      </c>
      <c r="U25" t="str">
        <f>IFERROR(IFERROR(VLOOKUP($A25,'K-NETT'!$A$1:$AF$37898,19,FALSE),VLOOKUP($A25,'K-Wallet'!$A$1:$M$5000,0,FALSE)),"NOT VALID")</f>
        <v>NOT VALID</v>
      </c>
      <c r="V25" t="str">
        <f>IFERROR(IFERROR(VLOOKUP($A25,'K-NETT'!$A$1:$AF$37898,20,FALSE),VLOOKUP($A25,'K-Wallet'!$A$1:$M$5000,0,FALSE)),"NOT VALID")</f>
        <v>NOT VALID</v>
      </c>
      <c r="W25" t="str">
        <f>IFERROR(IFERROR(VLOOKUP($A25,'K-NETT'!$A$1:$AF$37898,22,FALSE),VLOOKUP($A25,'K-Wallet'!$A$1:$M$5000,0,FALSE)),"NOT VALID")</f>
        <v>NOT VALID</v>
      </c>
      <c r="X25" t="str">
        <f>IFERROR(IFERROR(VLOOKUP($A25,'K-NETT'!$A$1:$AF$37898,23,FALSE),VLOOKUP($A25,'K-Wallet'!$A$1:$M$5000,0,FALSE)),"NOT VALID")</f>
        <v>NOT VALID</v>
      </c>
      <c r="Y25" t="str">
        <f>IFERROR(IFERROR(VLOOKUP($A25,'K-NETT'!$A$1:$AF$37898,26,FALSE),VLOOKUP($A25,'K-Wallet'!$A$1:$M$5000,0,FALSE)),"NOT VALID")</f>
        <v>NOT VALID</v>
      </c>
      <c r="Z25" t="str">
        <f>IFERROR(IFERROR(VLOOKUP($A25,'K-NETT'!$A$1:$AF$37898,30,FALSE),VLOOKUP($A25,'K-Wallet'!$A$1:$M$5000,11,FALSE)),"NOT VALID")</f>
        <v xml:space="preserve"> TOP UP K-WALLET</v>
      </c>
      <c r="AA25" s="31" t="e">
        <f t="shared" si="1"/>
        <v>#VALUE!</v>
      </c>
    </row>
    <row r="26" spans="1:27" x14ac:dyDescent="0.25">
      <c r="A26" t="str">
        <f t="shared" si="0"/>
        <v>1022461616</v>
      </c>
      <c r="B26">
        <v>17</v>
      </c>
      <c r="C26">
        <v>1022461616</v>
      </c>
      <c r="D26" t="s">
        <v>42</v>
      </c>
      <c r="E26" t="s">
        <v>43</v>
      </c>
      <c r="F26" s="9">
        <v>56650</v>
      </c>
      <c r="G26" s="2">
        <v>44043</v>
      </c>
      <c r="H26" s="3">
        <v>0.41548611111111106</v>
      </c>
      <c r="I26" t="s">
        <v>44</v>
      </c>
      <c r="J26">
        <v>63132053501</v>
      </c>
      <c r="K26" s="4" t="s">
        <v>101</v>
      </c>
      <c r="N26" t="str">
        <f>IFERROR(IFERROR(VLOOKUP($A26,'K-NETT'!$A$1:$AF$37898,1,FALSE),VLOOKUP($A26,'K-Wallet'!$A$1:$M$5000,1,FALSE)),"NOT VALID")</f>
        <v>NOT VALID</v>
      </c>
      <c r="O26" t="str">
        <f>IFERROR(IFERROR(VLOOKUP($A26,'K-NETT'!$A$1:$AF$37898,11,FALSE),VLOOKUP($A26,'K-Wallet'!$A$1:$M$5000,0,FALSE)),"NOT VALID")</f>
        <v>NOT VALID</v>
      </c>
      <c r="P26" t="str">
        <f>IFERROR(IFERROR(VLOOKUP($A26,'K-NETT'!$A$1:$AF$37898,14,FALSE),VLOOKUP($A26,'K-Wallet'!$A$1:$M$5000,8,FALSE)),"NOT VALID")</f>
        <v>NOT VALID</v>
      </c>
      <c r="Q26" t="str">
        <f>IFERROR(IFERROR(VLOOKUP($A26,'K-NETT'!$A$1:$AF$37898,15,FALSE),VLOOKUP($A26,'K-Wallet'!$A$1:$M$5000,9,FALSE)),"NOT VALID")</f>
        <v>NOT VALID</v>
      </c>
      <c r="R26" t="str">
        <f>IFERROR(IFERROR(VLOOKUP($A26,'K-NETT'!$A$1:$AF$37898,16,FALSE),VLOOKUP($A26,'K-Wallet'!$A$1:$M$5000,0,FALSE)),"NOT VALID")</f>
        <v>NOT VALID</v>
      </c>
      <c r="S26" t="str">
        <f>IFERROR(IFERROR(VLOOKUP($A26,'K-NETT'!$A$1:$AF$37898,17,FALSE),VLOOKUP($A26,'K-Wallet'!$A$1:$M$5000,0,FALSE)),"NOT VALID")</f>
        <v>NOT VALID</v>
      </c>
      <c r="T26" t="str">
        <f>IFERROR(IFERROR(VLOOKUP($A26,'K-NETT'!$A$1:$AF$37898,18,FALSE),VLOOKUP($A26,'K-Wallet'!$A$1:$M$5000,0,FALSE)),"NOT VALID")</f>
        <v>NOT VALID</v>
      </c>
      <c r="U26" t="str">
        <f>IFERROR(IFERROR(VLOOKUP($A26,'K-NETT'!$A$1:$AF$37898,19,FALSE),VLOOKUP($A26,'K-Wallet'!$A$1:$M$5000,0,FALSE)),"NOT VALID")</f>
        <v>NOT VALID</v>
      </c>
      <c r="V26" t="str">
        <f>IFERROR(IFERROR(VLOOKUP($A26,'K-NETT'!$A$1:$AF$37898,20,FALSE),VLOOKUP($A26,'K-Wallet'!$A$1:$M$5000,0,FALSE)),"NOT VALID")</f>
        <v>NOT VALID</v>
      </c>
      <c r="W26" t="str">
        <f>IFERROR(IFERROR(VLOOKUP($A26,'K-NETT'!$A$1:$AF$37898,22,FALSE),VLOOKUP($A26,'K-Wallet'!$A$1:$M$5000,0,FALSE)),"NOT VALID")</f>
        <v>NOT VALID</v>
      </c>
      <c r="X26" t="str">
        <f>IFERROR(IFERROR(VLOOKUP($A26,'K-NETT'!$A$1:$AF$37898,23,FALSE),VLOOKUP($A26,'K-Wallet'!$A$1:$M$5000,0,FALSE)),"NOT VALID")</f>
        <v>NOT VALID</v>
      </c>
      <c r="Y26" t="str">
        <f>IFERROR(IFERROR(VLOOKUP($A26,'K-NETT'!$A$1:$AF$37898,26,FALSE),VLOOKUP($A26,'K-Wallet'!$A$1:$M$5000,0,FALSE)),"NOT VALID")</f>
        <v>NOT VALID</v>
      </c>
      <c r="Z26" t="str">
        <f>IFERROR(IFERROR(VLOOKUP($A26,'K-NETT'!$A$1:$AF$37898,30,FALSE),VLOOKUP($A26,'K-Wallet'!$A$1:$M$5000,11,FALSE)),"NOT VALID")</f>
        <v>NOT VALID</v>
      </c>
      <c r="AA26" s="31" t="e">
        <f t="shared" si="1"/>
        <v>#VALUE!</v>
      </c>
    </row>
    <row r="27" spans="1:27" x14ac:dyDescent="0.25">
      <c r="A27" t="str">
        <f t="shared" si="0"/>
        <v>1843461738</v>
      </c>
      <c r="B27">
        <v>18</v>
      </c>
      <c r="C27">
        <v>1843461738</v>
      </c>
      <c r="D27" t="s">
        <v>42</v>
      </c>
      <c r="E27" t="s">
        <v>43</v>
      </c>
      <c r="F27" s="9">
        <v>966650</v>
      </c>
      <c r="G27" s="2">
        <v>44043</v>
      </c>
      <c r="H27" s="3">
        <v>0.41690972222222222</v>
      </c>
      <c r="I27" t="s">
        <v>44</v>
      </c>
      <c r="J27">
        <v>63132524401</v>
      </c>
      <c r="K27" s="4" t="s">
        <v>101</v>
      </c>
      <c r="N27" t="str">
        <f>IFERROR(IFERROR(VLOOKUP($A27,'K-NETT'!$A$1:$AF$37898,1,FALSE),VLOOKUP($A27,'K-Wallet'!$A$1:$M$5000,1,FALSE)),"NOT VALID")</f>
        <v>NOT VALID</v>
      </c>
      <c r="O27" t="str">
        <f>IFERROR(IFERROR(VLOOKUP($A27,'K-NETT'!$A$1:$AF$37898,11,FALSE),VLOOKUP($A27,'K-Wallet'!$A$1:$M$5000,0,FALSE)),"NOT VALID")</f>
        <v>NOT VALID</v>
      </c>
      <c r="P27" t="str">
        <f>IFERROR(IFERROR(VLOOKUP($A27,'K-NETT'!$A$1:$AF$37898,14,FALSE),VLOOKUP($A27,'K-Wallet'!$A$1:$M$5000,8,FALSE)),"NOT VALID")</f>
        <v>NOT VALID</v>
      </c>
      <c r="Q27" t="str">
        <f>IFERROR(IFERROR(VLOOKUP($A27,'K-NETT'!$A$1:$AF$37898,15,FALSE),VLOOKUP($A27,'K-Wallet'!$A$1:$M$5000,9,FALSE)),"NOT VALID")</f>
        <v>NOT VALID</v>
      </c>
      <c r="R27" t="str">
        <f>IFERROR(IFERROR(VLOOKUP($A27,'K-NETT'!$A$1:$AF$37898,16,FALSE),VLOOKUP($A27,'K-Wallet'!$A$1:$M$5000,0,FALSE)),"NOT VALID")</f>
        <v>NOT VALID</v>
      </c>
      <c r="S27" t="str">
        <f>IFERROR(IFERROR(VLOOKUP($A27,'K-NETT'!$A$1:$AF$37898,17,FALSE),VLOOKUP($A27,'K-Wallet'!$A$1:$M$5000,0,FALSE)),"NOT VALID")</f>
        <v>NOT VALID</v>
      </c>
      <c r="T27" t="str">
        <f>IFERROR(IFERROR(VLOOKUP($A27,'K-NETT'!$A$1:$AF$37898,18,FALSE),VLOOKUP($A27,'K-Wallet'!$A$1:$M$5000,0,FALSE)),"NOT VALID")</f>
        <v>NOT VALID</v>
      </c>
      <c r="U27" t="str">
        <f>IFERROR(IFERROR(VLOOKUP($A27,'K-NETT'!$A$1:$AF$37898,19,FALSE),VLOOKUP($A27,'K-Wallet'!$A$1:$M$5000,0,FALSE)),"NOT VALID")</f>
        <v>NOT VALID</v>
      </c>
      <c r="V27" t="str">
        <f>IFERROR(IFERROR(VLOOKUP($A27,'K-NETT'!$A$1:$AF$37898,20,FALSE),VLOOKUP($A27,'K-Wallet'!$A$1:$M$5000,0,FALSE)),"NOT VALID")</f>
        <v>NOT VALID</v>
      </c>
      <c r="W27" t="str">
        <f>IFERROR(IFERROR(VLOOKUP($A27,'K-NETT'!$A$1:$AF$37898,22,FALSE),VLOOKUP($A27,'K-Wallet'!$A$1:$M$5000,0,FALSE)),"NOT VALID")</f>
        <v>NOT VALID</v>
      </c>
      <c r="X27" t="str">
        <f>IFERROR(IFERROR(VLOOKUP($A27,'K-NETT'!$A$1:$AF$37898,23,FALSE),VLOOKUP($A27,'K-Wallet'!$A$1:$M$5000,0,FALSE)),"NOT VALID")</f>
        <v>NOT VALID</v>
      </c>
      <c r="Y27" t="str">
        <f>IFERROR(IFERROR(VLOOKUP($A27,'K-NETT'!$A$1:$AF$37898,26,FALSE),VLOOKUP($A27,'K-Wallet'!$A$1:$M$5000,0,FALSE)),"NOT VALID")</f>
        <v>NOT VALID</v>
      </c>
      <c r="Z27" t="str">
        <f>IFERROR(IFERROR(VLOOKUP($A27,'K-NETT'!$A$1:$AF$37898,30,FALSE),VLOOKUP($A27,'K-Wallet'!$A$1:$M$5000,11,FALSE)),"NOT VALID")</f>
        <v>NOT VALID</v>
      </c>
      <c r="AA27" s="31" t="e">
        <f t="shared" si="1"/>
        <v>#VALUE!</v>
      </c>
    </row>
    <row r="28" spans="1:27" x14ac:dyDescent="0.25">
      <c r="A28" t="str">
        <f t="shared" si="0"/>
        <v>1769761974</v>
      </c>
      <c r="B28">
        <v>19</v>
      </c>
      <c r="C28">
        <v>1769761974</v>
      </c>
      <c r="D28" t="s">
        <v>42</v>
      </c>
      <c r="E28" t="s">
        <v>43</v>
      </c>
      <c r="F28" s="9">
        <v>56650</v>
      </c>
      <c r="G28" s="2">
        <v>44043</v>
      </c>
      <c r="H28" s="3">
        <v>0.46668981481481481</v>
      </c>
      <c r="I28" t="s">
        <v>47</v>
      </c>
      <c r="J28">
        <v>63148767401</v>
      </c>
      <c r="K28" s="4" t="s">
        <v>101</v>
      </c>
      <c r="N28" t="str">
        <f>IFERROR(IFERROR(VLOOKUP($A28,'K-NETT'!$A$1:$AF$37898,1,FALSE),VLOOKUP($A28,'K-Wallet'!$A$1:$M$5000,1,FALSE)),"NOT VALID")</f>
        <v>NOT VALID</v>
      </c>
      <c r="O28" t="str">
        <f>IFERROR(IFERROR(VLOOKUP($A28,'K-NETT'!$A$1:$AF$37898,11,FALSE),VLOOKUP($A28,'K-Wallet'!$A$1:$M$5000,0,FALSE)),"NOT VALID")</f>
        <v>NOT VALID</v>
      </c>
      <c r="P28" t="str">
        <f>IFERROR(IFERROR(VLOOKUP($A28,'K-NETT'!$A$1:$AF$37898,14,FALSE),VLOOKUP($A28,'K-Wallet'!$A$1:$M$5000,8,FALSE)),"NOT VALID")</f>
        <v>NOT VALID</v>
      </c>
      <c r="Q28" t="str">
        <f>IFERROR(IFERROR(VLOOKUP($A28,'K-NETT'!$A$1:$AF$37898,15,FALSE),VLOOKUP($A28,'K-Wallet'!$A$1:$M$5000,9,FALSE)),"NOT VALID")</f>
        <v>NOT VALID</v>
      </c>
      <c r="R28" t="str">
        <f>IFERROR(IFERROR(VLOOKUP($A28,'K-NETT'!$A$1:$AF$37898,16,FALSE),VLOOKUP($A28,'K-Wallet'!$A$1:$M$5000,0,FALSE)),"NOT VALID")</f>
        <v>NOT VALID</v>
      </c>
      <c r="S28" t="str">
        <f>IFERROR(IFERROR(VLOOKUP($A28,'K-NETT'!$A$1:$AF$37898,17,FALSE),VLOOKUP($A28,'K-Wallet'!$A$1:$M$5000,0,FALSE)),"NOT VALID")</f>
        <v>NOT VALID</v>
      </c>
      <c r="T28" t="str">
        <f>IFERROR(IFERROR(VLOOKUP($A28,'K-NETT'!$A$1:$AF$37898,18,FALSE),VLOOKUP($A28,'K-Wallet'!$A$1:$M$5000,0,FALSE)),"NOT VALID")</f>
        <v>NOT VALID</v>
      </c>
      <c r="U28" t="str">
        <f>IFERROR(IFERROR(VLOOKUP($A28,'K-NETT'!$A$1:$AF$37898,19,FALSE),VLOOKUP($A28,'K-Wallet'!$A$1:$M$5000,0,FALSE)),"NOT VALID")</f>
        <v>NOT VALID</v>
      </c>
      <c r="V28" t="str">
        <f>IFERROR(IFERROR(VLOOKUP($A28,'K-NETT'!$A$1:$AF$37898,20,FALSE),VLOOKUP($A28,'K-Wallet'!$A$1:$M$5000,0,FALSE)),"NOT VALID")</f>
        <v>NOT VALID</v>
      </c>
      <c r="W28" t="str">
        <f>IFERROR(IFERROR(VLOOKUP($A28,'K-NETT'!$A$1:$AF$37898,22,FALSE),VLOOKUP($A28,'K-Wallet'!$A$1:$M$5000,0,FALSE)),"NOT VALID")</f>
        <v>NOT VALID</v>
      </c>
      <c r="X28" t="str">
        <f>IFERROR(IFERROR(VLOOKUP($A28,'K-NETT'!$A$1:$AF$37898,23,FALSE),VLOOKUP($A28,'K-Wallet'!$A$1:$M$5000,0,FALSE)),"NOT VALID")</f>
        <v>NOT VALID</v>
      </c>
      <c r="Y28" t="str">
        <f>IFERROR(IFERROR(VLOOKUP($A28,'K-NETT'!$A$1:$AF$37898,26,FALSE),VLOOKUP($A28,'K-Wallet'!$A$1:$M$5000,0,FALSE)),"NOT VALID")</f>
        <v>NOT VALID</v>
      </c>
      <c r="Z28" t="str">
        <f>IFERROR(IFERROR(VLOOKUP($A28,'K-NETT'!$A$1:$AF$37898,30,FALSE),VLOOKUP($A28,'K-Wallet'!$A$1:$M$5000,11,FALSE)),"NOT VALID")</f>
        <v>NOT VALID</v>
      </c>
      <c r="AA28" s="31" t="e">
        <f t="shared" si="1"/>
        <v>#VALUE!</v>
      </c>
    </row>
    <row r="29" spans="1:27" x14ac:dyDescent="0.25">
      <c r="A29" t="str">
        <f t="shared" si="0"/>
        <v>1233961489</v>
      </c>
      <c r="B29">
        <v>20</v>
      </c>
      <c r="C29">
        <v>1233961489</v>
      </c>
      <c r="D29" t="s">
        <v>42</v>
      </c>
      <c r="E29" t="s">
        <v>43</v>
      </c>
      <c r="F29" s="9">
        <v>176650</v>
      </c>
      <c r="G29" s="2">
        <v>44043</v>
      </c>
      <c r="H29" s="3">
        <v>0.47449074074074077</v>
      </c>
      <c r="I29" t="s">
        <v>44</v>
      </c>
      <c r="J29">
        <v>63151583101</v>
      </c>
      <c r="K29" s="4" t="s">
        <v>101</v>
      </c>
      <c r="N29" t="str">
        <f>IFERROR(IFERROR(VLOOKUP($A29,'K-NETT'!$A$1:$AF$37898,1,FALSE),VLOOKUP($A29,'K-Wallet'!$A$1:$M$5000,1,FALSE)),"NOT VALID")</f>
        <v>NOT VALID</v>
      </c>
      <c r="O29" t="str">
        <f>IFERROR(IFERROR(VLOOKUP($A29,'K-NETT'!$A$1:$AF$37898,11,FALSE),VLOOKUP($A29,'K-Wallet'!$A$1:$M$5000,0,FALSE)),"NOT VALID")</f>
        <v>NOT VALID</v>
      </c>
      <c r="P29" t="str">
        <f>IFERROR(IFERROR(VLOOKUP($A29,'K-NETT'!$A$1:$AF$37898,14,FALSE),VLOOKUP($A29,'K-Wallet'!$A$1:$M$5000,8,FALSE)),"NOT VALID")</f>
        <v>NOT VALID</v>
      </c>
      <c r="Q29" t="str">
        <f>IFERROR(IFERROR(VLOOKUP($A29,'K-NETT'!$A$1:$AF$37898,15,FALSE),VLOOKUP($A29,'K-Wallet'!$A$1:$M$5000,9,FALSE)),"NOT VALID")</f>
        <v>NOT VALID</v>
      </c>
      <c r="R29" t="str">
        <f>IFERROR(IFERROR(VLOOKUP($A29,'K-NETT'!$A$1:$AF$37898,16,FALSE),VLOOKUP($A29,'K-Wallet'!$A$1:$M$5000,0,FALSE)),"NOT VALID")</f>
        <v>NOT VALID</v>
      </c>
      <c r="S29" t="str">
        <f>IFERROR(IFERROR(VLOOKUP($A29,'K-NETT'!$A$1:$AF$37898,17,FALSE),VLOOKUP($A29,'K-Wallet'!$A$1:$M$5000,0,FALSE)),"NOT VALID")</f>
        <v>NOT VALID</v>
      </c>
      <c r="T29" t="str">
        <f>IFERROR(IFERROR(VLOOKUP($A29,'K-NETT'!$A$1:$AF$37898,18,FALSE),VLOOKUP($A29,'K-Wallet'!$A$1:$M$5000,0,FALSE)),"NOT VALID")</f>
        <v>NOT VALID</v>
      </c>
      <c r="U29" t="str">
        <f>IFERROR(IFERROR(VLOOKUP($A29,'K-NETT'!$A$1:$AF$37898,19,FALSE),VLOOKUP($A29,'K-Wallet'!$A$1:$M$5000,0,FALSE)),"NOT VALID")</f>
        <v>NOT VALID</v>
      </c>
      <c r="V29" t="str">
        <f>IFERROR(IFERROR(VLOOKUP($A29,'K-NETT'!$A$1:$AF$37898,20,FALSE),VLOOKUP($A29,'K-Wallet'!$A$1:$M$5000,0,FALSE)),"NOT VALID")</f>
        <v>NOT VALID</v>
      </c>
      <c r="W29" t="str">
        <f>IFERROR(IFERROR(VLOOKUP($A29,'K-NETT'!$A$1:$AF$37898,22,FALSE),VLOOKUP($A29,'K-Wallet'!$A$1:$M$5000,0,FALSE)),"NOT VALID")</f>
        <v>NOT VALID</v>
      </c>
      <c r="X29" t="str">
        <f>IFERROR(IFERROR(VLOOKUP($A29,'K-NETT'!$A$1:$AF$37898,23,FALSE),VLOOKUP($A29,'K-Wallet'!$A$1:$M$5000,0,FALSE)),"NOT VALID")</f>
        <v>NOT VALID</v>
      </c>
      <c r="Y29" t="str">
        <f>IFERROR(IFERROR(VLOOKUP($A29,'K-NETT'!$A$1:$AF$37898,26,FALSE),VLOOKUP($A29,'K-Wallet'!$A$1:$M$5000,0,FALSE)),"NOT VALID")</f>
        <v>NOT VALID</v>
      </c>
      <c r="Z29" t="str">
        <f>IFERROR(IFERROR(VLOOKUP($A29,'K-NETT'!$A$1:$AF$37898,30,FALSE),VLOOKUP($A29,'K-Wallet'!$A$1:$M$5000,11,FALSE)),"NOT VALID")</f>
        <v>NOT VALID</v>
      </c>
      <c r="AA29" s="31" t="e">
        <f t="shared" si="1"/>
        <v>#VALUE!</v>
      </c>
    </row>
    <row r="30" spans="1:27" x14ac:dyDescent="0.25">
      <c r="A30" t="str">
        <f t="shared" si="0"/>
        <v>1922961691</v>
      </c>
      <c r="B30">
        <v>21</v>
      </c>
      <c r="C30">
        <v>1922961691</v>
      </c>
      <c r="D30" t="s">
        <v>42</v>
      </c>
      <c r="E30" t="s">
        <v>43</v>
      </c>
      <c r="F30" s="9">
        <v>866650</v>
      </c>
      <c r="G30" s="2">
        <v>44043</v>
      </c>
      <c r="H30" s="3">
        <v>0.47644675925925922</v>
      </c>
      <c r="I30" t="s">
        <v>44</v>
      </c>
      <c r="J30">
        <v>63152202501</v>
      </c>
      <c r="K30" s="4" t="s">
        <v>101</v>
      </c>
      <c r="N30" t="str">
        <f>IFERROR(IFERROR(VLOOKUP($A30,'K-NETT'!$A$1:$AF$37898,1,FALSE),VLOOKUP($A30,'K-Wallet'!$A$1:$M$5000,1,FALSE)),"NOT VALID")</f>
        <v>NOT VALID</v>
      </c>
      <c r="O30" t="str">
        <f>IFERROR(IFERROR(VLOOKUP($A30,'K-NETT'!$A$1:$AF$37898,11,FALSE),VLOOKUP($A30,'K-Wallet'!$A$1:$M$5000,0,FALSE)),"NOT VALID")</f>
        <v>NOT VALID</v>
      </c>
      <c r="P30" t="str">
        <f>IFERROR(IFERROR(VLOOKUP($A30,'K-NETT'!$A$1:$AF$37898,14,FALSE),VLOOKUP($A30,'K-Wallet'!$A$1:$M$5000,8,FALSE)),"NOT VALID")</f>
        <v>NOT VALID</v>
      </c>
      <c r="Q30" t="str">
        <f>IFERROR(IFERROR(VLOOKUP($A30,'K-NETT'!$A$1:$AF$37898,15,FALSE),VLOOKUP($A30,'K-Wallet'!$A$1:$M$5000,9,FALSE)),"NOT VALID")</f>
        <v>NOT VALID</v>
      </c>
      <c r="R30" t="str">
        <f>IFERROR(IFERROR(VLOOKUP($A30,'K-NETT'!$A$1:$AF$37898,16,FALSE),VLOOKUP($A30,'K-Wallet'!$A$1:$M$5000,0,FALSE)),"NOT VALID")</f>
        <v>NOT VALID</v>
      </c>
      <c r="S30" t="str">
        <f>IFERROR(IFERROR(VLOOKUP($A30,'K-NETT'!$A$1:$AF$37898,17,FALSE),VLOOKUP($A30,'K-Wallet'!$A$1:$M$5000,0,FALSE)),"NOT VALID")</f>
        <v>NOT VALID</v>
      </c>
      <c r="T30" t="str">
        <f>IFERROR(IFERROR(VLOOKUP($A30,'K-NETT'!$A$1:$AF$37898,18,FALSE),VLOOKUP($A30,'K-Wallet'!$A$1:$M$5000,0,FALSE)),"NOT VALID")</f>
        <v>NOT VALID</v>
      </c>
      <c r="U30" t="str">
        <f>IFERROR(IFERROR(VLOOKUP($A30,'K-NETT'!$A$1:$AF$37898,19,FALSE),VLOOKUP($A30,'K-Wallet'!$A$1:$M$5000,0,FALSE)),"NOT VALID")</f>
        <v>NOT VALID</v>
      </c>
      <c r="V30" t="str">
        <f>IFERROR(IFERROR(VLOOKUP($A30,'K-NETT'!$A$1:$AF$37898,20,FALSE),VLOOKUP($A30,'K-Wallet'!$A$1:$M$5000,0,FALSE)),"NOT VALID")</f>
        <v>NOT VALID</v>
      </c>
      <c r="W30" t="str">
        <f>IFERROR(IFERROR(VLOOKUP($A30,'K-NETT'!$A$1:$AF$37898,22,FALSE),VLOOKUP($A30,'K-Wallet'!$A$1:$M$5000,0,FALSE)),"NOT VALID")</f>
        <v>NOT VALID</v>
      </c>
      <c r="X30" t="str">
        <f>IFERROR(IFERROR(VLOOKUP($A30,'K-NETT'!$A$1:$AF$37898,23,FALSE),VLOOKUP($A30,'K-Wallet'!$A$1:$M$5000,0,FALSE)),"NOT VALID")</f>
        <v>NOT VALID</v>
      </c>
      <c r="Y30" t="str">
        <f>IFERROR(IFERROR(VLOOKUP($A30,'K-NETT'!$A$1:$AF$37898,26,FALSE),VLOOKUP($A30,'K-Wallet'!$A$1:$M$5000,0,FALSE)),"NOT VALID")</f>
        <v>NOT VALID</v>
      </c>
      <c r="Z30" t="str">
        <f>IFERROR(IFERROR(VLOOKUP($A30,'K-NETT'!$A$1:$AF$37898,30,FALSE),VLOOKUP($A30,'K-Wallet'!$A$1:$M$5000,11,FALSE)),"NOT VALID")</f>
        <v>NOT VALID</v>
      </c>
      <c r="AA30" s="31" t="e">
        <f t="shared" si="1"/>
        <v>#VALUE!</v>
      </c>
    </row>
    <row r="31" spans="1:27" x14ac:dyDescent="0.25">
      <c r="A31" t="str">
        <f t="shared" si="0"/>
        <v>1163171793</v>
      </c>
      <c r="B31">
        <v>22</v>
      </c>
      <c r="C31">
        <v>1163171793</v>
      </c>
      <c r="D31" t="s">
        <v>42</v>
      </c>
      <c r="E31" t="s">
        <v>43</v>
      </c>
      <c r="F31" s="9">
        <v>64650</v>
      </c>
      <c r="G31" s="2">
        <v>44043</v>
      </c>
      <c r="H31" s="3">
        <v>0.49796296296296294</v>
      </c>
      <c r="I31" t="s">
        <v>46</v>
      </c>
      <c r="J31">
        <v>63159788601</v>
      </c>
      <c r="K31" s="4" t="s">
        <v>101</v>
      </c>
      <c r="N31" t="str">
        <f>IFERROR(IFERROR(VLOOKUP($A31,'K-NETT'!$A$1:$AF$37898,1,FALSE),VLOOKUP($A31,'K-Wallet'!$A$1:$M$5000,1,FALSE)),"NOT VALID")</f>
        <v>NOT VALID</v>
      </c>
      <c r="O31" t="str">
        <f>IFERROR(IFERROR(VLOOKUP($A31,'K-NETT'!$A$1:$AF$37898,11,FALSE),VLOOKUP($A31,'K-Wallet'!$A$1:$M$5000,0,FALSE)),"NOT VALID")</f>
        <v>NOT VALID</v>
      </c>
      <c r="P31" t="str">
        <f>IFERROR(IFERROR(VLOOKUP($A31,'K-NETT'!$A$1:$AF$37898,14,FALSE),VLOOKUP($A31,'K-Wallet'!$A$1:$M$5000,8,FALSE)),"NOT VALID")</f>
        <v>NOT VALID</v>
      </c>
      <c r="Q31" t="str">
        <f>IFERROR(IFERROR(VLOOKUP($A31,'K-NETT'!$A$1:$AF$37898,15,FALSE),VLOOKUP($A31,'K-Wallet'!$A$1:$M$5000,9,FALSE)),"NOT VALID")</f>
        <v>NOT VALID</v>
      </c>
      <c r="R31" t="str">
        <f>IFERROR(IFERROR(VLOOKUP($A31,'K-NETT'!$A$1:$AF$37898,16,FALSE),VLOOKUP($A31,'K-Wallet'!$A$1:$M$5000,0,FALSE)),"NOT VALID")</f>
        <v>NOT VALID</v>
      </c>
      <c r="S31" t="str">
        <f>IFERROR(IFERROR(VLOOKUP($A31,'K-NETT'!$A$1:$AF$37898,17,FALSE),VLOOKUP($A31,'K-Wallet'!$A$1:$M$5000,0,FALSE)),"NOT VALID")</f>
        <v>NOT VALID</v>
      </c>
      <c r="T31" t="str">
        <f>IFERROR(IFERROR(VLOOKUP($A31,'K-NETT'!$A$1:$AF$37898,18,FALSE),VLOOKUP($A31,'K-Wallet'!$A$1:$M$5000,0,FALSE)),"NOT VALID")</f>
        <v>NOT VALID</v>
      </c>
      <c r="U31" t="str">
        <f>IFERROR(IFERROR(VLOOKUP($A31,'K-NETT'!$A$1:$AF$37898,19,FALSE),VLOOKUP($A31,'K-Wallet'!$A$1:$M$5000,0,FALSE)),"NOT VALID")</f>
        <v>NOT VALID</v>
      </c>
      <c r="V31" t="str">
        <f>IFERROR(IFERROR(VLOOKUP($A31,'K-NETT'!$A$1:$AF$37898,20,FALSE),VLOOKUP($A31,'K-Wallet'!$A$1:$M$5000,0,FALSE)),"NOT VALID")</f>
        <v>NOT VALID</v>
      </c>
      <c r="W31" t="str">
        <f>IFERROR(IFERROR(VLOOKUP($A31,'K-NETT'!$A$1:$AF$37898,22,FALSE),VLOOKUP($A31,'K-Wallet'!$A$1:$M$5000,0,FALSE)),"NOT VALID")</f>
        <v>NOT VALID</v>
      </c>
      <c r="X31" t="str">
        <f>IFERROR(IFERROR(VLOOKUP($A31,'K-NETT'!$A$1:$AF$37898,23,FALSE),VLOOKUP($A31,'K-Wallet'!$A$1:$M$5000,0,FALSE)),"NOT VALID")</f>
        <v>NOT VALID</v>
      </c>
      <c r="Y31" t="str">
        <f>IFERROR(IFERROR(VLOOKUP($A31,'K-NETT'!$A$1:$AF$37898,26,FALSE),VLOOKUP($A31,'K-Wallet'!$A$1:$M$5000,0,FALSE)),"NOT VALID")</f>
        <v>NOT VALID</v>
      </c>
      <c r="Z31" t="str">
        <f>IFERROR(IFERROR(VLOOKUP($A31,'K-NETT'!$A$1:$AF$37898,30,FALSE),VLOOKUP($A31,'K-Wallet'!$A$1:$M$5000,11,FALSE)),"NOT VALID")</f>
        <v>NOT VALID</v>
      </c>
      <c r="AA31" s="31" t="e">
        <f t="shared" si="1"/>
        <v>#VALUE!</v>
      </c>
    </row>
    <row r="32" spans="1:27" x14ac:dyDescent="0.25">
      <c r="A32" t="str">
        <f t="shared" si="0"/>
        <v>1183171317</v>
      </c>
      <c r="B32">
        <v>23</v>
      </c>
      <c r="C32">
        <v>1183171317</v>
      </c>
      <c r="D32" t="s">
        <v>42</v>
      </c>
      <c r="E32" t="s">
        <v>43</v>
      </c>
      <c r="F32" s="9">
        <v>636650</v>
      </c>
      <c r="G32" s="2">
        <v>44043</v>
      </c>
      <c r="H32" s="3">
        <v>0.49797453703703703</v>
      </c>
      <c r="I32" t="s">
        <v>44</v>
      </c>
      <c r="J32">
        <v>63159814001</v>
      </c>
      <c r="K32" s="4" t="s">
        <v>101</v>
      </c>
      <c r="N32" t="str">
        <f>IFERROR(IFERROR(VLOOKUP($A32,'K-NETT'!$A$1:$AF$37898,1,FALSE),VLOOKUP($A32,'K-Wallet'!$A$1:$M$5000,1,FALSE)),"NOT VALID")</f>
        <v>NOT VALID</v>
      </c>
      <c r="O32" t="str">
        <f>IFERROR(IFERROR(VLOOKUP($A32,'K-NETT'!$A$1:$AF$37898,11,FALSE),VLOOKUP($A32,'K-Wallet'!$A$1:$M$5000,0,FALSE)),"NOT VALID")</f>
        <v>NOT VALID</v>
      </c>
      <c r="P32" t="str">
        <f>IFERROR(IFERROR(VLOOKUP($A32,'K-NETT'!$A$1:$AF$37898,14,FALSE),VLOOKUP($A32,'K-Wallet'!$A$1:$M$5000,8,FALSE)),"NOT VALID")</f>
        <v>NOT VALID</v>
      </c>
      <c r="Q32" t="str">
        <f>IFERROR(IFERROR(VLOOKUP($A32,'K-NETT'!$A$1:$AF$37898,15,FALSE),VLOOKUP($A32,'K-Wallet'!$A$1:$M$5000,9,FALSE)),"NOT VALID")</f>
        <v>NOT VALID</v>
      </c>
      <c r="R32" t="str">
        <f>IFERROR(IFERROR(VLOOKUP($A32,'K-NETT'!$A$1:$AF$37898,16,FALSE),VLOOKUP($A32,'K-Wallet'!$A$1:$M$5000,0,FALSE)),"NOT VALID")</f>
        <v>NOT VALID</v>
      </c>
      <c r="S32" t="str">
        <f>IFERROR(IFERROR(VLOOKUP($A32,'K-NETT'!$A$1:$AF$37898,17,FALSE),VLOOKUP($A32,'K-Wallet'!$A$1:$M$5000,0,FALSE)),"NOT VALID")</f>
        <v>NOT VALID</v>
      </c>
      <c r="T32" t="str">
        <f>IFERROR(IFERROR(VLOOKUP($A32,'K-NETT'!$A$1:$AF$37898,18,FALSE),VLOOKUP($A32,'K-Wallet'!$A$1:$M$5000,0,FALSE)),"NOT VALID")</f>
        <v>NOT VALID</v>
      </c>
      <c r="U32" t="str">
        <f>IFERROR(IFERROR(VLOOKUP($A32,'K-NETT'!$A$1:$AF$37898,19,FALSE),VLOOKUP($A32,'K-Wallet'!$A$1:$M$5000,0,FALSE)),"NOT VALID")</f>
        <v>NOT VALID</v>
      </c>
      <c r="V32" t="str">
        <f>IFERROR(IFERROR(VLOOKUP($A32,'K-NETT'!$A$1:$AF$37898,20,FALSE),VLOOKUP($A32,'K-Wallet'!$A$1:$M$5000,0,FALSE)),"NOT VALID")</f>
        <v>NOT VALID</v>
      </c>
      <c r="W32" t="str">
        <f>IFERROR(IFERROR(VLOOKUP($A32,'K-NETT'!$A$1:$AF$37898,22,FALSE),VLOOKUP($A32,'K-Wallet'!$A$1:$M$5000,0,FALSE)),"NOT VALID")</f>
        <v>NOT VALID</v>
      </c>
      <c r="X32" t="str">
        <f>IFERROR(IFERROR(VLOOKUP($A32,'K-NETT'!$A$1:$AF$37898,23,FALSE),VLOOKUP($A32,'K-Wallet'!$A$1:$M$5000,0,FALSE)),"NOT VALID")</f>
        <v>NOT VALID</v>
      </c>
      <c r="Y32" t="str">
        <f>IFERROR(IFERROR(VLOOKUP($A32,'K-NETT'!$A$1:$AF$37898,26,FALSE),VLOOKUP($A32,'K-Wallet'!$A$1:$M$5000,0,FALSE)),"NOT VALID")</f>
        <v>NOT VALID</v>
      </c>
      <c r="Z32" t="str">
        <f>IFERROR(IFERROR(VLOOKUP($A32,'K-NETT'!$A$1:$AF$37898,30,FALSE),VLOOKUP($A32,'K-Wallet'!$A$1:$M$5000,11,FALSE)),"NOT VALID")</f>
        <v>NOT VALID</v>
      </c>
      <c r="AA32" s="31" t="e">
        <f t="shared" si="1"/>
        <v>#VALUE!</v>
      </c>
    </row>
    <row r="33" spans="1:27" x14ac:dyDescent="0.25">
      <c r="A33" t="str">
        <f t="shared" si="0"/>
        <v>1433471926</v>
      </c>
      <c r="B33">
        <v>24</v>
      </c>
      <c r="C33">
        <v>1433471926</v>
      </c>
      <c r="D33" t="s">
        <v>42</v>
      </c>
      <c r="E33" t="s">
        <v>43</v>
      </c>
      <c r="F33" s="9">
        <v>968650</v>
      </c>
      <c r="G33" s="2">
        <v>44043</v>
      </c>
      <c r="H33" s="3">
        <v>0.53597222222222218</v>
      </c>
      <c r="I33" t="s">
        <v>44</v>
      </c>
      <c r="J33">
        <v>63173160601</v>
      </c>
      <c r="K33" s="4" t="s">
        <v>101</v>
      </c>
      <c r="N33" t="str">
        <f>IFERROR(IFERROR(VLOOKUP($A33,'K-NETT'!$A$1:$AF$37898,1,FALSE),VLOOKUP($A33,'K-Wallet'!$A$1:$M$5000,1,FALSE)),"NOT VALID")</f>
        <v>NOT VALID</v>
      </c>
      <c r="O33" t="str">
        <f>IFERROR(IFERROR(VLOOKUP($A33,'K-NETT'!$A$1:$AF$37898,11,FALSE),VLOOKUP($A33,'K-Wallet'!$A$1:$M$5000,0,FALSE)),"NOT VALID")</f>
        <v>NOT VALID</v>
      </c>
      <c r="P33" t="str">
        <f>IFERROR(IFERROR(VLOOKUP($A33,'K-NETT'!$A$1:$AF$37898,14,FALSE),VLOOKUP($A33,'K-Wallet'!$A$1:$M$5000,8,FALSE)),"NOT VALID")</f>
        <v>NOT VALID</v>
      </c>
      <c r="Q33" t="str">
        <f>IFERROR(IFERROR(VLOOKUP($A33,'K-NETT'!$A$1:$AF$37898,15,FALSE),VLOOKUP($A33,'K-Wallet'!$A$1:$M$5000,9,FALSE)),"NOT VALID")</f>
        <v>NOT VALID</v>
      </c>
      <c r="R33" t="str">
        <f>IFERROR(IFERROR(VLOOKUP($A33,'K-NETT'!$A$1:$AF$37898,16,FALSE),VLOOKUP($A33,'K-Wallet'!$A$1:$M$5000,0,FALSE)),"NOT VALID")</f>
        <v>NOT VALID</v>
      </c>
      <c r="S33" t="str">
        <f>IFERROR(IFERROR(VLOOKUP($A33,'K-NETT'!$A$1:$AF$37898,17,FALSE),VLOOKUP($A33,'K-Wallet'!$A$1:$M$5000,0,FALSE)),"NOT VALID")</f>
        <v>NOT VALID</v>
      </c>
      <c r="T33" t="str">
        <f>IFERROR(IFERROR(VLOOKUP($A33,'K-NETT'!$A$1:$AF$37898,18,FALSE),VLOOKUP($A33,'K-Wallet'!$A$1:$M$5000,0,FALSE)),"NOT VALID")</f>
        <v>NOT VALID</v>
      </c>
      <c r="U33" t="str">
        <f>IFERROR(IFERROR(VLOOKUP($A33,'K-NETT'!$A$1:$AF$37898,19,FALSE),VLOOKUP($A33,'K-Wallet'!$A$1:$M$5000,0,FALSE)),"NOT VALID")</f>
        <v>NOT VALID</v>
      </c>
      <c r="V33" t="str">
        <f>IFERROR(IFERROR(VLOOKUP($A33,'K-NETT'!$A$1:$AF$37898,20,FALSE),VLOOKUP($A33,'K-Wallet'!$A$1:$M$5000,0,FALSE)),"NOT VALID")</f>
        <v>NOT VALID</v>
      </c>
      <c r="W33" t="str">
        <f>IFERROR(IFERROR(VLOOKUP($A33,'K-NETT'!$A$1:$AF$37898,22,FALSE),VLOOKUP($A33,'K-Wallet'!$A$1:$M$5000,0,FALSE)),"NOT VALID")</f>
        <v>NOT VALID</v>
      </c>
      <c r="X33" t="str">
        <f>IFERROR(IFERROR(VLOOKUP($A33,'K-NETT'!$A$1:$AF$37898,23,FALSE),VLOOKUP($A33,'K-Wallet'!$A$1:$M$5000,0,FALSE)),"NOT VALID")</f>
        <v>NOT VALID</v>
      </c>
      <c r="Y33" t="str">
        <f>IFERROR(IFERROR(VLOOKUP($A33,'K-NETT'!$A$1:$AF$37898,26,FALSE),VLOOKUP($A33,'K-Wallet'!$A$1:$M$5000,0,FALSE)),"NOT VALID")</f>
        <v>NOT VALID</v>
      </c>
      <c r="Z33" t="str">
        <f>IFERROR(IFERROR(VLOOKUP($A33,'K-NETT'!$A$1:$AF$37898,30,FALSE),VLOOKUP($A33,'K-Wallet'!$A$1:$M$5000,11,FALSE)),"NOT VALID")</f>
        <v>NOT VALID</v>
      </c>
      <c r="AA33" s="31" t="e">
        <f t="shared" si="1"/>
        <v>#VALUE!</v>
      </c>
    </row>
    <row r="34" spans="1:27" x14ac:dyDescent="0.25">
      <c r="A34" t="str">
        <f t="shared" si="0"/>
        <v>1185561366</v>
      </c>
      <c r="B34">
        <v>25</v>
      </c>
      <c r="C34">
        <v>1185561366</v>
      </c>
      <c r="D34" t="s">
        <v>42</v>
      </c>
      <c r="E34" t="s">
        <v>43</v>
      </c>
      <c r="F34" s="9">
        <v>343650</v>
      </c>
      <c r="G34" s="2">
        <v>44043</v>
      </c>
      <c r="H34" s="3">
        <v>0.53699074074074071</v>
      </c>
      <c r="I34" t="s">
        <v>44</v>
      </c>
      <c r="J34">
        <v>63173460801</v>
      </c>
      <c r="K34" s="4" t="s">
        <v>101</v>
      </c>
      <c r="N34" t="str">
        <f>IFERROR(IFERROR(VLOOKUP($A34,'K-NETT'!$A$1:$AF$37898,1,FALSE),VLOOKUP($A34,'K-Wallet'!$A$1:$M$5000,1,FALSE)),"NOT VALID")</f>
        <v>NOT VALID</v>
      </c>
      <c r="O34" t="str">
        <f>IFERROR(IFERROR(VLOOKUP($A34,'K-NETT'!$A$1:$AF$37898,11,FALSE),VLOOKUP($A34,'K-Wallet'!$A$1:$M$5000,0,FALSE)),"NOT VALID")</f>
        <v>NOT VALID</v>
      </c>
      <c r="P34" t="str">
        <f>IFERROR(IFERROR(VLOOKUP($A34,'K-NETT'!$A$1:$AF$37898,14,FALSE),VLOOKUP($A34,'K-Wallet'!$A$1:$M$5000,8,FALSE)),"NOT VALID")</f>
        <v>NOT VALID</v>
      </c>
      <c r="Q34" t="str">
        <f>IFERROR(IFERROR(VLOOKUP($A34,'K-NETT'!$A$1:$AF$37898,15,FALSE),VLOOKUP($A34,'K-Wallet'!$A$1:$M$5000,9,FALSE)),"NOT VALID")</f>
        <v>NOT VALID</v>
      </c>
      <c r="R34" t="str">
        <f>IFERROR(IFERROR(VLOOKUP($A34,'K-NETT'!$A$1:$AF$37898,16,FALSE),VLOOKUP($A34,'K-Wallet'!$A$1:$M$5000,0,FALSE)),"NOT VALID")</f>
        <v>NOT VALID</v>
      </c>
      <c r="S34" t="str">
        <f>IFERROR(IFERROR(VLOOKUP($A34,'K-NETT'!$A$1:$AF$37898,17,FALSE),VLOOKUP($A34,'K-Wallet'!$A$1:$M$5000,0,FALSE)),"NOT VALID")</f>
        <v>NOT VALID</v>
      </c>
      <c r="T34" t="str">
        <f>IFERROR(IFERROR(VLOOKUP($A34,'K-NETT'!$A$1:$AF$37898,18,FALSE),VLOOKUP($A34,'K-Wallet'!$A$1:$M$5000,0,FALSE)),"NOT VALID")</f>
        <v>NOT VALID</v>
      </c>
      <c r="U34" t="str">
        <f>IFERROR(IFERROR(VLOOKUP($A34,'K-NETT'!$A$1:$AF$37898,19,FALSE),VLOOKUP($A34,'K-Wallet'!$A$1:$M$5000,0,FALSE)),"NOT VALID")</f>
        <v>NOT VALID</v>
      </c>
      <c r="V34" t="str">
        <f>IFERROR(IFERROR(VLOOKUP($A34,'K-NETT'!$A$1:$AF$37898,20,FALSE),VLOOKUP($A34,'K-Wallet'!$A$1:$M$5000,0,FALSE)),"NOT VALID")</f>
        <v>NOT VALID</v>
      </c>
      <c r="W34" t="str">
        <f>IFERROR(IFERROR(VLOOKUP($A34,'K-NETT'!$A$1:$AF$37898,22,FALSE),VLOOKUP($A34,'K-Wallet'!$A$1:$M$5000,0,FALSE)),"NOT VALID")</f>
        <v>NOT VALID</v>
      </c>
      <c r="X34" t="str">
        <f>IFERROR(IFERROR(VLOOKUP($A34,'K-NETT'!$A$1:$AF$37898,23,FALSE),VLOOKUP($A34,'K-Wallet'!$A$1:$M$5000,0,FALSE)),"NOT VALID")</f>
        <v>NOT VALID</v>
      </c>
      <c r="Y34" t="str">
        <f>IFERROR(IFERROR(VLOOKUP($A34,'K-NETT'!$A$1:$AF$37898,26,FALSE),VLOOKUP($A34,'K-Wallet'!$A$1:$M$5000,0,FALSE)),"NOT VALID")</f>
        <v>NOT VALID</v>
      </c>
      <c r="Z34" t="str">
        <f>IFERROR(IFERROR(VLOOKUP($A34,'K-NETT'!$A$1:$AF$37898,30,FALSE),VLOOKUP($A34,'K-Wallet'!$A$1:$M$5000,11,FALSE)),"NOT VALID")</f>
        <v>NOT VALID</v>
      </c>
      <c r="AA34" s="31" t="e">
        <f t="shared" si="1"/>
        <v>#VALUE!</v>
      </c>
    </row>
    <row r="35" spans="1:27" x14ac:dyDescent="0.25">
      <c r="A35" t="str">
        <f t="shared" si="0"/>
        <v>1231961461</v>
      </c>
      <c r="B35">
        <v>26</v>
      </c>
      <c r="C35">
        <v>1231961461</v>
      </c>
      <c r="D35" t="s">
        <v>42</v>
      </c>
      <c r="E35" t="s">
        <v>43</v>
      </c>
      <c r="F35" s="9">
        <v>300650</v>
      </c>
      <c r="G35" s="2">
        <v>44043</v>
      </c>
      <c r="H35" s="3">
        <v>0.53900462962962969</v>
      </c>
      <c r="I35" t="s">
        <v>47</v>
      </c>
      <c r="J35">
        <v>63174292701</v>
      </c>
      <c r="K35" s="4" t="s">
        <v>101</v>
      </c>
      <c r="N35" t="str">
        <f>IFERROR(IFERROR(VLOOKUP($A35,'K-NETT'!$A$1:$AF$37898,1,FALSE),VLOOKUP($A35,'K-Wallet'!$A$1:$M$5000,1,FALSE)),"NOT VALID")</f>
        <v>NOT VALID</v>
      </c>
      <c r="O35" t="str">
        <f>IFERROR(IFERROR(VLOOKUP($A35,'K-NETT'!$A$1:$AF$37898,11,FALSE),VLOOKUP($A35,'K-Wallet'!$A$1:$M$5000,0,FALSE)),"NOT VALID")</f>
        <v>NOT VALID</v>
      </c>
      <c r="P35" t="str">
        <f>IFERROR(IFERROR(VLOOKUP($A35,'K-NETT'!$A$1:$AF$37898,14,FALSE),VLOOKUP($A35,'K-Wallet'!$A$1:$M$5000,8,FALSE)),"NOT VALID")</f>
        <v>NOT VALID</v>
      </c>
      <c r="Q35" t="str">
        <f>IFERROR(IFERROR(VLOOKUP($A35,'K-NETT'!$A$1:$AF$37898,15,FALSE),VLOOKUP($A35,'K-Wallet'!$A$1:$M$5000,9,FALSE)),"NOT VALID")</f>
        <v>NOT VALID</v>
      </c>
      <c r="R35" t="str">
        <f>IFERROR(IFERROR(VLOOKUP($A35,'K-NETT'!$A$1:$AF$37898,16,FALSE),VLOOKUP($A35,'K-Wallet'!$A$1:$M$5000,0,FALSE)),"NOT VALID")</f>
        <v>NOT VALID</v>
      </c>
      <c r="S35" t="str">
        <f>IFERROR(IFERROR(VLOOKUP($A35,'K-NETT'!$A$1:$AF$37898,17,FALSE),VLOOKUP($A35,'K-Wallet'!$A$1:$M$5000,0,FALSE)),"NOT VALID")</f>
        <v>NOT VALID</v>
      </c>
      <c r="T35" t="str">
        <f>IFERROR(IFERROR(VLOOKUP($A35,'K-NETT'!$A$1:$AF$37898,18,FALSE),VLOOKUP($A35,'K-Wallet'!$A$1:$M$5000,0,FALSE)),"NOT VALID")</f>
        <v>NOT VALID</v>
      </c>
      <c r="U35" t="str">
        <f>IFERROR(IFERROR(VLOOKUP($A35,'K-NETT'!$A$1:$AF$37898,19,FALSE),VLOOKUP($A35,'K-Wallet'!$A$1:$M$5000,0,FALSE)),"NOT VALID")</f>
        <v>NOT VALID</v>
      </c>
      <c r="V35" t="str">
        <f>IFERROR(IFERROR(VLOOKUP($A35,'K-NETT'!$A$1:$AF$37898,20,FALSE),VLOOKUP($A35,'K-Wallet'!$A$1:$M$5000,0,FALSE)),"NOT VALID")</f>
        <v>NOT VALID</v>
      </c>
      <c r="W35" t="str">
        <f>IFERROR(IFERROR(VLOOKUP($A35,'K-NETT'!$A$1:$AF$37898,22,FALSE),VLOOKUP($A35,'K-Wallet'!$A$1:$M$5000,0,FALSE)),"NOT VALID")</f>
        <v>NOT VALID</v>
      </c>
      <c r="X35" t="str">
        <f>IFERROR(IFERROR(VLOOKUP($A35,'K-NETT'!$A$1:$AF$37898,23,FALSE),VLOOKUP($A35,'K-Wallet'!$A$1:$M$5000,0,FALSE)),"NOT VALID")</f>
        <v>NOT VALID</v>
      </c>
      <c r="Y35" t="str">
        <f>IFERROR(IFERROR(VLOOKUP($A35,'K-NETT'!$A$1:$AF$37898,26,FALSE),VLOOKUP($A35,'K-Wallet'!$A$1:$M$5000,0,FALSE)),"NOT VALID")</f>
        <v>NOT VALID</v>
      </c>
      <c r="Z35" t="str">
        <f>IFERROR(IFERROR(VLOOKUP($A35,'K-NETT'!$A$1:$AF$37898,30,FALSE),VLOOKUP($A35,'K-Wallet'!$A$1:$M$5000,11,FALSE)),"NOT VALID")</f>
        <v>NOT VALID</v>
      </c>
      <c r="AA35" s="31" t="e">
        <f t="shared" si="1"/>
        <v>#VALUE!</v>
      </c>
    </row>
    <row r="36" spans="1:27" x14ac:dyDescent="0.25">
      <c r="A36" t="str">
        <f t="shared" si="0"/>
        <v>1992471042</v>
      </c>
      <c r="B36">
        <v>27</v>
      </c>
      <c r="C36">
        <v>1992471042</v>
      </c>
      <c r="D36" t="s">
        <v>42</v>
      </c>
      <c r="E36" t="s">
        <v>43</v>
      </c>
      <c r="F36" s="9">
        <v>1188650</v>
      </c>
      <c r="G36" s="2">
        <v>44043</v>
      </c>
      <c r="H36" s="3">
        <v>0.54281250000000003</v>
      </c>
      <c r="I36" t="s">
        <v>44</v>
      </c>
      <c r="J36">
        <v>63175771901</v>
      </c>
      <c r="K36" s="4" t="s">
        <v>101</v>
      </c>
      <c r="N36" t="str">
        <f>IFERROR(IFERROR(VLOOKUP($A36,'K-NETT'!$A$1:$AF$37898,1,FALSE),VLOOKUP($A36,'K-Wallet'!$A$1:$M$5000,1,FALSE)),"NOT VALID")</f>
        <v>NOT VALID</v>
      </c>
      <c r="O36" t="str">
        <f>IFERROR(IFERROR(VLOOKUP($A36,'K-NETT'!$A$1:$AF$37898,11,FALSE),VLOOKUP($A36,'K-Wallet'!$A$1:$M$5000,0,FALSE)),"NOT VALID")</f>
        <v>NOT VALID</v>
      </c>
      <c r="P36" t="str">
        <f>IFERROR(IFERROR(VLOOKUP($A36,'K-NETT'!$A$1:$AF$37898,14,FALSE),VLOOKUP($A36,'K-Wallet'!$A$1:$M$5000,8,FALSE)),"NOT VALID")</f>
        <v>NOT VALID</v>
      </c>
      <c r="Q36" t="str">
        <f>IFERROR(IFERROR(VLOOKUP($A36,'K-NETT'!$A$1:$AF$37898,15,FALSE),VLOOKUP($A36,'K-Wallet'!$A$1:$M$5000,9,FALSE)),"NOT VALID")</f>
        <v>NOT VALID</v>
      </c>
      <c r="R36" t="str">
        <f>IFERROR(IFERROR(VLOOKUP($A36,'K-NETT'!$A$1:$AF$37898,16,FALSE),VLOOKUP($A36,'K-Wallet'!$A$1:$M$5000,0,FALSE)),"NOT VALID")</f>
        <v>NOT VALID</v>
      </c>
      <c r="S36" t="str">
        <f>IFERROR(IFERROR(VLOOKUP($A36,'K-NETT'!$A$1:$AF$37898,17,FALSE),VLOOKUP($A36,'K-Wallet'!$A$1:$M$5000,0,FALSE)),"NOT VALID")</f>
        <v>NOT VALID</v>
      </c>
      <c r="T36" t="str">
        <f>IFERROR(IFERROR(VLOOKUP($A36,'K-NETT'!$A$1:$AF$37898,18,FALSE),VLOOKUP($A36,'K-Wallet'!$A$1:$M$5000,0,FALSE)),"NOT VALID")</f>
        <v>NOT VALID</v>
      </c>
      <c r="U36" t="str">
        <f>IFERROR(IFERROR(VLOOKUP($A36,'K-NETT'!$A$1:$AF$37898,19,FALSE),VLOOKUP($A36,'K-Wallet'!$A$1:$M$5000,0,FALSE)),"NOT VALID")</f>
        <v>NOT VALID</v>
      </c>
      <c r="V36" t="str">
        <f>IFERROR(IFERROR(VLOOKUP($A36,'K-NETT'!$A$1:$AF$37898,20,FALSE),VLOOKUP($A36,'K-Wallet'!$A$1:$M$5000,0,FALSE)),"NOT VALID")</f>
        <v>NOT VALID</v>
      </c>
      <c r="W36" t="str">
        <f>IFERROR(IFERROR(VLOOKUP($A36,'K-NETT'!$A$1:$AF$37898,22,FALSE),VLOOKUP($A36,'K-Wallet'!$A$1:$M$5000,0,FALSE)),"NOT VALID")</f>
        <v>NOT VALID</v>
      </c>
      <c r="X36" t="str">
        <f>IFERROR(IFERROR(VLOOKUP($A36,'K-NETT'!$A$1:$AF$37898,23,FALSE),VLOOKUP($A36,'K-Wallet'!$A$1:$M$5000,0,FALSE)),"NOT VALID")</f>
        <v>NOT VALID</v>
      </c>
      <c r="Y36" t="str">
        <f>IFERROR(IFERROR(VLOOKUP($A36,'K-NETT'!$A$1:$AF$37898,26,FALSE),VLOOKUP($A36,'K-Wallet'!$A$1:$M$5000,0,FALSE)),"NOT VALID")</f>
        <v>NOT VALID</v>
      </c>
      <c r="Z36" t="str">
        <f>IFERROR(IFERROR(VLOOKUP($A36,'K-NETT'!$A$1:$AF$37898,30,FALSE),VLOOKUP($A36,'K-Wallet'!$A$1:$M$5000,11,FALSE)),"NOT VALID")</f>
        <v>NOT VALID</v>
      </c>
      <c r="AA36" s="31" t="e">
        <f t="shared" si="1"/>
        <v>#VALUE!</v>
      </c>
    </row>
    <row r="37" spans="1:27" x14ac:dyDescent="0.25">
      <c r="A37" t="str">
        <f t="shared" si="0"/>
        <v>1951771111</v>
      </c>
      <c r="B37">
        <v>28</v>
      </c>
      <c r="C37">
        <v>1951771111</v>
      </c>
      <c r="D37" t="s">
        <v>42</v>
      </c>
      <c r="E37" t="s">
        <v>43</v>
      </c>
      <c r="F37" s="9">
        <v>677650</v>
      </c>
      <c r="G37" s="2">
        <v>44043</v>
      </c>
      <c r="H37" s="3">
        <v>0.56524305555555554</v>
      </c>
      <c r="I37" t="s">
        <v>44</v>
      </c>
      <c r="J37">
        <v>63184181001</v>
      </c>
      <c r="K37" s="4" t="s">
        <v>101</v>
      </c>
      <c r="N37" t="str">
        <f>IFERROR(IFERROR(VLOOKUP($A37,'K-NETT'!$A$1:$AF$37898,1,FALSE),VLOOKUP($A37,'K-Wallet'!$A$1:$M$5000,1,FALSE)),"NOT VALID")</f>
        <v>NOT VALID</v>
      </c>
      <c r="O37" t="str">
        <f>IFERROR(IFERROR(VLOOKUP($A37,'K-NETT'!$A$1:$AF$37898,11,FALSE),VLOOKUP($A37,'K-Wallet'!$A$1:$M$5000,0,FALSE)),"NOT VALID")</f>
        <v>NOT VALID</v>
      </c>
      <c r="P37" t="str">
        <f>IFERROR(IFERROR(VLOOKUP($A37,'K-NETT'!$A$1:$AF$37898,14,FALSE),VLOOKUP($A37,'K-Wallet'!$A$1:$M$5000,8,FALSE)),"NOT VALID")</f>
        <v>NOT VALID</v>
      </c>
      <c r="Q37" t="str">
        <f>IFERROR(IFERROR(VLOOKUP($A37,'K-NETT'!$A$1:$AF$37898,15,FALSE),VLOOKUP($A37,'K-Wallet'!$A$1:$M$5000,9,FALSE)),"NOT VALID")</f>
        <v>NOT VALID</v>
      </c>
      <c r="R37" t="str">
        <f>IFERROR(IFERROR(VLOOKUP($A37,'K-NETT'!$A$1:$AF$37898,16,FALSE),VLOOKUP($A37,'K-Wallet'!$A$1:$M$5000,0,FALSE)),"NOT VALID")</f>
        <v>NOT VALID</v>
      </c>
      <c r="S37" t="str">
        <f>IFERROR(IFERROR(VLOOKUP($A37,'K-NETT'!$A$1:$AF$37898,17,FALSE),VLOOKUP($A37,'K-Wallet'!$A$1:$M$5000,0,FALSE)),"NOT VALID")</f>
        <v>NOT VALID</v>
      </c>
      <c r="T37" t="str">
        <f>IFERROR(IFERROR(VLOOKUP($A37,'K-NETT'!$A$1:$AF$37898,18,FALSE),VLOOKUP($A37,'K-Wallet'!$A$1:$M$5000,0,FALSE)),"NOT VALID")</f>
        <v>NOT VALID</v>
      </c>
      <c r="U37" t="str">
        <f>IFERROR(IFERROR(VLOOKUP($A37,'K-NETT'!$A$1:$AF$37898,19,FALSE),VLOOKUP($A37,'K-Wallet'!$A$1:$M$5000,0,FALSE)),"NOT VALID")</f>
        <v>NOT VALID</v>
      </c>
      <c r="V37" t="str">
        <f>IFERROR(IFERROR(VLOOKUP($A37,'K-NETT'!$A$1:$AF$37898,20,FALSE),VLOOKUP($A37,'K-Wallet'!$A$1:$M$5000,0,FALSE)),"NOT VALID")</f>
        <v>NOT VALID</v>
      </c>
      <c r="W37" t="str">
        <f>IFERROR(IFERROR(VLOOKUP($A37,'K-NETT'!$A$1:$AF$37898,22,FALSE),VLOOKUP($A37,'K-Wallet'!$A$1:$M$5000,0,FALSE)),"NOT VALID")</f>
        <v>NOT VALID</v>
      </c>
      <c r="X37" t="str">
        <f>IFERROR(IFERROR(VLOOKUP($A37,'K-NETT'!$A$1:$AF$37898,23,FALSE),VLOOKUP($A37,'K-Wallet'!$A$1:$M$5000,0,FALSE)),"NOT VALID")</f>
        <v>NOT VALID</v>
      </c>
      <c r="Y37" t="str">
        <f>IFERROR(IFERROR(VLOOKUP($A37,'K-NETT'!$A$1:$AF$37898,26,FALSE),VLOOKUP($A37,'K-Wallet'!$A$1:$M$5000,0,FALSE)),"NOT VALID")</f>
        <v>NOT VALID</v>
      </c>
      <c r="Z37" t="str">
        <f>IFERROR(IFERROR(VLOOKUP($A37,'K-NETT'!$A$1:$AF$37898,30,FALSE),VLOOKUP($A37,'K-Wallet'!$A$1:$M$5000,11,FALSE)),"NOT VALID")</f>
        <v>NOT VALID</v>
      </c>
      <c r="AA37" s="31" t="e">
        <f t="shared" si="1"/>
        <v>#VALUE!</v>
      </c>
    </row>
    <row r="38" spans="1:27" x14ac:dyDescent="0.25">
      <c r="A38" t="str">
        <f t="shared" si="0"/>
        <v>1547871471</v>
      </c>
      <c r="B38">
        <v>29</v>
      </c>
      <c r="C38">
        <v>1547871471</v>
      </c>
      <c r="D38" t="s">
        <v>42</v>
      </c>
      <c r="E38" t="s">
        <v>43</v>
      </c>
      <c r="F38" s="9">
        <v>636650</v>
      </c>
      <c r="G38" s="2">
        <v>44043</v>
      </c>
      <c r="H38" s="3">
        <v>0.5841898148148148</v>
      </c>
      <c r="I38" t="s">
        <v>44</v>
      </c>
      <c r="J38">
        <v>63191088201</v>
      </c>
      <c r="K38" s="4" t="s">
        <v>101</v>
      </c>
      <c r="N38" t="str">
        <f>IFERROR(IFERROR(VLOOKUP($A38,'K-NETT'!$A$1:$AF$37898,1,FALSE),VLOOKUP($A38,'K-Wallet'!$A$1:$M$5000,1,FALSE)),"NOT VALID")</f>
        <v>NOT VALID</v>
      </c>
      <c r="O38" t="str">
        <f>IFERROR(IFERROR(VLOOKUP($A38,'K-NETT'!$A$1:$AF$37898,11,FALSE),VLOOKUP($A38,'K-Wallet'!$A$1:$M$5000,0,FALSE)),"NOT VALID")</f>
        <v>NOT VALID</v>
      </c>
      <c r="P38" t="str">
        <f>IFERROR(IFERROR(VLOOKUP($A38,'K-NETT'!$A$1:$AF$37898,14,FALSE),VLOOKUP($A38,'K-Wallet'!$A$1:$M$5000,8,FALSE)),"NOT VALID")</f>
        <v>NOT VALID</v>
      </c>
      <c r="Q38" t="str">
        <f>IFERROR(IFERROR(VLOOKUP($A38,'K-NETT'!$A$1:$AF$37898,15,FALSE),VLOOKUP($A38,'K-Wallet'!$A$1:$M$5000,9,FALSE)),"NOT VALID")</f>
        <v>NOT VALID</v>
      </c>
      <c r="R38" t="str">
        <f>IFERROR(IFERROR(VLOOKUP($A38,'K-NETT'!$A$1:$AF$37898,16,FALSE),VLOOKUP($A38,'K-Wallet'!$A$1:$M$5000,0,FALSE)),"NOT VALID")</f>
        <v>NOT VALID</v>
      </c>
      <c r="S38" t="str">
        <f>IFERROR(IFERROR(VLOOKUP($A38,'K-NETT'!$A$1:$AF$37898,17,FALSE),VLOOKUP($A38,'K-Wallet'!$A$1:$M$5000,0,FALSE)),"NOT VALID")</f>
        <v>NOT VALID</v>
      </c>
      <c r="T38" t="str">
        <f>IFERROR(IFERROR(VLOOKUP($A38,'K-NETT'!$A$1:$AF$37898,18,FALSE),VLOOKUP($A38,'K-Wallet'!$A$1:$M$5000,0,FALSE)),"NOT VALID")</f>
        <v>NOT VALID</v>
      </c>
      <c r="U38" t="str">
        <f>IFERROR(IFERROR(VLOOKUP($A38,'K-NETT'!$A$1:$AF$37898,19,FALSE),VLOOKUP($A38,'K-Wallet'!$A$1:$M$5000,0,FALSE)),"NOT VALID")</f>
        <v>NOT VALID</v>
      </c>
      <c r="V38" t="str">
        <f>IFERROR(IFERROR(VLOOKUP($A38,'K-NETT'!$A$1:$AF$37898,20,FALSE),VLOOKUP($A38,'K-Wallet'!$A$1:$M$5000,0,FALSE)),"NOT VALID")</f>
        <v>NOT VALID</v>
      </c>
      <c r="W38" t="str">
        <f>IFERROR(IFERROR(VLOOKUP($A38,'K-NETT'!$A$1:$AF$37898,22,FALSE),VLOOKUP($A38,'K-Wallet'!$A$1:$M$5000,0,FALSE)),"NOT VALID")</f>
        <v>NOT VALID</v>
      </c>
      <c r="X38" t="str">
        <f>IFERROR(IFERROR(VLOOKUP($A38,'K-NETT'!$A$1:$AF$37898,23,FALSE),VLOOKUP($A38,'K-Wallet'!$A$1:$M$5000,0,FALSE)),"NOT VALID")</f>
        <v>NOT VALID</v>
      </c>
      <c r="Y38" t="str">
        <f>IFERROR(IFERROR(VLOOKUP($A38,'K-NETT'!$A$1:$AF$37898,26,FALSE),VLOOKUP($A38,'K-Wallet'!$A$1:$M$5000,0,FALSE)),"NOT VALID")</f>
        <v>NOT VALID</v>
      </c>
      <c r="Z38" t="str">
        <f>IFERROR(IFERROR(VLOOKUP($A38,'K-NETT'!$A$1:$AF$37898,30,FALSE),VLOOKUP($A38,'K-Wallet'!$A$1:$M$5000,11,FALSE)),"NOT VALID")</f>
        <v>NOT VALID</v>
      </c>
      <c r="AA38" s="31" t="e">
        <f t="shared" si="1"/>
        <v>#VALUE!</v>
      </c>
    </row>
    <row r="39" spans="1:27" x14ac:dyDescent="0.25">
      <c r="A39" t="str">
        <f t="shared" si="0"/>
        <v>1625081666</v>
      </c>
      <c r="B39">
        <v>30</v>
      </c>
      <c r="C39">
        <v>1625081666</v>
      </c>
      <c r="D39" t="s">
        <v>42</v>
      </c>
      <c r="E39" t="s">
        <v>43</v>
      </c>
      <c r="F39" s="9">
        <v>638650</v>
      </c>
      <c r="G39" s="2">
        <v>44043</v>
      </c>
      <c r="H39" s="3">
        <v>0.60430555555555554</v>
      </c>
      <c r="I39" t="s">
        <v>44</v>
      </c>
      <c r="J39">
        <v>63198116301</v>
      </c>
      <c r="K39" s="4" t="s">
        <v>101</v>
      </c>
      <c r="N39" t="str">
        <f>IFERROR(IFERROR(VLOOKUP($A39,'K-NETT'!$A$1:$AF$37898,1,FALSE),VLOOKUP($A39,'K-Wallet'!$A$1:$M$5000,1,FALSE)),"NOT VALID")</f>
        <v>NOT VALID</v>
      </c>
      <c r="O39" t="str">
        <f>IFERROR(IFERROR(VLOOKUP($A39,'K-NETT'!$A$1:$AF$37898,11,FALSE),VLOOKUP($A39,'K-Wallet'!$A$1:$M$5000,0,FALSE)),"NOT VALID")</f>
        <v>NOT VALID</v>
      </c>
      <c r="P39" t="str">
        <f>IFERROR(IFERROR(VLOOKUP($A39,'K-NETT'!$A$1:$AF$37898,14,FALSE),VLOOKUP($A39,'K-Wallet'!$A$1:$M$5000,8,FALSE)),"NOT VALID")</f>
        <v>NOT VALID</v>
      </c>
      <c r="Q39" t="str">
        <f>IFERROR(IFERROR(VLOOKUP($A39,'K-NETT'!$A$1:$AF$37898,15,FALSE),VLOOKUP($A39,'K-Wallet'!$A$1:$M$5000,9,FALSE)),"NOT VALID")</f>
        <v>NOT VALID</v>
      </c>
      <c r="R39" t="str">
        <f>IFERROR(IFERROR(VLOOKUP($A39,'K-NETT'!$A$1:$AF$37898,16,FALSE),VLOOKUP($A39,'K-Wallet'!$A$1:$M$5000,0,FALSE)),"NOT VALID")</f>
        <v>NOT VALID</v>
      </c>
      <c r="S39" t="str">
        <f>IFERROR(IFERROR(VLOOKUP($A39,'K-NETT'!$A$1:$AF$37898,17,FALSE),VLOOKUP($A39,'K-Wallet'!$A$1:$M$5000,0,FALSE)),"NOT VALID")</f>
        <v>NOT VALID</v>
      </c>
      <c r="T39" t="str">
        <f>IFERROR(IFERROR(VLOOKUP($A39,'K-NETT'!$A$1:$AF$37898,18,FALSE),VLOOKUP($A39,'K-Wallet'!$A$1:$M$5000,0,FALSE)),"NOT VALID")</f>
        <v>NOT VALID</v>
      </c>
      <c r="U39" t="str">
        <f>IFERROR(IFERROR(VLOOKUP($A39,'K-NETT'!$A$1:$AF$37898,19,FALSE),VLOOKUP($A39,'K-Wallet'!$A$1:$M$5000,0,FALSE)),"NOT VALID")</f>
        <v>NOT VALID</v>
      </c>
      <c r="V39" t="str">
        <f>IFERROR(IFERROR(VLOOKUP($A39,'K-NETT'!$A$1:$AF$37898,20,FALSE),VLOOKUP($A39,'K-Wallet'!$A$1:$M$5000,0,FALSE)),"NOT VALID")</f>
        <v>NOT VALID</v>
      </c>
      <c r="W39" t="str">
        <f>IFERROR(IFERROR(VLOOKUP($A39,'K-NETT'!$A$1:$AF$37898,22,FALSE),VLOOKUP($A39,'K-Wallet'!$A$1:$M$5000,0,FALSE)),"NOT VALID")</f>
        <v>NOT VALID</v>
      </c>
      <c r="X39" t="str">
        <f>IFERROR(IFERROR(VLOOKUP($A39,'K-NETT'!$A$1:$AF$37898,23,FALSE),VLOOKUP($A39,'K-Wallet'!$A$1:$M$5000,0,FALSE)),"NOT VALID")</f>
        <v>NOT VALID</v>
      </c>
      <c r="Y39" t="str">
        <f>IFERROR(IFERROR(VLOOKUP($A39,'K-NETT'!$A$1:$AF$37898,26,FALSE),VLOOKUP($A39,'K-Wallet'!$A$1:$M$5000,0,FALSE)),"NOT VALID")</f>
        <v>NOT VALID</v>
      </c>
      <c r="Z39" t="str">
        <f>IFERROR(IFERROR(VLOOKUP($A39,'K-NETT'!$A$1:$AF$37898,30,FALSE),VLOOKUP($A39,'K-Wallet'!$A$1:$M$5000,11,FALSE)),"NOT VALID")</f>
        <v>NOT VALID</v>
      </c>
      <c r="AA39" s="31" t="e">
        <f t="shared" si="1"/>
        <v>#VALUE!</v>
      </c>
    </row>
    <row r="40" spans="1:27" x14ac:dyDescent="0.25">
      <c r="A40" t="str">
        <f t="shared" si="0"/>
        <v>1193181899</v>
      </c>
      <c r="B40">
        <v>31</v>
      </c>
      <c r="C40">
        <v>1193181899</v>
      </c>
      <c r="D40" t="s">
        <v>42</v>
      </c>
      <c r="E40" t="s">
        <v>43</v>
      </c>
      <c r="F40" s="9">
        <v>636650</v>
      </c>
      <c r="G40" s="2">
        <v>44043</v>
      </c>
      <c r="H40" s="3">
        <v>0.61517361111111113</v>
      </c>
      <c r="I40" t="s">
        <v>44</v>
      </c>
      <c r="J40">
        <v>63201922701</v>
      </c>
      <c r="K40" s="4" t="s">
        <v>101</v>
      </c>
      <c r="N40" t="str">
        <f>IFERROR(IFERROR(VLOOKUP($A40,'K-NETT'!$A$1:$AF$37898,1,FALSE),VLOOKUP($A40,'K-Wallet'!$A$1:$M$5000,1,FALSE)),"NOT VALID")</f>
        <v>NOT VALID</v>
      </c>
      <c r="O40" t="str">
        <f>IFERROR(IFERROR(VLOOKUP($A40,'K-NETT'!$A$1:$AF$37898,11,FALSE),VLOOKUP($A40,'K-Wallet'!$A$1:$M$5000,0,FALSE)),"NOT VALID")</f>
        <v>NOT VALID</v>
      </c>
      <c r="P40" t="str">
        <f>IFERROR(IFERROR(VLOOKUP($A40,'K-NETT'!$A$1:$AF$37898,14,FALSE),VLOOKUP($A40,'K-Wallet'!$A$1:$M$5000,8,FALSE)),"NOT VALID")</f>
        <v>NOT VALID</v>
      </c>
      <c r="Q40" t="str">
        <f>IFERROR(IFERROR(VLOOKUP($A40,'K-NETT'!$A$1:$AF$37898,15,FALSE),VLOOKUP($A40,'K-Wallet'!$A$1:$M$5000,9,FALSE)),"NOT VALID")</f>
        <v>NOT VALID</v>
      </c>
      <c r="R40" t="str">
        <f>IFERROR(IFERROR(VLOOKUP($A40,'K-NETT'!$A$1:$AF$37898,16,FALSE),VLOOKUP($A40,'K-Wallet'!$A$1:$M$5000,0,FALSE)),"NOT VALID")</f>
        <v>NOT VALID</v>
      </c>
      <c r="S40" t="str">
        <f>IFERROR(IFERROR(VLOOKUP($A40,'K-NETT'!$A$1:$AF$37898,17,FALSE),VLOOKUP($A40,'K-Wallet'!$A$1:$M$5000,0,FALSE)),"NOT VALID")</f>
        <v>NOT VALID</v>
      </c>
      <c r="T40" t="str">
        <f>IFERROR(IFERROR(VLOOKUP($A40,'K-NETT'!$A$1:$AF$37898,18,FALSE),VLOOKUP($A40,'K-Wallet'!$A$1:$M$5000,0,FALSE)),"NOT VALID")</f>
        <v>NOT VALID</v>
      </c>
      <c r="U40" t="str">
        <f>IFERROR(IFERROR(VLOOKUP($A40,'K-NETT'!$A$1:$AF$37898,19,FALSE),VLOOKUP($A40,'K-Wallet'!$A$1:$M$5000,0,FALSE)),"NOT VALID")</f>
        <v>NOT VALID</v>
      </c>
      <c r="V40" t="str">
        <f>IFERROR(IFERROR(VLOOKUP($A40,'K-NETT'!$A$1:$AF$37898,20,FALSE),VLOOKUP($A40,'K-Wallet'!$A$1:$M$5000,0,FALSE)),"NOT VALID")</f>
        <v>NOT VALID</v>
      </c>
      <c r="W40" t="str">
        <f>IFERROR(IFERROR(VLOOKUP($A40,'K-NETT'!$A$1:$AF$37898,22,FALSE),VLOOKUP($A40,'K-Wallet'!$A$1:$M$5000,0,FALSE)),"NOT VALID")</f>
        <v>NOT VALID</v>
      </c>
      <c r="X40" t="str">
        <f>IFERROR(IFERROR(VLOOKUP($A40,'K-NETT'!$A$1:$AF$37898,23,FALSE),VLOOKUP($A40,'K-Wallet'!$A$1:$M$5000,0,FALSE)),"NOT VALID")</f>
        <v>NOT VALID</v>
      </c>
      <c r="Y40" t="str">
        <f>IFERROR(IFERROR(VLOOKUP($A40,'K-NETT'!$A$1:$AF$37898,26,FALSE),VLOOKUP($A40,'K-Wallet'!$A$1:$M$5000,0,FALSE)),"NOT VALID")</f>
        <v>NOT VALID</v>
      </c>
      <c r="Z40" t="str">
        <f>IFERROR(IFERROR(VLOOKUP($A40,'K-NETT'!$A$1:$AF$37898,30,FALSE),VLOOKUP($A40,'K-Wallet'!$A$1:$M$5000,11,FALSE)),"NOT VALID")</f>
        <v>NOT VALID</v>
      </c>
      <c r="AA40" s="31" t="e">
        <f t="shared" si="1"/>
        <v>#VALUE!</v>
      </c>
    </row>
    <row r="41" spans="1:27" x14ac:dyDescent="0.25">
      <c r="A41" t="str">
        <f t="shared" si="0"/>
        <v>1448281230</v>
      </c>
      <c r="B41">
        <v>32</v>
      </c>
      <c r="C41">
        <v>1448281230</v>
      </c>
      <c r="D41" t="s">
        <v>42</v>
      </c>
      <c r="E41" t="s">
        <v>43</v>
      </c>
      <c r="F41" s="9">
        <v>1054650</v>
      </c>
      <c r="G41" s="2">
        <v>44043</v>
      </c>
      <c r="H41" s="3">
        <v>0.63098379629629631</v>
      </c>
      <c r="I41" t="s">
        <v>44</v>
      </c>
      <c r="J41">
        <v>63207214001</v>
      </c>
      <c r="K41" s="4" t="s">
        <v>101</v>
      </c>
      <c r="N41" t="str">
        <f>IFERROR(IFERROR(VLOOKUP($A41,'K-NETT'!$A$1:$AF$37898,1,FALSE),VLOOKUP($A41,'K-Wallet'!$A$1:$M$5000,1,FALSE)),"NOT VALID")</f>
        <v>NOT VALID</v>
      </c>
      <c r="O41" t="str">
        <f>IFERROR(IFERROR(VLOOKUP($A41,'K-NETT'!$A$1:$AF$37898,11,FALSE),VLOOKUP($A41,'K-Wallet'!$A$1:$M$5000,0,FALSE)),"NOT VALID")</f>
        <v>NOT VALID</v>
      </c>
      <c r="P41" t="str">
        <f>IFERROR(IFERROR(VLOOKUP($A41,'K-NETT'!$A$1:$AF$37898,14,FALSE),VLOOKUP($A41,'K-Wallet'!$A$1:$M$5000,8,FALSE)),"NOT VALID")</f>
        <v>NOT VALID</v>
      </c>
      <c r="Q41" t="str">
        <f>IFERROR(IFERROR(VLOOKUP($A41,'K-NETT'!$A$1:$AF$37898,15,FALSE),VLOOKUP($A41,'K-Wallet'!$A$1:$M$5000,9,FALSE)),"NOT VALID")</f>
        <v>NOT VALID</v>
      </c>
      <c r="R41" t="str">
        <f>IFERROR(IFERROR(VLOOKUP($A41,'K-NETT'!$A$1:$AF$37898,16,FALSE),VLOOKUP($A41,'K-Wallet'!$A$1:$M$5000,0,FALSE)),"NOT VALID")</f>
        <v>NOT VALID</v>
      </c>
      <c r="S41" t="str">
        <f>IFERROR(IFERROR(VLOOKUP($A41,'K-NETT'!$A$1:$AF$37898,17,FALSE),VLOOKUP($A41,'K-Wallet'!$A$1:$M$5000,0,FALSE)),"NOT VALID")</f>
        <v>NOT VALID</v>
      </c>
      <c r="T41" t="str">
        <f>IFERROR(IFERROR(VLOOKUP($A41,'K-NETT'!$A$1:$AF$37898,18,FALSE),VLOOKUP($A41,'K-Wallet'!$A$1:$M$5000,0,FALSE)),"NOT VALID")</f>
        <v>NOT VALID</v>
      </c>
      <c r="U41" t="str">
        <f>IFERROR(IFERROR(VLOOKUP($A41,'K-NETT'!$A$1:$AF$37898,19,FALSE),VLOOKUP($A41,'K-Wallet'!$A$1:$M$5000,0,FALSE)),"NOT VALID")</f>
        <v>NOT VALID</v>
      </c>
      <c r="V41" t="str">
        <f>IFERROR(IFERROR(VLOOKUP($A41,'K-NETT'!$A$1:$AF$37898,20,FALSE),VLOOKUP($A41,'K-Wallet'!$A$1:$M$5000,0,FALSE)),"NOT VALID")</f>
        <v>NOT VALID</v>
      </c>
      <c r="W41" t="str">
        <f>IFERROR(IFERROR(VLOOKUP($A41,'K-NETT'!$A$1:$AF$37898,22,FALSE),VLOOKUP($A41,'K-Wallet'!$A$1:$M$5000,0,FALSE)),"NOT VALID")</f>
        <v>NOT VALID</v>
      </c>
      <c r="X41" t="str">
        <f>IFERROR(IFERROR(VLOOKUP($A41,'K-NETT'!$A$1:$AF$37898,23,FALSE),VLOOKUP($A41,'K-Wallet'!$A$1:$M$5000,0,FALSE)),"NOT VALID")</f>
        <v>NOT VALID</v>
      </c>
      <c r="Y41" t="str">
        <f>IFERROR(IFERROR(VLOOKUP($A41,'K-NETT'!$A$1:$AF$37898,26,FALSE),VLOOKUP($A41,'K-Wallet'!$A$1:$M$5000,0,FALSE)),"NOT VALID")</f>
        <v>NOT VALID</v>
      </c>
      <c r="Z41" t="str">
        <f>IFERROR(IFERROR(VLOOKUP($A41,'K-NETT'!$A$1:$AF$37898,30,FALSE),VLOOKUP($A41,'K-Wallet'!$A$1:$M$5000,11,FALSE)),"NOT VALID")</f>
        <v>NOT VALID</v>
      </c>
      <c r="AA41" s="31" t="e">
        <f t="shared" si="1"/>
        <v>#VALUE!</v>
      </c>
    </row>
    <row r="42" spans="1:27" x14ac:dyDescent="0.25">
      <c r="A42" t="str">
        <f t="shared" si="0"/>
        <v>1005481856</v>
      </c>
      <c r="B42">
        <v>33</v>
      </c>
      <c r="C42">
        <v>1005481856</v>
      </c>
      <c r="D42" t="s">
        <v>42</v>
      </c>
      <c r="E42" t="s">
        <v>43</v>
      </c>
      <c r="F42" s="9">
        <v>65650</v>
      </c>
      <c r="G42" s="2">
        <v>44043</v>
      </c>
      <c r="H42" s="3">
        <v>0.67038194444444443</v>
      </c>
      <c r="I42" t="s">
        <v>44</v>
      </c>
      <c r="J42">
        <v>63220299501</v>
      </c>
      <c r="K42" s="4" t="s">
        <v>101</v>
      </c>
      <c r="N42" t="str">
        <f>IFERROR(IFERROR(VLOOKUP($A42,'K-NETT'!$A$1:$AF$37898,1,FALSE),VLOOKUP($A42,'K-Wallet'!$A$1:$M$5000,1,FALSE)),"NOT VALID")</f>
        <v>NOT VALID</v>
      </c>
      <c r="O42" t="str">
        <f>IFERROR(IFERROR(VLOOKUP($A42,'K-NETT'!$A$1:$AF$37898,11,FALSE),VLOOKUP($A42,'K-Wallet'!$A$1:$M$5000,0,FALSE)),"NOT VALID")</f>
        <v>NOT VALID</v>
      </c>
      <c r="P42" t="str">
        <f>IFERROR(IFERROR(VLOOKUP($A42,'K-NETT'!$A$1:$AF$37898,14,FALSE),VLOOKUP($A42,'K-Wallet'!$A$1:$M$5000,8,FALSE)),"NOT VALID")</f>
        <v>NOT VALID</v>
      </c>
      <c r="Q42" t="str">
        <f>IFERROR(IFERROR(VLOOKUP($A42,'K-NETT'!$A$1:$AF$37898,15,FALSE),VLOOKUP($A42,'K-Wallet'!$A$1:$M$5000,9,FALSE)),"NOT VALID")</f>
        <v>NOT VALID</v>
      </c>
      <c r="R42" t="str">
        <f>IFERROR(IFERROR(VLOOKUP($A42,'K-NETT'!$A$1:$AF$37898,16,FALSE),VLOOKUP($A42,'K-Wallet'!$A$1:$M$5000,0,FALSE)),"NOT VALID")</f>
        <v>NOT VALID</v>
      </c>
      <c r="S42" t="str">
        <f>IFERROR(IFERROR(VLOOKUP($A42,'K-NETT'!$A$1:$AF$37898,17,FALSE),VLOOKUP($A42,'K-Wallet'!$A$1:$M$5000,0,FALSE)),"NOT VALID")</f>
        <v>NOT VALID</v>
      </c>
      <c r="T42" t="str">
        <f>IFERROR(IFERROR(VLOOKUP($A42,'K-NETT'!$A$1:$AF$37898,18,FALSE),VLOOKUP($A42,'K-Wallet'!$A$1:$M$5000,0,FALSE)),"NOT VALID")</f>
        <v>NOT VALID</v>
      </c>
      <c r="U42" t="str">
        <f>IFERROR(IFERROR(VLOOKUP($A42,'K-NETT'!$A$1:$AF$37898,19,FALSE),VLOOKUP($A42,'K-Wallet'!$A$1:$M$5000,0,FALSE)),"NOT VALID")</f>
        <v>NOT VALID</v>
      </c>
      <c r="V42" t="str">
        <f>IFERROR(IFERROR(VLOOKUP($A42,'K-NETT'!$A$1:$AF$37898,20,FALSE),VLOOKUP($A42,'K-Wallet'!$A$1:$M$5000,0,FALSE)),"NOT VALID")</f>
        <v>NOT VALID</v>
      </c>
      <c r="W42" t="str">
        <f>IFERROR(IFERROR(VLOOKUP($A42,'K-NETT'!$A$1:$AF$37898,22,FALSE),VLOOKUP($A42,'K-Wallet'!$A$1:$M$5000,0,FALSE)),"NOT VALID")</f>
        <v>NOT VALID</v>
      </c>
      <c r="X42" t="str">
        <f>IFERROR(IFERROR(VLOOKUP($A42,'K-NETT'!$A$1:$AF$37898,23,FALSE),VLOOKUP($A42,'K-Wallet'!$A$1:$M$5000,0,FALSE)),"NOT VALID")</f>
        <v>NOT VALID</v>
      </c>
      <c r="Y42" t="str">
        <f>IFERROR(IFERROR(VLOOKUP($A42,'K-NETT'!$A$1:$AF$37898,26,FALSE),VLOOKUP($A42,'K-Wallet'!$A$1:$M$5000,0,FALSE)),"NOT VALID")</f>
        <v>NOT VALID</v>
      </c>
      <c r="Z42" t="str">
        <f>IFERROR(IFERROR(VLOOKUP($A42,'K-NETT'!$A$1:$AF$37898,30,FALSE),VLOOKUP($A42,'K-Wallet'!$A$1:$M$5000,11,FALSE)),"NOT VALID")</f>
        <v>NOT VALID</v>
      </c>
      <c r="AA42" s="31" t="e">
        <f t="shared" si="1"/>
        <v>#VALUE!</v>
      </c>
    </row>
    <row r="43" spans="1:27" x14ac:dyDescent="0.25">
      <c r="A43" t="str">
        <f t="shared" si="0"/>
        <v>1456781849</v>
      </c>
      <c r="B43">
        <v>34</v>
      </c>
      <c r="C43">
        <v>1456781849</v>
      </c>
      <c r="D43" t="s">
        <v>42</v>
      </c>
      <c r="E43" t="s">
        <v>43</v>
      </c>
      <c r="F43" s="9">
        <v>490650</v>
      </c>
      <c r="G43" s="2">
        <v>44043</v>
      </c>
      <c r="H43" s="3">
        <v>0.68806712962962957</v>
      </c>
      <c r="I43" t="s">
        <v>44</v>
      </c>
      <c r="J43">
        <v>63225846901</v>
      </c>
      <c r="K43" s="4" t="s">
        <v>101</v>
      </c>
      <c r="N43" t="str">
        <f>IFERROR(IFERROR(VLOOKUP($A43,'K-NETT'!$A$1:$AF$37898,1,FALSE),VLOOKUP($A43,'K-Wallet'!$A$1:$M$5000,1,FALSE)),"NOT VALID")</f>
        <v>NOT VALID</v>
      </c>
      <c r="O43" t="str">
        <f>IFERROR(IFERROR(VLOOKUP($A43,'K-NETT'!$A$1:$AF$37898,11,FALSE),VLOOKUP($A43,'K-Wallet'!$A$1:$M$5000,0,FALSE)),"NOT VALID")</f>
        <v>NOT VALID</v>
      </c>
      <c r="P43" t="str">
        <f>IFERROR(IFERROR(VLOOKUP($A43,'K-NETT'!$A$1:$AF$37898,14,FALSE),VLOOKUP($A43,'K-Wallet'!$A$1:$M$5000,8,FALSE)),"NOT VALID")</f>
        <v>NOT VALID</v>
      </c>
      <c r="Q43" t="str">
        <f>IFERROR(IFERROR(VLOOKUP($A43,'K-NETT'!$A$1:$AF$37898,15,FALSE),VLOOKUP($A43,'K-Wallet'!$A$1:$M$5000,9,FALSE)),"NOT VALID")</f>
        <v>NOT VALID</v>
      </c>
      <c r="R43" t="str">
        <f>IFERROR(IFERROR(VLOOKUP($A43,'K-NETT'!$A$1:$AF$37898,16,FALSE),VLOOKUP($A43,'K-Wallet'!$A$1:$M$5000,0,FALSE)),"NOT VALID")</f>
        <v>NOT VALID</v>
      </c>
      <c r="S43" t="str">
        <f>IFERROR(IFERROR(VLOOKUP($A43,'K-NETT'!$A$1:$AF$37898,17,FALSE),VLOOKUP($A43,'K-Wallet'!$A$1:$M$5000,0,FALSE)),"NOT VALID")</f>
        <v>NOT VALID</v>
      </c>
      <c r="T43" t="str">
        <f>IFERROR(IFERROR(VLOOKUP($A43,'K-NETT'!$A$1:$AF$37898,18,FALSE),VLOOKUP($A43,'K-Wallet'!$A$1:$M$5000,0,FALSE)),"NOT VALID")</f>
        <v>NOT VALID</v>
      </c>
      <c r="U43" t="str">
        <f>IFERROR(IFERROR(VLOOKUP($A43,'K-NETT'!$A$1:$AF$37898,19,FALSE),VLOOKUP($A43,'K-Wallet'!$A$1:$M$5000,0,FALSE)),"NOT VALID")</f>
        <v>NOT VALID</v>
      </c>
      <c r="V43" t="str">
        <f>IFERROR(IFERROR(VLOOKUP($A43,'K-NETT'!$A$1:$AF$37898,20,FALSE),VLOOKUP($A43,'K-Wallet'!$A$1:$M$5000,0,FALSE)),"NOT VALID")</f>
        <v>NOT VALID</v>
      </c>
      <c r="W43" t="str">
        <f>IFERROR(IFERROR(VLOOKUP($A43,'K-NETT'!$A$1:$AF$37898,22,FALSE),VLOOKUP($A43,'K-Wallet'!$A$1:$M$5000,0,FALSE)),"NOT VALID")</f>
        <v>NOT VALID</v>
      </c>
      <c r="X43" t="str">
        <f>IFERROR(IFERROR(VLOOKUP($A43,'K-NETT'!$A$1:$AF$37898,23,FALSE),VLOOKUP($A43,'K-Wallet'!$A$1:$M$5000,0,FALSE)),"NOT VALID")</f>
        <v>NOT VALID</v>
      </c>
      <c r="Y43" t="str">
        <f>IFERROR(IFERROR(VLOOKUP($A43,'K-NETT'!$A$1:$AF$37898,26,FALSE),VLOOKUP($A43,'K-Wallet'!$A$1:$M$5000,0,FALSE)),"NOT VALID")</f>
        <v>NOT VALID</v>
      </c>
      <c r="Z43" t="str">
        <f>IFERROR(IFERROR(VLOOKUP($A43,'K-NETT'!$A$1:$AF$37898,30,FALSE),VLOOKUP($A43,'K-Wallet'!$A$1:$M$5000,11,FALSE)),"NOT VALID")</f>
        <v>NOT VALID</v>
      </c>
      <c r="AA43" s="31" t="e">
        <f t="shared" si="1"/>
        <v>#VALUE!</v>
      </c>
    </row>
    <row r="44" spans="1:27" x14ac:dyDescent="0.25">
      <c r="A44" t="str">
        <f t="shared" si="0"/>
        <v>1085981044</v>
      </c>
      <c r="B44">
        <v>35</v>
      </c>
      <c r="C44">
        <v>1085981044</v>
      </c>
      <c r="D44" t="s">
        <v>42</v>
      </c>
      <c r="E44" t="s">
        <v>43</v>
      </c>
      <c r="F44" s="9">
        <v>262650</v>
      </c>
      <c r="G44" s="2">
        <v>44043</v>
      </c>
      <c r="H44" s="3">
        <v>0.70974537037037033</v>
      </c>
      <c r="I44" t="s">
        <v>44</v>
      </c>
      <c r="J44">
        <v>63233255101</v>
      </c>
      <c r="K44" s="4" t="s">
        <v>101</v>
      </c>
      <c r="N44" t="str">
        <f>IFERROR(IFERROR(VLOOKUP($A44,'K-NETT'!$A$1:$AF$37898,1,FALSE),VLOOKUP($A44,'K-Wallet'!$A$1:$M$5000,1,FALSE)),"NOT VALID")</f>
        <v>NOT VALID</v>
      </c>
      <c r="O44" t="str">
        <f>IFERROR(IFERROR(VLOOKUP($A44,'K-NETT'!$A$1:$AF$37898,11,FALSE),VLOOKUP($A44,'K-Wallet'!$A$1:$M$5000,0,FALSE)),"NOT VALID")</f>
        <v>NOT VALID</v>
      </c>
      <c r="P44" t="str">
        <f>IFERROR(IFERROR(VLOOKUP($A44,'K-NETT'!$A$1:$AF$37898,14,FALSE),VLOOKUP($A44,'K-Wallet'!$A$1:$M$5000,8,FALSE)),"NOT VALID")</f>
        <v>NOT VALID</v>
      </c>
      <c r="Q44" t="str">
        <f>IFERROR(IFERROR(VLOOKUP($A44,'K-NETT'!$A$1:$AF$37898,15,FALSE),VLOOKUP($A44,'K-Wallet'!$A$1:$M$5000,9,FALSE)),"NOT VALID")</f>
        <v>NOT VALID</v>
      </c>
      <c r="R44" t="str">
        <f>IFERROR(IFERROR(VLOOKUP($A44,'K-NETT'!$A$1:$AF$37898,16,FALSE),VLOOKUP($A44,'K-Wallet'!$A$1:$M$5000,0,FALSE)),"NOT VALID")</f>
        <v>NOT VALID</v>
      </c>
      <c r="S44" t="str">
        <f>IFERROR(IFERROR(VLOOKUP($A44,'K-NETT'!$A$1:$AF$37898,17,FALSE),VLOOKUP($A44,'K-Wallet'!$A$1:$M$5000,0,FALSE)),"NOT VALID")</f>
        <v>NOT VALID</v>
      </c>
      <c r="T44" t="str">
        <f>IFERROR(IFERROR(VLOOKUP($A44,'K-NETT'!$A$1:$AF$37898,18,FALSE),VLOOKUP($A44,'K-Wallet'!$A$1:$M$5000,0,FALSE)),"NOT VALID")</f>
        <v>NOT VALID</v>
      </c>
      <c r="U44" t="str">
        <f>IFERROR(IFERROR(VLOOKUP($A44,'K-NETT'!$A$1:$AF$37898,19,FALSE),VLOOKUP($A44,'K-Wallet'!$A$1:$M$5000,0,FALSE)),"NOT VALID")</f>
        <v>NOT VALID</v>
      </c>
      <c r="V44" t="str">
        <f>IFERROR(IFERROR(VLOOKUP($A44,'K-NETT'!$A$1:$AF$37898,20,FALSE),VLOOKUP($A44,'K-Wallet'!$A$1:$M$5000,0,FALSE)),"NOT VALID")</f>
        <v>NOT VALID</v>
      </c>
      <c r="W44" t="str">
        <f>IFERROR(IFERROR(VLOOKUP($A44,'K-NETT'!$A$1:$AF$37898,22,FALSE),VLOOKUP($A44,'K-Wallet'!$A$1:$M$5000,0,FALSE)),"NOT VALID")</f>
        <v>NOT VALID</v>
      </c>
      <c r="X44" t="str">
        <f>IFERROR(IFERROR(VLOOKUP($A44,'K-NETT'!$A$1:$AF$37898,23,FALSE),VLOOKUP($A44,'K-Wallet'!$A$1:$M$5000,0,FALSE)),"NOT VALID")</f>
        <v>NOT VALID</v>
      </c>
      <c r="Y44" t="str">
        <f>IFERROR(IFERROR(VLOOKUP($A44,'K-NETT'!$A$1:$AF$37898,26,FALSE),VLOOKUP($A44,'K-Wallet'!$A$1:$M$5000,0,FALSE)),"NOT VALID")</f>
        <v>NOT VALID</v>
      </c>
      <c r="Z44" t="str">
        <f>IFERROR(IFERROR(VLOOKUP($A44,'K-NETT'!$A$1:$AF$37898,30,FALSE),VLOOKUP($A44,'K-Wallet'!$A$1:$M$5000,11,FALSE)),"NOT VALID")</f>
        <v>NOT VALID</v>
      </c>
      <c r="AA44" s="31" t="e">
        <f t="shared" si="1"/>
        <v>#VALUE!</v>
      </c>
    </row>
    <row r="45" spans="1:27" x14ac:dyDescent="0.25">
      <c r="A45" t="str">
        <f t="shared" si="0"/>
        <v>1803191387</v>
      </c>
      <c r="B45">
        <v>36</v>
      </c>
      <c r="C45">
        <v>1803191387</v>
      </c>
      <c r="D45" t="s">
        <v>42</v>
      </c>
      <c r="E45" t="s">
        <v>43</v>
      </c>
      <c r="F45" s="9">
        <v>326650</v>
      </c>
      <c r="G45" s="2">
        <v>44043</v>
      </c>
      <c r="H45" s="3">
        <v>0.73328703703703713</v>
      </c>
      <c r="I45" t="s">
        <v>44</v>
      </c>
      <c r="J45">
        <v>63241086301</v>
      </c>
      <c r="K45" s="4" t="s">
        <v>101</v>
      </c>
      <c r="N45" t="str">
        <f>IFERROR(IFERROR(VLOOKUP($A45,'K-NETT'!$A$1:$AF$37898,1,FALSE),VLOOKUP($A45,'K-Wallet'!$A$1:$M$5000,1,FALSE)),"NOT VALID")</f>
        <v>NOT VALID</v>
      </c>
      <c r="O45" t="str">
        <f>IFERROR(IFERROR(VLOOKUP($A45,'K-NETT'!$A$1:$AF$37898,11,FALSE),VLOOKUP($A45,'K-Wallet'!$A$1:$M$5000,0,FALSE)),"NOT VALID")</f>
        <v>NOT VALID</v>
      </c>
      <c r="P45" t="str">
        <f>IFERROR(IFERROR(VLOOKUP($A45,'K-NETT'!$A$1:$AF$37898,14,FALSE),VLOOKUP($A45,'K-Wallet'!$A$1:$M$5000,8,FALSE)),"NOT VALID")</f>
        <v>NOT VALID</v>
      </c>
      <c r="Q45" t="str">
        <f>IFERROR(IFERROR(VLOOKUP($A45,'K-NETT'!$A$1:$AF$37898,15,FALSE),VLOOKUP($A45,'K-Wallet'!$A$1:$M$5000,9,FALSE)),"NOT VALID")</f>
        <v>NOT VALID</v>
      </c>
      <c r="R45" t="str">
        <f>IFERROR(IFERROR(VLOOKUP($A45,'K-NETT'!$A$1:$AF$37898,16,FALSE),VLOOKUP($A45,'K-Wallet'!$A$1:$M$5000,0,FALSE)),"NOT VALID")</f>
        <v>NOT VALID</v>
      </c>
      <c r="S45" t="str">
        <f>IFERROR(IFERROR(VLOOKUP($A45,'K-NETT'!$A$1:$AF$37898,17,FALSE),VLOOKUP($A45,'K-Wallet'!$A$1:$M$5000,0,FALSE)),"NOT VALID")</f>
        <v>NOT VALID</v>
      </c>
      <c r="T45" t="str">
        <f>IFERROR(IFERROR(VLOOKUP($A45,'K-NETT'!$A$1:$AF$37898,18,FALSE),VLOOKUP($A45,'K-Wallet'!$A$1:$M$5000,0,FALSE)),"NOT VALID")</f>
        <v>NOT VALID</v>
      </c>
      <c r="U45" t="str">
        <f>IFERROR(IFERROR(VLOOKUP($A45,'K-NETT'!$A$1:$AF$37898,19,FALSE),VLOOKUP($A45,'K-Wallet'!$A$1:$M$5000,0,FALSE)),"NOT VALID")</f>
        <v>NOT VALID</v>
      </c>
      <c r="V45" t="str">
        <f>IFERROR(IFERROR(VLOOKUP($A45,'K-NETT'!$A$1:$AF$37898,20,FALSE),VLOOKUP($A45,'K-Wallet'!$A$1:$M$5000,0,FALSE)),"NOT VALID")</f>
        <v>NOT VALID</v>
      </c>
      <c r="W45" t="str">
        <f>IFERROR(IFERROR(VLOOKUP($A45,'K-NETT'!$A$1:$AF$37898,22,FALSE),VLOOKUP($A45,'K-Wallet'!$A$1:$M$5000,0,FALSE)),"NOT VALID")</f>
        <v>NOT VALID</v>
      </c>
      <c r="X45" t="str">
        <f>IFERROR(IFERROR(VLOOKUP($A45,'K-NETT'!$A$1:$AF$37898,23,FALSE),VLOOKUP($A45,'K-Wallet'!$A$1:$M$5000,0,FALSE)),"NOT VALID")</f>
        <v>NOT VALID</v>
      </c>
      <c r="Y45" t="str">
        <f>IFERROR(IFERROR(VLOOKUP($A45,'K-NETT'!$A$1:$AF$37898,26,FALSE),VLOOKUP($A45,'K-Wallet'!$A$1:$M$5000,0,FALSE)),"NOT VALID")</f>
        <v>NOT VALID</v>
      </c>
      <c r="Z45" t="str">
        <f>IFERROR(IFERROR(VLOOKUP($A45,'K-NETT'!$A$1:$AF$37898,30,FALSE),VLOOKUP($A45,'K-Wallet'!$A$1:$M$5000,11,FALSE)),"NOT VALID")</f>
        <v>NOT VALID</v>
      </c>
      <c r="AA45" s="31" t="e">
        <f t="shared" si="1"/>
        <v>#VALUE!</v>
      </c>
    </row>
    <row r="46" spans="1:27" x14ac:dyDescent="0.25">
      <c r="A46" t="str">
        <f t="shared" si="0"/>
        <v>1456391908</v>
      </c>
      <c r="B46">
        <v>37</v>
      </c>
      <c r="C46">
        <v>1456391908</v>
      </c>
      <c r="D46" t="s">
        <v>42</v>
      </c>
      <c r="E46" t="s">
        <v>43</v>
      </c>
      <c r="F46" s="9">
        <v>106650</v>
      </c>
      <c r="G46" s="2">
        <v>44043</v>
      </c>
      <c r="H46" s="3">
        <v>0.75853009259259263</v>
      </c>
      <c r="I46" t="s">
        <v>44</v>
      </c>
      <c r="J46">
        <v>63250292001</v>
      </c>
      <c r="K46" s="4" t="s">
        <v>101</v>
      </c>
      <c r="N46" t="str">
        <f>IFERROR(IFERROR(VLOOKUP($A46,'K-NETT'!$A$1:$AF$37898,1,FALSE),VLOOKUP($A46,'K-Wallet'!$A$1:$M$5000,1,FALSE)),"NOT VALID")</f>
        <v>NOT VALID</v>
      </c>
      <c r="O46" t="str">
        <f>IFERROR(IFERROR(VLOOKUP($A46,'K-NETT'!$A$1:$AF$37898,11,FALSE),VLOOKUP($A46,'K-Wallet'!$A$1:$M$5000,0,FALSE)),"NOT VALID")</f>
        <v>NOT VALID</v>
      </c>
      <c r="P46" t="str">
        <f>IFERROR(IFERROR(VLOOKUP($A46,'K-NETT'!$A$1:$AF$37898,14,FALSE),VLOOKUP($A46,'K-Wallet'!$A$1:$M$5000,8,FALSE)),"NOT VALID")</f>
        <v>NOT VALID</v>
      </c>
      <c r="Q46" t="str">
        <f>IFERROR(IFERROR(VLOOKUP($A46,'K-NETT'!$A$1:$AF$37898,15,FALSE),VLOOKUP($A46,'K-Wallet'!$A$1:$M$5000,9,FALSE)),"NOT VALID")</f>
        <v>NOT VALID</v>
      </c>
      <c r="R46" t="str">
        <f>IFERROR(IFERROR(VLOOKUP($A46,'K-NETT'!$A$1:$AF$37898,16,FALSE),VLOOKUP($A46,'K-Wallet'!$A$1:$M$5000,0,FALSE)),"NOT VALID")</f>
        <v>NOT VALID</v>
      </c>
      <c r="S46" t="str">
        <f>IFERROR(IFERROR(VLOOKUP($A46,'K-NETT'!$A$1:$AF$37898,17,FALSE),VLOOKUP($A46,'K-Wallet'!$A$1:$M$5000,0,FALSE)),"NOT VALID")</f>
        <v>NOT VALID</v>
      </c>
      <c r="T46" t="str">
        <f>IFERROR(IFERROR(VLOOKUP($A46,'K-NETT'!$A$1:$AF$37898,18,FALSE),VLOOKUP($A46,'K-Wallet'!$A$1:$M$5000,0,FALSE)),"NOT VALID")</f>
        <v>NOT VALID</v>
      </c>
      <c r="U46" t="str">
        <f>IFERROR(IFERROR(VLOOKUP($A46,'K-NETT'!$A$1:$AF$37898,19,FALSE),VLOOKUP($A46,'K-Wallet'!$A$1:$M$5000,0,FALSE)),"NOT VALID")</f>
        <v>NOT VALID</v>
      </c>
      <c r="V46" t="str">
        <f>IFERROR(IFERROR(VLOOKUP($A46,'K-NETT'!$A$1:$AF$37898,20,FALSE),VLOOKUP($A46,'K-Wallet'!$A$1:$M$5000,0,FALSE)),"NOT VALID")</f>
        <v>NOT VALID</v>
      </c>
      <c r="W46" t="str">
        <f>IFERROR(IFERROR(VLOOKUP($A46,'K-NETT'!$A$1:$AF$37898,22,FALSE),VLOOKUP($A46,'K-Wallet'!$A$1:$M$5000,0,FALSE)),"NOT VALID")</f>
        <v>NOT VALID</v>
      </c>
      <c r="X46" t="str">
        <f>IFERROR(IFERROR(VLOOKUP($A46,'K-NETT'!$A$1:$AF$37898,23,FALSE),VLOOKUP($A46,'K-Wallet'!$A$1:$M$5000,0,FALSE)),"NOT VALID")</f>
        <v>NOT VALID</v>
      </c>
      <c r="Y46" t="str">
        <f>IFERROR(IFERROR(VLOOKUP($A46,'K-NETT'!$A$1:$AF$37898,26,FALSE),VLOOKUP($A46,'K-Wallet'!$A$1:$M$5000,0,FALSE)),"NOT VALID")</f>
        <v>NOT VALID</v>
      </c>
      <c r="Z46" t="str">
        <f>IFERROR(IFERROR(VLOOKUP($A46,'K-NETT'!$A$1:$AF$37898,30,FALSE),VLOOKUP($A46,'K-Wallet'!$A$1:$M$5000,11,FALSE)),"NOT VALID")</f>
        <v>NOT VALID</v>
      </c>
      <c r="AA46" s="31" t="e">
        <f t="shared" si="1"/>
        <v>#VALUE!</v>
      </c>
    </row>
    <row r="47" spans="1:27" x14ac:dyDescent="0.25">
      <c r="A47" t="str">
        <f t="shared" si="0"/>
        <v>1189391320</v>
      </c>
      <c r="B47">
        <v>38</v>
      </c>
      <c r="C47">
        <v>1189391320</v>
      </c>
      <c r="D47" t="s">
        <v>42</v>
      </c>
      <c r="E47" t="s">
        <v>43</v>
      </c>
      <c r="F47" s="9">
        <v>168650</v>
      </c>
      <c r="G47" s="2">
        <v>44043</v>
      </c>
      <c r="H47" s="3">
        <v>0.75978009259259249</v>
      </c>
      <c r="I47" t="s">
        <v>44</v>
      </c>
      <c r="J47">
        <v>63250738401</v>
      </c>
      <c r="K47" s="4" t="s">
        <v>101</v>
      </c>
      <c r="N47" t="str">
        <f>IFERROR(IFERROR(VLOOKUP($A47,'K-NETT'!$A$1:$AF$37898,1,FALSE),VLOOKUP($A47,'K-Wallet'!$A$1:$M$5000,1,FALSE)),"NOT VALID")</f>
        <v>NOT VALID</v>
      </c>
      <c r="O47" t="str">
        <f>IFERROR(IFERROR(VLOOKUP($A47,'K-NETT'!$A$1:$AF$37898,11,FALSE),VLOOKUP($A47,'K-Wallet'!$A$1:$M$5000,0,FALSE)),"NOT VALID")</f>
        <v>NOT VALID</v>
      </c>
      <c r="P47" t="str">
        <f>IFERROR(IFERROR(VLOOKUP($A47,'K-NETT'!$A$1:$AF$37898,14,FALSE),VLOOKUP($A47,'K-Wallet'!$A$1:$M$5000,8,FALSE)),"NOT VALID")</f>
        <v>NOT VALID</v>
      </c>
      <c r="Q47" t="str">
        <f>IFERROR(IFERROR(VLOOKUP($A47,'K-NETT'!$A$1:$AF$37898,15,FALSE),VLOOKUP($A47,'K-Wallet'!$A$1:$M$5000,9,FALSE)),"NOT VALID")</f>
        <v>NOT VALID</v>
      </c>
      <c r="R47" t="str">
        <f>IFERROR(IFERROR(VLOOKUP($A47,'K-NETT'!$A$1:$AF$37898,16,FALSE),VLOOKUP($A47,'K-Wallet'!$A$1:$M$5000,0,FALSE)),"NOT VALID")</f>
        <v>NOT VALID</v>
      </c>
      <c r="S47" t="str">
        <f>IFERROR(IFERROR(VLOOKUP($A47,'K-NETT'!$A$1:$AF$37898,17,FALSE),VLOOKUP($A47,'K-Wallet'!$A$1:$M$5000,0,FALSE)),"NOT VALID")</f>
        <v>NOT VALID</v>
      </c>
      <c r="T47" t="str">
        <f>IFERROR(IFERROR(VLOOKUP($A47,'K-NETT'!$A$1:$AF$37898,18,FALSE),VLOOKUP($A47,'K-Wallet'!$A$1:$M$5000,0,FALSE)),"NOT VALID")</f>
        <v>NOT VALID</v>
      </c>
      <c r="U47" t="str">
        <f>IFERROR(IFERROR(VLOOKUP($A47,'K-NETT'!$A$1:$AF$37898,19,FALSE),VLOOKUP($A47,'K-Wallet'!$A$1:$M$5000,0,FALSE)),"NOT VALID")</f>
        <v>NOT VALID</v>
      </c>
      <c r="V47" t="str">
        <f>IFERROR(IFERROR(VLOOKUP($A47,'K-NETT'!$A$1:$AF$37898,20,FALSE),VLOOKUP($A47,'K-Wallet'!$A$1:$M$5000,0,FALSE)),"NOT VALID")</f>
        <v>NOT VALID</v>
      </c>
      <c r="W47" t="str">
        <f>IFERROR(IFERROR(VLOOKUP($A47,'K-NETT'!$A$1:$AF$37898,22,FALSE),VLOOKUP($A47,'K-Wallet'!$A$1:$M$5000,0,FALSE)),"NOT VALID")</f>
        <v>NOT VALID</v>
      </c>
      <c r="X47" t="str">
        <f>IFERROR(IFERROR(VLOOKUP($A47,'K-NETT'!$A$1:$AF$37898,23,FALSE),VLOOKUP($A47,'K-Wallet'!$A$1:$M$5000,0,FALSE)),"NOT VALID")</f>
        <v>NOT VALID</v>
      </c>
      <c r="Y47" t="str">
        <f>IFERROR(IFERROR(VLOOKUP($A47,'K-NETT'!$A$1:$AF$37898,26,FALSE),VLOOKUP($A47,'K-Wallet'!$A$1:$M$5000,0,FALSE)),"NOT VALID")</f>
        <v>NOT VALID</v>
      </c>
      <c r="Z47" t="str">
        <f>IFERROR(IFERROR(VLOOKUP($A47,'K-NETT'!$A$1:$AF$37898,30,FALSE),VLOOKUP($A47,'K-Wallet'!$A$1:$M$5000,11,FALSE)),"NOT VALID")</f>
        <v>NOT VALID</v>
      </c>
      <c r="AA47" s="31" t="e">
        <f t="shared" si="1"/>
        <v>#VALUE!</v>
      </c>
    </row>
    <row r="48" spans="1:27" x14ac:dyDescent="0.25">
      <c r="A48" t="str">
        <f t="shared" si="0"/>
        <v>1721791458</v>
      </c>
      <c r="B48">
        <v>39</v>
      </c>
      <c r="C48">
        <v>1721791458</v>
      </c>
      <c r="D48" t="s">
        <v>42</v>
      </c>
      <c r="E48" t="s">
        <v>43</v>
      </c>
      <c r="F48" s="9">
        <v>56650</v>
      </c>
      <c r="G48" s="2">
        <v>44043</v>
      </c>
      <c r="H48" s="3">
        <v>0.79774305555555547</v>
      </c>
      <c r="I48" t="s">
        <v>44</v>
      </c>
      <c r="J48">
        <v>63265654401</v>
      </c>
      <c r="K48" s="4" t="s">
        <v>101</v>
      </c>
      <c r="N48" t="str">
        <f>IFERROR(IFERROR(VLOOKUP($A48,'K-NETT'!$A$1:$AF$37898,1,FALSE),VLOOKUP($A48,'K-Wallet'!$A$1:$M$5000,1,FALSE)),"NOT VALID")</f>
        <v>NOT VALID</v>
      </c>
      <c r="O48" t="str">
        <f>IFERROR(IFERROR(VLOOKUP($A48,'K-NETT'!$A$1:$AF$37898,11,FALSE),VLOOKUP($A48,'K-Wallet'!$A$1:$M$5000,0,FALSE)),"NOT VALID")</f>
        <v>NOT VALID</v>
      </c>
      <c r="P48" t="str">
        <f>IFERROR(IFERROR(VLOOKUP($A48,'K-NETT'!$A$1:$AF$37898,14,FALSE),VLOOKUP($A48,'K-Wallet'!$A$1:$M$5000,8,FALSE)),"NOT VALID")</f>
        <v>NOT VALID</v>
      </c>
      <c r="Q48" t="str">
        <f>IFERROR(IFERROR(VLOOKUP($A48,'K-NETT'!$A$1:$AF$37898,15,FALSE),VLOOKUP($A48,'K-Wallet'!$A$1:$M$5000,9,FALSE)),"NOT VALID")</f>
        <v>NOT VALID</v>
      </c>
      <c r="R48" t="str">
        <f>IFERROR(IFERROR(VLOOKUP($A48,'K-NETT'!$A$1:$AF$37898,16,FALSE),VLOOKUP($A48,'K-Wallet'!$A$1:$M$5000,0,FALSE)),"NOT VALID")</f>
        <v>NOT VALID</v>
      </c>
      <c r="S48" t="str">
        <f>IFERROR(IFERROR(VLOOKUP($A48,'K-NETT'!$A$1:$AF$37898,17,FALSE),VLOOKUP($A48,'K-Wallet'!$A$1:$M$5000,0,FALSE)),"NOT VALID")</f>
        <v>NOT VALID</v>
      </c>
      <c r="T48" t="str">
        <f>IFERROR(IFERROR(VLOOKUP($A48,'K-NETT'!$A$1:$AF$37898,18,FALSE),VLOOKUP($A48,'K-Wallet'!$A$1:$M$5000,0,FALSE)),"NOT VALID")</f>
        <v>NOT VALID</v>
      </c>
      <c r="U48" t="str">
        <f>IFERROR(IFERROR(VLOOKUP($A48,'K-NETT'!$A$1:$AF$37898,19,FALSE),VLOOKUP($A48,'K-Wallet'!$A$1:$M$5000,0,FALSE)),"NOT VALID")</f>
        <v>NOT VALID</v>
      </c>
      <c r="V48" t="str">
        <f>IFERROR(IFERROR(VLOOKUP($A48,'K-NETT'!$A$1:$AF$37898,20,FALSE),VLOOKUP($A48,'K-Wallet'!$A$1:$M$5000,0,FALSE)),"NOT VALID")</f>
        <v>NOT VALID</v>
      </c>
      <c r="W48" t="str">
        <f>IFERROR(IFERROR(VLOOKUP($A48,'K-NETT'!$A$1:$AF$37898,22,FALSE),VLOOKUP($A48,'K-Wallet'!$A$1:$M$5000,0,FALSE)),"NOT VALID")</f>
        <v>NOT VALID</v>
      </c>
      <c r="X48" t="str">
        <f>IFERROR(IFERROR(VLOOKUP($A48,'K-NETT'!$A$1:$AF$37898,23,FALSE),VLOOKUP($A48,'K-Wallet'!$A$1:$M$5000,0,FALSE)),"NOT VALID")</f>
        <v>NOT VALID</v>
      </c>
      <c r="Y48" t="str">
        <f>IFERROR(IFERROR(VLOOKUP($A48,'K-NETT'!$A$1:$AF$37898,26,FALSE),VLOOKUP($A48,'K-Wallet'!$A$1:$M$5000,0,FALSE)),"NOT VALID")</f>
        <v>NOT VALID</v>
      </c>
      <c r="Z48" t="str">
        <f>IFERROR(IFERROR(VLOOKUP($A48,'K-NETT'!$A$1:$AF$37898,30,FALSE),VLOOKUP($A48,'K-Wallet'!$A$1:$M$5000,11,FALSE)),"NOT VALID")</f>
        <v>NOT VALID</v>
      </c>
      <c r="AA48" s="31" t="e">
        <f t="shared" si="1"/>
        <v>#VALUE!</v>
      </c>
    </row>
    <row r="49" spans="1:27" x14ac:dyDescent="0.25">
      <c r="A49" t="str">
        <f t="shared" si="0"/>
        <v>1834891199</v>
      </c>
      <c r="B49">
        <v>40</v>
      </c>
      <c r="C49">
        <v>1834891199</v>
      </c>
      <c r="D49" t="s">
        <v>42</v>
      </c>
      <c r="E49" t="s">
        <v>43</v>
      </c>
      <c r="F49" s="9">
        <v>633650</v>
      </c>
      <c r="G49" s="2">
        <v>44043</v>
      </c>
      <c r="H49" s="3">
        <v>0.81159722222222219</v>
      </c>
      <c r="I49" t="s">
        <v>44</v>
      </c>
      <c r="J49">
        <v>63271031101</v>
      </c>
      <c r="K49" s="4" t="s">
        <v>101</v>
      </c>
      <c r="N49" t="str">
        <f>IFERROR(IFERROR(VLOOKUP($A49,'K-NETT'!$A$1:$AF$37898,1,FALSE),VLOOKUP($A49,'K-Wallet'!$A$1:$M$5000,1,FALSE)),"NOT VALID")</f>
        <v>NOT VALID</v>
      </c>
      <c r="O49" t="str">
        <f>IFERROR(IFERROR(VLOOKUP($A49,'K-NETT'!$A$1:$AF$37898,11,FALSE),VLOOKUP($A49,'K-Wallet'!$A$1:$M$5000,0,FALSE)),"NOT VALID")</f>
        <v>NOT VALID</v>
      </c>
      <c r="P49" t="str">
        <f>IFERROR(IFERROR(VLOOKUP($A49,'K-NETT'!$A$1:$AF$37898,14,FALSE),VLOOKUP($A49,'K-Wallet'!$A$1:$M$5000,8,FALSE)),"NOT VALID")</f>
        <v>NOT VALID</v>
      </c>
      <c r="Q49" t="str">
        <f>IFERROR(IFERROR(VLOOKUP($A49,'K-NETT'!$A$1:$AF$37898,15,FALSE),VLOOKUP($A49,'K-Wallet'!$A$1:$M$5000,9,FALSE)),"NOT VALID")</f>
        <v>NOT VALID</v>
      </c>
      <c r="R49" t="str">
        <f>IFERROR(IFERROR(VLOOKUP($A49,'K-NETT'!$A$1:$AF$37898,16,FALSE),VLOOKUP($A49,'K-Wallet'!$A$1:$M$5000,0,FALSE)),"NOT VALID")</f>
        <v>NOT VALID</v>
      </c>
      <c r="S49" t="str">
        <f>IFERROR(IFERROR(VLOOKUP($A49,'K-NETT'!$A$1:$AF$37898,17,FALSE),VLOOKUP($A49,'K-Wallet'!$A$1:$M$5000,0,FALSE)),"NOT VALID")</f>
        <v>NOT VALID</v>
      </c>
      <c r="T49" t="str">
        <f>IFERROR(IFERROR(VLOOKUP($A49,'K-NETT'!$A$1:$AF$37898,18,FALSE),VLOOKUP($A49,'K-Wallet'!$A$1:$M$5000,0,FALSE)),"NOT VALID")</f>
        <v>NOT VALID</v>
      </c>
      <c r="U49" t="str">
        <f>IFERROR(IFERROR(VLOOKUP($A49,'K-NETT'!$A$1:$AF$37898,19,FALSE),VLOOKUP($A49,'K-Wallet'!$A$1:$M$5000,0,FALSE)),"NOT VALID")</f>
        <v>NOT VALID</v>
      </c>
      <c r="V49" t="str">
        <f>IFERROR(IFERROR(VLOOKUP($A49,'K-NETT'!$A$1:$AF$37898,20,FALSE),VLOOKUP($A49,'K-Wallet'!$A$1:$M$5000,0,FALSE)),"NOT VALID")</f>
        <v>NOT VALID</v>
      </c>
      <c r="W49" t="str">
        <f>IFERROR(IFERROR(VLOOKUP($A49,'K-NETT'!$A$1:$AF$37898,22,FALSE),VLOOKUP($A49,'K-Wallet'!$A$1:$M$5000,0,FALSE)),"NOT VALID")</f>
        <v>NOT VALID</v>
      </c>
      <c r="X49" t="str">
        <f>IFERROR(IFERROR(VLOOKUP($A49,'K-NETT'!$A$1:$AF$37898,23,FALSE),VLOOKUP($A49,'K-Wallet'!$A$1:$M$5000,0,FALSE)),"NOT VALID")</f>
        <v>NOT VALID</v>
      </c>
      <c r="Y49" t="str">
        <f>IFERROR(IFERROR(VLOOKUP($A49,'K-NETT'!$A$1:$AF$37898,26,FALSE),VLOOKUP($A49,'K-Wallet'!$A$1:$M$5000,0,FALSE)),"NOT VALID")</f>
        <v>NOT VALID</v>
      </c>
      <c r="Z49" t="str">
        <f>IFERROR(IFERROR(VLOOKUP($A49,'K-NETT'!$A$1:$AF$37898,30,FALSE),VLOOKUP($A49,'K-Wallet'!$A$1:$M$5000,11,FALSE)),"NOT VALID")</f>
        <v>NOT VALID</v>
      </c>
      <c r="AA49" s="31" t="e">
        <f t="shared" si="1"/>
        <v>#VALUE!</v>
      </c>
    </row>
    <row r="50" spans="1:27" x14ac:dyDescent="0.25">
      <c r="A50" t="str">
        <f t="shared" si="0"/>
        <v>1960991016</v>
      </c>
      <c r="B50">
        <v>41</v>
      </c>
      <c r="C50">
        <v>1960991016</v>
      </c>
      <c r="D50" t="s">
        <v>42</v>
      </c>
      <c r="E50" t="s">
        <v>43</v>
      </c>
      <c r="F50" s="9">
        <v>51650</v>
      </c>
      <c r="G50" s="2">
        <v>44043</v>
      </c>
      <c r="H50" s="3">
        <v>0.82660879629629624</v>
      </c>
      <c r="I50" t="s">
        <v>44</v>
      </c>
      <c r="J50">
        <v>63276887101</v>
      </c>
      <c r="K50" s="4" t="s">
        <v>101</v>
      </c>
      <c r="N50" t="str">
        <f>IFERROR(IFERROR(VLOOKUP($A50,'K-NETT'!$A$1:$AF$37898,1,FALSE),VLOOKUP($A50,'K-Wallet'!$A$1:$M$5000,1,FALSE)),"NOT VALID")</f>
        <v>NOT VALID</v>
      </c>
      <c r="O50" t="str">
        <f>IFERROR(IFERROR(VLOOKUP($A50,'K-NETT'!$A$1:$AF$37898,11,FALSE),VLOOKUP($A50,'K-Wallet'!$A$1:$M$5000,0,FALSE)),"NOT VALID")</f>
        <v>NOT VALID</v>
      </c>
      <c r="P50" t="str">
        <f>IFERROR(IFERROR(VLOOKUP($A50,'K-NETT'!$A$1:$AF$37898,14,FALSE),VLOOKUP($A50,'K-Wallet'!$A$1:$M$5000,8,FALSE)),"NOT VALID")</f>
        <v>NOT VALID</v>
      </c>
      <c r="Q50" t="str">
        <f>IFERROR(IFERROR(VLOOKUP($A50,'K-NETT'!$A$1:$AF$37898,15,FALSE),VLOOKUP($A50,'K-Wallet'!$A$1:$M$5000,9,FALSE)),"NOT VALID")</f>
        <v>NOT VALID</v>
      </c>
      <c r="R50" t="str">
        <f>IFERROR(IFERROR(VLOOKUP($A50,'K-NETT'!$A$1:$AF$37898,16,FALSE),VLOOKUP($A50,'K-Wallet'!$A$1:$M$5000,0,FALSE)),"NOT VALID")</f>
        <v>NOT VALID</v>
      </c>
      <c r="S50" t="str">
        <f>IFERROR(IFERROR(VLOOKUP($A50,'K-NETT'!$A$1:$AF$37898,17,FALSE),VLOOKUP($A50,'K-Wallet'!$A$1:$M$5000,0,FALSE)),"NOT VALID")</f>
        <v>NOT VALID</v>
      </c>
      <c r="T50" t="str">
        <f>IFERROR(IFERROR(VLOOKUP($A50,'K-NETT'!$A$1:$AF$37898,18,FALSE),VLOOKUP($A50,'K-Wallet'!$A$1:$M$5000,0,FALSE)),"NOT VALID")</f>
        <v>NOT VALID</v>
      </c>
      <c r="U50" t="str">
        <f>IFERROR(IFERROR(VLOOKUP($A50,'K-NETT'!$A$1:$AF$37898,19,FALSE),VLOOKUP($A50,'K-Wallet'!$A$1:$M$5000,0,FALSE)),"NOT VALID")</f>
        <v>NOT VALID</v>
      </c>
      <c r="V50" t="str">
        <f>IFERROR(IFERROR(VLOOKUP($A50,'K-NETT'!$A$1:$AF$37898,20,FALSE),VLOOKUP($A50,'K-Wallet'!$A$1:$M$5000,0,FALSE)),"NOT VALID")</f>
        <v>NOT VALID</v>
      </c>
      <c r="W50" t="str">
        <f>IFERROR(IFERROR(VLOOKUP($A50,'K-NETT'!$A$1:$AF$37898,22,FALSE),VLOOKUP($A50,'K-Wallet'!$A$1:$M$5000,0,FALSE)),"NOT VALID")</f>
        <v>NOT VALID</v>
      </c>
      <c r="X50" t="str">
        <f>IFERROR(IFERROR(VLOOKUP($A50,'K-NETT'!$A$1:$AF$37898,23,FALSE),VLOOKUP($A50,'K-Wallet'!$A$1:$M$5000,0,FALSE)),"NOT VALID")</f>
        <v>NOT VALID</v>
      </c>
      <c r="Y50" t="str">
        <f>IFERROR(IFERROR(VLOOKUP($A50,'K-NETT'!$A$1:$AF$37898,26,FALSE),VLOOKUP($A50,'K-Wallet'!$A$1:$M$5000,0,FALSE)),"NOT VALID")</f>
        <v>NOT VALID</v>
      </c>
      <c r="Z50" t="str">
        <f>IFERROR(IFERROR(VLOOKUP($A50,'K-NETT'!$A$1:$AF$37898,30,FALSE),VLOOKUP($A50,'K-Wallet'!$A$1:$M$5000,11,FALSE)),"NOT VALID")</f>
        <v>NOT VALID</v>
      </c>
      <c r="AA50" s="31" t="e">
        <f t="shared" si="1"/>
        <v>#VALUE!</v>
      </c>
    </row>
    <row r="51" spans="1:27" x14ac:dyDescent="0.25">
      <c r="A51" t="str">
        <f t="shared" si="0"/>
        <v>1771991008</v>
      </c>
      <c r="B51">
        <v>42</v>
      </c>
      <c r="C51">
        <v>1771991008</v>
      </c>
      <c r="D51" t="s">
        <v>42</v>
      </c>
      <c r="E51" t="s">
        <v>43</v>
      </c>
      <c r="F51" s="9">
        <v>1800650</v>
      </c>
      <c r="G51" s="2">
        <v>44043</v>
      </c>
      <c r="H51" s="3">
        <v>0.82717592592592604</v>
      </c>
      <c r="I51" t="s">
        <v>44</v>
      </c>
      <c r="J51">
        <v>63277089301</v>
      </c>
      <c r="K51" s="4" t="s">
        <v>101</v>
      </c>
      <c r="N51" t="str">
        <f>IFERROR(IFERROR(VLOOKUP($A51,'K-NETT'!$A$1:$AF$37898,1,FALSE),VLOOKUP($A51,'K-Wallet'!$A$1:$M$5000,1,FALSE)),"NOT VALID")</f>
        <v>NOT VALID</v>
      </c>
      <c r="O51" t="str">
        <f>IFERROR(IFERROR(VLOOKUP($A51,'K-NETT'!$A$1:$AF$37898,11,FALSE),VLOOKUP($A51,'K-Wallet'!$A$1:$M$5000,0,FALSE)),"NOT VALID")</f>
        <v>NOT VALID</v>
      </c>
      <c r="P51" t="str">
        <f>IFERROR(IFERROR(VLOOKUP($A51,'K-NETT'!$A$1:$AF$37898,14,FALSE),VLOOKUP($A51,'K-Wallet'!$A$1:$M$5000,8,FALSE)),"NOT VALID")</f>
        <v>NOT VALID</v>
      </c>
      <c r="Q51" t="str">
        <f>IFERROR(IFERROR(VLOOKUP($A51,'K-NETT'!$A$1:$AF$37898,15,FALSE),VLOOKUP($A51,'K-Wallet'!$A$1:$M$5000,9,FALSE)),"NOT VALID")</f>
        <v>NOT VALID</v>
      </c>
      <c r="R51" t="str">
        <f>IFERROR(IFERROR(VLOOKUP($A51,'K-NETT'!$A$1:$AF$37898,16,FALSE),VLOOKUP($A51,'K-Wallet'!$A$1:$M$5000,0,FALSE)),"NOT VALID")</f>
        <v>NOT VALID</v>
      </c>
      <c r="S51" t="str">
        <f>IFERROR(IFERROR(VLOOKUP($A51,'K-NETT'!$A$1:$AF$37898,17,FALSE),VLOOKUP($A51,'K-Wallet'!$A$1:$M$5000,0,FALSE)),"NOT VALID")</f>
        <v>NOT VALID</v>
      </c>
      <c r="T51" t="str">
        <f>IFERROR(IFERROR(VLOOKUP($A51,'K-NETT'!$A$1:$AF$37898,18,FALSE),VLOOKUP($A51,'K-Wallet'!$A$1:$M$5000,0,FALSE)),"NOT VALID")</f>
        <v>NOT VALID</v>
      </c>
      <c r="U51" t="str">
        <f>IFERROR(IFERROR(VLOOKUP($A51,'K-NETT'!$A$1:$AF$37898,19,FALSE),VLOOKUP($A51,'K-Wallet'!$A$1:$M$5000,0,FALSE)),"NOT VALID")</f>
        <v>NOT VALID</v>
      </c>
      <c r="V51" t="str">
        <f>IFERROR(IFERROR(VLOOKUP($A51,'K-NETT'!$A$1:$AF$37898,20,FALSE),VLOOKUP($A51,'K-Wallet'!$A$1:$M$5000,0,FALSE)),"NOT VALID")</f>
        <v>NOT VALID</v>
      </c>
      <c r="W51" t="str">
        <f>IFERROR(IFERROR(VLOOKUP($A51,'K-NETT'!$A$1:$AF$37898,22,FALSE),VLOOKUP($A51,'K-Wallet'!$A$1:$M$5000,0,FALSE)),"NOT VALID")</f>
        <v>NOT VALID</v>
      </c>
      <c r="X51" t="str">
        <f>IFERROR(IFERROR(VLOOKUP($A51,'K-NETT'!$A$1:$AF$37898,23,FALSE),VLOOKUP($A51,'K-Wallet'!$A$1:$M$5000,0,FALSE)),"NOT VALID")</f>
        <v>NOT VALID</v>
      </c>
      <c r="Y51" t="str">
        <f>IFERROR(IFERROR(VLOOKUP($A51,'K-NETT'!$A$1:$AF$37898,26,FALSE),VLOOKUP($A51,'K-Wallet'!$A$1:$M$5000,0,FALSE)),"NOT VALID")</f>
        <v>NOT VALID</v>
      </c>
      <c r="Z51" t="str">
        <f>IFERROR(IFERROR(VLOOKUP($A51,'K-NETT'!$A$1:$AF$37898,30,FALSE),VLOOKUP($A51,'K-Wallet'!$A$1:$M$5000,11,FALSE)),"NOT VALID")</f>
        <v>NOT VALID</v>
      </c>
      <c r="AA51" s="31" t="e">
        <f t="shared" si="1"/>
        <v>#VALUE!</v>
      </c>
    </row>
    <row r="52" spans="1:27" x14ac:dyDescent="0.25">
      <c r="A52" t="str">
        <f t="shared" si="0"/>
        <v>1706202087</v>
      </c>
      <c r="B52">
        <v>43</v>
      </c>
      <c r="C52">
        <v>1706202087</v>
      </c>
      <c r="D52" t="s">
        <v>42</v>
      </c>
      <c r="E52" t="s">
        <v>43</v>
      </c>
      <c r="F52" s="9">
        <v>64650</v>
      </c>
      <c r="G52" s="2">
        <v>44043</v>
      </c>
      <c r="H52" s="3">
        <v>0.8598958333333333</v>
      </c>
      <c r="I52" t="s">
        <v>44</v>
      </c>
      <c r="J52">
        <v>63288944301</v>
      </c>
      <c r="K52" s="4" t="s">
        <v>101</v>
      </c>
      <c r="N52" t="str">
        <f>IFERROR(IFERROR(VLOOKUP($A52,'K-NETT'!$A$1:$AF$37898,1,FALSE),VLOOKUP($A52,'K-Wallet'!$A$1:$M$5000,1,FALSE)),"NOT VALID")</f>
        <v>NOT VALID</v>
      </c>
      <c r="O52" t="str">
        <f>IFERROR(IFERROR(VLOOKUP($A52,'K-NETT'!$A$1:$AF$37898,11,FALSE),VLOOKUP($A52,'K-Wallet'!$A$1:$M$5000,0,FALSE)),"NOT VALID")</f>
        <v>NOT VALID</v>
      </c>
      <c r="P52" t="str">
        <f>IFERROR(IFERROR(VLOOKUP($A52,'K-NETT'!$A$1:$AF$37898,14,FALSE),VLOOKUP($A52,'K-Wallet'!$A$1:$M$5000,8,FALSE)),"NOT VALID")</f>
        <v>NOT VALID</v>
      </c>
      <c r="Q52" t="str">
        <f>IFERROR(IFERROR(VLOOKUP($A52,'K-NETT'!$A$1:$AF$37898,15,FALSE),VLOOKUP($A52,'K-Wallet'!$A$1:$M$5000,9,FALSE)),"NOT VALID")</f>
        <v>NOT VALID</v>
      </c>
      <c r="R52" t="str">
        <f>IFERROR(IFERROR(VLOOKUP($A52,'K-NETT'!$A$1:$AF$37898,16,FALSE),VLOOKUP($A52,'K-Wallet'!$A$1:$M$5000,0,FALSE)),"NOT VALID")</f>
        <v>NOT VALID</v>
      </c>
      <c r="S52" t="str">
        <f>IFERROR(IFERROR(VLOOKUP($A52,'K-NETT'!$A$1:$AF$37898,17,FALSE),VLOOKUP($A52,'K-Wallet'!$A$1:$M$5000,0,FALSE)),"NOT VALID")</f>
        <v>NOT VALID</v>
      </c>
      <c r="T52" t="str">
        <f>IFERROR(IFERROR(VLOOKUP($A52,'K-NETT'!$A$1:$AF$37898,18,FALSE),VLOOKUP($A52,'K-Wallet'!$A$1:$M$5000,0,FALSE)),"NOT VALID")</f>
        <v>NOT VALID</v>
      </c>
      <c r="U52" t="str">
        <f>IFERROR(IFERROR(VLOOKUP($A52,'K-NETT'!$A$1:$AF$37898,19,FALSE),VLOOKUP($A52,'K-Wallet'!$A$1:$M$5000,0,FALSE)),"NOT VALID")</f>
        <v>NOT VALID</v>
      </c>
      <c r="V52" t="str">
        <f>IFERROR(IFERROR(VLOOKUP($A52,'K-NETT'!$A$1:$AF$37898,20,FALSE),VLOOKUP($A52,'K-Wallet'!$A$1:$M$5000,0,FALSE)),"NOT VALID")</f>
        <v>NOT VALID</v>
      </c>
      <c r="W52" t="str">
        <f>IFERROR(IFERROR(VLOOKUP($A52,'K-NETT'!$A$1:$AF$37898,22,FALSE),VLOOKUP($A52,'K-Wallet'!$A$1:$M$5000,0,FALSE)),"NOT VALID")</f>
        <v>NOT VALID</v>
      </c>
      <c r="X52" t="str">
        <f>IFERROR(IFERROR(VLOOKUP($A52,'K-NETT'!$A$1:$AF$37898,23,FALSE),VLOOKUP($A52,'K-Wallet'!$A$1:$M$5000,0,FALSE)),"NOT VALID")</f>
        <v>NOT VALID</v>
      </c>
      <c r="Y52" t="str">
        <f>IFERROR(IFERROR(VLOOKUP($A52,'K-NETT'!$A$1:$AF$37898,26,FALSE),VLOOKUP($A52,'K-Wallet'!$A$1:$M$5000,0,FALSE)),"NOT VALID")</f>
        <v>NOT VALID</v>
      </c>
      <c r="Z52" t="str">
        <f>IFERROR(IFERROR(VLOOKUP($A52,'K-NETT'!$A$1:$AF$37898,30,FALSE),VLOOKUP($A52,'K-Wallet'!$A$1:$M$5000,11,FALSE)),"NOT VALID")</f>
        <v>NOT VALID</v>
      </c>
      <c r="AA52" s="31" t="e">
        <f t="shared" si="1"/>
        <v>#VALUE!</v>
      </c>
    </row>
    <row r="53" spans="1:27" x14ac:dyDescent="0.25">
      <c r="A53" t="str">
        <f t="shared" si="0"/>
        <v>1160302910</v>
      </c>
      <c r="B53">
        <v>44</v>
      </c>
      <c r="C53">
        <v>1160302910</v>
      </c>
      <c r="D53" t="s">
        <v>42</v>
      </c>
      <c r="E53" t="s">
        <v>43</v>
      </c>
      <c r="F53" s="9">
        <v>495650</v>
      </c>
      <c r="G53" s="2">
        <v>44043</v>
      </c>
      <c r="H53" s="3">
        <v>0.8647569444444444</v>
      </c>
      <c r="I53" t="s">
        <v>44</v>
      </c>
      <c r="J53">
        <v>63290653301</v>
      </c>
      <c r="K53" s="4" t="s">
        <v>101</v>
      </c>
      <c r="N53" t="str">
        <f>IFERROR(IFERROR(VLOOKUP($A53,'K-NETT'!$A$1:$AF$37898,1,FALSE),VLOOKUP($A53,'K-Wallet'!$A$1:$M$5000,1,FALSE)),"NOT VALID")</f>
        <v>NOT VALID</v>
      </c>
      <c r="O53" t="str">
        <f>IFERROR(IFERROR(VLOOKUP($A53,'K-NETT'!$A$1:$AF$37898,11,FALSE),VLOOKUP($A53,'K-Wallet'!$A$1:$M$5000,0,FALSE)),"NOT VALID")</f>
        <v>NOT VALID</v>
      </c>
      <c r="P53" t="str">
        <f>IFERROR(IFERROR(VLOOKUP($A53,'K-NETT'!$A$1:$AF$37898,14,FALSE),VLOOKUP($A53,'K-Wallet'!$A$1:$M$5000,8,FALSE)),"NOT VALID")</f>
        <v>NOT VALID</v>
      </c>
      <c r="Q53" t="str">
        <f>IFERROR(IFERROR(VLOOKUP($A53,'K-NETT'!$A$1:$AF$37898,15,FALSE),VLOOKUP($A53,'K-Wallet'!$A$1:$M$5000,9,FALSE)),"NOT VALID")</f>
        <v>NOT VALID</v>
      </c>
      <c r="R53" t="str">
        <f>IFERROR(IFERROR(VLOOKUP($A53,'K-NETT'!$A$1:$AF$37898,16,FALSE),VLOOKUP($A53,'K-Wallet'!$A$1:$M$5000,0,FALSE)),"NOT VALID")</f>
        <v>NOT VALID</v>
      </c>
      <c r="S53" t="str">
        <f>IFERROR(IFERROR(VLOOKUP($A53,'K-NETT'!$A$1:$AF$37898,17,FALSE),VLOOKUP($A53,'K-Wallet'!$A$1:$M$5000,0,FALSE)),"NOT VALID")</f>
        <v>NOT VALID</v>
      </c>
      <c r="T53" t="str">
        <f>IFERROR(IFERROR(VLOOKUP($A53,'K-NETT'!$A$1:$AF$37898,18,FALSE),VLOOKUP($A53,'K-Wallet'!$A$1:$M$5000,0,FALSE)),"NOT VALID")</f>
        <v>NOT VALID</v>
      </c>
      <c r="U53" t="str">
        <f>IFERROR(IFERROR(VLOOKUP($A53,'K-NETT'!$A$1:$AF$37898,19,FALSE),VLOOKUP($A53,'K-Wallet'!$A$1:$M$5000,0,FALSE)),"NOT VALID")</f>
        <v>NOT VALID</v>
      </c>
      <c r="V53" t="str">
        <f>IFERROR(IFERROR(VLOOKUP($A53,'K-NETT'!$A$1:$AF$37898,20,FALSE),VLOOKUP($A53,'K-Wallet'!$A$1:$M$5000,0,FALSE)),"NOT VALID")</f>
        <v>NOT VALID</v>
      </c>
      <c r="W53" t="str">
        <f>IFERROR(IFERROR(VLOOKUP($A53,'K-NETT'!$A$1:$AF$37898,22,FALSE),VLOOKUP($A53,'K-Wallet'!$A$1:$M$5000,0,FALSE)),"NOT VALID")</f>
        <v>NOT VALID</v>
      </c>
      <c r="X53" t="str">
        <f>IFERROR(IFERROR(VLOOKUP($A53,'K-NETT'!$A$1:$AF$37898,23,FALSE),VLOOKUP($A53,'K-Wallet'!$A$1:$M$5000,0,FALSE)),"NOT VALID")</f>
        <v>NOT VALID</v>
      </c>
      <c r="Y53" t="str">
        <f>IFERROR(IFERROR(VLOOKUP($A53,'K-NETT'!$A$1:$AF$37898,26,FALSE),VLOOKUP($A53,'K-Wallet'!$A$1:$M$5000,0,FALSE)),"NOT VALID")</f>
        <v>NOT VALID</v>
      </c>
      <c r="Z53" t="str">
        <f>IFERROR(IFERROR(VLOOKUP($A53,'K-NETT'!$A$1:$AF$37898,30,FALSE),VLOOKUP($A53,'K-Wallet'!$A$1:$M$5000,11,FALSE)),"NOT VALID")</f>
        <v>NOT VALID</v>
      </c>
      <c r="AA53" s="31" t="e">
        <f t="shared" si="1"/>
        <v>#VALUE!</v>
      </c>
    </row>
    <row r="54" spans="1:27" x14ac:dyDescent="0.25">
      <c r="A54" t="str">
        <f t="shared" si="0"/>
        <v>1155302572</v>
      </c>
      <c r="B54">
        <v>45</v>
      </c>
      <c r="C54">
        <v>1155302572</v>
      </c>
      <c r="D54" t="s">
        <v>42</v>
      </c>
      <c r="E54" t="s">
        <v>43</v>
      </c>
      <c r="F54" s="9">
        <v>490650</v>
      </c>
      <c r="G54" s="2">
        <v>44043</v>
      </c>
      <c r="H54" s="3">
        <v>0.87160879629629628</v>
      </c>
      <c r="I54" t="s">
        <v>44</v>
      </c>
      <c r="J54">
        <v>63292869301</v>
      </c>
      <c r="K54" s="4" t="s">
        <v>101</v>
      </c>
      <c r="N54" t="str">
        <f>IFERROR(IFERROR(VLOOKUP($A54,'K-NETT'!$A$1:$AF$37898,1,FALSE),VLOOKUP($A54,'K-Wallet'!$A$1:$M$5000,1,FALSE)),"NOT VALID")</f>
        <v>NOT VALID</v>
      </c>
      <c r="O54" t="str">
        <f>IFERROR(IFERROR(VLOOKUP($A54,'K-NETT'!$A$1:$AF$37898,11,FALSE),VLOOKUP($A54,'K-Wallet'!$A$1:$M$5000,0,FALSE)),"NOT VALID")</f>
        <v>NOT VALID</v>
      </c>
      <c r="P54" t="str">
        <f>IFERROR(IFERROR(VLOOKUP($A54,'K-NETT'!$A$1:$AF$37898,14,FALSE),VLOOKUP($A54,'K-Wallet'!$A$1:$M$5000,8,FALSE)),"NOT VALID")</f>
        <v>NOT VALID</v>
      </c>
      <c r="Q54" t="str">
        <f>IFERROR(IFERROR(VLOOKUP($A54,'K-NETT'!$A$1:$AF$37898,15,FALSE),VLOOKUP($A54,'K-Wallet'!$A$1:$M$5000,9,FALSE)),"NOT VALID")</f>
        <v>NOT VALID</v>
      </c>
      <c r="R54" t="str">
        <f>IFERROR(IFERROR(VLOOKUP($A54,'K-NETT'!$A$1:$AF$37898,16,FALSE),VLOOKUP($A54,'K-Wallet'!$A$1:$M$5000,0,FALSE)),"NOT VALID")</f>
        <v>NOT VALID</v>
      </c>
      <c r="S54" t="str">
        <f>IFERROR(IFERROR(VLOOKUP($A54,'K-NETT'!$A$1:$AF$37898,17,FALSE),VLOOKUP($A54,'K-Wallet'!$A$1:$M$5000,0,FALSE)),"NOT VALID")</f>
        <v>NOT VALID</v>
      </c>
      <c r="T54" t="str">
        <f>IFERROR(IFERROR(VLOOKUP($A54,'K-NETT'!$A$1:$AF$37898,18,FALSE),VLOOKUP($A54,'K-Wallet'!$A$1:$M$5000,0,FALSE)),"NOT VALID")</f>
        <v>NOT VALID</v>
      </c>
      <c r="U54" t="str">
        <f>IFERROR(IFERROR(VLOOKUP($A54,'K-NETT'!$A$1:$AF$37898,19,FALSE),VLOOKUP($A54,'K-Wallet'!$A$1:$M$5000,0,FALSE)),"NOT VALID")</f>
        <v>NOT VALID</v>
      </c>
      <c r="V54" t="str">
        <f>IFERROR(IFERROR(VLOOKUP($A54,'K-NETT'!$A$1:$AF$37898,20,FALSE),VLOOKUP($A54,'K-Wallet'!$A$1:$M$5000,0,FALSE)),"NOT VALID")</f>
        <v>NOT VALID</v>
      </c>
      <c r="W54" t="str">
        <f>IFERROR(IFERROR(VLOOKUP($A54,'K-NETT'!$A$1:$AF$37898,22,FALSE),VLOOKUP($A54,'K-Wallet'!$A$1:$M$5000,0,FALSE)),"NOT VALID")</f>
        <v>NOT VALID</v>
      </c>
      <c r="X54" t="str">
        <f>IFERROR(IFERROR(VLOOKUP($A54,'K-NETT'!$A$1:$AF$37898,23,FALSE),VLOOKUP($A54,'K-Wallet'!$A$1:$M$5000,0,FALSE)),"NOT VALID")</f>
        <v>NOT VALID</v>
      </c>
      <c r="Y54" t="str">
        <f>IFERROR(IFERROR(VLOOKUP($A54,'K-NETT'!$A$1:$AF$37898,26,FALSE),VLOOKUP($A54,'K-Wallet'!$A$1:$M$5000,0,FALSE)),"NOT VALID")</f>
        <v>NOT VALID</v>
      </c>
      <c r="Z54" t="str">
        <f>IFERROR(IFERROR(VLOOKUP($A54,'K-NETT'!$A$1:$AF$37898,30,FALSE),VLOOKUP($A54,'K-Wallet'!$A$1:$M$5000,11,FALSE)),"NOT VALID")</f>
        <v>NOT VALID</v>
      </c>
      <c r="AA54" s="31" t="e">
        <f t="shared" si="1"/>
        <v>#VALUE!</v>
      </c>
    </row>
    <row r="55" spans="1:27" x14ac:dyDescent="0.25">
      <c r="A55" t="str">
        <f t="shared" si="0"/>
        <v>1326702411</v>
      </c>
      <c r="B55">
        <v>46</v>
      </c>
      <c r="C55">
        <v>1326702411</v>
      </c>
      <c r="D55" t="s">
        <v>42</v>
      </c>
      <c r="E55" t="s">
        <v>43</v>
      </c>
      <c r="F55" s="9">
        <v>130650</v>
      </c>
      <c r="G55" s="2">
        <v>44043</v>
      </c>
      <c r="H55" s="3">
        <v>0.9202662037037036</v>
      </c>
      <c r="I55" t="s">
        <v>44</v>
      </c>
      <c r="J55">
        <v>63307315101</v>
      </c>
      <c r="K55" s="4" t="s">
        <v>101</v>
      </c>
      <c r="N55" t="str">
        <f>IFERROR(IFERROR(VLOOKUP($A55,'K-NETT'!$A$1:$AF$37898,1,FALSE),VLOOKUP($A55,'K-Wallet'!$A$1:$M$5000,1,FALSE)),"NOT VALID")</f>
        <v>NOT VALID</v>
      </c>
      <c r="O55" t="str">
        <f>IFERROR(IFERROR(VLOOKUP($A55,'K-NETT'!$A$1:$AF$37898,11,FALSE),VLOOKUP($A55,'K-Wallet'!$A$1:$M$5000,0,FALSE)),"NOT VALID")</f>
        <v>NOT VALID</v>
      </c>
      <c r="P55" t="str">
        <f>IFERROR(IFERROR(VLOOKUP($A55,'K-NETT'!$A$1:$AF$37898,14,FALSE),VLOOKUP($A55,'K-Wallet'!$A$1:$M$5000,8,FALSE)),"NOT VALID")</f>
        <v>NOT VALID</v>
      </c>
      <c r="Q55" t="str">
        <f>IFERROR(IFERROR(VLOOKUP($A55,'K-NETT'!$A$1:$AF$37898,15,FALSE),VLOOKUP($A55,'K-Wallet'!$A$1:$M$5000,9,FALSE)),"NOT VALID")</f>
        <v>NOT VALID</v>
      </c>
      <c r="R55" t="str">
        <f>IFERROR(IFERROR(VLOOKUP($A55,'K-NETT'!$A$1:$AF$37898,16,FALSE),VLOOKUP($A55,'K-Wallet'!$A$1:$M$5000,0,FALSE)),"NOT VALID")</f>
        <v>NOT VALID</v>
      </c>
      <c r="S55" t="str">
        <f>IFERROR(IFERROR(VLOOKUP($A55,'K-NETT'!$A$1:$AF$37898,17,FALSE),VLOOKUP($A55,'K-Wallet'!$A$1:$M$5000,0,FALSE)),"NOT VALID")</f>
        <v>NOT VALID</v>
      </c>
      <c r="T55" t="str">
        <f>IFERROR(IFERROR(VLOOKUP($A55,'K-NETT'!$A$1:$AF$37898,18,FALSE),VLOOKUP($A55,'K-Wallet'!$A$1:$M$5000,0,FALSE)),"NOT VALID")</f>
        <v>NOT VALID</v>
      </c>
      <c r="U55" t="str">
        <f>IFERROR(IFERROR(VLOOKUP($A55,'K-NETT'!$A$1:$AF$37898,19,FALSE),VLOOKUP($A55,'K-Wallet'!$A$1:$M$5000,0,FALSE)),"NOT VALID")</f>
        <v>NOT VALID</v>
      </c>
      <c r="V55" t="str">
        <f>IFERROR(IFERROR(VLOOKUP($A55,'K-NETT'!$A$1:$AF$37898,20,FALSE),VLOOKUP($A55,'K-Wallet'!$A$1:$M$5000,0,FALSE)),"NOT VALID")</f>
        <v>NOT VALID</v>
      </c>
      <c r="W55" t="str">
        <f>IFERROR(IFERROR(VLOOKUP($A55,'K-NETT'!$A$1:$AF$37898,22,FALSE),VLOOKUP($A55,'K-Wallet'!$A$1:$M$5000,0,FALSE)),"NOT VALID")</f>
        <v>NOT VALID</v>
      </c>
      <c r="X55" t="str">
        <f>IFERROR(IFERROR(VLOOKUP($A55,'K-NETT'!$A$1:$AF$37898,23,FALSE),VLOOKUP($A55,'K-Wallet'!$A$1:$M$5000,0,FALSE)),"NOT VALID")</f>
        <v>NOT VALID</v>
      </c>
      <c r="Y55" t="str">
        <f>IFERROR(IFERROR(VLOOKUP($A55,'K-NETT'!$A$1:$AF$37898,26,FALSE),VLOOKUP($A55,'K-Wallet'!$A$1:$M$5000,0,FALSE)),"NOT VALID")</f>
        <v>NOT VALID</v>
      </c>
      <c r="Z55" t="str">
        <f>IFERROR(IFERROR(VLOOKUP($A55,'K-NETT'!$A$1:$AF$37898,30,FALSE),VLOOKUP($A55,'K-Wallet'!$A$1:$M$5000,11,FALSE)),"NOT VALID")</f>
        <v>NOT VALID</v>
      </c>
      <c r="AA55" s="31" t="e">
        <f t="shared" si="1"/>
        <v>#VALUE!</v>
      </c>
    </row>
    <row r="56" spans="1:27" x14ac:dyDescent="0.25">
      <c r="A56" t="str">
        <f t="shared" si="0"/>
        <v>1030502856</v>
      </c>
      <c r="B56">
        <v>47</v>
      </c>
      <c r="C56">
        <v>1030502856</v>
      </c>
      <c r="D56" t="s">
        <v>42</v>
      </c>
      <c r="E56" t="s">
        <v>43</v>
      </c>
      <c r="F56" s="9">
        <v>64650</v>
      </c>
      <c r="G56" s="2">
        <v>44043</v>
      </c>
      <c r="H56" s="3">
        <v>0.9353703703703703</v>
      </c>
      <c r="I56" t="s">
        <v>44</v>
      </c>
      <c r="J56">
        <v>63311115301</v>
      </c>
      <c r="K56" s="4" t="s">
        <v>101</v>
      </c>
      <c r="N56" t="str">
        <f>IFERROR(IFERROR(VLOOKUP($A56,'K-NETT'!$A$1:$AF$37898,1,FALSE),VLOOKUP($A56,'K-Wallet'!$A$1:$M$5000,1,FALSE)),"NOT VALID")</f>
        <v>NOT VALID</v>
      </c>
      <c r="O56" t="str">
        <f>IFERROR(IFERROR(VLOOKUP($A56,'K-NETT'!$A$1:$AF$37898,11,FALSE),VLOOKUP($A56,'K-Wallet'!$A$1:$M$5000,0,FALSE)),"NOT VALID")</f>
        <v>NOT VALID</v>
      </c>
      <c r="P56" t="str">
        <f>IFERROR(IFERROR(VLOOKUP($A56,'K-NETT'!$A$1:$AF$37898,14,FALSE),VLOOKUP($A56,'K-Wallet'!$A$1:$M$5000,8,FALSE)),"NOT VALID")</f>
        <v>NOT VALID</v>
      </c>
      <c r="Q56" t="str">
        <f>IFERROR(IFERROR(VLOOKUP($A56,'K-NETT'!$A$1:$AF$37898,15,FALSE),VLOOKUP($A56,'K-Wallet'!$A$1:$M$5000,9,FALSE)),"NOT VALID")</f>
        <v>NOT VALID</v>
      </c>
      <c r="R56" t="str">
        <f>IFERROR(IFERROR(VLOOKUP($A56,'K-NETT'!$A$1:$AF$37898,16,FALSE),VLOOKUP($A56,'K-Wallet'!$A$1:$M$5000,0,FALSE)),"NOT VALID")</f>
        <v>NOT VALID</v>
      </c>
      <c r="S56" t="str">
        <f>IFERROR(IFERROR(VLOOKUP($A56,'K-NETT'!$A$1:$AF$37898,17,FALSE),VLOOKUP($A56,'K-Wallet'!$A$1:$M$5000,0,FALSE)),"NOT VALID")</f>
        <v>NOT VALID</v>
      </c>
      <c r="T56" t="str">
        <f>IFERROR(IFERROR(VLOOKUP($A56,'K-NETT'!$A$1:$AF$37898,18,FALSE),VLOOKUP($A56,'K-Wallet'!$A$1:$M$5000,0,FALSE)),"NOT VALID")</f>
        <v>NOT VALID</v>
      </c>
      <c r="U56" t="str">
        <f>IFERROR(IFERROR(VLOOKUP($A56,'K-NETT'!$A$1:$AF$37898,19,FALSE),VLOOKUP($A56,'K-Wallet'!$A$1:$M$5000,0,FALSE)),"NOT VALID")</f>
        <v>NOT VALID</v>
      </c>
      <c r="V56" t="str">
        <f>IFERROR(IFERROR(VLOOKUP($A56,'K-NETT'!$A$1:$AF$37898,20,FALSE),VLOOKUP($A56,'K-Wallet'!$A$1:$M$5000,0,FALSE)),"NOT VALID")</f>
        <v>NOT VALID</v>
      </c>
      <c r="W56" t="str">
        <f>IFERROR(IFERROR(VLOOKUP($A56,'K-NETT'!$A$1:$AF$37898,22,FALSE),VLOOKUP($A56,'K-Wallet'!$A$1:$M$5000,0,FALSE)),"NOT VALID")</f>
        <v>NOT VALID</v>
      </c>
      <c r="X56" t="str">
        <f>IFERROR(IFERROR(VLOOKUP($A56,'K-NETT'!$A$1:$AF$37898,23,FALSE),VLOOKUP($A56,'K-Wallet'!$A$1:$M$5000,0,FALSE)),"NOT VALID")</f>
        <v>NOT VALID</v>
      </c>
      <c r="Y56" t="str">
        <f>IFERROR(IFERROR(VLOOKUP($A56,'K-NETT'!$A$1:$AF$37898,26,FALSE),VLOOKUP($A56,'K-Wallet'!$A$1:$M$5000,0,FALSE)),"NOT VALID")</f>
        <v>NOT VALID</v>
      </c>
      <c r="Z56" t="str">
        <f>IFERROR(IFERROR(VLOOKUP($A56,'K-NETT'!$A$1:$AF$37898,30,FALSE),VLOOKUP($A56,'K-Wallet'!$A$1:$M$5000,11,FALSE)),"NOT VALID")</f>
        <v>NOT VALID</v>
      </c>
      <c r="AA56" s="31" t="e">
        <f t="shared" si="1"/>
        <v>#VALUE!</v>
      </c>
    </row>
    <row r="57" spans="1:27" x14ac:dyDescent="0.25">
      <c r="A57" t="str">
        <f t="shared" si="0"/>
        <v>1411112235</v>
      </c>
      <c r="B57">
        <v>48</v>
      </c>
      <c r="C57">
        <v>1411112235</v>
      </c>
      <c r="D57" t="s">
        <v>42</v>
      </c>
      <c r="E57" t="s">
        <v>43</v>
      </c>
      <c r="F57" s="9">
        <v>636650</v>
      </c>
      <c r="G57" s="2">
        <v>44043</v>
      </c>
      <c r="H57" s="3">
        <v>0.95888888888888879</v>
      </c>
      <c r="I57" t="s">
        <v>44</v>
      </c>
      <c r="J57">
        <v>63316260701</v>
      </c>
      <c r="K57" s="4" t="s">
        <v>101</v>
      </c>
      <c r="N57" t="str">
        <f>IFERROR(IFERROR(VLOOKUP($A57,'K-NETT'!$A$1:$AF$37898,1,FALSE),VLOOKUP($A57,'K-Wallet'!$A$1:$M$5000,1,FALSE)),"NOT VALID")</f>
        <v>NOT VALID</v>
      </c>
      <c r="O57" t="str">
        <f>IFERROR(IFERROR(VLOOKUP($A57,'K-NETT'!$A$1:$AF$37898,11,FALSE),VLOOKUP($A57,'K-Wallet'!$A$1:$M$5000,0,FALSE)),"NOT VALID")</f>
        <v>NOT VALID</v>
      </c>
      <c r="P57" t="str">
        <f>IFERROR(IFERROR(VLOOKUP($A57,'K-NETT'!$A$1:$AF$37898,14,FALSE),VLOOKUP($A57,'K-Wallet'!$A$1:$M$5000,8,FALSE)),"NOT VALID")</f>
        <v>NOT VALID</v>
      </c>
      <c r="Q57" t="str">
        <f>IFERROR(IFERROR(VLOOKUP($A57,'K-NETT'!$A$1:$AF$37898,15,FALSE),VLOOKUP($A57,'K-Wallet'!$A$1:$M$5000,9,FALSE)),"NOT VALID")</f>
        <v>NOT VALID</v>
      </c>
      <c r="R57" t="str">
        <f>IFERROR(IFERROR(VLOOKUP($A57,'K-NETT'!$A$1:$AF$37898,16,FALSE),VLOOKUP($A57,'K-Wallet'!$A$1:$M$5000,0,FALSE)),"NOT VALID")</f>
        <v>NOT VALID</v>
      </c>
      <c r="S57" t="str">
        <f>IFERROR(IFERROR(VLOOKUP($A57,'K-NETT'!$A$1:$AF$37898,17,FALSE),VLOOKUP($A57,'K-Wallet'!$A$1:$M$5000,0,FALSE)),"NOT VALID")</f>
        <v>NOT VALID</v>
      </c>
      <c r="T57" t="str">
        <f>IFERROR(IFERROR(VLOOKUP($A57,'K-NETT'!$A$1:$AF$37898,18,FALSE),VLOOKUP($A57,'K-Wallet'!$A$1:$M$5000,0,FALSE)),"NOT VALID")</f>
        <v>NOT VALID</v>
      </c>
      <c r="U57" t="str">
        <f>IFERROR(IFERROR(VLOOKUP($A57,'K-NETT'!$A$1:$AF$37898,19,FALSE),VLOOKUP($A57,'K-Wallet'!$A$1:$M$5000,0,FALSE)),"NOT VALID")</f>
        <v>NOT VALID</v>
      </c>
      <c r="V57" t="str">
        <f>IFERROR(IFERROR(VLOOKUP($A57,'K-NETT'!$A$1:$AF$37898,20,FALSE),VLOOKUP($A57,'K-Wallet'!$A$1:$M$5000,0,FALSE)),"NOT VALID")</f>
        <v>NOT VALID</v>
      </c>
      <c r="W57" t="str">
        <f>IFERROR(IFERROR(VLOOKUP($A57,'K-NETT'!$A$1:$AF$37898,22,FALSE),VLOOKUP($A57,'K-Wallet'!$A$1:$M$5000,0,FALSE)),"NOT VALID")</f>
        <v>NOT VALID</v>
      </c>
      <c r="X57" t="str">
        <f>IFERROR(IFERROR(VLOOKUP($A57,'K-NETT'!$A$1:$AF$37898,23,FALSE),VLOOKUP($A57,'K-Wallet'!$A$1:$M$5000,0,FALSE)),"NOT VALID")</f>
        <v>NOT VALID</v>
      </c>
      <c r="Y57" t="str">
        <f>IFERROR(IFERROR(VLOOKUP($A57,'K-NETT'!$A$1:$AF$37898,26,FALSE),VLOOKUP($A57,'K-Wallet'!$A$1:$M$5000,0,FALSE)),"NOT VALID")</f>
        <v>NOT VALID</v>
      </c>
      <c r="Z57" t="str">
        <f>IFERROR(IFERROR(VLOOKUP($A57,'K-NETT'!$A$1:$AF$37898,30,FALSE),VLOOKUP($A57,'K-Wallet'!$A$1:$M$5000,11,FALSE)),"NOT VALID")</f>
        <v>NOT VALID</v>
      </c>
      <c r="AA57" s="31" t="e">
        <f t="shared" si="1"/>
        <v>#VALUE!</v>
      </c>
    </row>
    <row r="58" spans="1:27" x14ac:dyDescent="0.25">
      <c r="A58" t="str">
        <f t="shared" si="0"/>
        <v>1751912211</v>
      </c>
      <c r="B58">
        <v>49</v>
      </c>
      <c r="C58">
        <v>1751912211</v>
      </c>
      <c r="D58" t="s">
        <v>42</v>
      </c>
      <c r="E58" t="s">
        <v>43</v>
      </c>
      <c r="F58" s="9">
        <v>94650</v>
      </c>
      <c r="G58" s="2">
        <v>44044</v>
      </c>
      <c r="H58" s="3">
        <v>5.1828703703703703E-2</v>
      </c>
      <c r="I58" t="s">
        <v>44</v>
      </c>
      <c r="J58">
        <v>63329052501</v>
      </c>
      <c r="K58" s="4" t="s">
        <v>101</v>
      </c>
      <c r="N58" t="str">
        <f>IFERROR(IFERROR(VLOOKUP($A58,'K-NETT'!$A$1:$AF$37898,1,FALSE),VLOOKUP($A58,'K-Wallet'!$A$1:$M$5000,1,FALSE)),"NOT VALID")</f>
        <v>NOT VALID</v>
      </c>
      <c r="O58" t="str">
        <f>IFERROR(IFERROR(VLOOKUP($A58,'K-NETT'!$A$1:$AF$37898,11,FALSE),VLOOKUP($A58,'K-Wallet'!$A$1:$M$5000,0,FALSE)),"NOT VALID")</f>
        <v>NOT VALID</v>
      </c>
      <c r="P58" t="str">
        <f>IFERROR(IFERROR(VLOOKUP($A58,'K-NETT'!$A$1:$AF$37898,14,FALSE),VLOOKUP($A58,'K-Wallet'!$A$1:$M$5000,8,FALSE)),"NOT VALID")</f>
        <v>NOT VALID</v>
      </c>
      <c r="Q58" t="str">
        <f>IFERROR(IFERROR(VLOOKUP($A58,'K-NETT'!$A$1:$AF$37898,15,FALSE),VLOOKUP($A58,'K-Wallet'!$A$1:$M$5000,9,FALSE)),"NOT VALID")</f>
        <v>NOT VALID</v>
      </c>
      <c r="R58" t="str">
        <f>IFERROR(IFERROR(VLOOKUP($A58,'K-NETT'!$A$1:$AF$37898,16,FALSE),VLOOKUP($A58,'K-Wallet'!$A$1:$M$5000,0,FALSE)),"NOT VALID")</f>
        <v>NOT VALID</v>
      </c>
      <c r="S58" t="str">
        <f>IFERROR(IFERROR(VLOOKUP($A58,'K-NETT'!$A$1:$AF$37898,17,FALSE),VLOOKUP($A58,'K-Wallet'!$A$1:$M$5000,0,FALSE)),"NOT VALID")</f>
        <v>NOT VALID</v>
      </c>
      <c r="T58" t="str">
        <f>IFERROR(IFERROR(VLOOKUP($A58,'K-NETT'!$A$1:$AF$37898,18,FALSE),VLOOKUP($A58,'K-Wallet'!$A$1:$M$5000,0,FALSE)),"NOT VALID")</f>
        <v>NOT VALID</v>
      </c>
      <c r="U58" t="str">
        <f>IFERROR(IFERROR(VLOOKUP($A58,'K-NETT'!$A$1:$AF$37898,19,FALSE),VLOOKUP($A58,'K-Wallet'!$A$1:$M$5000,0,FALSE)),"NOT VALID")</f>
        <v>NOT VALID</v>
      </c>
      <c r="V58" t="str">
        <f>IFERROR(IFERROR(VLOOKUP($A58,'K-NETT'!$A$1:$AF$37898,20,FALSE),VLOOKUP($A58,'K-Wallet'!$A$1:$M$5000,0,FALSE)),"NOT VALID")</f>
        <v>NOT VALID</v>
      </c>
      <c r="W58" t="str">
        <f>IFERROR(IFERROR(VLOOKUP($A58,'K-NETT'!$A$1:$AF$37898,22,FALSE),VLOOKUP($A58,'K-Wallet'!$A$1:$M$5000,0,FALSE)),"NOT VALID")</f>
        <v>NOT VALID</v>
      </c>
      <c r="X58" t="str">
        <f>IFERROR(IFERROR(VLOOKUP($A58,'K-NETT'!$A$1:$AF$37898,23,FALSE),VLOOKUP($A58,'K-Wallet'!$A$1:$M$5000,0,FALSE)),"NOT VALID")</f>
        <v>NOT VALID</v>
      </c>
      <c r="Y58" t="str">
        <f>IFERROR(IFERROR(VLOOKUP($A58,'K-NETT'!$A$1:$AF$37898,26,FALSE),VLOOKUP($A58,'K-Wallet'!$A$1:$M$5000,0,FALSE)),"NOT VALID")</f>
        <v>NOT VALID</v>
      </c>
      <c r="Z58" t="str">
        <f>IFERROR(IFERROR(VLOOKUP($A58,'K-NETT'!$A$1:$AF$37898,30,FALSE),VLOOKUP($A58,'K-Wallet'!$A$1:$M$5000,11,FALSE)),"NOT VALID")</f>
        <v>NOT VALID</v>
      </c>
      <c r="AA58" s="31" t="e">
        <f t="shared" si="1"/>
        <v>#VALUE!</v>
      </c>
    </row>
    <row r="59" spans="1:27" x14ac:dyDescent="0.25">
      <c r="A59" t="str">
        <f t="shared" si="0"/>
        <v>1057222802</v>
      </c>
      <c r="B59" s="1">
        <v>50</v>
      </c>
      <c r="C59">
        <v>1057222802</v>
      </c>
      <c r="D59" t="s">
        <v>42</v>
      </c>
      <c r="E59" t="s">
        <v>43</v>
      </c>
      <c r="F59" s="9">
        <v>77650</v>
      </c>
      <c r="G59" s="2">
        <v>44044</v>
      </c>
      <c r="H59" s="3">
        <v>9.2743055555555565E-2</v>
      </c>
      <c r="I59" t="s">
        <v>44</v>
      </c>
      <c r="J59">
        <v>63331203301</v>
      </c>
      <c r="K59" s="4" t="s">
        <v>101</v>
      </c>
      <c r="N59" t="str">
        <f>IFERROR(IFERROR(VLOOKUP($A59,'K-NETT'!$A$1:$AF$37898,1,FALSE),VLOOKUP($A59,'K-Wallet'!$A$1:$M$5000,1,FALSE)),"NOT VALID")</f>
        <v>NOT VALID</v>
      </c>
      <c r="O59" t="str">
        <f>IFERROR(IFERROR(VLOOKUP($A59,'K-NETT'!$A$1:$AF$37898,11,FALSE),VLOOKUP($A59,'K-Wallet'!$A$1:$M$5000,0,FALSE)),"NOT VALID")</f>
        <v>NOT VALID</v>
      </c>
      <c r="P59" t="str">
        <f>IFERROR(IFERROR(VLOOKUP($A59,'K-NETT'!$A$1:$AF$37898,14,FALSE),VLOOKUP($A59,'K-Wallet'!$A$1:$M$5000,8,FALSE)),"NOT VALID")</f>
        <v>NOT VALID</v>
      </c>
      <c r="Q59" t="str">
        <f>IFERROR(IFERROR(VLOOKUP($A59,'K-NETT'!$A$1:$AF$37898,15,FALSE),VLOOKUP($A59,'K-Wallet'!$A$1:$M$5000,9,FALSE)),"NOT VALID")</f>
        <v>NOT VALID</v>
      </c>
      <c r="R59" t="str">
        <f>IFERROR(IFERROR(VLOOKUP($A59,'K-NETT'!$A$1:$AF$37898,16,FALSE),VLOOKUP($A59,'K-Wallet'!$A$1:$M$5000,0,FALSE)),"NOT VALID")</f>
        <v>NOT VALID</v>
      </c>
      <c r="S59" t="str">
        <f>IFERROR(IFERROR(VLOOKUP($A59,'K-NETT'!$A$1:$AF$37898,17,FALSE),VLOOKUP($A59,'K-Wallet'!$A$1:$M$5000,0,FALSE)),"NOT VALID")</f>
        <v>NOT VALID</v>
      </c>
      <c r="T59" t="str">
        <f>IFERROR(IFERROR(VLOOKUP($A59,'K-NETT'!$A$1:$AF$37898,18,FALSE),VLOOKUP($A59,'K-Wallet'!$A$1:$M$5000,0,FALSE)),"NOT VALID")</f>
        <v>NOT VALID</v>
      </c>
      <c r="U59" t="str">
        <f>IFERROR(IFERROR(VLOOKUP($A59,'K-NETT'!$A$1:$AF$37898,19,FALSE),VLOOKUP($A59,'K-Wallet'!$A$1:$M$5000,0,FALSE)),"NOT VALID")</f>
        <v>NOT VALID</v>
      </c>
      <c r="V59" t="str">
        <f>IFERROR(IFERROR(VLOOKUP($A59,'K-NETT'!$A$1:$AF$37898,20,FALSE),VLOOKUP($A59,'K-Wallet'!$A$1:$M$5000,0,FALSE)),"NOT VALID")</f>
        <v>NOT VALID</v>
      </c>
      <c r="W59" t="str">
        <f>IFERROR(IFERROR(VLOOKUP($A59,'K-NETT'!$A$1:$AF$37898,22,FALSE),VLOOKUP($A59,'K-Wallet'!$A$1:$M$5000,0,FALSE)),"NOT VALID")</f>
        <v>NOT VALID</v>
      </c>
      <c r="X59" t="str">
        <f>IFERROR(IFERROR(VLOOKUP($A59,'K-NETT'!$A$1:$AF$37898,23,FALSE),VLOOKUP($A59,'K-Wallet'!$A$1:$M$5000,0,FALSE)),"NOT VALID")</f>
        <v>NOT VALID</v>
      </c>
      <c r="Y59" t="str">
        <f>IFERROR(IFERROR(VLOOKUP($A59,'K-NETT'!$A$1:$AF$37898,26,FALSE),VLOOKUP($A59,'K-Wallet'!$A$1:$M$5000,0,FALSE)),"NOT VALID")</f>
        <v>NOT VALID</v>
      </c>
      <c r="Z59" t="str">
        <f>IFERROR(IFERROR(VLOOKUP($A59,'K-NETT'!$A$1:$AF$37898,30,FALSE),VLOOKUP($A59,'K-Wallet'!$A$1:$M$5000,11,FALSE)),"NOT VALID")</f>
        <v>NOT VALID</v>
      </c>
      <c r="AA59" s="31" t="e">
        <f t="shared" si="1"/>
        <v>#VALUE!</v>
      </c>
    </row>
    <row r="60" spans="1:27" x14ac:dyDescent="0.25">
      <c r="A60" t="str">
        <f t="shared" si="0"/>
        <v>1871822887</v>
      </c>
      <c r="B60" s="1">
        <v>51</v>
      </c>
      <c r="C60">
        <v>1871822887</v>
      </c>
      <c r="D60" t="s">
        <v>42</v>
      </c>
      <c r="E60" t="s">
        <v>43</v>
      </c>
      <c r="F60" s="9">
        <v>487650</v>
      </c>
      <c r="G60" s="2">
        <v>44044</v>
      </c>
      <c r="H60" s="3">
        <v>0.15543981481481481</v>
      </c>
      <c r="I60" t="s">
        <v>44</v>
      </c>
      <c r="J60">
        <v>63333129001</v>
      </c>
      <c r="K60" s="4" t="s">
        <v>101</v>
      </c>
      <c r="N60" t="str">
        <f>IFERROR(IFERROR(VLOOKUP($A60,'K-NETT'!$A$1:$AF$37898,1,FALSE),VLOOKUP($A60,'K-Wallet'!$A$1:$M$5000,1,FALSE)),"NOT VALID")</f>
        <v>NOT VALID</v>
      </c>
      <c r="O60" t="str">
        <f>IFERROR(IFERROR(VLOOKUP($A60,'K-NETT'!$A$1:$AF$37898,11,FALSE),VLOOKUP($A60,'K-Wallet'!$A$1:$M$5000,0,FALSE)),"NOT VALID")</f>
        <v>NOT VALID</v>
      </c>
      <c r="P60" t="str">
        <f>IFERROR(IFERROR(VLOOKUP($A60,'K-NETT'!$A$1:$AF$37898,14,FALSE),VLOOKUP($A60,'K-Wallet'!$A$1:$M$5000,8,FALSE)),"NOT VALID")</f>
        <v>NOT VALID</v>
      </c>
      <c r="Q60" t="str">
        <f>IFERROR(IFERROR(VLOOKUP($A60,'K-NETT'!$A$1:$AF$37898,15,FALSE),VLOOKUP($A60,'K-Wallet'!$A$1:$M$5000,9,FALSE)),"NOT VALID")</f>
        <v>NOT VALID</v>
      </c>
      <c r="R60" t="str">
        <f>IFERROR(IFERROR(VLOOKUP($A60,'K-NETT'!$A$1:$AF$37898,16,FALSE),VLOOKUP($A60,'K-Wallet'!$A$1:$M$5000,0,FALSE)),"NOT VALID")</f>
        <v>NOT VALID</v>
      </c>
      <c r="S60" t="str">
        <f>IFERROR(IFERROR(VLOOKUP($A60,'K-NETT'!$A$1:$AF$37898,17,FALSE),VLOOKUP($A60,'K-Wallet'!$A$1:$M$5000,0,FALSE)),"NOT VALID")</f>
        <v>NOT VALID</v>
      </c>
      <c r="T60" t="str">
        <f>IFERROR(IFERROR(VLOOKUP($A60,'K-NETT'!$A$1:$AF$37898,18,FALSE),VLOOKUP($A60,'K-Wallet'!$A$1:$M$5000,0,FALSE)),"NOT VALID")</f>
        <v>NOT VALID</v>
      </c>
      <c r="U60" t="str">
        <f>IFERROR(IFERROR(VLOOKUP($A60,'K-NETT'!$A$1:$AF$37898,19,FALSE),VLOOKUP($A60,'K-Wallet'!$A$1:$M$5000,0,FALSE)),"NOT VALID")</f>
        <v>NOT VALID</v>
      </c>
      <c r="V60" t="str">
        <f>IFERROR(IFERROR(VLOOKUP($A60,'K-NETT'!$A$1:$AF$37898,20,FALSE),VLOOKUP($A60,'K-Wallet'!$A$1:$M$5000,0,FALSE)),"NOT VALID")</f>
        <v>NOT VALID</v>
      </c>
      <c r="W60" t="str">
        <f>IFERROR(IFERROR(VLOOKUP($A60,'K-NETT'!$A$1:$AF$37898,22,FALSE),VLOOKUP($A60,'K-Wallet'!$A$1:$M$5000,0,FALSE)),"NOT VALID")</f>
        <v>NOT VALID</v>
      </c>
      <c r="X60" t="str">
        <f>IFERROR(IFERROR(VLOOKUP($A60,'K-NETT'!$A$1:$AF$37898,23,FALSE),VLOOKUP($A60,'K-Wallet'!$A$1:$M$5000,0,FALSE)),"NOT VALID")</f>
        <v>NOT VALID</v>
      </c>
      <c r="Y60" t="str">
        <f>IFERROR(IFERROR(VLOOKUP($A60,'K-NETT'!$A$1:$AF$37898,26,FALSE),VLOOKUP($A60,'K-Wallet'!$A$1:$M$5000,0,FALSE)),"NOT VALID")</f>
        <v>NOT VALID</v>
      </c>
      <c r="Z60" t="str">
        <f>IFERROR(IFERROR(VLOOKUP($A60,'K-NETT'!$A$1:$AF$37898,30,FALSE),VLOOKUP($A60,'K-Wallet'!$A$1:$M$5000,11,FALSE)),"NOT VALID")</f>
        <v>NOT VALID</v>
      </c>
      <c r="AA60" s="31" t="e">
        <f t="shared" si="1"/>
        <v>#VALUE!</v>
      </c>
    </row>
    <row r="61" spans="1:27" x14ac:dyDescent="0.25">
      <c r="A61" t="str">
        <f t="shared" si="0"/>
        <v>1227732068</v>
      </c>
      <c r="B61" s="1">
        <v>52</v>
      </c>
      <c r="C61">
        <v>1227732068</v>
      </c>
      <c r="D61" t="s">
        <v>42</v>
      </c>
      <c r="E61" t="s">
        <v>43</v>
      </c>
      <c r="F61" s="9">
        <v>490650</v>
      </c>
      <c r="G61" s="2">
        <v>44044</v>
      </c>
      <c r="H61" s="3">
        <v>0.26634259259259258</v>
      </c>
      <c r="I61" t="s">
        <v>44</v>
      </c>
      <c r="J61">
        <v>63339135001</v>
      </c>
      <c r="K61" s="4" t="s">
        <v>101</v>
      </c>
      <c r="N61" t="str">
        <f>IFERROR(IFERROR(VLOOKUP($A61,'K-NETT'!$A$1:$AF$37898,1,FALSE),VLOOKUP($A61,'K-Wallet'!$A$1:$M$5000,1,FALSE)),"NOT VALID")</f>
        <v>NOT VALID</v>
      </c>
      <c r="O61" t="str">
        <f>IFERROR(IFERROR(VLOOKUP($A61,'K-NETT'!$A$1:$AF$37898,11,FALSE),VLOOKUP($A61,'K-Wallet'!$A$1:$M$5000,0,FALSE)),"NOT VALID")</f>
        <v>NOT VALID</v>
      </c>
      <c r="P61" t="str">
        <f>IFERROR(IFERROR(VLOOKUP($A61,'K-NETT'!$A$1:$AF$37898,14,FALSE),VLOOKUP($A61,'K-Wallet'!$A$1:$M$5000,8,FALSE)),"NOT VALID")</f>
        <v>NOT VALID</v>
      </c>
      <c r="Q61" t="str">
        <f>IFERROR(IFERROR(VLOOKUP($A61,'K-NETT'!$A$1:$AF$37898,15,FALSE),VLOOKUP($A61,'K-Wallet'!$A$1:$M$5000,9,FALSE)),"NOT VALID")</f>
        <v>NOT VALID</v>
      </c>
      <c r="R61" t="str">
        <f>IFERROR(IFERROR(VLOOKUP($A61,'K-NETT'!$A$1:$AF$37898,16,FALSE),VLOOKUP($A61,'K-Wallet'!$A$1:$M$5000,0,FALSE)),"NOT VALID")</f>
        <v>NOT VALID</v>
      </c>
      <c r="S61" t="str">
        <f>IFERROR(IFERROR(VLOOKUP($A61,'K-NETT'!$A$1:$AF$37898,17,FALSE),VLOOKUP($A61,'K-Wallet'!$A$1:$M$5000,0,FALSE)),"NOT VALID")</f>
        <v>NOT VALID</v>
      </c>
      <c r="T61" t="str">
        <f>IFERROR(IFERROR(VLOOKUP($A61,'K-NETT'!$A$1:$AF$37898,18,FALSE),VLOOKUP($A61,'K-Wallet'!$A$1:$M$5000,0,FALSE)),"NOT VALID")</f>
        <v>NOT VALID</v>
      </c>
      <c r="U61" t="str">
        <f>IFERROR(IFERROR(VLOOKUP($A61,'K-NETT'!$A$1:$AF$37898,19,FALSE),VLOOKUP($A61,'K-Wallet'!$A$1:$M$5000,0,FALSE)),"NOT VALID")</f>
        <v>NOT VALID</v>
      </c>
      <c r="V61" t="str">
        <f>IFERROR(IFERROR(VLOOKUP($A61,'K-NETT'!$A$1:$AF$37898,20,FALSE),VLOOKUP($A61,'K-Wallet'!$A$1:$M$5000,0,FALSE)),"NOT VALID")</f>
        <v>NOT VALID</v>
      </c>
      <c r="W61" t="str">
        <f>IFERROR(IFERROR(VLOOKUP($A61,'K-NETT'!$A$1:$AF$37898,22,FALSE),VLOOKUP($A61,'K-Wallet'!$A$1:$M$5000,0,FALSE)),"NOT VALID")</f>
        <v>NOT VALID</v>
      </c>
      <c r="X61" t="str">
        <f>IFERROR(IFERROR(VLOOKUP($A61,'K-NETT'!$A$1:$AF$37898,23,FALSE),VLOOKUP($A61,'K-Wallet'!$A$1:$M$5000,0,FALSE)),"NOT VALID")</f>
        <v>NOT VALID</v>
      </c>
      <c r="Y61" t="str">
        <f>IFERROR(IFERROR(VLOOKUP($A61,'K-NETT'!$A$1:$AF$37898,26,FALSE),VLOOKUP($A61,'K-Wallet'!$A$1:$M$5000,0,FALSE)),"NOT VALID")</f>
        <v>NOT VALID</v>
      </c>
      <c r="Z61" t="str">
        <f>IFERROR(IFERROR(VLOOKUP($A61,'K-NETT'!$A$1:$AF$37898,30,FALSE),VLOOKUP($A61,'K-Wallet'!$A$1:$M$5000,11,FALSE)),"NOT VALID")</f>
        <v>NOT VALID</v>
      </c>
      <c r="AA61" s="31" t="e">
        <f t="shared" si="1"/>
        <v>#VALUE!</v>
      </c>
    </row>
    <row r="62" spans="1:27" x14ac:dyDescent="0.25">
      <c r="A62" t="str">
        <f t="shared" si="0"/>
        <v>1025832897</v>
      </c>
      <c r="B62" s="1">
        <v>53</v>
      </c>
      <c r="C62">
        <v>1025832897</v>
      </c>
      <c r="D62" t="s">
        <v>42</v>
      </c>
      <c r="E62" t="s">
        <v>43</v>
      </c>
      <c r="F62" s="9">
        <v>490650</v>
      </c>
      <c r="G62" s="2">
        <v>44044</v>
      </c>
      <c r="H62" s="3">
        <v>0.27542824074074074</v>
      </c>
      <c r="I62" t="s">
        <v>44</v>
      </c>
      <c r="J62">
        <v>63340244001</v>
      </c>
      <c r="K62" s="4" t="s">
        <v>101</v>
      </c>
      <c r="N62" t="str">
        <f>IFERROR(IFERROR(VLOOKUP($A62,'K-NETT'!$A$1:$AF$37898,1,FALSE),VLOOKUP($A62,'K-Wallet'!$A$1:$M$5000,1,FALSE)),"NOT VALID")</f>
        <v>NOT VALID</v>
      </c>
      <c r="O62" t="str">
        <f>IFERROR(IFERROR(VLOOKUP($A62,'K-NETT'!$A$1:$AF$37898,11,FALSE),VLOOKUP($A62,'K-Wallet'!$A$1:$M$5000,0,FALSE)),"NOT VALID")</f>
        <v>NOT VALID</v>
      </c>
      <c r="P62" t="str">
        <f>IFERROR(IFERROR(VLOOKUP($A62,'K-NETT'!$A$1:$AF$37898,14,FALSE),VLOOKUP($A62,'K-Wallet'!$A$1:$M$5000,8,FALSE)),"NOT VALID")</f>
        <v>NOT VALID</v>
      </c>
      <c r="Q62" t="str">
        <f>IFERROR(IFERROR(VLOOKUP($A62,'K-NETT'!$A$1:$AF$37898,15,FALSE),VLOOKUP($A62,'K-Wallet'!$A$1:$M$5000,9,FALSE)),"NOT VALID")</f>
        <v>NOT VALID</v>
      </c>
      <c r="R62" t="str">
        <f>IFERROR(IFERROR(VLOOKUP($A62,'K-NETT'!$A$1:$AF$37898,16,FALSE),VLOOKUP($A62,'K-Wallet'!$A$1:$M$5000,0,FALSE)),"NOT VALID")</f>
        <v>NOT VALID</v>
      </c>
      <c r="S62" t="str">
        <f>IFERROR(IFERROR(VLOOKUP($A62,'K-NETT'!$A$1:$AF$37898,17,FALSE),VLOOKUP($A62,'K-Wallet'!$A$1:$M$5000,0,FALSE)),"NOT VALID")</f>
        <v>NOT VALID</v>
      </c>
      <c r="T62" t="str">
        <f>IFERROR(IFERROR(VLOOKUP($A62,'K-NETT'!$A$1:$AF$37898,18,FALSE),VLOOKUP($A62,'K-Wallet'!$A$1:$M$5000,0,FALSE)),"NOT VALID")</f>
        <v>NOT VALID</v>
      </c>
      <c r="U62" t="str">
        <f>IFERROR(IFERROR(VLOOKUP($A62,'K-NETT'!$A$1:$AF$37898,19,FALSE),VLOOKUP($A62,'K-Wallet'!$A$1:$M$5000,0,FALSE)),"NOT VALID")</f>
        <v>NOT VALID</v>
      </c>
      <c r="V62" t="str">
        <f>IFERROR(IFERROR(VLOOKUP($A62,'K-NETT'!$A$1:$AF$37898,20,FALSE),VLOOKUP($A62,'K-Wallet'!$A$1:$M$5000,0,FALSE)),"NOT VALID")</f>
        <v>NOT VALID</v>
      </c>
      <c r="W62" t="str">
        <f>IFERROR(IFERROR(VLOOKUP($A62,'K-NETT'!$A$1:$AF$37898,22,FALSE),VLOOKUP($A62,'K-Wallet'!$A$1:$M$5000,0,FALSE)),"NOT VALID")</f>
        <v>NOT VALID</v>
      </c>
      <c r="X62" t="str">
        <f>IFERROR(IFERROR(VLOOKUP($A62,'K-NETT'!$A$1:$AF$37898,23,FALSE),VLOOKUP($A62,'K-Wallet'!$A$1:$M$5000,0,FALSE)),"NOT VALID")</f>
        <v>NOT VALID</v>
      </c>
      <c r="Y62" t="str">
        <f>IFERROR(IFERROR(VLOOKUP($A62,'K-NETT'!$A$1:$AF$37898,26,FALSE),VLOOKUP($A62,'K-Wallet'!$A$1:$M$5000,0,FALSE)),"NOT VALID")</f>
        <v>NOT VALID</v>
      </c>
      <c r="Z62" t="str">
        <f>IFERROR(IFERROR(VLOOKUP($A62,'K-NETT'!$A$1:$AF$37898,30,FALSE),VLOOKUP($A62,'K-Wallet'!$A$1:$M$5000,11,FALSE)),"NOT VALID")</f>
        <v>NOT VALID</v>
      </c>
      <c r="AA62" s="31" t="e">
        <f t="shared" si="1"/>
        <v>#VALUE!</v>
      </c>
    </row>
    <row r="63" spans="1:27" x14ac:dyDescent="0.25">
      <c r="A63" t="str">
        <f t="shared" si="0"/>
        <v>1461932673</v>
      </c>
      <c r="B63" s="1">
        <v>54</v>
      </c>
      <c r="C63">
        <v>1461932673</v>
      </c>
      <c r="D63" t="s">
        <v>42</v>
      </c>
      <c r="E63" t="s">
        <v>43</v>
      </c>
      <c r="F63" s="9">
        <v>979650</v>
      </c>
      <c r="G63" s="2">
        <v>44044</v>
      </c>
      <c r="H63" s="3">
        <v>0.28334490740740742</v>
      </c>
      <c r="I63" t="s">
        <v>44</v>
      </c>
      <c r="J63">
        <v>63341332701</v>
      </c>
      <c r="K63" s="4" t="s">
        <v>101</v>
      </c>
      <c r="N63" t="str">
        <f>IFERROR(IFERROR(VLOOKUP($A63,'K-NETT'!$A$1:$AF$37898,1,FALSE),VLOOKUP($A63,'K-Wallet'!$A$1:$M$5000,1,FALSE)),"NOT VALID")</f>
        <v>NOT VALID</v>
      </c>
      <c r="O63" t="str">
        <f>IFERROR(IFERROR(VLOOKUP($A63,'K-NETT'!$A$1:$AF$37898,11,FALSE),VLOOKUP($A63,'K-Wallet'!$A$1:$M$5000,0,FALSE)),"NOT VALID")</f>
        <v>NOT VALID</v>
      </c>
      <c r="P63" t="str">
        <f>IFERROR(IFERROR(VLOOKUP($A63,'K-NETT'!$A$1:$AF$37898,14,FALSE),VLOOKUP($A63,'K-Wallet'!$A$1:$M$5000,8,FALSE)),"NOT VALID")</f>
        <v>NOT VALID</v>
      </c>
      <c r="Q63" t="str">
        <f>IFERROR(IFERROR(VLOOKUP($A63,'K-NETT'!$A$1:$AF$37898,15,FALSE),VLOOKUP($A63,'K-Wallet'!$A$1:$M$5000,9,FALSE)),"NOT VALID")</f>
        <v>NOT VALID</v>
      </c>
      <c r="R63" t="str">
        <f>IFERROR(IFERROR(VLOOKUP($A63,'K-NETT'!$A$1:$AF$37898,16,FALSE),VLOOKUP($A63,'K-Wallet'!$A$1:$M$5000,0,FALSE)),"NOT VALID")</f>
        <v>NOT VALID</v>
      </c>
      <c r="S63" t="str">
        <f>IFERROR(IFERROR(VLOOKUP($A63,'K-NETT'!$A$1:$AF$37898,17,FALSE),VLOOKUP($A63,'K-Wallet'!$A$1:$M$5000,0,FALSE)),"NOT VALID")</f>
        <v>NOT VALID</v>
      </c>
      <c r="T63" t="str">
        <f>IFERROR(IFERROR(VLOOKUP($A63,'K-NETT'!$A$1:$AF$37898,18,FALSE),VLOOKUP($A63,'K-Wallet'!$A$1:$M$5000,0,FALSE)),"NOT VALID")</f>
        <v>NOT VALID</v>
      </c>
      <c r="U63" t="str">
        <f>IFERROR(IFERROR(VLOOKUP($A63,'K-NETT'!$A$1:$AF$37898,19,FALSE),VLOOKUP($A63,'K-Wallet'!$A$1:$M$5000,0,FALSE)),"NOT VALID")</f>
        <v>NOT VALID</v>
      </c>
      <c r="V63" t="str">
        <f>IFERROR(IFERROR(VLOOKUP($A63,'K-NETT'!$A$1:$AF$37898,20,FALSE),VLOOKUP($A63,'K-Wallet'!$A$1:$M$5000,0,FALSE)),"NOT VALID")</f>
        <v>NOT VALID</v>
      </c>
      <c r="W63" t="str">
        <f>IFERROR(IFERROR(VLOOKUP($A63,'K-NETT'!$A$1:$AF$37898,22,FALSE),VLOOKUP($A63,'K-Wallet'!$A$1:$M$5000,0,FALSE)),"NOT VALID")</f>
        <v>NOT VALID</v>
      </c>
      <c r="X63" t="str">
        <f>IFERROR(IFERROR(VLOOKUP($A63,'K-NETT'!$A$1:$AF$37898,23,FALSE),VLOOKUP($A63,'K-Wallet'!$A$1:$M$5000,0,FALSE)),"NOT VALID")</f>
        <v>NOT VALID</v>
      </c>
      <c r="Y63" t="str">
        <f>IFERROR(IFERROR(VLOOKUP($A63,'K-NETT'!$A$1:$AF$37898,26,FALSE),VLOOKUP($A63,'K-Wallet'!$A$1:$M$5000,0,FALSE)),"NOT VALID")</f>
        <v>NOT VALID</v>
      </c>
      <c r="Z63" t="str">
        <f>IFERROR(IFERROR(VLOOKUP($A63,'K-NETT'!$A$1:$AF$37898,30,FALSE),VLOOKUP($A63,'K-Wallet'!$A$1:$M$5000,11,FALSE)),"NOT VALID")</f>
        <v>NOT VALID</v>
      </c>
      <c r="AA63" s="31" t="e">
        <f t="shared" si="1"/>
        <v>#VALUE!</v>
      </c>
    </row>
    <row r="64" spans="1:27" x14ac:dyDescent="0.25">
      <c r="A64" t="str">
        <f t="shared" si="0"/>
        <v>1828142565</v>
      </c>
      <c r="B64" s="1">
        <v>55</v>
      </c>
      <c r="C64">
        <v>1828142565</v>
      </c>
      <c r="D64" t="s">
        <v>42</v>
      </c>
      <c r="E64" t="s">
        <v>43</v>
      </c>
      <c r="F64" s="9">
        <v>966650</v>
      </c>
      <c r="G64" s="2">
        <v>44044</v>
      </c>
      <c r="H64" s="3">
        <v>0.31422453703703707</v>
      </c>
      <c r="I64" t="s">
        <v>44</v>
      </c>
      <c r="J64">
        <v>63346665701</v>
      </c>
      <c r="K64" s="4" t="s">
        <v>101</v>
      </c>
      <c r="N64" t="str">
        <f>IFERROR(IFERROR(VLOOKUP($A64,'K-NETT'!$A$1:$AF$37898,1,FALSE),VLOOKUP($A64,'K-Wallet'!$A$1:$M$5000,1,FALSE)),"NOT VALID")</f>
        <v>NOT VALID</v>
      </c>
      <c r="O64" t="str">
        <f>IFERROR(IFERROR(VLOOKUP($A64,'K-NETT'!$A$1:$AF$37898,11,FALSE),VLOOKUP($A64,'K-Wallet'!$A$1:$M$5000,0,FALSE)),"NOT VALID")</f>
        <v>NOT VALID</v>
      </c>
      <c r="P64" t="str">
        <f>IFERROR(IFERROR(VLOOKUP($A64,'K-NETT'!$A$1:$AF$37898,14,FALSE),VLOOKUP($A64,'K-Wallet'!$A$1:$M$5000,8,FALSE)),"NOT VALID")</f>
        <v>NOT VALID</v>
      </c>
      <c r="Q64" t="str">
        <f>IFERROR(IFERROR(VLOOKUP($A64,'K-NETT'!$A$1:$AF$37898,15,FALSE),VLOOKUP($A64,'K-Wallet'!$A$1:$M$5000,9,FALSE)),"NOT VALID")</f>
        <v>NOT VALID</v>
      </c>
      <c r="R64" t="str">
        <f>IFERROR(IFERROR(VLOOKUP($A64,'K-NETT'!$A$1:$AF$37898,16,FALSE),VLOOKUP($A64,'K-Wallet'!$A$1:$M$5000,0,FALSE)),"NOT VALID")</f>
        <v>NOT VALID</v>
      </c>
      <c r="S64" t="str">
        <f>IFERROR(IFERROR(VLOOKUP($A64,'K-NETT'!$A$1:$AF$37898,17,FALSE),VLOOKUP($A64,'K-Wallet'!$A$1:$M$5000,0,FALSE)),"NOT VALID")</f>
        <v>NOT VALID</v>
      </c>
      <c r="T64" t="str">
        <f>IFERROR(IFERROR(VLOOKUP($A64,'K-NETT'!$A$1:$AF$37898,18,FALSE),VLOOKUP($A64,'K-Wallet'!$A$1:$M$5000,0,FALSE)),"NOT VALID")</f>
        <v>NOT VALID</v>
      </c>
      <c r="U64" t="str">
        <f>IFERROR(IFERROR(VLOOKUP($A64,'K-NETT'!$A$1:$AF$37898,19,FALSE),VLOOKUP($A64,'K-Wallet'!$A$1:$M$5000,0,FALSE)),"NOT VALID")</f>
        <v>NOT VALID</v>
      </c>
      <c r="V64" t="str">
        <f>IFERROR(IFERROR(VLOOKUP($A64,'K-NETT'!$A$1:$AF$37898,20,FALSE),VLOOKUP($A64,'K-Wallet'!$A$1:$M$5000,0,FALSE)),"NOT VALID")</f>
        <v>NOT VALID</v>
      </c>
      <c r="W64" t="str">
        <f>IFERROR(IFERROR(VLOOKUP($A64,'K-NETT'!$A$1:$AF$37898,22,FALSE),VLOOKUP($A64,'K-Wallet'!$A$1:$M$5000,0,FALSE)),"NOT VALID")</f>
        <v>NOT VALID</v>
      </c>
      <c r="X64" t="str">
        <f>IFERROR(IFERROR(VLOOKUP($A64,'K-NETT'!$A$1:$AF$37898,23,FALSE),VLOOKUP($A64,'K-Wallet'!$A$1:$M$5000,0,FALSE)),"NOT VALID")</f>
        <v>NOT VALID</v>
      </c>
      <c r="Y64" t="str">
        <f>IFERROR(IFERROR(VLOOKUP($A64,'K-NETT'!$A$1:$AF$37898,26,FALSE),VLOOKUP($A64,'K-Wallet'!$A$1:$M$5000,0,FALSE)),"NOT VALID")</f>
        <v>NOT VALID</v>
      </c>
      <c r="Z64" t="str">
        <f>IFERROR(IFERROR(VLOOKUP($A64,'K-NETT'!$A$1:$AF$37898,30,FALSE),VLOOKUP($A64,'K-Wallet'!$A$1:$M$5000,11,FALSE)),"NOT VALID")</f>
        <v>NOT VALID</v>
      </c>
      <c r="AA64" s="31" t="e">
        <f t="shared" si="1"/>
        <v>#VALUE!</v>
      </c>
    </row>
    <row r="65" spans="1:27" x14ac:dyDescent="0.25">
      <c r="A65" t="str">
        <f t="shared" si="0"/>
        <v>1917542082</v>
      </c>
      <c r="B65" s="1">
        <v>56</v>
      </c>
      <c r="C65">
        <v>1917542082</v>
      </c>
      <c r="D65" t="s">
        <v>42</v>
      </c>
      <c r="E65" t="s">
        <v>43</v>
      </c>
      <c r="F65" s="9">
        <v>494650</v>
      </c>
      <c r="G65" s="2">
        <v>44044</v>
      </c>
      <c r="H65" s="3">
        <v>0.35871527777777779</v>
      </c>
      <c r="I65" t="s">
        <v>44</v>
      </c>
      <c r="J65">
        <v>63357596301</v>
      </c>
      <c r="K65" s="4" t="s">
        <v>101</v>
      </c>
      <c r="N65" t="str">
        <f>IFERROR(IFERROR(VLOOKUP($A65,'K-NETT'!$A$1:$AF$37898,1,FALSE),VLOOKUP($A65,'K-Wallet'!$A$1:$M$5000,1,FALSE)),"NOT VALID")</f>
        <v>NOT VALID</v>
      </c>
      <c r="O65" t="str">
        <f>IFERROR(IFERROR(VLOOKUP($A65,'K-NETT'!$A$1:$AF$37898,11,FALSE),VLOOKUP($A65,'K-Wallet'!$A$1:$M$5000,0,FALSE)),"NOT VALID")</f>
        <v>NOT VALID</v>
      </c>
      <c r="P65" t="str">
        <f>IFERROR(IFERROR(VLOOKUP($A65,'K-NETT'!$A$1:$AF$37898,14,FALSE),VLOOKUP($A65,'K-Wallet'!$A$1:$M$5000,8,FALSE)),"NOT VALID")</f>
        <v>NOT VALID</v>
      </c>
      <c r="Q65" t="str">
        <f>IFERROR(IFERROR(VLOOKUP($A65,'K-NETT'!$A$1:$AF$37898,15,FALSE),VLOOKUP($A65,'K-Wallet'!$A$1:$M$5000,9,FALSE)),"NOT VALID")</f>
        <v>NOT VALID</v>
      </c>
      <c r="R65" t="str">
        <f>IFERROR(IFERROR(VLOOKUP($A65,'K-NETT'!$A$1:$AF$37898,16,FALSE),VLOOKUP($A65,'K-Wallet'!$A$1:$M$5000,0,FALSE)),"NOT VALID")</f>
        <v>NOT VALID</v>
      </c>
      <c r="S65" t="str">
        <f>IFERROR(IFERROR(VLOOKUP($A65,'K-NETT'!$A$1:$AF$37898,17,FALSE),VLOOKUP($A65,'K-Wallet'!$A$1:$M$5000,0,FALSE)),"NOT VALID")</f>
        <v>NOT VALID</v>
      </c>
      <c r="T65" t="str">
        <f>IFERROR(IFERROR(VLOOKUP($A65,'K-NETT'!$A$1:$AF$37898,18,FALSE),VLOOKUP($A65,'K-Wallet'!$A$1:$M$5000,0,FALSE)),"NOT VALID")</f>
        <v>NOT VALID</v>
      </c>
      <c r="U65" t="str">
        <f>IFERROR(IFERROR(VLOOKUP($A65,'K-NETT'!$A$1:$AF$37898,19,FALSE),VLOOKUP($A65,'K-Wallet'!$A$1:$M$5000,0,FALSE)),"NOT VALID")</f>
        <v>NOT VALID</v>
      </c>
      <c r="V65" t="str">
        <f>IFERROR(IFERROR(VLOOKUP($A65,'K-NETT'!$A$1:$AF$37898,20,FALSE),VLOOKUP($A65,'K-Wallet'!$A$1:$M$5000,0,FALSE)),"NOT VALID")</f>
        <v>NOT VALID</v>
      </c>
      <c r="W65" t="str">
        <f>IFERROR(IFERROR(VLOOKUP($A65,'K-NETT'!$A$1:$AF$37898,22,FALSE),VLOOKUP($A65,'K-Wallet'!$A$1:$M$5000,0,FALSE)),"NOT VALID")</f>
        <v>NOT VALID</v>
      </c>
      <c r="X65" t="str">
        <f>IFERROR(IFERROR(VLOOKUP($A65,'K-NETT'!$A$1:$AF$37898,23,FALSE),VLOOKUP($A65,'K-Wallet'!$A$1:$M$5000,0,FALSE)),"NOT VALID")</f>
        <v>NOT VALID</v>
      </c>
      <c r="Y65" t="str">
        <f>IFERROR(IFERROR(VLOOKUP($A65,'K-NETT'!$A$1:$AF$37898,26,FALSE),VLOOKUP($A65,'K-Wallet'!$A$1:$M$5000,0,FALSE)),"NOT VALID")</f>
        <v>NOT VALID</v>
      </c>
      <c r="Z65" t="str">
        <f>IFERROR(IFERROR(VLOOKUP($A65,'K-NETT'!$A$1:$AF$37898,30,FALSE),VLOOKUP($A65,'K-Wallet'!$A$1:$M$5000,11,FALSE)),"NOT VALID")</f>
        <v>NOT VALID</v>
      </c>
      <c r="AA65" s="31" t="e">
        <f t="shared" si="1"/>
        <v>#VALUE!</v>
      </c>
    </row>
    <row r="66" spans="1:27" x14ac:dyDescent="0.25">
      <c r="A66" t="str">
        <f t="shared" si="0"/>
        <v>1164742312</v>
      </c>
      <c r="B66" s="1">
        <v>57</v>
      </c>
      <c r="C66">
        <v>1164742312</v>
      </c>
      <c r="D66" t="s">
        <v>42</v>
      </c>
      <c r="E66" t="s">
        <v>43</v>
      </c>
      <c r="F66" s="9">
        <v>645650</v>
      </c>
      <c r="G66" s="2">
        <v>44044</v>
      </c>
      <c r="H66" s="3">
        <v>0.37865740740740739</v>
      </c>
      <c r="I66" t="s">
        <v>44</v>
      </c>
      <c r="J66">
        <v>63363673801</v>
      </c>
      <c r="K66" s="4" t="s">
        <v>101</v>
      </c>
      <c r="N66" t="str">
        <f>IFERROR(IFERROR(VLOOKUP($A66,'K-NETT'!$A$1:$AF$37898,1,FALSE),VLOOKUP($A66,'K-Wallet'!$A$1:$M$5000,1,FALSE)),"NOT VALID")</f>
        <v>NOT VALID</v>
      </c>
      <c r="O66" t="str">
        <f>IFERROR(IFERROR(VLOOKUP($A66,'K-NETT'!$A$1:$AF$37898,11,FALSE),VLOOKUP($A66,'K-Wallet'!$A$1:$M$5000,0,FALSE)),"NOT VALID")</f>
        <v>NOT VALID</v>
      </c>
      <c r="P66" t="str">
        <f>IFERROR(IFERROR(VLOOKUP($A66,'K-NETT'!$A$1:$AF$37898,14,FALSE),VLOOKUP($A66,'K-Wallet'!$A$1:$M$5000,8,FALSE)),"NOT VALID")</f>
        <v>NOT VALID</v>
      </c>
      <c r="Q66" t="str">
        <f>IFERROR(IFERROR(VLOOKUP($A66,'K-NETT'!$A$1:$AF$37898,15,FALSE),VLOOKUP($A66,'K-Wallet'!$A$1:$M$5000,9,FALSE)),"NOT VALID")</f>
        <v>NOT VALID</v>
      </c>
      <c r="R66" t="str">
        <f>IFERROR(IFERROR(VLOOKUP($A66,'K-NETT'!$A$1:$AF$37898,16,FALSE),VLOOKUP($A66,'K-Wallet'!$A$1:$M$5000,0,FALSE)),"NOT VALID")</f>
        <v>NOT VALID</v>
      </c>
      <c r="S66" t="str">
        <f>IFERROR(IFERROR(VLOOKUP($A66,'K-NETT'!$A$1:$AF$37898,17,FALSE),VLOOKUP($A66,'K-Wallet'!$A$1:$M$5000,0,FALSE)),"NOT VALID")</f>
        <v>NOT VALID</v>
      </c>
      <c r="T66" t="str">
        <f>IFERROR(IFERROR(VLOOKUP($A66,'K-NETT'!$A$1:$AF$37898,18,FALSE),VLOOKUP($A66,'K-Wallet'!$A$1:$M$5000,0,FALSE)),"NOT VALID")</f>
        <v>NOT VALID</v>
      </c>
      <c r="U66" t="str">
        <f>IFERROR(IFERROR(VLOOKUP($A66,'K-NETT'!$A$1:$AF$37898,19,FALSE),VLOOKUP($A66,'K-Wallet'!$A$1:$M$5000,0,FALSE)),"NOT VALID")</f>
        <v>NOT VALID</v>
      </c>
      <c r="V66" t="str">
        <f>IFERROR(IFERROR(VLOOKUP($A66,'K-NETT'!$A$1:$AF$37898,20,FALSE),VLOOKUP($A66,'K-Wallet'!$A$1:$M$5000,0,FALSE)),"NOT VALID")</f>
        <v>NOT VALID</v>
      </c>
      <c r="W66" t="str">
        <f>IFERROR(IFERROR(VLOOKUP($A66,'K-NETT'!$A$1:$AF$37898,22,FALSE),VLOOKUP($A66,'K-Wallet'!$A$1:$M$5000,0,FALSE)),"NOT VALID")</f>
        <v>NOT VALID</v>
      </c>
      <c r="X66" t="str">
        <f>IFERROR(IFERROR(VLOOKUP($A66,'K-NETT'!$A$1:$AF$37898,23,FALSE),VLOOKUP($A66,'K-Wallet'!$A$1:$M$5000,0,FALSE)),"NOT VALID")</f>
        <v>NOT VALID</v>
      </c>
      <c r="Y66" t="str">
        <f>IFERROR(IFERROR(VLOOKUP($A66,'K-NETT'!$A$1:$AF$37898,26,FALSE),VLOOKUP($A66,'K-Wallet'!$A$1:$M$5000,0,FALSE)),"NOT VALID")</f>
        <v>NOT VALID</v>
      </c>
      <c r="Z66" t="str">
        <f>IFERROR(IFERROR(VLOOKUP($A66,'K-NETT'!$A$1:$AF$37898,30,FALSE),VLOOKUP($A66,'K-Wallet'!$A$1:$M$5000,11,FALSE)),"NOT VALID")</f>
        <v>NOT VALID</v>
      </c>
      <c r="AA66" s="31" t="e">
        <f t="shared" si="1"/>
        <v>#VALUE!</v>
      </c>
    </row>
    <row r="67" spans="1:27" x14ac:dyDescent="0.25">
      <c r="A67" t="str">
        <f t="shared" si="0"/>
        <v>1517052562</v>
      </c>
      <c r="B67" s="1">
        <v>58</v>
      </c>
      <c r="C67">
        <v>1517052562</v>
      </c>
      <c r="D67" t="s">
        <v>42</v>
      </c>
      <c r="E67" t="s">
        <v>43</v>
      </c>
      <c r="F67" s="9">
        <v>56650</v>
      </c>
      <c r="G67" s="2">
        <v>44044</v>
      </c>
      <c r="H67" s="3">
        <v>0.42086805555555556</v>
      </c>
      <c r="I67" t="s">
        <v>44</v>
      </c>
      <c r="J67">
        <v>63378606601</v>
      </c>
      <c r="K67" s="4" t="s">
        <v>101</v>
      </c>
      <c r="N67" t="str">
        <f>IFERROR(IFERROR(VLOOKUP($A67,'K-NETT'!$A$1:$AF$37898,1,FALSE),VLOOKUP($A67,'K-Wallet'!$A$1:$M$5000,1,FALSE)),"NOT VALID")</f>
        <v>NOT VALID</v>
      </c>
      <c r="O67" t="str">
        <f>IFERROR(IFERROR(VLOOKUP($A67,'K-NETT'!$A$1:$AF$37898,11,FALSE),VLOOKUP($A67,'K-Wallet'!$A$1:$M$5000,0,FALSE)),"NOT VALID")</f>
        <v>NOT VALID</v>
      </c>
      <c r="P67" t="str">
        <f>IFERROR(IFERROR(VLOOKUP($A67,'K-NETT'!$A$1:$AF$37898,14,FALSE),VLOOKUP($A67,'K-Wallet'!$A$1:$M$5000,8,FALSE)),"NOT VALID")</f>
        <v>NOT VALID</v>
      </c>
      <c r="Q67" t="str">
        <f>IFERROR(IFERROR(VLOOKUP($A67,'K-NETT'!$A$1:$AF$37898,15,FALSE),VLOOKUP($A67,'K-Wallet'!$A$1:$M$5000,9,FALSE)),"NOT VALID")</f>
        <v>NOT VALID</v>
      </c>
      <c r="R67" t="str">
        <f>IFERROR(IFERROR(VLOOKUP($A67,'K-NETT'!$A$1:$AF$37898,16,FALSE),VLOOKUP($A67,'K-Wallet'!$A$1:$M$5000,0,FALSE)),"NOT VALID")</f>
        <v>NOT VALID</v>
      </c>
      <c r="S67" t="str">
        <f>IFERROR(IFERROR(VLOOKUP($A67,'K-NETT'!$A$1:$AF$37898,17,FALSE),VLOOKUP($A67,'K-Wallet'!$A$1:$M$5000,0,FALSE)),"NOT VALID")</f>
        <v>NOT VALID</v>
      </c>
      <c r="T67" t="str">
        <f>IFERROR(IFERROR(VLOOKUP($A67,'K-NETT'!$A$1:$AF$37898,18,FALSE),VLOOKUP($A67,'K-Wallet'!$A$1:$M$5000,0,FALSE)),"NOT VALID")</f>
        <v>NOT VALID</v>
      </c>
      <c r="U67" t="str">
        <f>IFERROR(IFERROR(VLOOKUP($A67,'K-NETT'!$A$1:$AF$37898,19,FALSE),VLOOKUP($A67,'K-Wallet'!$A$1:$M$5000,0,FALSE)),"NOT VALID")</f>
        <v>NOT VALID</v>
      </c>
      <c r="V67" t="str">
        <f>IFERROR(IFERROR(VLOOKUP($A67,'K-NETT'!$A$1:$AF$37898,20,FALSE),VLOOKUP($A67,'K-Wallet'!$A$1:$M$5000,0,FALSE)),"NOT VALID")</f>
        <v>NOT VALID</v>
      </c>
      <c r="W67" t="str">
        <f>IFERROR(IFERROR(VLOOKUP($A67,'K-NETT'!$A$1:$AF$37898,22,FALSE),VLOOKUP($A67,'K-Wallet'!$A$1:$M$5000,0,FALSE)),"NOT VALID")</f>
        <v>NOT VALID</v>
      </c>
      <c r="X67" t="str">
        <f>IFERROR(IFERROR(VLOOKUP($A67,'K-NETT'!$A$1:$AF$37898,23,FALSE),VLOOKUP($A67,'K-Wallet'!$A$1:$M$5000,0,FALSE)),"NOT VALID")</f>
        <v>NOT VALID</v>
      </c>
      <c r="Y67" t="str">
        <f>IFERROR(IFERROR(VLOOKUP($A67,'K-NETT'!$A$1:$AF$37898,26,FALSE),VLOOKUP($A67,'K-Wallet'!$A$1:$M$5000,0,FALSE)),"NOT VALID")</f>
        <v>NOT VALID</v>
      </c>
      <c r="Z67" t="str">
        <f>IFERROR(IFERROR(VLOOKUP($A67,'K-NETT'!$A$1:$AF$37898,30,FALSE),VLOOKUP($A67,'K-Wallet'!$A$1:$M$5000,11,FALSE)),"NOT VALID")</f>
        <v>NOT VALID</v>
      </c>
      <c r="AA67" s="31" t="e">
        <f t="shared" si="1"/>
        <v>#VALUE!</v>
      </c>
    </row>
    <row r="68" spans="1:27" x14ac:dyDescent="0.25">
      <c r="A68" t="str">
        <f t="shared" si="0"/>
        <v>1483152447</v>
      </c>
      <c r="B68" s="1">
        <v>59</v>
      </c>
      <c r="C68">
        <v>1483152447</v>
      </c>
      <c r="D68" t="s">
        <v>42</v>
      </c>
      <c r="E68" t="s">
        <v>43</v>
      </c>
      <c r="F68" s="9">
        <v>551650</v>
      </c>
      <c r="G68" s="2">
        <v>44044</v>
      </c>
      <c r="H68" s="3">
        <v>0.42458333333333331</v>
      </c>
      <c r="I68" t="s">
        <v>44</v>
      </c>
      <c r="J68">
        <v>63379940201</v>
      </c>
      <c r="K68" s="4" t="s">
        <v>101</v>
      </c>
      <c r="N68" t="str">
        <f>IFERROR(IFERROR(VLOOKUP($A68,'K-NETT'!$A$1:$AF$37898,1,FALSE),VLOOKUP($A68,'K-Wallet'!$A$1:$M$5000,1,FALSE)),"NOT VALID")</f>
        <v>NOT VALID</v>
      </c>
      <c r="O68" t="str">
        <f>IFERROR(IFERROR(VLOOKUP($A68,'K-NETT'!$A$1:$AF$37898,11,FALSE),VLOOKUP($A68,'K-Wallet'!$A$1:$M$5000,0,FALSE)),"NOT VALID")</f>
        <v>NOT VALID</v>
      </c>
      <c r="P68" t="str">
        <f>IFERROR(IFERROR(VLOOKUP($A68,'K-NETT'!$A$1:$AF$37898,14,FALSE),VLOOKUP($A68,'K-Wallet'!$A$1:$M$5000,8,FALSE)),"NOT VALID")</f>
        <v>NOT VALID</v>
      </c>
      <c r="Q68" t="str">
        <f>IFERROR(IFERROR(VLOOKUP($A68,'K-NETT'!$A$1:$AF$37898,15,FALSE),VLOOKUP($A68,'K-Wallet'!$A$1:$M$5000,9,FALSE)),"NOT VALID")</f>
        <v>NOT VALID</v>
      </c>
      <c r="R68" t="str">
        <f>IFERROR(IFERROR(VLOOKUP($A68,'K-NETT'!$A$1:$AF$37898,16,FALSE),VLOOKUP($A68,'K-Wallet'!$A$1:$M$5000,0,FALSE)),"NOT VALID")</f>
        <v>NOT VALID</v>
      </c>
      <c r="S68" t="str">
        <f>IFERROR(IFERROR(VLOOKUP($A68,'K-NETT'!$A$1:$AF$37898,17,FALSE),VLOOKUP($A68,'K-Wallet'!$A$1:$M$5000,0,FALSE)),"NOT VALID")</f>
        <v>NOT VALID</v>
      </c>
      <c r="T68" t="str">
        <f>IFERROR(IFERROR(VLOOKUP($A68,'K-NETT'!$A$1:$AF$37898,18,FALSE),VLOOKUP($A68,'K-Wallet'!$A$1:$M$5000,0,FALSE)),"NOT VALID")</f>
        <v>NOT VALID</v>
      </c>
      <c r="U68" t="str">
        <f>IFERROR(IFERROR(VLOOKUP($A68,'K-NETT'!$A$1:$AF$37898,19,FALSE),VLOOKUP($A68,'K-Wallet'!$A$1:$M$5000,0,FALSE)),"NOT VALID")</f>
        <v>NOT VALID</v>
      </c>
      <c r="V68" t="str">
        <f>IFERROR(IFERROR(VLOOKUP($A68,'K-NETT'!$A$1:$AF$37898,20,FALSE),VLOOKUP($A68,'K-Wallet'!$A$1:$M$5000,0,FALSE)),"NOT VALID")</f>
        <v>NOT VALID</v>
      </c>
      <c r="W68" t="str">
        <f>IFERROR(IFERROR(VLOOKUP($A68,'K-NETT'!$A$1:$AF$37898,22,FALSE),VLOOKUP($A68,'K-Wallet'!$A$1:$M$5000,0,FALSE)),"NOT VALID")</f>
        <v>NOT VALID</v>
      </c>
      <c r="X68" t="str">
        <f>IFERROR(IFERROR(VLOOKUP($A68,'K-NETT'!$A$1:$AF$37898,23,FALSE),VLOOKUP($A68,'K-Wallet'!$A$1:$M$5000,0,FALSE)),"NOT VALID")</f>
        <v>NOT VALID</v>
      </c>
      <c r="Y68" t="str">
        <f>IFERROR(IFERROR(VLOOKUP($A68,'K-NETT'!$A$1:$AF$37898,26,FALSE),VLOOKUP($A68,'K-Wallet'!$A$1:$M$5000,0,FALSE)),"NOT VALID")</f>
        <v>NOT VALID</v>
      </c>
      <c r="Z68" t="str">
        <f>IFERROR(IFERROR(VLOOKUP($A68,'K-NETT'!$A$1:$AF$37898,30,FALSE),VLOOKUP($A68,'K-Wallet'!$A$1:$M$5000,11,FALSE)),"NOT VALID")</f>
        <v>NOT VALID</v>
      </c>
      <c r="AA68" s="31" t="e">
        <f t="shared" si="1"/>
        <v>#VALUE!</v>
      </c>
    </row>
    <row r="69" spans="1:27" x14ac:dyDescent="0.25">
      <c r="A69" t="str">
        <f t="shared" si="0"/>
        <v>1016152959</v>
      </c>
      <c r="B69" s="1">
        <v>60</v>
      </c>
      <c r="C69">
        <v>1016152959</v>
      </c>
      <c r="D69" t="s">
        <v>42</v>
      </c>
      <c r="E69" t="s">
        <v>43</v>
      </c>
      <c r="F69" s="9">
        <v>806650</v>
      </c>
      <c r="G69" s="2">
        <v>44044</v>
      </c>
      <c r="H69" s="3">
        <v>0.42704861111111114</v>
      </c>
      <c r="I69" t="s">
        <v>44</v>
      </c>
      <c r="J69">
        <v>63380977501</v>
      </c>
      <c r="K69" s="4" t="s">
        <v>101</v>
      </c>
      <c r="N69" t="str">
        <f>IFERROR(IFERROR(VLOOKUP($A69,'K-NETT'!$A$1:$AF$37898,1,FALSE),VLOOKUP($A69,'K-Wallet'!$A$1:$M$5000,1,FALSE)),"NOT VALID")</f>
        <v>NOT VALID</v>
      </c>
      <c r="O69" t="str">
        <f>IFERROR(IFERROR(VLOOKUP($A69,'K-NETT'!$A$1:$AF$37898,11,FALSE),VLOOKUP($A69,'K-Wallet'!$A$1:$M$5000,0,FALSE)),"NOT VALID")</f>
        <v>NOT VALID</v>
      </c>
      <c r="P69" t="str">
        <f>IFERROR(IFERROR(VLOOKUP($A69,'K-NETT'!$A$1:$AF$37898,14,FALSE),VLOOKUP($A69,'K-Wallet'!$A$1:$M$5000,8,FALSE)),"NOT VALID")</f>
        <v>NOT VALID</v>
      </c>
      <c r="Q69" t="str">
        <f>IFERROR(IFERROR(VLOOKUP($A69,'K-NETT'!$A$1:$AF$37898,15,FALSE),VLOOKUP($A69,'K-Wallet'!$A$1:$M$5000,9,FALSE)),"NOT VALID")</f>
        <v>NOT VALID</v>
      </c>
      <c r="R69" t="str">
        <f>IFERROR(IFERROR(VLOOKUP($A69,'K-NETT'!$A$1:$AF$37898,16,FALSE),VLOOKUP($A69,'K-Wallet'!$A$1:$M$5000,0,FALSE)),"NOT VALID")</f>
        <v>NOT VALID</v>
      </c>
      <c r="S69" t="str">
        <f>IFERROR(IFERROR(VLOOKUP($A69,'K-NETT'!$A$1:$AF$37898,17,FALSE),VLOOKUP($A69,'K-Wallet'!$A$1:$M$5000,0,FALSE)),"NOT VALID")</f>
        <v>NOT VALID</v>
      </c>
      <c r="T69" t="str">
        <f>IFERROR(IFERROR(VLOOKUP($A69,'K-NETT'!$A$1:$AF$37898,18,FALSE),VLOOKUP($A69,'K-Wallet'!$A$1:$M$5000,0,FALSE)),"NOT VALID")</f>
        <v>NOT VALID</v>
      </c>
      <c r="U69" t="str">
        <f>IFERROR(IFERROR(VLOOKUP($A69,'K-NETT'!$A$1:$AF$37898,19,FALSE),VLOOKUP($A69,'K-Wallet'!$A$1:$M$5000,0,FALSE)),"NOT VALID")</f>
        <v>NOT VALID</v>
      </c>
      <c r="V69" t="str">
        <f>IFERROR(IFERROR(VLOOKUP($A69,'K-NETT'!$A$1:$AF$37898,20,FALSE),VLOOKUP($A69,'K-Wallet'!$A$1:$M$5000,0,FALSE)),"NOT VALID")</f>
        <v>NOT VALID</v>
      </c>
      <c r="W69" t="str">
        <f>IFERROR(IFERROR(VLOOKUP($A69,'K-NETT'!$A$1:$AF$37898,22,FALSE),VLOOKUP($A69,'K-Wallet'!$A$1:$M$5000,0,FALSE)),"NOT VALID")</f>
        <v>NOT VALID</v>
      </c>
      <c r="X69" t="str">
        <f>IFERROR(IFERROR(VLOOKUP($A69,'K-NETT'!$A$1:$AF$37898,23,FALSE),VLOOKUP($A69,'K-Wallet'!$A$1:$M$5000,0,FALSE)),"NOT VALID")</f>
        <v>NOT VALID</v>
      </c>
      <c r="Y69" t="str">
        <f>IFERROR(IFERROR(VLOOKUP($A69,'K-NETT'!$A$1:$AF$37898,26,FALSE),VLOOKUP($A69,'K-Wallet'!$A$1:$M$5000,0,FALSE)),"NOT VALID")</f>
        <v>NOT VALID</v>
      </c>
      <c r="Z69" t="str">
        <f>IFERROR(IFERROR(VLOOKUP($A69,'K-NETT'!$A$1:$AF$37898,30,FALSE),VLOOKUP($A69,'K-Wallet'!$A$1:$M$5000,11,FALSE)),"NOT VALID")</f>
        <v>NOT VALID</v>
      </c>
      <c r="AA69" s="31" t="e">
        <f t="shared" si="1"/>
        <v>#VALUE!</v>
      </c>
    </row>
    <row r="70" spans="1:27" x14ac:dyDescent="0.25">
      <c r="A70" t="str">
        <f t="shared" si="0"/>
        <v>1049152555</v>
      </c>
      <c r="B70" s="1">
        <v>61</v>
      </c>
      <c r="C70">
        <v>1049152555</v>
      </c>
      <c r="D70" t="s">
        <v>42</v>
      </c>
      <c r="E70" t="s">
        <v>43</v>
      </c>
      <c r="F70" s="9">
        <v>1866650</v>
      </c>
      <c r="G70" s="2">
        <v>44044</v>
      </c>
      <c r="H70" s="3">
        <v>0.43093749999999997</v>
      </c>
      <c r="I70" t="s">
        <v>44</v>
      </c>
      <c r="J70">
        <v>63382496801</v>
      </c>
      <c r="K70" s="4" t="s">
        <v>101</v>
      </c>
      <c r="N70" t="str">
        <f>IFERROR(IFERROR(VLOOKUP($A70,'K-NETT'!$A$1:$AF$37898,1,FALSE),VLOOKUP($A70,'K-Wallet'!$A$1:$M$5000,1,FALSE)),"NOT VALID")</f>
        <v>NOT VALID</v>
      </c>
      <c r="O70" t="str">
        <f>IFERROR(IFERROR(VLOOKUP($A70,'K-NETT'!$A$1:$AF$37898,11,FALSE),VLOOKUP($A70,'K-Wallet'!$A$1:$M$5000,0,FALSE)),"NOT VALID")</f>
        <v>NOT VALID</v>
      </c>
      <c r="P70" t="str">
        <f>IFERROR(IFERROR(VLOOKUP($A70,'K-NETT'!$A$1:$AF$37898,14,FALSE),VLOOKUP($A70,'K-Wallet'!$A$1:$M$5000,8,FALSE)),"NOT VALID")</f>
        <v>NOT VALID</v>
      </c>
      <c r="Q70" t="str">
        <f>IFERROR(IFERROR(VLOOKUP($A70,'K-NETT'!$A$1:$AF$37898,15,FALSE),VLOOKUP($A70,'K-Wallet'!$A$1:$M$5000,9,FALSE)),"NOT VALID")</f>
        <v>NOT VALID</v>
      </c>
      <c r="R70" t="str">
        <f>IFERROR(IFERROR(VLOOKUP($A70,'K-NETT'!$A$1:$AF$37898,16,FALSE),VLOOKUP($A70,'K-Wallet'!$A$1:$M$5000,0,FALSE)),"NOT VALID")</f>
        <v>NOT VALID</v>
      </c>
      <c r="S70" t="str">
        <f>IFERROR(IFERROR(VLOOKUP($A70,'K-NETT'!$A$1:$AF$37898,17,FALSE),VLOOKUP($A70,'K-Wallet'!$A$1:$M$5000,0,FALSE)),"NOT VALID")</f>
        <v>NOT VALID</v>
      </c>
      <c r="T70" t="str">
        <f>IFERROR(IFERROR(VLOOKUP($A70,'K-NETT'!$A$1:$AF$37898,18,FALSE),VLOOKUP($A70,'K-Wallet'!$A$1:$M$5000,0,FALSE)),"NOT VALID")</f>
        <v>NOT VALID</v>
      </c>
      <c r="U70" t="str">
        <f>IFERROR(IFERROR(VLOOKUP($A70,'K-NETT'!$A$1:$AF$37898,19,FALSE),VLOOKUP($A70,'K-Wallet'!$A$1:$M$5000,0,FALSE)),"NOT VALID")</f>
        <v>NOT VALID</v>
      </c>
      <c r="V70" t="str">
        <f>IFERROR(IFERROR(VLOOKUP($A70,'K-NETT'!$A$1:$AF$37898,20,FALSE),VLOOKUP($A70,'K-Wallet'!$A$1:$M$5000,0,FALSE)),"NOT VALID")</f>
        <v>NOT VALID</v>
      </c>
      <c r="W70" t="str">
        <f>IFERROR(IFERROR(VLOOKUP($A70,'K-NETT'!$A$1:$AF$37898,22,FALSE),VLOOKUP($A70,'K-Wallet'!$A$1:$M$5000,0,FALSE)),"NOT VALID")</f>
        <v>NOT VALID</v>
      </c>
      <c r="X70" t="str">
        <f>IFERROR(IFERROR(VLOOKUP($A70,'K-NETT'!$A$1:$AF$37898,23,FALSE),VLOOKUP($A70,'K-Wallet'!$A$1:$M$5000,0,FALSE)),"NOT VALID")</f>
        <v>NOT VALID</v>
      </c>
      <c r="Y70" t="str">
        <f>IFERROR(IFERROR(VLOOKUP($A70,'K-NETT'!$A$1:$AF$37898,26,FALSE),VLOOKUP($A70,'K-Wallet'!$A$1:$M$5000,0,FALSE)),"NOT VALID")</f>
        <v>NOT VALID</v>
      </c>
      <c r="Z70" t="str">
        <f>IFERROR(IFERROR(VLOOKUP($A70,'K-NETT'!$A$1:$AF$37898,30,FALSE),VLOOKUP($A70,'K-Wallet'!$A$1:$M$5000,11,FALSE)),"NOT VALID")</f>
        <v>NOT VALID</v>
      </c>
      <c r="AA70" s="31" t="e">
        <f t="shared" si="1"/>
        <v>#VALUE!</v>
      </c>
    </row>
    <row r="71" spans="1:27" x14ac:dyDescent="0.25">
      <c r="A71" t="str">
        <f t="shared" si="0"/>
        <v>1740252189</v>
      </c>
      <c r="B71" s="1">
        <v>62</v>
      </c>
      <c r="C71">
        <v>1740252189</v>
      </c>
      <c r="D71" t="s">
        <v>42</v>
      </c>
      <c r="E71" t="s">
        <v>43</v>
      </c>
      <c r="F71" s="9">
        <v>638650</v>
      </c>
      <c r="G71" s="2">
        <v>44044</v>
      </c>
      <c r="H71" s="3">
        <v>0.43258101851851855</v>
      </c>
      <c r="I71" t="s">
        <v>44</v>
      </c>
      <c r="J71">
        <v>63383090801</v>
      </c>
      <c r="K71" s="4" t="s">
        <v>101</v>
      </c>
      <c r="N71" t="str">
        <f>IFERROR(IFERROR(VLOOKUP($A71,'K-NETT'!$A$1:$AF$37898,1,FALSE),VLOOKUP($A71,'K-Wallet'!$A$1:$M$5000,1,FALSE)),"NOT VALID")</f>
        <v>NOT VALID</v>
      </c>
      <c r="O71" t="str">
        <f>IFERROR(IFERROR(VLOOKUP($A71,'K-NETT'!$A$1:$AF$37898,11,FALSE),VLOOKUP($A71,'K-Wallet'!$A$1:$M$5000,0,FALSE)),"NOT VALID")</f>
        <v>NOT VALID</v>
      </c>
      <c r="P71" t="str">
        <f>IFERROR(IFERROR(VLOOKUP($A71,'K-NETT'!$A$1:$AF$37898,14,FALSE),VLOOKUP($A71,'K-Wallet'!$A$1:$M$5000,8,FALSE)),"NOT VALID")</f>
        <v>NOT VALID</v>
      </c>
      <c r="Q71" t="str">
        <f>IFERROR(IFERROR(VLOOKUP($A71,'K-NETT'!$A$1:$AF$37898,15,FALSE),VLOOKUP($A71,'K-Wallet'!$A$1:$M$5000,9,FALSE)),"NOT VALID")</f>
        <v>NOT VALID</v>
      </c>
      <c r="R71" t="str">
        <f>IFERROR(IFERROR(VLOOKUP($A71,'K-NETT'!$A$1:$AF$37898,16,FALSE),VLOOKUP($A71,'K-Wallet'!$A$1:$M$5000,0,FALSE)),"NOT VALID")</f>
        <v>NOT VALID</v>
      </c>
      <c r="S71" t="str">
        <f>IFERROR(IFERROR(VLOOKUP($A71,'K-NETT'!$A$1:$AF$37898,17,FALSE),VLOOKUP($A71,'K-Wallet'!$A$1:$M$5000,0,FALSE)),"NOT VALID")</f>
        <v>NOT VALID</v>
      </c>
      <c r="T71" t="str">
        <f>IFERROR(IFERROR(VLOOKUP($A71,'K-NETT'!$A$1:$AF$37898,18,FALSE),VLOOKUP($A71,'K-Wallet'!$A$1:$M$5000,0,FALSE)),"NOT VALID")</f>
        <v>NOT VALID</v>
      </c>
      <c r="U71" t="str">
        <f>IFERROR(IFERROR(VLOOKUP($A71,'K-NETT'!$A$1:$AF$37898,19,FALSE),VLOOKUP($A71,'K-Wallet'!$A$1:$M$5000,0,FALSE)),"NOT VALID")</f>
        <v>NOT VALID</v>
      </c>
      <c r="V71" t="str">
        <f>IFERROR(IFERROR(VLOOKUP($A71,'K-NETT'!$A$1:$AF$37898,20,FALSE),VLOOKUP($A71,'K-Wallet'!$A$1:$M$5000,0,FALSE)),"NOT VALID")</f>
        <v>NOT VALID</v>
      </c>
      <c r="W71" t="str">
        <f>IFERROR(IFERROR(VLOOKUP($A71,'K-NETT'!$A$1:$AF$37898,22,FALSE),VLOOKUP($A71,'K-Wallet'!$A$1:$M$5000,0,FALSE)),"NOT VALID")</f>
        <v>NOT VALID</v>
      </c>
      <c r="X71" t="str">
        <f>IFERROR(IFERROR(VLOOKUP($A71,'K-NETT'!$A$1:$AF$37898,23,FALSE),VLOOKUP($A71,'K-Wallet'!$A$1:$M$5000,0,FALSE)),"NOT VALID")</f>
        <v>NOT VALID</v>
      </c>
      <c r="Y71" t="str">
        <f>IFERROR(IFERROR(VLOOKUP($A71,'K-NETT'!$A$1:$AF$37898,26,FALSE),VLOOKUP($A71,'K-Wallet'!$A$1:$M$5000,0,FALSE)),"NOT VALID")</f>
        <v>NOT VALID</v>
      </c>
      <c r="Z71" t="str">
        <f>IFERROR(IFERROR(VLOOKUP($A71,'K-NETT'!$A$1:$AF$37898,30,FALSE),VLOOKUP($A71,'K-Wallet'!$A$1:$M$5000,11,FALSE)),"NOT VALID")</f>
        <v>NOT VALID</v>
      </c>
      <c r="AA71" s="31" t="e">
        <f t="shared" si="1"/>
        <v>#VALUE!</v>
      </c>
    </row>
    <row r="72" spans="1:27" x14ac:dyDescent="0.25">
      <c r="A72" t="str">
        <f t="shared" si="0"/>
        <v>1159252962</v>
      </c>
      <c r="B72" s="1">
        <v>63</v>
      </c>
      <c r="C72">
        <v>1159252962</v>
      </c>
      <c r="D72" t="s">
        <v>42</v>
      </c>
      <c r="E72" t="s">
        <v>43</v>
      </c>
      <c r="F72" s="9">
        <v>707650</v>
      </c>
      <c r="G72" s="2">
        <v>44044</v>
      </c>
      <c r="H72" s="3">
        <v>0.44238425925925928</v>
      </c>
      <c r="I72" t="s">
        <v>44</v>
      </c>
      <c r="J72">
        <v>63387145501</v>
      </c>
      <c r="K72" s="4" t="s">
        <v>101</v>
      </c>
      <c r="N72" t="str">
        <f>IFERROR(IFERROR(VLOOKUP($A72,'K-NETT'!$A$1:$AF$37898,1,FALSE),VLOOKUP($A72,'K-Wallet'!$A$1:$M$5000,1,FALSE)),"NOT VALID")</f>
        <v>NOT VALID</v>
      </c>
      <c r="O72" t="str">
        <f>IFERROR(IFERROR(VLOOKUP($A72,'K-NETT'!$A$1:$AF$37898,11,FALSE),VLOOKUP($A72,'K-Wallet'!$A$1:$M$5000,0,FALSE)),"NOT VALID")</f>
        <v>NOT VALID</v>
      </c>
      <c r="P72" t="str">
        <f>IFERROR(IFERROR(VLOOKUP($A72,'K-NETT'!$A$1:$AF$37898,14,FALSE),VLOOKUP($A72,'K-Wallet'!$A$1:$M$5000,8,FALSE)),"NOT VALID")</f>
        <v>NOT VALID</v>
      </c>
      <c r="Q72" t="str">
        <f>IFERROR(IFERROR(VLOOKUP($A72,'K-NETT'!$A$1:$AF$37898,15,FALSE),VLOOKUP($A72,'K-Wallet'!$A$1:$M$5000,9,FALSE)),"NOT VALID")</f>
        <v>NOT VALID</v>
      </c>
      <c r="R72" t="str">
        <f>IFERROR(IFERROR(VLOOKUP($A72,'K-NETT'!$A$1:$AF$37898,16,FALSE),VLOOKUP($A72,'K-Wallet'!$A$1:$M$5000,0,FALSE)),"NOT VALID")</f>
        <v>NOT VALID</v>
      </c>
      <c r="S72" t="str">
        <f>IFERROR(IFERROR(VLOOKUP($A72,'K-NETT'!$A$1:$AF$37898,17,FALSE),VLOOKUP($A72,'K-Wallet'!$A$1:$M$5000,0,FALSE)),"NOT VALID")</f>
        <v>NOT VALID</v>
      </c>
      <c r="T72" t="str">
        <f>IFERROR(IFERROR(VLOOKUP($A72,'K-NETT'!$A$1:$AF$37898,18,FALSE),VLOOKUP($A72,'K-Wallet'!$A$1:$M$5000,0,FALSE)),"NOT VALID")</f>
        <v>NOT VALID</v>
      </c>
      <c r="U72" t="str">
        <f>IFERROR(IFERROR(VLOOKUP($A72,'K-NETT'!$A$1:$AF$37898,19,FALSE),VLOOKUP($A72,'K-Wallet'!$A$1:$M$5000,0,FALSE)),"NOT VALID")</f>
        <v>NOT VALID</v>
      </c>
      <c r="V72" t="str">
        <f>IFERROR(IFERROR(VLOOKUP($A72,'K-NETT'!$A$1:$AF$37898,20,FALSE),VLOOKUP($A72,'K-Wallet'!$A$1:$M$5000,0,FALSE)),"NOT VALID")</f>
        <v>NOT VALID</v>
      </c>
      <c r="W72" t="str">
        <f>IFERROR(IFERROR(VLOOKUP($A72,'K-NETT'!$A$1:$AF$37898,22,FALSE),VLOOKUP($A72,'K-Wallet'!$A$1:$M$5000,0,FALSE)),"NOT VALID")</f>
        <v>NOT VALID</v>
      </c>
      <c r="X72" t="str">
        <f>IFERROR(IFERROR(VLOOKUP($A72,'K-NETT'!$A$1:$AF$37898,23,FALSE),VLOOKUP($A72,'K-Wallet'!$A$1:$M$5000,0,FALSE)),"NOT VALID")</f>
        <v>NOT VALID</v>
      </c>
      <c r="Y72" t="str">
        <f>IFERROR(IFERROR(VLOOKUP($A72,'K-NETT'!$A$1:$AF$37898,26,FALSE),VLOOKUP($A72,'K-Wallet'!$A$1:$M$5000,0,FALSE)),"NOT VALID")</f>
        <v>NOT VALID</v>
      </c>
      <c r="Z72" t="str">
        <f>IFERROR(IFERROR(VLOOKUP($A72,'K-NETT'!$A$1:$AF$37898,30,FALSE),VLOOKUP($A72,'K-Wallet'!$A$1:$M$5000,11,FALSE)),"NOT VALID")</f>
        <v>NOT VALID</v>
      </c>
      <c r="AA72" s="31" t="e">
        <f t="shared" si="1"/>
        <v>#VALUE!</v>
      </c>
    </row>
    <row r="73" spans="1:27" x14ac:dyDescent="0.25">
      <c r="A73" t="str">
        <f t="shared" si="0"/>
        <v>1198352880</v>
      </c>
      <c r="B73" s="1">
        <v>64</v>
      </c>
      <c r="C73">
        <v>1198352880</v>
      </c>
      <c r="D73" t="s">
        <v>42</v>
      </c>
      <c r="E73" t="s">
        <v>43</v>
      </c>
      <c r="F73" s="9">
        <v>495650</v>
      </c>
      <c r="G73" s="2">
        <v>44044</v>
      </c>
      <c r="H73" s="3">
        <v>0.45435185185185184</v>
      </c>
      <c r="I73" t="s">
        <v>44</v>
      </c>
      <c r="J73">
        <v>63391934901</v>
      </c>
      <c r="K73" s="4" t="s">
        <v>101</v>
      </c>
      <c r="N73" t="str">
        <f>IFERROR(IFERROR(VLOOKUP($A73,'K-NETT'!$A$1:$AF$37898,1,FALSE),VLOOKUP($A73,'K-Wallet'!$A$1:$M$5000,1,FALSE)),"NOT VALID")</f>
        <v>NOT VALID</v>
      </c>
      <c r="O73" t="str">
        <f>IFERROR(IFERROR(VLOOKUP($A73,'K-NETT'!$A$1:$AF$37898,11,FALSE),VLOOKUP($A73,'K-Wallet'!$A$1:$M$5000,0,FALSE)),"NOT VALID")</f>
        <v>NOT VALID</v>
      </c>
      <c r="P73" t="str">
        <f>IFERROR(IFERROR(VLOOKUP($A73,'K-NETT'!$A$1:$AF$37898,14,FALSE),VLOOKUP($A73,'K-Wallet'!$A$1:$M$5000,8,FALSE)),"NOT VALID")</f>
        <v>NOT VALID</v>
      </c>
      <c r="Q73" t="str">
        <f>IFERROR(IFERROR(VLOOKUP($A73,'K-NETT'!$A$1:$AF$37898,15,FALSE),VLOOKUP($A73,'K-Wallet'!$A$1:$M$5000,9,FALSE)),"NOT VALID")</f>
        <v>NOT VALID</v>
      </c>
      <c r="R73" t="str">
        <f>IFERROR(IFERROR(VLOOKUP($A73,'K-NETT'!$A$1:$AF$37898,16,FALSE),VLOOKUP($A73,'K-Wallet'!$A$1:$M$5000,0,FALSE)),"NOT VALID")</f>
        <v>NOT VALID</v>
      </c>
      <c r="S73" t="str">
        <f>IFERROR(IFERROR(VLOOKUP($A73,'K-NETT'!$A$1:$AF$37898,17,FALSE),VLOOKUP($A73,'K-Wallet'!$A$1:$M$5000,0,FALSE)),"NOT VALID")</f>
        <v>NOT VALID</v>
      </c>
      <c r="T73" t="str">
        <f>IFERROR(IFERROR(VLOOKUP($A73,'K-NETT'!$A$1:$AF$37898,18,FALSE),VLOOKUP($A73,'K-Wallet'!$A$1:$M$5000,0,FALSE)),"NOT VALID")</f>
        <v>NOT VALID</v>
      </c>
      <c r="U73" t="str">
        <f>IFERROR(IFERROR(VLOOKUP($A73,'K-NETT'!$A$1:$AF$37898,19,FALSE),VLOOKUP($A73,'K-Wallet'!$A$1:$M$5000,0,FALSE)),"NOT VALID")</f>
        <v>NOT VALID</v>
      </c>
      <c r="V73" t="str">
        <f>IFERROR(IFERROR(VLOOKUP($A73,'K-NETT'!$A$1:$AF$37898,20,FALSE),VLOOKUP($A73,'K-Wallet'!$A$1:$M$5000,0,FALSE)),"NOT VALID")</f>
        <v>NOT VALID</v>
      </c>
      <c r="W73" t="str">
        <f>IFERROR(IFERROR(VLOOKUP($A73,'K-NETT'!$A$1:$AF$37898,22,FALSE),VLOOKUP($A73,'K-Wallet'!$A$1:$M$5000,0,FALSE)),"NOT VALID")</f>
        <v>NOT VALID</v>
      </c>
      <c r="X73" t="str">
        <f>IFERROR(IFERROR(VLOOKUP($A73,'K-NETT'!$A$1:$AF$37898,23,FALSE),VLOOKUP($A73,'K-Wallet'!$A$1:$M$5000,0,FALSE)),"NOT VALID")</f>
        <v>NOT VALID</v>
      </c>
      <c r="Y73" t="str">
        <f>IFERROR(IFERROR(VLOOKUP($A73,'K-NETT'!$A$1:$AF$37898,26,FALSE),VLOOKUP($A73,'K-Wallet'!$A$1:$M$5000,0,FALSE)),"NOT VALID")</f>
        <v>NOT VALID</v>
      </c>
      <c r="Z73" t="str">
        <f>IFERROR(IFERROR(VLOOKUP($A73,'K-NETT'!$A$1:$AF$37898,30,FALSE),VLOOKUP($A73,'K-Wallet'!$A$1:$M$5000,11,FALSE)),"NOT VALID")</f>
        <v>NOT VALID</v>
      </c>
      <c r="AA73" s="31" t="e">
        <f t="shared" si="1"/>
        <v>#VALUE!</v>
      </c>
    </row>
    <row r="74" spans="1:27" x14ac:dyDescent="0.25">
      <c r="A74" t="str">
        <f t="shared" si="0"/>
        <v>1599352373</v>
      </c>
      <c r="B74" s="1">
        <v>65</v>
      </c>
      <c r="C74">
        <v>1599352373</v>
      </c>
      <c r="D74" t="s">
        <v>42</v>
      </c>
      <c r="E74" t="s">
        <v>43</v>
      </c>
      <c r="F74" s="9">
        <v>496650</v>
      </c>
      <c r="G74" s="2">
        <v>44044</v>
      </c>
      <c r="H74" s="3">
        <v>0.45472222222222225</v>
      </c>
      <c r="I74" t="s">
        <v>44</v>
      </c>
      <c r="J74">
        <v>63392166201</v>
      </c>
      <c r="K74" s="4" t="s">
        <v>101</v>
      </c>
      <c r="N74" t="str">
        <f>IFERROR(IFERROR(VLOOKUP($A74,'K-NETT'!$A$1:$AF$37898,1,FALSE),VLOOKUP($A74,'K-Wallet'!$A$1:$M$5000,1,FALSE)),"NOT VALID")</f>
        <v>NOT VALID</v>
      </c>
      <c r="O74" t="str">
        <f>IFERROR(IFERROR(VLOOKUP($A74,'K-NETT'!$A$1:$AF$37898,11,FALSE),VLOOKUP($A74,'K-Wallet'!$A$1:$M$5000,0,FALSE)),"NOT VALID")</f>
        <v>NOT VALID</v>
      </c>
      <c r="P74" t="str">
        <f>IFERROR(IFERROR(VLOOKUP($A74,'K-NETT'!$A$1:$AF$37898,14,FALSE),VLOOKUP($A74,'K-Wallet'!$A$1:$M$5000,8,FALSE)),"NOT VALID")</f>
        <v>NOT VALID</v>
      </c>
      <c r="Q74" t="str">
        <f>IFERROR(IFERROR(VLOOKUP($A74,'K-NETT'!$A$1:$AF$37898,15,FALSE),VLOOKUP($A74,'K-Wallet'!$A$1:$M$5000,9,FALSE)),"NOT VALID")</f>
        <v>NOT VALID</v>
      </c>
      <c r="R74" t="str">
        <f>IFERROR(IFERROR(VLOOKUP($A74,'K-NETT'!$A$1:$AF$37898,16,FALSE),VLOOKUP($A74,'K-Wallet'!$A$1:$M$5000,0,FALSE)),"NOT VALID")</f>
        <v>NOT VALID</v>
      </c>
      <c r="S74" t="str">
        <f>IFERROR(IFERROR(VLOOKUP($A74,'K-NETT'!$A$1:$AF$37898,17,FALSE),VLOOKUP($A74,'K-Wallet'!$A$1:$M$5000,0,FALSE)),"NOT VALID")</f>
        <v>NOT VALID</v>
      </c>
      <c r="T74" t="str">
        <f>IFERROR(IFERROR(VLOOKUP($A74,'K-NETT'!$A$1:$AF$37898,18,FALSE),VLOOKUP($A74,'K-Wallet'!$A$1:$M$5000,0,FALSE)),"NOT VALID")</f>
        <v>NOT VALID</v>
      </c>
      <c r="U74" t="str">
        <f>IFERROR(IFERROR(VLOOKUP($A74,'K-NETT'!$A$1:$AF$37898,19,FALSE),VLOOKUP($A74,'K-Wallet'!$A$1:$M$5000,0,FALSE)),"NOT VALID")</f>
        <v>NOT VALID</v>
      </c>
      <c r="V74" t="str">
        <f>IFERROR(IFERROR(VLOOKUP($A74,'K-NETT'!$A$1:$AF$37898,20,FALSE),VLOOKUP($A74,'K-Wallet'!$A$1:$M$5000,0,FALSE)),"NOT VALID")</f>
        <v>NOT VALID</v>
      </c>
      <c r="W74" t="str">
        <f>IFERROR(IFERROR(VLOOKUP($A74,'K-NETT'!$A$1:$AF$37898,22,FALSE),VLOOKUP($A74,'K-Wallet'!$A$1:$M$5000,0,FALSE)),"NOT VALID")</f>
        <v>NOT VALID</v>
      </c>
      <c r="X74" t="str">
        <f>IFERROR(IFERROR(VLOOKUP($A74,'K-NETT'!$A$1:$AF$37898,23,FALSE),VLOOKUP($A74,'K-Wallet'!$A$1:$M$5000,0,FALSE)),"NOT VALID")</f>
        <v>NOT VALID</v>
      </c>
      <c r="Y74" t="str">
        <f>IFERROR(IFERROR(VLOOKUP($A74,'K-NETT'!$A$1:$AF$37898,26,FALSE),VLOOKUP($A74,'K-Wallet'!$A$1:$M$5000,0,FALSE)),"NOT VALID")</f>
        <v>NOT VALID</v>
      </c>
      <c r="Z74" t="str">
        <f>IFERROR(IFERROR(VLOOKUP($A74,'K-NETT'!$A$1:$AF$37898,30,FALSE),VLOOKUP($A74,'K-Wallet'!$A$1:$M$5000,11,FALSE)),"NOT VALID")</f>
        <v>NOT VALID</v>
      </c>
      <c r="AA74" s="31" t="e">
        <f t="shared" si="1"/>
        <v>#VALUE!</v>
      </c>
    </row>
    <row r="75" spans="1:27" x14ac:dyDescent="0.25">
      <c r="A75" t="str">
        <f t="shared" ref="A75:A138" si="2">+K75&amp;C75</f>
        <v>1830452354</v>
      </c>
      <c r="B75" s="1">
        <v>66</v>
      </c>
      <c r="C75">
        <v>1830452354</v>
      </c>
      <c r="D75" t="s">
        <v>42</v>
      </c>
      <c r="E75" t="s">
        <v>43</v>
      </c>
      <c r="F75" s="9">
        <v>634650</v>
      </c>
      <c r="G75" s="2">
        <v>44044</v>
      </c>
      <c r="H75" s="3">
        <v>0.45591435185185186</v>
      </c>
      <c r="I75" t="s">
        <v>44</v>
      </c>
      <c r="J75">
        <v>63392623901</v>
      </c>
      <c r="K75" s="4" t="s">
        <v>101</v>
      </c>
      <c r="N75" t="str">
        <f>IFERROR(IFERROR(VLOOKUP($A75,'K-NETT'!$A$1:$AF$37898,1,FALSE),VLOOKUP($A75,'K-Wallet'!$A$1:$M$5000,1,FALSE)),"NOT VALID")</f>
        <v>NOT VALID</v>
      </c>
      <c r="O75" t="str">
        <f>IFERROR(IFERROR(VLOOKUP($A75,'K-NETT'!$A$1:$AF$37898,11,FALSE),VLOOKUP($A75,'K-Wallet'!$A$1:$M$5000,0,FALSE)),"NOT VALID")</f>
        <v>NOT VALID</v>
      </c>
      <c r="P75" t="str">
        <f>IFERROR(IFERROR(VLOOKUP($A75,'K-NETT'!$A$1:$AF$37898,14,FALSE),VLOOKUP($A75,'K-Wallet'!$A$1:$M$5000,8,FALSE)),"NOT VALID")</f>
        <v>NOT VALID</v>
      </c>
      <c r="Q75" t="str">
        <f>IFERROR(IFERROR(VLOOKUP($A75,'K-NETT'!$A$1:$AF$37898,15,FALSE),VLOOKUP($A75,'K-Wallet'!$A$1:$M$5000,9,FALSE)),"NOT VALID")</f>
        <v>NOT VALID</v>
      </c>
      <c r="R75" t="str">
        <f>IFERROR(IFERROR(VLOOKUP($A75,'K-NETT'!$A$1:$AF$37898,16,FALSE),VLOOKUP($A75,'K-Wallet'!$A$1:$M$5000,0,FALSE)),"NOT VALID")</f>
        <v>NOT VALID</v>
      </c>
      <c r="S75" t="str">
        <f>IFERROR(IFERROR(VLOOKUP($A75,'K-NETT'!$A$1:$AF$37898,17,FALSE),VLOOKUP($A75,'K-Wallet'!$A$1:$M$5000,0,FALSE)),"NOT VALID")</f>
        <v>NOT VALID</v>
      </c>
      <c r="T75" t="str">
        <f>IFERROR(IFERROR(VLOOKUP($A75,'K-NETT'!$A$1:$AF$37898,18,FALSE),VLOOKUP($A75,'K-Wallet'!$A$1:$M$5000,0,FALSE)),"NOT VALID")</f>
        <v>NOT VALID</v>
      </c>
      <c r="U75" t="str">
        <f>IFERROR(IFERROR(VLOOKUP($A75,'K-NETT'!$A$1:$AF$37898,19,FALSE),VLOOKUP($A75,'K-Wallet'!$A$1:$M$5000,0,FALSE)),"NOT VALID")</f>
        <v>NOT VALID</v>
      </c>
      <c r="V75" t="str">
        <f>IFERROR(IFERROR(VLOOKUP($A75,'K-NETT'!$A$1:$AF$37898,20,FALSE),VLOOKUP($A75,'K-Wallet'!$A$1:$M$5000,0,FALSE)),"NOT VALID")</f>
        <v>NOT VALID</v>
      </c>
      <c r="W75" t="str">
        <f>IFERROR(IFERROR(VLOOKUP($A75,'K-NETT'!$A$1:$AF$37898,22,FALSE),VLOOKUP($A75,'K-Wallet'!$A$1:$M$5000,0,FALSE)),"NOT VALID")</f>
        <v>NOT VALID</v>
      </c>
      <c r="X75" t="str">
        <f>IFERROR(IFERROR(VLOOKUP($A75,'K-NETT'!$A$1:$AF$37898,23,FALSE),VLOOKUP($A75,'K-Wallet'!$A$1:$M$5000,0,FALSE)),"NOT VALID")</f>
        <v>NOT VALID</v>
      </c>
      <c r="Y75" t="str">
        <f>IFERROR(IFERROR(VLOOKUP($A75,'K-NETT'!$A$1:$AF$37898,26,FALSE),VLOOKUP($A75,'K-Wallet'!$A$1:$M$5000,0,FALSE)),"NOT VALID")</f>
        <v>NOT VALID</v>
      </c>
      <c r="Z75" t="str">
        <f>IFERROR(IFERROR(VLOOKUP($A75,'K-NETT'!$A$1:$AF$37898,30,FALSE),VLOOKUP($A75,'K-Wallet'!$A$1:$M$5000,11,FALSE)),"NOT VALID")</f>
        <v>NOT VALID</v>
      </c>
      <c r="AA75" s="31" t="e">
        <f t="shared" ref="AA75:AA138" si="3">+F75-Y75</f>
        <v>#VALUE!</v>
      </c>
    </row>
    <row r="76" spans="1:27" x14ac:dyDescent="0.25">
      <c r="A76" t="str">
        <f t="shared" si="2"/>
        <v>1434452485</v>
      </c>
      <c r="B76" s="1">
        <v>67</v>
      </c>
      <c r="C76">
        <v>1434452485</v>
      </c>
      <c r="D76" t="s">
        <v>42</v>
      </c>
      <c r="E76" t="s">
        <v>43</v>
      </c>
      <c r="F76" s="9">
        <v>1701650</v>
      </c>
      <c r="G76" s="2">
        <v>44044</v>
      </c>
      <c r="H76" s="3">
        <v>0.46620370370370368</v>
      </c>
      <c r="I76" t="s">
        <v>48</v>
      </c>
      <c r="J76">
        <v>63396937901</v>
      </c>
      <c r="K76" s="4" t="s">
        <v>101</v>
      </c>
      <c r="N76" t="str">
        <f>IFERROR(IFERROR(VLOOKUP($A76,'K-NETT'!$A$1:$AF$37898,1,FALSE),VLOOKUP($A76,'K-Wallet'!$A$1:$M$5000,1,FALSE)),"NOT VALID")</f>
        <v>NOT VALID</v>
      </c>
      <c r="O76" t="str">
        <f>IFERROR(IFERROR(VLOOKUP($A76,'K-NETT'!$A$1:$AF$37898,11,FALSE),VLOOKUP($A76,'K-Wallet'!$A$1:$M$5000,0,FALSE)),"NOT VALID")</f>
        <v>NOT VALID</v>
      </c>
      <c r="P76" t="str">
        <f>IFERROR(IFERROR(VLOOKUP($A76,'K-NETT'!$A$1:$AF$37898,14,FALSE),VLOOKUP($A76,'K-Wallet'!$A$1:$M$5000,8,FALSE)),"NOT VALID")</f>
        <v>NOT VALID</v>
      </c>
      <c r="Q76" t="str">
        <f>IFERROR(IFERROR(VLOOKUP($A76,'K-NETT'!$A$1:$AF$37898,15,FALSE),VLOOKUP($A76,'K-Wallet'!$A$1:$M$5000,9,FALSE)),"NOT VALID")</f>
        <v>NOT VALID</v>
      </c>
      <c r="R76" t="str">
        <f>IFERROR(IFERROR(VLOOKUP($A76,'K-NETT'!$A$1:$AF$37898,16,FALSE),VLOOKUP($A76,'K-Wallet'!$A$1:$M$5000,0,FALSE)),"NOT VALID")</f>
        <v>NOT VALID</v>
      </c>
      <c r="S76" t="str">
        <f>IFERROR(IFERROR(VLOOKUP($A76,'K-NETT'!$A$1:$AF$37898,17,FALSE),VLOOKUP($A76,'K-Wallet'!$A$1:$M$5000,0,FALSE)),"NOT VALID")</f>
        <v>NOT VALID</v>
      </c>
      <c r="T76" t="str">
        <f>IFERROR(IFERROR(VLOOKUP($A76,'K-NETT'!$A$1:$AF$37898,18,FALSE),VLOOKUP($A76,'K-Wallet'!$A$1:$M$5000,0,FALSE)),"NOT VALID")</f>
        <v>NOT VALID</v>
      </c>
      <c r="U76" t="str">
        <f>IFERROR(IFERROR(VLOOKUP($A76,'K-NETT'!$A$1:$AF$37898,19,FALSE),VLOOKUP($A76,'K-Wallet'!$A$1:$M$5000,0,FALSE)),"NOT VALID")</f>
        <v>NOT VALID</v>
      </c>
      <c r="V76" t="str">
        <f>IFERROR(IFERROR(VLOOKUP($A76,'K-NETT'!$A$1:$AF$37898,20,FALSE),VLOOKUP($A76,'K-Wallet'!$A$1:$M$5000,0,FALSE)),"NOT VALID")</f>
        <v>NOT VALID</v>
      </c>
      <c r="W76" t="str">
        <f>IFERROR(IFERROR(VLOOKUP($A76,'K-NETT'!$A$1:$AF$37898,22,FALSE),VLOOKUP($A76,'K-Wallet'!$A$1:$M$5000,0,FALSE)),"NOT VALID")</f>
        <v>NOT VALID</v>
      </c>
      <c r="X76" t="str">
        <f>IFERROR(IFERROR(VLOOKUP($A76,'K-NETT'!$A$1:$AF$37898,23,FALSE),VLOOKUP($A76,'K-Wallet'!$A$1:$M$5000,0,FALSE)),"NOT VALID")</f>
        <v>NOT VALID</v>
      </c>
      <c r="Y76" t="str">
        <f>IFERROR(IFERROR(VLOOKUP($A76,'K-NETT'!$A$1:$AF$37898,26,FALSE),VLOOKUP($A76,'K-Wallet'!$A$1:$M$5000,0,FALSE)),"NOT VALID")</f>
        <v>NOT VALID</v>
      </c>
      <c r="Z76" t="str">
        <f>IFERROR(IFERROR(VLOOKUP($A76,'K-NETT'!$A$1:$AF$37898,30,FALSE),VLOOKUP($A76,'K-Wallet'!$A$1:$M$5000,11,FALSE)),"NOT VALID")</f>
        <v>NOT VALID</v>
      </c>
      <c r="AA76" s="31" t="e">
        <f t="shared" si="3"/>
        <v>#VALUE!</v>
      </c>
    </row>
    <row r="77" spans="1:27" x14ac:dyDescent="0.25">
      <c r="A77" t="str">
        <f t="shared" si="2"/>
        <v>1335452101</v>
      </c>
      <c r="B77" s="1">
        <v>68</v>
      </c>
      <c r="C77">
        <v>1335452101</v>
      </c>
      <c r="D77" t="s">
        <v>42</v>
      </c>
      <c r="E77" t="s">
        <v>43</v>
      </c>
      <c r="F77" s="9">
        <v>56650</v>
      </c>
      <c r="G77" s="2">
        <v>44044</v>
      </c>
      <c r="H77" s="3">
        <v>0.47377314814814814</v>
      </c>
      <c r="I77" t="s">
        <v>49</v>
      </c>
      <c r="J77">
        <v>63400217701</v>
      </c>
      <c r="K77" s="4" t="s">
        <v>101</v>
      </c>
      <c r="N77" t="str">
        <f>IFERROR(IFERROR(VLOOKUP($A77,'K-NETT'!$A$1:$AF$37898,1,FALSE),VLOOKUP($A77,'K-Wallet'!$A$1:$M$5000,1,FALSE)),"NOT VALID")</f>
        <v>NOT VALID</v>
      </c>
      <c r="O77" t="str">
        <f>IFERROR(IFERROR(VLOOKUP($A77,'K-NETT'!$A$1:$AF$37898,11,FALSE),VLOOKUP($A77,'K-Wallet'!$A$1:$M$5000,0,FALSE)),"NOT VALID")</f>
        <v>NOT VALID</v>
      </c>
      <c r="P77" t="str">
        <f>IFERROR(IFERROR(VLOOKUP($A77,'K-NETT'!$A$1:$AF$37898,14,FALSE),VLOOKUP($A77,'K-Wallet'!$A$1:$M$5000,8,FALSE)),"NOT VALID")</f>
        <v>NOT VALID</v>
      </c>
      <c r="Q77" t="str">
        <f>IFERROR(IFERROR(VLOOKUP($A77,'K-NETT'!$A$1:$AF$37898,15,FALSE),VLOOKUP($A77,'K-Wallet'!$A$1:$M$5000,9,FALSE)),"NOT VALID")</f>
        <v>NOT VALID</v>
      </c>
      <c r="R77" t="str">
        <f>IFERROR(IFERROR(VLOOKUP($A77,'K-NETT'!$A$1:$AF$37898,16,FALSE),VLOOKUP($A77,'K-Wallet'!$A$1:$M$5000,0,FALSE)),"NOT VALID")</f>
        <v>NOT VALID</v>
      </c>
      <c r="S77" t="str">
        <f>IFERROR(IFERROR(VLOOKUP($A77,'K-NETT'!$A$1:$AF$37898,17,FALSE),VLOOKUP($A77,'K-Wallet'!$A$1:$M$5000,0,FALSE)),"NOT VALID")</f>
        <v>NOT VALID</v>
      </c>
      <c r="T77" t="str">
        <f>IFERROR(IFERROR(VLOOKUP($A77,'K-NETT'!$A$1:$AF$37898,18,FALSE),VLOOKUP($A77,'K-Wallet'!$A$1:$M$5000,0,FALSE)),"NOT VALID")</f>
        <v>NOT VALID</v>
      </c>
      <c r="U77" t="str">
        <f>IFERROR(IFERROR(VLOOKUP($A77,'K-NETT'!$A$1:$AF$37898,19,FALSE),VLOOKUP($A77,'K-Wallet'!$A$1:$M$5000,0,FALSE)),"NOT VALID")</f>
        <v>NOT VALID</v>
      </c>
      <c r="V77" t="str">
        <f>IFERROR(IFERROR(VLOOKUP($A77,'K-NETT'!$A$1:$AF$37898,20,FALSE),VLOOKUP($A77,'K-Wallet'!$A$1:$M$5000,0,FALSE)),"NOT VALID")</f>
        <v>NOT VALID</v>
      </c>
      <c r="W77" t="str">
        <f>IFERROR(IFERROR(VLOOKUP($A77,'K-NETT'!$A$1:$AF$37898,22,FALSE),VLOOKUP($A77,'K-Wallet'!$A$1:$M$5000,0,FALSE)),"NOT VALID")</f>
        <v>NOT VALID</v>
      </c>
      <c r="X77" t="str">
        <f>IFERROR(IFERROR(VLOOKUP($A77,'K-NETT'!$A$1:$AF$37898,23,FALSE),VLOOKUP($A77,'K-Wallet'!$A$1:$M$5000,0,FALSE)),"NOT VALID")</f>
        <v>NOT VALID</v>
      </c>
      <c r="Y77" t="str">
        <f>IFERROR(IFERROR(VLOOKUP($A77,'K-NETT'!$A$1:$AF$37898,26,FALSE),VLOOKUP($A77,'K-Wallet'!$A$1:$M$5000,0,FALSE)),"NOT VALID")</f>
        <v>NOT VALID</v>
      </c>
      <c r="Z77" t="str">
        <f>IFERROR(IFERROR(VLOOKUP($A77,'K-NETT'!$A$1:$AF$37898,30,FALSE),VLOOKUP($A77,'K-Wallet'!$A$1:$M$5000,11,FALSE)),"NOT VALID")</f>
        <v>NOT VALID</v>
      </c>
      <c r="AA77" s="31" t="e">
        <f t="shared" si="3"/>
        <v>#VALUE!</v>
      </c>
    </row>
    <row r="78" spans="1:27" x14ac:dyDescent="0.25">
      <c r="A78" t="str">
        <f t="shared" si="2"/>
        <v>1820652822</v>
      </c>
      <c r="B78" s="1">
        <v>69</v>
      </c>
      <c r="C78">
        <v>1820652822</v>
      </c>
      <c r="D78" t="s">
        <v>42</v>
      </c>
      <c r="E78" t="s">
        <v>43</v>
      </c>
      <c r="F78" s="9">
        <v>174650</v>
      </c>
      <c r="G78" s="2">
        <v>44044</v>
      </c>
      <c r="H78" s="3">
        <v>0.47774305555555552</v>
      </c>
      <c r="I78" t="s">
        <v>44</v>
      </c>
      <c r="J78">
        <v>63401943401</v>
      </c>
      <c r="K78" s="4" t="s">
        <v>101</v>
      </c>
      <c r="N78" t="str">
        <f>IFERROR(IFERROR(VLOOKUP($A78,'K-NETT'!$A$1:$AF$37898,1,FALSE),VLOOKUP($A78,'K-Wallet'!$A$1:$M$5000,1,FALSE)),"NOT VALID")</f>
        <v>NOT VALID</v>
      </c>
      <c r="O78" t="str">
        <f>IFERROR(IFERROR(VLOOKUP($A78,'K-NETT'!$A$1:$AF$37898,11,FALSE),VLOOKUP($A78,'K-Wallet'!$A$1:$M$5000,0,FALSE)),"NOT VALID")</f>
        <v>NOT VALID</v>
      </c>
      <c r="P78" t="str">
        <f>IFERROR(IFERROR(VLOOKUP($A78,'K-NETT'!$A$1:$AF$37898,14,FALSE),VLOOKUP($A78,'K-Wallet'!$A$1:$M$5000,8,FALSE)),"NOT VALID")</f>
        <v>NOT VALID</v>
      </c>
      <c r="Q78" t="str">
        <f>IFERROR(IFERROR(VLOOKUP($A78,'K-NETT'!$A$1:$AF$37898,15,FALSE),VLOOKUP($A78,'K-Wallet'!$A$1:$M$5000,9,FALSE)),"NOT VALID")</f>
        <v>NOT VALID</v>
      </c>
      <c r="R78" t="str">
        <f>IFERROR(IFERROR(VLOOKUP($A78,'K-NETT'!$A$1:$AF$37898,16,FALSE),VLOOKUP($A78,'K-Wallet'!$A$1:$M$5000,0,FALSE)),"NOT VALID")</f>
        <v>NOT VALID</v>
      </c>
      <c r="S78" t="str">
        <f>IFERROR(IFERROR(VLOOKUP($A78,'K-NETT'!$A$1:$AF$37898,17,FALSE),VLOOKUP($A78,'K-Wallet'!$A$1:$M$5000,0,FALSE)),"NOT VALID")</f>
        <v>NOT VALID</v>
      </c>
      <c r="T78" t="str">
        <f>IFERROR(IFERROR(VLOOKUP($A78,'K-NETT'!$A$1:$AF$37898,18,FALSE),VLOOKUP($A78,'K-Wallet'!$A$1:$M$5000,0,FALSE)),"NOT VALID")</f>
        <v>NOT VALID</v>
      </c>
      <c r="U78" t="str">
        <f>IFERROR(IFERROR(VLOOKUP($A78,'K-NETT'!$A$1:$AF$37898,19,FALSE),VLOOKUP($A78,'K-Wallet'!$A$1:$M$5000,0,FALSE)),"NOT VALID")</f>
        <v>NOT VALID</v>
      </c>
      <c r="V78" t="str">
        <f>IFERROR(IFERROR(VLOOKUP($A78,'K-NETT'!$A$1:$AF$37898,20,FALSE),VLOOKUP($A78,'K-Wallet'!$A$1:$M$5000,0,FALSE)),"NOT VALID")</f>
        <v>NOT VALID</v>
      </c>
      <c r="W78" t="str">
        <f>IFERROR(IFERROR(VLOOKUP($A78,'K-NETT'!$A$1:$AF$37898,22,FALSE),VLOOKUP($A78,'K-Wallet'!$A$1:$M$5000,0,FALSE)),"NOT VALID")</f>
        <v>NOT VALID</v>
      </c>
      <c r="X78" t="str">
        <f>IFERROR(IFERROR(VLOOKUP($A78,'K-NETT'!$A$1:$AF$37898,23,FALSE),VLOOKUP($A78,'K-Wallet'!$A$1:$M$5000,0,FALSE)),"NOT VALID")</f>
        <v>NOT VALID</v>
      </c>
      <c r="Y78" t="str">
        <f>IFERROR(IFERROR(VLOOKUP($A78,'K-NETT'!$A$1:$AF$37898,26,FALSE),VLOOKUP($A78,'K-Wallet'!$A$1:$M$5000,0,FALSE)),"NOT VALID")</f>
        <v>NOT VALID</v>
      </c>
      <c r="Z78" t="str">
        <f>IFERROR(IFERROR(VLOOKUP($A78,'K-NETT'!$A$1:$AF$37898,30,FALSE),VLOOKUP($A78,'K-Wallet'!$A$1:$M$5000,11,FALSE)),"NOT VALID")</f>
        <v>NOT VALID</v>
      </c>
      <c r="AA78" s="31" t="e">
        <f t="shared" si="3"/>
        <v>#VALUE!</v>
      </c>
    </row>
    <row r="79" spans="1:27" x14ac:dyDescent="0.25">
      <c r="A79" t="str">
        <f t="shared" si="2"/>
        <v>1807652853</v>
      </c>
      <c r="B79" s="1">
        <v>70</v>
      </c>
      <c r="C79">
        <v>1807652853</v>
      </c>
      <c r="D79" t="s">
        <v>42</v>
      </c>
      <c r="E79" t="s">
        <v>43</v>
      </c>
      <c r="F79" s="9">
        <v>407650</v>
      </c>
      <c r="G79" s="2">
        <v>44044</v>
      </c>
      <c r="H79" s="3">
        <v>0.48568287037037039</v>
      </c>
      <c r="I79" t="s">
        <v>44</v>
      </c>
      <c r="J79">
        <v>63405327301</v>
      </c>
      <c r="K79" s="4" t="s">
        <v>101</v>
      </c>
      <c r="N79" t="str">
        <f>IFERROR(IFERROR(VLOOKUP($A79,'K-NETT'!$A$1:$AF$37898,1,FALSE),VLOOKUP($A79,'K-Wallet'!$A$1:$M$5000,1,FALSE)),"NOT VALID")</f>
        <v>NOT VALID</v>
      </c>
      <c r="O79" t="str">
        <f>IFERROR(IFERROR(VLOOKUP($A79,'K-NETT'!$A$1:$AF$37898,11,FALSE),VLOOKUP($A79,'K-Wallet'!$A$1:$M$5000,0,FALSE)),"NOT VALID")</f>
        <v>NOT VALID</v>
      </c>
      <c r="P79" t="str">
        <f>IFERROR(IFERROR(VLOOKUP($A79,'K-NETT'!$A$1:$AF$37898,14,FALSE),VLOOKUP($A79,'K-Wallet'!$A$1:$M$5000,8,FALSE)),"NOT VALID")</f>
        <v>NOT VALID</v>
      </c>
      <c r="Q79" t="str">
        <f>IFERROR(IFERROR(VLOOKUP($A79,'K-NETT'!$A$1:$AF$37898,15,FALSE),VLOOKUP($A79,'K-Wallet'!$A$1:$M$5000,9,FALSE)),"NOT VALID")</f>
        <v>NOT VALID</v>
      </c>
      <c r="R79" t="str">
        <f>IFERROR(IFERROR(VLOOKUP($A79,'K-NETT'!$A$1:$AF$37898,16,FALSE),VLOOKUP($A79,'K-Wallet'!$A$1:$M$5000,0,FALSE)),"NOT VALID")</f>
        <v>NOT VALID</v>
      </c>
      <c r="S79" t="str">
        <f>IFERROR(IFERROR(VLOOKUP($A79,'K-NETT'!$A$1:$AF$37898,17,FALSE),VLOOKUP($A79,'K-Wallet'!$A$1:$M$5000,0,FALSE)),"NOT VALID")</f>
        <v>NOT VALID</v>
      </c>
      <c r="T79" t="str">
        <f>IFERROR(IFERROR(VLOOKUP($A79,'K-NETT'!$A$1:$AF$37898,18,FALSE),VLOOKUP($A79,'K-Wallet'!$A$1:$M$5000,0,FALSE)),"NOT VALID")</f>
        <v>NOT VALID</v>
      </c>
      <c r="U79" t="str">
        <f>IFERROR(IFERROR(VLOOKUP($A79,'K-NETT'!$A$1:$AF$37898,19,FALSE),VLOOKUP($A79,'K-Wallet'!$A$1:$M$5000,0,FALSE)),"NOT VALID")</f>
        <v>NOT VALID</v>
      </c>
      <c r="V79" t="str">
        <f>IFERROR(IFERROR(VLOOKUP($A79,'K-NETT'!$A$1:$AF$37898,20,FALSE),VLOOKUP($A79,'K-Wallet'!$A$1:$M$5000,0,FALSE)),"NOT VALID")</f>
        <v>NOT VALID</v>
      </c>
      <c r="W79" t="str">
        <f>IFERROR(IFERROR(VLOOKUP($A79,'K-NETT'!$A$1:$AF$37898,22,FALSE),VLOOKUP($A79,'K-Wallet'!$A$1:$M$5000,0,FALSE)),"NOT VALID")</f>
        <v>NOT VALID</v>
      </c>
      <c r="X79" t="str">
        <f>IFERROR(IFERROR(VLOOKUP($A79,'K-NETT'!$A$1:$AF$37898,23,FALSE),VLOOKUP($A79,'K-Wallet'!$A$1:$M$5000,0,FALSE)),"NOT VALID")</f>
        <v>NOT VALID</v>
      </c>
      <c r="Y79" t="str">
        <f>IFERROR(IFERROR(VLOOKUP($A79,'K-NETT'!$A$1:$AF$37898,26,FALSE),VLOOKUP($A79,'K-Wallet'!$A$1:$M$5000,0,FALSE)),"NOT VALID")</f>
        <v>NOT VALID</v>
      </c>
      <c r="Z79" t="str">
        <f>IFERROR(IFERROR(VLOOKUP($A79,'K-NETT'!$A$1:$AF$37898,30,FALSE),VLOOKUP($A79,'K-Wallet'!$A$1:$M$5000,11,FALSE)),"NOT VALID")</f>
        <v>NOT VALID</v>
      </c>
      <c r="AA79" s="31" t="e">
        <f t="shared" si="3"/>
        <v>#VALUE!</v>
      </c>
    </row>
    <row r="80" spans="1:27" x14ac:dyDescent="0.25">
      <c r="A80" t="str">
        <f t="shared" si="2"/>
        <v>1678652851</v>
      </c>
      <c r="B80" s="1">
        <v>71</v>
      </c>
      <c r="C80">
        <v>1678652851</v>
      </c>
      <c r="D80" t="s">
        <v>42</v>
      </c>
      <c r="E80" t="s">
        <v>43</v>
      </c>
      <c r="F80" s="9">
        <v>147650</v>
      </c>
      <c r="G80" s="2">
        <v>44044</v>
      </c>
      <c r="H80" s="3">
        <v>0.48774305555555553</v>
      </c>
      <c r="I80" t="s">
        <v>44</v>
      </c>
      <c r="J80">
        <v>63406190201</v>
      </c>
      <c r="K80" s="4" t="s">
        <v>101</v>
      </c>
      <c r="N80" t="str">
        <f>IFERROR(IFERROR(VLOOKUP($A80,'K-NETT'!$A$1:$AF$37898,1,FALSE),VLOOKUP($A80,'K-Wallet'!$A$1:$M$5000,1,FALSE)),"NOT VALID")</f>
        <v>NOT VALID</v>
      </c>
      <c r="O80" t="str">
        <f>IFERROR(IFERROR(VLOOKUP($A80,'K-NETT'!$A$1:$AF$37898,11,FALSE),VLOOKUP($A80,'K-Wallet'!$A$1:$M$5000,0,FALSE)),"NOT VALID")</f>
        <v>NOT VALID</v>
      </c>
      <c r="P80" t="str">
        <f>IFERROR(IFERROR(VLOOKUP($A80,'K-NETT'!$A$1:$AF$37898,14,FALSE),VLOOKUP($A80,'K-Wallet'!$A$1:$M$5000,8,FALSE)),"NOT VALID")</f>
        <v>NOT VALID</v>
      </c>
      <c r="Q80" t="str">
        <f>IFERROR(IFERROR(VLOOKUP($A80,'K-NETT'!$A$1:$AF$37898,15,FALSE),VLOOKUP($A80,'K-Wallet'!$A$1:$M$5000,9,FALSE)),"NOT VALID")</f>
        <v>NOT VALID</v>
      </c>
      <c r="R80" t="str">
        <f>IFERROR(IFERROR(VLOOKUP($A80,'K-NETT'!$A$1:$AF$37898,16,FALSE),VLOOKUP($A80,'K-Wallet'!$A$1:$M$5000,0,FALSE)),"NOT VALID")</f>
        <v>NOT VALID</v>
      </c>
      <c r="S80" t="str">
        <f>IFERROR(IFERROR(VLOOKUP($A80,'K-NETT'!$A$1:$AF$37898,17,FALSE),VLOOKUP($A80,'K-Wallet'!$A$1:$M$5000,0,FALSE)),"NOT VALID")</f>
        <v>NOT VALID</v>
      </c>
      <c r="T80" t="str">
        <f>IFERROR(IFERROR(VLOOKUP($A80,'K-NETT'!$A$1:$AF$37898,18,FALSE),VLOOKUP($A80,'K-Wallet'!$A$1:$M$5000,0,FALSE)),"NOT VALID")</f>
        <v>NOT VALID</v>
      </c>
      <c r="U80" t="str">
        <f>IFERROR(IFERROR(VLOOKUP($A80,'K-NETT'!$A$1:$AF$37898,19,FALSE),VLOOKUP($A80,'K-Wallet'!$A$1:$M$5000,0,FALSE)),"NOT VALID")</f>
        <v>NOT VALID</v>
      </c>
      <c r="V80" t="str">
        <f>IFERROR(IFERROR(VLOOKUP($A80,'K-NETT'!$A$1:$AF$37898,20,FALSE),VLOOKUP($A80,'K-Wallet'!$A$1:$M$5000,0,FALSE)),"NOT VALID")</f>
        <v>NOT VALID</v>
      </c>
      <c r="W80" t="str">
        <f>IFERROR(IFERROR(VLOOKUP($A80,'K-NETT'!$A$1:$AF$37898,22,FALSE),VLOOKUP($A80,'K-Wallet'!$A$1:$M$5000,0,FALSE)),"NOT VALID")</f>
        <v>NOT VALID</v>
      </c>
      <c r="X80" t="str">
        <f>IFERROR(IFERROR(VLOOKUP($A80,'K-NETT'!$A$1:$AF$37898,23,FALSE),VLOOKUP($A80,'K-Wallet'!$A$1:$M$5000,0,FALSE)),"NOT VALID")</f>
        <v>NOT VALID</v>
      </c>
      <c r="Y80" t="str">
        <f>IFERROR(IFERROR(VLOOKUP($A80,'K-NETT'!$A$1:$AF$37898,26,FALSE),VLOOKUP($A80,'K-Wallet'!$A$1:$M$5000,0,FALSE)),"NOT VALID")</f>
        <v>NOT VALID</v>
      </c>
      <c r="Z80" t="str">
        <f>IFERROR(IFERROR(VLOOKUP($A80,'K-NETT'!$A$1:$AF$37898,30,FALSE),VLOOKUP($A80,'K-Wallet'!$A$1:$M$5000,11,FALSE)),"NOT VALID")</f>
        <v>NOT VALID</v>
      </c>
      <c r="AA80" s="31" t="e">
        <f t="shared" si="3"/>
        <v>#VALUE!</v>
      </c>
    </row>
    <row r="81" spans="1:27" x14ac:dyDescent="0.25">
      <c r="A81" t="str">
        <f t="shared" si="2"/>
        <v>1840752133</v>
      </c>
      <c r="B81" s="1">
        <v>72</v>
      </c>
      <c r="C81">
        <v>1840752133</v>
      </c>
      <c r="D81" t="s">
        <v>42</v>
      </c>
      <c r="E81" t="s">
        <v>43</v>
      </c>
      <c r="F81" s="9">
        <v>650650</v>
      </c>
      <c r="G81" s="2">
        <v>44044</v>
      </c>
      <c r="H81" s="3">
        <v>0.49563657407407408</v>
      </c>
      <c r="I81" t="s">
        <v>44</v>
      </c>
      <c r="J81">
        <v>63409698301</v>
      </c>
      <c r="K81" s="4" t="s">
        <v>101</v>
      </c>
      <c r="N81" t="str">
        <f>IFERROR(IFERROR(VLOOKUP($A81,'K-NETT'!$A$1:$AF$37898,1,FALSE),VLOOKUP($A81,'K-Wallet'!$A$1:$M$5000,1,FALSE)),"NOT VALID")</f>
        <v>NOT VALID</v>
      </c>
      <c r="O81" t="str">
        <f>IFERROR(IFERROR(VLOOKUP($A81,'K-NETT'!$A$1:$AF$37898,11,FALSE),VLOOKUP($A81,'K-Wallet'!$A$1:$M$5000,0,FALSE)),"NOT VALID")</f>
        <v>NOT VALID</v>
      </c>
      <c r="P81" t="str">
        <f>IFERROR(IFERROR(VLOOKUP($A81,'K-NETT'!$A$1:$AF$37898,14,FALSE),VLOOKUP($A81,'K-Wallet'!$A$1:$M$5000,8,FALSE)),"NOT VALID")</f>
        <v>NOT VALID</v>
      </c>
      <c r="Q81" t="str">
        <f>IFERROR(IFERROR(VLOOKUP($A81,'K-NETT'!$A$1:$AF$37898,15,FALSE),VLOOKUP($A81,'K-Wallet'!$A$1:$M$5000,9,FALSE)),"NOT VALID")</f>
        <v>NOT VALID</v>
      </c>
      <c r="R81" t="str">
        <f>IFERROR(IFERROR(VLOOKUP($A81,'K-NETT'!$A$1:$AF$37898,16,FALSE),VLOOKUP($A81,'K-Wallet'!$A$1:$M$5000,0,FALSE)),"NOT VALID")</f>
        <v>NOT VALID</v>
      </c>
      <c r="S81" t="str">
        <f>IFERROR(IFERROR(VLOOKUP($A81,'K-NETT'!$A$1:$AF$37898,17,FALSE),VLOOKUP($A81,'K-Wallet'!$A$1:$M$5000,0,FALSE)),"NOT VALID")</f>
        <v>NOT VALID</v>
      </c>
      <c r="T81" t="str">
        <f>IFERROR(IFERROR(VLOOKUP($A81,'K-NETT'!$A$1:$AF$37898,18,FALSE),VLOOKUP($A81,'K-Wallet'!$A$1:$M$5000,0,FALSE)),"NOT VALID")</f>
        <v>NOT VALID</v>
      </c>
      <c r="U81" t="str">
        <f>IFERROR(IFERROR(VLOOKUP($A81,'K-NETT'!$A$1:$AF$37898,19,FALSE),VLOOKUP($A81,'K-Wallet'!$A$1:$M$5000,0,FALSE)),"NOT VALID")</f>
        <v>NOT VALID</v>
      </c>
      <c r="V81" t="str">
        <f>IFERROR(IFERROR(VLOOKUP($A81,'K-NETT'!$A$1:$AF$37898,20,FALSE),VLOOKUP($A81,'K-Wallet'!$A$1:$M$5000,0,FALSE)),"NOT VALID")</f>
        <v>NOT VALID</v>
      </c>
      <c r="W81" t="str">
        <f>IFERROR(IFERROR(VLOOKUP($A81,'K-NETT'!$A$1:$AF$37898,22,FALSE),VLOOKUP($A81,'K-Wallet'!$A$1:$M$5000,0,FALSE)),"NOT VALID")</f>
        <v>NOT VALID</v>
      </c>
      <c r="X81" t="str">
        <f>IFERROR(IFERROR(VLOOKUP($A81,'K-NETT'!$A$1:$AF$37898,23,FALSE),VLOOKUP($A81,'K-Wallet'!$A$1:$M$5000,0,FALSE)),"NOT VALID")</f>
        <v>NOT VALID</v>
      </c>
      <c r="Y81" t="str">
        <f>IFERROR(IFERROR(VLOOKUP($A81,'K-NETT'!$A$1:$AF$37898,26,FALSE),VLOOKUP($A81,'K-Wallet'!$A$1:$M$5000,0,FALSE)),"NOT VALID")</f>
        <v>NOT VALID</v>
      </c>
      <c r="Z81" t="str">
        <f>IFERROR(IFERROR(VLOOKUP($A81,'K-NETT'!$A$1:$AF$37898,30,FALSE),VLOOKUP($A81,'K-Wallet'!$A$1:$M$5000,11,FALSE)),"NOT VALID")</f>
        <v>NOT VALID</v>
      </c>
      <c r="AA81" s="31" t="e">
        <f t="shared" si="3"/>
        <v>#VALUE!</v>
      </c>
    </row>
    <row r="82" spans="1:27" x14ac:dyDescent="0.25">
      <c r="A82" t="str">
        <f t="shared" si="2"/>
        <v>1485252565</v>
      </c>
      <c r="B82" s="1">
        <v>73</v>
      </c>
      <c r="C82">
        <v>1485252565</v>
      </c>
      <c r="D82" t="s">
        <v>42</v>
      </c>
      <c r="E82" t="s">
        <v>43</v>
      </c>
      <c r="F82" s="9">
        <v>3019650</v>
      </c>
      <c r="G82" s="2">
        <v>44044</v>
      </c>
      <c r="H82" s="3">
        <v>0.49776620370370367</v>
      </c>
      <c r="I82" t="s">
        <v>50</v>
      </c>
      <c r="J82">
        <v>63410527201</v>
      </c>
      <c r="K82" s="4" t="s">
        <v>101</v>
      </c>
      <c r="N82" t="str">
        <f>IFERROR(IFERROR(VLOOKUP($A82,'K-NETT'!$A$1:$AF$37898,1,FALSE),VLOOKUP($A82,'K-Wallet'!$A$1:$M$5000,1,FALSE)),"NOT VALID")</f>
        <v>NOT VALID</v>
      </c>
      <c r="O82" t="str">
        <f>IFERROR(IFERROR(VLOOKUP($A82,'K-NETT'!$A$1:$AF$37898,11,FALSE),VLOOKUP($A82,'K-Wallet'!$A$1:$M$5000,0,FALSE)),"NOT VALID")</f>
        <v>NOT VALID</v>
      </c>
      <c r="P82" t="str">
        <f>IFERROR(IFERROR(VLOOKUP($A82,'K-NETT'!$A$1:$AF$37898,14,FALSE),VLOOKUP($A82,'K-Wallet'!$A$1:$M$5000,8,FALSE)),"NOT VALID")</f>
        <v>NOT VALID</v>
      </c>
      <c r="Q82" t="str">
        <f>IFERROR(IFERROR(VLOOKUP($A82,'K-NETT'!$A$1:$AF$37898,15,FALSE),VLOOKUP($A82,'K-Wallet'!$A$1:$M$5000,9,FALSE)),"NOT VALID")</f>
        <v>NOT VALID</v>
      </c>
      <c r="R82" t="str">
        <f>IFERROR(IFERROR(VLOOKUP($A82,'K-NETT'!$A$1:$AF$37898,16,FALSE),VLOOKUP($A82,'K-Wallet'!$A$1:$M$5000,0,FALSE)),"NOT VALID")</f>
        <v>NOT VALID</v>
      </c>
      <c r="S82" t="str">
        <f>IFERROR(IFERROR(VLOOKUP($A82,'K-NETT'!$A$1:$AF$37898,17,FALSE),VLOOKUP($A82,'K-Wallet'!$A$1:$M$5000,0,FALSE)),"NOT VALID")</f>
        <v>NOT VALID</v>
      </c>
      <c r="T82" t="str">
        <f>IFERROR(IFERROR(VLOOKUP($A82,'K-NETT'!$A$1:$AF$37898,18,FALSE),VLOOKUP($A82,'K-Wallet'!$A$1:$M$5000,0,FALSE)),"NOT VALID")</f>
        <v>NOT VALID</v>
      </c>
      <c r="U82" t="str">
        <f>IFERROR(IFERROR(VLOOKUP($A82,'K-NETT'!$A$1:$AF$37898,19,FALSE),VLOOKUP($A82,'K-Wallet'!$A$1:$M$5000,0,FALSE)),"NOT VALID")</f>
        <v>NOT VALID</v>
      </c>
      <c r="V82" t="str">
        <f>IFERROR(IFERROR(VLOOKUP($A82,'K-NETT'!$A$1:$AF$37898,20,FALSE),VLOOKUP($A82,'K-Wallet'!$A$1:$M$5000,0,FALSE)),"NOT VALID")</f>
        <v>NOT VALID</v>
      </c>
      <c r="W82" t="str">
        <f>IFERROR(IFERROR(VLOOKUP($A82,'K-NETT'!$A$1:$AF$37898,22,FALSE),VLOOKUP($A82,'K-Wallet'!$A$1:$M$5000,0,FALSE)),"NOT VALID")</f>
        <v>NOT VALID</v>
      </c>
      <c r="X82" t="str">
        <f>IFERROR(IFERROR(VLOOKUP($A82,'K-NETT'!$A$1:$AF$37898,23,FALSE),VLOOKUP($A82,'K-Wallet'!$A$1:$M$5000,0,FALSE)),"NOT VALID")</f>
        <v>NOT VALID</v>
      </c>
      <c r="Y82" t="str">
        <f>IFERROR(IFERROR(VLOOKUP($A82,'K-NETT'!$A$1:$AF$37898,26,FALSE),VLOOKUP($A82,'K-Wallet'!$A$1:$M$5000,0,FALSE)),"NOT VALID")</f>
        <v>NOT VALID</v>
      </c>
      <c r="Z82" t="str">
        <f>IFERROR(IFERROR(VLOOKUP($A82,'K-NETT'!$A$1:$AF$37898,30,FALSE),VLOOKUP($A82,'K-Wallet'!$A$1:$M$5000,11,FALSE)),"NOT VALID")</f>
        <v>NOT VALID</v>
      </c>
      <c r="AA82" s="31" t="e">
        <f t="shared" si="3"/>
        <v>#VALUE!</v>
      </c>
    </row>
    <row r="83" spans="1:27" x14ac:dyDescent="0.25">
      <c r="A83" t="str">
        <f t="shared" si="2"/>
        <v>1818162755</v>
      </c>
      <c r="B83" s="1">
        <v>74</v>
      </c>
      <c r="C83">
        <v>1818162755</v>
      </c>
      <c r="D83" t="s">
        <v>42</v>
      </c>
      <c r="E83" t="s">
        <v>43</v>
      </c>
      <c r="F83" s="9">
        <v>56650</v>
      </c>
      <c r="G83" s="2">
        <v>44044</v>
      </c>
      <c r="H83" s="3">
        <v>0.54575231481481479</v>
      </c>
      <c r="I83" t="s">
        <v>44</v>
      </c>
      <c r="J83">
        <v>63430731601</v>
      </c>
      <c r="K83" s="4" t="s">
        <v>101</v>
      </c>
      <c r="N83" t="str">
        <f>IFERROR(IFERROR(VLOOKUP($A83,'K-NETT'!$A$1:$AF$37898,1,FALSE),VLOOKUP($A83,'K-Wallet'!$A$1:$M$5000,1,FALSE)),"NOT VALID")</f>
        <v>NOT VALID</v>
      </c>
      <c r="O83" t="str">
        <f>IFERROR(IFERROR(VLOOKUP($A83,'K-NETT'!$A$1:$AF$37898,11,FALSE),VLOOKUP($A83,'K-Wallet'!$A$1:$M$5000,0,FALSE)),"NOT VALID")</f>
        <v>NOT VALID</v>
      </c>
      <c r="P83" t="str">
        <f>IFERROR(IFERROR(VLOOKUP($A83,'K-NETT'!$A$1:$AF$37898,14,FALSE),VLOOKUP($A83,'K-Wallet'!$A$1:$M$5000,8,FALSE)),"NOT VALID")</f>
        <v>NOT VALID</v>
      </c>
      <c r="Q83" t="str">
        <f>IFERROR(IFERROR(VLOOKUP($A83,'K-NETT'!$A$1:$AF$37898,15,FALSE),VLOOKUP($A83,'K-Wallet'!$A$1:$M$5000,9,FALSE)),"NOT VALID")</f>
        <v>NOT VALID</v>
      </c>
      <c r="R83" t="str">
        <f>IFERROR(IFERROR(VLOOKUP($A83,'K-NETT'!$A$1:$AF$37898,16,FALSE),VLOOKUP($A83,'K-Wallet'!$A$1:$M$5000,0,FALSE)),"NOT VALID")</f>
        <v>NOT VALID</v>
      </c>
      <c r="S83" t="str">
        <f>IFERROR(IFERROR(VLOOKUP($A83,'K-NETT'!$A$1:$AF$37898,17,FALSE),VLOOKUP($A83,'K-Wallet'!$A$1:$M$5000,0,FALSE)),"NOT VALID")</f>
        <v>NOT VALID</v>
      </c>
      <c r="T83" t="str">
        <f>IFERROR(IFERROR(VLOOKUP($A83,'K-NETT'!$A$1:$AF$37898,18,FALSE),VLOOKUP($A83,'K-Wallet'!$A$1:$M$5000,0,FALSE)),"NOT VALID")</f>
        <v>NOT VALID</v>
      </c>
      <c r="U83" t="str">
        <f>IFERROR(IFERROR(VLOOKUP($A83,'K-NETT'!$A$1:$AF$37898,19,FALSE),VLOOKUP($A83,'K-Wallet'!$A$1:$M$5000,0,FALSE)),"NOT VALID")</f>
        <v>NOT VALID</v>
      </c>
      <c r="V83" t="str">
        <f>IFERROR(IFERROR(VLOOKUP($A83,'K-NETT'!$A$1:$AF$37898,20,FALSE),VLOOKUP($A83,'K-Wallet'!$A$1:$M$5000,0,FALSE)),"NOT VALID")</f>
        <v>NOT VALID</v>
      </c>
      <c r="W83" t="str">
        <f>IFERROR(IFERROR(VLOOKUP($A83,'K-NETT'!$A$1:$AF$37898,22,FALSE),VLOOKUP($A83,'K-Wallet'!$A$1:$M$5000,0,FALSE)),"NOT VALID")</f>
        <v>NOT VALID</v>
      </c>
      <c r="X83" t="str">
        <f>IFERROR(IFERROR(VLOOKUP($A83,'K-NETT'!$A$1:$AF$37898,23,FALSE),VLOOKUP($A83,'K-Wallet'!$A$1:$M$5000,0,FALSE)),"NOT VALID")</f>
        <v>NOT VALID</v>
      </c>
      <c r="Y83" t="str">
        <f>IFERROR(IFERROR(VLOOKUP($A83,'K-NETT'!$A$1:$AF$37898,26,FALSE),VLOOKUP($A83,'K-Wallet'!$A$1:$M$5000,0,FALSE)),"NOT VALID")</f>
        <v>NOT VALID</v>
      </c>
      <c r="Z83" t="str">
        <f>IFERROR(IFERROR(VLOOKUP($A83,'K-NETT'!$A$1:$AF$37898,30,FALSE),VLOOKUP($A83,'K-Wallet'!$A$1:$M$5000,11,FALSE)),"NOT VALID")</f>
        <v>NOT VALID</v>
      </c>
      <c r="AA83" s="31" t="e">
        <f t="shared" si="3"/>
        <v>#VALUE!</v>
      </c>
    </row>
    <row r="84" spans="1:27" x14ac:dyDescent="0.25">
      <c r="A84" t="str">
        <f t="shared" si="2"/>
        <v>1084052363</v>
      </c>
      <c r="B84" s="1">
        <v>75</v>
      </c>
      <c r="C84">
        <v>1084052363</v>
      </c>
      <c r="D84" t="s">
        <v>42</v>
      </c>
      <c r="E84" t="s">
        <v>43</v>
      </c>
      <c r="F84" s="9">
        <v>640650</v>
      </c>
      <c r="G84" s="2">
        <v>44044</v>
      </c>
      <c r="H84" s="3">
        <v>0.5458912037037037</v>
      </c>
      <c r="I84" t="s">
        <v>44</v>
      </c>
      <c r="J84">
        <v>63430783701</v>
      </c>
      <c r="K84" s="4" t="s">
        <v>101</v>
      </c>
      <c r="N84" t="str">
        <f>IFERROR(IFERROR(VLOOKUP($A84,'K-NETT'!$A$1:$AF$37898,1,FALSE),VLOOKUP($A84,'K-Wallet'!$A$1:$M$5000,1,FALSE)),"NOT VALID")</f>
        <v>NOT VALID</v>
      </c>
      <c r="O84" t="str">
        <f>IFERROR(IFERROR(VLOOKUP($A84,'K-NETT'!$A$1:$AF$37898,11,FALSE),VLOOKUP($A84,'K-Wallet'!$A$1:$M$5000,0,FALSE)),"NOT VALID")</f>
        <v>NOT VALID</v>
      </c>
      <c r="P84" t="str">
        <f>IFERROR(IFERROR(VLOOKUP($A84,'K-NETT'!$A$1:$AF$37898,14,FALSE),VLOOKUP($A84,'K-Wallet'!$A$1:$M$5000,8,FALSE)),"NOT VALID")</f>
        <v>NOT VALID</v>
      </c>
      <c r="Q84" t="str">
        <f>IFERROR(IFERROR(VLOOKUP($A84,'K-NETT'!$A$1:$AF$37898,15,FALSE),VLOOKUP($A84,'K-Wallet'!$A$1:$M$5000,9,FALSE)),"NOT VALID")</f>
        <v>NOT VALID</v>
      </c>
      <c r="R84" t="str">
        <f>IFERROR(IFERROR(VLOOKUP($A84,'K-NETT'!$A$1:$AF$37898,16,FALSE),VLOOKUP($A84,'K-Wallet'!$A$1:$M$5000,0,FALSE)),"NOT VALID")</f>
        <v>NOT VALID</v>
      </c>
      <c r="S84" t="str">
        <f>IFERROR(IFERROR(VLOOKUP($A84,'K-NETT'!$A$1:$AF$37898,17,FALSE),VLOOKUP($A84,'K-Wallet'!$A$1:$M$5000,0,FALSE)),"NOT VALID")</f>
        <v>NOT VALID</v>
      </c>
      <c r="T84" t="str">
        <f>IFERROR(IFERROR(VLOOKUP($A84,'K-NETT'!$A$1:$AF$37898,18,FALSE),VLOOKUP($A84,'K-Wallet'!$A$1:$M$5000,0,FALSE)),"NOT VALID")</f>
        <v>NOT VALID</v>
      </c>
      <c r="U84" t="str">
        <f>IFERROR(IFERROR(VLOOKUP($A84,'K-NETT'!$A$1:$AF$37898,19,FALSE),VLOOKUP($A84,'K-Wallet'!$A$1:$M$5000,0,FALSE)),"NOT VALID")</f>
        <v>NOT VALID</v>
      </c>
      <c r="V84" t="str">
        <f>IFERROR(IFERROR(VLOOKUP($A84,'K-NETT'!$A$1:$AF$37898,20,FALSE),VLOOKUP($A84,'K-Wallet'!$A$1:$M$5000,0,FALSE)),"NOT VALID")</f>
        <v>NOT VALID</v>
      </c>
      <c r="W84" t="str">
        <f>IFERROR(IFERROR(VLOOKUP($A84,'K-NETT'!$A$1:$AF$37898,22,FALSE),VLOOKUP($A84,'K-Wallet'!$A$1:$M$5000,0,FALSE)),"NOT VALID")</f>
        <v>NOT VALID</v>
      </c>
      <c r="X84" t="str">
        <f>IFERROR(IFERROR(VLOOKUP($A84,'K-NETT'!$A$1:$AF$37898,23,FALSE),VLOOKUP($A84,'K-Wallet'!$A$1:$M$5000,0,FALSE)),"NOT VALID")</f>
        <v>NOT VALID</v>
      </c>
      <c r="Y84" t="str">
        <f>IFERROR(IFERROR(VLOOKUP($A84,'K-NETT'!$A$1:$AF$37898,26,FALSE),VLOOKUP($A84,'K-Wallet'!$A$1:$M$5000,0,FALSE)),"NOT VALID")</f>
        <v>NOT VALID</v>
      </c>
      <c r="Z84" t="str">
        <f>IFERROR(IFERROR(VLOOKUP($A84,'K-NETT'!$A$1:$AF$37898,30,FALSE),VLOOKUP($A84,'K-Wallet'!$A$1:$M$5000,11,FALSE)),"NOT VALID")</f>
        <v>NOT VALID</v>
      </c>
      <c r="AA84" s="31" t="e">
        <f t="shared" si="3"/>
        <v>#VALUE!</v>
      </c>
    </row>
    <row r="85" spans="1:27" x14ac:dyDescent="0.25">
      <c r="A85" t="str">
        <f t="shared" si="2"/>
        <v>1405262599</v>
      </c>
      <c r="B85" s="1">
        <v>76</v>
      </c>
      <c r="C85">
        <v>1405262599</v>
      </c>
      <c r="D85" t="s">
        <v>42</v>
      </c>
      <c r="E85" t="s">
        <v>43</v>
      </c>
      <c r="F85" s="9">
        <v>56650</v>
      </c>
      <c r="G85" s="2">
        <v>44044</v>
      </c>
      <c r="H85" s="3">
        <v>0.55325231481481485</v>
      </c>
      <c r="I85" t="s">
        <v>44</v>
      </c>
      <c r="J85">
        <v>63433884601</v>
      </c>
      <c r="K85" s="4" t="s">
        <v>101</v>
      </c>
      <c r="N85" t="str">
        <f>IFERROR(IFERROR(VLOOKUP($A85,'K-NETT'!$A$1:$AF$37898,1,FALSE),VLOOKUP($A85,'K-Wallet'!$A$1:$M$5000,1,FALSE)),"NOT VALID")</f>
        <v>NOT VALID</v>
      </c>
      <c r="O85" t="str">
        <f>IFERROR(IFERROR(VLOOKUP($A85,'K-NETT'!$A$1:$AF$37898,11,FALSE),VLOOKUP($A85,'K-Wallet'!$A$1:$M$5000,0,FALSE)),"NOT VALID")</f>
        <v>NOT VALID</v>
      </c>
      <c r="P85" t="str">
        <f>IFERROR(IFERROR(VLOOKUP($A85,'K-NETT'!$A$1:$AF$37898,14,FALSE),VLOOKUP($A85,'K-Wallet'!$A$1:$M$5000,8,FALSE)),"NOT VALID")</f>
        <v>NOT VALID</v>
      </c>
      <c r="Q85" t="str">
        <f>IFERROR(IFERROR(VLOOKUP($A85,'K-NETT'!$A$1:$AF$37898,15,FALSE),VLOOKUP($A85,'K-Wallet'!$A$1:$M$5000,9,FALSE)),"NOT VALID")</f>
        <v>NOT VALID</v>
      </c>
      <c r="R85" t="str">
        <f>IFERROR(IFERROR(VLOOKUP($A85,'K-NETT'!$A$1:$AF$37898,16,FALSE),VLOOKUP($A85,'K-Wallet'!$A$1:$M$5000,0,FALSE)),"NOT VALID")</f>
        <v>NOT VALID</v>
      </c>
      <c r="S85" t="str">
        <f>IFERROR(IFERROR(VLOOKUP($A85,'K-NETT'!$A$1:$AF$37898,17,FALSE),VLOOKUP($A85,'K-Wallet'!$A$1:$M$5000,0,FALSE)),"NOT VALID")</f>
        <v>NOT VALID</v>
      </c>
      <c r="T85" t="str">
        <f>IFERROR(IFERROR(VLOOKUP($A85,'K-NETT'!$A$1:$AF$37898,18,FALSE),VLOOKUP($A85,'K-Wallet'!$A$1:$M$5000,0,FALSE)),"NOT VALID")</f>
        <v>NOT VALID</v>
      </c>
      <c r="U85" t="str">
        <f>IFERROR(IFERROR(VLOOKUP($A85,'K-NETT'!$A$1:$AF$37898,19,FALSE),VLOOKUP($A85,'K-Wallet'!$A$1:$M$5000,0,FALSE)),"NOT VALID")</f>
        <v>NOT VALID</v>
      </c>
      <c r="V85" t="str">
        <f>IFERROR(IFERROR(VLOOKUP($A85,'K-NETT'!$A$1:$AF$37898,20,FALSE),VLOOKUP($A85,'K-Wallet'!$A$1:$M$5000,0,FALSE)),"NOT VALID")</f>
        <v>NOT VALID</v>
      </c>
      <c r="W85" t="str">
        <f>IFERROR(IFERROR(VLOOKUP($A85,'K-NETT'!$A$1:$AF$37898,22,FALSE),VLOOKUP($A85,'K-Wallet'!$A$1:$M$5000,0,FALSE)),"NOT VALID")</f>
        <v>NOT VALID</v>
      </c>
      <c r="X85" t="str">
        <f>IFERROR(IFERROR(VLOOKUP($A85,'K-NETT'!$A$1:$AF$37898,23,FALSE),VLOOKUP($A85,'K-Wallet'!$A$1:$M$5000,0,FALSE)),"NOT VALID")</f>
        <v>NOT VALID</v>
      </c>
      <c r="Y85" t="str">
        <f>IFERROR(IFERROR(VLOOKUP($A85,'K-NETT'!$A$1:$AF$37898,26,FALSE),VLOOKUP($A85,'K-Wallet'!$A$1:$M$5000,0,FALSE)),"NOT VALID")</f>
        <v>NOT VALID</v>
      </c>
      <c r="Z85" t="str">
        <f>IFERROR(IFERROR(VLOOKUP($A85,'K-NETT'!$A$1:$AF$37898,30,FALSE),VLOOKUP($A85,'K-Wallet'!$A$1:$M$5000,11,FALSE)),"NOT VALID")</f>
        <v>NOT VALID</v>
      </c>
      <c r="AA85" s="31" t="e">
        <f t="shared" si="3"/>
        <v>#VALUE!</v>
      </c>
    </row>
    <row r="86" spans="1:27" x14ac:dyDescent="0.25">
      <c r="A86" t="str">
        <f t="shared" si="2"/>
        <v>1889252733</v>
      </c>
      <c r="B86" s="1">
        <v>77</v>
      </c>
      <c r="C86">
        <v>1889252733</v>
      </c>
      <c r="D86" t="s">
        <v>42</v>
      </c>
      <c r="E86" t="s">
        <v>43</v>
      </c>
      <c r="F86" s="9">
        <v>283650</v>
      </c>
      <c r="G86" s="2">
        <v>44044</v>
      </c>
      <c r="H86" s="3">
        <v>0.59319444444444447</v>
      </c>
      <c r="I86" t="s">
        <v>44</v>
      </c>
      <c r="J86">
        <v>63449572001</v>
      </c>
      <c r="K86" s="4" t="s">
        <v>101</v>
      </c>
      <c r="N86" t="str">
        <f>IFERROR(IFERROR(VLOOKUP($A86,'K-NETT'!$A$1:$AF$37898,1,FALSE),VLOOKUP($A86,'K-Wallet'!$A$1:$M$5000,1,FALSE)),"NOT VALID")</f>
        <v>NOT VALID</v>
      </c>
      <c r="O86" t="str">
        <f>IFERROR(IFERROR(VLOOKUP($A86,'K-NETT'!$A$1:$AF$37898,11,FALSE),VLOOKUP($A86,'K-Wallet'!$A$1:$M$5000,0,FALSE)),"NOT VALID")</f>
        <v>NOT VALID</v>
      </c>
      <c r="P86" t="str">
        <f>IFERROR(IFERROR(VLOOKUP($A86,'K-NETT'!$A$1:$AF$37898,14,FALSE),VLOOKUP($A86,'K-Wallet'!$A$1:$M$5000,8,FALSE)),"NOT VALID")</f>
        <v>NOT VALID</v>
      </c>
      <c r="Q86" t="str">
        <f>IFERROR(IFERROR(VLOOKUP($A86,'K-NETT'!$A$1:$AF$37898,15,FALSE),VLOOKUP($A86,'K-Wallet'!$A$1:$M$5000,9,FALSE)),"NOT VALID")</f>
        <v>NOT VALID</v>
      </c>
      <c r="R86" t="str">
        <f>IFERROR(IFERROR(VLOOKUP($A86,'K-NETT'!$A$1:$AF$37898,16,FALSE),VLOOKUP($A86,'K-Wallet'!$A$1:$M$5000,0,FALSE)),"NOT VALID")</f>
        <v>NOT VALID</v>
      </c>
      <c r="S86" t="str">
        <f>IFERROR(IFERROR(VLOOKUP($A86,'K-NETT'!$A$1:$AF$37898,17,FALSE),VLOOKUP($A86,'K-Wallet'!$A$1:$M$5000,0,FALSE)),"NOT VALID")</f>
        <v>NOT VALID</v>
      </c>
      <c r="T86" t="str">
        <f>IFERROR(IFERROR(VLOOKUP($A86,'K-NETT'!$A$1:$AF$37898,18,FALSE),VLOOKUP($A86,'K-Wallet'!$A$1:$M$5000,0,FALSE)),"NOT VALID")</f>
        <v>NOT VALID</v>
      </c>
      <c r="U86" t="str">
        <f>IFERROR(IFERROR(VLOOKUP($A86,'K-NETT'!$A$1:$AF$37898,19,FALSE),VLOOKUP($A86,'K-Wallet'!$A$1:$M$5000,0,FALSE)),"NOT VALID")</f>
        <v>NOT VALID</v>
      </c>
      <c r="V86" t="str">
        <f>IFERROR(IFERROR(VLOOKUP($A86,'K-NETT'!$A$1:$AF$37898,20,FALSE),VLOOKUP($A86,'K-Wallet'!$A$1:$M$5000,0,FALSE)),"NOT VALID")</f>
        <v>NOT VALID</v>
      </c>
      <c r="W86" t="str">
        <f>IFERROR(IFERROR(VLOOKUP($A86,'K-NETT'!$A$1:$AF$37898,22,FALSE),VLOOKUP($A86,'K-Wallet'!$A$1:$M$5000,0,FALSE)),"NOT VALID")</f>
        <v>NOT VALID</v>
      </c>
      <c r="X86" t="str">
        <f>IFERROR(IFERROR(VLOOKUP($A86,'K-NETT'!$A$1:$AF$37898,23,FALSE),VLOOKUP($A86,'K-Wallet'!$A$1:$M$5000,0,FALSE)),"NOT VALID")</f>
        <v>NOT VALID</v>
      </c>
      <c r="Y86" t="str">
        <f>IFERROR(IFERROR(VLOOKUP($A86,'K-NETT'!$A$1:$AF$37898,26,FALSE),VLOOKUP($A86,'K-Wallet'!$A$1:$M$5000,0,FALSE)),"NOT VALID")</f>
        <v>NOT VALID</v>
      </c>
      <c r="Z86" t="str">
        <f>IFERROR(IFERROR(VLOOKUP($A86,'K-NETT'!$A$1:$AF$37898,30,FALSE),VLOOKUP($A86,'K-Wallet'!$A$1:$M$5000,11,FALSE)),"NOT VALID")</f>
        <v>NOT VALID</v>
      </c>
      <c r="AA86" s="31" t="e">
        <f t="shared" si="3"/>
        <v>#VALUE!</v>
      </c>
    </row>
    <row r="87" spans="1:27" x14ac:dyDescent="0.25">
      <c r="A87" t="str">
        <f t="shared" si="2"/>
        <v>1620662265</v>
      </c>
      <c r="B87" s="1">
        <v>78</v>
      </c>
      <c r="C87">
        <v>1620662265</v>
      </c>
      <c r="D87" t="s">
        <v>42</v>
      </c>
      <c r="E87" t="s">
        <v>43</v>
      </c>
      <c r="F87" s="9">
        <v>626650</v>
      </c>
      <c r="G87" s="2">
        <v>44044</v>
      </c>
      <c r="H87" s="3">
        <v>0.59380787037037031</v>
      </c>
      <c r="I87" t="s">
        <v>44</v>
      </c>
      <c r="J87">
        <v>63449686401</v>
      </c>
      <c r="K87" s="4" t="s">
        <v>101</v>
      </c>
      <c r="N87" t="str">
        <f>IFERROR(IFERROR(VLOOKUP($A87,'K-NETT'!$A$1:$AF$37898,1,FALSE),VLOOKUP($A87,'K-Wallet'!$A$1:$M$5000,1,FALSE)),"NOT VALID")</f>
        <v>NOT VALID</v>
      </c>
      <c r="O87" t="str">
        <f>IFERROR(IFERROR(VLOOKUP($A87,'K-NETT'!$A$1:$AF$37898,11,FALSE),VLOOKUP($A87,'K-Wallet'!$A$1:$M$5000,0,FALSE)),"NOT VALID")</f>
        <v>NOT VALID</v>
      </c>
      <c r="P87" t="str">
        <f>IFERROR(IFERROR(VLOOKUP($A87,'K-NETT'!$A$1:$AF$37898,14,FALSE),VLOOKUP($A87,'K-Wallet'!$A$1:$M$5000,8,FALSE)),"NOT VALID")</f>
        <v>NOT VALID</v>
      </c>
      <c r="Q87" t="str">
        <f>IFERROR(IFERROR(VLOOKUP($A87,'K-NETT'!$A$1:$AF$37898,15,FALSE),VLOOKUP($A87,'K-Wallet'!$A$1:$M$5000,9,FALSE)),"NOT VALID")</f>
        <v>NOT VALID</v>
      </c>
      <c r="R87" t="str">
        <f>IFERROR(IFERROR(VLOOKUP($A87,'K-NETT'!$A$1:$AF$37898,16,FALSE),VLOOKUP($A87,'K-Wallet'!$A$1:$M$5000,0,FALSE)),"NOT VALID")</f>
        <v>NOT VALID</v>
      </c>
      <c r="S87" t="str">
        <f>IFERROR(IFERROR(VLOOKUP($A87,'K-NETT'!$A$1:$AF$37898,17,FALSE),VLOOKUP($A87,'K-Wallet'!$A$1:$M$5000,0,FALSE)),"NOT VALID")</f>
        <v>NOT VALID</v>
      </c>
      <c r="T87" t="str">
        <f>IFERROR(IFERROR(VLOOKUP($A87,'K-NETT'!$A$1:$AF$37898,18,FALSE),VLOOKUP($A87,'K-Wallet'!$A$1:$M$5000,0,FALSE)),"NOT VALID")</f>
        <v>NOT VALID</v>
      </c>
      <c r="U87" t="str">
        <f>IFERROR(IFERROR(VLOOKUP($A87,'K-NETT'!$A$1:$AF$37898,19,FALSE),VLOOKUP($A87,'K-Wallet'!$A$1:$M$5000,0,FALSE)),"NOT VALID")</f>
        <v>NOT VALID</v>
      </c>
      <c r="V87" t="str">
        <f>IFERROR(IFERROR(VLOOKUP($A87,'K-NETT'!$A$1:$AF$37898,20,FALSE),VLOOKUP($A87,'K-Wallet'!$A$1:$M$5000,0,FALSE)),"NOT VALID")</f>
        <v>NOT VALID</v>
      </c>
      <c r="W87" t="str">
        <f>IFERROR(IFERROR(VLOOKUP($A87,'K-NETT'!$A$1:$AF$37898,22,FALSE),VLOOKUP($A87,'K-Wallet'!$A$1:$M$5000,0,FALSE)),"NOT VALID")</f>
        <v>NOT VALID</v>
      </c>
      <c r="X87" t="str">
        <f>IFERROR(IFERROR(VLOOKUP($A87,'K-NETT'!$A$1:$AF$37898,23,FALSE),VLOOKUP($A87,'K-Wallet'!$A$1:$M$5000,0,FALSE)),"NOT VALID")</f>
        <v>NOT VALID</v>
      </c>
      <c r="Y87" t="str">
        <f>IFERROR(IFERROR(VLOOKUP($A87,'K-NETT'!$A$1:$AF$37898,26,FALSE),VLOOKUP($A87,'K-Wallet'!$A$1:$M$5000,0,FALSE)),"NOT VALID")</f>
        <v>NOT VALID</v>
      </c>
      <c r="Z87" t="str">
        <f>IFERROR(IFERROR(VLOOKUP($A87,'K-NETT'!$A$1:$AF$37898,30,FALSE),VLOOKUP($A87,'K-Wallet'!$A$1:$M$5000,11,FALSE)),"NOT VALID")</f>
        <v>NOT VALID</v>
      </c>
      <c r="AA87" s="31" t="e">
        <f t="shared" si="3"/>
        <v>#VALUE!</v>
      </c>
    </row>
    <row r="88" spans="1:27" x14ac:dyDescent="0.25">
      <c r="A88" t="str">
        <f t="shared" si="2"/>
        <v>1383662838</v>
      </c>
      <c r="B88" s="1">
        <v>79</v>
      </c>
      <c r="C88">
        <v>1383662838</v>
      </c>
      <c r="D88" t="s">
        <v>42</v>
      </c>
      <c r="E88" t="s">
        <v>43</v>
      </c>
      <c r="F88" s="9">
        <v>2050650</v>
      </c>
      <c r="G88" s="2">
        <v>44044</v>
      </c>
      <c r="H88" s="3">
        <v>0.59802083333333333</v>
      </c>
      <c r="I88" t="s">
        <v>44</v>
      </c>
      <c r="J88">
        <v>63451215601</v>
      </c>
      <c r="K88" s="4" t="s">
        <v>101</v>
      </c>
      <c r="N88" t="str">
        <f>IFERROR(IFERROR(VLOOKUP($A88,'K-NETT'!$A$1:$AF$37898,1,FALSE),VLOOKUP($A88,'K-Wallet'!$A$1:$M$5000,1,FALSE)),"NOT VALID")</f>
        <v>NOT VALID</v>
      </c>
      <c r="O88" t="str">
        <f>IFERROR(IFERROR(VLOOKUP($A88,'K-NETT'!$A$1:$AF$37898,11,FALSE),VLOOKUP($A88,'K-Wallet'!$A$1:$M$5000,0,FALSE)),"NOT VALID")</f>
        <v>NOT VALID</v>
      </c>
      <c r="P88" t="str">
        <f>IFERROR(IFERROR(VLOOKUP($A88,'K-NETT'!$A$1:$AF$37898,14,FALSE),VLOOKUP($A88,'K-Wallet'!$A$1:$M$5000,8,FALSE)),"NOT VALID")</f>
        <v>NOT VALID</v>
      </c>
      <c r="Q88" t="str">
        <f>IFERROR(IFERROR(VLOOKUP($A88,'K-NETT'!$A$1:$AF$37898,15,FALSE),VLOOKUP($A88,'K-Wallet'!$A$1:$M$5000,9,FALSE)),"NOT VALID")</f>
        <v>NOT VALID</v>
      </c>
      <c r="R88" t="str">
        <f>IFERROR(IFERROR(VLOOKUP($A88,'K-NETT'!$A$1:$AF$37898,16,FALSE),VLOOKUP($A88,'K-Wallet'!$A$1:$M$5000,0,FALSE)),"NOT VALID")</f>
        <v>NOT VALID</v>
      </c>
      <c r="S88" t="str">
        <f>IFERROR(IFERROR(VLOOKUP($A88,'K-NETT'!$A$1:$AF$37898,17,FALSE),VLOOKUP($A88,'K-Wallet'!$A$1:$M$5000,0,FALSE)),"NOT VALID")</f>
        <v>NOT VALID</v>
      </c>
      <c r="T88" t="str">
        <f>IFERROR(IFERROR(VLOOKUP($A88,'K-NETT'!$A$1:$AF$37898,18,FALSE),VLOOKUP($A88,'K-Wallet'!$A$1:$M$5000,0,FALSE)),"NOT VALID")</f>
        <v>NOT VALID</v>
      </c>
      <c r="U88" t="str">
        <f>IFERROR(IFERROR(VLOOKUP($A88,'K-NETT'!$A$1:$AF$37898,19,FALSE),VLOOKUP($A88,'K-Wallet'!$A$1:$M$5000,0,FALSE)),"NOT VALID")</f>
        <v>NOT VALID</v>
      </c>
      <c r="V88" t="str">
        <f>IFERROR(IFERROR(VLOOKUP($A88,'K-NETT'!$A$1:$AF$37898,20,FALSE),VLOOKUP($A88,'K-Wallet'!$A$1:$M$5000,0,FALSE)),"NOT VALID")</f>
        <v>NOT VALID</v>
      </c>
      <c r="W88" t="str">
        <f>IFERROR(IFERROR(VLOOKUP($A88,'K-NETT'!$A$1:$AF$37898,22,FALSE),VLOOKUP($A88,'K-Wallet'!$A$1:$M$5000,0,FALSE)),"NOT VALID")</f>
        <v>NOT VALID</v>
      </c>
      <c r="X88" t="str">
        <f>IFERROR(IFERROR(VLOOKUP($A88,'K-NETT'!$A$1:$AF$37898,23,FALSE),VLOOKUP($A88,'K-Wallet'!$A$1:$M$5000,0,FALSE)),"NOT VALID")</f>
        <v>NOT VALID</v>
      </c>
      <c r="Y88" t="str">
        <f>IFERROR(IFERROR(VLOOKUP($A88,'K-NETT'!$A$1:$AF$37898,26,FALSE),VLOOKUP($A88,'K-Wallet'!$A$1:$M$5000,0,FALSE)),"NOT VALID")</f>
        <v>NOT VALID</v>
      </c>
      <c r="Z88" t="str">
        <f>IFERROR(IFERROR(VLOOKUP($A88,'K-NETT'!$A$1:$AF$37898,30,FALSE),VLOOKUP($A88,'K-Wallet'!$A$1:$M$5000,11,FALSE)),"NOT VALID")</f>
        <v>NOT VALID</v>
      </c>
      <c r="AA88" s="31" t="e">
        <f t="shared" si="3"/>
        <v>#VALUE!</v>
      </c>
    </row>
    <row r="89" spans="1:27" x14ac:dyDescent="0.25">
      <c r="A89" t="str">
        <f t="shared" si="2"/>
        <v>1346662003</v>
      </c>
      <c r="B89" s="1">
        <v>80</v>
      </c>
      <c r="C89">
        <v>1346662003</v>
      </c>
      <c r="D89" t="s">
        <v>42</v>
      </c>
      <c r="E89" t="s">
        <v>43</v>
      </c>
      <c r="F89" s="9">
        <v>626650</v>
      </c>
      <c r="G89" s="2">
        <v>44044</v>
      </c>
      <c r="H89" s="3">
        <v>0.60077546296296302</v>
      </c>
      <c r="I89" t="s">
        <v>44</v>
      </c>
      <c r="J89">
        <v>63452463801</v>
      </c>
      <c r="K89" s="4" t="s">
        <v>101</v>
      </c>
      <c r="N89" t="str">
        <f>IFERROR(IFERROR(VLOOKUP($A89,'K-NETT'!$A$1:$AF$37898,1,FALSE),VLOOKUP($A89,'K-Wallet'!$A$1:$M$5000,1,FALSE)),"NOT VALID")</f>
        <v>NOT VALID</v>
      </c>
      <c r="O89" t="str">
        <f>IFERROR(IFERROR(VLOOKUP($A89,'K-NETT'!$A$1:$AF$37898,11,FALSE),VLOOKUP($A89,'K-Wallet'!$A$1:$M$5000,0,FALSE)),"NOT VALID")</f>
        <v>NOT VALID</v>
      </c>
      <c r="P89" t="str">
        <f>IFERROR(IFERROR(VLOOKUP($A89,'K-NETT'!$A$1:$AF$37898,14,FALSE),VLOOKUP($A89,'K-Wallet'!$A$1:$M$5000,8,FALSE)),"NOT VALID")</f>
        <v>NOT VALID</v>
      </c>
      <c r="Q89" t="str">
        <f>IFERROR(IFERROR(VLOOKUP($A89,'K-NETT'!$A$1:$AF$37898,15,FALSE),VLOOKUP($A89,'K-Wallet'!$A$1:$M$5000,9,FALSE)),"NOT VALID")</f>
        <v>NOT VALID</v>
      </c>
      <c r="R89" t="str">
        <f>IFERROR(IFERROR(VLOOKUP($A89,'K-NETT'!$A$1:$AF$37898,16,FALSE),VLOOKUP($A89,'K-Wallet'!$A$1:$M$5000,0,FALSE)),"NOT VALID")</f>
        <v>NOT VALID</v>
      </c>
      <c r="S89" t="str">
        <f>IFERROR(IFERROR(VLOOKUP($A89,'K-NETT'!$A$1:$AF$37898,17,FALSE),VLOOKUP($A89,'K-Wallet'!$A$1:$M$5000,0,FALSE)),"NOT VALID")</f>
        <v>NOT VALID</v>
      </c>
      <c r="T89" t="str">
        <f>IFERROR(IFERROR(VLOOKUP($A89,'K-NETT'!$A$1:$AF$37898,18,FALSE),VLOOKUP($A89,'K-Wallet'!$A$1:$M$5000,0,FALSE)),"NOT VALID")</f>
        <v>NOT VALID</v>
      </c>
      <c r="U89" t="str">
        <f>IFERROR(IFERROR(VLOOKUP($A89,'K-NETT'!$A$1:$AF$37898,19,FALSE),VLOOKUP($A89,'K-Wallet'!$A$1:$M$5000,0,FALSE)),"NOT VALID")</f>
        <v>NOT VALID</v>
      </c>
      <c r="V89" t="str">
        <f>IFERROR(IFERROR(VLOOKUP($A89,'K-NETT'!$A$1:$AF$37898,20,FALSE),VLOOKUP($A89,'K-Wallet'!$A$1:$M$5000,0,FALSE)),"NOT VALID")</f>
        <v>NOT VALID</v>
      </c>
      <c r="W89" t="str">
        <f>IFERROR(IFERROR(VLOOKUP($A89,'K-NETT'!$A$1:$AF$37898,22,FALSE),VLOOKUP($A89,'K-Wallet'!$A$1:$M$5000,0,FALSE)),"NOT VALID")</f>
        <v>NOT VALID</v>
      </c>
      <c r="X89" t="str">
        <f>IFERROR(IFERROR(VLOOKUP($A89,'K-NETT'!$A$1:$AF$37898,23,FALSE),VLOOKUP($A89,'K-Wallet'!$A$1:$M$5000,0,FALSE)),"NOT VALID")</f>
        <v>NOT VALID</v>
      </c>
      <c r="Y89" t="str">
        <f>IFERROR(IFERROR(VLOOKUP($A89,'K-NETT'!$A$1:$AF$37898,26,FALSE),VLOOKUP($A89,'K-Wallet'!$A$1:$M$5000,0,FALSE)),"NOT VALID")</f>
        <v>NOT VALID</v>
      </c>
      <c r="Z89" t="str">
        <f>IFERROR(IFERROR(VLOOKUP($A89,'K-NETT'!$A$1:$AF$37898,30,FALSE),VLOOKUP($A89,'K-Wallet'!$A$1:$M$5000,11,FALSE)),"NOT VALID")</f>
        <v>NOT VALID</v>
      </c>
      <c r="AA89" s="31" t="e">
        <f t="shared" si="3"/>
        <v>#VALUE!</v>
      </c>
    </row>
    <row r="90" spans="1:27" x14ac:dyDescent="0.25">
      <c r="A90" t="str">
        <f t="shared" si="2"/>
        <v>1846762919</v>
      </c>
      <c r="B90" s="1">
        <v>81</v>
      </c>
      <c r="C90">
        <v>1846762919</v>
      </c>
      <c r="D90" t="s">
        <v>42</v>
      </c>
      <c r="E90" t="s">
        <v>43</v>
      </c>
      <c r="F90" s="9">
        <v>436650</v>
      </c>
      <c r="G90" s="2">
        <v>44044</v>
      </c>
      <c r="H90" s="3">
        <v>0.61229166666666668</v>
      </c>
      <c r="I90" t="s">
        <v>44</v>
      </c>
      <c r="J90">
        <v>63456743901</v>
      </c>
      <c r="K90" s="4" t="s">
        <v>101</v>
      </c>
      <c r="N90" t="str">
        <f>IFERROR(IFERROR(VLOOKUP($A90,'K-NETT'!$A$1:$AF$37898,1,FALSE),VLOOKUP($A90,'K-Wallet'!$A$1:$M$5000,1,FALSE)),"NOT VALID")</f>
        <v>NOT VALID</v>
      </c>
      <c r="O90" t="str">
        <f>IFERROR(IFERROR(VLOOKUP($A90,'K-NETT'!$A$1:$AF$37898,11,FALSE),VLOOKUP($A90,'K-Wallet'!$A$1:$M$5000,0,FALSE)),"NOT VALID")</f>
        <v>NOT VALID</v>
      </c>
      <c r="P90" t="str">
        <f>IFERROR(IFERROR(VLOOKUP($A90,'K-NETT'!$A$1:$AF$37898,14,FALSE),VLOOKUP($A90,'K-Wallet'!$A$1:$M$5000,8,FALSE)),"NOT VALID")</f>
        <v>NOT VALID</v>
      </c>
      <c r="Q90" t="str">
        <f>IFERROR(IFERROR(VLOOKUP($A90,'K-NETT'!$A$1:$AF$37898,15,FALSE),VLOOKUP($A90,'K-Wallet'!$A$1:$M$5000,9,FALSE)),"NOT VALID")</f>
        <v>NOT VALID</v>
      </c>
      <c r="R90" t="str">
        <f>IFERROR(IFERROR(VLOOKUP($A90,'K-NETT'!$A$1:$AF$37898,16,FALSE),VLOOKUP($A90,'K-Wallet'!$A$1:$M$5000,0,FALSE)),"NOT VALID")</f>
        <v>NOT VALID</v>
      </c>
      <c r="S90" t="str">
        <f>IFERROR(IFERROR(VLOOKUP($A90,'K-NETT'!$A$1:$AF$37898,17,FALSE),VLOOKUP($A90,'K-Wallet'!$A$1:$M$5000,0,FALSE)),"NOT VALID")</f>
        <v>NOT VALID</v>
      </c>
      <c r="T90" t="str">
        <f>IFERROR(IFERROR(VLOOKUP($A90,'K-NETT'!$A$1:$AF$37898,18,FALSE),VLOOKUP($A90,'K-Wallet'!$A$1:$M$5000,0,FALSE)),"NOT VALID")</f>
        <v>NOT VALID</v>
      </c>
      <c r="U90" t="str">
        <f>IFERROR(IFERROR(VLOOKUP($A90,'K-NETT'!$A$1:$AF$37898,19,FALSE),VLOOKUP($A90,'K-Wallet'!$A$1:$M$5000,0,FALSE)),"NOT VALID")</f>
        <v>NOT VALID</v>
      </c>
      <c r="V90" t="str">
        <f>IFERROR(IFERROR(VLOOKUP($A90,'K-NETT'!$A$1:$AF$37898,20,FALSE),VLOOKUP($A90,'K-Wallet'!$A$1:$M$5000,0,FALSE)),"NOT VALID")</f>
        <v>NOT VALID</v>
      </c>
      <c r="W90" t="str">
        <f>IFERROR(IFERROR(VLOOKUP($A90,'K-NETT'!$A$1:$AF$37898,22,FALSE),VLOOKUP($A90,'K-Wallet'!$A$1:$M$5000,0,FALSE)),"NOT VALID")</f>
        <v>NOT VALID</v>
      </c>
      <c r="X90" t="str">
        <f>IFERROR(IFERROR(VLOOKUP($A90,'K-NETT'!$A$1:$AF$37898,23,FALSE),VLOOKUP($A90,'K-Wallet'!$A$1:$M$5000,0,FALSE)),"NOT VALID")</f>
        <v>NOT VALID</v>
      </c>
      <c r="Y90" t="str">
        <f>IFERROR(IFERROR(VLOOKUP($A90,'K-NETT'!$A$1:$AF$37898,26,FALSE),VLOOKUP($A90,'K-Wallet'!$A$1:$M$5000,0,FALSE)),"NOT VALID")</f>
        <v>NOT VALID</v>
      </c>
      <c r="Z90" t="str">
        <f>IFERROR(IFERROR(VLOOKUP($A90,'K-NETT'!$A$1:$AF$37898,30,FALSE),VLOOKUP($A90,'K-Wallet'!$A$1:$M$5000,11,FALSE)),"NOT VALID")</f>
        <v>NOT VALID</v>
      </c>
      <c r="AA90" s="31" t="e">
        <f t="shared" si="3"/>
        <v>#VALUE!</v>
      </c>
    </row>
    <row r="91" spans="1:27" x14ac:dyDescent="0.25">
      <c r="A91" t="str">
        <f t="shared" si="2"/>
        <v>1119762309</v>
      </c>
      <c r="B91" s="1">
        <v>82</v>
      </c>
      <c r="C91">
        <v>1119762309</v>
      </c>
      <c r="D91" t="s">
        <v>42</v>
      </c>
      <c r="E91" t="s">
        <v>43</v>
      </c>
      <c r="F91" s="9">
        <v>180650</v>
      </c>
      <c r="G91" s="2">
        <v>44044</v>
      </c>
      <c r="H91" s="3">
        <v>0.61537037037037035</v>
      </c>
      <c r="I91" t="s">
        <v>44</v>
      </c>
      <c r="J91">
        <v>63457877401</v>
      </c>
      <c r="K91" s="4" t="s">
        <v>101</v>
      </c>
      <c r="N91" t="str">
        <f>IFERROR(IFERROR(VLOOKUP($A91,'K-NETT'!$A$1:$AF$37898,1,FALSE),VLOOKUP($A91,'K-Wallet'!$A$1:$M$5000,1,FALSE)),"NOT VALID")</f>
        <v>NOT VALID</v>
      </c>
      <c r="O91" t="str">
        <f>IFERROR(IFERROR(VLOOKUP($A91,'K-NETT'!$A$1:$AF$37898,11,FALSE),VLOOKUP($A91,'K-Wallet'!$A$1:$M$5000,0,FALSE)),"NOT VALID")</f>
        <v>NOT VALID</v>
      </c>
      <c r="P91" t="str">
        <f>IFERROR(IFERROR(VLOOKUP($A91,'K-NETT'!$A$1:$AF$37898,14,FALSE),VLOOKUP($A91,'K-Wallet'!$A$1:$M$5000,8,FALSE)),"NOT VALID")</f>
        <v>NOT VALID</v>
      </c>
      <c r="Q91" t="str">
        <f>IFERROR(IFERROR(VLOOKUP($A91,'K-NETT'!$A$1:$AF$37898,15,FALSE),VLOOKUP($A91,'K-Wallet'!$A$1:$M$5000,9,FALSE)),"NOT VALID")</f>
        <v>NOT VALID</v>
      </c>
      <c r="R91" t="str">
        <f>IFERROR(IFERROR(VLOOKUP($A91,'K-NETT'!$A$1:$AF$37898,16,FALSE),VLOOKUP($A91,'K-Wallet'!$A$1:$M$5000,0,FALSE)),"NOT VALID")</f>
        <v>NOT VALID</v>
      </c>
      <c r="S91" t="str">
        <f>IFERROR(IFERROR(VLOOKUP($A91,'K-NETT'!$A$1:$AF$37898,17,FALSE),VLOOKUP($A91,'K-Wallet'!$A$1:$M$5000,0,FALSE)),"NOT VALID")</f>
        <v>NOT VALID</v>
      </c>
      <c r="T91" t="str">
        <f>IFERROR(IFERROR(VLOOKUP($A91,'K-NETT'!$A$1:$AF$37898,18,FALSE),VLOOKUP($A91,'K-Wallet'!$A$1:$M$5000,0,FALSE)),"NOT VALID")</f>
        <v>NOT VALID</v>
      </c>
      <c r="U91" t="str">
        <f>IFERROR(IFERROR(VLOOKUP($A91,'K-NETT'!$A$1:$AF$37898,19,FALSE),VLOOKUP($A91,'K-Wallet'!$A$1:$M$5000,0,FALSE)),"NOT VALID")</f>
        <v>NOT VALID</v>
      </c>
      <c r="V91" t="str">
        <f>IFERROR(IFERROR(VLOOKUP($A91,'K-NETT'!$A$1:$AF$37898,20,FALSE),VLOOKUP($A91,'K-Wallet'!$A$1:$M$5000,0,FALSE)),"NOT VALID")</f>
        <v>NOT VALID</v>
      </c>
      <c r="W91" t="str">
        <f>IFERROR(IFERROR(VLOOKUP($A91,'K-NETT'!$A$1:$AF$37898,22,FALSE),VLOOKUP($A91,'K-Wallet'!$A$1:$M$5000,0,FALSE)),"NOT VALID")</f>
        <v>NOT VALID</v>
      </c>
      <c r="X91" t="str">
        <f>IFERROR(IFERROR(VLOOKUP($A91,'K-NETT'!$A$1:$AF$37898,23,FALSE),VLOOKUP($A91,'K-Wallet'!$A$1:$M$5000,0,FALSE)),"NOT VALID")</f>
        <v>NOT VALID</v>
      </c>
      <c r="Y91" t="str">
        <f>IFERROR(IFERROR(VLOOKUP($A91,'K-NETT'!$A$1:$AF$37898,26,FALSE),VLOOKUP($A91,'K-Wallet'!$A$1:$M$5000,0,FALSE)),"NOT VALID")</f>
        <v>NOT VALID</v>
      </c>
      <c r="Z91" t="str">
        <f>IFERROR(IFERROR(VLOOKUP($A91,'K-NETT'!$A$1:$AF$37898,30,FALSE),VLOOKUP($A91,'K-Wallet'!$A$1:$M$5000,11,FALSE)),"NOT VALID")</f>
        <v>NOT VALID</v>
      </c>
      <c r="AA91" s="31" t="e">
        <f t="shared" si="3"/>
        <v>#VALUE!</v>
      </c>
    </row>
    <row r="92" spans="1:27" x14ac:dyDescent="0.25">
      <c r="A92" t="str">
        <f t="shared" si="2"/>
        <v>1820862429</v>
      </c>
      <c r="B92" s="1">
        <v>83</v>
      </c>
      <c r="C92">
        <v>1820862429</v>
      </c>
      <c r="D92" t="s">
        <v>42</v>
      </c>
      <c r="E92" t="s">
        <v>43</v>
      </c>
      <c r="F92" s="9">
        <v>1004650</v>
      </c>
      <c r="G92" s="2">
        <v>44044</v>
      </c>
      <c r="H92" s="3">
        <v>0.61697916666666663</v>
      </c>
      <c r="I92" t="s">
        <v>44</v>
      </c>
      <c r="J92">
        <v>63458448801</v>
      </c>
      <c r="K92" s="4" t="s">
        <v>101</v>
      </c>
      <c r="N92" t="str">
        <f>IFERROR(IFERROR(VLOOKUP($A92,'K-NETT'!$A$1:$AF$37898,1,FALSE),VLOOKUP($A92,'K-Wallet'!$A$1:$M$5000,1,FALSE)),"NOT VALID")</f>
        <v>NOT VALID</v>
      </c>
      <c r="O92" t="str">
        <f>IFERROR(IFERROR(VLOOKUP($A92,'K-NETT'!$A$1:$AF$37898,11,FALSE),VLOOKUP($A92,'K-Wallet'!$A$1:$M$5000,0,FALSE)),"NOT VALID")</f>
        <v>NOT VALID</v>
      </c>
      <c r="P92" t="str">
        <f>IFERROR(IFERROR(VLOOKUP($A92,'K-NETT'!$A$1:$AF$37898,14,FALSE),VLOOKUP($A92,'K-Wallet'!$A$1:$M$5000,8,FALSE)),"NOT VALID")</f>
        <v>NOT VALID</v>
      </c>
      <c r="Q92" t="str">
        <f>IFERROR(IFERROR(VLOOKUP($A92,'K-NETT'!$A$1:$AF$37898,15,FALSE),VLOOKUP($A92,'K-Wallet'!$A$1:$M$5000,9,FALSE)),"NOT VALID")</f>
        <v>NOT VALID</v>
      </c>
      <c r="R92" t="str">
        <f>IFERROR(IFERROR(VLOOKUP($A92,'K-NETT'!$A$1:$AF$37898,16,FALSE),VLOOKUP($A92,'K-Wallet'!$A$1:$M$5000,0,FALSE)),"NOT VALID")</f>
        <v>NOT VALID</v>
      </c>
      <c r="S92" t="str">
        <f>IFERROR(IFERROR(VLOOKUP($A92,'K-NETT'!$A$1:$AF$37898,17,FALSE),VLOOKUP($A92,'K-Wallet'!$A$1:$M$5000,0,FALSE)),"NOT VALID")</f>
        <v>NOT VALID</v>
      </c>
      <c r="T92" t="str">
        <f>IFERROR(IFERROR(VLOOKUP($A92,'K-NETT'!$A$1:$AF$37898,18,FALSE),VLOOKUP($A92,'K-Wallet'!$A$1:$M$5000,0,FALSE)),"NOT VALID")</f>
        <v>NOT VALID</v>
      </c>
      <c r="U92" t="str">
        <f>IFERROR(IFERROR(VLOOKUP($A92,'K-NETT'!$A$1:$AF$37898,19,FALSE),VLOOKUP($A92,'K-Wallet'!$A$1:$M$5000,0,FALSE)),"NOT VALID")</f>
        <v>NOT VALID</v>
      </c>
      <c r="V92" t="str">
        <f>IFERROR(IFERROR(VLOOKUP($A92,'K-NETT'!$A$1:$AF$37898,20,FALSE),VLOOKUP($A92,'K-Wallet'!$A$1:$M$5000,0,FALSE)),"NOT VALID")</f>
        <v>NOT VALID</v>
      </c>
      <c r="W92" t="str">
        <f>IFERROR(IFERROR(VLOOKUP($A92,'K-NETT'!$A$1:$AF$37898,22,FALSE),VLOOKUP($A92,'K-Wallet'!$A$1:$M$5000,0,FALSE)),"NOT VALID")</f>
        <v>NOT VALID</v>
      </c>
      <c r="X92" t="str">
        <f>IFERROR(IFERROR(VLOOKUP($A92,'K-NETT'!$A$1:$AF$37898,23,FALSE),VLOOKUP($A92,'K-Wallet'!$A$1:$M$5000,0,FALSE)),"NOT VALID")</f>
        <v>NOT VALID</v>
      </c>
      <c r="Y92" t="str">
        <f>IFERROR(IFERROR(VLOOKUP($A92,'K-NETT'!$A$1:$AF$37898,26,FALSE),VLOOKUP($A92,'K-Wallet'!$A$1:$M$5000,0,FALSE)),"NOT VALID")</f>
        <v>NOT VALID</v>
      </c>
      <c r="Z92" t="str">
        <f>IFERROR(IFERROR(VLOOKUP($A92,'K-NETT'!$A$1:$AF$37898,30,FALSE),VLOOKUP($A92,'K-Wallet'!$A$1:$M$5000,11,FALSE)),"NOT VALID")</f>
        <v>NOT VALID</v>
      </c>
      <c r="AA92" s="31" t="e">
        <f t="shared" si="3"/>
        <v>#VALUE!</v>
      </c>
    </row>
    <row r="93" spans="1:27" x14ac:dyDescent="0.25">
      <c r="A93" t="str">
        <f t="shared" si="2"/>
        <v>1179662535</v>
      </c>
      <c r="B93" s="1">
        <v>84</v>
      </c>
      <c r="C93">
        <v>1179662535</v>
      </c>
      <c r="D93" t="s">
        <v>42</v>
      </c>
      <c r="E93" t="s">
        <v>43</v>
      </c>
      <c r="F93" s="9">
        <v>1496650</v>
      </c>
      <c r="G93" s="2">
        <v>44044</v>
      </c>
      <c r="H93" s="3">
        <v>0.62416666666666665</v>
      </c>
      <c r="I93" t="s">
        <v>51</v>
      </c>
      <c r="J93">
        <v>63461021501</v>
      </c>
      <c r="K93" s="4" t="s">
        <v>101</v>
      </c>
      <c r="N93" t="str">
        <f>IFERROR(IFERROR(VLOOKUP($A93,'K-NETT'!$A$1:$AF$37898,1,FALSE),VLOOKUP($A93,'K-Wallet'!$A$1:$M$5000,1,FALSE)),"NOT VALID")</f>
        <v>NOT VALID</v>
      </c>
      <c r="O93" t="str">
        <f>IFERROR(IFERROR(VLOOKUP($A93,'K-NETT'!$A$1:$AF$37898,11,FALSE),VLOOKUP($A93,'K-Wallet'!$A$1:$M$5000,0,FALSE)),"NOT VALID")</f>
        <v>NOT VALID</v>
      </c>
      <c r="P93" t="str">
        <f>IFERROR(IFERROR(VLOOKUP($A93,'K-NETT'!$A$1:$AF$37898,14,FALSE),VLOOKUP($A93,'K-Wallet'!$A$1:$M$5000,8,FALSE)),"NOT VALID")</f>
        <v>NOT VALID</v>
      </c>
      <c r="Q93" t="str">
        <f>IFERROR(IFERROR(VLOOKUP($A93,'K-NETT'!$A$1:$AF$37898,15,FALSE),VLOOKUP($A93,'K-Wallet'!$A$1:$M$5000,9,FALSE)),"NOT VALID")</f>
        <v>NOT VALID</v>
      </c>
      <c r="R93" t="str">
        <f>IFERROR(IFERROR(VLOOKUP($A93,'K-NETT'!$A$1:$AF$37898,16,FALSE),VLOOKUP($A93,'K-Wallet'!$A$1:$M$5000,0,FALSE)),"NOT VALID")</f>
        <v>NOT VALID</v>
      </c>
      <c r="S93" t="str">
        <f>IFERROR(IFERROR(VLOOKUP($A93,'K-NETT'!$A$1:$AF$37898,17,FALSE),VLOOKUP($A93,'K-Wallet'!$A$1:$M$5000,0,FALSE)),"NOT VALID")</f>
        <v>NOT VALID</v>
      </c>
      <c r="T93" t="str">
        <f>IFERROR(IFERROR(VLOOKUP($A93,'K-NETT'!$A$1:$AF$37898,18,FALSE),VLOOKUP($A93,'K-Wallet'!$A$1:$M$5000,0,FALSE)),"NOT VALID")</f>
        <v>NOT VALID</v>
      </c>
      <c r="U93" t="str">
        <f>IFERROR(IFERROR(VLOOKUP($A93,'K-NETT'!$A$1:$AF$37898,19,FALSE),VLOOKUP($A93,'K-Wallet'!$A$1:$M$5000,0,FALSE)),"NOT VALID")</f>
        <v>NOT VALID</v>
      </c>
      <c r="V93" t="str">
        <f>IFERROR(IFERROR(VLOOKUP($A93,'K-NETT'!$A$1:$AF$37898,20,FALSE),VLOOKUP($A93,'K-Wallet'!$A$1:$M$5000,0,FALSE)),"NOT VALID")</f>
        <v>NOT VALID</v>
      </c>
      <c r="W93" t="str">
        <f>IFERROR(IFERROR(VLOOKUP($A93,'K-NETT'!$A$1:$AF$37898,22,FALSE),VLOOKUP($A93,'K-Wallet'!$A$1:$M$5000,0,FALSE)),"NOT VALID")</f>
        <v>NOT VALID</v>
      </c>
      <c r="X93" t="str">
        <f>IFERROR(IFERROR(VLOOKUP($A93,'K-NETT'!$A$1:$AF$37898,23,FALSE),VLOOKUP($A93,'K-Wallet'!$A$1:$M$5000,0,FALSE)),"NOT VALID")</f>
        <v>NOT VALID</v>
      </c>
      <c r="Y93" t="str">
        <f>IFERROR(IFERROR(VLOOKUP($A93,'K-NETT'!$A$1:$AF$37898,26,FALSE),VLOOKUP($A93,'K-Wallet'!$A$1:$M$5000,0,FALSE)),"NOT VALID")</f>
        <v>NOT VALID</v>
      </c>
      <c r="Z93" t="str">
        <f>IFERROR(IFERROR(VLOOKUP($A93,'K-NETT'!$A$1:$AF$37898,30,FALSE),VLOOKUP($A93,'K-Wallet'!$A$1:$M$5000,11,FALSE)),"NOT VALID")</f>
        <v>NOT VALID</v>
      </c>
      <c r="AA93" s="31" t="e">
        <f t="shared" si="3"/>
        <v>#VALUE!</v>
      </c>
    </row>
    <row r="94" spans="1:27" x14ac:dyDescent="0.25">
      <c r="A94" t="str">
        <f t="shared" si="2"/>
        <v>1517862411</v>
      </c>
      <c r="B94" s="1">
        <v>85</v>
      </c>
      <c r="C94">
        <v>1517862411</v>
      </c>
      <c r="D94" t="s">
        <v>42</v>
      </c>
      <c r="E94" t="s">
        <v>43</v>
      </c>
      <c r="F94" s="9">
        <v>1004650</v>
      </c>
      <c r="G94" s="2">
        <v>44044</v>
      </c>
      <c r="H94" s="3">
        <v>0.6246990740740741</v>
      </c>
      <c r="I94" t="s">
        <v>44</v>
      </c>
      <c r="J94">
        <v>63461276701</v>
      </c>
      <c r="K94" s="4" t="s">
        <v>101</v>
      </c>
      <c r="N94" t="str">
        <f>IFERROR(IFERROR(VLOOKUP($A94,'K-NETT'!$A$1:$AF$37898,1,FALSE),VLOOKUP($A94,'K-Wallet'!$A$1:$M$5000,1,FALSE)),"NOT VALID")</f>
        <v>NOT VALID</v>
      </c>
      <c r="O94" t="str">
        <f>IFERROR(IFERROR(VLOOKUP($A94,'K-NETT'!$A$1:$AF$37898,11,FALSE),VLOOKUP($A94,'K-Wallet'!$A$1:$M$5000,0,FALSE)),"NOT VALID")</f>
        <v>NOT VALID</v>
      </c>
      <c r="P94" t="str">
        <f>IFERROR(IFERROR(VLOOKUP($A94,'K-NETT'!$A$1:$AF$37898,14,FALSE),VLOOKUP($A94,'K-Wallet'!$A$1:$M$5000,8,FALSE)),"NOT VALID")</f>
        <v>NOT VALID</v>
      </c>
      <c r="Q94" t="str">
        <f>IFERROR(IFERROR(VLOOKUP($A94,'K-NETT'!$A$1:$AF$37898,15,FALSE),VLOOKUP($A94,'K-Wallet'!$A$1:$M$5000,9,FALSE)),"NOT VALID")</f>
        <v>NOT VALID</v>
      </c>
      <c r="R94" t="str">
        <f>IFERROR(IFERROR(VLOOKUP($A94,'K-NETT'!$A$1:$AF$37898,16,FALSE),VLOOKUP($A94,'K-Wallet'!$A$1:$M$5000,0,FALSE)),"NOT VALID")</f>
        <v>NOT VALID</v>
      </c>
      <c r="S94" t="str">
        <f>IFERROR(IFERROR(VLOOKUP($A94,'K-NETT'!$A$1:$AF$37898,17,FALSE),VLOOKUP($A94,'K-Wallet'!$A$1:$M$5000,0,FALSE)),"NOT VALID")</f>
        <v>NOT VALID</v>
      </c>
      <c r="T94" t="str">
        <f>IFERROR(IFERROR(VLOOKUP($A94,'K-NETT'!$A$1:$AF$37898,18,FALSE),VLOOKUP($A94,'K-Wallet'!$A$1:$M$5000,0,FALSE)),"NOT VALID")</f>
        <v>NOT VALID</v>
      </c>
      <c r="U94" t="str">
        <f>IFERROR(IFERROR(VLOOKUP($A94,'K-NETT'!$A$1:$AF$37898,19,FALSE),VLOOKUP($A94,'K-Wallet'!$A$1:$M$5000,0,FALSE)),"NOT VALID")</f>
        <v>NOT VALID</v>
      </c>
      <c r="V94" t="str">
        <f>IFERROR(IFERROR(VLOOKUP($A94,'K-NETT'!$A$1:$AF$37898,20,FALSE),VLOOKUP($A94,'K-Wallet'!$A$1:$M$5000,0,FALSE)),"NOT VALID")</f>
        <v>NOT VALID</v>
      </c>
      <c r="W94" t="str">
        <f>IFERROR(IFERROR(VLOOKUP($A94,'K-NETT'!$A$1:$AF$37898,22,FALSE),VLOOKUP($A94,'K-Wallet'!$A$1:$M$5000,0,FALSE)),"NOT VALID")</f>
        <v>NOT VALID</v>
      </c>
      <c r="X94" t="str">
        <f>IFERROR(IFERROR(VLOOKUP($A94,'K-NETT'!$A$1:$AF$37898,23,FALSE),VLOOKUP($A94,'K-Wallet'!$A$1:$M$5000,0,FALSE)),"NOT VALID")</f>
        <v>NOT VALID</v>
      </c>
      <c r="Y94" t="str">
        <f>IFERROR(IFERROR(VLOOKUP($A94,'K-NETT'!$A$1:$AF$37898,26,FALSE),VLOOKUP($A94,'K-Wallet'!$A$1:$M$5000,0,FALSE)),"NOT VALID")</f>
        <v>NOT VALID</v>
      </c>
      <c r="Z94" t="str">
        <f>IFERROR(IFERROR(VLOOKUP($A94,'K-NETT'!$A$1:$AF$37898,30,FALSE),VLOOKUP($A94,'K-Wallet'!$A$1:$M$5000,11,FALSE)),"NOT VALID")</f>
        <v>NOT VALID</v>
      </c>
      <c r="AA94" s="31" t="e">
        <f t="shared" si="3"/>
        <v>#VALUE!</v>
      </c>
    </row>
    <row r="95" spans="1:27" x14ac:dyDescent="0.25">
      <c r="A95" t="str">
        <f t="shared" si="2"/>
        <v>1892962024</v>
      </c>
      <c r="B95" s="1">
        <v>86</v>
      </c>
      <c r="C95">
        <v>1892962024</v>
      </c>
      <c r="D95" t="s">
        <v>42</v>
      </c>
      <c r="E95" t="s">
        <v>43</v>
      </c>
      <c r="F95" s="9">
        <v>166650</v>
      </c>
      <c r="G95" s="2">
        <v>44044</v>
      </c>
      <c r="H95" s="3">
        <v>0.63145833333333334</v>
      </c>
      <c r="I95" t="s">
        <v>44</v>
      </c>
      <c r="J95">
        <v>63463782501</v>
      </c>
      <c r="K95" s="4" t="s">
        <v>101</v>
      </c>
      <c r="N95" t="str">
        <f>IFERROR(IFERROR(VLOOKUP($A95,'K-NETT'!$A$1:$AF$37898,1,FALSE),VLOOKUP($A95,'K-Wallet'!$A$1:$M$5000,1,FALSE)),"NOT VALID")</f>
        <v>NOT VALID</v>
      </c>
      <c r="O95" t="str">
        <f>IFERROR(IFERROR(VLOOKUP($A95,'K-NETT'!$A$1:$AF$37898,11,FALSE),VLOOKUP($A95,'K-Wallet'!$A$1:$M$5000,0,FALSE)),"NOT VALID")</f>
        <v>NOT VALID</v>
      </c>
      <c r="P95" t="str">
        <f>IFERROR(IFERROR(VLOOKUP($A95,'K-NETT'!$A$1:$AF$37898,14,FALSE),VLOOKUP($A95,'K-Wallet'!$A$1:$M$5000,8,FALSE)),"NOT VALID")</f>
        <v>NOT VALID</v>
      </c>
      <c r="Q95" t="str">
        <f>IFERROR(IFERROR(VLOOKUP($A95,'K-NETT'!$A$1:$AF$37898,15,FALSE),VLOOKUP($A95,'K-Wallet'!$A$1:$M$5000,9,FALSE)),"NOT VALID")</f>
        <v>NOT VALID</v>
      </c>
      <c r="R95" t="str">
        <f>IFERROR(IFERROR(VLOOKUP($A95,'K-NETT'!$A$1:$AF$37898,16,FALSE),VLOOKUP($A95,'K-Wallet'!$A$1:$M$5000,0,FALSE)),"NOT VALID")</f>
        <v>NOT VALID</v>
      </c>
      <c r="S95" t="str">
        <f>IFERROR(IFERROR(VLOOKUP($A95,'K-NETT'!$A$1:$AF$37898,17,FALSE),VLOOKUP($A95,'K-Wallet'!$A$1:$M$5000,0,FALSE)),"NOT VALID")</f>
        <v>NOT VALID</v>
      </c>
      <c r="T95" t="str">
        <f>IFERROR(IFERROR(VLOOKUP($A95,'K-NETT'!$A$1:$AF$37898,18,FALSE),VLOOKUP($A95,'K-Wallet'!$A$1:$M$5000,0,FALSE)),"NOT VALID")</f>
        <v>NOT VALID</v>
      </c>
      <c r="U95" t="str">
        <f>IFERROR(IFERROR(VLOOKUP($A95,'K-NETT'!$A$1:$AF$37898,19,FALSE),VLOOKUP($A95,'K-Wallet'!$A$1:$M$5000,0,FALSE)),"NOT VALID")</f>
        <v>NOT VALID</v>
      </c>
      <c r="V95" t="str">
        <f>IFERROR(IFERROR(VLOOKUP($A95,'K-NETT'!$A$1:$AF$37898,20,FALSE),VLOOKUP($A95,'K-Wallet'!$A$1:$M$5000,0,FALSE)),"NOT VALID")</f>
        <v>NOT VALID</v>
      </c>
      <c r="W95" t="str">
        <f>IFERROR(IFERROR(VLOOKUP($A95,'K-NETT'!$A$1:$AF$37898,22,FALSE),VLOOKUP($A95,'K-Wallet'!$A$1:$M$5000,0,FALSE)),"NOT VALID")</f>
        <v>NOT VALID</v>
      </c>
      <c r="X95" t="str">
        <f>IFERROR(IFERROR(VLOOKUP($A95,'K-NETT'!$A$1:$AF$37898,23,FALSE),VLOOKUP($A95,'K-Wallet'!$A$1:$M$5000,0,FALSE)),"NOT VALID")</f>
        <v>NOT VALID</v>
      </c>
      <c r="Y95" t="str">
        <f>IFERROR(IFERROR(VLOOKUP($A95,'K-NETT'!$A$1:$AF$37898,26,FALSE),VLOOKUP($A95,'K-Wallet'!$A$1:$M$5000,0,FALSE)),"NOT VALID")</f>
        <v>NOT VALID</v>
      </c>
      <c r="Z95" t="str">
        <f>IFERROR(IFERROR(VLOOKUP($A95,'K-NETT'!$A$1:$AF$37898,30,FALSE),VLOOKUP($A95,'K-Wallet'!$A$1:$M$5000,11,FALSE)),"NOT VALID")</f>
        <v>NOT VALID</v>
      </c>
      <c r="AA95" s="31" t="e">
        <f t="shared" si="3"/>
        <v>#VALUE!</v>
      </c>
    </row>
    <row r="96" spans="1:27" x14ac:dyDescent="0.25">
      <c r="A96" t="str">
        <f t="shared" si="2"/>
        <v>1804072120</v>
      </c>
      <c r="B96" s="1">
        <v>87</v>
      </c>
      <c r="C96">
        <v>1804072120</v>
      </c>
      <c r="D96" t="s">
        <v>42</v>
      </c>
      <c r="E96" t="s">
        <v>43</v>
      </c>
      <c r="F96" s="9">
        <v>898650</v>
      </c>
      <c r="G96" s="2">
        <v>44044</v>
      </c>
      <c r="H96" s="3">
        <v>0.6454050925925926</v>
      </c>
      <c r="I96" t="s">
        <v>44</v>
      </c>
      <c r="J96">
        <v>63468759801</v>
      </c>
      <c r="K96" s="4" t="s">
        <v>101</v>
      </c>
      <c r="N96" t="str">
        <f>IFERROR(IFERROR(VLOOKUP($A96,'K-NETT'!$A$1:$AF$37898,1,FALSE),VLOOKUP($A96,'K-Wallet'!$A$1:$M$5000,1,FALSE)),"NOT VALID")</f>
        <v>NOT VALID</v>
      </c>
      <c r="O96" t="str">
        <f>IFERROR(IFERROR(VLOOKUP($A96,'K-NETT'!$A$1:$AF$37898,11,FALSE),VLOOKUP($A96,'K-Wallet'!$A$1:$M$5000,0,FALSE)),"NOT VALID")</f>
        <v>NOT VALID</v>
      </c>
      <c r="P96" t="str">
        <f>IFERROR(IFERROR(VLOOKUP($A96,'K-NETT'!$A$1:$AF$37898,14,FALSE),VLOOKUP($A96,'K-Wallet'!$A$1:$M$5000,8,FALSE)),"NOT VALID")</f>
        <v>NOT VALID</v>
      </c>
      <c r="Q96" t="str">
        <f>IFERROR(IFERROR(VLOOKUP($A96,'K-NETT'!$A$1:$AF$37898,15,FALSE),VLOOKUP($A96,'K-Wallet'!$A$1:$M$5000,9,FALSE)),"NOT VALID")</f>
        <v>NOT VALID</v>
      </c>
      <c r="R96" t="str">
        <f>IFERROR(IFERROR(VLOOKUP($A96,'K-NETT'!$A$1:$AF$37898,16,FALSE),VLOOKUP($A96,'K-Wallet'!$A$1:$M$5000,0,FALSE)),"NOT VALID")</f>
        <v>NOT VALID</v>
      </c>
      <c r="S96" t="str">
        <f>IFERROR(IFERROR(VLOOKUP($A96,'K-NETT'!$A$1:$AF$37898,17,FALSE),VLOOKUP($A96,'K-Wallet'!$A$1:$M$5000,0,FALSE)),"NOT VALID")</f>
        <v>NOT VALID</v>
      </c>
      <c r="T96" t="str">
        <f>IFERROR(IFERROR(VLOOKUP($A96,'K-NETT'!$A$1:$AF$37898,18,FALSE),VLOOKUP($A96,'K-Wallet'!$A$1:$M$5000,0,FALSE)),"NOT VALID")</f>
        <v>NOT VALID</v>
      </c>
      <c r="U96" t="str">
        <f>IFERROR(IFERROR(VLOOKUP($A96,'K-NETT'!$A$1:$AF$37898,19,FALSE),VLOOKUP($A96,'K-Wallet'!$A$1:$M$5000,0,FALSE)),"NOT VALID")</f>
        <v>NOT VALID</v>
      </c>
      <c r="V96" t="str">
        <f>IFERROR(IFERROR(VLOOKUP($A96,'K-NETT'!$A$1:$AF$37898,20,FALSE),VLOOKUP($A96,'K-Wallet'!$A$1:$M$5000,0,FALSE)),"NOT VALID")</f>
        <v>NOT VALID</v>
      </c>
      <c r="W96" t="str">
        <f>IFERROR(IFERROR(VLOOKUP($A96,'K-NETT'!$A$1:$AF$37898,22,FALSE),VLOOKUP($A96,'K-Wallet'!$A$1:$M$5000,0,FALSE)),"NOT VALID")</f>
        <v>NOT VALID</v>
      </c>
      <c r="X96" t="str">
        <f>IFERROR(IFERROR(VLOOKUP($A96,'K-NETT'!$A$1:$AF$37898,23,FALSE),VLOOKUP($A96,'K-Wallet'!$A$1:$M$5000,0,FALSE)),"NOT VALID")</f>
        <v>NOT VALID</v>
      </c>
      <c r="Y96" t="str">
        <f>IFERROR(IFERROR(VLOOKUP($A96,'K-NETT'!$A$1:$AF$37898,26,FALSE),VLOOKUP($A96,'K-Wallet'!$A$1:$M$5000,0,FALSE)),"NOT VALID")</f>
        <v>NOT VALID</v>
      </c>
      <c r="Z96" t="str">
        <f>IFERROR(IFERROR(VLOOKUP($A96,'K-NETT'!$A$1:$AF$37898,30,FALSE),VLOOKUP($A96,'K-Wallet'!$A$1:$M$5000,11,FALSE)),"NOT VALID")</f>
        <v>NOT VALID</v>
      </c>
      <c r="AA96" s="31" t="e">
        <f t="shared" si="3"/>
        <v>#VALUE!</v>
      </c>
    </row>
    <row r="97" spans="1:27" x14ac:dyDescent="0.25">
      <c r="A97" t="str">
        <f t="shared" si="2"/>
        <v>1648072075</v>
      </c>
      <c r="B97" s="1">
        <v>88</v>
      </c>
      <c r="C97">
        <v>1648072075</v>
      </c>
      <c r="D97" t="s">
        <v>42</v>
      </c>
      <c r="E97" t="s">
        <v>43</v>
      </c>
      <c r="F97" s="9">
        <v>1461650</v>
      </c>
      <c r="G97" s="2">
        <v>44044</v>
      </c>
      <c r="H97" s="3">
        <v>0.6494212962962963</v>
      </c>
      <c r="I97" t="s">
        <v>44</v>
      </c>
      <c r="J97">
        <v>63470267201</v>
      </c>
      <c r="K97" s="4" t="s">
        <v>101</v>
      </c>
      <c r="N97" t="str">
        <f>IFERROR(IFERROR(VLOOKUP($A97,'K-NETT'!$A$1:$AF$37898,1,FALSE),VLOOKUP($A97,'K-Wallet'!$A$1:$M$5000,1,FALSE)),"NOT VALID")</f>
        <v>NOT VALID</v>
      </c>
      <c r="O97" t="str">
        <f>IFERROR(IFERROR(VLOOKUP($A97,'K-NETT'!$A$1:$AF$37898,11,FALSE),VLOOKUP($A97,'K-Wallet'!$A$1:$M$5000,0,FALSE)),"NOT VALID")</f>
        <v>NOT VALID</v>
      </c>
      <c r="P97" t="str">
        <f>IFERROR(IFERROR(VLOOKUP($A97,'K-NETT'!$A$1:$AF$37898,14,FALSE),VLOOKUP($A97,'K-Wallet'!$A$1:$M$5000,8,FALSE)),"NOT VALID")</f>
        <v>NOT VALID</v>
      </c>
      <c r="Q97" t="str">
        <f>IFERROR(IFERROR(VLOOKUP($A97,'K-NETT'!$A$1:$AF$37898,15,FALSE),VLOOKUP($A97,'K-Wallet'!$A$1:$M$5000,9,FALSE)),"NOT VALID")</f>
        <v>NOT VALID</v>
      </c>
      <c r="R97" t="str">
        <f>IFERROR(IFERROR(VLOOKUP($A97,'K-NETT'!$A$1:$AF$37898,16,FALSE),VLOOKUP($A97,'K-Wallet'!$A$1:$M$5000,0,FALSE)),"NOT VALID")</f>
        <v>NOT VALID</v>
      </c>
      <c r="S97" t="str">
        <f>IFERROR(IFERROR(VLOOKUP($A97,'K-NETT'!$A$1:$AF$37898,17,FALSE),VLOOKUP($A97,'K-Wallet'!$A$1:$M$5000,0,FALSE)),"NOT VALID")</f>
        <v>NOT VALID</v>
      </c>
      <c r="T97" t="str">
        <f>IFERROR(IFERROR(VLOOKUP($A97,'K-NETT'!$A$1:$AF$37898,18,FALSE),VLOOKUP($A97,'K-Wallet'!$A$1:$M$5000,0,FALSE)),"NOT VALID")</f>
        <v>NOT VALID</v>
      </c>
      <c r="U97" t="str">
        <f>IFERROR(IFERROR(VLOOKUP($A97,'K-NETT'!$A$1:$AF$37898,19,FALSE),VLOOKUP($A97,'K-Wallet'!$A$1:$M$5000,0,FALSE)),"NOT VALID")</f>
        <v>NOT VALID</v>
      </c>
      <c r="V97" t="str">
        <f>IFERROR(IFERROR(VLOOKUP($A97,'K-NETT'!$A$1:$AF$37898,20,FALSE),VLOOKUP($A97,'K-Wallet'!$A$1:$M$5000,0,FALSE)),"NOT VALID")</f>
        <v>NOT VALID</v>
      </c>
      <c r="W97" t="str">
        <f>IFERROR(IFERROR(VLOOKUP($A97,'K-NETT'!$A$1:$AF$37898,22,FALSE),VLOOKUP($A97,'K-Wallet'!$A$1:$M$5000,0,FALSE)),"NOT VALID")</f>
        <v>NOT VALID</v>
      </c>
      <c r="X97" t="str">
        <f>IFERROR(IFERROR(VLOOKUP($A97,'K-NETT'!$A$1:$AF$37898,23,FALSE),VLOOKUP($A97,'K-Wallet'!$A$1:$M$5000,0,FALSE)),"NOT VALID")</f>
        <v>NOT VALID</v>
      </c>
      <c r="Y97" t="str">
        <f>IFERROR(IFERROR(VLOOKUP($A97,'K-NETT'!$A$1:$AF$37898,26,FALSE),VLOOKUP($A97,'K-Wallet'!$A$1:$M$5000,0,FALSE)),"NOT VALID")</f>
        <v>NOT VALID</v>
      </c>
      <c r="Z97" t="str">
        <f>IFERROR(IFERROR(VLOOKUP($A97,'K-NETT'!$A$1:$AF$37898,30,FALSE),VLOOKUP($A97,'K-Wallet'!$A$1:$M$5000,11,FALSE)),"NOT VALID")</f>
        <v>NOT VALID</v>
      </c>
      <c r="AA97" s="31" t="e">
        <f t="shared" si="3"/>
        <v>#VALUE!</v>
      </c>
    </row>
    <row r="98" spans="1:27" x14ac:dyDescent="0.25">
      <c r="A98" t="str">
        <f t="shared" si="2"/>
        <v>1644172475</v>
      </c>
      <c r="B98" s="1">
        <v>89</v>
      </c>
      <c r="C98">
        <v>1644172475</v>
      </c>
      <c r="D98" t="s">
        <v>42</v>
      </c>
      <c r="E98" t="s">
        <v>43</v>
      </c>
      <c r="F98" s="9">
        <v>176650</v>
      </c>
      <c r="G98" s="2">
        <v>44044</v>
      </c>
      <c r="H98" s="3">
        <v>0.6585185185185185</v>
      </c>
      <c r="I98" t="s">
        <v>52</v>
      </c>
      <c r="J98">
        <v>63473391001</v>
      </c>
      <c r="K98" s="4" t="s">
        <v>101</v>
      </c>
      <c r="N98" t="str">
        <f>IFERROR(IFERROR(VLOOKUP($A98,'K-NETT'!$A$1:$AF$37898,1,FALSE),VLOOKUP($A98,'K-Wallet'!$A$1:$M$5000,1,FALSE)),"NOT VALID")</f>
        <v>NOT VALID</v>
      </c>
      <c r="O98" t="str">
        <f>IFERROR(IFERROR(VLOOKUP($A98,'K-NETT'!$A$1:$AF$37898,11,FALSE),VLOOKUP($A98,'K-Wallet'!$A$1:$M$5000,0,FALSE)),"NOT VALID")</f>
        <v>NOT VALID</v>
      </c>
      <c r="P98" t="str">
        <f>IFERROR(IFERROR(VLOOKUP($A98,'K-NETT'!$A$1:$AF$37898,14,FALSE),VLOOKUP($A98,'K-Wallet'!$A$1:$M$5000,8,FALSE)),"NOT VALID")</f>
        <v>NOT VALID</v>
      </c>
      <c r="Q98" t="str">
        <f>IFERROR(IFERROR(VLOOKUP($A98,'K-NETT'!$A$1:$AF$37898,15,FALSE),VLOOKUP($A98,'K-Wallet'!$A$1:$M$5000,9,FALSE)),"NOT VALID")</f>
        <v>NOT VALID</v>
      </c>
      <c r="R98" t="str">
        <f>IFERROR(IFERROR(VLOOKUP($A98,'K-NETT'!$A$1:$AF$37898,16,FALSE),VLOOKUP($A98,'K-Wallet'!$A$1:$M$5000,0,FALSE)),"NOT VALID")</f>
        <v>NOT VALID</v>
      </c>
      <c r="S98" t="str">
        <f>IFERROR(IFERROR(VLOOKUP($A98,'K-NETT'!$A$1:$AF$37898,17,FALSE),VLOOKUP($A98,'K-Wallet'!$A$1:$M$5000,0,FALSE)),"NOT VALID")</f>
        <v>NOT VALID</v>
      </c>
      <c r="T98" t="str">
        <f>IFERROR(IFERROR(VLOOKUP($A98,'K-NETT'!$A$1:$AF$37898,18,FALSE),VLOOKUP($A98,'K-Wallet'!$A$1:$M$5000,0,FALSE)),"NOT VALID")</f>
        <v>NOT VALID</v>
      </c>
      <c r="U98" t="str">
        <f>IFERROR(IFERROR(VLOOKUP($A98,'K-NETT'!$A$1:$AF$37898,19,FALSE),VLOOKUP($A98,'K-Wallet'!$A$1:$M$5000,0,FALSE)),"NOT VALID")</f>
        <v>NOT VALID</v>
      </c>
      <c r="V98" t="str">
        <f>IFERROR(IFERROR(VLOOKUP($A98,'K-NETT'!$A$1:$AF$37898,20,FALSE),VLOOKUP($A98,'K-Wallet'!$A$1:$M$5000,0,FALSE)),"NOT VALID")</f>
        <v>NOT VALID</v>
      </c>
      <c r="W98" t="str">
        <f>IFERROR(IFERROR(VLOOKUP($A98,'K-NETT'!$A$1:$AF$37898,22,FALSE),VLOOKUP($A98,'K-Wallet'!$A$1:$M$5000,0,FALSE)),"NOT VALID")</f>
        <v>NOT VALID</v>
      </c>
      <c r="X98" t="str">
        <f>IFERROR(IFERROR(VLOOKUP($A98,'K-NETT'!$A$1:$AF$37898,23,FALSE),VLOOKUP($A98,'K-Wallet'!$A$1:$M$5000,0,FALSE)),"NOT VALID")</f>
        <v>NOT VALID</v>
      </c>
      <c r="Y98" t="str">
        <f>IFERROR(IFERROR(VLOOKUP($A98,'K-NETT'!$A$1:$AF$37898,26,FALSE),VLOOKUP($A98,'K-Wallet'!$A$1:$M$5000,0,FALSE)),"NOT VALID")</f>
        <v>NOT VALID</v>
      </c>
      <c r="Z98" t="str">
        <f>IFERROR(IFERROR(VLOOKUP($A98,'K-NETT'!$A$1:$AF$37898,30,FALSE),VLOOKUP($A98,'K-Wallet'!$A$1:$M$5000,11,FALSE)),"NOT VALID")</f>
        <v>NOT VALID</v>
      </c>
      <c r="AA98" s="31" t="e">
        <f t="shared" si="3"/>
        <v>#VALUE!</v>
      </c>
    </row>
    <row r="99" spans="1:27" x14ac:dyDescent="0.25">
      <c r="A99" t="str">
        <f t="shared" si="2"/>
        <v>1067172400</v>
      </c>
      <c r="B99" s="1">
        <v>90</v>
      </c>
      <c r="C99">
        <v>1067172400</v>
      </c>
      <c r="D99" t="s">
        <v>42</v>
      </c>
      <c r="E99" t="s">
        <v>43</v>
      </c>
      <c r="F99" s="9">
        <v>207650</v>
      </c>
      <c r="G99" s="2">
        <v>44044</v>
      </c>
      <c r="H99" s="3">
        <v>0.66439814814814813</v>
      </c>
      <c r="I99" t="s">
        <v>44</v>
      </c>
      <c r="J99">
        <v>63475396801</v>
      </c>
      <c r="K99" s="4" t="s">
        <v>101</v>
      </c>
      <c r="N99" t="str">
        <f>IFERROR(IFERROR(VLOOKUP($A99,'K-NETT'!$A$1:$AF$37898,1,FALSE),VLOOKUP($A99,'K-Wallet'!$A$1:$M$5000,1,FALSE)),"NOT VALID")</f>
        <v>NOT VALID</v>
      </c>
      <c r="O99" t="str">
        <f>IFERROR(IFERROR(VLOOKUP($A99,'K-NETT'!$A$1:$AF$37898,11,FALSE),VLOOKUP($A99,'K-Wallet'!$A$1:$M$5000,0,FALSE)),"NOT VALID")</f>
        <v>NOT VALID</v>
      </c>
      <c r="P99" t="str">
        <f>IFERROR(IFERROR(VLOOKUP($A99,'K-NETT'!$A$1:$AF$37898,14,FALSE),VLOOKUP($A99,'K-Wallet'!$A$1:$M$5000,8,FALSE)),"NOT VALID")</f>
        <v>NOT VALID</v>
      </c>
      <c r="Q99" t="str">
        <f>IFERROR(IFERROR(VLOOKUP($A99,'K-NETT'!$A$1:$AF$37898,15,FALSE),VLOOKUP($A99,'K-Wallet'!$A$1:$M$5000,9,FALSE)),"NOT VALID")</f>
        <v>NOT VALID</v>
      </c>
      <c r="R99" t="str">
        <f>IFERROR(IFERROR(VLOOKUP($A99,'K-NETT'!$A$1:$AF$37898,16,FALSE),VLOOKUP($A99,'K-Wallet'!$A$1:$M$5000,0,FALSE)),"NOT VALID")</f>
        <v>NOT VALID</v>
      </c>
      <c r="S99" t="str">
        <f>IFERROR(IFERROR(VLOOKUP($A99,'K-NETT'!$A$1:$AF$37898,17,FALSE),VLOOKUP($A99,'K-Wallet'!$A$1:$M$5000,0,FALSE)),"NOT VALID")</f>
        <v>NOT VALID</v>
      </c>
      <c r="T99" t="str">
        <f>IFERROR(IFERROR(VLOOKUP($A99,'K-NETT'!$A$1:$AF$37898,18,FALSE),VLOOKUP($A99,'K-Wallet'!$A$1:$M$5000,0,FALSE)),"NOT VALID")</f>
        <v>NOT VALID</v>
      </c>
      <c r="U99" t="str">
        <f>IFERROR(IFERROR(VLOOKUP($A99,'K-NETT'!$A$1:$AF$37898,19,FALSE),VLOOKUP($A99,'K-Wallet'!$A$1:$M$5000,0,FALSE)),"NOT VALID")</f>
        <v>NOT VALID</v>
      </c>
      <c r="V99" t="str">
        <f>IFERROR(IFERROR(VLOOKUP($A99,'K-NETT'!$A$1:$AF$37898,20,FALSE),VLOOKUP($A99,'K-Wallet'!$A$1:$M$5000,0,FALSE)),"NOT VALID")</f>
        <v>NOT VALID</v>
      </c>
      <c r="W99" t="str">
        <f>IFERROR(IFERROR(VLOOKUP($A99,'K-NETT'!$A$1:$AF$37898,22,FALSE),VLOOKUP($A99,'K-Wallet'!$A$1:$M$5000,0,FALSE)),"NOT VALID")</f>
        <v>NOT VALID</v>
      </c>
      <c r="X99" t="str">
        <f>IFERROR(IFERROR(VLOOKUP($A99,'K-NETT'!$A$1:$AF$37898,23,FALSE),VLOOKUP($A99,'K-Wallet'!$A$1:$M$5000,0,FALSE)),"NOT VALID")</f>
        <v>NOT VALID</v>
      </c>
      <c r="Y99" t="str">
        <f>IFERROR(IFERROR(VLOOKUP($A99,'K-NETT'!$A$1:$AF$37898,26,FALSE),VLOOKUP($A99,'K-Wallet'!$A$1:$M$5000,0,FALSE)),"NOT VALID")</f>
        <v>NOT VALID</v>
      </c>
      <c r="Z99" t="str">
        <f>IFERROR(IFERROR(VLOOKUP($A99,'K-NETT'!$A$1:$AF$37898,30,FALSE),VLOOKUP($A99,'K-Wallet'!$A$1:$M$5000,11,FALSE)),"NOT VALID")</f>
        <v>NOT VALID</v>
      </c>
      <c r="AA99" s="31" t="e">
        <f t="shared" si="3"/>
        <v>#VALUE!</v>
      </c>
    </row>
    <row r="100" spans="1:27" x14ac:dyDescent="0.25">
      <c r="A100" t="str">
        <f t="shared" si="2"/>
        <v>1959172535</v>
      </c>
      <c r="B100" s="1">
        <v>91</v>
      </c>
      <c r="C100">
        <v>1959172535</v>
      </c>
      <c r="D100" t="s">
        <v>42</v>
      </c>
      <c r="E100" t="s">
        <v>43</v>
      </c>
      <c r="F100" s="9">
        <v>636650</v>
      </c>
      <c r="G100" s="2">
        <v>44044</v>
      </c>
      <c r="H100" s="3">
        <v>0.66879629629629633</v>
      </c>
      <c r="I100" t="s">
        <v>44</v>
      </c>
      <c r="J100">
        <v>63476832801</v>
      </c>
      <c r="K100" s="4" t="s">
        <v>101</v>
      </c>
      <c r="N100" t="str">
        <f>IFERROR(IFERROR(VLOOKUP($A100,'K-NETT'!$A$1:$AF$37898,1,FALSE),VLOOKUP($A100,'K-Wallet'!$A$1:$M$5000,1,FALSE)),"NOT VALID")</f>
        <v>NOT VALID</v>
      </c>
      <c r="O100" t="str">
        <f>IFERROR(IFERROR(VLOOKUP($A100,'K-NETT'!$A$1:$AF$37898,11,FALSE),VLOOKUP($A100,'K-Wallet'!$A$1:$M$5000,0,FALSE)),"NOT VALID")</f>
        <v>NOT VALID</v>
      </c>
      <c r="P100" t="str">
        <f>IFERROR(IFERROR(VLOOKUP($A100,'K-NETT'!$A$1:$AF$37898,14,FALSE),VLOOKUP($A100,'K-Wallet'!$A$1:$M$5000,8,FALSE)),"NOT VALID")</f>
        <v>NOT VALID</v>
      </c>
      <c r="Q100" t="str">
        <f>IFERROR(IFERROR(VLOOKUP($A100,'K-NETT'!$A$1:$AF$37898,15,FALSE),VLOOKUP($A100,'K-Wallet'!$A$1:$M$5000,9,FALSE)),"NOT VALID")</f>
        <v>NOT VALID</v>
      </c>
      <c r="R100" t="str">
        <f>IFERROR(IFERROR(VLOOKUP($A100,'K-NETT'!$A$1:$AF$37898,16,FALSE),VLOOKUP($A100,'K-Wallet'!$A$1:$M$5000,0,FALSE)),"NOT VALID")</f>
        <v>NOT VALID</v>
      </c>
      <c r="S100" t="str">
        <f>IFERROR(IFERROR(VLOOKUP($A100,'K-NETT'!$A$1:$AF$37898,17,FALSE),VLOOKUP($A100,'K-Wallet'!$A$1:$M$5000,0,FALSE)),"NOT VALID")</f>
        <v>NOT VALID</v>
      </c>
      <c r="T100" t="str">
        <f>IFERROR(IFERROR(VLOOKUP($A100,'K-NETT'!$A$1:$AF$37898,18,FALSE),VLOOKUP($A100,'K-Wallet'!$A$1:$M$5000,0,FALSE)),"NOT VALID")</f>
        <v>NOT VALID</v>
      </c>
      <c r="U100" t="str">
        <f>IFERROR(IFERROR(VLOOKUP($A100,'K-NETT'!$A$1:$AF$37898,19,FALSE),VLOOKUP($A100,'K-Wallet'!$A$1:$M$5000,0,FALSE)),"NOT VALID")</f>
        <v>NOT VALID</v>
      </c>
      <c r="V100" t="str">
        <f>IFERROR(IFERROR(VLOOKUP($A100,'K-NETT'!$A$1:$AF$37898,20,FALSE),VLOOKUP($A100,'K-Wallet'!$A$1:$M$5000,0,FALSE)),"NOT VALID")</f>
        <v>NOT VALID</v>
      </c>
      <c r="W100" t="str">
        <f>IFERROR(IFERROR(VLOOKUP($A100,'K-NETT'!$A$1:$AF$37898,22,FALSE),VLOOKUP($A100,'K-Wallet'!$A$1:$M$5000,0,FALSE)),"NOT VALID")</f>
        <v>NOT VALID</v>
      </c>
      <c r="X100" t="str">
        <f>IFERROR(IFERROR(VLOOKUP($A100,'K-NETT'!$A$1:$AF$37898,23,FALSE),VLOOKUP($A100,'K-Wallet'!$A$1:$M$5000,0,FALSE)),"NOT VALID")</f>
        <v>NOT VALID</v>
      </c>
      <c r="Y100" t="str">
        <f>IFERROR(IFERROR(VLOOKUP($A100,'K-NETT'!$A$1:$AF$37898,26,FALSE),VLOOKUP($A100,'K-Wallet'!$A$1:$M$5000,0,FALSE)),"NOT VALID")</f>
        <v>NOT VALID</v>
      </c>
      <c r="Z100" t="str">
        <f>IFERROR(IFERROR(VLOOKUP($A100,'K-NETT'!$A$1:$AF$37898,30,FALSE),VLOOKUP($A100,'K-Wallet'!$A$1:$M$5000,11,FALSE)),"NOT VALID")</f>
        <v>NOT VALID</v>
      </c>
      <c r="AA100" s="31" t="e">
        <f t="shared" si="3"/>
        <v>#VALUE!</v>
      </c>
    </row>
    <row r="101" spans="1:27" x14ac:dyDescent="0.25">
      <c r="A101" t="str">
        <f t="shared" si="2"/>
        <v>1130372300</v>
      </c>
      <c r="B101" s="1">
        <v>92</v>
      </c>
      <c r="C101">
        <v>1130372300</v>
      </c>
      <c r="D101" t="s">
        <v>42</v>
      </c>
      <c r="E101" t="s">
        <v>43</v>
      </c>
      <c r="F101" s="9">
        <v>495650</v>
      </c>
      <c r="G101" s="2">
        <v>44044</v>
      </c>
      <c r="H101" s="3">
        <v>0.67486111111111102</v>
      </c>
      <c r="I101" t="s">
        <v>44</v>
      </c>
      <c r="J101">
        <v>63479081501</v>
      </c>
      <c r="K101" s="4" t="s">
        <v>101</v>
      </c>
      <c r="N101" t="str">
        <f>IFERROR(IFERROR(VLOOKUP($A101,'K-NETT'!$A$1:$AF$37898,1,FALSE),VLOOKUP($A101,'K-Wallet'!$A$1:$M$5000,1,FALSE)),"NOT VALID")</f>
        <v>NOT VALID</v>
      </c>
      <c r="O101" t="str">
        <f>IFERROR(IFERROR(VLOOKUP($A101,'K-NETT'!$A$1:$AF$37898,11,FALSE),VLOOKUP($A101,'K-Wallet'!$A$1:$M$5000,0,FALSE)),"NOT VALID")</f>
        <v>NOT VALID</v>
      </c>
      <c r="P101" t="str">
        <f>IFERROR(IFERROR(VLOOKUP($A101,'K-NETT'!$A$1:$AF$37898,14,FALSE),VLOOKUP($A101,'K-Wallet'!$A$1:$M$5000,8,FALSE)),"NOT VALID")</f>
        <v>NOT VALID</v>
      </c>
      <c r="Q101" t="str">
        <f>IFERROR(IFERROR(VLOOKUP($A101,'K-NETT'!$A$1:$AF$37898,15,FALSE),VLOOKUP($A101,'K-Wallet'!$A$1:$M$5000,9,FALSE)),"NOT VALID")</f>
        <v>NOT VALID</v>
      </c>
      <c r="R101" t="str">
        <f>IFERROR(IFERROR(VLOOKUP($A101,'K-NETT'!$A$1:$AF$37898,16,FALSE),VLOOKUP($A101,'K-Wallet'!$A$1:$M$5000,0,FALSE)),"NOT VALID")</f>
        <v>NOT VALID</v>
      </c>
      <c r="S101" t="str">
        <f>IFERROR(IFERROR(VLOOKUP($A101,'K-NETT'!$A$1:$AF$37898,17,FALSE),VLOOKUP($A101,'K-Wallet'!$A$1:$M$5000,0,FALSE)),"NOT VALID")</f>
        <v>NOT VALID</v>
      </c>
      <c r="T101" t="str">
        <f>IFERROR(IFERROR(VLOOKUP($A101,'K-NETT'!$A$1:$AF$37898,18,FALSE),VLOOKUP($A101,'K-Wallet'!$A$1:$M$5000,0,FALSE)),"NOT VALID")</f>
        <v>NOT VALID</v>
      </c>
      <c r="U101" t="str">
        <f>IFERROR(IFERROR(VLOOKUP($A101,'K-NETT'!$A$1:$AF$37898,19,FALSE),VLOOKUP($A101,'K-Wallet'!$A$1:$M$5000,0,FALSE)),"NOT VALID")</f>
        <v>NOT VALID</v>
      </c>
      <c r="V101" t="str">
        <f>IFERROR(IFERROR(VLOOKUP($A101,'K-NETT'!$A$1:$AF$37898,20,FALSE),VLOOKUP($A101,'K-Wallet'!$A$1:$M$5000,0,FALSE)),"NOT VALID")</f>
        <v>NOT VALID</v>
      </c>
      <c r="W101" t="str">
        <f>IFERROR(IFERROR(VLOOKUP($A101,'K-NETT'!$A$1:$AF$37898,22,FALSE),VLOOKUP($A101,'K-Wallet'!$A$1:$M$5000,0,FALSE)),"NOT VALID")</f>
        <v>NOT VALID</v>
      </c>
      <c r="X101" t="str">
        <f>IFERROR(IFERROR(VLOOKUP($A101,'K-NETT'!$A$1:$AF$37898,23,FALSE),VLOOKUP($A101,'K-Wallet'!$A$1:$M$5000,0,FALSE)),"NOT VALID")</f>
        <v>NOT VALID</v>
      </c>
      <c r="Y101" t="str">
        <f>IFERROR(IFERROR(VLOOKUP($A101,'K-NETT'!$A$1:$AF$37898,26,FALSE),VLOOKUP($A101,'K-Wallet'!$A$1:$M$5000,0,FALSE)),"NOT VALID")</f>
        <v>NOT VALID</v>
      </c>
      <c r="Z101" t="str">
        <f>IFERROR(IFERROR(VLOOKUP($A101,'K-NETT'!$A$1:$AF$37898,30,FALSE),VLOOKUP($A101,'K-Wallet'!$A$1:$M$5000,11,FALSE)),"NOT VALID")</f>
        <v>NOT VALID</v>
      </c>
      <c r="AA101" s="31" t="e">
        <f t="shared" si="3"/>
        <v>#VALUE!</v>
      </c>
    </row>
    <row r="102" spans="1:27" x14ac:dyDescent="0.25">
      <c r="A102" t="str">
        <f t="shared" si="2"/>
        <v>1789272120</v>
      </c>
      <c r="B102" s="1">
        <v>93</v>
      </c>
      <c r="C102">
        <v>1789272120</v>
      </c>
      <c r="D102" t="s">
        <v>42</v>
      </c>
      <c r="E102" t="s">
        <v>43</v>
      </c>
      <c r="F102" s="9">
        <v>300650</v>
      </c>
      <c r="G102" s="2">
        <v>44044</v>
      </c>
      <c r="H102" s="3">
        <v>0.67515046296296299</v>
      </c>
      <c r="I102" t="s">
        <v>44</v>
      </c>
      <c r="J102">
        <v>63479213301</v>
      </c>
      <c r="K102" s="4" t="s">
        <v>101</v>
      </c>
      <c r="N102" t="str">
        <f>IFERROR(IFERROR(VLOOKUP($A102,'K-NETT'!$A$1:$AF$37898,1,FALSE),VLOOKUP($A102,'K-Wallet'!$A$1:$M$5000,1,FALSE)),"NOT VALID")</f>
        <v>NOT VALID</v>
      </c>
      <c r="O102" t="str">
        <f>IFERROR(IFERROR(VLOOKUP($A102,'K-NETT'!$A$1:$AF$37898,11,FALSE),VLOOKUP($A102,'K-Wallet'!$A$1:$M$5000,0,FALSE)),"NOT VALID")</f>
        <v>NOT VALID</v>
      </c>
      <c r="P102" t="str">
        <f>IFERROR(IFERROR(VLOOKUP($A102,'K-NETT'!$A$1:$AF$37898,14,FALSE),VLOOKUP($A102,'K-Wallet'!$A$1:$M$5000,8,FALSE)),"NOT VALID")</f>
        <v>NOT VALID</v>
      </c>
      <c r="Q102" t="str">
        <f>IFERROR(IFERROR(VLOOKUP($A102,'K-NETT'!$A$1:$AF$37898,15,FALSE),VLOOKUP($A102,'K-Wallet'!$A$1:$M$5000,9,FALSE)),"NOT VALID")</f>
        <v>NOT VALID</v>
      </c>
      <c r="R102" t="str">
        <f>IFERROR(IFERROR(VLOOKUP($A102,'K-NETT'!$A$1:$AF$37898,16,FALSE),VLOOKUP($A102,'K-Wallet'!$A$1:$M$5000,0,FALSE)),"NOT VALID")</f>
        <v>NOT VALID</v>
      </c>
      <c r="S102" t="str">
        <f>IFERROR(IFERROR(VLOOKUP($A102,'K-NETT'!$A$1:$AF$37898,17,FALSE),VLOOKUP($A102,'K-Wallet'!$A$1:$M$5000,0,FALSE)),"NOT VALID")</f>
        <v>NOT VALID</v>
      </c>
      <c r="T102" t="str">
        <f>IFERROR(IFERROR(VLOOKUP($A102,'K-NETT'!$A$1:$AF$37898,18,FALSE),VLOOKUP($A102,'K-Wallet'!$A$1:$M$5000,0,FALSE)),"NOT VALID")</f>
        <v>NOT VALID</v>
      </c>
      <c r="U102" t="str">
        <f>IFERROR(IFERROR(VLOOKUP($A102,'K-NETT'!$A$1:$AF$37898,19,FALSE),VLOOKUP($A102,'K-Wallet'!$A$1:$M$5000,0,FALSE)),"NOT VALID")</f>
        <v>NOT VALID</v>
      </c>
      <c r="V102" t="str">
        <f>IFERROR(IFERROR(VLOOKUP($A102,'K-NETT'!$A$1:$AF$37898,20,FALSE),VLOOKUP($A102,'K-Wallet'!$A$1:$M$5000,0,FALSE)),"NOT VALID")</f>
        <v>NOT VALID</v>
      </c>
      <c r="W102" t="str">
        <f>IFERROR(IFERROR(VLOOKUP($A102,'K-NETT'!$A$1:$AF$37898,22,FALSE),VLOOKUP($A102,'K-Wallet'!$A$1:$M$5000,0,FALSE)),"NOT VALID")</f>
        <v>NOT VALID</v>
      </c>
      <c r="X102" t="str">
        <f>IFERROR(IFERROR(VLOOKUP($A102,'K-NETT'!$A$1:$AF$37898,23,FALSE),VLOOKUP($A102,'K-Wallet'!$A$1:$M$5000,0,FALSE)),"NOT VALID")</f>
        <v>NOT VALID</v>
      </c>
      <c r="Y102" t="str">
        <f>IFERROR(IFERROR(VLOOKUP($A102,'K-NETT'!$A$1:$AF$37898,26,FALSE),VLOOKUP($A102,'K-Wallet'!$A$1:$M$5000,0,FALSE)),"NOT VALID")</f>
        <v>NOT VALID</v>
      </c>
      <c r="Z102" t="str">
        <f>IFERROR(IFERROR(VLOOKUP($A102,'K-NETT'!$A$1:$AF$37898,30,FALSE),VLOOKUP($A102,'K-Wallet'!$A$1:$M$5000,11,FALSE)),"NOT VALID")</f>
        <v>NOT VALID</v>
      </c>
      <c r="AA102" s="31" t="e">
        <f t="shared" si="3"/>
        <v>#VALUE!</v>
      </c>
    </row>
    <row r="103" spans="1:27" x14ac:dyDescent="0.25">
      <c r="A103" t="str">
        <f t="shared" si="2"/>
        <v>1431372034</v>
      </c>
      <c r="B103" s="1">
        <v>94</v>
      </c>
      <c r="C103">
        <v>1431372034</v>
      </c>
      <c r="D103" t="s">
        <v>42</v>
      </c>
      <c r="E103" t="s">
        <v>43</v>
      </c>
      <c r="F103" s="9">
        <v>645650</v>
      </c>
      <c r="G103" s="2">
        <v>44044</v>
      </c>
      <c r="H103" s="3">
        <v>0.67623842592592587</v>
      </c>
      <c r="I103" t="s">
        <v>44</v>
      </c>
      <c r="J103">
        <v>63479571701</v>
      </c>
      <c r="K103" s="4" t="s">
        <v>101</v>
      </c>
      <c r="N103" t="str">
        <f>IFERROR(IFERROR(VLOOKUP($A103,'K-NETT'!$A$1:$AF$37898,1,FALSE),VLOOKUP($A103,'K-Wallet'!$A$1:$M$5000,1,FALSE)),"NOT VALID")</f>
        <v>NOT VALID</v>
      </c>
      <c r="O103" t="str">
        <f>IFERROR(IFERROR(VLOOKUP($A103,'K-NETT'!$A$1:$AF$37898,11,FALSE),VLOOKUP($A103,'K-Wallet'!$A$1:$M$5000,0,FALSE)),"NOT VALID")</f>
        <v>NOT VALID</v>
      </c>
      <c r="P103" t="str">
        <f>IFERROR(IFERROR(VLOOKUP($A103,'K-NETT'!$A$1:$AF$37898,14,FALSE),VLOOKUP($A103,'K-Wallet'!$A$1:$M$5000,8,FALSE)),"NOT VALID")</f>
        <v>NOT VALID</v>
      </c>
      <c r="Q103" t="str">
        <f>IFERROR(IFERROR(VLOOKUP($A103,'K-NETT'!$A$1:$AF$37898,15,FALSE),VLOOKUP($A103,'K-Wallet'!$A$1:$M$5000,9,FALSE)),"NOT VALID")</f>
        <v>NOT VALID</v>
      </c>
      <c r="R103" t="str">
        <f>IFERROR(IFERROR(VLOOKUP($A103,'K-NETT'!$A$1:$AF$37898,16,FALSE),VLOOKUP($A103,'K-Wallet'!$A$1:$M$5000,0,FALSE)),"NOT VALID")</f>
        <v>NOT VALID</v>
      </c>
      <c r="S103" t="str">
        <f>IFERROR(IFERROR(VLOOKUP($A103,'K-NETT'!$A$1:$AF$37898,17,FALSE),VLOOKUP($A103,'K-Wallet'!$A$1:$M$5000,0,FALSE)),"NOT VALID")</f>
        <v>NOT VALID</v>
      </c>
      <c r="T103" t="str">
        <f>IFERROR(IFERROR(VLOOKUP($A103,'K-NETT'!$A$1:$AF$37898,18,FALSE),VLOOKUP($A103,'K-Wallet'!$A$1:$M$5000,0,FALSE)),"NOT VALID")</f>
        <v>NOT VALID</v>
      </c>
      <c r="U103" t="str">
        <f>IFERROR(IFERROR(VLOOKUP($A103,'K-NETT'!$A$1:$AF$37898,19,FALSE),VLOOKUP($A103,'K-Wallet'!$A$1:$M$5000,0,FALSE)),"NOT VALID")</f>
        <v>NOT VALID</v>
      </c>
      <c r="V103" t="str">
        <f>IFERROR(IFERROR(VLOOKUP($A103,'K-NETT'!$A$1:$AF$37898,20,FALSE),VLOOKUP($A103,'K-Wallet'!$A$1:$M$5000,0,FALSE)),"NOT VALID")</f>
        <v>NOT VALID</v>
      </c>
      <c r="W103" t="str">
        <f>IFERROR(IFERROR(VLOOKUP($A103,'K-NETT'!$A$1:$AF$37898,22,FALSE),VLOOKUP($A103,'K-Wallet'!$A$1:$M$5000,0,FALSE)),"NOT VALID")</f>
        <v>NOT VALID</v>
      </c>
      <c r="X103" t="str">
        <f>IFERROR(IFERROR(VLOOKUP($A103,'K-NETT'!$A$1:$AF$37898,23,FALSE),VLOOKUP($A103,'K-Wallet'!$A$1:$M$5000,0,FALSE)),"NOT VALID")</f>
        <v>NOT VALID</v>
      </c>
      <c r="Y103" t="str">
        <f>IFERROR(IFERROR(VLOOKUP($A103,'K-NETT'!$A$1:$AF$37898,26,FALSE),VLOOKUP($A103,'K-Wallet'!$A$1:$M$5000,0,FALSE)),"NOT VALID")</f>
        <v>NOT VALID</v>
      </c>
      <c r="Z103" t="str">
        <f>IFERROR(IFERROR(VLOOKUP($A103,'K-NETT'!$A$1:$AF$37898,30,FALSE),VLOOKUP($A103,'K-Wallet'!$A$1:$M$5000,11,FALSE)),"NOT VALID")</f>
        <v>NOT VALID</v>
      </c>
      <c r="AA103" s="31" t="e">
        <f t="shared" si="3"/>
        <v>#VALUE!</v>
      </c>
    </row>
    <row r="104" spans="1:27" x14ac:dyDescent="0.25">
      <c r="A104" t="str">
        <f t="shared" si="2"/>
        <v>1422372742</v>
      </c>
      <c r="B104" s="1">
        <v>95</v>
      </c>
      <c r="C104">
        <v>1422372742</v>
      </c>
      <c r="D104" t="s">
        <v>42</v>
      </c>
      <c r="E104" t="s">
        <v>43</v>
      </c>
      <c r="F104" s="9">
        <v>964650</v>
      </c>
      <c r="G104" s="2">
        <v>44044</v>
      </c>
      <c r="H104" s="3">
        <v>0.67674768518518524</v>
      </c>
      <c r="I104" t="s">
        <v>44</v>
      </c>
      <c r="J104">
        <v>63479727801</v>
      </c>
      <c r="K104" s="4" t="s">
        <v>101</v>
      </c>
      <c r="N104" t="str">
        <f>IFERROR(IFERROR(VLOOKUP($A104,'K-NETT'!$A$1:$AF$37898,1,FALSE),VLOOKUP($A104,'K-Wallet'!$A$1:$M$5000,1,FALSE)),"NOT VALID")</f>
        <v>NOT VALID</v>
      </c>
      <c r="O104" t="str">
        <f>IFERROR(IFERROR(VLOOKUP($A104,'K-NETT'!$A$1:$AF$37898,11,FALSE),VLOOKUP($A104,'K-Wallet'!$A$1:$M$5000,0,FALSE)),"NOT VALID")</f>
        <v>NOT VALID</v>
      </c>
      <c r="P104" t="str">
        <f>IFERROR(IFERROR(VLOOKUP($A104,'K-NETT'!$A$1:$AF$37898,14,FALSE),VLOOKUP($A104,'K-Wallet'!$A$1:$M$5000,8,FALSE)),"NOT VALID")</f>
        <v>NOT VALID</v>
      </c>
      <c r="Q104" t="str">
        <f>IFERROR(IFERROR(VLOOKUP($A104,'K-NETT'!$A$1:$AF$37898,15,FALSE),VLOOKUP($A104,'K-Wallet'!$A$1:$M$5000,9,FALSE)),"NOT VALID")</f>
        <v>NOT VALID</v>
      </c>
      <c r="R104" t="str">
        <f>IFERROR(IFERROR(VLOOKUP($A104,'K-NETT'!$A$1:$AF$37898,16,FALSE),VLOOKUP($A104,'K-Wallet'!$A$1:$M$5000,0,FALSE)),"NOT VALID")</f>
        <v>NOT VALID</v>
      </c>
      <c r="S104" t="str">
        <f>IFERROR(IFERROR(VLOOKUP($A104,'K-NETT'!$A$1:$AF$37898,17,FALSE),VLOOKUP($A104,'K-Wallet'!$A$1:$M$5000,0,FALSE)),"NOT VALID")</f>
        <v>NOT VALID</v>
      </c>
      <c r="T104" t="str">
        <f>IFERROR(IFERROR(VLOOKUP($A104,'K-NETT'!$A$1:$AF$37898,18,FALSE),VLOOKUP($A104,'K-Wallet'!$A$1:$M$5000,0,FALSE)),"NOT VALID")</f>
        <v>NOT VALID</v>
      </c>
      <c r="U104" t="str">
        <f>IFERROR(IFERROR(VLOOKUP($A104,'K-NETT'!$A$1:$AF$37898,19,FALSE),VLOOKUP($A104,'K-Wallet'!$A$1:$M$5000,0,FALSE)),"NOT VALID")</f>
        <v>NOT VALID</v>
      </c>
      <c r="V104" t="str">
        <f>IFERROR(IFERROR(VLOOKUP($A104,'K-NETT'!$A$1:$AF$37898,20,FALSE),VLOOKUP($A104,'K-Wallet'!$A$1:$M$5000,0,FALSE)),"NOT VALID")</f>
        <v>NOT VALID</v>
      </c>
      <c r="W104" t="str">
        <f>IFERROR(IFERROR(VLOOKUP($A104,'K-NETT'!$A$1:$AF$37898,22,FALSE),VLOOKUP($A104,'K-Wallet'!$A$1:$M$5000,0,FALSE)),"NOT VALID")</f>
        <v>NOT VALID</v>
      </c>
      <c r="X104" t="str">
        <f>IFERROR(IFERROR(VLOOKUP($A104,'K-NETT'!$A$1:$AF$37898,23,FALSE),VLOOKUP($A104,'K-Wallet'!$A$1:$M$5000,0,FALSE)),"NOT VALID")</f>
        <v>NOT VALID</v>
      </c>
      <c r="Y104" t="str">
        <f>IFERROR(IFERROR(VLOOKUP($A104,'K-NETT'!$A$1:$AF$37898,26,FALSE),VLOOKUP($A104,'K-Wallet'!$A$1:$M$5000,0,FALSE)),"NOT VALID")</f>
        <v>NOT VALID</v>
      </c>
      <c r="Z104" t="str">
        <f>IFERROR(IFERROR(VLOOKUP($A104,'K-NETT'!$A$1:$AF$37898,30,FALSE),VLOOKUP($A104,'K-Wallet'!$A$1:$M$5000,11,FALSE)),"NOT VALID")</f>
        <v>NOT VALID</v>
      </c>
      <c r="AA104" s="31" t="e">
        <f t="shared" si="3"/>
        <v>#VALUE!</v>
      </c>
    </row>
    <row r="105" spans="1:27" x14ac:dyDescent="0.25">
      <c r="A105" t="str">
        <f t="shared" si="2"/>
        <v>1870562565</v>
      </c>
      <c r="B105" s="1">
        <v>96</v>
      </c>
      <c r="C105">
        <v>1870562565</v>
      </c>
      <c r="D105" t="s">
        <v>42</v>
      </c>
      <c r="E105" t="s">
        <v>43</v>
      </c>
      <c r="F105" s="9">
        <v>500650</v>
      </c>
      <c r="G105" s="2">
        <v>44044</v>
      </c>
      <c r="H105" s="3">
        <v>0.67768518518518517</v>
      </c>
      <c r="I105" t="s">
        <v>53</v>
      </c>
      <c r="J105">
        <v>63480116501</v>
      </c>
      <c r="K105" s="4" t="s">
        <v>101</v>
      </c>
      <c r="N105" t="str">
        <f>IFERROR(IFERROR(VLOOKUP($A105,'K-NETT'!$A$1:$AF$37898,1,FALSE),VLOOKUP($A105,'K-Wallet'!$A$1:$M$5000,1,FALSE)),"NOT VALID")</f>
        <v>NOT VALID</v>
      </c>
      <c r="O105" t="str">
        <f>IFERROR(IFERROR(VLOOKUP($A105,'K-NETT'!$A$1:$AF$37898,11,FALSE),VLOOKUP($A105,'K-Wallet'!$A$1:$M$5000,0,FALSE)),"NOT VALID")</f>
        <v>NOT VALID</v>
      </c>
      <c r="P105" t="str">
        <f>IFERROR(IFERROR(VLOOKUP($A105,'K-NETT'!$A$1:$AF$37898,14,FALSE),VLOOKUP($A105,'K-Wallet'!$A$1:$M$5000,8,FALSE)),"NOT VALID")</f>
        <v>NOT VALID</v>
      </c>
      <c r="Q105" t="str">
        <f>IFERROR(IFERROR(VLOOKUP($A105,'K-NETT'!$A$1:$AF$37898,15,FALSE),VLOOKUP($A105,'K-Wallet'!$A$1:$M$5000,9,FALSE)),"NOT VALID")</f>
        <v>NOT VALID</v>
      </c>
      <c r="R105" t="str">
        <f>IFERROR(IFERROR(VLOOKUP($A105,'K-NETT'!$A$1:$AF$37898,16,FALSE),VLOOKUP($A105,'K-Wallet'!$A$1:$M$5000,0,FALSE)),"NOT VALID")</f>
        <v>NOT VALID</v>
      </c>
      <c r="S105" t="str">
        <f>IFERROR(IFERROR(VLOOKUP($A105,'K-NETT'!$A$1:$AF$37898,17,FALSE),VLOOKUP($A105,'K-Wallet'!$A$1:$M$5000,0,FALSE)),"NOT VALID")</f>
        <v>NOT VALID</v>
      </c>
      <c r="T105" t="str">
        <f>IFERROR(IFERROR(VLOOKUP($A105,'K-NETT'!$A$1:$AF$37898,18,FALSE),VLOOKUP($A105,'K-Wallet'!$A$1:$M$5000,0,FALSE)),"NOT VALID")</f>
        <v>NOT VALID</v>
      </c>
      <c r="U105" t="str">
        <f>IFERROR(IFERROR(VLOOKUP($A105,'K-NETT'!$A$1:$AF$37898,19,FALSE),VLOOKUP($A105,'K-Wallet'!$A$1:$M$5000,0,FALSE)),"NOT VALID")</f>
        <v>NOT VALID</v>
      </c>
      <c r="V105" t="str">
        <f>IFERROR(IFERROR(VLOOKUP($A105,'K-NETT'!$A$1:$AF$37898,20,FALSE),VLOOKUP($A105,'K-Wallet'!$A$1:$M$5000,0,FALSE)),"NOT VALID")</f>
        <v>NOT VALID</v>
      </c>
      <c r="W105" t="str">
        <f>IFERROR(IFERROR(VLOOKUP($A105,'K-NETT'!$A$1:$AF$37898,22,FALSE),VLOOKUP($A105,'K-Wallet'!$A$1:$M$5000,0,FALSE)),"NOT VALID")</f>
        <v>NOT VALID</v>
      </c>
      <c r="X105" t="str">
        <f>IFERROR(IFERROR(VLOOKUP($A105,'K-NETT'!$A$1:$AF$37898,23,FALSE),VLOOKUP($A105,'K-Wallet'!$A$1:$M$5000,0,FALSE)),"NOT VALID")</f>
        <v>NOT VALID</v>
      </c>
      <c r="Y105" t="str">
        <f>IFERROR(IFERROR(VLOOKUP($A105,'K-NETT'!$A$1:$AF$37898,26,FALSE),VLOOKUP($A105,'K-Wallet'!$A$1:$M$5000,0,FALSE)),"NOT VALID")</f>
        <v>NOT VALID</v>
      </c>
      <c r="Z105" t="str">
        <f>IFERROR(IFERROR(VLOOKUP($A105,'K-NETT'!$A$1:$AF$37898,30,FALSE),VLOOKUP($A105,'K-Wallet'!$A$1:$M$5000,11,FALSE)),"NOT VALID")</f>
        <v>NOT VALID</v>
      </c>
      <c r="AA105" s="31" t="e">
        <f t="shared" si="3"/>
        <v>#VALUE!</v>
      </c>
    </row>
    <row r="106" spans="1:27" x14ac:dyDescent="0.25">
      <c r="A106" t="str">
        <f t="shared" si="2"/>
        <v>1851672308</v>
      </c>
      <c r="B106" s="1">
        <v>97</v>
      </c>
      <c r="C106">
        <v>1851672308</v>
      </c>
      <c r="D106" t="s">
        <v>42</v>
      </c>
      <c r="E106" t="s">
        <v>43</v>
      </c>
      <c r="F106" s="9">
        <v>56650</v>
      </c>
      <c r="G106" s="2">
        <v>44044</v>
      </c>
      <c r="H106" s="3">
        <v>0.71203703703703702</v>
      </c>
      <c r="I106" t="s">
        <v>44</v>
      </c>
      <c r="J106">
        <v>63491857801</v>
      </c>
      <c r="K106" s="4" t="s">
        <v>101</v>
      </c>
      <c r="N106" t="str">
        <f>IFERROR(IFERROR(VLOOKUP($A106,'K-NETT'!$A$1:$AF$37898,1,FALSE),VLOOKUP($A106,'K-Wallet'!$A$1:$M$5000,1,FALSE)),"NOT VALID")</f>
        <v>NOT VALID</v>
      </c>
      <c r="O106" t="str">
        <f>IFERROR(IFERROR(VLOOKUP($A106,'K-NETT'!$A$1:$AF$37898,11,FALSE),VLOOKUP($A106,'K-Wallet'!$A$1:$M$5000,0,FALSE)),"NOT VALID")</f>
        <v>NOT VALID</v>
      </c>
      <c r="P106" t="str">
        <f>IFERROR(IFERROR(VLOOKUP($A106,'K-NETT'!$A$1:$AF$37898,14,FALSE),VLOOKUP($A106,'K-Wallet'!$A$1:$M$5000,8,FALSE)),"NOT VALID")</f>
        <v>NOT VALID</v>
      </c>
      <c r="Q106" t="str">
        <f>IFERROR(IFERROR(VLOOKUP($A106,'K-NETT'!$A$1:$AF$37898,15,FALSE),VLOOKUP($A106,'K-Wallet'!$A$1:$M$5000,9,FALSE)),"NOT VALID")</f>
        <v>NOT VALID</v>
      </c>
      <c r="R106" t="str">
        <f>IFERROR(IFERROR(VLOOKUP($A106,'K-NETT'!$A$1:$AF$37898,16,FALSE),VLOOKUP($A106,'K-Wallet'!$A$1:$M$5000,0,FALSE)),"NOT VALID")</f>
        <v>NOT VALID</v>
      </c>
      <c r="S106" t="str">
        <f>IFERROR(IFERROR(VLOOKUP($A106,'K-NETT'!$A$1:$AF$37898,17,FALSE),VLOOKUP($A106,'K-Wallet'!$A$1:$M$5000,0,FALSE)),"NOT VALID")</f>
        <v>NOT VALID</v>
      </c>
      <c r="T106" t="str">
        <f>IFERROR(IFERROR(VLOOKUP($A106,'K-NETT'!$A$1:$AF$37898,18,FALSE),VLOOKUP($A106,'K-Wallet'!$A$1:$M$5000,0,FALSE)),"NOT VALID")</f>
        <v>NOT VALID</v>
      </c>
      <c r="U106" t="str">
        <f>IFERROR(IFERROR(VLOOKUP($A106,'K-NETT'!$A$1:$AF$37898,19,FALSE),VLOOKUP($A106,'K-Wallet'!$A$1:$M$5000,0,FALSE)),"NOT VALID")</f>
        <v>NOT VALID</v>
      </c>
      <c r="V106" t="str">
        <f>IFERROR(IFERROR(VLOOKUP($A106,'K-NETT'!$A$1:$AF$37898,20,FALSE),VLOOKUP($A106,'K-Wallet'!$A$1:$M$5000,0,FALSE)),"NOT VALID")</f>
        <v>NOT VALID</v>
      </c>
      <c r="W106" t="str">
        <f>IFERROR(IFERROR(VLOOKUP($A106,'K-NETT'!$A$1:$AF$37898,22,FALSE),VLOOKUP($A106,'K-Wallet'!$A$1:$M$5000,0,FALSE)),"NOT VALID")</f>
        <v>NOT VALID</v>
      </c>
      <c r="X106" t="str">
        <f>IFERROR(IFERROR(VLOOKUP($A106,'K-NETT'!$A$1:$AF$37898,23,FALSE),VLOOKUP($A106,'K-Wallet'!$A$1:$M$5000,0,FALSE)),"NOT VALID")</f>
        <v>NOT VALID</v>
      </c>
      <c r="Y106" t="str">
        <f>IFERROR(IFERROR(VLOOKUP($A106,'K-NETT'!$A$1:$AF$37898,26,FALSE),VLOOKUP($A106,'K-Wallet'!$A$1:$M$5000,0,FALSE)),"NOT VALID")</f>
        <v>NOT VALID</v>
      </c>
      <c r="Z106" t="str">
        <f>IFERROR(IFERROR(VLOOKUP($A106,'K-NETT'!$A$1:$AF$37898,30,FALSE),VLOOKUP($A106,'K-Wallet'!$A$1:$M$5000,11,FALSE)),"NOT VALID")</f>
        <v>NOT VALID</v>
      </c>
      <c r="AA106" s="31" t="e">
        <f t="shared" si="3"/>
        <v>#VALUE!</v>
      </c>
    </row>
    <row r="107" spans="1:27" x14ac:dyDescent="0.25">
      <c r="A107" t="str">
        <f t="shared" si="2"/>
        <v>1864572093</v>
      </c>
      <c r="B107" s="1">
        <v>98</v>
      </c>
      <c r="C107">
        <v>1864572093</v>
      </c>
      <c r="D107" t="s">
        <v>42</v>
      </c>
      <c r="E107" t="s">
        <v>43</v>
      </c>
      <c r="F107" s="9">
        <v>56650</v>
      </c>
      <c r="G107" s="2">
        <v>44044</v>
      </c>
      <c r="H107" s="3">
        <v>0.74533564814814823</v>
      </c>
      <c r="I107" t="s">
        <v>54</v>
      </c>
      <c r="J107">
        <v>63503649801</v>
      </c>
      <c r="K107" s="4" t="s">
        <v>101</v>
      </c>
      <c r="N107" t="str">
        <f>IFERROR(IFERROR(VLOOKUP($A107,'K-NETT'!$A$1:$AF$37898,1,FALSE),VLOOKUP($A107,'K-Wallet'!$A$1:$M$5000,1,FALSE)),"NOT VALID")</f>
        <v>NOT VALID</v>
      </c>
      <c r="O107" t="str">
        <f>IFERROR(IFERROR(VLOOKUP($A107,'K-NETT'!$A$1:$AF$37898,11,FALSE),VLOOKUP($A107,'K-Wallet'!$A$1:$M$5000,0,FALSE)),"NOT VALID")</f>
        <v>NOT VALID</v>
      </c>
      <c r="P107" t="str">
        <f>IFERROR(IFERROR(VLOOKUP($A107,'K-NETT'!$A$1:$AF$37898,14,FALSE),VLOOKUP($A107,'K-Wallet'!$A$1:$M$5000,8,FALSE)),"NOT VALID")</f>
        <v>NOT VALID</v>
      </c>
      <c r="Q107" t="str">
        <f>IFERROR(IFERROR(VLOOKUP($A107,'K-NETT'!$A$1:$AF$37898,15,FALSE),VLOOKUP($A107,'K-Wallet'!$A$1:$M$5000,9,FALSE)),"NOT VALID")</f>
        <v>NOT VALID</v>
      </c>
      <c r="R107" t="str">
        <f>IFERROR(IFERROR(VLOOKUP($A107,'K-NETT'!$A$1:$AF$37898,16,FALSE),VLOOKUP($A107,'K-Wallet'!$A$1:$M$5000,0,FALSE)),"NOT VALID")</f>
        <v>NOT VALID</v>
      </c>
      <c r="S107" t="str">
        <f>IFERROR(IFERROR(VLOOKUP($A107,'K-NETT'!$A$1:$AF$37898,17,FALSE),VLOOKUP($A107,'K-Wallet'!$A$1:$M$5000,0,FALSE)),"NOT VALID")</f>
        <v>NOT VALID</v>
      </c>
      <c r="T107" t="str">
        <f>IFERROR(IFERROR(VLOOKUP($A107,'K-NETT'!$A$1:$AF$37898,18,FALSE),VLOOKUP($A107,'K-Wallet'!$A$1:$M$5000,0,FALSE)),"NOT VALID")</f>
        <v>NOT VALID</v>
      </c>
      <c r="U107" t="str">
        <f>IFERROR(IFERROR(VLOOKUP($A107,'K-NETT'!$A$1:$AF$37898,19,FALSE),VLOOKUP($A107,'K-Wallet'!$A$1:$M$5000,0,FALSE)),"NOT VALID")</f>
        <v>NOT VALID</v>
      </c>
      <c r="V107" t="str">
        <f>IFERROR(IFERROR(VLOOKUP($A107,'K-NETT'!$A$1:$AF$37898,20,FALSE),VLOOKUP($A107,'K-Wallet'!$A$1:$M$5000,0,FALSE)),"NOT VALID")</f>
        <v>NOT VALID</v>
      </c>
      <c r="W107" t="str">
        <f>IFERROR(IFERROR(VLOOKUP($A107,'K-NETT'!$A$1:$AF$37898,22,FALSE),VLOOKUP($A107,'K-Wallet'!$A$1:$M$5000,0,FALSE)),"NOT VALID")</f>
        <v>NOT VALID</v>
      </c>
      <c r="X107" t="str">
        <f>IFERROR(IFERROR(VLOOKUP($A107,'K-NETT'!$A$1:$AF$37898,23,FALSE),VLOOKUP($A107,'K-Wallet'!$A$1:$M$5000,0,FALSE)),"NOT VALID")</f>
        <v>NOT VALID</v>
      </c>
      <c r="Y107" t="str">
        <f>IFERROR(IFERROR(VLOOKUP($A107,'K-NETT'!$A$1:$AF$37898,26,FALSE),VLOOKUP($A107,'K-Wallet'!$A$1:$M$5000,0,FALSE)),"NOT VALID")</f>
        <v>NOT VALID</v>
      </c>
      <c r="Z107" t="str">
        <f>IFERROR(IFERROR(VLOOKUP($A107,'K-NETT'!$A$1:$AF$37898,30,FALSE),VLOOKUP($A107,'K-Wallet'!$A$1:$M$5000,11,FALSE)),"NOT VALID")</f>
        <v>NOT VALID</v>
      </c>
      <c r="AA107" s="31" t="e">
        <f t="shared" si="3"/>
        <v>#VALUE!</v>
      </c>
    </row>
    <row r="108" spans="1:27" x14ac:dyDescent="0.25">
      <c r="A108" t="str">
        <f t="shared" si="2"/>
        <v>1822472966</v>
      </c>
      <c r="B108" s="1">
        <v>99</v>
      </c>
      <c r="C108">
        <v>1822472966</v>
      </c>
      <c r="D108" t="s">
        <v>42</v>
      </c>
      <c r="E108" t="s">
        <v>43</v>
      </c>
      <c r="F108" s="9">
        <v>480650</v>
      </c>
      <c r="G108" s="2">
        <v>44044</v>
      </c>
      <c r="H108" s="3">
        <v>0.74589120370370365</v>
      </c>
      <c r="I108" t="s">
        <v>54</v>
      </c>
      <c r="J108">
        <v>63503863201</v>
      </c>
      <c r="K108" s="4" t="s">
        <v>101</v>
      </c>
      <c r="N108" t="str">
        <f>IFERROR(IFERROR(VLOOKUP($A108,'K-NETT'!$A$1:$AF$37898,1,FALSE),VLOOKUP($A108,'K-Wallet'!$A$1:$M$5000,1,FALSE)),"NOT VALID")</f>
        <v>NOT VALID</v>
      </c>
      <c r="O108" t="str">
        <f>IFERROR(IFERROR(VLOOKUP($A108,'K-NETT'!$A$1:$AF$37898,11,FALSE),VLOOKUP($A108,'K-Wallet'!$A$1:$M$5000,0,FALSE)),"NOT VALID")</f>
        <v>NOT VALID</v>
      </c>
      <c r="P108" t="str">
        <f>IFERROR(IFERROR(VLOOKUP($A108,'K-NETT'!$A$1:$AF$37898,14,FALSE),VLOOKUP($A108,'K-Wallet'!$A$1:$M$5000,8,FALSE)),"NOT VALID")</f>
        <v>NOT VALID</v>
      </c>
      <c r="Q108" t="str">
        <f>IFERROR(IFERROR(VLOOKUP($A108,'K-NETT'!$A$1:$AF$37898,15,FALSE),VLOOKUP($A108,'K-Wallet'!$A$1:$M$5000,9,FALSE)),"NOT VALID")</f>
        <v>NOT VALID</v>
      </c>
      <c r="R108" t="str">
        <f>IFERROR(IFERROR(VLOOKUP($A108,'K-NETT'!$A$1:$AF$37898,16,FALSE),VLOOKUP($A108,'K-Wallet'!$A$1:$M$5000,0,FALSE)),"NOT VALID")</f>
        <v>NOT VALID</v>
      </c>
      <c r="S108" t="str">
        <f>IFERROR(IFERROR(VLOOKUP($A108,'K-NETT'!$A$1:$AF$37898,17,FALSE),VLOOKUP($A108,'K-Wallet'!$A$1:$M$5000,0,FALSE)),"NOT VALID")</f>
        <v>NOT VALID</v>
      </c>
      <c r="T108" t="str">
        <f>IFERROR(IFERROR(VLOOKUP($A108,'K-NETT'!$A$1:$AF$37898,18,FALSE),VLOOKUP($A108,'K-Wallet'!$A$1:$M$5000,0,FALSE)),"NOT VALID")</f>
        <v>NOT VALID</v>
      </c>
      <c r="U108" t="str">
        <f>IFERROR(IFERROR(VLOOKUP($A108,'K-NETT'!$A$1:$AF$37898,19,FALSE),VLOOKUP($A108,'K-Wallet'!$A$1:$M$5000,0,FALSE)),"NOT VALID")</f>
        <v>NOT VALID</v>
      </c>
      <c r="V108" t="str">
        <f>IFERROR(IFERROR(VLOOKUP($A108,'K-NETT'!$A$1:$AF$37898,20,FALSE),VLOOKUP($A108,'K-Wallet'!$A$1:$M$5000,0,FALSE)),"NOT VALID")</f>
        <v>NOT VALID</v>
      </c>
      <c r="W108" t="str">
        <f>IFERROR(IFERROR(VLOOKUP($A108,'K-NETT'!$A$1:$AF$37898,22,FALSE),VLOOKUP($A108,'K-Wallet'!$A$1:$M$5000,0,FALSE)),"NOT VALID")</f>
        <v>NOT VALID</v>
      </c>
      <c r="X108" t="str">
        <f>IFERROR(IFERROR(VLOOKUP($A108,'K-NETT'!$A$1:$AF$37898,23,FALSE),VLOOKUP($A108,'K-Wallet'!$A$1:$M$5000,0,FALSE)),"NOT VALID")</f>
        <v>NOT VALID</v>
      </c>
      <c r="Y108" t="str">
        <f>IFERROR(IFERROR(VLOOKUP($A108,'K-NETT'!$A$1:$AF$37898,26,FALSE),VLOOKUP($A108,'K-Wallet'!$A$1:$M$5000,0,FALSE)),"NOT VALID")</f>
        <v>NOT VALID</v>
      </c>
      <c r="Z108" t="str">
        <f>IFERROR(IFERROR(VLOOKUP($A108,'K-NETT'!$A$1:$AF$37898,30,FALSE),VLOOKUP($A108,'K-Wallet'!$A$1:$M$5000,11,FALSE)),"NOT VALID")</f>
        <v>NOT VALID</v>
      </c>
      <c r="AA108" s="31" t="e">
        <f t="shared" si="3"/>
        <v>#VALUE!</v>
      </c>
    </row>
    <row r="109" spans="1:27" x14ac:dyDescent="0.25">
      <c r="A109" t="str">
        <f t="shared" si="2"/>
        <v>1629372099</v>
      </c>
      <c r="B109" s="1">
        <v>100</v>
      </c>
      <c r="C109">
        <v>1629372099</v>
      </c>
      <c r="D109" t="s">
        <v>42</v>
      </c>
      <c r="E109" t="s">
        <v>43</v>
      </c>
      <c r="F109" s="9">
        <v>176650</v>
      </c>
      <c r="G109" s="2">
        <v>44044</v>
      </c>
      <c r="H109" s="3">
        <v>0.74645833333333333</v>
      </c>
      <c r="I109" t="s">
        <v>54</v>
      </c>
      <c r="J109">
        <v>63504080501</v>
      </c>
      <c r="K109" s="4" t="s">
        <v>101</v>
      </c>
      <c r="N109" t="str">
        <f>IFERROR(IFERROR(VLOOKUP($A109,'K-NETT'!$A$1:$AF$37898,1,FALSE),VLOOKUP($A109,'K-Wallet'!$A$1:$M$5000,1,FALSE)),"NOT VALID")</f>
        <v>NOT VALID</v>
      </c>
      <c r="O109" t="str">
        <f>IFERROR(IFERROR(VLOOKUP($A109,'K-NETT'!$A$1:$AF$37898,11,FALSE),VLOOKUP($A109,'K-Wallet'!$A$1:$M$5000,0,FALSE)),"NOT VALID")</f>
        <v>NOT VALID</v>
      </c>
      <c r="P109" t="str">
        <f>IFERROR(IFERROR(VLOOKUP($A109,'K-NETT'!$A$1:$AF$37898,14,FALSE),VLOOKUP($A109,'K-Wallet'!$A$1:$M$5000,8,FALSE)),"NOT VALID")</f>
        <v>NOT VALID</v>
      </c>
      <c r="Q109" t="str">
        <f>IFERROR(IFERROR(VLOOKUP($A109,'K-NETT'!$A$1:$AF$37898,15,FALSE),VLOOKUP($A109,'K-Wallet'!$A$1:$M$5000,9,FALSE)),"NOT VALID")</f>
        <v>NOT VALID</v>
      </c>
      <c r="R109" t="str">
        <f>IFERROR(IFERROR(VLOOKUP($A109,'K-NETT'!$A$1:$AF$37898,16,FALSE),VLOOKUP($A109,'K-Wallet'!$A$1:$M$5000,0,FALSE)),"NOT VALID")</f>
        <v>NOT VALID</v>
      </c>
      <c r="S109" t="str">
        <f>IFERROR(IFERROR(VLOOKUP($A109,'K-NETT'!$A$1:$AF$37898,17,FALSE),VLOOKUP($A109,'K-Wallet'!$A$1:$M$5000,0,FALSE)),"NOT VALID")</f>
        <v>NOT VALID</v>
      </c>
      <c r="T109" t="str">
        <f>IFERROR(IFERROR(VLOOKUP($A109,'K-NETT'!$A$1:$AF$37898,18,FALSE),VLOOKUP($A109,'K-Wallet'!$A$1:$M$5000,0,FALSE)),"NOT VALID")</f>
        <v>NOT VALID</v>
      </c>
      <c r="U109" t="str">
        <f>IFERROR(IFERROR(VLOOKUP($A109,'K-NETT'!$A$1:$AF$37898,19,FALSE),VLOOKUP($A109,'K-Wallet'!$A$1:$M$5000,0,FALSE)),"NOT VALID")</f>
        <v>NOT VALID</v>
      </c>
      <c r="V109" t="str">
        <f>IFERROR(IFERROR(VLOOKUP($A109,'K-NETT'!$A$1:$AF$37898,20,FALSE),VLOOKUP($A109,'K-Wallet'!$A$1:$M$5000,0,FALSE)),"NOT VALID")</f>
        <v>NOT VALID</v>
      </c>
      <c r="W109" t="str">
        <f>IFERROR(IFERROR(VLOOKUP($A109,'K-NETT'!$A$1:$AF$37898,22,FALSE),VLOOKUP($A109,'K-Wallet'!$A$1:$M$5000,0,FALSE)),"NOT VALID")</f>
        <v>NOT VALID</v>
      </c>
      <c r="X109" t="str">
        <f>IFERROR(IFERROR(VLOOKUP($A109,'K-NETT'!$A$1:$AF$37898,23,FALSE),VLOOKUP($A109,'K-Wallet'!$A$1:$M$5000,0,FALSE)),"NOT VALID")</f>
        <v>NOT VALID</v>
      </c>
      <c r="Y109" t="str">
        <f>IFERROR(IFERROR(VLOOKUP($A109,'K-NETT'!$A$1:$AF$37898,26,FALSE),VLOOKUP($A109,'K-Wallet'!$A$1:$M$5000,0,FALSE)),"NOT VALID")</f>
        <v>NOT VALID</v>
      </c>
      <c r="Z109" t="str">
        <f>IFERROR(IFERROR(VLOOKUP($A109,'K-NETT'!$A$1:$AF$37898,30,FALSE),VLOOKUP($A109,'K-Wallet'!$A$1:$M$5000,11,FALSE)),"NOT VALID")</f>
        <v>NOT VALID</v>
      </c>
      <c r="AA109" s="31" t="e">
        <f t="shared" si="3"/>
        <v>#VALUE!</v>
      </c>
    </row>
    <row r="110" spans="1:27" x14ac:dyDescent="0.25">
      <c r="A110" t="str">
        <f t="shared" si="2"/>
        <v>1916282237</v>
      </c>
      <c r="B110" s="1">
        <v>101</v>
      </c>
      <c r="C110">
        <v>1916282237</v>
      </c>
      <c r="D110" t="s">
        <v>42</v>
      </c>
      <c r="E110" t="s">
        <v>43</v>
      </c>
      <c r="F110" s="9">
        <v>79650</v>
      </c>
      <c r="G110" s="2">
        <v>44044</v>
      </c>
      <c r="H110" s="3">
        <v>0.7880787037037037</v>
      </c>
      <c r="I110" t="s">
        <v>44</v>
      </c>
      <c r="J110">
        <v>63519977801</v>
      </c>
      <c r="K110" s="4" t="s">
        <v>101</v>
      </c>
      <c r="N110" t="str">
        <f>IFERROR(IFERROR(VLOOKUP($A110,'K-NETT'!$A$1:$AF$37898,1,FALSE),VLOOKUP($A110,'K-Wallet'!$A$1:$M$5000,1,FALSE)),"NOT VALID")</f>
        <v>NOT VALID</v>
      </c>
      <c r="O110" t="str">
        <f>IFERROR(IFERROR(VLOOKUP($A110,'K-NETT'!$A$1:$AF$37898,11,FALSE),VLOOKUP($A110,'K-Wallet'!$A$1:$M$5000,0,FALSE)),"NOT VALID")</f>
        <v>NOT VALID</v>
      </c>
      <c r="P110" t="str">
        <f>IFERROR(IFERROR(VLOOKUP($A110,'K-NETT'!$A$1:$AF$37898,14,FALSE),VLOOKUP($A110,'K-Wallet'!$A$1:$M$5000,8,FALSE)),"NOT VALID")</f>
        <v>NOT VALID</v>
      </c>
      <c r="Q110" t="str">
        <f>IFERROR(IFERROR(VLOOKUP($A110,'K-NETT'!$A$1:$AF$37898,15,FALSE),VLOOKUP($A110,'K-Wallet'!$A$1:$M$5000,9,FALSE)),"NOT VALID")</f>
        <v>NOT VALID</v>
      </c>
      <c r="R110" t="str">
        <f>IFERROR(IFERROR(VLOOKUP($A110,'K-NETT'!$A$1:$AF$37898,16,FALSE),VLOOKUP($A110,'K-Wallet'!$A$1:$M$5000,0,FALSE)),"NOT VALID")</f>
        <v>NOT VALID</v>
      </c>
      <c r="S110" t="str">
        <f>IFERROR(IFERROR(VLOOKUP($A110,'K-NETT'!$A$1:$AF$37898,17,FALSE),VLOOKUP($A110,'K-Wallet'!$A$1:$M$5000,0,FALSE)),"NOT VALID")</f>
        <v>NOT VALID</v>
      </c>
      <c r="T110" t="str">
        <f>IFERROR(IFERROR(VLOOKUP($A110,'K-NETT'!$A$1:$AF$37898,18,FALSE),VLOOKUP($A110,'K-Wallet'!$A$1:$M$5000,0,FALSE)),"NOT VALID")</f>
        <v>NOT VALID</v>
      </c>
      <c r="U110" t="str">
        <f>IFERROR(IFERROR(VLOOKUP($A110,'K-NETT'!$A$1:$AF$37898,19,FALSE),VLOOKUP($A110,'K-Wallet'!$A$1:$M$5000,0,FALSE)),"NOT VALID")</f>
        <v>NOT VALID</v>
      </c>
      <c r="V110" t="str">
        <f>IFERROR(IFERROR(VLOOKUP($A110,'K-NETT'!$A$1:$AF$37898,20,FALSE),VLOOKUP($A110,'K-Wallet'!$A$1:$M$5000,0,FALSE)),"NOT VALID")</f>
        <v>NOT VALID</v>
      </c>
      <c r="W110" t="str">
        <f>IFERROR(IFERROR(VLOOKUP($A110,'K-NETT'!$A$1:$AF$37898,22,FALSE),VLOOKUP($A110,'K-Wallet'!$A$1:$M$5000,0,FALSE)),"NOT VALID")</f>
        <v>NOT VALID</v>
      </c>
      <c r="X110" t="str">
        <f>IFERROR(IFERROR(VLOOKUP($A110,'K-NETT'!$A$1:$AF$37898,23,FALSE),VLOOKUP($A110,'K-Wallet'!$A$1:$M$5000,0,FALSE)),"NOT VALID")</f>
        <v>NOT VALID</v>
      </c>
      <c r="Y110" t="str">
        <f>IFERROR(IFERROR(VLOOKUP($A110,'K-NETT'!$A$1:$AF$37898,26,FALSE),VLOOKUP($A110,'K-Wallet'!$A$1:$M$5000,0,FALSE)),"NOT VALID")</f>
        <v>NOT VALID</v>
      </c>
      <c r="Z110" t="str">
        <f>IFERROR(IFERROR(VLOOKUP($A110,'K-NETT'!$A$1:$AF$37898,30,FALSE),VLOOKUP($A110,'K-Wallet'!$A$1:$M$5000,11,FALSE)),"NOT VALID")</f>
        <v>NOT VALID</v>
      </c>
      <c r="AA110" s="31" t="e">
        <f t="shared" si="3"/>
        <v>#VALUE!</v>
      </c>
    </row>
    <row r="111" spans="1:27" x14ac:dyDescent="0.25">
      <c r="A111" t="str">
        <f t="shared" si="2"/>
        <v>1384382692</v>
      </c>
      <c r="B111" s="1">
        <v>102</v>
      </c>
      <c r="C111">
        <v>1384382692</v>
      </c>
      <c r="D111" t="s">
        <v>42</v>
      </c>
      <c r="E111" t="s">
        <v>43</v>
      </c>
      <c r="F111" s="9">
        <v>79650</v>
      </c>
      <c r="G111" s="2">
        <v>44044</v>
      </c>
      <c r="H111" s="3">
        <v>0.79554398148148142</v>
      </c>
      <c r="I111" t="s">
        <v>44</v>
      </c>
      <c r="J111">
        <v>63522952401</v>
      </c>
      <c r="K111" s="4" t="s">
        <v>101</v>
      </c>
      <c r="N111" t="str">
        <f>IFERROR(IFERROR(VLOOKUP($A111,'K-NETT'!$A$1:$AF$37898,1,FALSE),VLOOKUP($A111,'K-Wallet'!$A$1:$M$5000,1,FALSE)),"NOT VALID")</f>
        <v>NOT VALID</v>
      </c>
      <c r="O111" t="str">
        <f>IFERROR(IFERROR(VLOOKUP($A111,'K-NETT'!$A$1:$AF$37898,11,FALSE),VLOOKUP($A111,'K-Wallet'!$A$1:$M$5000,0,FALSE)),"NOT VALID")</f>
        <v>NOT VALID</v>
      </c>
      <c r="P111" t="str">
        <f>IFERROR(IFERROR(VLOOKUP($A111,'K-NETT'!$A$1:$AF$37898,14,FALSE),VLOOKUP($A111,'K-Wallet'!$A$1:$M$5000,8,FALSE)),"NOT VALID")</f>
        <v>NOT VALID</v>
      </c>
      <c r="Q111" t="str">
        <f>IFERROR(IFERROR(VLOOKUP($A111,'K-NETT'!$A$1:$AF$37898,15,FALSE),VLOOKUP($A111,'K-Wallet'!$A$1:$M$5000,9,FALSE)),"NOT VALID")</f>
        <v>NOT VALID</v>
      </c>
      <c r="R111" t="str">
        <f>IFERROR(IFERROR(VLOOKUP($A111,'K-NETT'!$A$1:$AF$37898,16,FALSE),VLOOKUP($A111,'K-Wallet'!$A$1:$M$5000,0,FALSE)),"NOT VALID")</f>
        <v>NOT VALID</v>
      </c>
      <c r="S111" t="str">
        <f>IFERROR(IFERROR(VLOOKUP($A111,'K-NETT'!$A$1:$AF$37898,17,FALSE),VLOOKUP($A111,'K-Wallet'!$A$1:$M$5000,0,FALSE)),"NOT VALID")</f>
        <v>NOT VALID</v>
      </c>
      <c r="T111" t="str">
        <f>IFERROR(IFERROR(VLOOKUP($A111,'K-NETT'!$A$1:$AF$37898,18,FALSE),VLOOKUP($A111,'K-Wallet'!$A$1:$M$5000,0,FALSE)),"NOT VALID")</f>
        <v>NOT VALID</v>
      </c>
      <c r="U111" t="str">
        <f>IFERROR(IFERROR(VLOOKUP($A111,'K-NETT'!$A$1:$AF$37898,19,FALSE),VLOOKUP($A111,'K-Wallet'!$A$1:$M$5000,0,FALSE)),"NOT VALID")</f>
        <v>NOT VALID</v>
      </c>
      <c r="V111" t="str">
        <f>IFERROR(IFERROR(VLOOKUP($A111,'K-NETT'!$A$1:$AF$37898,20,FALSE),VLOOKUP($A111,'K-Wallet'!$A$1:$M$5000,0,FALSE)),"NOT VALID")</f>
        <v>NOT VALID</v>
      </c>
      <c r="W111" t="str">
        <f>IFERROR(IFERROR(VLOOKUP($A111,'K-NETT'!$A$1:$AF$37898,22,FALSE),VLOOKUP($A111,'K-Wallet'!$A$1:$M$5000,0,FALSE)),"NOT VALID")</f>
        <v>NOT VALID</v>
      </c>
      <c r="X111" t="str">
        <f>IFERROR(IFERROR(VLOOKUP($A111,'K-NETT'!$A$1:$AF$37898,23,FALSE),VLOOKUP($A111,'K-Wallet'!$A$1:$M$5000,0,FALSE)),"NOT VALID")</f>
        <v>NOT VALID</v>
      </c>
      <c r="Y111" t="str">
        <f>IFERROR(IFERROR(VLOOKUP($A111,'K-NETT'!$A$1:$AF$37898,26,FALSE),VLOOKUP($A111,'K-Wallet'!$A$1:$M$5000,0,FALSE)),"NOT VALID")</f>
        <v>NOT VALID</v>
      </c>
      <c r="Z111" t="str">
        <f>IFERROR(IFERROR(VLOOKUP($A111,'K-NETT'!$A$1:$AF$37898,30,FALSE),VLOOKUP($A111,'K-Wallet'!$A$1:$M$5000,11,FALSE)),"NOT VALID")</f>
        <v>NOT VALID</v>
      </c>
      <c r="AA111" s="31" t="e">
        <f t="shared" si="3"/>
        <v>#VALUE!</v>
      </c>
    </row>
    <row r="112" spans="1:27" x14ac:dyDescent="0.25">
      <c r="A112" t="str">
        <f t="shared" si="2"/>
        <v>1758382120</v>
      </c>
      <c r="B112" s="1">
        <v>103</v>
      </c>
      <c r="C112">
        <v>1758382120</v>
      </c>
      <c r="D112" t="s">
        <v>42</v>
      </c>
      <c r="E112" t="s">
        <v>43</v>
      </c>
      <c r="F112" s="9">
        <v>166650</v>
      </c>
      <c r="G112" s="2">
        <v>44044</v>
      </c>
      <c r="H112" s="3">
        <v>0.80034722222222221</v>
      </c>
      <c r="I112" t="s">
        <v>44</v>
      </c>
      <c r="J112">
        <v>63524763801</v>
      </c>
      <c r="K112" s="4" t="s">
        <v>101</v>
      </c>
      <c r="N112" t="str">
        <f>IFERROR(IFERROR(VLOOKUP($A112,'K-NETT'!$A$1:$AF$37898,1,FALSE),VLOOKUP($A112,'K-Wallet'!$A$1:$M$5000,1,FALSE)),"NOT VALID")</f>
        <v>NOT VALID</v>
      </c>
      <c r="O112" t="str">
        <f>IFERROR(IFERROR(VLOOKUP($A112,'K-NETT'!$A$1:$AF$37898,11,FALSE),VLOOKUP($A112,'K-Wallet'!$A$1:$M$5000,0,FALSE)),"NOT VALID")</f>
        <v>NOT VALID</v>
      </c>
      <c r="P112" t="str">
        <f>IFERROR(IFERROR(VLOOKUP($A112,'K-NETT'!$A$1:$AF$37898,14,FALSE),VLOOKUP($A112,'K-Wallet'!$A$1:$M$5000,8,FALSE)),"NOT VALID")</f>
        <v>NOT VALID</v>
      </c>
      <c r="Q112" t="str">
        <f>IFERROR(IFERROR(VLOOKUP($A112,'K-NETT'!$A$1:$AF$37898,15,FALSE),VLOOKUP($A112,'K-Wallet'!$A$1:$M$5000,9,FALSE)),"NOT VALID")</f>
        <v>NOT VALID</v>
      </c>
      <c r="R112" t="str">
        <f>IFERROR(IFERROR(VLOOKUP($A112,'K-NETT'!$A$1:$AF$37898,16,FALSE),VLOOKUP($A112,'K-Wallet'!$A$1:$M$5000,0,FALSE)),"NOT VALID")</f>
        <v>NOT VALID</v>
      </c>
      <c r="S112" t="str">
        <f>IFERROR(IFERROR(VLOOKUP($A112,'K-NETT'!$A$1:$AF$37898,17,FALSE),VLOOKUP($A112,'K-Wallet'!$A$1:$M$5000,0,FALSE)),"NOT VALID")</f>
        <v>NOT VALID</v>
      </c>
      <c r="T112" t="str">
        <f>IFERROR(IFERROR(VLOOKUP($A112,'K-NETT'!$A$1:$AF$37898,18,FALSE),VLOOKUP($A112,'K-Wallet'!$A$1:$M$5000,0,FALSE)),"NOT VALID")</f>
        <v>NOT VALID</v>
      </c>
      <c r="U112" t="str">
        <f>IFERROR(IFERROR(VLOOKUP($A112,'K-NETT'!$A$1:$AF$37898,19,FALSE),VLOOKUP($A112,'K-Wallet'!$A$1:$M$5000,0,FALSE)),"NOT VALID")</f>
        <v>NOT VALID</v>
      </c>
      <c r="V112" t="str">
        <f>IFERROR(IFERROR(VLOOKUP($A112,'K-NETT'!$A$1:$AF$37898,20,FALSE),VLOOKUP($A112,'K-Wallet'!$A$1:$M$5000,0,FALSE)),"NOT VALID")</f>
        <v>NOT VALID</v>
      </c>
      <c r="W112" t="str">
        <f>IFERROR(IFERROR(VLOOKUP($A112,'K-NETT'!$A$1:$AF$37898,22,FALSE),VLOOKUP($A112,'K-Wallet'!$A$1:$M$5000,0,FALSE)),"NOT VALID")</f>
        <v>NOT VALID</v>
      </c>
      <c r="X112" t="str">
        <f>IFERROR(IFERROR(VLOOKUP($A112,'K-NETT'!$A$1:$AF$37898,23,FALSE),VLOOKUP($A112,'K-Wallet'!$A$1:$M$5000,0,FALSE)),"NOT VALID")</f>
        <v>NOT VALID</v>
      </c>
      <c r="Y112" t="str">
        <f>IFERROR(IFERROR(VLOOKUP($A112,'K-NETT'!$A$1:$AF$37898,26,FALSE),VLOOKUP($A112,'K-Wallet'!$A$1:$M$5000,0,FALSE)),"NOT VALID")</f>
        <v>NOT VALID</v>
      </c>
      <c r="Z112" t="str">
        <f>IFERROR(IFERROR(VLOOKUP($A112,'K-NETT'!$A$1:$AF$37898,30,FALSE),VLOOKUP($A112,'K-Wallet'!$A$1:$M$5000,11,FALSE)),"NOT VALID")</f>
        <v>NOT VALID</v>
      </c>
      <c r="AA112" s="31" t="e">
        <f t="shared" si="3"/>
        <v>#VALUE!</v>
      </c>
    </row>
    <row r="113" spans="1:27" x14ac:dyDescent="0.25">
      <c r="A113" t="str">
        <f t="shared" si="2"/>
        <v>1733582320</v>
      </c>
      <c r="B113" s="1">
        <v>104</v>
      </c>
      <c r="C113">
        <v>1733582320</v>
      </c>
      <c r="D113" t="s">
        <v>42</v>
      </c>
      <c r="E113" t="s">
        <v>43</v>
      </c>
      <c r="F113" s="9">
        <v>202650</v>
      </c>
      <c r="G113" s="2">
        <v>44044</v>
      </c>
      <c r="H113" s="3">
        <v>0.81712962962962965</v>
      </c>
      <c r="I113" t="s">
        <v>44</v>
      </c>
      <c r="J113">
        <v>63531117601</v>
      </c>
      <c r="K113" s="4" t="s">
        <v>101</v>
      </c>
      <c r="N113" t="str">
        <f>IFERROR(IFERROR(VLOOKUP($A113,'K-NETT'!$A$1:$AF$37898,1,FALSE),VLOOKUP($A113,'K-Wallet'!$A$1:$M$5000,1,FALSE)),"NOT VALID")</f>
        <v>NOT VALID</v>
      </c>
      <c r="O113" t="str">
        <f>IFERROR(IFERROR(VLOOKUP($A113,'K-NETT'!$A$1:$AF$37898,11,FALSE),VLOOKUP($A113,'K-Wallet'!$A$1:$M$5000,0,FALSE)),"NOT VALID")</f>
        <v>NOT VALID</v>
      </c>
      <c r="P113" t="str">
        <f>IFERROR(IFERROR(VLOOKUP($A113,'K-NETT'!$A$1:$AF$37898,14,FALSE),VLOOKUP($A113,'K-Wallet'!$A$1:$M$5000,8,FALSE)),"NOT VALID")</f>
        <v>NOT VALID</v>
      </c>
      <c r="Q113" t="str">
        <f>IFERROR(IFERROR(VLOOKUP($A113,'K-NETT'!$A$1:$AF$37898,15,FALSE),VLOOKUP($A113,'K-Wallet'!$A$1:$M$5000,9,FALSE)),"NOT VALID")</f>
        <v>NOT VALID</v>
      </c>
      <c r="R113" t="str">
        <f>IFERROR(IFERROR(VLOOKUP($A113,'K-NETT'!$A$1:$AF$37898,16,FALSE),VLOOKUP($A113,'K-Wallet'!$A$1:$M$5000,0,FALSE)),"NOT VALID")</f>
        <v>NOT VALID</v>
      </c>
      <c r="S113" t="str">
        <f>IFERROR(IFERROR(VLOOKUP($A113,'K-NETT'!$A$1:$AF$37898,17,FALSE),VLOOKUP($A113,'K-Wallet'!$A$1:$M$5000,0,FALSE)),"NOT VALID")</f>
        <v>NOT VALID</v>
      </c>
      <c r="T113" t="str">
        <f>IFERROR(IFERROR(VLOOKUP($A113,'K-NETT'!$A$1:$AF$37898,18,FALSE),VLOOKUP($A113,'K-Wallet'!$A$1:$M$5000,0,FALSE)),"NOT VALID")</f>
        <v>NOT VALID</v>
      </c>
      <c r="U113" t="str">
        <f>IFERROR(IFERROR(VLOOKUP($A113,'K-NETT'!$A$1:$AF$37898,19,FALSE),VLOOKUP($A113,'K-Wallet'!$A$1:$M$5000,0,FALSE)),"NOT VALID")</f>
        <v>NOT VALID</v>
      </c>
      <c r="V113" t="str">
        <f>IFERROR(IFERROR(VLOOKUP($A113,'K-NETT'!$A$1:$AF$37898,20,FALSE),VLOOKUP($A113,'K-Wallet'!$A$1:$M$5000,0,FALSE)),"NOT VALID")</f>
        <v>NOT VALID</v>
      </c>
      <c r="W113" t="str">
        <f>IFERROR(IFERROR(VLOOKUP($A113,'K-NETT'!$A$1:$AF$37898,22,FALSE),VLOOKUP($A113,'K-Wallet'!$A$1:$M$5000,0,FALSE)),"NOT VALID")</f>
        <v>NOT VALID</v>
      </c>
      <c r="X113" t="str">
        <f>IFERROR(IFERROR(VLOOKUP($A113,'K-NETT'!$A$1:$AF$37898,23,FALSE),VLOOKUP($A113,'K-Wallet'!$A$1:$M$5000,0,FALSE)),"NOT VALID")</f>
        <v>NOT VALID</v>
      </c>
      <c r="Y113" t="str">
        <f>IFERROR(IFERROR(VLOOKUP($A113,'K-NETT'!$A$1:$AF$37898,26,FALSE),VLOOKUP($A113,'K-Wallet'!$A$1:$M$5000,0,FALSE)),"NOT VALID")</f>
        <v>NOT VALID</v>
      </c>
      <c r="Z113" t="str">
        <f>IFERROR(IFERROR(VLOOKUP($A113,'K-NETT'!$A$1:$AF$37898,30,FALSE),VLOOKUP($A113,'K-Wallet'!$A$1:$M$5000,11,FALSE)),"NOT VALID")</f>
        <v>NOT VALID</v>
      </c>
      <c r="AA113" s="31" t="e">
        <f t="shared" si="3"/>
        <v>#VALUE!</v>
      </c>
    </row>
    <row r="114" spans="1:27" x14ac:dyDescent="0.25">
      <c r="A114" t="str">
        <f t="shared" si="2"/>
        <v>1233782835</v>
      </c>
      <c r="B114" s="1">
        <v>105</v>
      </c>
      <c r="C114">
        <v>1233782835</v>
      </c>
      <c r="D114" t="s">
        <v>42</v>
      </c>
      <c r="E114" t="s">
        <v>43</v>
      </c>
      <c r="F114" s="9">
        <v>346650</v>
      </c>
      <c r="G114" s="2">
        <v>44044</v>
      </c>
      <c r="H114" s="3">
        <v>0.8404166666666667</v>
      </c>
      <c r="I114" t="s">
        <v>44</v>
      </c>
      <c r="J114">
        <v>63539608001</v>
      </c>
      <c r="K114" s="4" t="s">
        <v>101</v>
      </c>
      <c r="N114" t="str">
        <f>IFERROR(IFERROR(VLOOKUP($A114,'K-NETT'!$A$1:$AF$37898,1,FALSE),VLOOKUP($A114,'K-Wallet'!$A$1:$M$5000,1,FALSE)),"NOT VALID")</f>
        <v>NOT VALID</v>
      </c>
      <c r="O114" t="str">
        <f>IFERROR(IFERROR(VLOOKUP($A114,'K-NETT'!$A$1:$AF$37898,11,FALSE),VLOOKUP($A114,'K-Wallet'!$A$1:$M$5000,0,FALSE)),"NOT VALID")</f>
        <v>NOT VALID</v>
      </c>
      <c r="P114" t="str">
        <f>IFERROR(IFERROR(VLOOKUP($A114,'K-NETT'!$A$1:$AF$37898,14,FALSE),VLOOKUP($A114,'K-Wallet'!$A$1:$M$5000,8,FALSE)),"NOT VALID")</f>
        <v>NOT VALID</v>
      </c>
      <c r="Q114" t="str">
        <f>IFERROR(IFERROR(VLOOKUP($A114,'K-NETT'!$A$1:$AF$37898,15,FALSE),VLOOKUP($A114,'K-Wallet'!$A$1:$M$5000,9,FALSE)),"NOT VALID")</f>
        <v>NOT VALID</v>
      </c>
      <c r="R114" t="str">
        <f>IFERROR(IFERROR(VLOOKUP($A114,'K-NETT'!$A$1:$AF$37898,16,FALSE),VLOOKUP($A114,'K-Wallet'!$A$1:$M$5000,0,FALSE)),"NOT VALID")</f>
        <v>NOT VALID</v>
      </c>
      <c r="S114" t="str">
        <f>IFERROR(IFERROR(VLOOKUP($A114,'K-NETT'!$A$1:$AF$37898,17,FALSE),VLOOKUP($A114,'K-Wallet'!$A$1:$M$5000,0,FALSE)),"NOT VALID")</f>
        <v>NOT VALID</v>
      </c>
      <c r="T114" t="str">
        <f>IFERROR(IFERROR(VLOOKUP($A114,'K-NETT'!$A$1:$AF$37898,18,FALSE),VLOOKUP($A114,'K-Wallet'!$A$1:$M$5000,0,FALSE)),"NOT VALID")</f>
        <v>NOT VALID</v>
      </c>
      <c r="U114" t="str">
        <f>IFERROR(IFERROR(VLOOKUP($A114,'K-NETT'!$A$1:$AF$37898,19,FALSE),VLOOKUP($A114,'K-Wallet'!$A$1:$M$5000,0,FALSE)),"NOT VALID")</f>
        <v>NOT VALID</v>
      </c>
      <c r="V114" t="str">
        <f>IFERROR(IFERROR(VLOOKUP($A114,'K-NETT'!$A$1:$AF$37898,20,FALSE),VLOOKUP($A114,'K-Wallet'!$A$1:$M$5000,0,FALSE)),"NOT VALID")</f>
        <v>NOT VALID</v>
      </c>
      <c r="W114" t="str">
        <f>IFERROR(IFERROR(VLOOKUP($A114,'K-NETT'!$A$1:$AF$37898,22,FALSE),VLOOKUP($A114,'K-Wallet'!$A$1:$M$5000,0,FALSE)),"NOT VALID")</f>
        <v>NOT VALID</v>
      </c>
      <c r="X114" t="str">
        <f>IFERROR(IFERROR(VLOOKUP($A114,'K-NETT'!$A$1:$AF$37898,23,FALSE),VLOOKUP($A114,'K-Wallet'!$A$1:$M$5000,0,FALSE)),"NOT VALID")</f>
        <v>NOT VALID</v>
      </c>
      <c r="Y114" t="str">
        <f>IFERROR(IFERROR(VLOOKUP($A114,'K-NETT'!$A$1:$AF$37898,26,FALSE),VLOOKUP($A114,'K-Wallet'!$A$1:$M$5000,0,FALSE)),"NOT VALID")</f>
        <v>NOT VALID</v>
      </c>
      <c r="Z114" t="str">
        <f>IFERROR(IFERROR(VLOOKUP($A114,'K-NETT'!$A$1:$AF$37898,30,FALSE),VLOOKUP($A114,'K-Wallet'!$A$1:$M$5000,11,FALSE)),"NOT VALID")</f>
        <v>NOT VALID</v>
      </c>
      <c r="AA114" s="31" t="e">
        <f t="shared" si="3"/>
        <v>#VALUE!</v>
      </c>
    </row>
    <row r="115" spans="1:27" x14ac:dyDescent="0.25">
      <c r="A115" t="str">
        <f t="shared" si="2"/>
        <v>1053882991</v>
      </c>
      <c r="B115" s="1">
        <v>106</v>
      </c>
      <c r="C115">
        <v>1053882991</v>
      </c>
      <c r="D115" t="s">
        <v>42</v>
      </c>
      <c r="E115" t="s">
        <v>43</v>
      </c>
      <c r="F115" s="9">
        <v>848650</v>
      </c>
      <c r="G115" s="2">
        <v>44044</v>
      </c>
      <c r="H115" s="3">
        <v>0.8537499999999999</v>
      </c>
      <c r="I115" t="s">
        <v>44</v>
      </c>
      <c r="J115">
        <v>63544117101</v>
      </c>
      <c r="K115" s="4" t="s">
        <v>101</v>
      </c>
      <c r="N115" t="str">
        <f>IFERROR(IFERROR(VLOOKUP($A115,'K-NETT'!$A$1:$AF$37898,1,FALSE),VLOOKUP($A115,'K-Wallet'!$A$1:$M$5000,1,FALSE)),"NOT VALID")</f>
        <v>NOT VALID</v>
      </c>
      <c r="O115" t="str">
        <f>IFERROR(IFERROR(VLOOKUP($A115,'K-NETT'!$A$1:$AF$37898,11,FALSE),VLOOKUP($A115,'K-Wallet'!$A$1:$M$5000,0,FALSE)),"NOT VALID")</f>
        <v>NOT VALID</v>
      </c>
      <c r="P115" t="str">
        <f>IFERROR(IFERROR(VLOOKUP($A115,'K-NETT'!$A$1:$AF$37898,14,FALSE),VLOOKUP($A115,'K-Wallet'!$A$1:$M$5000,8,FALSE)),"NOT VALID")</f>
        <v>NOT VALID</v>
      </c>
      <c r="Q115" t="str">
        <f>IFERROR(IFERROR(VLOOKUP($A115,'K-NETT'!$A$1:$AF$37898,15,FALSE),VLOOKUP($A115,'K-Wallet'!$A$1:$M$5000,9,FALSE)),"NOT VALID")</f>
        <v>NOT VALID</v>
      </c>
      <c r="R115" t="str">
        <f>IFERROR(IFERROR(VLOOKUP($A115,'K-NETT'!$A$1:$AF$37898,16,FALSE),VLOOKUP($A115,'K-Wallet'!$A$1:$M$5000,0,FALSE)),"NOT VALID")</f>
        <v>NOT VALID</v>
      </c>
      <c r="S115" t="str">
        <f>IFERROR(IFERROR(VLOOKUP($A115,'K-NETT'!$A$1:$AF$37898,17,FALSE),VLOOKUP($A115,'K-Wallet'!$A$1:$M$5000,0,FALSE)),"NOT VALID")</f>
        <v>NOT VALID</v>
      </c>
      <c r="T115" t="str">
        <f>IFERROR(IFERROR(VLOOKUP($A115,'K-NETT'!$A$1:$AF$37898,18,FALSE),VLOOKUP($A115,'K-Wallet'!$A$1:$M$5000,0,FALSE)),"NOT VALID")</f>
        <v>NOT VALID</v>
      </c>
      <c r="U115" t="str">
        <f>IFERROR(IFERROR(VLOOKUP($A115,'K-NETT'!$A$1:$AF$37898,19,FALSE),VLOOKUP($A115,'K-Wallet'!$A$1:$M$5000,0,FALSE)),"NOT VALID")</f>
        <v>NOT VALID</v>
      </c>
      <c r="V115" t="str">
        <f>IFERROR(IFERROR(VLOOKUP($A115,'K-NETT'!$A$1:$AF$37898,20,FALSE),VLOOKUP($A115,'K-Wallet'!$A$1:$M$5000,0,FALSE)),"NOT VALID")</f>
        <v>NOT VALID</v>
      </c>
      <c r="W115" t="str">
        <f>IFERROR(IFERROR(VLOOKUP($A115,'K-NETT'!$A$1:$AF$37898,22,FALSE),VLOOKUP($A115,'K-Wallet'!$A$1:$M$5000,0,FALSE)),"NOT VALID")</f>
        <v>NOT VALID</v>
      </c>
      <c r="X115" t="str">
        <f>IFERROR(IFERROR(VLOOKUP($A115,'K-NETT'!$A$1:$AF$37898,23,FALSE),VLOOKUP($A115,'K-Wallet'!$A$1:$M$5000,0,FALSE)),"NOT VALID")</f>
        <v>NOT VALID</v>
      </c>
      <c r="Y115" t="str">
        <f>IFERROR(IFERROR(VLOOKUP($A115,'K-NETT'!$A$1:$AF$37898,26,FALSE),VLOOKUP($A115,'K-Wallet'!$A$1:$M$5000,0,FALSE)),"NOT VALID")</f>
        <v>NOT VALID</v>
      </c>
      <c r="Z115" t="str">
        <f>IFERROR(IFERROR(VLOOKUP($A115,'K-NETT'!$A$1:$AF$37898,30,FALSE),VLOOKUP($A115,'K-Wallet'!$A$1:$M$5000,11,FALSE)),"NOT VALID")</f>
        <v>NOT VALID</v>
      </c>
      <c r="AA115" s="31" t="e">
        <f t="shared" si="3"/>
        <v>#VALUE!</v>
      </c>
    </row>
    <row r="116" spans="1:27" x14ac:dyDescent="0.25">
      <c r="A116" t="str">
        <f t="shared" si="2"/>
        <v>1331192351</v>
      </c>
      <c r="B116" s="1">
        <v>107</v>
      </c>
      <c r="C116">
        <v>1331192351</v>
      </c>
      <c r="D116" t="s">
        <v>42</v>
      </c>
      <c r="E116" t="s">
        <v>43</v>
      </c>
      <c r="F116" s="9">
        <v>89650</v>
      </c>
      <c r="G116" s="2">
        <v>44044</v>
      </c>
      <c r="H116" s="3">
        <v>0.88452546296296297</v>
      </c>
      <c r="I116" t="s">
        <v>44</v>
      </c>
      <c r="J116">
        <v>63553660501</v>
      </c>
      <c r="K116" s="4" t="s">
        <v>101</v>
      </c>
      <c r="N116" t="str">
        <f>IFERROR(IFERROR(VLOOKUP($A116,'K-NETT'!$A$1:$AF$37898,1,FALSE),VLOOKUP($A116,'K-Wallet'!$A$1:$M$5000,1,FALSE)),"NOT VALID")</f>
        <v>NOT VALID</v>
      </c>
      <c r="O116" t="str">
        <f>IFERROR(IFERROR(VLOOKUP($A116,'K-NETT'!$A$1:$AF$37898,11,FALSE),VLOOKUP($A116,'K-Wallet'!$A$1:$M$5000,0,FALSE)),"NOT VALID")</f>
        <v>NOT VALID</v>
      </c>
      <c r="P116" t="str">
        <f>IFERROR(IFERROR(VLOOKUP($A116,'K-NETT'!$A$1:$AF$37898,14,FALSE),VLOOKUP($A116,'K-Wallet'!$A$1:$M$5000,8,FALSE)),"NOT VALID")</f>
        <v>NOT VALID</v>
      </c>
      <c r="Q116" t="str">
        <f>IFERROR(IFERROR(VLOOKUP($A116,'K-NETT'!$A$1:$AF$37898,15,FALSE),VLOOKUP($A116,'K-Wallet'!$A$1:$M$5000,9,FALSE)),"NOT VALID")</f>
        <v>NOT VALID</v>
      </c>
      <c r="R116" t="str">
        <f>IFERROR(IFERROR(VLOOKUP($A116,'K-NETT'!$A$1:$AF$37898,16,FALSE),VLOOKUP($A116,'K-Wallet'!$A$1:$M$5000,0,FALSE)),"NOT VALID")</f>
        <v>NOT VALID</v>
      </c>
      <c r="S116" t="str">
        <f>IFERROR(IFERROR(VLOOKUP($A116,'K-NETT'!$A$1:$AF$37898,17,FALSE),VLOOKUP($A116,'K-Wallet'!$A$1:$M$5000,0,FALSE)),"NOT VALID")</f>
        <v>NOT VALID</v>
      </c>
      <c r="T116" t="str">
        <f>IFERROR(IFERROR(VLOOKUP($A116,'K-NETT'!$A$1:$AF$37898,18,FALSE),VLOOKUP($A116,'K-Wallet'!$A$1:$M$5000,0,FALSE)),"NOT VALID")</f>
        <v>NOT VALID</v>
      </c>
      <c r="U116" t="str">
        <f>IFERROR(IFERROR(VLOOKUP($A116,'K-NETT'!$A$1:$AF$37898,19,FALSE),VLOOKUP($A116,'K-Wallet'!$A$1:$M$5000,0,FALSE)),"NOT VALID")</f>
        <v>NOT VALID</v>
      </c>
      <c r="V116" t="str">
        <f>IFERROR(IFERROR(VLOOKUP($A116,'K-NETT'!$A$1:$AF$37898,20,FALSE),VLOOKUP($A116,'K-Wallet'!$A$1:$M$5000,0,FALSE)),"NOT VALID")</f>
        <v>NOT VALID</v>
      </c>
      <c r="W116" t="str">
        <f>IFERROR(IFERROR(VLOOKUP($A116,'K-NETT'!$A$1:$AF$37898,22,FALSE),VLOOKUP($A116,'K-Wallet'!$A$1:$M$5000,0,FALSE)),"NOT VALID")</f>
        <v>NOT VALID</v>
      </c>
      <c r="X116" t="str">
        <f>IFERROR(IFERROR(VLOOKUP($A116,'K-NETT'!$A$1:$AF$37898,23,FALSE),VLOOKUP($A116,'K-Wallet'!$A$1:$M$5000,0,FALSE)),"NOT VALID")</f>
        <v>NOT VALID</v>
      </c>
      <c r="Y116" t="str">
        <f>IFERROR(IFERROR(VLOOKUP($A116,'K-NETT'!$A$1:$AF$37898,26,FALSE),VLOOKUP($A116,'K-Wallet'!$A$1:$M$5000,0,FALSE)),"NOT VALID")</f>
        <v>NOT VALID</v>
      </c>
      <c r="Z116" t="str">
        <f>IFERROR(IFERROR(VLOOKUP($A116,'K-NETT'!$A$1:$AF$37898,30,FALSE),VLOOKUP($A116,'K-Wallet'!$A$1:$M$5000,11,FALSE)),"NOT VALID")</f>
        <v>NOT VALID</v>
      </c>
      <c r="AA116" s="31" t="e">
        <f t="shared" si="3"/>
        <v>#VALUE!</v>
      </c>
    </row>
    <row r="117" spans="1:27" x14ac:dyDescent="0.25">
      <c r="A117" t="str">
        <f t="shared" si="2"/>
        <v>1894982173</v>
      </c>
      <c r="B117" s="1">
        <v>108</v>
      </c>
      <c r="C117">
        <v>1894982173</v>
      </c>
      <c r="D117" t="s">
        <v>42</v>
      </c>
      <c r="E117" t="s">
        <v>43</v>
      </c>
      <c r="F117" s="9">
        <v>1011650</v>
      </c>
      <c r="G117" s="2">
        <v>44044</v>
      </c>
      <c r="H117" s="3">
        <v>0.88471064814814815</v>
      </c>
      <c r="I117" t="s">
        <v>44</v>
      </c>
      <c r="J117">
        <v>63553727901</v>
      </c>
      <c r="K117" s="4" t="s">
        <v>101</v>
      </c>
      <c r="N117" t="str">
        <f>IFERROR(IFERROR(VLOOKUP($A117,'K-NETT'!$A$1:$AF$37898,1,FALSE),VLOOKUP($A117,'K-Wallet'!$A$1:$M$5000,1,FALSE)),"NOT VALID")</f>
        <v>NOT VALID</v>
      </c>
      <c r="O117" t="str">
        <f>IFERROR(IFERROR(VLOOKUP($A117,'K-NETT'!$A$1:$AF$37898,11,FALSE),VLOOKUP($A117,'K-Wallet'!$A$1:$M$5000,0,FALSE)),"NOT VALID")</f>
        <v>NOT VALID</v>
      </c>
      <c r="P117" t="str">
        <f>IFERROR(IFERROR(VLOOKUP($A117,'K-NETT'!$A$1:$AF$37898,14,FALSE),VLOOKUP($A117,'K-Wallet'!$A$1:$M$5000,8,FALSE)),"NOT VALID")</f>
        <v>NOT VALID</v>
      </c>
      <c r="Q117" t="str">
        <f>IFERROR(IFERROR(VLOOKUP($A117,'K-NETT'!$A$1:$AF$37898,15,FALSE),VLOOKUP($A117,'K-Wallet'!$A$1:$M$5000,9,FALSE)),"NOT VALID")</f>
        <v>NOT VALID</v>
      </c>
      <c r="R117" t="str">
        <f>IFERROR(IFERROR(VLOOKUP($A117,'K-NETT'!$A$1:$AF$37898,16,FALSE),VLOOKUP($A117,'K-Wallet'!$A$1:$M$5000,0,FALSE)),"NOT VALID")</f>
        <v>NOT VALID</v>
      </c>
      <c r="S117" t="str">
        <f>IFERROR(IFERROR(VLOOKUP($A117,'K-NETT'!$A$1:$AF$37898,17,FALSE),VLOOKUP($A117,'K-Wallet'!$A$1:$M$5000,0,FALSE)),"NOT VALID")</f>
        <v>NOT VALID</v>
      </c>
      <c r="T117" t="str">
        <f>IFERROR(IFERROR(VLOOKUP($A117,'K-NETT'!$A$1:$AF$37898,18,FALSE),VLOOKUP($A117,'K-Wallet'!$A$1:$M$5000,0,FALSE)),"NOT VALID")</f>
        <v>NOT VALID</v>
      </c>
      <c r="U117" t="str">
        <f>IFERROR(IFERROR(VLOOKUP($A117,'K-NETT'!$A$1:$AF$37898,19,FALSE),VLOOKUP($A117,'K-Wallet'!$A$1:$M$5000,0,FALSE)),"NOT VALID")</f>
        <v>NOT VALID</v>
      </c>
      <c r="V117" t="str">
        <f>IFERROR(IFERROR(VLOOKUP($A117,'K-NETT'!$A$1:$AF$37898,20,FALSE),VLOOKUP($A117,'K-Wallet'!$A$1:$M$5000,0,FALSE)),"NOT VALID")</f>
        <v>NOT VALID</v>
      </c>
      <c r="W117" t="str">
        <f>IFERROR(IFERROR(VLOOKUP($A117,'K-NETT'!$A$1:$AF$37898,22,FALSE),VLOOKUP($A117,'K-Wallet'!$A$1:$M$5000,0,FALSE)),"NOT VALID")</f>
        <v>NOT VALID</v>
      </c>
      <c r="X117" t="str">
        <f>IFERROR(IFERROR(VLOOKUP($A117,'K-NETT'!$A$1:$AF$37898,23,FALSE),VLOOKUP($A117,'K-Wallet'!$A$1:$M$5000,0,FALSE)),"NOT VALID")</f>
        <v>NOT VALID</v>
      </c>
      <c r="Y117" t="str">
        <f>IFERROR(IFERROR(VLOOKUP($A117,'K-NETT'!$A$1:$AF$37898,26,FALSE),VLOOKUP($A117,'K-Wallet'!$A$1:$M$5000,0,FALSE)),"NOT VALID")</f>
        <v>NOT VALID</v>
      </c>
      <c r="Z117" t="str">
        <f>IFERROR(IFERROR(VLOOKUP($A117,'K-NETT'!$A$1:$AF$37898,30,FALSE),VLOOKUP($A117,'K-Wallet'!$A$1:$M$5000,11,FALSE)),"NOT VALID")</f>
        <v>NOT VALID</v>
      </c>
      <c r="AA117" s="31" t="e">
        <f t="shared" si="3"/>
        <v>#VALUE!</v>
      </c>
    </row>
    <row r="118" spans="1:27" x14ac:dyDescent="0.25">
      <c r="A118" t="str">
        <f t="shared" si="2"/>
        <v>1973092972</v>
      </c>
      <c r="B118" s="1">
        <v>109</v>
      </c>
      <c r="C118">
        <v>1973092972</v>
      </c>
      <c r="D118" t="s">
        <v>42</v>
      </c>
      <c r="E118" t="s">
        <v>43</v>
      </c>
      <c r="F118" s="9">
        <v>56650</v>
      </c>
      <c r="G118" s="2">
        <v>44044</v>
      </c>
      <c r="H118" s="3">
        <v>0.88556712962962969</v>
      </c>
      <c r="I118" t="s">
        <v>44</v>
      </c>
      <c r="J118">
        <v>63553998301</v>
      </c>
      <c r="K118" s="4" t="s">
        <v>101</v>
      </c>
      <c r="N118" t="str">
        <f>IFERROR(IFERROR(VLOOKUP($A118,'K-NETT'!$A$1:$AF$37898,1,FALSE),VLOOKUP($A118,'K-Wallet'!$A$1:$M$5000,1,FALSE)),"NOT VALID")</f>
        <v>NOT VALID</v>
      </c>
      <c r="O118" t="str">
        <f>IFERROR(IFERROR(VLOOKUP($A118,'K-NETT'!$A$1:$AF$37898,11,FALSE),VLOOKUP($A118,'K-Wallet'!$A$1:$M$5000,0,FALSE)),"NOT VALID")</f>
        <v>NOT VALID</v>
      </c>
      <c r="P118" t="str">
        <f>IFERROR(IFERROR(VLOOKUP($A118,'K-NETT'!$A$1:$AF$37898,14,FALSE),VLOOKUP($A118,'K-Wallet'!$A$1:$M$5000,8,FALSE)),"NOT VALID")</f>
        <v>NOT VALID</v>
      </c>
      <c r="Q118" t="str">
        <f>IFERROR(IFERROR(VLOOKUP($A118,'K-NETT'!$A$1:$AF$37898,15,FALSE),VLOOKUP($A118,'K-Wallet'!$A$1:$M$5000,9,FALSE)),"NOT VALID")</f>
        <v>NOT VALID</v>
      </c>
      <c r="R118" t="str">
        <f>IFERROR(IFERROR(VLOOKUP($A118,'K-NETT'!$A$1:$AF$37898,16,FALSE),VLOOKUP($A118,'K-Wallet'!$A$1:$M$5000,0,FALSE)),"NOT VALID")</f>
        <v>NOT VALID</v>
      </c>
      <c r="S118" t="str">
        <f>IFERROR(IFERROR(VLOOKUP($A118,'K-NETT'!$A$1:$AF$37898,17,FALSE),VLOOKUP($A118,'K-Wallet'!$A$1:$M$5000,0,FALSE)),"NOT VALID")</f>
        <v>NOT VALID</v>
      </c>
      <c r="T118" t="str">
        <f>IFERROR(IFERROR(VLOOKUP($A118,'K-NETT'!$A$1:$AF$37898,18,FALSE),VLOOKUP($A118,'K-Wallet'!$A$1:$M$5000,0,FALSE)),"NOT VALID")</f>
        <v>NOT VALID</v>
      </c>
      <c r="U118" t="str">
        <f>IFERROR(IFERROR(VLOOKUP($A118,'K-NETT'!$A$1:$AF$37898,19,FALSE),VLOOKUP($A118,'K-Wallet'!$A$1:$M$5000,0,FALSE)),"NOT VALID")</f>
        <v>NOT VALID</v>
      </c>
      <c r="V118" t="str">
        <f>IFERROR(IFERROR(VLOOKUP($A118,'K-NETT'!$A$1:$AF$37898,20,FALSE),VLOOKUP($A118,'K-Wallet'!$A$1:$M$5000,0,FALSE)),"NOT VALID")</f>
        <v>NOT VALID</v>
      </c>
      <c r="W118" t="str">
        <f>IFERROR(IFERROR(VLOOKUP($A118,'K-NETT'!$A$1:$AF$37898,22,FALSE),VLOOKUP($A118,'K-Wallet'!$A$1:$M$5000,0,FALSE)),"NOT VALID")</f>
        <v>NOT VALID</v>
      </c>
      <c r="X118" t="str">
        <f>IFERROR(IFERROR(VLOOKUP($A118,'K-NETT'!$A$1:$AF$37898,23,FALSE),VLOOKUP($A118,'K-Wallet'!$A$1:$M$5000,0,FALSE)),"NOT VALID")</f>
        <v>NOT VALID</v>
      </c>
      <c r="Y118" t="str">
        <f>IFERROR(IFERROR(VLOOKUP($A118,'K-NETT'!$A$1:$AF$37898,26,FALSE),VLOOKUP($A118,'K-Wallet'!$A$1:$M$5000,0,FALSE)),"NOT VALID")</f>
        <v>NOT VALID</v>
      </c>
      <c r="Z118" t="str">
        <f>IFERROR(IFERROR(VLOOKUP($A118,'K-NETT'!$A$1:$AF$37898,30,FALSE),VLOOKUP($A118,'K-Wallet'!$A$1:$M$5000,11,FALSE)),"NOT VALID")</f>
        <v>NOT VALID</v>
      </c>
      <c r="AA118" s="31" t="e">
        <f t="shared" si="3"/>
        <v>#VALUE!</v>
      </c>
    </row>
    <row r="119" spans="1:27" x14ac:dyDescent="0.25">
      <c r="A119" t="str">
        <f t="shared" si="2"/>
        <v>1634192182</v>
      </c>
      <c r="B119" s="1">
        <v>110</v>
      </c>
      <c r="C119">
        <v>1634192182</v>
      </c>
      <c r="D119" t="s">
        <v>42</v>
      </c>
      <c r="E119" t="s">
        <v>43</v>
      </c>
      <c r="F119" s="9">
        <v>636650</v>
      </c>
      <c r="G119" s="2">
        <v>44044</v>
      </c>
      <c r="H119" s="3">
        <v>0.88795138888888892</v>
      </c>
      <c r="I119" t="s">
        <v>44</v>
      </c>
      <c r="J119">
        <v>63554676901</v>
      </c>
      <c r="K119" s="4" t="s">
        <v>101</v>
      </c>
      <c r="N119" t="str">
        <f>IFERROR(IFERROR(VLOOKUP($A119,'K-NETT'!$A$1:$AF$37898,1,FALSE),VLOOKUP($A119,'K-Wallet'!$A$1:$M$5000,1,FALSE)),"NOT VALID")</f>
        <v>NOT VALID</v>
      </c>
      <c r="O119" t="str">
        <f>IFERROR(IFERROR(VLOOKUP($A119,'K-NETT'!$A$1:$AF$37898,11,FALSE),VLOOKUP($A119,'K-Wallet'!$A$1:$M$5000,0,FALSE)),"NOT VALID")</f>
        <v>NOT VALID</v>
      </c>
      <c r="P119" t="str">
        <f>IFERROR(IFERROR(VLOOKUP($A119,'K-NETT'!$A$1:$AF$37898,14,FALSE),VLOOKUP($A119,'K-Wallet'!$A$1:$M$5000,8,FALSE)),"NOT VALID")</f>
        <v>NOT VALID</v>
      </c>
      <c r="Q119" t="str">
        <f>IFERROR(IFERROR(VLOOKUP($A119,'K-NETT'!$A$1:$AF$37898,15,FALSE),VLOOKUP($A119,'K-Wallet'!$A$1:$M$5000,9,FALSE)),"NOT VALID")</f>
        <v>NOT VALID</v>
      </c>
      <c r="R119" t="str">
        <f>IFERROR(IFERROR(VLOOKUP($A119,'K-NETT'!$A$1:$AF$37898,16,FALSE),VLOOKUP($A119,'K-Wallet'!$A$1:$M$5000,0,FALSE)),"NOT VALID")</f>
        <v>NOT VALID</v>
      </c>
      <c r="S119" t="str">
        <f>IFERROR(IFERROR(VLOOKUP($A119,'K-NETT'!$A$1:$AF$37898,17,FALSE),VLOOKUP($A119,'K-Wallet'!$A$1:$M$5000,0,FALSE)),"NOT VALID")</f>
        <v>NOT VALID</v>
      </c>
      <c r="T119" t="str">
        <f>IFERROR(IFERROR(VLOOKUP($A119,'K-NETT'!$A$1:$AF$37898,18,FALSE),VLOOKUP($A119,'K-Wallet'!$A$1:$M$5000,0,FALSE)),"NOT VALID")</f>
        <v>NOT VALID</v>
      </c>
      <c r="U119" t="str">
        <f>IFERROR(IFERROR(VLOOKUP($A119,'K-NETT'!$A$1:$AF$37898,19,FALSE),VLOOKUP($A119,'K-Wallet'!$A$1:$M$5000,0,FALSE)),"NOT VALID")</f>
        <v>NOT VALID</v>
      </c>
      <c r="V119" t="str">
        <f>IFERROR(IFERROR(VLOOKUP($A119,'K-NETT'!$A$1:$AF$37898,20,FALSE),VLOOKUP($A119,'K-Wallet'!$A$1:$M$5000,0,FALSE)),"NOT VALID")</f>
        <v>NOT VALID</v>
      </c>
      <c r="W119" t="str">
        <f>IFERROR(IFERROR(VLOOKUP($A119,'K-NETT'!$A$1:$AF$37898,22,FALSE),VLOOKUP($A119,'K-Wallet'!$A$1:$M$5000,0,FALSE)),"NOT VALID")</f>
        <v>NOT VALID</v>
      </c>
      <c r="X119" t="str">
        <f>IFERROR(IFERROR(VLOOKUP($A119,'K-NETT'!$A$1:$AF$37898,23,FALSE),VLOOKUP($A119,'K-Wallet'!$A$1:$M$5000,0,FALSE)),"NOT VALID")</f>
        <v>NOT VALID</v>
      </c>
      <c r="Y119" t="str">
        <f>IFERROR(IFERROR(VLOOKUP($A119,'K-NETT'!$A$1:$AF$37898,26,FALSE),VLOOKUP($A119,'K-Wallet'!$A$1:$M$5000,0,FALSE)),"NOT VALID")</f>
        <v>NOT VALID</v>
      </c>
      <c r="Z119" t="str">
        <f>IFERROR(IFERROR(VLOOKUP($A119,'K-NETT'!$A$1:$AF$37898,30,FALSE),VLOOKUP($A119,'K-Wallet'!$A$1:$M$5000,11,FALSE)),"NOT VALID")</f>
        <v>NOT VALID</v>
      </c>
      <c r="AA119" s="31" t="e">
        <f t="shared" si="3"/>
        <v>#VALUE!</v>
      </c>
    </row>
    <row r="120" spans="1:27" x14ac:dyDescent="0.25">
      <c r="A120" t="str">
        <f t="shared" si="2"/>
        <v>1500392389</v>
      </c>
      <c r="B120" s="1">
        <v>111</v>
      </c>
      <c r="C120">
        <v>1500392389</v>
      </c>
      <c r="D120" t="s">
        <v>42</v>
      </c>
      <c r="E120" t="s">
        <v>43</v>
      </c>
      <c r="F120" s="9">
        <v>64650</v>
      </c>
      <c r="G120" s="2">
        <v>44044</v>
      </c>
      <c r="H120" s="3">
        <v>0.90811342592592592</v>
      </c>
      <c r="I120" t="s">
        <v>44</v>
      </c>
      <c r="J120">
        <v>63560178701</v>
      </c>
      <c r="K120" s="4" t="s">
        <v>101</v>
      </c>
      <c r="N120" t="str">
        <f>IFERROR(IFERROR(VLOOKUP($A120,'K-NETT'!$A$1:$AF$37898,1,FALSE),VLOOKUP($A120,'K-Wallet'!$A$1:$M$5000,1,FALSE)),"NOT VALID")</f>
        <v>NOT VALID</v>
      </c>
      <c r="O120" t="str">
        <f>IFERROR(IFERROR(VLOOKUP($A120,'K-NETT'!$A$1:$AF$37898,11,FALSE),VLOOKUP($A120,'K-Wallet'!$A$1:$M$5000,0,FALSE)),"NOT VALID")</f>
        <v>NOT VALID</v>
      </c>
      <c r="P120" t="str">
        <f>IFERROR(IFERROR(VLOOKUP($A120,'K-NETT'!$A$1:$AF$37898,14,FALSE),VLOOKUP($A120,'K-Wallet'!$A$1:$M$5000,8,FALSE)),"NOT VALID")</f>
        <v>NOT VALID</v>
      </c>
      <c r="Q120" t="str">
        <f>IFERROR(IFERROR(VLOOKUP($A120,'K-NETT'!$A$1:$AF$37898,15,FALSE),VLOOKUP($A120,'K-Wallet'!$A$1:$M$5000,9,FALSE)),"NOT VALID")</f>
        <v>NOT VALID</v>
      </c>
      <c r="R120" t="str">
        <f>IFERROR(IFERROR(VLOOKUP($A120,'K-NETT'!$A$1:$AF$37898,16,FALSE),VLOOKUP($A120,'K-Wallet'!$A$1:$M$5000,0,FALSE)),"NOT VALID")</f>
        <v>NOT VALID</v>
      </c>
      <c r="S120" t="str">
        <f>IFERROR(IFERROR(VLOOKUP($A120,'K-NETT'!$A$1:$AF$37898,17,FALSE),VLOOKUP($A120,'K-Wallet'!$A$1:$M$5000,0,FALSE)),"NOT VALID")</f>
        <v>NOT VALID</v>
      </c>
      <c r="T120" t="str">
        <f>IFERROR(IFERROR(VLOOKUP($A120,'K-NETT'!$A$1:$AF$37898,18,FALSE),VLOOKUP($A120,'K-Wallet'!$A$1:$M$5000,0,FALSE)),"NOT VALID")</f>
        <v>NOT VALID</v>
      </c>
      <c r="U120" t="str">
        <f>IFERROR(IFERROR(VLOOKUP($A120,'K-NETT'!$A$1:$AF$37898,19,FALSE),VLOOKUP($A120,'K-Wallet'!$A$1:$M$5000,0,FALSE)),"NOT VALID")</f>
        <v>NOT VALID</v>
      </c>
      <c r="V120" t="str">
        <f>IFERROR(IFERROR(VLOOKUP($A120,'K-NETT'!$A$1:$AF$37898,20,FALSE),VLOOKUP($A120,'K-Wallet'!$A$1:$M$5000,0,FALSE)),"NOT VALID")</f>
        <v>NOT VALID</v>
      </c>
      <c r="W120" t="str">
        <f>IFERROR(IFERROR(VLOOKUP($A120,'K-NETT'!$A$1:$AF$37898,22,FALSE),VLOOKUP($A120,'K-Wallet'!$A$1:$M$5000,0,FALSE)),"NOT VALID")</f>
        <v>NOT VALID</v>
      </c>
      <c r="X120" t="str">
        <f>IFERROR(IFERROR(VLOOKUP($A120,'K-NETT'!$A$1:$AF$37898,23,FALSE),VLOOKUP($A120,'K-Wallet'!$A$1:$M$5000,0,FALSE)),"NOT VALID")</f>
        <v>NOT VALID</v>
      </c>
      <c r="Y120" t="str">
        <f>IFERROR(IFERROR(VLOOKUP($A120,'K-NETT'!$A$1:$AF$37898,26,FALSE),VLOOKUP($A120,'K-Wallet'!$A$1:$M$5000,0,FALSE)),"NOT VALID")</f>
        <v>NOT VALID</v>
      </c>
      <c r="Z120" t="str">
        <f>IFERROR(IFERROR(VLOOKUP($A120,'K-NETT'!$A$1:$AF$37898,30,FALSE),VLOOKUP($A120,'K-Wallet'!$A$1:$M$5000,11,FALSE)),"NOT VALID")</f>
        <v>NOT VALID</v>
      </c>
      <c r="AA120" s="31" t="e">
        <f t="shared" si="3"/>
        <v>#VALUE!</v>
      </c>
    </row>
    <row r="121" spans="1:27" x14ac:dyDescent="0.25">
      <c r="A121" t="str">
        <f t="shared" si="2"/>
        <v>1037392218</v>
      </c>
      <c r="B121" s="1">
        <v>112</v>
      </c>
      <c r="C121">
        <v>1037392218</v>
      </c>
      <c r="D121" t="s">
        <v>42</v>
      </c>
      <c r="E121" t="s">
        <v>43</v>
      </c>
      <c r="F121" s="9">
        <v>646650</v>
      </c>
      <c r="G121" s="2">
        <v>44044</v>
      </c>
      <c r="H121" s="3">
        <v>0.91684027777777777</v>
      </c>
      <c r="I121" t="s">
        <v>46</v>
      </c>
      <c r="J121">
        <v>63561779201</v>
      </c>
      <c r="K121" s="4" t="s">
        <v>101</v>
      </c>
      <c r="N121" t="str">
        <f>IFERROR(IFERROR(VLOOKUP($A121,'K-NETT'!$A$1:$AF$37898,1,FALSE),VLOOKUP($A121,'K-Wallet'!$A$1:$M$5000,1,FALSE)),"NOT VALID")</f>
        <v>NOT VALID</v>
      </c>
      <c r="O121" t="str">
        <f>IFERROR(IFERROR(VLOOKUP($A121,'K-NETT'!$A$1:$AF$37898,11,FALSE),VLOOKUP($A121,'K-Wallet'!$A$1:$M$5000,0,FALSE)),"NOT VALID")</f>
        <v>NOT VALID</v>
      </c>
      <c r="P121" t="str">
        <f>IFERROR(IFERROR(VLOOKUP($A121,'K-NETT'!$A$1:$AF$37898,14,FALSE),VLOOKUP($A121,'K-Wallet'!$A$1:$M$5000,8,FALSE)),"NOT VALID")</f>
        <v>NOT VALID</v>
      </c>
      <c r="Q121" t="str">
        <f>IFERROR(IFERROR(VLOOKUP($A121,'K-NETT'!$A$1:$AF$37898,15,FALSE),VLOOKUP($A121,'K-Wallet'!$A$1:$M$5000,9,FALSE)),"NOT VALID")</f>
        <v>NOT VALID</v>
      </c>
      <c r="R121" t="str">
        <f>IFERROR(IFERROR(VLOOKUP($A121,'K-NETT'!$A$1:$AF$37898,16,FALSE),VLOOKUP($A121,'K-Wallet'!$A$1:$M$5000,0,FALSE)),"NOT VALID")</f>
        <v>NOT VALID</v>
      </c>
      <c r="S121" t="str">
        <f>IFERROR(IFERROR(VLOOKUP($A121,'K-NETT'!$A$1:$AF$37898,17,FALSE),VLOOKUP($A121,'K-Wallet'!$A$1:$M$5000,0,FALSE)),"NOT VALID")</f>
        <v>NOT VALID</v>
      </c>
      <c r="T121" t="str">
        <f>IFERROR(IFERROR(VLOOKUP($A121,'K-NETT'!$A$1:$AF$37898,18,FALSE),VLOOKUP($A121,'K-Wallet'!$A$1:$M$5000,0,FALSE)),"NOT VALID")</f>
        <v>NOT VALID</v>
      </c>
      <c r="U121" t="str">
        <f>IFERROR(IFERROR(VLOOKUP($A121,'K-NETT'!$A$1:$AF$37898,19,FALSE),VLOOKUP($A121,'K-Wallet'!$A$1:$M$5000,0,FALSE)),"NOT VALID")</f>
        <v>NOT VALID</v>
      </c>
      <c r="V121" t="str">
        <f>IFERROR(IFERROR(VLOOKUP($A121,'K-NETT'!$A$1:$AF$37898,20,FALSE),VLOOKUP($A121,'K-Wallet'!$A$1:$M$5000,0,FALSE)),"NOT VALID")</f>
        <v>NOT VALID</v>
      </c>
      <c r="W121" t="str">
        <f>IFERROR(IFERROR(VLOOKUP($A121,'K-NETT'!$A$1:$AF$37898,22,FALSE),VLOOKUP($A121,'K-Wallet'!$A$1:$M$5000,0,FALSE)),"NOT VALID")</f>
        <v>NOT VALID</v>
      </c>
      <c r="X121" t="str">
        <f>IFERROR(IFERROR(VLOOKUP($A121,'K-NETT'!$A$1:$AF$37898,23,FALSE),VLOOKUP($A121,'K-Wallet'!$A$1:$M$5000,0,FALSE)),"NOT VALID")</f>
        <v>NOT VALID</v>
      </c>
      <c r="Y121" t="str">
        <f>IFERROR(IFERROR(VLOOKUP($A121,'K-NETT'!$A$1:$AF$37898,26,FALSE),VLOOKUP($A121,'K-Wallet'!$A$1:$M$5000,0,FALSE)),"NOT VALID")</f>
        <v>NOT VALID</v>
      </c>
      <c r="Z121" t="str">
        <f>IFERROR(IFERROR(VLOOKUP($A121,'K-NETT'!$A$1:$AF$37898,30,FALSE),VLOOKUP($A121,'K-Wallet'!$A$1:$M$5000,11,FALSE)),"NOT VALID")</f>
        <v>NOT VALID</v>
      </c>
      <c r="AA121" s="31" t="e">
        <f t="shared" si="3"/>
        <v>#VALUE!</v>
      </c>
    </row>
    <row r="122" spans="1:27" x14ac:dyDescent="0.25">
      <c r="A122" t="str">
        <f t="shared" si="2"/>
        <v>1131392965</v>
      </c>
      <c r="B122" s="1">
        <v>113</v>
      </c>
      <c r="C122">
        <v>1131392965</v>
      </c>
      <c r="D122" t="s">
        <v>42</v>
      </c>
      <c r="E122" t="s">
        <v>43</v>
      </c>
      <c r="F122" s="9">
        <v>981650</v>
      </c>
      <c r="G122" s="2">
        <v>44044</v>
      </c>
      <c r="H122" s="3">
        <v>0.92077546296296298</v>
      </c>
      <c r="I122" t="s">
        <v>55</v>
      </c>
      <c r="J122">
        <v>63563207801</v>
      </c>
      <c r="K122" s="4" t="s">
        <v>101</v>
      </c>
      <c r="N122" t="str">
        <f>IFERROR(IFERROR(VLOOKUP($A122,'K-NETT'!$A$1:$AF$37898,1,FALSE),VLOOKUP($A122,'K-Wallet'!$A$1:$M$5000,1,FALSE)),"NOT VALID")</f>
        <v>NOT VALID</v>
      </c>
      <c r="O122" t="str">
        <f>IFERROR(IFERROR(VLOOKUP($A122,'K-NETT'!$A$1:$AF$37898,11,FALSE),VLOOKUP($A122,'K-Wallet'!$A$1:$M$5000,0,FALSE)),"NOT VALID")</f>
        <v>NOT VALID</v>
      </c>
      <c r="P122" t="str">
        <f>IFERROR(IFERROR(VLOOKUP($A122,'K-NETT'!$A$1:$AF$37898,14,FALSE),VLOOKUP($A122,'K-Wallet'!$A$1:$M$5000,8,FALSE)),"NOT VALID")</f>
        <v>NOT VALID</v>
      </c>
      <c r="Q122" t="str">
        <f>IFERROR(IFERROR(VLOOKUP($A122,'K-NETT'!$A$1:$AF$37898,15,FALSE),VLOOKUP($A122,'K-Wallet'!$A$1:$M$5000,9,FALSE)),"NOT VALID")</f>
        <v>NOT VALID</v>
      </c>
      <c r="R122" t="str">
        <f>IFERROR(IFERROR(VLOOKUP($A122,'K-NETT'!$A$1:$AF$37898,16,FALSE),VLOOKUP($A122,'K-Wallet'!$A$1:$M$5000,0,FALSE)),"NOT VALID")</f>
        <v>NOT VALID</v>
      </c>
      <c r="S122" t="str">
        <f>IFERROR(IFERROR(VLOOKUP($A122,'K-NETT'!$A$1:$AF$37898,17,FALSE),VLOOKUP($A122,'K-Wallet'!$A$1:$M$5000,0,FALSE)),"NOT VALID")</f>
        <v>NOT VALID</v>
      </c>
      <c r="T122" t="str">
        <f>IFERROR(IFERROR(VLOOKUP($A122,'K-NETT'!$A$1:$AF$37898,18,FALSE),VLOOKUP($A122,'K-Wallet'!$A$1:$M$5000,0,FALSE)),"NOT VALID")</f>
        <v>NOT VALID</v>
      </c>
      <c r="U122" t="str">
        <f>IFERROR(IFERROR(VLOOKUP($A122,'K-NETT'!$A$1:$AF$37898,19,FALSE),VLOOKUP($A122,'K-Wallet'!$A$1:$M$5000,0,FALSE)),"NOT VALID")</f>
        <v>NOT VALID</v>
      </c>
      <c r="V122" t="str">
        <f>IFERROR(IFERROR(VLOOKUP($A122,'K-NETT'!$A$1:$AF$37898,20,FALSE),VLOOKUP($A122,'K-Wallet'!$A$1:$M$5000,0,FALSE)),"NOT VALID")</f>
        <v>NOT VALID</v>
      </c>
      <c r="W122" t="str">
        <f>IFERROR(IFERROR(VLOOKUP($A122,'K-NETT'!$A$1:$AF$37898,22,FALSE),VLOOKUP($A122,'K-Wallet'!$A$1:$M$5000,0,FALSE)),"NOT VALID")</f>
        <v>NOT VALID</v>
      </c>
      <c r="X122" t="str">
        <f>IFERROR(IFERROR(VLOOKUP($A122,'K-NETT'!$A$1:$AF$37898,23,FALSE),VLOOKUP($A122,'K-Wallet'!$A$1:$M$5000,0,FALSE)),"NOT VALID")</f>
        <v>NOT VALID</v>
      </c>
      <c r="Y122" t="str">
        <f>IFERROR(IFERROR(VLOOKUP($A122,'K-NETT'!$A$1:$AF$37898,26,FALSE),VLOOKUP($A122,'K-Wallet'!$A$1:$M$5000,0,FALSE)),"NOT VALID")</f>
        <v>NOT VALID</v>
      </c>
      <c r="Z122" t="str">
        <f>IFERROR(IFERROR(VLOOKUP($A122,'K-NETT'!$A$1:$AF$37898,30,FALSE),VLOOKUP($A122,'K-Wallet'!$A$1:$M$5000,11,FALSE)),"NOT VALID")</f>
        <v>NOT VALID</v>
      </c>
      <c r="AA122" s="31" t="e">
        <f t="shared" si="3"/>
        <v>#VALUE!</v>
      </c>
    </row>
    <row r="123" spans="1:27" x14ac:dyDescent="0.25">
      <c r="A123" t="str">
        <f t="shared" si="2"/>
        <v>1553603199</v>
      </c>
      <c r="B123" s="1">
        <v>114</v>
      </c>
      <c r="C123">
        <v>1553603199</v>
      </c>
      <c r="D123" t="s">
        <v>42</v>
      </c>
      <c r="E123" t="s">
        <v>43</v>
      </c>
      <c r="F123" s="9">
        <v>636650</v>
      </c>
      <c r="G123" s="2">
        <v>44045</v>
      </c>
      <c r="H123" s="3">
        <v>0.21442129629629628</v>
      </c>
      <c r="I123" t="s">
        <v>44</v>
      </c>
      <c r="J123">
        <v>63597501501</v>
      </c>
      <c r="K123" s="4" t="s">
        <v>101</v>
      </c>
      <c r="N123" t="str">
        <f>IFERROR(IFERROR(VLOOKUP($A123,'K-NETT'!$A$1:$AF$37898,1,FALSE),VLOOKUP($A123,'K-Wallet'!$A$1:$M$5000,1,FALSE)),"NOT VALID")</f>
        <v>NOT VALID</v>
      </c>
      <c r="O123" t="str">
        <f>IFERROR(IFERROR(VLOOKUP($A123,'K-NETT'!$A$1:$AF$37898,11,FALSE),VLOOKUP($A123,'K-Wallet'!$A$1:$M$5000,0,FALSE)),"NOT VALID")</f>
        <v>NOT VALID</v>
      </c>
      <c r="P123" t="str">
        <f>IFERROR(IFERROR(VLOOKUP($A123,'K-NETT'!$A$1:$AF$37898,14,FALSE),VLOOKUP($A123,'K-Wallet'!$A$1:$M$5000,8,FALSE)),"NOT VALID")</f>
        <v>NOT VALID</v>
      </c>
      <c r="Q123" t="str">
        <f>IFERROR(IFERROR(VLOOKUP($A123,'K-NETT'!$A$1:$AF$37898,15,FALSE),VLOOKUP($A123,'K-Wallet'!$A$1:$M$5000,9,FALSE)),"NOT VALID")</f>
        <v>NOT VALID</v>
      </c>
      <c r="R123" t="str">
        <f>IFERROR(IFERROR(VLOOKUP($A123,'K-NETT'!$A$1:$AF$37898,16,FALSE),VLOOKUP($A123,'K-Wallet'!$A$1:$M$5000,0,FALSE)),"NOT VALID")</f>
        <v>NOT VALID</v>
      </c>
      <c r="S123" t="str">
        <f>IFERROR(IFERROR(VLOOKUP($A123,'K-NETT'!$A$1:$AF$37898,17,FALSE),VLOOKUP($A123,'K-Wallet'!$A$1:$M$5000,0,FALSE)),"NOT VALID")</f>
        <v>NOT VALID</v>
      </c>
      <c r="T123" t="str">
        <f>IFERROR(IFERROR(VLOOKUP($A123,'K-NETT'!$A$1:$AF$37898,18,FALSE),VLOOKUP($A123,'K-Wallet'!$A$1:$M$5000,0,FALSE)),"NOT VALID")</f>
        <v>NOT VALID</v>
      </c>
      <c r="U123" t="str">
        <f>IFERROR(IFERROR(VLOOKUP($A123,'K-NETT'!$A$1:$AF$37898,19,FALSE),VLOOKUP($A123,'K-Wallet'!$A$1:$M$5000,0,FALSE)),"NOT VALID")</f>
        <v>NOT VALID</v>
      </c>
      <c r="V123" t="str">
        <f>IFERROR(IFERROR(VLOOKUP($A123,'K-NETT'!$A$1:$AF$37898,20,FALSE),VLOOKUP($A123,'K-Wallet'!$A$1:$M$5000,0,FALSE)),"NOT VALID")</f>
        <v>NOT VALID</v>
      </c>
      <c r="W123" t="str">
        <f>IFERROR(IFERROR(VLOOKUP($A123,'K-NETT'!$A$1:$AF$37898,22,FALSE),VLOOKUP($A123,'K-Wallet'!$A$1:$M$5000,0,FALSE)),"NOT VALID")</f>
        <v>NOT VALID</v>
      </c>
      <c r="X123" t="str">
        <f>IFERROR(IFERROR(VLOOKUP($A123,'K-NETT'!$A$1:$AF$37898,23,FALSE),VLOOKUP($A123,'K-Wallet'!$A$1:$M$5000,0,FALSE)),"NOT VALID")</f>
        <v>NOT VALID</v>
      </c>
      <c r="Y123" t="str">
        <f>IFERROR(IFERROR(VLOOKUP($A123,'K-NETT'!$A$1:$AF$37898,26,FALSE),VLOOKUP($A123,'K-Wallet'!$A$1:$M$5000,0,FALSE)),"NOT VALID")</f>
        <v>NOT VALID</v>
      </c>
      <c r="Z123" t="str">
        <f>IFERROR(IFERROR(VLOOKUP($A123,'K-NETT'!$A$1:$AF$37898,30,FALSE),VLOOKUP($A123,'K-Wallet'!$A$1:$M$5000,11,FALSE)),"NOT VALID")</f>
        <v>NOT VALID</v>
      </c>
      <c r="AA123" s="31" t="e">
        <f t="shared" si="3"/>
        <v>#VALUE!</v>
      </c>
    </row>
    <row r="124" spans="1:27" x14ac:dyDescent="0.25">
      <c r="A124" t="str">
        <f t="shared" si="2"/>
        <v>1482923467</v>
      </c>
      <c r="B124" s="1">
        <v>115</v>
      </c>
      <c r="C124">
        <v>1482923467</v>
      </c>
      <c r="D124" t="s">
        <v>42</v>
      </c>
      <c r="E124" t="s">
        <v>43</v>
      </c>
      <c r="F124" s="9">
        <v>1071650</v>
      </c>
      <c r="G124" s="2">
        <v>44045</v>
      </c>
      <c r="H124" s="3">
        <v>0.32559027777777777</v>
      </c>
      <c r="I124" t="s">
        <v>44</v>
      </c>
      <c r="J124">
        <v>63609103601</v>
      </c>
      <c r="K124" s="4" t="s">
        <v>101</v>
      </c>
      <c r="N124" t="str">
        <f>IFERROR(IFERROR(VLOOKUP($A124,'K-NETT'!$A$1:$AF$37898,1,FALSE),VLOOKUP($A124,'K-Wallet'!$A$1:$M$5000,1,FALSE)),"NOT VALID")</f>
        <v>NOT VALID</v>
      </c>
      <c r="O124" t="str">
        <f>IFERROR(IFERROR(VLOOKUP($A124,'K-NETT'!$A$1:$AF$37898,11,FALSE),VLOOKUP($A124,'K-Wallet'!$A$1:$M$5000,0,FALSE)),"NOT VALID")</f>
        <v>NOT VALID</v>
      </c>
      <c r="P124" t="str">
        <f>IFERROR(IFERROR(VLOOKUP($A124,'K-NETT'!$A$1:$AF$37898,14,FALSE),VLOOKUP($A124,'K-Wallet'!$A$1:$M$5000,8,FALSE)),"NOT VALID")</f>
        <v>NOT VALID</v>
      </c>
      <c r="Q124" t="str">
        <f>IFERROR(IFERROR(VLOOKUP($A124,'K-NETT'!$A$1:$AF$37898,15,FALSE),VLOOKUP($A124,'K-Wallet'!$A$1:$M$5000,9,FALSE)),"NOT VALID")</f>
        <v>NOT VALID</v>
      </c>
      <c r="R124" t="str">
        <f>IFERROR(IFERROR(VLOOKUP($A124,'K-NETT'!$A$1:$AF$37898,16,FALSE),VLOOKUP($A124,'K-Wallet'!$A$1:$M$5000,0,FALSE)),"NOT VALID")</f>
        <v>NOT VALID</v>
      </c>
      <c r="S124" t="str">
        <f>IFERROR(IFERROR(VLOOKUP($A124,'K-NETT'!$A$1:$AF$37898,17,FALSE),VLOOKUP($A124,'K-Wallet'!$A$1:$M$5000,0,FALSE)),"NOT VALID")</f>
        <v>NOT VALID</v>
      </c>
      <c r="T124" t="str">
        <f>IFERROR(IFERROR(VLOOKUP($A124,'K-NETT'!$A$1:$AF$37898,18,FALSE),VLOOKUP($A124,'K-Wallet'!$A$1:$M$5000,0,FALSE)),"NOT VALID")</f>
        <v>NOT VALID</v>
      </c>
      <c r="U124" t="str">
        <f>IFERROR(IFERROR(VLOOKUP($A124,'K-NETT'!$A$1:$AF$37898,19,FALSE),VLOOKUP($A124,'K-Wallet'!$A$1:$M$5000,0,FALSE)),"NOT VALID")</f>
        <v>NOT VALID</v>
      </c>
      <c r="V124" t="str">
        <f>IFERROR(IFERROR(VLOOKUP($A124,'K-NETT'!$A$1:$AF$37898,20,FALSE),VLOOKUP($A124,'K-Wallet'!$A$1:$M$5000,0,FALSE)),"NOT VALID")</f>
        <v>NOT VALID</v>
      </c>
      <c r="W124" t="str">
        <f>IFERROR(IFERROR(VLOOKUP($A124,'K-NETT'!$A$1:$AF$37898,22,FALSE),VLOOKUP($A124,'K-Wallet'!$A$1:$M$5000,0,FALSE)),"NOT VALID")</f>
        <v>NOT VALID</v>
      </c>
      <c r="X124" t="str">
        <f>IFERROR(IFERROR(VLOOKUP($A124,'K-NETT'!$A$1:$AF$37898,23,FALSE),VLOOKUP($A124,'K-Wallet'!$A$1:$M$5000,0,FALSE)),"NOT VALID")</f>
        <v>NOT VALID</v>
      </c>
      <c r="Y124" t="str">
        <f>IFERROR(IFERROR(VLOOKUP($A124,'K-NETT'!$A$1:$AF$37898,26,FALSE),VLOOKUP($A124,'K-Wallet'!$A$1:$M$5000,0,FALSE)),"NOT VALID")</f>
        <v>NOT VALID</v>
      </c>
      <c r="Z124" t="str">
        <f>IFERROR(IFERROR(VLOOKUP($A124,'K-NETT'!$A$1:$AF$37898,30,FALSE),VLOOKUP($A124,'K-Wallet'!$A$1:$M$5000,11,FALSE)),"NOT VALID")</f>
        <v>NOT VALID</v>
      </c>
      <c r="AA124" s="31" t="e">
        <f t="shared" si="3"/>
        <v>#VALUE!</v>
      </c>
    </row>
    <row r="125" spans="1:27" x14ac:dyDescent="0.25">
      <c r="A125" t="str">
        <f t="shared" si="2"/>
        <v>1222233988</v>
      </c>
      <c r="B125" s="1">
        <v>116</v>
      </c>
      <c r="C125">
        <v>1222233988</v>
      </c>
      <c r="D125" t="s">
        <v>42</v>
      </c>
      <c r="E125" t="s">
        <v>43</v>
      </c>
      <c r="F125" s="9">
        <v>1218650</v>
      </c>
      <c r="G125" s="2">
        <v>44045</v>
      </c>
      <c r="H125" s="3">
        <v>0.36015046296296299</v>
      </c>
      <c r="I125" t="s">
        <v>44</v>
      </c>
      <c r="J125">
        <v>63616188801</v>
      </c>
      <c r="K125" s="4" t="s">
        <v>101</v>
      </c>
      <c r="N125" t="str">
        <f>IFERROR(IFERROR(VLOOKUP($A125,'K-NETT'!$A$1:$AF$37898,1,FALSE),VLOOKUP($A125,'K-Wallet'!$A$1:$M$5000,1,FALSE)),"NOT VALID")</f>
        <v>NOT VALID</v>
      </c>
      <c r="O125" t="str">
        <f>IFERROR(IFERROR(VLOOKUP($A125,'K-NETT'!$A$1:$AF$37898,11,FALSE),VLOOKUP($A125,'K-Wallet'!$A$1:$M$5000,0,FALSE)),"NOT VALID")</f>
        <v>NOT VALID</v>
      </c>
      <c r="P125" t="str">
        <f>IFERROR(IFERROR(VLOOKUP($A125,'K-NETT'!$A$1:$AF$37898,14,FALSE),VLOOKUP($A125,'K-Wallet'!$A$1:$M$5000,8,FALSE)),"NOT VALID")</f>
        <v>NOT VALID</v>
      </c>
      <c r="Q125" t="str">
        <f>IFERROR(IFERROR(VLOOKUP($A125,'K-NETT'!$A$1:$AF$37898,15,FALSE),VLOOKUP($A125,'K-Wallet'!$A$1:$M$5000,9,FALSE)),"NOT VALID")</f>
        <v>NOT VALID</v>
      </c>
      <c r="R125" t="str">
        <f>IFERROR(IFERROR(VLOOKUP($A125,'K-NETT'!$A$1:$AF$37898,16,FALSE),VLOOKUP($A125,'K-Wallet'!$A$1:$M$5000,0,FALSE)),"NOT VALID")</f>
        <v>NOT VALID</v>
      </c>
      <c r="S125" t="str">
        <f>IFERROR(IFERROR(VLOOKUP($A125,'K-NETT'!$A$1:$AF$37898,17,FALSE),VLOOKUP($A125,'K-Wallet'!$A$1:$M$5000,0,FALSE)),"NOT VALID")</f>
        <v>NOT VALID</v>
      </c>
      <c r="T125" t="str">
        <f>IFERROR(IFERROR(VLOOKUP($A125,'K-NETT'!$A$1:$AF$37898,18,FALSE),VLOOKUP($A125,'K-Wallet'!$A$1:$M$5000,0,FALSE)),"NOT VALID")</f>
        <v>NOT VALID</v>
      </c>
      <c r="U125" t="str">
        <f>IFERROR(IFERROR(VLOOKUP($A125,'K-NETT'!$A$1:$AF$37898,19,FALSE),VLOOKUP($A125,'K-Wallet'!$A$1:$M$5000,0,FALSE)),"NOT VALID")</f>
        <v>NOT VALID</v>
      </c>
      <c r="V125" t="str">
        <f>IFERROR(IFERROR(VLOOKUP($A125,'K-NETT'!$A$1:$AF$37898,20,FALSE),VLOOKUP($A125,'K-Wallet'!$A$1:$M$5000,0,FALSE)),"NOT VALID")</f>
        <v>NOT VALID</v>
      </c>
      <c r="W125" t="str">
        <f>IFERROR(IFERROR(VLOOKUP($A125,'K-NETT'!$A$1:$AF$37898,22,FALSE),VLOOKUP($A125,'K-Wallet'!$A$1:$M$5000,0,FALSE)),"NOT VALID")</f>
        <v>NOT VALID</v>
      </c>
      <c r="X125" t="str">
        <f>IFERROR(IFERROR(VLOOKUP($A125,'K-NETT'!$A$1:$AF$37898,23,FALSE),VLOOKUP($A125,'K-Wallet'!$A$1:$M$5000,0,FALSE)),"NOT VALID")</f>
        <v>NOT VALID</v>
      </c>
      <c r="Y125" t="str">
        <f>IFERROR(IFERROR(VLOOKUP($A125,'K-NETT'!$A$1:$AF$37898,26,FALSE),VLOOKUP($A125,'K-Wallet'!$A$1:$M$5000,0,FALSE)),"NOT VALID")</f>
        <v>NOT VALID</v>
      </c>
      <c r="Z125" t="str">
        <f>IFERROR(IFERROR(VLOOKUP($A125,'K-NETT'!$A$1:$AF$37898,30,FALSE),VLOOKUP($A125,'K-Wallet'!$A$1:$M$5000,11,FALSE)),"NOT VALID")</f>
        <v>NOT VALID</v>
      </c>
      <c r="AA125" s="31" t="e">
        <f t="shared" si="3"/>
        <v>#VALUE!</v>
      </c>
    </row>
    <row r="126" spans="1:27" x14ac:dyDescent="0.25">
      <c r="A126" t="str">
        <f t="shared" si="2"/>
        <v>1552533887</v>
      </c>
      <c r="B126" s="1">
        <v>117</v>
      </c>
      <c r="C126">
        <v>1552533887</v>
      </c>
      <c r="D126" t="s">
        <v>42</v>
      </c>
      <c r="E126" t="s">
        <v>43</v>
      </c>
      <c r="F126" s="9">
        <v>673650</v>
      </c>
      <c r="G126" s="2">
        <v>44045</v>
      </c>
      <c r="H126" s="3">
        <v>0.39503472222222219</v>
      </c>
      <c r="I126" t="s">
        <v>44</v>
      </c>
      <c r="J126">
        <v>63625203701</v>
      </c>
      <c r="K126" s="4" t="s">
        <v>101</v>
      </c>
      <c r="N126" t="str">
        <f>IFERROR(IFERROR(VLOOKUP($A126,'K-NETT'!$A$1:$AF$37898,1,FALSE),VLOOKUP($A126,'K-Wallet'!$A$1:$M$5000,1,FALSE)),"NOT VALID")</f>
        <v>NOT VALID</v>
      </c>
      <c r="O126" t="str">
        <f>IFERROR(IFERROR(VLOOKUP($A126,'K-NETT'!$A$1:$AF$37898,11,FALSE),VLOOKUP($A126,'K-Wallet'!$A$1:$M$5000,0,FALSE)),"NOT VALID")</f>
        <v>NOT VALID</v>
      </c>
      <c r="P126" t="str">
        <f>IFERROR(IFERROR(VLOOKUP($A126,'K-NETT'!$A$1:$AF$37898,14,FALSE),VLOOKUP($A126,'K-Wallet'!$A$1:$M$5000,8,FALSE)),"NOT VALID")</f>
        <v>NOT VALID</v>
      </c>
      <c r="Q126" t="str">
        <f>IFERROR(IFERROR(VLOOKUP($A126,'K-NETT'!$A$1:$AF$37898,15,FALSE),VLOOKUP($A126,'K-Wallet'!$A$1:$M$5000,9,FALSE)),"NOT VALID")</f>
        <v>NOT VALID</v>
      </c>
      <c r="R126" t="str">
        <f>IFERROR(IFERROR(VLOOKUP($A126,'K-NETT'!$A$1:$AF$37898,16,FALSE),VLOOKUP($A126,'K-Wallet'!$A$1:$M$5000,0,FALSE)),"NOT VALID")</f>
        <v>NOT VALID</v>
      </c>
      <c r="S126" t="str">
        <f>IFERROR(IFERROR(VLOOKUP($A126,'K-NETT'!$A$1:$AF$37898,17,FALSE),VLOOKUP($A126,'K-Wallet'!$A$1:$M$5000,0,FALSE)),"NOT VALID")</f>
        <v>NOT VALID</v>
      </c>
      <c r="T126" t="str">
        <f>IFERROR(IFERROR(VLOOKUP($A126,'K-NETT'!$A$1:$AF$37898,18,FALSE),VLOOKUP($A126,'K-Wallet'!$A$1:$M$5000,0,FALSE)),"NOT VALID")</f>
        <v>NOT VALID</v>
      </c>
      <c r="U126" t="str">
        <f>IFERROR(IFERROR(VLOOKUP($A126,'K-NETT'!$A$1:$AF$37898,19,FALSE),VLOOKUP($A126,'K-Wallet'!$A$1:$M$5000,0,FALSE)),"NOT VALID")</f>
        <v>NOT VALID</v>
      </c>
      <c r="V126" t="str">
        <f>IFERROR(IFERROR(VLOOKUP($A126,'K-NETT'!$A$1:$AF$37898,20,FALSE),VLOOKUP($A126,'K-Wallet'!$A$1:$M$5000,0,FALSE)),"NOT VALID")</f>
        <v>NOT VALID</v>
      </c>
      <c r="W126" t="str">
        <f>IFERROR(IFERROR(VLOOKUP($A126,'K-NETT'!$A$1:$AF$37898,22,FALSE),VLOOKUP($A126,'K-Wallet'!$A$1:$M$5000,0,FALSE)),"NOT VALID")</f>
        <v>NOT VALID</v>
      </c>
      <c r="X126" t="str">
        <f>IFERROR(IFERROR(VLOOKUP($A126,'K-NETT'!$A$1:$AF$37898,23,FALSE),VLOOKUP($A126,'K-Wallet'!$A$1:$M$5000,0,FALSE)),"NOT VALID")</f>
        <v>NOT VALID</v>
      </c>
      <c r="Y126" t="str">
        <f>IFERROR(IFERROR(VLOOKUP($A126,'K-NETT'!$A$1:$AF$37898,26,FALSE),VLOOKUP($A126,'K-Wallet'!$A$1:$M$5000,0,FALSE)),"NOT VALID")</f>
        <v>NOT VALID</v>
      </c>
      <c r="Z126" t="str">
        <f>IFERROR(IFERROR(VLOOKUP($A126,'K-NETT'!$A$1:$AF$37898,30,FALSE),VLOOKUP($A126,'K-Wallet'!$A$1:$M$5000,11,FALSE)),"NOT VALID")</f>
        <v>NOT VALID</v>
      </c>
      <c r="AA126" s="31" t="e">
        <f t="shared" si="3"/>
        <v>#VALUE!</v>
      </c>
    </row>
    <row r="127" spans="1:27" x14ac:dyDescent="0.25">
      <c r="A127" t="str">
        <f t="shared" si="2"/>
        <v>1910533656</v>
      </c>
      <c r="B127" s="1">
        <v>118</v>
      </c>
      <c r="C127">
        <v>1910533656</v>
      </c>
      <c r="D127" t="s">
        <v>42</v>
      </c>
      <c r="E127" t="s">
        <v>43</v>
      </c>
      <c r="F127" s="9">
        <v>646650</v>
      </c>
      <c r="G127" s="2">
        <v>44045</v>
      </c>
      <c r="H127" s="3">
        <v>0.39518518518518514</v>
      </c>
      <c r="I127" t="s">
        <v>46</v>
      </c>
      <c r="J127">
        <v>63624690301</v>
      </c>
      <c r="K127" s="4" t="s">
        <v>101</v>
      </c>
      <c r="N127" t="str">
        <f>IFERROR(IFERROR(VLOOKUP($A127,'K-NETT'!$A$1:$AF$37898,1,FALSE),VLOOKUP($A127,'K-Wallet'!$A$1:$M$5000,1,FALSE)),"NOT VALID")</f>
        <v>NOT VALID</v>
      </c>
      <c r="O127" t="str">
        <f>IFERROR(IFERROR(VLOOKUP($A127,'K-NETT'!$A$1:$AF$37898,11,FALSE),VLOOKUP($A127,'K-Wallet'!$A$1:$M$5000,0,FALSE)),"NOT VALID")</f>
        <v>NOT VALID</v>
      </c>
      <c r="P127" t="str">
        <f>IFERROR(IFERROR(VLOOKUP($A127,'K-NETT'!$A$1:$AF$37898,14,FALSE),VLOOKUP($A127,'K-Wallet'!$A$1:$M$5000,8,FALSE)),"NOT VALID")</f>
        <v>NOT VALID</v>
      </c>
      <c r="Q127" t="str">
        <f>IFERROR(IFERROR(VLOOKUP($A127,'K-NETT'!$A$1:$AF$37898,15,FALSE),VLOOKUP($A127,'K-Wallet'!$A$1:$M$5000,9,FALSE)),"NOT VALID")</f>
        <v>NOT VALID</v>
      </c>
      <c r="R127" t="str">
        <f>IFERROR(IFERROR(VLOOKUP($A127,'K-NETT'!$A$1:$AF$37898,16,FALSE),VLOOKUP($A127,'K-Wallet'!$A$1:$M$5000,0,FALSE)),"NOT VALID")</f>
        <v>NOT VALID</v>
      </c>
      <c r="S127" t="str">
        <f>IFERROR(IFERROR(VLOOKUP($A127,'K-NETT'!$A$1:$AF$37898,17,FALSE),VLOOKUP($A127,'K-Wallet'!$A$1:$M$5000,0,FALSE)),"NOT VALID")</f>
        <v>NOT VALID</v>
      </c>
      <c r="T127" t="str">
        <f>IFERROR(IFERROR(VLOOKUP($A127,'K-NETT'!$A$1:$AF$37898,18,FALSE),VLOOKUP($A127,'K-Wallet'!$A$1:$M$5000,0,FALSE)),"NOT VALID")</f>
        <v>NOT VALID</v>
      </c>
      <c r="U127" t="str">
        <f>IFERROR(IFERROR(VLOOKUP($A127,'K-NETT'!$A$1:$AF$37898,19,FALSE),VLOOKUP($A127,'K-Wallet'!$A$1:$M$5000,0,FALSE)),"NOT VALID")</f>
        <v>NOT VALID</v>
      </c>
      <c r="V127" t="str">
        <f>IFERROR(IFERROR(VLOOKUP($A127,'K-NETT'!$A$1:$AF$37898,20,FALSE),VLOOKUP($A127,'K-Wallet'!$A$1:$M$5000,0,FALSE)),"NOT VALID")</f>
        <v>NOT VALID</v>
      </c>
      <c r="W127" t="str">
        <f>IFERROR(IFERROR(VLOOKUP($A127,'K-NETT'!$A$1:$AF$37898,22,FALSE),VLOOKUP($A127,'K-Wallet'!$A$1:$M$5000,0,FALSE)),"NOT VALID")</f>
        <v>NOT VALID</v>
      </c>
      <c r="X127" t="str">
        <f>IFERROR(IFERROR(VLOOKUP($A127,'K-NETT'!$A$1:$AF$37898,23,FALSE),VLOOKUP($A127,'K-Wallet'!$A$1:$M$5000,0,FALSE)),"NOT VALID")</f>
        <v>NOT VALID</v>
      </c>
      <c r="Y127" t="str">
        <f>IFERROR(IFERROR(VLOOKUP($A127,'K-NETT'!$A$1:$AF$37898,26,FALSE),VLOOKUP($A127,'K-Wallet'!$A$1:$M$5000,0,FALSE)),"NOT VALID")</f>
        <v>NOT VALID</v>
      </c>
      <c r="Z127" t="str">
        <f>IFERROR(IFERROR(VLOOKUP($A127,'K-NETT'!$A$1:$AF$37898,30,FALSE),VLOOKUP($A127,'K-Wallet'!$A$1:$M$5000,11,FALSE)),"NOT VALID")</f>
        <v>NOT VALID</v>
      </c>
      <c r="AA127" s="31" t="e">
        <f t="shared" si="3"/>
        <v>#VALUE!</v>
      </c>
    </row>
    <row r="128" spans="1:27" x14ac:dyDescent="0.25">
      <c r="A128" t="str">
        <f t="shared" si="2"/>
        <v>1022633550</v>
      </c>
      <c r="B128" s="1">
        <v>119</v>
      </c>
      <c r="C128">
        <v>1022633550</v>
      </c>
      <c r="D128" t="s">
        <v>42</v>
      </c>
      <c r="E128" t="s">
        <v>43</v>
      </c>
      <c r="F128" s="9">
        <v>56650</v>
      </c>
      <c r="G128" s="2">
        <v>44045</v>
      </c>
      <c r="H128" s="3">
        <v>0.40718750000000004</v>
      </c>
      <c r="I128" t="s">
        <v>44</v>
      </c>
      <c r="J128">
        <v>63628667001</v>
      </c>
      <c r="K128" s="4" t="s">
        <v>101</v>
      </c>
      <c r="N128" t="str">
        <f>IFERROR(IFERROR(VLOOKUP($A128,'K-NETT'!$A$1:$AF$37898,1,FALSE),VLOOKUP($A128,'K-Wallet'!$A$1:$M$5000,1,FALSE)),"NOT VALID")</f>
        <v>NOT VALID</v>
      </c>
      <c r="O128" t="str">
        <f>IFERROR(IFERROR(VLOOKUP($A128,'K-NETT'!$A$1:$AF$37898,11,FALSE),VLOOKUP($A128,'K-Wallet'!$A$1:$M$5000,0,FALSE)),"NOT VALID")</f>
        <v>NOT VALID</v>
      </c>
      <c r="P128" t="str">
        <f>IFERROR(IFERROR(VLOOKUP($A128,'K-NETT'!$A$1:$AF$37898,14,FALSE),VLOOKUP($A128,'K-Wallet'!$A$1:$M$5000,8,FALSE)),"NOT VALID")</f>
        <v>NOT VALID</v>
      </c>
      <c r="Q128" t="str">
        <f>IFERROR(IFERROR(VLOOKUP($A128,'K-NETT'!$A$1:$AF$37898,15,FALSE),VLOOKUP($A128,'K-Wallet'!$A$1:$M$5000,9,FALSE)),"NOT VALID")</f>
        <v>NOT VALID</v>
      </c>
      <c r="R128" t="str">
        <f>IFERROR(IFERROR(VLOOKUP($A128,'K-NETT'!$A$1:$AF$37898,16,FALSE),VLOOKUP($A128,'K-Wallet'!$A$1:$M$5000,0,FALSE)),"NOT VALID")</f>
        <v>NOT VALID</v>
      </c>
      <c r="S128" t="str">
        <f>IFERROR(IFERROR(VLOOKUP($A128,'K-NETT'!$A$1:$AF$37898,17,FALSE),VLOOKUP($A128,'K-Wallet'!$A$1:$M$5000,0,FALSE)),"NOT VALID")</f>
        <v>NOT VALID</v>
      </c>
      <c r="T128" t="str">
        <f>IFERROR(IFERROR(VLOOKUP($A128,'K-NETT'!$A$1:$AF$37898,18,FALSE),VLOOKUP($A128,'K-Wallet'!$A$1:$M$5000,0,FALSE)),"NOT VALID")</f>
        <v>NOT VALID</v>
      </c>
      <c r="U128" t="str">
        <f>IFERROR(IFERROR(VLOOKUP($A128,'K-NETT'!$A$1:$AF$37898,19,FALSE),VLOOKUP($A128,'K-Wallet'!$A$1:$M$5000,0,FALSE)),"NOT VALID")</f>
        <v>NOT VALID</v>
      </c>
      <c r="V128" t="str">
        <f>IFERROR(IFERROR(VLOOKUP($A128,'K-NETT'!$A$1:$AF$37898,20,FALSE),VLOOKUP($A128,'K-Wallet'!$A$1:$M$5000,0,FALSE)),"NOT VALID")</f>
        <v>NOT VALID</v>
      </c>
      <c r="W128" t="str">
        <f>IFERROR(IFERROR(VLOOKUP($A128,'K-NETT'!$A$1:$AF$37898,22,FALSE),VLOOKUP($A128,'K-Wallet'!$A$1:$M$5000,0,FALSE)),"NOT VALID")</f>
        <v>NOT VALID</v>
      </c>
      <c r="X128" t="str">
        <f>IFERROR(IFERROR(VLOOKUP($A128,'K-NETT'!$A$1:$AF$37898,23,FALSE),VLOOKUP($A128,'K-Wallet'!$A$1:$M$5000,0,FALSE)),"NOT VALID")</f>
        <v>NOT VALID</v>
      </c>
      <c r="Y128" t="str">
        <f>IFERROR(IFERROR(VLOOKUP($A128,'K-NETT'!$A$1:$AF$37898,26,FALSE),VLOOKUP($A128,'K-Wallet'!$A$1:$M$5000,0,FALSE)),"NOT VALID")</f>
        <v>NOT VALID</v>
      </c>
      <c r="Z128" t="str">
        <f>IFERROR(IFERROR(VLOOKUP($A128,'K-NETT'!$A$1:$AF$37898,30,FALSE),VLOOKUP($A128,'K-Wallet'!$A$1:$M$5000,11,FALSE)),"NOT VALID")</f>
        <v>NOT VALID</v>
      </c>
      <c r="AA128" s="31" t="e">
        <f t="shared" si="3"/>
        <v>#VALUE!</v>
      </c>
    </row>
    <row r="129" spans="1:27" x14ac:dyDescent="0.25">
      <c r="A129" t="str">
        <f t="shared" si="2"/>
        <v>1932833842</v>
      </c>
      <c r="B129" s="1">
        <v>120</v>
      </c>
      <c r="C129">
        <v>1932833842</v>
      </c>
      <c r="D129" t="s">
        <v>42</v>
      </c>
      <c r="E129" t="s">
        <v>43</v>
      </c>
      <c r="F129" s="9">
        <v>636650</v>
      </c>
      <c r="G129" s="2">
        <v>44045</v>
      </c>
      <c r="H129" s="3">
        <v>0.4304398148148148</v>
      </c>
      <c r="I129" t="s">
        <v>44</v>
      </c>
      <c r="J129">
        <v>63635921701</v>
      </c>
      <c r="K129" s="4" t="s">
        <v>101</v>
      </c>
      <c r="N129" t="str">
        <f>IFERROR(IFERROR(VLOOKUP($A129,'K-NETT'!$A$1:$AF$37898,1,FALSE),VLOOKUP($A129,'K-Wallet'!$A$1:$M$5000,1,FALSE)),"NOT VALID")</f>
        <v>NOT VALID</v>
      </c>
      <c r="O129" t="str">
        <f>IFERROR(IFERROR(VLOOKUP($A129,'K-NETT'!$A$1:$AF$37898,11,FALSE),VLOOKUP($A129,'K-Wallet'!$A$1:$M$5000,0,FALSE)),"NOT VALID")</f>
        <v>NOT VALID</v>
      </c>
      <c r="P129" t="str">
        <f>IFERROR(IFERROR(VLOOKUP($A129,'K-NETT'!$A$1:$AF$37898,14,FALSE),VLOOKUP($A129,'K-Wallet'!$A$1:$M$5000,8,FALSE)),"NOT VALID")</f>
        <v>NOT VALID</v>
      </c>
      <c r="Q129" t="str">
        <f>IFERROR(IFERROR(VLOOKUP($A129,'K-NETT'!$A$1:$AF$37898,15,FALSE),VLOOKUP($A129,'K-Wallet'!$A$1:$M$5000,9,FALSE)),"NOT VALID")</f>
        <v>NOT VALID</v>
      </c>
      <c r="R129" t="str">
        <f>IFERROR(IFERROR(VLOOKUP($A129,'K-NETT'!$A$1:$AF$37898,16,FALSE),VLOOKUP($A129,'K-Wallet'!$A$1:$M$5000,0,FALSE)),"NOT VALID")</f>
        <v>NOT VALID</v>
      </c>
      <c r="S129" t="str">
        <f>IFERROR(IFERROR(VLOOKUP($A129,'K-NETT'!$A$1:$AF$37898,17,FALSE),VLOOKUP($A129,'K-Wallet'!$A$1:$M$5000,0,FALSE)),"NOT VALID")</f>
        <v>NOT VALID</v>
      </c>
      <c r="T129" t="str">
        <f>IFERROR(IFERROR(VLOOKUP($A129,'K-NETT'!$A$1:$AF$37898,18,FALSE),VLOOKUP($A129,'K-Wallet'!$A$1:$M$5000,0,FALSE)),"NOT VALID")</f>
        <v>NOT VALID</v>
      </c>
      <c r="U129" t="str">
        <f>IFERROR(IFERROR(VLOOKUP($A129,'K-NETT'!$A$1:$AF$37898,19,FALSE),VLOOKUP($A129,'K-Wallet'!$A$1:$M$5000,0,FALSE)),"NOT VALID")</f>
        <v>NOT VALID</v>
      </c>
      <c r="V129" t="str">
        <f>IFERROR(IFERROR(VLOOKUP($A129,'K-NETT'!$A$1:$AF$37898,20,FALSE),VLOOKUP($A129,'K-Wallet'!$A$1:$M$5000,0,FALSE)),"NOT VALID")</f>
        <v>NOT VALID</v>
      </c>
      <c r="W129" t="str">
        <f>IFERROR(IFERROR(VLOOKUP($A129,'K-NETT'!$A$1:$AF$37898,22,FALSE),VLOOKUP($A129,'K-Wallet'!$A$1:$M$5000,0,FALSE)),"NOT VALID")</f>
        <v>NOT VALID</v>
      </c>
      <c r="X129" t="str">
        <f>IFERROR(IFERROR(VLOOKUP($A129,'K-NETT'!$A$1:$AF$37898,23,FALSE),VLOOKUP($A129,'K-Wallet'!$A$1:$M$5000,0,FALSE)),"NOT VALID")</f>
        <v>NOT VALID</v>
      </c>
      <c r="Y129" t="str">
        <f>IFERROR(IFERROR(VLOOKUP($A129,'K-NETT'!$A$1:$AF$37898,26,FALSE),VLOOKUP($A129,'K-Wallet'!$A$1:$M$5000,0,FALSE)),"NOT VALID")</f>
        <v>NOT VALID</v>
      </c>
      <c r="Z129" t="str">
        <f>IFERROR(IFERROR(VLOOKUP($A129,'K-NETT'!$A$1:$AF$37898,30,FALSE),VLOOKUP($A129,'K-Wallet'!$A$1:$M$5000,11,FALSE)),"NOT VALID")</f>
        <v>NOT VALID</v>
      </c>
      <c r="AA129" s="31" t="e">
        <f t="shared" si="3"/>
        <v>#VALUE!</v>
      </c>
    </row>
    <row r="130" spans="1:27" x14ac:dyDescent="0.25">
      <c r="A130" t="str">
        <f t="shared" si="2"/>
        <v>1478833396</v>
      </c>
      <c r="B130" s="1">
        <v>121</v>
      </c>
      <c r="C130">
        <v>1478833396</v>
      </c>
      <c r="D130" t="s">
        <v>42</v>
      </c>
      <c r="E130" t="s">
        <v>43</v>
      </c>
      <c r="F130" s="9">
        <v>966650</v>
      </c>
      <c r="G130" s="2">
        <v>44045</v>
      </c>
      <c r="H130" s="3">
        <v>0.43842592592592594</v>
      </c>
      <c r="I130" t="s">
        <v>44</v>
      </c>
      <c r="J130">
        <v>63638435501</v>
      </c>
      <c r="K130" s="4" t="s">
        <v>101</v>
      </c>
      <c r="N130" t="str">
        <f>IFERROR(IFERROR(VLOOKUP($A130,'K-NETT'!$A$1:$AF$37898,1,FALSE),VLOOKUP($A130,'K-Wallet'!$A$1:$M$5000,1,FALSE)),"NOT VALID")</f>
        <v>NOT VALID</v>
      </c>
      <c r="O130" t="str">
        <f>IFERROR(IFERROR(VLOOKUP($A130,'K-NETT'!$A$1:$AF$37898,11,FALSE),VLOOKUP($A130,'K-Wallet'!$A$1:$M$5000,0,FALSE)),"NOT VALID")</f>
        <v>NOT VALID</v>
      </c>
      <c r="P130" t="str">
        <f>IFERROR(IFERROR(VLOOKUP($A130,'K-NETT'!$A$1:$AF$37898,14,FALSE),VLOOKUP($A130,'K-Wallet'!$A$1:$M$5000,8,FALSE)),"NOT VALID")</f>
        <v>NOT VALID</v>
      </c>
      <c r="Q130" t="str">
        <f>IFERROR(IFERROR(VLOOKUP($A130,'K-NETT'!$A$1:$AF$37898,15,FALSE),VLOOKUP($A130,'K-Wallet'!$A$1:$M$5000,9,FALSE)),"NOT VALID")</f>
        <v>NOT VALID</v>
      </c>
      <c r="R130" t="str">
        <f>IFERROR(IFERROR(VLOOKUP($A130,'K-NETT'!$A$1:$AF$37898,16,FALSE),VLOOKUP($A130,'K-Wallet'!$A$1:$M$5000,0,FALSE)),"NOT VALID")</f>
        <v>NOT VALID</v>
      </c>
      <c r="S130" t="str">
        <f>IFERROR(IFERROR(VLOOKUP($A130,'K-NETT'!$A$1:$AF$37898,17,FALSE),VLOOKUP($A130,'K-Wallet'!$A$1:$M$5000,0,FALSE)),"NOT VALID")</f>
        <v>NOT VALID</v>
      </c>
      <c r="T130" t="str">
        <f>IFERROR(IFERROR(VLOOKUP($A130,'K-NETT'!$A$1:$AF$37898,18,FALSE),VLOOKUP($A130,'K-Wallet'!$A$1:$M$5000,0,FALSE)),"NOT VALID")</f>
        <v>NOT VALID</v>
      </c>
      <c r="U130" t="str">
        <f>IFERROR(IFERROR(VLOOKUP($A130,'K-NETT'!$A$1:$AF$37898,19,FALSE),VLOOKUP($A130,'K-Wallet'!$A$1:$M$5000,0,FALSE)),"NOT VALID")</f>
        <v>NOT VALID</v>
      </c>
      <c r="V130" t="str">
        <f>IFERROR(IFERROR(VLOOKUP($A130,'K-NETT'!$A$1:$AF$37898,20,FALSE),VLOOKUP($A130,'K-Wallet'!$A$1:$M$5000,0,FALSE)),"NOT VALID")</f>
        <v>NOT VALID</v>
      </c>
      <c r="W130" t="str">
        <f>IFERROR(IFERROR(VLOOKUP($A130,'K-NETT'!$A$1:$AF$37898,22,FALSE),VLOOKUP($A130,'K-Wallet'!$A$1:$M$5000,0,FALSE)),"NOT VALID")</f>
        <v>NOT VALID</v>
      </c>
      <c r="X130" t="str">
        <f>IFERROR(IFERROR(VLOOKUP($A130,'K-NETT'!$A$1:$AF$37898,23,FALSE),VLOOKUP($A130,'K-Wallet'!$A$1:$M$5000,0,FALSE)),"NOT VALID")</f>
        <v>NOT VALID</v>
      </c>
      <c r="Y130" t="str">
        <f>IFERROR(IFERROR(VLOOKUP($A130,'K-NETT'!$A$1:$AF$37898,26,FALSE),VLOOKUP($A130,'K-Wallet'!$A$1:$M$5000,0,FALSE)),"NOT VALID")</f>
        <v>NOT VALID</v>
      </c>
      <c r="Z130" t="str">
        <f>IFERROR(IFERROR(VLOOKUP($A130,'K-NETT'!$A$1:$AF$37898,30,FALSE),VLOOKUP($A130,'K-Wallet'!$A$1:$M$5000,11,FALSE)),"NOT VALID")</f>
        <v>NOT VALID</v>
      </c>
      <c r="AA130" s="31" t="e">
        <f t="shared" si="3"/>
        <v>#VALUE!</v>
      </c>
    </row>
    <row r="131" spans="1:27" x14ac:dyDescent="0.25">
      <c r="A131" t="str">
        <f t="shared" si="2"/>
        <v>1926733266</v>
      </c>
      <c r="B131" s="1">
        <v>122</v>
      </c>
      <c r="C131">
        <v>1926733266</v>
      </c>
      <c r="D131" t="s">
        <v>42</v>
      </c>
      <c r="E131" t="s">
        <v>43</v>
      </c>
      <c r="F131" s="9">
        <v>327650</v>
      </c>
      <c r="G131" s="2">
        <v>44045</v>
      </c>
      <c r="H131" s="3">
        <v>0.4519097222222222</v>
      </c>
      <c r="I131" t="s">
        <v>44</v>
      </c>
      <c r="J131">
        <v>63643332601</v>
      </c>
      <c r="K131" s="4" t="s">
        <v>101</v>
      </c>
      <c r="N131" t="str">
        <f>IFERROR(IFERROR(VLOOKUP($A131,'K-NETT'!$A$1:$AF$37898,1,FALSE),VLOOKUP($A131,'K-Wallet'!$A$1:$M$5000,1,FALSE)),"NOT VALID")</f>
        <v>NOT VALID</v>
      </c>
      <c r="O131" t="str">
        <f>IFERROR(IFERROR(VLOOKUP($A131,'K-NETT'!$A$1:$AF$37898,11,FALSE),VLOOKUP($A131,'K-Wallet'!$A$1:$M$5000,0,FALSE)),"NOT VALID")</f>
        <v>NOT VALID</v>
      </c>
      <c r="P131" t="str">
        <f>IFERROR(IFERROR(VLOOKUP($A131,'K-NETT'!$A$1:$AF$37898,14,FALSE),VLOOKUP($A131,'K-Wallet'!$A$1:$M$5000,8,FALSE)),"NOT VALID")</f>
        <v>NOT VALID</v>
      </c>
      <c r="Q131" t="str">
        <f>IFERROR(IFERROR(VLOOKUP($A131,'K-NETT'!$A$1:$AF$37898,15,FALSE),VLOOKUP($A131,'K-Wallet'!$A$1:$M$5000,9,FALSE)),"NOT VALID")</f>
        <v>NOT VALID</v>
      </c>
      <c r="R131" t="str">
        <f>IFERROR(IFERROR(VLOOKUP($A131,'K-NETT'!$A$1:$AF$37898,16,FALSE),VLOOKUP($A131,'K-Wallet'!$A$1:$M$5000,0,FALSE)),"NOT VALID")</f>
        <v>NOT VALID</v>
      </c>
      <c r="S131" t="str">
        <f>IFERROR(IFERROR(VLOOKUP($A131,'K-NETT'!$A$1:$AF$37898,17,FALSE),VLOOKUP($A131,'K-Wallet'!$A$1:$M$5000,0,FALSE)),"NOT VALID")</f>
        <v>NOT VALID</v>
      </c>
      <c r="T131" t="str">
        <f>IFERROR(IFERROR(VLOOKUP($A131,'K-NETT'!$A$1:$AF$37898,18,FALSE),VLOOKUP($A131,'K-Wallet'!$A$1:$M$5000,0,FALSE)),"NOT VALID")</f>
        <v>NOT VALID</v>
      </c>
      <c r="U131" t="str">
        <f>IFERROR(IFERROR(VLOOKUP($A131,'K-NETT'!$A$1:$AF$37898,19,FALSE),VLOOKUP($A131,'K-Wallet'!$A$1:$M$5000,0,FALSE)),"NOT VALID")</f>
        <v>NOT VALID</v>
      </c>
      <c r="V131" t="str">
        <f>IFERROR(IFERROR(VLOOKUP($A131,'K-NETT'!$A$1:$AF$37898,20,FALSE),VLOOKUP($A131,'K-Wallet'!$A$1:$M$5000,0,FALSE)),"NOT VALID")</f>
        <v>NOT VALID</v>
      </c>
      <c r="W131" t="str">
        <f>IFERROR(IFERROR(VLOOKUP($A131,'K-NETT'!$A$1:$AF$37898,22,FALSE),VLOOKUP($A131,'K-Wallet'!$A$1:$M$5000,0,FALSE)),"NOT VALID")</f>
        <v>NOT VALID</v>
      </c>
      <c r="X131" t="str">
        <f>IFERROR(IFERROR(VLOOKUP($A131,'K-NETT'!$A$1:$AF$37898,23,FALSE),VLOOKUP($A131,'K-Wallet'!$A$1:$M$5000,0,FALSE)),"NOT VALID")</f>
        <v>NOT VALID</v>
      </c>
      <c r="Y131" t="str">
        <f>IFERROR(IFERROR(VLOOKUP($A131,'K-NETT'!$A$1:$AF$37898,26,FALSE),VLOOKUP($A131,'K-Wallet'!$A$1:$M$5000,0,FALSE)),"NOT VALID")</f>
        <v>NOT VALID</v>
      </c>
      <c r="Z131" t="str">
        <f>IFERROR(IFERROR(VLOOKUP($A131,'K-NETT'!$A$1:$AF$37898,30,FALSE),VLOOKUP($A131,'K-Wallet'!$A$1:$M$5000,11,FALSE)),"NOT VALID")</f>
        <v>NOT VALID</v>
      </c>
      <c r="AA131" s="31" t="e">
        <f t="shared" si="3"/>
        <v>#VALUE!</v>
      </c>
    </row>
    <row r="132" spans="1:27" x14ac:dyDescent="0.25">
      <c r="A132" t="str">
        <f t="shared" si="2"/>
        <v>1523143785</v>
      </c>
      <c r="B132" s="1">
        <v>123</v>
      </c>
      <c r="C132">
        <v>1523143785</v>
      </c>
      <c r="D132" t="s">
        <v>42</v>
      </c>
      <c r="E132" t="s">
        <v>43</v>
      </c>
      <c r="F132" s="9">
        <v>56650</v>
      </c>
      <c r="G132" s="2">
        <v>44045</v>
      </c>
      <c r="H132" s="3">
        <v>0.46530092592592592</v>
      </c>
      <c r="I132" t="s">
        <v>44</v>
      </c>
      <c r="J132">
        <v>63648153601</v>
      </c>
      <c r="K132" s="4" t="s">
        <v>101</v>
      </c>
      <c r="N132" t="str">
        <f>IFERROR(IFERROR(VLOOKUP($A132,'K-NETT'!$A$1:$AF$37898,1,FALSE),VLOOKUP($A132,'K-Wallet'!$A$1:$M$5000,1,FALSE)),"NOT VALID")</f>
        <v>NOT VALID</v>
      </c>
      <c r="O132" t="str">
        <f>IFERROR(IFERROR(VLOOKUP($A132,'K-NETT'!$A$1:$AF$37898,11,FALSE),VLOOKUP($A132,'K-Wallet'!$A$1:$M$5000,0,FALSE)),"NOT VALID")</f>
        <v>NOT VALID</v>
      </c>
      <c r="P132" t="str">
        <f>IFERROR(IFERROR(VLOOKUP($A132,'K-NETT'!$A$1:$AF$37898,14,FALSE),VLOOKUP($A132,'K-Wallet'!$A$1:$M$5000,8,FALSE)),"NOT VALID")</f>
        <v>NOT VALID</v>
      </c>
      <c r="Q132" t="str">
        <f>IFERROR(IFERROR(VLOOKUP($A132,'K-NETT'!$A$1:$AF$37898,15,FALSE),VLOOKUP($A132,'K-Wallet'!$A$1:$M$5000,9,FALSE)),"NOT VALID")</f>
        <v>NOT VALID</v>
      </c>
      <c r="R132" t="str">
        <f>IFERROR(IFERROR(VLOOKUP($A132,'K-NETT'!$A$1:$AF$37898,16,FALSE),VLOOKUP($A132,'K-Wallet'!$A$1:$M$5000,0,FALSE)),"NOT VALID")</f>
        <v>NOT VALID</v>
      </c>
      <c r="S132" t="str">
        <f>IFERROR(IFERROR(VLOOKUP($A132,'K-NETT'!$A$1:$AF$37898,17,FALSE),VLOOKUP($A132,'K-Wallet'!$A$1:$M$5000,0,FALSE)),"NOT VALID")</f>
        <v>NOT VALID</v>
      </c>
      <c r="T132" t="str">
        <f>IFERROR(IFERROR(VLOOKUP($A132,'K-NETT'!$A$1:$AF$37898,18,FALSE),VLOOKUP($A132,'K-Wallet'!$A$1:$M$5000,0,FALSE)),"NOT VALID")</f>
        <v>NOT VALID</v>
      </c>
      <c r="U132" t="str">
        <f>IFERROR(IFERROR(VLOOKUP($A132,'K-NETT'!$A$1:$AF$37898,19,FALSE),VLOOKUP($A132,'K-Wallet'!$A$1:$M$5000,0,FALSE)),"NOT VALID")</f>
        <v>NOT VALID</v>
      </c>
      <c r="V132" t="str">
        <f>IFERROR(IFERROR(VLOOKUP($A132,'K-NETT'!$A$1:$AF$37898,20,FALSE),VLOOKUP($A132,'K-Wallet'!$A$1:$M$5000,0,FALSE)),"NOT VALID")</f>
        <v>NOT VALID</v>
      </c>
      <c r="W132" t="str">
        <f>IFERROR(IFERROR(VLOOKUP($A132,'K-NETT'!$A$1:$AF$37898,22,FALSE),VLOOKUP($A132,'K-Wallet'!$A$1:$M$5000,0,FALSE)),"NOT VALID")</f>
        <v>NOT VALID</v>
      </c>
      <c r="X132" t="str">
        <f>IFERROR(IFERROR(VLOOKUP($A132,'K-NETT'!$A$1:$AF$37898,23,FALSE),VLOOKUP($A132,'K-Wallet'!$A$1:$M$5000,0,FALSE)),"NOT VALID")</f>
        <v>NOT VALID</v>
      </c>
      <c r="Y132" t="str">
        <f>IFERROR(IFERROR(VLOOKUP($A132,'K-NETT'!$A$1:$AF$37898,26,FALSE),VLOOKUP($A132,'K-Wallet'!$A$1:$M$5000,0,FALSE)),"NOT VALID")</f>
        <v>NOT VALID</v>
      </c>
      <c r="Z132" t="str">
        <f>IFERROR(IFERROR(VLOOKUP($A132,'K-NETT'!$A$1:$AF$37898,30,FALSE),VLOOKUP($A132,'K-Wallet'!$A$1:$M$5000,11,FALSE)),"NOT VALID")</f>
        <v>NOT VALID</v>
      </c>
      <c r="AA132" s="31" t="e">
        <f t="shared" si="3"/>
        <v>#VALUE!</v>
      </c>
    </row>
    <row r="133" spans="1:27" x14ac:dyDescent="0.25">
      <c r="A133" t="str">
        <f t="shared" si="2"/>
        <v>1385143902</v>
      </c>
      <c r="B133" s="1">
        <v>124</v>
      </c>
      <c r="C133">
        <v>1385143902</v>
      </c>
      <c r="D133" t="s">
        <v>42</v>
      </c>
      <c r="E133" t="s">
        <v>43</v>
      </c>
      <c r="F133" s="9">
        <v>318650</v>
      </c>
      <c r="G133" s="2">
        <v>44045</v>
      </c>
      <c r="H133" s="3">
        <v>0.46800925925925929</v>
      </c>
      <c r="I133" t="s">
        <v>44</v>
      </c>
      <c r="J133">
        <v>63649179101</v>
      </c>
      <c r="K133" s="4" t="s">
        <v>101</v>
      </c>
      <c r="N133" t="str">
        <f>IFERROR(IFERROR(VLOOKUP($A133,'K-NETT'!$A$1:$AF$37898,1,FALSE),VLOOKUP($A133,'K-Wallet'!$A$1:$M$5000,1,FALSE)),"NOT VALID")</f>
        <v>NOT VALID</v>
      </c>
      <c r="O133" t="str">
        <f>IFERROR(IFERROR(VLOOKUP($A133,'K-NETT'!$A$1:$AF$37898,11,FALSE),VLOOKUP($A133,'K-Wallet'!$A$1:$M$5000,0,FALSE)),"NOT VALID")</f>
        <v>NOT VALID</v>
      </c>
      <c r="P133" t="str">
        <f>IFERROR(IFERROR(VLOOKUP($A133,'K-NETT'!$A$1:$AF$37898,14,FALSE),VLOOKUP($A133,'K-Wallet'!$A$1:$M$5000,8,FALSE)),"NOT VALID")</f>
        <v>NOT VALID</v>
      </c>
      <c r="Q133" t="str">
        <f>IFERROR(IFERROR(VLOOKUP($A133,'K-NETT'!$A$1:$AF$37898,15,FALSE),VLOOKUP($A133,'K-Wallet'!$A$1:$M$5000,9,FALSE)),"NOT VALID")</f>
        <v>NOT VALID</v>
      </c>
      <c r="R133" t="str">
        <f>IFERROR(IFERROR(VLOOKUP($A133,'K-NETT'!$A$1:$AF$37898,16,FALSE),VLOOKUP($A133,'K-Wallet'!$A$1:$M$5000,0,FALSE)),"NOT VALID")</f>
        <v>NOT VALID</v>
      </c>
      <c r="S133" t="str">
        <f>IFERROR(IFERROR(VLOOKUP($A133,'K-NETT'!$A$1:$AF$37898,17,FALSE),VLOOKUP($A133,'K-Wallet'!$A$1:$M$5000,0,FALSE)),"NOT VALID")</f>
        <v>NOT VALID</v>
      </c>
      <c r="T133" t="str">
        <f>IFERROR(IFERROR(VLOOKUP($A133,'K-NETT'!$A$1:$AF$37898,18,FALSE),VLOOKUP($A133,'K-Wallet'!$A$1:$M$5000,0,FALSE)),"NOT VALID")</f>
        <v>NOT VALID</v>
      </c>
      <c r="U133" t="str">
        <f>IFERROR(IFERROR(VLOOKUP($A133,'K-NETT'!$A$1:$AF$37898,19,FALSE),VLOOKUP($A133,'K-Wallet'!$A$1:$M$5000,0,FALSE)),"NOT VALID")</f>
        <v>NOT VALID</v>
      </c>
      <c r="V133" t="str">
        <f>IFERROR(IFERROR(VLOOKUP($A133,'K-NETT'!$A$1:$AF$37898,20,FALSE),VLOOKUP($A133,'K-Wallet'!$A$1:$M$5000,0,FALSE)),"NOT VALID")</f>
        <v>NOT VALID</v>
      </c>
      <c r="W133" t="str">
        <f>IFERROR(IFERROR(VLOOKUP($A133,'K-NETT'!$A$1:$AF$37898,22,FALSE),VLOOKUP($A133,'K-Wallet'!$A$1:$M$5000,0,FALSE)),"NOT VALID")</f>
        <v>NOT VALID</v>
      </c>
      <c r="X133" t="str">
        <f>IFERROR(IFERROR(VLOOKUP($A133,'K-NETT'!$A$1:$AF$37898,23,FALSE),VLOOKUP($A133,'K-Wallet'!$A$1:$M$5000,0,FALSE)),"NOT VALID")</f>
        <v>NOT VALID</v>
      </c>
      <c r="Y133" t="str">
        <f>IFERROR(IFERROR(VLOOKUP($A133,'K-NETT'!$A$1:$AF$37898,26,FALSE),VLOOKUP($A133,'K-Wallet'!$A$1:$M$5000,0,FALSE)),"NOT VALID")</f>
        <v>NOT VALID</v>
      </c>
      <c r="Z133" t="str">
        <f>IFERROR(IFERROR(VLOOKUP($A133,'K-NETT'!$A$1:$AF$37898,30,FALSE),VLOOKUP($A133,'K-Wallet'!$A$1:$M$5000,11,FALSE)),"NOT VALID")</f>
        <v>NOT VALID</v>
      </c>
      <c r="AA133" s="31" t="e">
        <f t="shared" si="3"/>
        <v>#VALUE!</v>
      </c>
    </row>
    <row r="134" spans="1:27" x14ac:dyDescent="0.25">
      <c r="A134" t="str">
        <f t="shared" si="2"/>
        <v>1734343960</v>
      </c>
      <c r="B134" s="1">
        <v>125</v>
      </c>
      <c r="C134">
        <v>1734343960</v>
      </c>
      <c r="D134" t="s">
        <v>42</v>
      </c>
      <c r="E134" t="s">
        <v>43</v>
      </c>
      <c r="F134" s="9">
        <v>56650</v>
      </c>
      <c r="G134" s="2">
        <v>44045</v>
      </c>
      <c r="H134" s="3">
        <v>0.48984953703703704</v>
      </c>
      <c r="I134" t="s">
        <v>44</v>
      </c>
      <c r="J134">
        <v>63657215301</v>
      </c>
      <c r="K134" s="4" t="s">
        <v>101</v>
      </c>
      <c r="N134" t="str">
        <f>IFERROR(IFERROR(VLOOKUP($A134,'K-NETT'!$A$1:$AF$37898,1,FALSE),VLOOKUP($A134,'K-Wallet'!$A$1:$M$5000,1,FALSE)),"NOT VALID")</f>
        <v>NOT VALID</v>
      </c>
      <c r="O134" t="str">
        <f>IFERROR(IFERROR(VLOOKUP($A134,'K-NETT'!$A$1:$AF$37898,11,FALSE),VLOOKUP($A134,'K-Wallet'!$A$1:$M$5000,0,FALSE)),"NOT VALID")</f>
        <v>NOT VALID</v>
      </c>
      <c r="P134" t="str">
        <f>IFERROR(IFERROR(VLOOKUP($A134,'K-NETT'!$A$1:$AF$37898,14,FALSE),VLOOKUP($A134,'K-Wallet'!$A$1:$M$5000,8,FALSE)),"NOT VALID")</f>
        <v>NOT VALID</v>
      </c>
      <c r="Q134" t="str">
        <f>IFERROR(IFERROR(VLOOKUP($A134,'K-NETT'!$A$1:$AF$37898,15,FALSE),VLOOKUP($A134,'K-Wallet'!$A$1:$M$5000,9,FALSE)),"NOT VALID")</f>
        <v>NOT VALID</v>
      </c>
      <c r="R134" t="str">
        <f>IFERROR(IFERROR(VLOOKUP($A134,'K-NETT'!$A$1:$AF$37898,16,FALSE),VLOOKUP($A134,'K-Wallet'!$A$1:$M$5000,0,FALSE)),"NOT VALID")</f>
        <v>NOT VALID</v>
      </c>
      <c r="S134" t="str">
        <f>IFERROR(IFERROR(VLOOKUP($A134,'K-NETT'!$A$1:$AF$37898,17,FALSE),VLOOKUP($A134,'K-Wallet'!$A$1:$M$5000,0,FALSE)),"NOT VALID")</f>
        <v>NOT VALID</v>
      </c>
      <c r="T134" t="str">
        <f>IFERROR(IFERROR(VLOOKUP($A134,'K-NETT'!$A$1:$AF$37898,18,FALSE),VLOOKUP($A134,'K-Wallet'!$A$1:$M$5000,0,FALSE)),"NOT VALID")</f>
        <v>NOT VALID</v>
      </c>
      <c r="U134" t="str">
        <f>IFERROR(IFERROR(VLOOKUP($A134,'K-NETT'!$A$1:$AF$37898,19,FALSE),VLOOKUP($A134,'K-Wallet'!$A$1:$M$5000,0,FALSE)),"NOT VALID")</f>
        <v>NOT VALID</v>
      </c>
      <c r="V134" t="str">
        <f>IFERROR(IFERROR(VLOOKUP($A134,'K-NETT'!$A$1:$AF$37898,20,FALSE),VLOOKUP($A134,'K-Wallet'!$A$1:$M$5000,0,FALSE)),"NOT VALID")</f>
        <v>NOT VALID</v>
      </c>
      <c r="W134" t="str">
        <f>IFERROR(IFERROR(VLOOKUP($A134,'K-NETT'!$A$1:$AF$37898,22,FALSE),VLOOKUP($A134,'K-Wallet'!$A$1:$M$5000,0,FALSE)),"NOT VALID")</f>
        <v>NOT VALID</v>
      </c>
      <c r="X134" t="str">
        <f>IFERROR(IFERROR(VLOOKUP($A134,'K-NETT'!$A$1:$AF$37898,23,FALSE),VLOOKUP($A134,'K-Wallet'!$A$1:$M$5000,0,FALSE)),"NOT VALID")</f>
        <v>NOT VALID</v>
      </c>
      <c r="Y134" t="str">
        <f>IFERROR(IFERROR(VLOOKUP($A134,'K-NETT'!$A$1:$AF$37898,26,FALSE),VLOOKUP($A134,'K-Wallet'!$A$1:$M$5000,0,FALSE)),"NOT VALID")</f>
        <v>NOT VALID</v>
      </c>
      <c r="Z134" t="str">
        <f>IFERROR(IFERROR(VLOOKUP($A134,'K-NETT'!$A$1:$AF$37898,30,FALSE),VLOOKUP($A134,'K-Wallet'!$A$1:$M$5000,11,FALSE)),"NOT VALID")</f>
        <v>NOT VALID</v>
      </c>
      <c r="AA134" s="31" t="e">
        <f t="shared" si="3"/>
        <v>#VALUE!</v>
      </c>
    </row>
    <row r="135" spans="1:27" x14ac:dyDescent="0.25">
      <c r="A135" t="str">
        <f t="shared" si="2"/>
        <v>1677343340</v>
      </c>
      <c r="B135" s="1">
        <v>126</v>
      </c>
      <c r="C135">
        <v>1677343340</v>
      </c>
      <c r="D135" t="s">
        <v>42</v>
      </c>
      <c r="E135" t="s">
        <v>43</v>
      </c>
      <c r="F135" s="9">
        <v>641650</v>
      </c>
      <c r="G135" s="2">
        <v>44045</v>
      </c>
      <c r="H135" s="3">
        <v>0.49708333333333332</v>
      </c>
      <c r="I135" t="s">
        <v>44</v>
      </c>
      <c r="J135">
        <v>63659956201</v>
      </c>
      <c r="K135" s="4" t="s">
        <v>101</v>
      </c>
      <c r="N135" t="str">
        <f>IFERROR(IFERROR(VLOOKUP($A135,'K-NETT'!$A$1:$AF$37898,1,FALSE),VLOOKUP($A135,'K-Wallet'!$A$1:$M$5000,1,FALSE)),"NOT VALID")</f>
        <v>NOT VALID</v>
      </c>
      <c r="O135" t="str">
        <f>IFERROR(IFERROR(VLOOKUP($A135,'K-NETT'!$A$1:$AF$37898,11,FALSE),VLOOKUP($A135,'K-Wallet'!$A$1:$M$5000,0,FALSE)),"NOT VALID")</f>
        <v>NOT VALID</v>
      </c>
      <c r="P135" t="str">
        <f>IFERROR(IFERROR(VLOOKUP($A135,'K-NETT'!$A$1:$AF$37898,14,FALSE),VLOOKUP($A135,'K-Wallet'!$A$1:$M$5000,8,FALSE)),"NOT VALID")</f>
        <v>NOT VALID</v>
      </c>
      <c r="Q135" t="str">
        <f>IFERROR(IFERROR(VLOOKUP($A135,'K-NETT'!$A$1:$AF$37898,15,FALSE),VLOOKUP($A135,'K-Wallet'!$A$1:$M$5000,9,FALSE)),"NOT VALID")</f>
        <v>NOT VALID</v>
      </c>
      <c r="R135" t="str">
        <f>IFERROR(IFERROR(VLOOKUP($A135,'K-NETT'!$A$1:$AF$37898,16,FALSE),VLOOKUP($A135,'K-Wallet'!$A$1:$M$5000,0,FALSE)),"NOT VALID")</f>
        <v>NOT VALID</v>
      </c>
      <c r="S135" t="str">
        <f>IFERROR(IFERROR(VLOOKUP($A135,'K-NETT'!$A$1:$AF$37898,17,FALSE),VLOOKUP($A135,'K-Wallet'!$A$1:$M$5000,0,FALSE)),"NOT VALID")</f>
        <v>NOT VALID</v>
      </c>
      <c r="T135" t="str">
        <f>IFERROR(IFERROR(VLOOKUP($A135,'K-NETT'!$A$1:$AF$37898,18,FALSE),VLOOKUP($A135,'K-Wallet'!$A$1:$M$5000,0,FALSE)),"NOT VALID")</f>
        <v>NOT VALID</v>
      </c>
      <c r="U135" t="str">
        <f>IFERROR(IFERROR(VLOOKUP($A135,'K-NETT'!$A$1:$AF$37898,19,FALSE),VLOOKUP($A135,'K-Wallet'!$A$1:$M$5000,0,FALSE)),"NOT VALID")</f>
        <v>NOT VALID</v>
      </c>
      <c r="V135" t="str">
        <f>IFERROR(IFERROR(VLOOKUP($A135,'K-NETT'!$A$1:$AF$37898,20,FALSE),VLOOKUP($A135,'K-Wallet'!$A$1:$M$5000,0,FALSE)),"NOT VALID")</f>
        <v>NOT VALID</v>
      </c>
      <c r="W135" t="str">
        <f>IFERROR(IFERROR(VLOOKUP($A135,'K-NETT'!$A$1:$AF$37898,22,FALSE),VLOOKUP($A135,'K-Wallet'!$A$1:$M$5000,0,FALSE)),"NOT VALID")</f>
        <v>NOT VALID</v>
      </c>
      <c r="X135" t="str">
        <f>IFERROR(IFERROR(VLOOKUP($A135,'K-NETT'!$A$1:$AF$37898,23,FALSE),VLOOKUP($A135,'K-Wallet'!$A$1:$M$5000,0,FALSE)),"NOT VALID")</f>
        <v>NOT VALID</v>
      </c>
      <c r="Y135" t="str">
        <f>IFERROR(IFERROR(VLOOKUP($A135,'K-NETT'!$A$1:$AF$37898,26,FALSE),VLOOKUP($A135,'K-Wallet'!$A$1:$M$5000,0,FALSE)),"NOT VALID")</f>
        <v>NOT VALID</v>
      </c>
      <c r="Z135" t="str">
        <f>IFERROR(IFERROR(VLOOKUP($A135,'K-NETT'!$A$1:$AF$37898,30,FALSE),VLOOKUP($A135,'K-Wallet'!$A$1:$M$5000,11,FALSE)),"NOT VALID")</f>
        <v>NOT VALID</v>
      </c>
      <c r="AA135" s="31" t="e">
        <f t="shared" si="3"/>
        <v>#VALUE!</v>
      </c>
    </row>
    <row r="136" spans="1:27" x14ac:dyDescent="0.25">
      <c r="A136" t="str">
        <f t="shared" si="2"/>
        <v>1421443114</v>
      </c>
      <c r="B136" s="1">
        <v>127</v>
      </c>
      <c r="C136">
        <v>1421443114</v>
      </c>
      <c r="D136" t="s">
        <v>42</v>
      </c>
      <c r="E136" t="s">
        <v>43</v>
      </c>
      <c r="F136" s="9">
        <v>634650</v>
      </c>
      <c r="G136" s="2">
        <v>44045</v>
      </c>
      <c r="H136" s="3">
        <v>0.49758101851851855</v>
      </c>
      <c r="I136" t="s">
        <v>44</v>
      </c>
      <c r="J136">
        <v>63660139501</v>
      </c>
      <c r="K136" s="4" t="s">
        <v>101</v>
      </c>
      <c r="N136" t="str">
        <f>IFERROR(IFERROR(VLOOKUP($A136,'K-NETT'!$A$1:$AF$37898,1,FALSE),VLOOKUP($A136,'K-Wallet'!$A$1:$M$5000,1,FALSE)),"NOT VALID")</f>
        <v>NOT VALID</v>
      </c>
      <c r="O136" t="str">
        <f>IFERROR(IFERROR(VLOOKUP($A136,'K-NETT'!$A$1:$AF$37898,11,FALSE),VLOOKUP($A136,'K-Wallet'!$A$1:$M$5000,0,FALSE)),"NOT VALID")</f>
        <v>NOT VALID</v>
      </c>
      <c r="P136" t="str">
        <f>IFERROR(IFERROR(VLOOKUP($A136,'K-NETT'!$A$1:$AF$37898,14,FALSE),VLOOKUP($A136,'K-Wallet'!$A$1:$M$5000,8,FALSE)),"NOT VALID")</f>
        <v>NOT VALID</v>
      </c>
      <c r="Q136" t="str">
        <f>IFERROR(IFERROR(VLOOKUP($A136,'K-NETT'!$A$1:$AF$37898,15,FALSE),VLOOKUP($A136,'K-Wallet'!$A$1:$M$5000,9,FALSE)),"NOT VALID")</f>
        <v>NOT VALID</v>
      </c>
      <c r="R136" t="str">
        <f>IFERROR(IFERROR(VLOOKUP($A136,'K-NETT'!$A$1:$AF$37898,16,FALSE),VLOOKUP($A136,'K-Wallet'!$A$1:$M$5000,0,FALSE)),"NOT VALID")</f>
        <v>NOT VALID</v>
      </c>
      <c r="S136" t="str">
        <f>IFERROR(IFERROR(VLOOKUP($A136,'K-NETT'!$A$1:$AF$37898,17,FALSE),VLOOKUP($A136,'K-Wallet'!$A$1:$M$5000,0,FALSE)),"NOT VALID")</f>
        <v>NOT VALID</v>
      </c>
      <c r="T136" t="str">
        <f>IFERROR(IFERROR(VLOOKUP($A136,'K-NETT'!$A$1:$AF$37898,18,FALSE),VLOOKUP($A136,'K-Wallet'!$A$1:$M$5000,0,FALSE)),"NOT VALID")</f>
        <v>NOT VALID</v>
      </c>
      <c r="U136" t="str">
        <f>IFERROR(IFERROR(VLOOKUP($A136,'K-NETT'!$A$1:$AF$37898,19,FALSE),VLOOKUP($A136,'K-Wallet'!$A$1:$M$5000,0,FALSE)),"NOT VALID")</f>
        <v>NOT VALID</v>
      </c>
      <c r="V136" t="str">
        <f>IFERROR(IFERROR(VLOOKUP($A136,'K-NETT'!$A$1:$AF$37898,20,FALSE),VLOOKUP($A136,'K-Wallet'!$A$1:$M$5000,0,FALSE)),"NOT VALID")</f>
        <v>NOT VALID</v>
      </c>
      <c r="W136" t="str">
        <f>IFERROR(IFERROR(VLOOKUP($A136,'K-NETT'!$A$1:$AF$37898,22,FALSE),VLOOKUP($A136,'K-Wallet'!$A$1:$M$5000,0,FALSE)),"NOT VALID")</f>
        <v>NOT VALID</v>
      </c>
      <c r="X136" t="str">
        <f>IFERROR(IFERROR(VLOOKUP($A136,'K-NETT'!$A$1:$AF$37898,23,FALSE),VLOOKUP($A136,'K-Wallet'!$A$1:$M$5000,0,FALSE)),"NOT VALID")</f>
        <v>NOT VALID</v>
      </c>
      <c r="Y136" t="str">
        <f>IFERROR(IFERROR(VLOOKUP($A136,'K-NETT'!$A$1:$AF$37898,26,FALSE),VLOOKUP($A136,'K-Wallet'!$A$1:$M$5000,0,FALSE)),"NOT VALID")</f>
        <v>NOT VALID</v>
      </c>
      <c r="Z136" t="str">
        <f>IFERROR(IFERROR(VLOOKUP($A136,'K-NETT'!$A$1:$AF$37898,30,FALSE),VLOOKUP($A136,'K-Wallet'!$A$1:$M$5000,11,FALSE)),"NOT VALID")</f>
        <v>NOT VALID</v>
      </c>
      <c r="AA136" s="31" t="e">
        <f t="shared" si="3"/>
        <v>#VALUE!</v>
      </c>
    </row>
    <row r="137" spans="1:27" x14ac:dyDescent="0.25">
      <c r="A137" t="str">
        <f t="shared" si="2"/>
        <v>1371543987</v>
      </c>
      <c r="B137" s="1">
        <v>128</v>
      </c>
      <c r="C137">
        <v>1371543987</v>
      </c>
      <c r="D137" t="s">
        <v>42</v>
      </c>
      <c r="E137" t="s">
        <v>43</v>
      </c>
      <c r="F137" s="9">
        <v>56650</v>
      </c>
      <c r="G137" s="2">
        <v>44045</v>
      </c>
      <c r="H137" s="3">
        <v>0.5099421296296297</v>
      </c>
      <c r="I137" t="s">
        <v>44</v>
      </c>
      <c r="J137">
        <v>63664773801</v>
      </c>
      <c r="K137" s="4" t="s">
        <v>101</v>
      </c>
      <c r="N137" t="str">
        <f>IFERROR(IFERROR(VLOOKUP($A137,'K-NETT'!$A$1:$AF$37898,1,FALSE),VLOOKUP($A137,'K-Wallet'!$A$1:$M$5000,1,FALSE)),"NOT VALID")</f>
        <v>NOT VALID</v>
      </c>
      <c r="O137" t="str">
        <f>IFERROR(IFERROR(VLOOKUP($A137,'K-NETT'!$A$1:$AF$37898,11,FALSE),VLOOKUP($A137,'K-Wallet'!$A$1:$M$5000,0,FALSE)),"NOT VALID")</f>
        <v>NOT VALID</v>
      </c>
      <c r="P137" t="str">
        <f>IFERROR(IFERROR(VLOOKUP($A137,'K-NETT'!$A$1:$AF$37898,14,FALSE),VLOOKUP($A137,'K-Wallet'!$A$1:$M$5000,8,FALSE)),"NOT VALID")</f>
        <v>NOT VALID</v>
      </c>
      <c r="Q137" t="str">
        <f>IFERROR(IFERROR(VLOOKUP($A137,'K-NETT'!$A$1:$AF$37898,15,FALSE),VLOOKUP($A137,'K-Wallet'!$A$1:$M$5000,9,FALSE)),"NOT VALID")</f>
        <v>NOT VALID</v>
      </c>
      <c r="R137" t="str">
        <f>IFERROR(IFERROR(VLOOKUP($A137,'K-NETT'!$A$1:$AF$37898,16,FALSE),VLOOKUP($A137,'K-Wallet'!$A$1:$M$5000,0,FALSE)),"NOT VALID")</f>
        <v>NOT VALID</v>
      </c>
      <c r="S137" t="str">
        <f>IFERROR(IFERROR(VLOOKUP($A137,'K-NETT'!$A$1:$AF$37898,17,FALSE),VLOOKUP($A137,'K-Wallet'!$A$1:$M$5000,0,FALSE)),"NOT VALID")</f>
        <v>NOT VALID</v>
      </c>
      <c r="T137" t="str">
        <f>IFERROR(IFERROR(VLOOKUP($A137,'K-NETT'!$A$1:$AF$37898,18,FALSE),VLOOKUP($A137,'K-Wallet'!$A$1:$M$5000,0,FALSE)),"NOT VALID")</f>
        <v>NOT VALID</v>
      </c>
      <c r="U137" t="str">
        <f>IFERROR(IFERROR(VLOOKUP($A137,'K-NETT'!$A$1:$AF$37898,19,FALSE),VLOOKUP($A137,'K-Wallet'!$A$1:$M$5000,0,FALSE)),"NOT VALID")</f>
        <v>NOT VALID</v>
      </c>
      <c r="V137" t="str">
        <f>IFERROR(IFERROR(VLOOKUP($A137,'K-NETT'!$A$1:$AF$37898,20,FALSE),VLOOKUP($A137,'K-Wallet'!$A$1:$M$5000,0,FALSE)),"NOT VALID")</f>
        <v>NOT VALID</v>
      </c>
      <c r="W137" t="str">
        <f>IFERROR(IFERROR(VLOOKUP($A137,'K-NETT'!$A$1:$AF$37898,22,FALSE),VLOOKUP($A137,'K-Wallet'!$A$1:$M$5000,0,FALSE)),"NOT VALID")</f>
        <v>NOT VALID</v>
      </c>
      <c r="X137" t="str">
        <f>IFERROR(IFERROR(VLOOKUP($A137,'K-NETT'!$A$1:$AF$37898,23,FALSE),VLOOKUP($A137,'K-Wallet'!$A$1:$M$5000,0,FALSE)),"NOT VALID")</f>
        <v>NOT VALID</v>
      </c>
      <c r="Y137" t="str">
        <f>IFERROR(IFERROR(VLOOKUP($A137,'K-NETT'!$A$1:$AF$37898,26,FALSE),VLOOKUP($A137,'K-Wallet'!$A$1:$M$5000,0,FALSE)),"NOT VALID")</f>
        <v>NOT VALID</v>
      </c>
      <c r="Z137" t="str">
        <f>IFERROR(IFERROR(VLOOKUP($A137,'K-NETT'!$A$1:$AF$37898,30,FALSE),VLOOKUP($A137,'K-Wallet'!$A$1:$M$5000,11,FALSE)),"NOT VALID")</f>
        <v>NOT VALID</v>
      </c>
      <c r="AA137" s="31" t="e">
        <f t="shared" si="3"/>
        <v>#VALUE!</v>
      </c>
    </row>
    <row r="138" spans="1:27" x14ac:dyDescent="0.25">
      <c r="A138" t="str">
        <f t="shared" si="2"/>
        <v>1883543331</v>
      </c>
      <c r="B138" s="1">
        <v>129</v>
      </c>
      <c r="C138">
        <v>1883543331</v>
      </c>
      <c r="D138" t="s">
        <v>42</v>
      </c>
      <c r="E138" t="s">
        <v>43</v>
      </c>
      <c r="F138" s="9">
        <v>140650</v>
      </c>
      <c r="G138" s="2">
        <v>44045</v>
      </c>
      <c r="H138" s="3">
        <v>0.51383101851851853</v>
      </c>
      <c r="I138" t="s">
        <v>44</v>
      </c>
      <c r="J138">
        <v>63666186501</v>
      </c>
      <c r="K138" s="4" t="s">
        <v>101</v>
      </c>
      <c r="N138" t="str">
        <f>IFERROR(IFERROR(VLOOKUP($A138,'K-NETT'!$A$1:$AF$37898,1,FALSE),VLOOKUP($A138,'K-Wallet'!$A$1:$M$5000,1,FALSE)),"NOT VALID")</f>
        <v>NOT VALID</v>
      </c>
      <c r="O138" t="str">
        <f>IFERROR(IFERROR(VLOOKUP($A138,'K-NETT'!$A$1:$AF$37898,11,FALSE),VLOOKUP($A138,'K-Wallet'!$A$1:$M$5000,0,FALSE)),"NOT VALID")</f>
        <v>NOT VALID</v>
      </c>
      <c r="P138" t="str">
        <f>IFERROR(IFERROR(VLOOKUP($A138,'K-NETT'!$A$1:$AF$37898,14,FALSE),VLOOKUP($A138,'K-Wallet'!$A$1:$M$5000,8,FALSE)),"NOT VALID")</f>
        <v>NOT VALID</v>
      </c>
      <c r="Q138" t="str">
        <f>IFERROR(IFERROR(VLOOKUP($A138,'K-NETT'!$A$1:$AF$37898,15,FALSE),VLOOKUP($A138,'K-Wallet'!$A$1:$M$5000,9,FALSE)),"NOT VALID")</f>
        <v>NOT VALID</v>
      </c>
      <c r="R138" t="str">
        <f>IFERROR(IFERROR(VLOOKUP($A138,'K-NETT'!$A$1:$AF$37898,16,FALSE),VLOOKUP($A138,'K-Wallet'!$A$1:$M$5000,0,FALSE)),"NOT VALID")</f>
        <v>NOT VALID</v>
      </c>
      <c r="S138" t="str">
        <f>IFERROR(IFERROR(VLOOKUP($A138,'K-NETT'!$A$1:$AF$37898,17,FALSE),VLOOKUP($A138,'K-Wallet'!$A$1:$M$5000,0,FALSE)),"NOT VALID")</f>
        <v>NOT VALID</v>
      </c>
      <c r="T138" t="str">
        <f>IFERROR(IFERROR(VLOOKUP($A138,'K-NETT'!$A$1:$AF$37898,18,FALSE),VLOOKUP($A138,'K-Wallet'!$A$1:$M$5000,0,FALSE)),"NOT VALID")</f>
        <v>NOT VALID</v>
      </c>
      <c r="U138" t="str">
        <f>IFERROR(IFERROR(VLOOKUP($A138,'K-NETT'!$A$1:$AF$37898,19,FALSE),VLOOKUP($A138,'K-Wallet'!$A$1:$M$5000,0,FALSE)),"NOT VALID")</f>
        <v>NOT VALID</v>
      </c>
      <c r="V138" t="str">
        <f>IFERROR(IFERROR(VLOOKUP($A138,'K-NETT'!$A$1:$AF$37898,20,FALSE),VLOOKUP($A138,'K-Wallet'!$A$1:$M$5000,0,FALSE)),"NOT VALID")</f>
        <v>NOT VALID</v>
      </c>
      <c r="W138" t="str">
        <f>IFERROR(IFERROR(VLOOKUP($A138,'K-NETT'!$A$1:$AF$37898,22,FALSE),VLOOKUP($A138,'K-Wallet'!$A$1:$M$5000,0,FALSE)),"NOT VALID")</f>
        <v>NOT VALID</v>
      </c>
      <c r="X138" t="str">
        <f>IFERROR(IFERROR(VLOOKUP($A138,'K-NETT'!$A$1:$AF$37898,23,FALSE),VLOOKUP($A138,'K-Wallet'!$A$1:$M$5000,0,FALSE)),"NOT VALID")</f>
        <v>NOT VALID</v>
      </c>
      <c r="Y138" t="str">
        <f>IFERROR(IFERROR(VLOOKUP($A138,'K-NETT'!$A$1:$AF$37898,26,FALSE),VLOOKUP($A138,'K-Wallet'!$A$1:$M$5000,0,FALSE)),"NOT VALID")</f>
        <v>NOT VALID</v>
      </c>
      <c r="Z138" t="str">
        <f>IFERROR(IFERROR(VLOOKUP($A138,'K-NETT'!$A$1:$AF$37898,30,FALSE),VLOOKUP($A138,'K-Wallet'!$A$1:$M$5000,11,FALSE)),"NOT VALID")</f>
        <v>NOT VALID</v>
      </c>
      <c r="AA138" s="31" t="e">
        <f t="shared" si="3"/>
        <v>#VALUE!</v>
      </c>
    </row>
    <row r="139" spans="1:27" x14ac:dyDescent="0.25">
      <c r="A139" t="str">
        <f t="shared" ref="A139:A202" si="4">+K139&amp;C139</f>
        <v>1415543703</v>
      </c>
      <c r="B139" s="1">
        <v>130</v>
      </c>
      <c r="C139">
        <v>1415543703</v>
      </c>
      <c r="D139" t="s">
        <v>42</v>
      </c>
      <c r="E139" t="s">
        <v>43</v>
      </c>
      <c r="F139" s="9">
        <v>171650</v>
      </c>
      <c r="G139" s="2">
        <v>44045</v>
      </c>
      <c r="H139" s="3">
        <v>0.51648148148148143</v>
      </c>
      <c r="I139" t="s">
        <v>44</v>
      </c>
      <c r="J139">
        <v>63667078901</v>
      </c>
      <c r="K139" s="4" t="s">
        <v>101</v>
      </c>
      <c r="N139" t="str">
        <f>IFERROR(IFERROR(VLOOKUP($A139,'K-NETT'!$A$1:$AF$37898,1,FALSE),VLOOKUP($A139,'K-Wallet'!$A$1:$M$5000,1,FALSE)),"NOT VALID")</f>
        <v>NOT VALID</v>
      </c>
      <c r="O139" t="str">
        <f>IFERROR(IFERROR(VLOOKUP($A139,'K-NETT'!$A$1:$AF$37898,11,FALSE),VLOOKUP($A139,'K-Wallet'!$A$1:$M$5000,0,FALSE)),"NOT VALID")</f>
        <v>NOT VALID</v>
      </c>
      <c r="P139" t="str">
        <f>IFERROR(IFERROR(VLOOKUP($A139,'K-NETT'!$A$1:$AF$37898,14,FALSE),VLOOKUP($A139,'K-Wallet'!$A$1:$M$5000,8,FALSE)),"NOT VALID")</f>
        <v>NOT VALID</v>
      </c>
      <c r="Q139" t="str">
        <f>IFERROR(IFERROR(VLOOKUP($A139,'K-NETT'!$A$1:$AF$37898,15,FALSE),VLOOKUP($A139,'K-Wallet'!$A$1:$M$5000,9,FALSE)),"NOT VALID")</f>
        <v>NOT VALID</v>
      </c>
      <c r="R139" t="str">
        <f>IFERROR(IFERROR(VLOOKUP($A139,'K-NETT'!$A$1:$AF$37898,16,FALSE),VLOOKUP($A139,'K-Wallet'!$A$1:$M$5000,0,FALSE)),"NOT VALID")</f>
        <v>NOT VALID</v>
      </c>
      <c r="S139" t="str">
        <f>IFERROR(IFERROR(VLOOKUP($A139,'K-NETT'!$A$1:$AF$37898,17,FALSE),VLOOKUP($A139,'K-Wallet'!$A$1:$M$5000,0,FALSE)),"NOT VALID")</f>
        <v>NOT VALID</v>
      </c>
      <c r="T139" t="str">
        <f>IFERROR(IFERROR(VLOOKUP($A139,'K-NETT'!$A$1:$AF$37898,18,FALSE),VLOOKUP($A139,'K-Wallet'!$A$1:$M$5000,0,FALSE)),"NOT VALID")</f>
        <v>NOT VALID</v>
      </c>
      <c r="U139" t="str">
        <f>IFERROR(IFERROR(VLOOKUP($A139,'K-NETT'!$A$1:$AF$37898,19,FALSE),VLOOKUP($A139,'K-Wallet'!$A$1:$M$5000,0,FALSE)),"NOT VALID")</f>
        <v>NOT VALID</v>
      </c>
      <c r="V139" t="str">
        <f>IFERROR(IFERROR(VLOOKUP($A139,'K-NETT'!$A$1:$AF$37898,20,FALSE),VLOOKUP($A139,'K-Wallet'!$A$1:$M$5000,0,FALSE)),"NOT VALID")</f>
        <v>NOT VALID</v>
      </c>
      <c r="W139" t="str">
        <f>IFERROR(IFERROR(VLOOKUP($A139,'K-NETT'!$A$1:$AF$37898,22,FALSE),VLOOKUP($A139,'K-Wallet'!$A$1:$M$5000,0,FALSE)),"NOT VALID")</f>
        <v>NOT VALID</v>
      </c>
      <c r="X139" t="str">
        <f>IFERROR(IFERROR(VLOOKUP($A139,'K-NETT'!$A$1:$AF$37898,23,FALSE),VLOOKUP($A139,'K-Wallet'!$A$1:$M$5000,0,FALSE)),"NOT VALID")</f>
        <v>NOT VALID</v>
      </c>
      <c r="Y139" t="str">
        <f>IFERROR(IFERROR(VLOOKUP($A139,'K-NETT'!$A$1:$AF$37898,26,FALSE),VLOOKUP($A139,'K-Wallet'!$A$1:$M$5000,0,FALSE)),"NOT VALID")</f>
        <v>NOT VALID</v>
      </c>
      <c r="Z139" t="str">
        <f>IFERROR(IFERROR(VLOOKUP($A139,'K-NETT'!$A$1:$AF$37898,30,FALSE),VLOOKUP($A139,'K-Wallet'!$A$1:$M$5000,11,FALSE)),"NOT VALID")</f>
        <v>NOT VALID</v>
      </c>
      <c r="AA139" s="31" t="e">
        <f t="shared" ref="AA139:AA202" si="5">+F139-Y139</f>
        <v>#VALUE!</v>
      </c>
    </row>
    <row r="140" spans="1:27" x14ac:dyDescent="0.25">
      <c r="A140" t="str">
        <f t="shared" si="4"/>
        <v>1250843129</v>
      </c>
      <c r="B140" s="1">
        <v>131</v>
      </c>
      <c r="C140">
        <v>1250843129</v>
      </c>
      <c r="D140" t="s">
        <v>42</v>
      </c>
      <c r="E140" t="s">
        <v>43</v>
      </c>
      <c r="F140" s="9">
        <v>488650</v>
      </c>
      <c r="G140" s="2">
        <v>44045</v>
      </c>
      <c r="H140" s="3">
        <v>0.54343750000000002</v>
      </c>
      <c r="I140" t="s">
        <v>44</v>
      </c>
      <c r="J140">
        <v>63676940601</v>
      </c>
      <c r="K140" s="4" t="s">
        <v>101</v>
      </c>
      <c r="N140" t="str">
        <f>IFERROR(IFERROR(VLOOKUP($A140,'K-NETT'!$A$1:$AF$37898,1,FALSE),VLOOKUP($A140,'K-Wallet'!$A$1:$M$5000,1,FALSE)),"NOT VALID")</f>
        <v>NOT VALID</v>
      </c>
      <c r="O140" t="str">
        <f>IFERROR(IFERROR(VLOOKUP($A140,'K-NETT'!$A$1:$AF$37898,11,FALSE),VLOOKUP($A140,'K-Wallet'!$A$1:$M$5000,0,FALSE)),"NOT VALID")</f>
        <v>NOT VALID</v>
      </c>
      <c r="P140" t="str">
        <f>IFERROR(IFERROR(VLOOKUP($A140,'K-NETT'!$A$1:$AF$37898,14,FALSE),VLOOKUP($A140,'K-Wallet'!$A$1:$M$5000,8,FALSE)),"NOT VALID")</f>
        <v>NOT VALID</v>
      </c>
      <c r="Q140" t="str">
        <f>IFERROR(IFERROR(VLOOKUP($A140,'K-NETT'!$A$1:$AF$37898,15,FALSE),VLOOKUP($A140,'K-Wallet'!$A$1:$M$5000,9,FALSE)),"NOT VALID")</f>
        <v>NOT VALID</v>
      </c>
      <c r="R140" t="str">
        <f>IFERROR(IFERROR(VLOOKUP($A140,'K-NETT'!$A$1:$AF$37898,16,FALSE),VLOOKUP($A140,'K-Wallet'!$A$1:$M$5000,0,FALSE)),"NOT VALID")</f>
        <v>NOT VALID</v>
      </c>
      <c r="S140" t="str">
        <f>IFERROR(IFERROR(VLOOKUP($A140,'K-NETT'!$A$1:$AF$37898,17,FALSE),VLOOKUP($A140,'K-Wallet'!$A$1:$M$5000,0,FALSE)),"NOT VALID")</f>
        <v>NOT VALID</v>
      </c>
      <c r="T140" t="str">
        <f>IFERROR(IFERROR(VLOOKUP($A140,'K-NETT'!$A$1:$AF$37898,18,FALSE),VLOOKUP($A140,'K-Wallet'!$A$1:$M$5000,0,FALSE)),"NOT VALID")</f>
        <v>NOT VALID</v>
      </c>
      <c r="U140" t="str">
        <f>IFERROR(IFERROR(VLOOKUP($A140,'K-NETT'!$A$1:$AF$37898,19,FALSE),VLOOKUP($A140,'K-Wallet'!$A$1:$M$5000,0,FALSE)),"NOT VALID")</f>
        <v>NOT VALID</v>
      </c>
      <c r="V140" t="str">
        <f>IFERROR(IFERROR(VLOOKUP($A140,'K-NETT'!$A$1:$AF$37898,20,FALSE),VLOOKUP($A140,'K-Wallet'!$A$1:$M$5000,0,FALSE)),"NOT VALID")</f>
        <v>NOT VALID</v>
      </c>
      <c r="W140" t="str">
        <f>IFERROR(IFERROR(VLOOKUP($A140,'K-NETT'!$A$1:$AF$37898,22,FALSE),VLOOKUP($A140,'K-Wallet'!$A$1:$M$5000,0,FALSE)),"NOT VALID")</f>
        <v>NOT VALID</v>
      </c>
      <c r="X140" t="str">
        <f>IFERROR(IFERROR(VLOOKUP($A140,'K-NETT'!$A$1:$AF$37898,23,FALSE),VLOOKUP($A140,'K-Wallet'!$A$1:$M$5000,0,FALSE)),"NOT VALID")</f>
        <v>NOT VALID</v>
      </c>
      <c r="Y140" t="str">
        <f>IFERROR(IFERROR(VLOOKUP($A140,'K-NETT'!$A$1:$AF$37898,26,FALSE),VLOOKUP($A140,'K-Wallet'!$A$1:$M$5000,0,FALSE)),"NOT VALID")</f>
        <v>NOT VALID</v>
      </c>
      <c r="Z140" t="str">
        <f>IFERROR(IFERROR(VLOOKUP($A140,'K-NETT'!$A$1:$AF$37898,30,FALSE),VLOOKUP($A140,'K-Wallet'!$A$1:$M$5000,11,FALSE)),"NOT VALID")</f>
        <v>NOT VALID</v>
      </c>
      <c r="AA140" s="31" t="e">
        <f t="shared" si="5"/>
        <v>#VALUE!</v>
      </c>
    </row>
    <row r="141" spans="1:27" x14ac:dyDescent="0.25">
      <c r="A141" t="str">
        <f t="shared" si="4"/>
        <v>1215843498</v>
      </c>
      <c r="B141" s="1">
        <v>132</v>
      </c>
      <c r="C141">
        <v>1215843498</v>
      </c>
      <c r="D141" t="s">
        <v>42</v>
      </c>
      <c r="E141" t="s">
        <v>43</v>
      </c>
      <c r="F141" s="9">
        <v>260650</v>
      </c>
      <c r="G141" s="2">
        <v>44045</v>
      </c>
      <c r="H141" s="3">
        <v>0.54902777777777778</v>
      </c>
      <c r="I141" t="s">
        <v>44</v>
      </c>
      <c r="J141">
        <v>63679027701</v>
      </c>
      <c r="K141" s="4" t="s">
        <v>101</v>
      </c>
      <c r="N141" t="str">
        <f>IFERROR(IFERROR(VLOOKUP($A141,'K-NETT'!$A$1:$AF$37898,1,FALSE),VLOOKUP($A141,'K-Wallet'!$A$1:$M$5000,1,FALSE)),"NOT VALID")</f>
        <v>NOT VALID</v>
      </c>
      <c r="O141" t="str">
        <f>IFERROR(IFERROR(VLOOKUP($A141,'K-NETT'!$A$1:$AF$37898,11,FALSE),VLOOKUP($A141,'K-Wallet'!$A$1:$M$5000,0,FALSE)),"NOT VALID")</f>
        <v>NOT VALID</v>
      </c>
      <c r="P141" t="str">
        <f>IFERROR(IFERROR(VLOOKUP($A141,'K-NETT'!$A$1:$AF$37898,14,FALSE),VLOOKUP($A141,'K-Wallet'!$A$1:$M$5000,8,FALSE)),"NOT VALID")</f>
        <v>NOT VALID</v>
      </c>
      <c r="Q141" t="str">
        <f>IFERROR(IFERROR(VLOOKUP($A141,'K-NETT'!$A$1:$AF$37898,15,FALSE),VLOOKUP($A141,'K-Wallet'!$A$1:$M$5000,9,FALSE)),"NOT VALID")</f>
        <v>NOT VALID</v>
      </c>
      <c r="R141" t="str">
        <f>IFERROR(IFERROR(VLOOKUP($A141,'K-NETT'!$A$1:$AF$37898,16,FALSE),VLOOKUP($A141,'K-Wallet'!$A$1:$M$5000,0,FALSE)),"NOT VALID")</f>
        <v>NOT VALID</v>
      </c>
      <c r="S141" t="str">
        <f>IFERROR(IFERROR(VLOOKUP($A141,'K-NETT'!$A$1:$AF$37898,17,FALSE),VLOOKUP($A141,'K-Wallet'!$A$1:$M$5000,0,FALSE)),"NOT VALID")</f>
        <v>NOT VALID</v>
      </c>
      <c r="T141" t="str">
        <f>IFERROR(IFERROR(VLOOKUP($A141,'K-NETT'!$A$1:$AF$37898,18,FALSE),VLOOKUP($A141,'K-Wallet'!$A$1:$M$5000,0,FALSE)),"NOT VALID")</f>
        <v>NOT VALID</v>
      </c>
      <c r="U141" t="str">
        <f>IFERROR(IFERROR(VLOOKUP($A141,'K-NETT'!$A$1:$AF$37898,19,FALSE),VLOOKUP($A141,'K-Wallet'!$A$1:$M$5000,0,FALSE)),"NOT VALID")</f>
        <v>NOT VALID</v>
      </c>
      <c r="V141" t="str">
        <f>IFERROR(IFERROR(VLOOKUP($A141,'K-NETT'!$A$1:$AF$37898,20,FALSE),VLOOKUP($A141,'K-Wallet'!$A$1:$M$5000,0,FALSE)),"NOT VALID")</f>
        <v>NOT VALID</v>
      </c>
      <c r="W141" t="str">
        <f>IFERROR(IFERROR(VLOOKUP($A141,'K-NETT'!$A$1:$AF$37898,22,FALSE),VLOOKUP($A141,'K-Wallet'!$A$1:$M$5000,0,FALSE)),"NOT VALID")</f>
        <v>NOT VALID</v>
      </c>
      <c r="X141" t="str">
        <f>IFERROR(IFERROR(VLOOKUP($A141,'K-NETT'!$A$1:$AF$37898,23,FALSE),VLOOKUP($A141,'K-Wallet'!$A$1:$M$5000,0,FALSE)),"NOT VALID")</f>
        <v>NOT VALID</v>
      </c>
      <c r="Y141" t="str">
        <f>IFERROR(IFERROR(VLOOKUP($A141,'K-NETT'!$A$1:$AF$37898,26,FALSE),VLOOKUP($A141,'K-Wallet'!$A$1:$M$5000,0,FALSE)),"NOT VALID")</f>
        <v>NOT VALID</v>
      </c>
      <c r="Z141" t="str">
        <f>IFERROR(IFERROR(VLOOKUP($A141,'K-NETT'!$A$1:$AF$37898,30,FALSE),VLOOKUP($A141,'K-Wallet'!$A$1:$M$5000,11,FALSE)),"NOT VALID")</f>
        <v>NOT VALID</v>
      </c>
      <c r="AA141" s="31" t="e">
        <f t="shared" si="5"/>
        <v>#VALUE!</v>
      </c>
    </row>
    <row r="142" spans="1:27" x14ac:dyDescent="0.25">
      <c r="A142" t="str">
        <f t="shared" si="4"/>
        <v>1285843179</v>
      </c>
      <c r="B142" s="1">
        <v>133</v>
      </c>
      <c r="C142">
        <v>1285843179</v>
      </c>
      <c r="D142" t="s">
        <v>42</v>
      </c>
      <c r="E142" t="s">
        <v>43</v>
      </c>
      <c r="F142" s="9">
        <v>657650</v>
      </c>
      <c r="G142" s="2">
        <v>44045</v>
      </c>
      <c r="H142" s="3">
        <v>0.5543865740740741</v>
      </c>
      <c r="I142" t="s">
        <v>44</v>
      </c>
      <c r="J142">
        <v>63680822501</v>
      </c>
      <c r="K142" s="4" t="s">
        <v>101</v>
      </c>
      <c r="N142" t="str">
        <f>IFERROR(IFERROR(VLOOKUP($A142,'K-NETT'!$A$1:$AF$37898,1,FALSE),VLOOKUP($A142,'K-Wallet'!$A$1:$M$5000,1,FALSE)),"NOT VALID")</f>
        <v>NOT VALID</v>
      </c>
      <c r="O142" t="str">
        <f>IFERROR(IFERROR(VLOOKUP($A142,'K-NETT'!$A$1:$AF$37898,11,FALSE),VLOOKUP($A142,'K-Wallet'!$A$1:$M$5000,0,FALSE)),"NOT VALID")</f>
        <v>NOT VALID</v>
      </c>
      <c r="P142" t="str">
        <f>IFERROR(IFERROR(VLOOKUP($A142,'K-NETT'!$A$1:$AF$37898,14,FALSE),VLOOKUP($A142,'K-Wallet'!$A$1:$M$5000,8,FALSE)),"NOT VALID")</f>
        <v>NOT VALID</v>
      </c>
      <c r="Q142" t="str">
        <f>IFERROR(IFERROR(VLOOKUP($A142,'K-NETT'!$A$1:$AF$37898,15,FALSE),VLOOKUP($A142,'K-Wallet'!$A$1:$M$5000,9,FALSE)),"NOT VALID")</f>
        <v>NOT VALID</v>
      </c>
      <c r="R142" t="str">
        <f>IFERROR(IFERROR(VLOOKUP($A142,'K-NETT'!$A$1:$AF$37898,16,FALSE),VLOOKUP($A142,'K-Wallet'!$A$1:$M$5000,0,FALSE)),"NOT VALID")</f>
        <v>NOT VALID</v>
      </c>
      <c r="S142" t="str">
        <f>IFERROR(IFERROR(VLOOKUP($A142,'K-NETT'!$A$1:$AF$37898,17,FALSE),VLOOKUP($A142,'K-Wallet'!$A$1:$M$5000,0,FALSE)),"NOT VALID")</f>
        <v>NOT VALID</v>
      </c>
      <c r="T142" t="str">
        <f>IFERROR(IFERROR(VLOOKUP($A142,'K-NETT'!$A$1:$AF$37898,18,FALSE),VLOOKUP($A142,'K-Wallet'!$A$1:$M$5000,0,FALSE)),"NOT VALID")</f>
        <v>NOT VALID</v>
      </c>
      <c r="U142" t="str">
        <f>IFERROR(IFERROR(VLOOKUP($A142,'K-NETT'!$A$1:$AF$37898,19,FALSE),VLOOKUP($A142,'K-Wallet'!$A$1:$M$5000,0,FALSE)),"NOT VALID")</f>
        <v>NOT VALID</v>
      </c>
      <c r="V142" t="str">
        <f>IFERROR(IFERROR(VLOOKUP($A142,'K-NETT'!$A$1:$AF$37898,20,FALSE),VLOOKUP($A142,'K-Wallet'!$A$1:$M$5000,0,FALSE)),"NOT VALID")</f>
        <v>NOT VALID</v>
      </c>
      <c r="W142" t="str">
        <f>IFERROR(IFERROR(VLOOKUP($A142,'K-NETT'!$A$1:$AF$37898,22,FALSE),VLOOKUP($A142,'K-Wallet'!$A$1:$M$5000,0,FALSE)),"NOT VALID")</f>
        <v>NOT VALID</v>
      </c>
      <c r="X142" t="str">
        <f>IFERROR(IFERROR(VLOOKUP($A142,'K-NETT'!$A$1:$AF$37898,23,FALSE),VLOOKUP($A142,'K-Wallet'!$A$1:$M$5000,0,FALSE)),"NOT VALID")</f>
        <v>NOT VALID</v>
      </c>
      <c r="Y142" t="str">
        <f>IFERROR(IFERROR(VLOOKUP($A142,'K-NETT'!$A$1:$AF$37898,26,FALSE),VLOOKUP($A142,'K-Wallet'!$A$1:$M$5000,0,FALSE)),"NOT VALID")</f>
        <v>NOT VALID</v>
      </c>
      <c r="Z142" t="str">
        <f>IFERROR(IFERROR(VLOOKUP($A142,'K-NETT'!$A$1:$AF$37898,30,FALSE),VLOOKUP($A142,'K-Wallet'!$A$1:$M$5000,11,FALSE)),"NOT VALID")</f>
        <v>NOT VALID</v>
      </c>
      <c r="AA142" s="31" t="e">
        <f t="shared" si="5"/>
        <v>#VALUE!</v>
      </c>
    </row>
    <row r="143" spans="1:27" x14ac:dyDescent="0.25">
      <c r="A143" t="str">
        <f t="shared" si="4"/>
        <v>1746633510</v>
      </c>
      <c r="B143" s="1">
        <v>134</v>
      </c>
      <c r="C143">
        <v>1746633510</v>
      </c>
      <c r="D143" t="s">
        <v>42</v>
      </c>
      <c r="E143" t="s">
        <v>43</v>
      </c>
      <c r="F143" s="9">
        <v>966650</v>
      </c>
      <c r="G143" s="2">
        <v>44045</v>
      </c>
      <c r="H143" s="3">
        <v>0.5626620370370371</v>
      </c>
      <c r="I143" t="s">
        <v>44</v>
      </c>
      <c r="J143">
        <v>63683936201</v>
      </c>
      <c r="K143" s="4" t="s">
        <v>101</v>
      </c>
      <c r="N143" t="str">
        <f>IFERROR(IFERROR(VLOOKUP($A143,'K-NETT'!$A$1:$AF$37898,1,FALSE),VLOOKUP($A143,'K-Wallet'!$A$1:$M$5000,1,FALSE)),"NOT VALID")</f>
        <v>NOT VALID</v>
      </c>
      <c r="O143" t="str">
        <f>IFERROR(IFERROR(VLOOKUP($A143,'K-NETT'!$A$1:$AF$37898,11,FALSE),VLOOKUP($A143,'K-Wallet'!$A$1:$M$5000,0,FALSE)),"NOT VALID")</f>
        <v>NOT VALID</v>
      </c>
      <c r="P143" t="str">
        <f>IFERROR(IFERROR(VLOOKUP($A143,'K-NETT'!$A$1:$AF$37898,14,FALSE),VLOOKUP($A143,'K-Wallet'!$A$1:$M$5000,8,FALSE)),"NOT VALID")</f>
        <v>NOT VALID</v>
      </c>
      <c r="Q143" t="str">
        <f>IFERROR(IFERROR(VLOOKUP($A143,'K-NETT'!$A$1:$AF$37898,15,FALSE),VLOOKUP($A143,'K-Wallet'!$A$1:$M$5000,9,FALSE)),"NOT VALID")</f>
        <v>NOT VALID</v>
      </c>
      <c r="R143" t="str">
        <f>IFERROR(IFERROR(VLOOKUP($A143,'K-NETT'!$A$1:$AF$37898,16,FALSE),VLOOKUP($A143,'K-Wallet'!$A$1:$M$5000,0,FALSE)),"NOT VALID")</f>
        <v>NOT VALID</v>
      </c>
      <c r="S143" t="str">
        <f>IFERROR(IFERROR(VLOOKUP($A143,'K-NETT'!$A$1:$AF$37898,17,FALSE),VLOOKUP($A143,'K-Wallet'!$A$1:$M$5000,0,FALSE)),"NOT VALID")</f>
        <v>NOT VALID</v>
      </c>
      <c r="T143" t="str">
        <f>IFERROR(IFERROR(VLOOKUP($A143,'K-NETT'!$A$1:$AF$37898,18,FALSE),VLOOKUP($A143,'K-Wallet'!$A$1:$M$5000,0,FALSE)),"NOT VALID")</f>
        <v>NOT VALID</v>
      </c>
      <c r="U143" t="str">
        <f>IFERROR(IFERROR(VLOOKUP($A143,'K-NETT'!$A$1:$AF$37898,19,FALSE),VLOOKUP($A143,'K-Wallet'!$A$1:$M$5000,0,FALSE)),"NOT VALID")</f>
        <v>NOT VALID</v>
      </c>
      <c r="V143" t="str">
        <f>IFERROR(IFERROR(VLOOKUP($A143,'K-NETT'!$A$1:$AF$37898,20,FALSE),VLOOKUP($A143,'K-Wallet'!$A$1:$M$5000,0,FALSE)),"NOT VALID")</f>
        <v>NOT VALID</v>
      </c>
      <c r="W143" t="str">
        <f>IFERROR(IFERROR(VLOOKUP($A143,'K-NETT'!$A$1:$AF$37898,22,FALSE),VLOOKUP($A143,'K-Wallet'!$A$1:$M$5000,0,FALSE)),"NOT VALID")</f>
        <v>NOT VALID</v>
      </c>
      <c r="X143" t="str">
        <f>IFERROR(IFERROR(VLOOKUP($A143,'K-NETT'!$A$1:$AF$37898,23,FALSE),VLOOKUP($A143,'K-Wallet'!$A$1:$M$5000,0,FALSE)),"NOT VALID")</f>
        <v>NOT VALID</v>
      </c>
      <c r="Y143" t="str">
        <f>IFERROR(IFERROR(VLOOKUP($A143,'K-NETT'!$A$1:$AF$37898,26,FALSE),VLOOKUP($A143,'K-Wallet'!$A$1:$M$5000,0,FALSE)),"NOT VALID")</f>
        <v>NOT VALID</v>
      </c>
      <c r="Z143" t="str">
        <f>IFERROR(IFERROR(VLOOKUP($A143,'K-NETT'!$A$1:$AF$37898,30,FALSE),VLOOKUP($A143,'K-Wallet'!$A$1:$M$5000,11,FALSE)),"NOT VALID")</f>
        <v>NOT VALID</v>
      </c>
      <c r="AA143" s="31" t="e">
        <f t="shared" si="5"/>
        <v>#VALUE!</v>
      </c>
    </row>
    <row r="144" spans="1:27" x14ac:dyDescent="0.25">
      <c r="A144" t="str">
        <f t="shared" si="4"/>
        <v>1366053625</v>
      </c>
      <c r="B144" s="1">
        <v>135</v>
      </c>
      <c r="C144">
        <v>1366053625</v>
      </c>
      <c r="D144" t="s">
        <v>42</v>
      </c>
      <c r="E144" t="s">
        <v>43</v>
      </c>
      <c r="F144" s="9">
        <v>490650</v>
      </c>
      <c r="G144" s="2">
        <v>44045</v>
      </c>
      <c r="H144" s="3">
        <v>0.57341435185185186</v>
      </c>
      <c r="I144" t="s">
        <v>44</v>
      </c>
      <c r="J144">
        <v>63687763801</v>
      </c>
      <c r="K144" s="4" t="s">
        <v>101</v>
      </c>
      <c r="N144" t="str">
        <f>IFERROR(IFERROR(VLOOKUP($A144,'K-NETT'!$A$1:$AF$37898,1,FALSE),VLOOKUP($A144,'K-Wallet'!$A$1:$M$5000,1,FALSE)),"NOT VALID")</f>
        <v>NOT VALID</v>
      </c>
      <c r="O144" t="str">
        <f>IFERROR(IFERROR(VLOOKUP($A144,'K-NETT'!$A$1:$AF$37898,11,FALSE),VLOOKUP($A144,'K-Wallet'!$A$1:$M$5000,0,FALSE)),"NOT VALID")</f>
        <v>NOT VALID</v>
      </c>
      <c r="P144" t="str">
        <f>IFERROR(IFERROR(VLOOKUP($A144,'K-NETT'!$A$1:$AF$37898,14,FALSE),VLOOKUP($A144,'K-Wallet'!$A$1:$M$5000,8,FALSE)),"NOT VALID")</f>
        <v>NOT VALID</v>
      </c>
      <c r="Q144" t="str">
        <f>IFERROR(IFERROR(VLOOKUP($A144,'K-NETT'!$A$1:$AF$37898,15,FALSE),VLOOKUP($A144,'K-Wallet'!$A$1:$M$5000,9,FALSE)),"NOT VALID")</f>
        <v>NOT VALID</v>
      </c>
      <c r="R144" t="str">
        <f>IFERROR(IFERROR(VLOOKUP($A144,'K-NETT'!$A$1:$AF$37898,16,FALSE),VLOOKUP($A144,'K-Wallet'!$A$1:$M$5000,0,FALSE)),"NOT VALID")</f>
        <v>NOT VALID</v>
      </c>
      <c r="S144" t="str">
        <f>IFERROR(IFERROR(VLOOKUP($A144,'K-NETT'!$A$1:$AF$37898,17,FALSE),VLOOKUP($A144,'K-Wallet'!$A$1:$M$5000,0,FALSE)),"NOT VALID")</f>
        <v>NOT VALID</v>
      </c>
      <c r="T144" t="str">
        <f>IFERROR(IFERROR(VLOOKUP($A144,'K-NETT'!$A$1:$AF$37898,18,FALSE),VLOOKUP($A144,'K-Wallet'!$A$1:$M$5000,0,FALSE)),"NOT VALID")</f>
        <v>NOT VALID</v>
      </c>
      <c r="U144" t="str">
        <f>IFERROR(IFERROR(VLOOKUP($A144,'K-NETT'!$A$1:$AF$37898,19,FALSE),VLOOKUP($A144,'K-Wallet'!$A$1:$M$5000,0,FALSE)),"NOT VALID")</f>
        <v>NOT VALID</v>
      </c>
      <c r="V144" t="str">
        <f>IFERROR(IFERROR(VLOOKUP($A144,'K-NETT'!$A$1:$AF$37898,20,FALSE),VLOOKUP($A144,'K-Wallet'!$A$1:$M$5000,0,FALSE)),"NOT VALID")</f>
        <v>NOT VALID</v>
      </c>
      <c r="W144" t="str">
        <f>IFERROR(IFERROR(VLOOKUP($A144,'K-NETT'!$A$1:$AF$37898,22,FALSE),VLOOKUP($A144,'K-Wallet'!$A$1:$M$5000,0,FALSE)),"NOT VALID")</f>
        <v>NOT VALID</v>
      </c>
      <c r="X144" t="str">
        <f>IFERROR(IFERROR(VLOOKUP($A144,'K-NETT'!$A$1:$AF$37898,23,FALSE),VLOOKUP($A144,'K-Wallet'!$A$1:$M$5000,0,FALSE)),"NOT VALID")</f>
        <v>NOT VALID</v>
      </c>
      <c r="Y144" t="str">
        <f>IFERROR(IFERROR(VLOOKUP($A144,'K-NETT'!$A$1:$AF$37898,26,FALSE),VLOOKUP($A144,'K-Wallet'!$A$1:$M$5000,0,FALSE)),"NOT VALID")</f>
        <v>NOT VALID</v>
      </c>
      <c r="Z144" t="str">
        <f>IFERROR(IFERROR(VLOOKUP($A144,'K-NETT'!$A$1:$AF$37898,30,FALSE),VLOOKUP($A144,'K-Wallet'!$A$1:$M$5000,11,FALSE)),"NOT VALID")</f>
        <v>NOT VALID</v>
      </c>
      <c r="AA144" s="31" t="e">
        <f t="shared" si="5"/>
        <v>#VALUE!</v>
      </c>
    </row>
    <row r="145" spans="1:27" x14ac:dyDescent="0.25">
      <c r="A145" t="str">
        <f t="shared" si="4"/>
        <v>1399053637</v>
      </c>
      <c r="B145" s="1">
        <v>136</v>
      </c>
      <c r="C145">
        <v>1399053637</v>
      </c>
      <c r="D145" t="s">
        <v>42</v>
      </c>
      <c r="E145" t="s">
        <v>43</v>
      </c>
      <c r="F145" s="9">
        <v>648650</v>
      </c>
      <c r="G145" s="2">
        <v>44045</v>
      </c>
      <c r="H145" s="3">
        <v>0.57688657407407407</v>
      </c>
      <c r="I145" t="s">
        <v>44</v>
      </c>
      <c r="J145">
        <v>63688935901</v>
      </c>
      <c r="K145" s="4" t="s">
        <v>101</v>
      </c>
      <c r="N145" t="str">
        <f>IFERROR(IFERROR(VLOOKUP($A145,'K-NETT'!$A$1:$AF$37898,1,FALSE),VLOOKUP($A145,'K-Wallet'!$A$1:$M$5000,1,FALSE)),"NOT VALID")</f>
        <v>NOT VALID</v>
      </c>
      <c r="O145" t="str">
        <f>IFERROR(IFERROR(VLOOKUP($A145,'K-NETT'!$A$1:$AF$37898,11,FALSE),VLOOKUP($A145,'K-Wallet'!$A$1:$M$5000,0,FALSE)),"NOT VALID")</f>
        <v>NOT VALID</v>
      </c>
      <c r="P145" t="str">
        <f>IFERROR(IFERROR(VLOOKUP($A145,'K-NETT'!$A$1:$AF$37898,14,FALSE),VLOOKUP($A145,'K-Wallet'!$A$1:$M$5000,8,FALSE)),"NOT VALID")</f>
        <v>NOT VALID</v>
      </c>
      <c r="Q145" t="str">
        <f>IFERROR(IFERROR(VLOOKUP($A145,'K-NETT'!$A$1:$AF$37898,15,FALSE),VLOOKUP($A145,'K-Wallet'!$A$1:$M$5000,9,FALSE)),"NOT VALID")</f>
        <v>NOT VALID</v>
      </c>
      <c r="R145" t="str">
        <f>IFERROR(IFERROR(VLOOKUP($A145,'K-NETT'!$A$1:$AF$37898,16,FALSE),VLOOKUP($A145,'K-Wallet'!$A$1:$M$5000,0,FALSE)),"NOT VALID")</f>
        <v>NOT VALID</v>
      </c>
      <c r="S145" t="str">
        <f>IFERROR(IFERROR(VLOOKUP($A145,'K-NETT'!$A$1:$AF$37898,17,FALSE),VLOOKUP($A145,'K-Wallet'!$A$1:$M$5000,0,FALSE)),"NOT VALID")</f>
        <v>NOT VALID</v>
      </c>
      <c r="T145" t="str">
        <f>IFERROR(IFERROR(VLOOKUP($A145,'K-NETT'!$A$1:$AF$37898,18,FALSE),VLOOKUP($A145,'K-Wallet'!$A$1:$M$5000,0,FALSE)),"NOT VALID")</f>
        <v>NOT VALID</v>
      </c>
      <c r="U145" t="str">
        <f>IFERROR(IFERROR(VLOOKUP($A145,'K-NETT'!$A$1:$AF$37898,19,FALSE),VLOOKUP($A145,'K-Wallet'!$A$1:$M$5000,0,FALSE)),"NOT VALID")</f>
        <v>NOT VALID</v>
      </c>
      <c r="V145" t="str">
        <f>IFERROR(IFERROR(VLOOKUP($A145,'K-NETT'!$A$1:$AF$37898,20,FALSE),VLOOKUP($A145,'K-Wallet'!$A$1:$M$5000,0,FALSE)),"NOT VALID")</f>
        <v>NOT VALID</v>
      </c>
      <c r="W145" t="str">
        <f>IFERROR(IFERROR(VLOOKUP($A145,'K-NETT'!$A$1:$AF$37898,22,FALSE),VLOOKUP($A145,'K-Wallet'!$A$1:$M$5000,0,FALSE)),"NOT VALID")</f>
        <v>NOT VALID</v>
      </c>
      <c r="X145" t="str">
        <f>IFERROR(IFERROR(VLOOKUP($A145,'K-NETT'!$A$1:$AF$37898,23,FALSE),VLOOKUP($A145,'K-Wallet'!$A$1:$M$5000,0,FALSE)),"NOT VALID")</f>
        <v>NOT VALID</v>
      </c>
      <c r="Y145" t="str">
        <f>IFERROR(IFERROR(VLOOKUP($A145,'K-NETT'!$A$1:$AF$37898,26,FALSE),VLOOKUP($A145,'K-Wallet'!$A$1:$M$5000,0,FALSE)),"NOT VALID")</f>
        <v>NOT VALID</v>
      </c>
      <c r="Z145" t="str">
        <f>IFERROR(IFERROR(VLOOKUP($A145,'K-NETT'!$A$1:$AF$37898,30,FALSE),VLOOKUP($A145,'K-Wallet'!$A$1:$M$5000,11,FALSE)),"NOT VALID")</f>
        <v>NOT VALID</v>
      </c>
      <c r="AA145" s="31" t="e">
        <f t="shared" si="5"/>
        <v>#VALUE!</v>
      </c>
    </row>
    <row r="146" spans="1:27" x14ac:dyDescent="0.25">
      <c r="A146" t="str">
        <f t="shared" si="4"/>
        <v>1362153992</v>
      </c>
      <c r="B146" s="1">
        <v>137</v>
      </c>
      <c r="C146">
        <v>1362153992</v>
      </c>
      <c r="D146" t="s">
        <v>42</v>
      </c>
      <c r="E146" t="s">
        <v>43</v>
      </c>
      <c r="F146" s="9">
        <v>986650</v>
      </c>
      <c r="G146" s="2">
        <v>44045</v>
      </c>
      <c r="H146" s="3">
        <v>0.58229166666666665</v>
      </c>
      <c r="I146" t="s">
        <v>44</v>
      </c>
      <c r="J146">
        <v>63690478001</v>
      </c>
      <c r="K146" s="4" t="s">
        <v>101</v>
      </c>
      <c r="N146" t="str">
        <f>IFERROR(IFERROR(VLOOKUP($A146,'K-NETT'!$A$1:$AF$37898,1,FALSE),VLOOKUP($A146,'K-Wallet'!$A$1:$M$5000,1,FALSE)),"NOT VALID")</f>
        <v>NOT VALID</v>
      </c>
      <c r="O146" t="str">
        <f>IFERROR(IFERROR(VLOOKUP($A146,'K-NETT'!$A$1:$AF$37898,11,FALSE),VLOOKUP($A146,'K-Wallet'!$A$1:$M$5000,0,FALSE)),"NOT VALID")</f>
        <v>NOT VALID</v>
      </c>
      <c r="P146" t="str">
        <f>IFERROR(IFERROR(VLOOKUP($A146,'K-NETT'!$A$1:$AF$37898,14,FALSE),VLOOKUP($A146,'K-Wallet'!$A$1:$M$5000,8,FALSE)),"NOT VALID")</f>
        <v>NOT VALID</v>
      </c>
      <c r="Q146" t="str">
        <f>IFERROR(IFERROR(VLOOKUP($A146,'K-NETT'!$A$1:$AF$37898,15,FALSE),VLOOKUP($A146,'K-Wallet'!$A$1:$M$5000,9,FALSE)),"NOT VALID")</f>
        <v>NOT VALID</v>
      </c>
      <c r="R146" t="str">
        <f>IFERROR(IFERROR(VLOOKUP($A146,'K-NETT'!$A$1:$AF$37898,16,FALSE),VLOOKUP($A146,'K-Wallet'!$A$1:$M$5000,0,FALSE)),"NOT VALID")</f>
        <v>NOT VALID</v>
      </c>
      <c r="S146" t="str">
        <f>IFERROR(IFERROR(VLOOKUP($A146,'K-NETT'!$A$1:$AF$37898,17,FALSE),VLOOKUP($A146,'K-Wallet'!$A$1:$M$5000,0,FALSE)),"NOT VALID")</f>
        <v>NOT VALID</v>
      </c>
      <c r="T146" t="str">
        <f>IFERROR(IFERROR(VLOOKUP($A146,'K-NETT'!$A$1:$AF$37898,18,FALSE),VLOOKUP($A146,'K-Wallet'!$A$1:$M$5000,0,FALSE)),"NOT VALID")</f>
        <v>NOT VALID</v>
      </c>
      <c r="U146" t="str">
        <f>IFERROR(IFERROR(VLOOKUP($A146,'K-NETT'!$A$1:$AF$37898,19,FALSE),VLOOKUP($A146,'K-Wallet'!$A$1:$M$5000,0,FALSE)),"NOT VALID")</f>
        <v>NOT VALID</v>
      </c>
      <c r="V146" t="str">
        <f>IFERROR(IFERROR(VLOOKUP($A146,'K-NETT'!$A$1:$AF$37898,20,FALSE),VLOOKUP($A146,'K-Wallet'!$A$1:$M$5000,0,FALSE)),"NOT VALID")</f>
        <v>NOT VALID</v>
      </c>
      <c r="W146" t="str">
        <f>IFERROR(IFERROR(VLOOKUP($A146,'K-NETT'!$A$1:$AF$37898,22,FALSE),VLOOKUP($A146,'K-Wallet'!$A$1:$M$5000,0,FALSE)),"NOT VALID")</f>
        <v>NOT VALID</v>
      </c>
      <c r="X146" t="str">
        <f>IFERROR(IFERROR(VLOOKUP($A146,'K-NETT'!$A$1:$AF$37898,23,FALSE),VLOOKUP($A146,'K-Wallet'!$A$1:$M$5000,0,FALSE)),"NOT VALID")</f>
        <v>NOT VALID</v>
      </c>
      <c r="Y146" t="str">
        <f>IFERROR(IFERROR(VLOOKUP($A146,'K-NETT'!$A$1:$AF$37898,26,FALSE),VLOOKUP($A146,'K-Wallet'!$A$1:$M$5000,0,FALSE)),"NOT VALID")</f>
        <v>NOT VALID</v>
      </c>
      <c r="Z146" t="str">
        <f>IFERROR(IFERROR(VLOOKUP($A146,'K-NETT'!$A$1:$AF$37898,30,FALSE),VLOOKUP($A146,'K-Wallet'!$A$1:$M$5000,11,FALSE)),"NOT VALID")</f>
        <v>NOT VALID</v>
      </c>
      <c r="AA146" s="31" t="e">
        <f t="shared" si="5"/>
        <v>#VALUE!</v>
      </c>
    </row>
    <row r="147" spans="1:27" x14ac:dyDescent="0.25">
      <c r="A147" t="str">
        <f t="shared" si="4"/>
        <v>1113553576</v>
      </c>
      <c r="B147" s="1">
        <v>138</v>
      </c>
      <c r="C147">
        <v>1113553576</v>
      </c>
      <c r="D147" t="s">
        <v>42</v>
      </c>
      <c r="E147" t="s">
        <v>43</v>
      </c>
      <c r="F147" s="9">
        <v>444650</v>
      </c>
      <c r="G147" s="2">
        <v>44045</v>
      </c>
      <c r="H147" s="3">
        <v>0.62693287037037038</v>
      </c>
      <c r="I147" t="s">
        <v>44</v>
      </c>
      <c r="J147">
        <v>63705758101</v>
      </c>
      <c r="K147" s="4" t="s">
        <v>101</v>
      </c>
      <c r="N147" t="str">
        <f>IFERROR(IFERROR(VLOOKUP($A147,'K-NETT'!$A$1:$AF$37898,1,FALSE),VLOOKUP($A147,'K-Wallet'!$A$1:$M$5000,1,FALSE)),"NOT VALID")</f>
        <v>NOT VALID</v>
      </c>
      <c r="O147" t="str">
        <f>IFERROR(IFERROR(VLOOKUP($A147,'K-NETT'!$A$1:$AF$37898,11,FALSE),VLOOKUP($A147,'K-Wallet'!$A$1:$M$5000,0,FALSE)),"NOT VALID")</f>
        <v>NOT VALID</v>
      </c>
      <c r="P147" t="str">
        <f>IFERROR(IFERROR(VLOOKUP($A147,'K-NETT'!$A$1:$AF$37898,14,FALSE),VLOOKUP($A147,'K-Wallet'!$A$1:$M$5000,8,FALSE)),"NOT VALID")</f>
        <v>NOT VALID</v>
      </c>
      <c r="Q147" t="str">
        <f>IFERROR(IFERROR(VLOOKUP($A147,'K-NETT'!$A$1:$AF$37898,15,FALSE),VLOOKUP($A147,'K-Wallet'!$A$1:$M$5000,9,FALSE)),"NOT VALID")</f>
        <v>NOT VALID</v>
      </c>
      <c r="R147" t="str">
        <f>IFERROR(IFERROR(VLOOKUP($A147,'K-NETT'!$A$1:$AF$37898,16,FALSE),VLOOKUP($A147,'K-Wallet'!$A$1:$M$5000,0,FALSE)),"NOT VALID")</f>
        <v>NOT VALID</v>
      </c>
      <c r="S147" t="str">
        <f>IFERROR(IFERROR(VLOOKUP($A147,'K-NETT'!$A$1:$AF$37898,17,FALSE),VLOOKUP($A147,'K-Wallet'!$A$1:$M$5000,0,FALSE)),"NOT VALID")</f>
        <v>NOT VALID</v>
      </c>
      <c r="T147" t="str">
        <f>IFERROR(IFERROR(VLOOKUP($A147,'K-NETT'!$A$1:$AF$37898,18,FALSE),VLOOKUP($A147,'K-Wallet'!$A$1:$M$5000,0,FALSE)),"NOT VALID")</f>
        <v>NOT VALID</v>
      </c>
      <c r="U147" t="str">
        <f>IFERROR(IFERROR(VLOOKUP($A147,'K-NETT'!$A$1:$AF$37898,19,FALSE),VLOOKUP($A147,'K-Wallet'!$A$1:$M$5000,0,FALSE)),"NOT VALID")</f>
        <v>NOT VALID</v>
      </c>
      <c r="V147" t="str">
        <f>IFERROR(IFERROR(VLOOKUP($A147,'K-NETT'!$A$1:$AF$37898,20,FALSE),VLOOKUP($A147,'K-Wallet'!$A$1:$M$5000,0,FALSE)),"NOT VALID")</f>
        <v>NOT VALID</v>
      </c>
      <c r="W147" t="str">
        <f>IFERROR(IFERROR(VLOOKUP($A147,'K-NETT'!$A$1:$AF$37898,22,FALSE),VLOOKUP($A147,'K-Wallet'!$A$1:$M$5000,0,FALSE)),"NOT VALID")</f>
        <v>NOT VALID</v>
      </c>
      <c r="X147" t="str">
        <f>IFERROR(IFERROR(VLOOKUP($A147,'K-NETT'!$A$1:$AF$37898,23,FALSE),VLOOKUP($A147,'K-Wallet'!$A$1:$M$5000,0,FALSE)),"NOT VALID")</f>
        <v>NOT VALID</v>
      </c>
      <c r="Y147" t="str">
        <f>IFERROR(IFERROR(VLOOKUP($A147,'K-NETT'!$A$1:$AF$37898,26,FALSE),VLOOKUP($A147,'K-Wallet'!$A$1:$M$5000,0,FALSE)),"NOT VALID")</f>
        <v>NOT VALID</v>
      </c>
      <c r="Z147" t="str">
        <f>IFERROR(IFERROR(VLOOKUP($A147,'K-NETT'!$A$1:$AF$37898,30,FALSE),VLOOKUP($A147,'K-Wallet'!$A$1:$M$5000,11,FALSE)),"NOT VALID")</f>
        <v>NOT VALID</v>
      </c>
      <c r="AA147" s="31" t="e">
        <f t="shared" si="5"/>
        <v>#VALUE!</v>
      </c>
    </row>
    <row r="148" spans="1:27" x14ac:dyDescent="0.25">
      <c r="A148" t="str">
        <f t="shared" si="4"/>
        <v>1330653224</v>
      </c>
      <c r="B148" s="1">
        <v>139</v>
      </c>
      <c r="C148">
        <v>1330653224</v>
      </c>
      <c r="D148" t="s">
        <v>42</v>
      </c>
      <c r="E148" t="s">
        <v>43</v>
      </c>
      <c r="F148" s="9">
        <v>64650</v>
      </c>
      <c r="G148" s="2">
        <v>44045</v>
      </c>
      <c r="H148" s="3">
        <v>0.63693287037037039</v>
      </c>
      <c r="I148" t="s">
        <v>44</v>
      </c>
      <c r="J148">
        <v>63709040501</v>
      </c>
      <c r="K148" s="4" t="s">
        <v>101</v>
      </c>
      <c r="N148" t="str">
        <f>IFERROR(IFERROR(VLOOKUP($A148,'K-NETT'!$A$1:$AF$37898,1,FALSE),VLOOKUP($A148,'K-Wallet'!$A$1:$M$5000,1,FALSE)),"NOT VALID")</f>
        <v>NOT VALID</v>
      </c>
      <c r="O148" t="str">
        <f>IFERROR(IFERROR(VLOOKUP($A148,'K-NETT'!$A$1:$AF$37898,11,FALSE),VLOOKUP($A148,'K-Wallet'!$A$1:$M$5000,0,FALSE)),"NOT VALID")</f>
        <v>NOT VALID</v>
      </c>
      <c r="P148" t="str">
        <f>IFERROR(IFERROR(VLOOKUP($A148,'K-NETT'!$A$1:$AF$37898,14,FALSE),VLOOKUP($A148,'K-Wallet'!$A$1:$M$5000,8,FALSE)),"NOT VALID")</f>
        <v>NOT VALID</v>
      </c>
      <c r="Q148" t="str">
        <f>IFERROR(IFERROR(VLOOKUP($A148,'K-NETT'!$A$1:$AF$37898,15,FALSE),VLOOKUP($A148,'K-Wallet'!$A$1:$M$5000,9,FALSE)),"NOT VALID")</f>
        <v>NOT VALID</v>
      </c>
      <c r="R148" t="str">
        <f>IFERROR(IFERROR(VLOOKUP($A148,'K-NETT'!$A$1:$AF$37898,16,FALSE),VLOOKUP($A148,'K-Wallet'!$A$1:$M$5000,0,FALSE)),"NOT VALID")</f>
        <v>NOT VALID</v>
      </c>
      <c r="S148" t="str">
        <f>IFERROR(IFERROR(VLOOKUP($A148,'K-NETT'!$A$1:$AF$37898,17,FALSE),VLOOKUP($A148,'K-Wallet'!$A$1:$M$5000,0,FALSE)),"NOT VALID")</f>
        <v>NOT VALID</v>
      </c>
      <c r="T148" t="str">
        <f>IFERROR(IFERROR(VLOOKUP($A148,'K-NETT'!$A$1:$AF$37898,18,FALSE),VLOOKUP($A148,'K-Wallet'!$A$1:$M$5000,0,FALSE)),"NOT VALID")</f>
        <v>NOT VALID</v>
      </c>
      <c r="U148" t="str">
        <f>IFERROR(IFERROR(VLOOKUP($A148,'K-NETT'!$A$1:$AF$37898,19,FALSE),VLOOKUP($A148,'K-Wallet'!$A$1:$M$5000,0,FALSE)),"NOT VALID")</f>
        <v>NOT VALID</v>
      </c>
      <c r="V148" t="str">
        <f>IFERROR(IFERROR(VLOOKUP($A148,'K-NETT'!$A$1:$AF$37898,20,FALSE),VLOOKUP($A148,'K-Wallet'!$A$1:$M$5000,0,FALSE)),"NOT VALID")</f>
        <v>NOT VALID</v>
      </c>
      <c r="W148" t="str">
        <f>IFERROR(IFERROR(VLOOKUP($A148,'K-NETT'!$A$1:$AF$37898,22,FALSE),VLOOKUP($A148,'K-Wallet'!$A$1:$M$5000,0,FALSE)),"NOT VALID")</f>
        <v>NOT VALID</v>
      </c>
      <c r="X148" t="str">
        <f>IFERROR(IFERROR(VLOOKUP($A148,'K-NETT'!$A$1:$AF$37898,23,FALSE),VLOOKUP($A148,'K-Wallet'!$A$1:$M$5000,0,FALSE)),"NOT VALID")</f>
        <v>NOT VALID</v>
      </c>
      <c r="Y148" t="str">
        <f>IFERROR(IFERROR(VLOOKUP($A148,'K-NETT'!$A$1:$AF$37898,26,FALSE),VLOOKUP($A148,'K-Wallet'!$A$1:$M$5000,0,FALSE)),"NOT VALID")</f>
        <v>NOT VALID</v>
      </c>
      <c r="Z148" t="str">
        <f>IFERROR(IFERROR(VLOOKUP($A148,'K-NETT'!$A$1:$AF$37898,30,FALSE),VLOOKUP($A148,'K-Wallet'!$A$1:$M$5000,11,FALSE)),"NOT VALID")</f>
        <v>NOT VALID</v>
      </c>
      <c r="AA148" s="31" t="e">
        <f t="shared" si="5"/>
        <v>#VALUE!</v>
      </c>
    </row>
    <row r="149" spans="1:27" x14ac:dyDescent="0.25">
      <c r="A149" t="str">
        <f t="shared" si="4"/>
        <v>1740953726</v>
      </c>
      <c r="B149" s="1">
        <v>140</v>
      </c>
      <c r="C149">
        <v>1740953726</v>
      </c>
      <c r="D149" t="s">
        <v>42</v>
      </c>
      <c r="E149" t="s">
        <v>43</v>
      </c>
      <c r="F149" s="9">
        <v>626650</v>
      </c>
      <c r="G149" s="2">
        <v>44045</v>
      </c>
      <c r="H149" s="3">
        <v>0.68753472222222223</v>
      </c>
      <c r="I149" t="s">
        <v>44</v>
      </c>
      <c r="J149">
        <v>63725298901</v>
      </c>
      <c r="K149" s="4" t="s">
        <v>101</v>
      </c>
      <c r="N149" t="str">
        <f>IFERROR(IFERROR(VLOOKUP($A149,'K-NETT'!$A$1:$AF$37898,1,FALSE),VLOOKUP($A149,'K-Wallet'!$A$1:$M$5000,1,FALSE)),"NOT VALID")</f>
        <v>NOT VALID</v>
      </c>
      <c r="O149" t="str">
        <f>IFERROR(IFERROR(VLOOKUP($A149,'K-NETT'!$A$1:$AF$37898,11,FALSE),VLOOKUP($A149,'K-Wallet'!$A$1:$M$5000,0,FALSE)),"NOT VALID")</f>
        <v>NOT VALID</v>
      </c>
      <c r="P149" t="str">
        <f>IFERROR(IFERROR(VLOOKUP($A149,'K-NETT'!$A$1:$AF$37898,14,FALSE),VLOOKUP($A149,'K-Wallet'!$A$1:$M$5000,8,FALSE)),"NOT VALID")</f>
        <v>NOT VALID</v>
      </c>
      <c r="Q149" t="str">
        <f>IFERROR(IFERROR(VLOOKUP($A149,'K-NETT'!$A$1:$AF$37898,15,FALSE),VLOOKUP($A149,'K-Wallet'!$A$1:$M$5000,9,FALSE)),"NOT VALID")</f>
        <v>NOT VALID</v>
      </c>
      <c r="R149" t="str">
        <f>IFERROR(IFERROR(VLOOKUP($A149,'K-NETT'!$A$1:$AF$37898,16,FALSE),VLOOKUP($A149,'K-Wallet'!$A$1:$M$5000,0,FALSE)),"NOT VALID")</f>
        <v>NOT VALID</v>
      </c>
      <c r="S149" t="str">
        <f>IFERROR(IFERROR(VLOOKUP($A149,'K-NETT'!$A$1:$AF$37898,17,FALSE),VLOOKUP($A149,'K-Wallet'!$A$1:$M$5000,0,FALSE)),"NOT VALID")</f>
        <v>NOT VALID</v>
      </c>
      <c r="T149" t="str">
        <f>IFERROR(IFERROR(VLOOKUP($A149,'K-NETT'!$A$1:$AF$37898,18,FALSE),VLOOKUP($A149,'K-Wallet'!$A$1:$M$5000,0,FALSE)),"NOT VALID")</f>
        <v>NOT VALID</v>
      </c>
      <c r="U149" t="str">
        <f>IFERROR(IFERROR(VLOOKUP($A149,'K-NETT'!$A$1:$AF$37898,19,FALSE),VLOOKUP($A149,'K-Wallet'!$A$1:$M$5000,0,FALSE)),"NOT VALID")</f>
        <v>NOT VALID</v>
      </c>
      <c r="V149" t="str">
        <f>IFERROR(IFERROR(VLOOKUP($A149,'K-NETT'!$A$1:$AF$37898,20,FALSE),VLOOKUP($A149,'K-Wallet'!$A$1:$M$5000,0,FALSE)),"NOT VALID")</f>
        <v>NOT VALID</v>
      </c>
      <c r="W149" t="str">
        <f>IFERROR(IFERROR(VLOOKUP($A149,'K-NETT'!$A$1:$AF$37898,22,FALSE),VLOOKUP($A149,'K-Wallet'!$A$1:$M$5000,0,FALSE)),"NOT VALID")</f>
        <v>NOT VALID</v>
      </c>
      <c r="X149" t="str">
        <f>IFERROR(IFERROR(VLOOKUP($A149,'K-NETT'!$A$1:$AF$37898,23,FALSE),VLOOKUP($A149,'K-Wallet'!$A$1:$M$5000,0,FALSE)),"NOT VALID")</f>
        <v>NOT VALID</v>
      </c>
      <c r="Y149" t="str">
        <f>IFERROR(IFERROR(VLOOKUP($A149,'K-NETT'!$A$1:$AF$37898,26,FALSE),VLOOKUP($A149,'K-Wallet'!$A$1:$M$5000,0,FALSE)),"NOT VALID")</f>
        <v>NOT VALID</v>
      </c>
      <c r="Z149" t="str">
        <f>IFERROR(IFERROR(VLOOKUP($A149,'K-NETT'!$A$1:$AF$37898,30,FALSE),VLOOKUP($A149,'K-Wallet'!$A$1:$M$5000,11,FALSE)),"NOT VALID")</f>
        <v>NOT VALID</v>
      </c>
      <c r="AA149" s="31" t="e">
        <f t="shared" si="5"/>
        <v>#VALUE!</v>
      </c>
    </row>
    <row r="150" spans="1:27" x14ac:dyDescent="0.25">
      <c r="A150" t="str">
        <f t="shared" si="4"/>
        <v>216645630</v>
      </c>
      <c r="B150" s="1">
        <v>141</v>
      </c>
      <c r="C150">
        <v>216645630</v>
      </c>
      <c r="D150" t="s">
        <v>56</v>
      </c>
      <c r="E150" t="s">
        <v>43</v>
      </c>
      <c r="F150" s="9">
        <v>480000</v>
      </c>
      <c r="G150" s="2">
        <v>44045</v>
      </c>
      <c r="H150" s="3">
        <v>0.68917824074074074</v>
      </c>
      <c r="I150" t="s">
        <v>44</v>
      </c>
      <c r="J150">
        <v>63725778501</v>
      </c>
      <c r="K150" s="4" t="s">
        <v>101</v>
      </c>
      <c r="N150" t="str">
        <f>IFERROR(IFERROR(VLOOKUP($A150,'K-NETT'!$A$1:$AF$37898,1,FALSE),VLOOKUP($A150,'K-Wallet'!$A$1:$M$5000,1,FALSE)),"NOT VALID")</f>
        <v>216645630</v>
      </c>
      <c r="O150" t="str">
        <f>IFERROR(IFERROR(VLOOKUP($A150,'K-NETT'!$A$1:$AF$37898,11,FALSE),VLOOKUP($A150,'K-Wallet'!$A$1:$M$5000,0,FALSE)),"NOT VALID")</f>
        <v>NOT VALID</v>
      </c>
      <c r="P150" t="str">
        <f>IFERROR(IFERROR(VLOOKUP($A150,'K-NETT'!$A$1:$AF$37898,14,FALSE),VLOOKUP($A150,'K-Wallet'!$A$1:$M$5000,8,FALSE)),"NOT VALID")</f>
        <v>IDJTAXA07220</v>
      </c>
      <c r="Q150" t="str">
        <f>IFERROR(IFERROR(VLOOKUP($A150,'K-NETT'!$A$1:$AF$37898,15,FALSE),VLOOKUP($A150,'K-Wallet'!$A$1:$M$5000,9,FALSE)),"NOT VALID")</f>
        <v>YUSIANTIANNEMULYANI</v>
      </c>
      <c r="R150" t="str">
        <f>IFERROR(IFERROR(VLOOKUP($A150,'K-NETT'!$A$1:$AF$37898,16,FALSE),VLOOKUP($A150,'K-Wallet'!$A$1:$M$5000,0,FALSE)),"NOT VALID")</f>
        <v>NOT VALID</v>
      </c>
      <c r="S150" t="str">
        <f>IFERROR(IFERROR(VLOOKUP($A150,'K-NETT'!$A$1:$AF$37898,17,FALSE),VLOOKUP($A150,'K-Wallet'!$A$1:$M$5000,0,FALSE)),"NOT VALID")</f>
        <v>NOT VALID</v>
      </c>
      <c r="T150" t="str">
        <f>IFERROR(IFERROR(VLOOKUP($A150,'K-NETT'!$A$1:$AF$37898,18,FALSE),VLOOKUP($A150,'K-Wallet'!$A$1:$M$5000,0,FALSE)),"NOT VALID")</f>
        <v>NOT VALID</v>
      </c>
      <c r="U150" t="str">
        <f>IFERROR(IFERROR(VLOOKUP($A150,'K-NETT'!$A$1:$AF$37898,19,FALSE),VLOOKUP($A150,'K-Wallet'!$A$1:$M$5000,0,FALSE)),"NOT VALID")</f>
        <v>NOT VALID</v>
      </c>
      <c r="V150" t="str">
        <f>IFERROR(IFERROR(VLOOKUP($A150,'K-NETT'!$A$1:$AF$37898,20,FALSE),VLOOKUP($A150,'K-Wallet'!$A$1:$M$5000,0,FALSE)),"NOT VALID")</f>
        <v>NOT VALID</v>
      </c>
      <c r="W150" t="str">
        <f>IFERROR(IFERROR(VLOOKUP($A150,'K-NETT'!$A$1:$AF$37898,22,FALSE),VLOOKUP($A150,'K-Wallet'!$A$1:$M$5000,0,FALSE)),"NOT VALID")</f>
        <v>NOT VALID</v>
      </c>
      <c r="X150" t="str">
        <f>IFERROR(IFERROR(VLOOKUP($A150,'K-NETT'!$A$1:$AF$37898,23,FALSE),VLOOKUP($A150,'K-Wallet'!$A$1:$M$5000,0,FALSE)),"NOT VALID")</f>
        <v>NOT VALID</v>
      </c>
      <c r="Y150" t="str">
        <f>IFERROR(IFERROR(VLOOKUP($A150,'K-NETT'!$A$1:$AF$37898,26,FALSE),VLOOKUP($A150,'K-Wallet'!$A$1:$M$5000,0,FALSE)),"NOT VALID")</f>
        <v>NOT VALID</v>
      </c>
      <c r="Z150" t="str">
        <f>IFERROR(IFERROR(VLOOKUP($A150,'K-NETT'!$A$1:$AF$37898,30,FALSE),VLOOKUP($A150,'K-Wallet'!$A$1:$M$5000,11,FALSE)),"NOT VALID")</f>
        <v xml:space="preserve"> TOP UP K-WALLET</v>
      </c>
      <c r="AA150" s="31" t="e">
        <f t="shared" si="5"/>
        <v>#VALUE!</v>
      </c>
    </row>
    <row r="151" spans="1:27" x14ac:dyDescent="0.25">
      <c r="A151" t="str">
        <f t="shared" si="4"/>
        <v>216645630</v>
      </c>
      <c r="B151" s="1">
        <v>142</v>
      </c>
      <c r="C151">
        <v>216645630</v>
      </c>
      <c r="D151" t="s">
        <v>56</v>
      </c>
      <c r="E151" t="s">
        <v>43</v>
      </c>
      <c r="F151" s="9">
        <v>20000</v>
      </c>
      <c r="G151" s="2">
        <v>44045</v>
      </c>
      <c r="H151" s="3">
        <v>0.70373842592592595</v>
      </c>
      <c r="I151" t="s">
        <v>44</v>
      </c>
      <c r="J151">
        <v>63730600201</v>
      </c>
      <c r="K151" s="4" t="s">
        <v>101</v>
      </c>
      <c r="N151" t="str">
        <f>IFERROR(IFERROR(VLOOKUP($A151,'K-NETT'!$A$1:$AF$37898,1,FALSE),VLOOKUP($A151,'K-Wallet'!$A$1:$M$5000,1,FALSE)),"NOT VALID")</f>
        <v>216645630</v>
      </c>
      <c r="O151" t="str">
        <f>IFERROR(IFERROR(VLOOKUP($A151,'K-NETT'!$A$1:$AF$37898,11,FALSE),VLOOKUP($A151,'K-Wallet'!$A$1:$M$5000,0,FALSE)),"NOT VALID")</f>
        <v>NOT VALID</v>
      </c>
      <c r="P151" t="str">
        <f>IFERROR(IFERROR(VLOOKUP($A151,'K-NETT'!$A$1:$AF$37898,14,FALSE),VLOOKUP($A151,'K-Wallet'!$A$1:$M$5000,8,FALSE)),"NOT VALID")</f>
        <v>IDJTAXA07220</v>
      </c>
      <c r="Q151" t="str">
        <f>IFERROR(IFERROR(VLOOKUP($A151,'K-NETT'!$A$1:$AF$37898,15,FALSE),VLOOKUP($A151,'K-Wallet'!$A$1:$M$5000,9,FALSE)),"NOT VALID")</f>
        <v>YUSIANTIANNEMULYANI</v>
      </c>
      <c r="R151" t="str">
        <f>IFERROR(IFERROR(VLOOKUP($A151,'K-NETT'!$A$1:$AF$37898,16,FALSE),VLOOKUP($A151,'K-Wallet'!$A$1:$M$5000,0,FALSE)),"NOT VALID")</f>
        <v>NOT VALID</v>
      </c>
      <c r="S151" t="str">
        <f>IFERROR(IFERROR(VLOOKUP($A151,'K-NETT'!$A$1:$AF$37898,17,FALSE),VLOOKUP($A151,'K-Wallet'!$A$1:$M$5000,0,FALSE)),"NOT VALID")</f>
        <v>NOT VALID</v>
      </c>
      <c r="T151" t="str">
        <f>IFERROR(IFERROR(VLOOKUP($A151,'K-NETT'!$A$1:$AF$37898,18,FALSE),VLOOKUP($A151,'K-Wallet'!$A$1:$M$5000,0,FALSE)),"NOT VALID")</f>
        <v>NOT VALID</v>
      </c>
      <c r="U151" t="str">
        <f>IFERROR(IFERROR(VLOOKUP($A151,'K-NETT'!$A$1:$AF$37898,19,FALSE),VLOOKUP($A151,'K-Wallet'!$A$1:$M$5000,0,FALSE)),"NOT VALID")</f>
        <v>NOT VALID</v>
      </c>
      <c r="V151" t="str">
        <f>IFERROR(IFERROR(VLOOKUP($A151,'K-NETT'!$A$1:$AF$37898,20,FALSE),VLOOKUP($A151,'K-Wallet'!$A$1:$M$5000,0,FALSE)),"NOT VALID")</f>
        <v>NOT VALID</v>
      </c>
      <c r="W151" t="str">
        <f>IFERROR(IFERROR(VLOOKUP($A151,'K-NETT'!$A$1:$AF$37898,22,FALSE),VLOOKUP($A151,'K-Wallet'!$A$1:$M$5000,0,FALSE)),"NOT VALID")</f>
        <v>NOT VALID</v>
      </c>
      <c r="X151" t="str">
        <f>IFERROR(IFERROR(VLOOKUP($A151,'K-NETT'!$A$1:$AF$37898,23,FALSE),VLOOKUP($A151,'K-Wallet'!$A$1:$M$5000,0,FALSE)),"NOT VALID")</f>
        <v>NOT VALID</v>
      </c>
      <c r="Y151" t="str">
        <f>IFERROR(IFERROR(VLOOKUP($A151,'K-NETT'!$A$1:$AF$37898,26,FALSE),VLOOKUP($A151,'K-Wallet'!$A$1:$M$5000,0,FALSE)),"NOT VALID")</f>
        <v>NOT VALID</v>
      </c>
      <c r="Z151" t="str">
        <f>IFERROR(IFERROR(VLOOKUP($A151,'K-NETT'!$A$1:$AF$37898,30,FALSE),VLOOKUP($A151,'K-Wallet'!$A$1:$M$5000,11,FALSE)),"NOT VALID")</f>
        <v xml:space="preserve"> TOP UP K-WALLET</v>
      </c>
      <c r="AA151" s="31" t="e">
        <f t="shared" si="5"/>
        <v>#VALUE!</v>
      </c>
    </row>
    <row r="152" spans="1:27" x14ac:dyDescent="0.25">
      <c r="A152" t="str">
        <f t="shared" si="4"/>
        <v>1071263248</v>
      </c>
      <c r="B152" s="1">
        <v>143</v>
      </c>
      <c r="C152">
        <v>1071263248</v>
      </c>
      <c r="D152" t="s">
        <v>42</v>
      </c>
      <c r="E152" t="s">
        <v>43</v>
      </c>
      <c r="F152" s="9">
        <v>657650</v>
      </c>
      <c r="G152" s="2">
        <v>44045</v>
      </c>
      <c r="H152" s="3">
        <v>0.70655092592592583</v>
      </c>
      <c r="I152" t="s">
        <v>44</v>
      </c>
      <c r="J152">
        <v>63731474201</v>
      </c>
      <c r="K152" s="4" t="s">
        <v>101</v>
      </c>
      <c r="N152" t="str">
        <f>IFERROR(IFERROR(VLOOKUP($A152,'K-NETT'!$A$1:$AF$37898,1,FALSE),VLOOKUP($A152,'K-Wallet'!$A$1:$M$5000,1,FALSE)),"NOT VALID")</f>
        <v>NOT VALID</v>
      </c>
      <c r="O152" t="str">
        <f>IFERROR(IFERROR(VLOOKUP($A152,'K-NETT'!$A$1:$AF$37898,11,FALSE),VLOOKUP($A152,'K-Wallet'!$A$1:$M$5000,0,FALSE)),"NOT VALID")</f>
        <v>NOT VALID</v>
      </c>
      <c r="P152" t="str">
        <f>IFERROR(IFERROR(VLOOKUP($A152,'K-NETT'!$A$1:$AF$37898,14,FALSE),VLOOKUP($A152,'K-Wallet'!$A$1:$M$5000,8,FALSE)),"NOT VALID")</f>
        <v>NOT VALID</v>
      </c>
      <c r="Q152" t="str">
        <f>IFERROR(IFERROR(VLOOKUP($A152,'K-NETT'!$A$1:$AF$37898,15,FALSE),VLOOKUP($A152,'K-Wallet'!$A$1:$M$5000,9,FALSE)),"NOT VALID")</f>
        <v>NOT VALID</v>
      </c>
      <c r="R152" t="str">
        <f>IFERROR(IFERROR(VLOOKUP($A152,'K-NETT'!$A$1:$AF$37898,16,FALSE),VLOOKUP($A152,'K-Wallet'!$A$1:$M$5000,0,FALSE)),"NOT VALID")</f>
        <v>NOT VALID</v>
      </c>
      <c r="S152" t="str">
        <f>IFERROR(IFERROR(VLOOKUP($A152,'K-NETT'!$A$1:$AF$37898,17,FALSE),VLOOKUP($A152,'K-Wallet'!$A$1:$M$5000,0,FALSE)),"NOT VALID")</f>
        <v>NOT VALID</v>
      </c>
      <c r="T152" t="str">
        <f>IFERROR(IFERROR(VLOOKUP($A152,'K-NETT'!$A$1:$AF$37898,18,FALSE),VLOOKUP($A152,'K-Wallet'!$A$1:$M$5000,0,FALSE)),"NOT VALID")</f>
        <v>NOT VALID</v>
      </c>
      <c r="U152" t="str">
        <f>IFERROR(IFERROR(VLOOKUP($A152,'K-NETT'!$A$1:$AF$37898,19,FALSE),VLOOKUP($A152,'K-Wallet'!$A$1:$M$5000,0,FALSE)),"NOT VALID")</f>
        <v>NOT VALID</v>
      </c>
      <c r="V152" t="str">
        <f>IFERROR(IFERROR(VLOOKUP($A152,'K-NETT'!$A$1:$AF$37898,20,FALSE),VLOOKUP($A152,'K-Wallet'!$A$1:$M$5000,0,FALSE)),"NOT VALID")</f>
        <v>NOT VALID</v>
      </c>
      <c r="W152" t="str">
        <f>IFERROR(IFERROR(VLOOKUP($A152,'K-NETT'!$A$1:$AF$37898,22,FALSE),VLOOKUP($A152,'K-Wallet'!$A$1:$M$5000,0,FALSE)),"NOT VALID")</f>
        <v>NOT VALID</v>
      </c>
      <c r="X152" t="str">
        <f>IFERROR(IFERROR(VLOOKUP($A152,'K-NETT'!$A$1:$AF$37898,23,FALSE),VLOOKUP($A152,'K-Wallet'!$A$1:$M$5000,0,FALSE)),"NOT VALID")</f>
        <v>NOT VALID</v>
      </c>
      <c r="Y152" t="str">
        <f>IFERROR(IFERROR(VLOOKUP($A152,'K-NETT'!$A$1:$AF$37898,26,FALSE),VLOOKUP($A152,'K-Wallet'!$A$1:$M$5000,0,FALSE)),"NOT VALID")</f>
        <v>NOT VALID</v>
      </c>
      <c r="Z152" t="str">
        <f>IFERROR(IFERROR(VLOOKUP($A152,'K-NETT'!$A$1:$AF$37898,30,FALSE),VLOOKUP($A152,'K-Wallet'!$A$1:$M$5000,11,FALSE)),"NOT VALID")</f>
        <v>NOT VALID</v>
      </c>
      <c r="AA152" s="31" t="e">
        <f t="shared" si="5"/>
        <v>#VALUE!</v>
      </c>
    </row>
    <row r="153" spans="1:27" x14ac:dyDescent="0.25">
      <c r="A153" t="str">
        <f t="shared" si="4"/>
        <v>118705466</v>
      </c>
      <c r="B153" s="1">
        <v>144</v>
      </c>
      <c r="C153">
        <v>118705466</v>
      </c>
      <c r="D153" t="s">
        <v>57</v>
      </c>
      <c r="E153" t="s">
        <v>43</v>
      </c>
      <c r="F153" s="9">
        <v>15000000</v>
      </c>
      <c r="G153" s="2">
        <v>44045</v>
      </c>
      <c r="H153" s="3">
        <v>0.72927083333333342</v>
      </c>
      <c r="I153" t="s">
        <v>44</v>
      </c>
      <c r="J153">
        <v>63739056901</v>
      </c>
      <c r="K153" s="4" t="s">
        <v>101</v>
      </c>
      <c r="N153" t="str">
        <f>IFERROR(IFERROR(VLOOKUP($A153,'K-NETT'!$A$1:$AF$37898,1,FALSE),VLOOKUP($A153,'K-Wallet'!$A$1:$M$5000,1,FALSE)),"NOT VALID")</f>
        <v>118705466</v>
      </c>
      <c r="O153" t="str">
        <f>IFERROR(IFERROR(VLOOKUP($A153,'K-NETT'!$A$1:$AF$37898,11,FALSE),VLOOKUP($A153,'K-Wallet'!$A$1:$M$5000,0,FALSE)),"NOT VALID")</f>
        <v>NOT VALID</v>
      </c>
      <c r="P153" t="str">
        <f>IFERROR(IFERROR(VLOOKUP($A153,'K-NETT'!$A$1:$AF$37898,14,FALSE),VLOOKUP($A153,'K-Wallet'!$A$1:$M$5000,8,FALSE)),"NOT VALID")</f>
        <v>IDSUID000097</v>
      </c>
      <c r="Q153" t="str">
        <f>IFERROR(IFERROR(VLOOKUP($A153,'K-NETT'!$A$1:$AF$37898,15,FALSE),VLOOKUP($A153,'K-Wallet'!$A$1:$M$5000,9,FALSE)),"NOT VALID")</f>
        <v>ERWIN</v>
      </c>
      <c r="R153" t="str">
        <f>IFERROR(IFERROR(VLOOKUP($A153,'K-NETT'!$A$1:$AF$37898,16,FALSE),VLOOKUP($A153,'K-Wallet'!$A$1:$M$5000,0,FALSE)),"NOT VALID")</f>
        <v>NOT VALID</v>
      </c>
      <c r="S153" t="str">
        <f>IFERROR(IFERROR(VLOOKUP($A153,'K-NETT'!$A$1:$AF$37898,17,FALSE),VLOOKUP($A153,'K-Wallet'!$A$1:$M$5000,0,FALSE)),"NOT VALID")</f>
        <v>NOT VALID</v>
      </c>
      <c r="T153" t="str">
        <f>IFERROR(IFERROR(VLOOKUP($A153,'K-NETT'!$A$1:$AF$37898,18,FALSE),VLOOKUP($A153,'K-Wallet'!$A$1:$M$5000,0,FALSE)),"NOT VALID")</f>
        <v>NOT VALID</v>
      </c>
      <c r="U153" t="str">
        <f>IFERROR(IFERROR(VLOOKUP($A153,'K-NETT'!$A$1:$AF$37898,19,FALSE),VLOOKUP($A153,'K-Wallet'!$A$1:$M$5000,0,FALSE)),"NOT VALID")</f>
        <v>NOT VALID</v>
      </c>
      <c r="V153" t="str">
        <f>IFERROR(IFERROR(VLOOKUP($A153,'K-NETT'!$A$1:$AF$37898,20,FALSE),VLOOKUP($A153,'K-Wallet'!$A$1:$M$5000,0,FALSE)),"NOT VALID")</f>
        <v>NOT VALID</v>
      </c>
      <c r="W153" t="str">
        <f>IFERROR(IFERROR(VLOOKUP($A153,'K-NETT'!$A$1:$AF$37898,22,FALSE),VLOOKUP($A153,'K-Wallet'!$A$1:$M$5000,0,FALSE)),"NOT VALID")</f>
        <v>NOT VALID</v>
      </c>
      <c r="X153" t="str">
        <f>IFERROR(IFERROR(VLOOKUP($A153,'K-NETT'!$A$1:$AF$37898,23,FALSE),VLOOKUP($A153,'K-Wallet'!$A$1:$M$5000,0,FALSE)),"NOT VALID")</f>
        <v>NOT VALID</v>
      </c>
      <c r="Y153" t="str">
        <f>IFERROR(IFERROR(VLOOKUP($A153,'K-NETT'!$A$1:$AF$37898,26,FALSE),VLOOKUP($A153,'K-Wallet'!$A$1:$M$5000,0,FALSE)),"NOT VALID")</f>
        <v>NOT VALID</v>
      </c>
      <c r="Z153" t="str">
        <f>IFERROR(IFERROR(VLOOKUP($A153,'K-NETT'!$A$1:$AF$37898,30,FALSE),VLOOKUP($A153,'K-Wallet'!$A$1:$M$5000,11,FALSE)),"NOT VALID")</f>
        <v xml:space="preserve"> TOP UP K-WALLET</v>
      </c>
      <c r="AA153" s="31" t="e">
        <f t="shared" si="5"/>
        <v>#VALUE!</v>
      </c>
    </row>
    <row r="154" spans="1:27" x14ac:dyDescent="0.25">
      <c r="A154" t="str">
        <f t="shared" si="4"/>
        <v>1851953761</v>
      </c>
      <c r="B154" s="1">
        <v>145</v>
      </c>
      <c r="C154">
        <v>1851953761</v>
      </c>
      <c r="D154" t="s">
        <v>42</v>
      </c>
      <c r="E154" t="s">
        <v>43</v>
      </c>
      <c r="F154" s="9">
        <v>856650</v>
      </c>
      <c r="G154" s="2">
        <v>44045</v>
      </c>
      <c r="H154" s="3">
        <v>0.74472222222222229</v>
      </c>
      <c r="I154" t="s">
        <v>58</v>
      </c>
      <c r="J154">
        <v>63744481901</v>
      </c>
      <c r="K154" s="4" t="s">
        <v>101</v>
      </c>
      <c r="N154" t="str">
        <f>IFERROR(IFERROR(VLOOKUP($A154,'K-NETT'!$A$1:$AF$37898,1,FALSE),VLOOKUP($A154,'K-Wallet'!$A$1:$M$5000,1,FALSE)),"NOT VALID")</f>
        <v>NOT VALID</v>
      </c>
      <c r="O154" t="str">
        <f>IFERROR(IFERROR(VLOOKUP($A154,'K-NETT'!$A$1:$AF$37898,11,FALSE),VLOOKUP($A154,'K-Wallet'!$A$1:$M$5000,0,FALSE)),"NOT VALID")</f>
        <v>NOT VALID</v>
      </c>
      <c r="P154" t="str">
        <f>IFERROR(IFERROR(VLOOKUP($A154,'K-NETT'!$A$1:$AF$37898,14,FALSE),VLOOKUP($A154,'K-Wallet'!$A$1:$M$5000,8,FALSE)),"NOT VALID")</f>
        <v>NOT VALID</v>
      </c>
      <c r="Q154" t="str">
        <f>IFERROR(IFERROR(VLOOKUP($A154,'K-NETT'!$A$1:$AF$37898,15,FALSE),VLOOKUP($A154,'K-Wallet'!$A$1:$M$5000,9,FALSE)),"NOT VALID")</f>
        <v>NOT VALID</v>
      </c>
      <c r="R154" t="str">
        <f>IFERROR(IFERROR(VLOOKUP($A154,'K-NETT'!$A$1:$AF$37898,16,FALSE),VLOOKUP($A154,'K-Wallet'!$A$1:$M$5000,0,FALSE)),"NOT VALID")</f>
        <v>NOT VALID</v>
      </c>
      <c r="S154" t="str">
        <f>IFERROR(IFERROR(VLOOKUP($A154,'K-NETT'!$A$1:$AF$37898,17,FALSE),VLOOKUP($A154,'K-Wallet'!$A$1:$M$5000,0,FALSE)),"NOT VALID")</f>
        <v>NOT VALID</v>
      </c>
      <c r="T154" t="str">
        <f>IFERROR(IFERROR(VLOOKUP($A154,'K-NETT'!$A$1:$AF$37898,18,FALSE),VLOOKUP($A154,'K-Wallet'!$A$1:$M$5000,0,FALSE)),"NOT VALID")</f>
        <v>NOT VALID</v>
      </c>
      <c r="U154" t="str">
        <f>IFERROR(IFERROR(VLOOKUP($A154,'K-NETT'!$A$1:$AF$37898,19,FALSE),VLOOKUP($A154,'K-Wallet'!$A$1:$M$5000,0,FALSE)),"NOT VALID")</f>
        <v>NOT VALID</v>
      </c>
      <c r="V154" t="str">
        <f>IFERROR(IFERROR(VLOOKUP($A154,'K-NETT'!$A$1:$AF$37898,20,FALSE),VLOOKUP($A154,'K-Wallet'!$A$1:$M$5000,0,FALSE)),"NOT VALID")</f>
        <v>NOT VALID</v>
      </c>
      <c r="W154" t="str">
        <f>IFERROR(IFERROR(VLOOKUP($A154,'K-NETT'!$A$1:$AF$37898,22,FALSE),VLOOKUP($A154,'K-Wallet'!$A$1:$M$5000,0,FALSE)),"NOT VALID")</f>
        <v>NOT VALID</v>
      </c>
      <c r="X154" t="str">
        <f>IFERROR(IFERROR(VLOOKUP($A154,'K-NETT'!$A$1:$AF$37898,23,FALSE),VLOOKUP($A154,'K-Wallet'!$A$1:$M$5000,0,FALSE)),"NOT VALID")</f>
        <v>NOT VALID</v>
      </c>
      <c r="Y154" t="str">
        <f>IFERROR(IFERROR(VLOOKUP($A154,'K-NETT'!$A$1:$AF$37898,26,FALSE),VLOOKUP($A154,'K-Wallet'!$A$1:$M$5000,0,FALSE)),"NOT VALID")</f>
        <v>NOT VALID</v>
      </c>
      <c r="Z154" t="str">
        <f>IFERROR(IFERROR(VLOOKUP($A154,'K-NETT'!$A$1:$AF$37898,30,FALSE),VLOOKUP($A154,'K-Wallet'!$A$1:$M$5000,11,FALSE)),"NOT VALID")</f>
        <v>NOT VALID</v>
      </c>
      <c r="AA154" s="31" t="e">
        <f t="shared" si="5"/>
        <v>#VALUE!</v>
      </c>
    </row>
    <row r="155" spans="1:27" x14ac:dyDescent="0.25">
      <c r="A155" t="str">
        <f t="shared" si="4"/>
        <v>1478563756</v>
      </c>
      <c r="B155" s="1">
        <v>146</v>
      </c>
      <c r="C155">
        <v>1478563756</v>
      </c>
      <c r="D155" t="s">
        <v>42</v>
      </c>
      <c r="E155" t="s">
        <v>43</v>
      </c>
      <c r="F155" s="9">
        <v>1110650</v>
      </c>
      <c r="G155" s="2">
        <v>44045</v>
      </c>
      <c r="H155" s="3">
        <v>0.75062499999999999</v>
      </c>
      <c r="I155" t="s">
        <v>46</v>
      </c>
      <c r="J155">
        <v>63746469701</v>
      </c>
      <c r="K155" s="4" t="s">
        <v>101</v>
      </c>
      <c r="N155" t="str">
        <f>IFERROR(IFERROR(VLOOKUP($A155,'K-NETT'!$A$1:$AF$37898,1,FALSE),VLOOKUP($A155,'K-Wallet'!$A$1:$M$5000,1,FALSE)),"NOT VALID")</f>
        <v>NOT VALID</v>
      </c>
      <c r="O155" t="str">
        <f>IFERROR(IFERROR(VLOOKUP($A155,'K-NETT'!$A$1:$AF$37898,11,FALSE),VLOOKUP($A155,'K-Wallet'!$A$1:$M$5000,0,FALSE)),"NOT VALID")</f>
        <v>NOT VALID</v>
      </c>
      <c r="P155" t="str">
        <f>IFERROR(IFERROR(VLOOKUP($A155,'K-NETT'!$A$1:$AF$37898,14,FALSE),VLOOKUP($A155,'K-Wallet'!$A$1:$M$5000,8,FALSE)),"NOT VALID")</f>
        <v>NOT VALID</v>
      </c>
      <c r="Q155" t="str">
        <f>IFERROR(IFERROR(VLOOKUP($A155,'K-NETT'!$A$1:$AF$37898,15,FALSE),VLOOKUP($A155,'K-Wallet'!$A$1:$M$5000,9,FALSE)),"NOT VALID")</f>
        <v>NOT VALID</v>
      </c>
      <c r="R155" t="str">
        <f>IFERROR(IFERROR(VLOOKUP($A155,'K-NETT'!$A$1:$AF$37898,16,FALSE),VLOOKUP($A155,'K-Wallet'!$A$1:$M$5000,0,FALSE)),"NOT VALID")</f>
        <v>NOT VALID</v>
      </c>
      <c r="S155" t="str">
        <f>IFERROR(IFERROR(VLOOKUP($A155,'K-NETT'!$A$1:$AF$37898,17,FALSE),VLOOKUP($A155,'K-Wallet'!$A$1:$M$5000,0,FALSE)),"NOT VALID")</f>
        <v>NOT VALID</v>
      </c>
      <c r="T155" t="str">
        <f>IFERROR(IFERROR(VLOOKUP($A155,'K-NETT'!$A$1:$AF$37898,18,FALSE),VLOOKUP($A155,'K-Wallet'!$A$1:$M$5000,0,FALSE)),"NOT VALID")</f>
        <v>NOT VALID</v>
      </c>
      <c r="U155" t="str">
        <f>IFERROR(IFERROR(VLOOKUP($A155,'K-NETT'!$A$1:$AF$37898,19,FALSE),VLOOKUP($A155,'K-Wallet'!$A$1:$M$5000,0,FALSE)),"NOT VALID")</f>
        <v>NOT VALID</v>
      </c>
      <c r="V155" t="str">
        <f>IFERROR(IFERROR(VLOOKUP($A155,'K-NETT'!$A$1:$AF$37898,20,FALSE),VLOOKUP($A155,'K-Wallet'!$A$1:$M$5000,0,FALSE)),"NOT VALID")</f>
        <v>NOT VALID</v>
      </c>
      <c r="W155" t="str">
        <f>IFERROR(IFERROR(VLOOKUP($A155,'K-NETT'!$A$1:$AF$37898,22,FALSE),VLOOKUP($A155,'K-Wallet'!$A$1:$M$5000,0,FALSE)),"NOT VALID")</f>
        <v>NOT VALID</v>
      </c>
      <c r="X155" t="str">
        <f>IFERROR(IFERROR(VLOOKUP($A155,'K-NETT'!$A$1:$AF$37898,23,FALSE),VLOOKUP($A155,'K-Wallet'!$A$1:$M$5000,0,FALSE)),"NOT VALID")</f>
        <v>NOT VALID</v>
      </c>
      <c r="Y155" t="str">
        <f>IFERROR(IFERROR(VLOOKUP($A155,'K-NETT'!$A$1:$AF$37898,26,FALSE),VLOOKUP($A155,'K-Wallet'!$A$1:$M$5000,0,FALSE)),"NOT VALID")</f>
        <v>NOT VALID</v>
      </c>
      <c r="Z155" t="str">
        <f>IFERROR(IFERROR(VLOOKUP($A155,'K-NETT'!$A$1:$AF$37898,30,FALSE),VLOOKUP($A155,'K-Wallet'!$A$1:$M$5000,11,FALSE)),"NOT VALID")</f>
        <v>NOT VALID</v>
      </c>
      <c r="AA155" s="31" t="e">
        <f t="shared" si="5"/>
        <v>#VALUE!</v>
      </c>
    </row>
    <row r="156" spans="1:27" x14ac:dyDescent="0.25">
      <c r="A156" t="str">
        <f t="shared" si="4"/>
        <v>1633663282</v>
      </c>
      <c r="B156" s="1">
        <v>147</v>
      </c>
      <c r="C156">
        <v>1633663282</v>
      </c>
      <c r="D156" t="s">
        <v>42</v>
      </c>
      <c r="E156" t="s">
        <v>43</v>
      </c>
      <c r="F156" s="9">
        <v>487650</v>
      </c>
      <c r="G156" s="2">
        <v>44045</v>
      </c>
      <c r="H156" s="3">
        <v>0.75490740740740747</v>
      </c>
      <c r="I156" t="s">
        <v>44</v>
      </c>
      <c r="J156">
        <v>63748065501</v>
      </c>
      <c r="K156" s="4" t="s">
        <v>101</v>
      </c>
      <c r="N156" t="str">
        <f>IFERROR(IFERROR(VLOOKUP($A156,'K-NETT'!$A$1:$AF$37898,1,FALSE),VLOOKUP($A156,'K-Wallet'!$A$1:$M$5000,1,FALSE)),"NOT VALID")</f>
        <v>NOT VALID</v>
      </c>
      <c r="O156" t="str">
        <f>IFERROR(IFERROR(VLOOKUP($A156,'K-NETT'!$A$1:$AF$37898,11,FALSE),VLOOKUP($A156,'K-Wallet'!$A$1:$M$5000,0,FALSE)),"NOT VALID")</f>
        <v>NOT VALID</v>
      </c>
      <c r="P156" t="str">
        <f>IFERROR(IFERROR(VLOOKUP($A156,'K-NETT'!$A$1:$AF$37898,14,FALSE),VLOOKUP($A156,'K-Wallet'!$A$1:$M$5000,8,FALSE)),"NOT VALID")</f>
        <v>NOT VALID</v>
      </c>
      <c r="Q156" t="str">
        <f>IFERROR(IFERROR(VLOOKUP($A156,'K-NETT'!$A$1:$AF$37898,15,FALSE),VLOOKUP($A156,'K-Wallet'!$A$1:$M$5000,9,FALSE)),"NOT VALID")</f>
        <v>NOT VALID</v>
      </c>
      <c r="R156" t="str">
        <f>IFERROR(IFERROR(VLOOKUP($A156,'K-NETT'!$A$1:$AF$37898,16,FALSE),VLOOKUP($A156,'K-Wallet'!$A$1:$M$5000,0,FALSE)),"NOT VALID")</f>
        <v>NOT VALID</v>
      </c>
      <c r="S156" t="str">
        <f>IFERROR(IFERROR(VLOOKUP($A156,'K-NETT'!$A$1:$AF$37898,17,FALSE),VLOOKUP($A156,'K-Wallet'!$A$1:$M$5000,0,FALSE)),"NOT VALID")</f>
        <v>NOT VALID</v>
      </c>
      <c r="T156" t="str">
        <f>IFERROR(IFERROR(VLOOKUP($A156,'K-NETT'!$A$1:$AF$37898,18,FALSE),VLOOKUP($A156,'K-Wallet'!$A$1:$M$5000,0,FALSE)),"NOT VALID")</f>
        <v>NOT VALID</v>
      </c>
      <c r="U156" t="str">
        <f>IFERROR(IFERROR(VLOOKUP($A156,'K-NETT'!$A$1:$AF$37898,19,FALSE),VLOOKUP($A156,'K-Wallet'!$A$1:$M$5000,0,FALSE)),"NOT VALID")</f>
        <v>NOT VALID</v>
      </c>
      <c r="V156" t="str">
        <f>IFERROR(IFERROR(VLOOKUP($A156,'K-NETT'!$A$1:$AF$37898,20,FALSE),VLOOKUP($A156,'K-Wallet'!$A$1:$M$5000,0,FALSE)),"NOT VALID")</f>
        <v>NOT VALID</v>
      </c>
      <c r="W156" t="str">
        <f>IFERROR(IFERROR(VLOOKUP($A156,'K-NETT'!$A$1:$AF$37898,22,FALSE),VLOOKUP($A156,'K-Wallet'!$A$1:$M$5000,0,FALSE)),"NOT VALID")</f>
        <v>NOT VALID</v>
      </c>
      <c r="X156" t="str">
        <f>IFERROR(IFERROR(VLOOKUP($A156,'K-NETT'!$A$1:$AF$37898,23,FALSE),VLOOKUP($A156,'K-Wallet'!$A$1:$M$5000,0,FALSE)),"NOT VALID")</f>
        <v>NOT VALID</v>
      </c>
      <c r="Y156" t="str">
        <f>IFERROR(IFERROR(VLOOKUP($A156,'K-NETT'!$A$1:$AF$37898,26,FALSE),VLOOKUP($A156,'K-Wallet'!$A$1:$M$5000,0,FALSE)),"NOT VALID")</f>
        <v>NOT VALID</v>
      </c>
      <c r="Z156" t="str">
        <f>IFERROR(IFERROR(VLOOKUP($A156,'K-NETT'!$A$1:$AF$37898,30,FALSE),VLOOKUP($A156,'K-Wallet'!$A$1:$M$5000,11,FALSE)),"NOT VALID")</f>
        <v>NOT VALID</v>
      </c>
      <c r="AA156" s="31" t="e">
        <f t="shared" si="5"/>
        <v>#VALUE!</v>
      </c>
    </row>
    <row r="157" spans="1:27" x14ac:dyDescent="0.25">
      <c r="A157" t="str">
        <f t="shared" si="4"/>
        <v>1587663547</v>
      </c>
      <c r="B157" s="1">
        <v>148</v>
      </c>
      <c r="C157">
        <v>1587663547</v>
      </c>
      <c r="D157" t="s">
        <v>42</v>
      </c>
      <c r="E157" t="s">
        <v>43</v>
      </c>
      <c r="F157" s="9">
        <v>289650</v>
      </c>
      <c r="G157" s="2">
        <v>44045</v>
      </c>
      <c r="H157" s="3">
        <v>0.75976851851851857</v>
      </c>
      <c r="I157" t="s">
        <v>44</v>
      </c>
      <c r="J157">
        <v>63749846601</v>
      </c>
      <c r="K157" s="4" t="s">
        <v>101</v>
      </c>
      <c r="N157" t="str">
        <f>IFERROR(IFERROR(VLOOKUP($A157,'K-NETT'!$A$1:$AF$37898,1,FALSE),VLOOKUP($A157,'K-Wallet'!$A$1:$M$5000,1,FALSE)),"NOT VALID")</f>
        <v>NOT VALID</v>
      </c>
      <c r="O157" t="str">
        <f>IFERROR(IFERROR(VLOOKUP($A157,'K-NETT'!$A$1:$AF$37898,11,FALSE),VLOOKUP($A157,'K-Wallet'!$A$1:$M$5000,0,FALSE)),"NOT VALID")</f>
        <v>NOT VALID</v>
      </c>
      <c r="P157" t="str">
        <f>IFERROR(IFERROR(VLOOKUP($A157,'K-NETT'!$A$1:$AF$37898,14,FALSE),VLOOKUP($A157,'K-Wallet'!$A$1:$M$5000,8,FALSE)),"NOT VALID")</f>
        <v>NOT VALID</v>
      </c>
      <c r="Q157" t="str">
        <f>IFERROR(IFERROR(VLOOKUP($A157,'K-NETT'!$A$1:$AF$37898,15,FALSE),VLOOKUP($A157,'K-Wallet'!$A$1:$M$5000,9,FALSE)),"NOT VALID")</f>
        <v>NOT VALID</v>
      </c>
      <c r="R157" t="str">
        <f>IFERROR(IFERROR(VLOOKUP($A157,'K-NETT'!$A$1:$AF$37898,16,FALSE),VLOOKUP($A157,'K-Wallet'!$A$1:$M$5000,0,FALSE)),"NOT VALID")</f>
        <v>NOT VALID</v>
      </c>
      <c r="S157" t="str">
        <f>IFERROR(IFERROR(VLOOKUP($A157,'K-NETT'!$A$1:$AF$37898,17,FALSE),VLOOKUP($A157,'K-Wallet'!$A$1:$M$5000,0,FALSE)),"NOT VALID")</f>
        <v>NOT VALID</v>
      </c>
      <c r="T157" t="str">
        <f>IFERROR(IFERROR(VLOOKUP($A157,'K-NETT'!$A$1:$AF$37898,18,FALSE),VLOOKUP($A157,'K-Wallet'!$A$1:$M$5000,0,FALSE)),"NOT VALID")</f>
        <v>NOT VALID</v>
      </c>
      <c r="U157" t="str">
        <f>IFERROR(IFERROR(VLOOKUP($A157,'K-NETT'!$A$1:$AF$37898,19,FALSE),VLOOKUP($A157,'K-Wallet'!$A$1:$M$5000,0,FALSE)),"NOT VALID")</f>
        <v>NOT VALID</v>
      </c>
      <c r="V157" t="str">
        <f>IFERROR(IFERROR(VLOOKUP($A157,'K-NETT'!$A$1:$AF$37898,20,FALSE),VLOOKUP($A157,'K-Wallet'!$A$1:$M$5000,0,FALSE)),"NOT VALID")</f>
        <v>NOT VALID</v>
      </c>
      <c r="W157" t="str">
        <f>IFERROR(IFERROR(VLOOKUP($A157,'K-NETT'!$A$1:$AF$37898,22,FALSE),VLOOKUP($A157,'K-Wallet'!$A$1:$M$5000,0,FALSE)),"NOT VALID")</f>
        <v>NOT VALID</v>
      </c>
      <c r="X157" t="str">
        <f>IFERROR(IFERROR(VLOOKUP($A157,'K-NETT'!$A$1:$AF$37898,23,FALSE),VLOOKUP($A157,'K-Wallet'!$A$1:$M$5000,0,FALSE)),"NOT VALID")</f>
        <v>NOT VALID</v>
      </c>
      <c r="Y157" t="str">
        <f>IFERROR(IFERROR(VLOOKUP($A157,'K-NETT'!$A$1:$AF$37898,26,FALSE),VLOOKUP($A157,'K-Wallet'!$A$1:$M$5000,0,FALSE)),"NOT VALID")</f>
        <v>NOT VALID</v>
      </c>
      <c r="Z157" t="str">
        <f>IFERROR(IFERROR(VLOOKUP($A157,'K-NETT'!$A$1:$AF$37898,30,FALSE),VLOOKUP($A157,'K-Wallet'!$A$1:$M$5000,11,FALSE)),"NOT VALID")</f>
        <v>NOT VALID</v>
      </c>
      <c r="AA157" s="31" t="e">
        <f t="shared" si="5"/>
        <v>#VALUE!</v>
      </c>
    </row>
    <row r="158" spans="1:27" x14ac:dyDescent="0.25">
      <c r="A158" t="str">
        <f t="shared" si="4"/>
        <v>1282863563</v>
      </c>
      <c r="B158" s="1">
        <v>149</v>
      </c>
      <c r="C158">
        <v>1282863563</v>
      </c>
      <c r="D158" t="s">
        <v>42</v>
      </c>
      <c r="E158" t="s">
        <v>43</v>
      </c>
      <c r="F158" s="9">
        <v>64650</v>
      </c>
      <c r="G158" s="2">
        <v>44045</v>
      </c>
      <c r="H158" s="3">
        <v>0.77743055555555562</v>
      </c>
      <c r="I158" t="s">
        <v>44</v>
      </c>
      <c r="J158">
        <v>63756568401</v>
      </c>
      <c r="K158" s="4" t="s">
        <v>101</v>
      </c>
      <c r="N158" t="str">
        <f>IFERROR(IFERROR(VLOOKUP($A158,'K-NETT'!$A$1:$AF$37898,1,FALSE),VLOOKUP($A158,'K-Wallet'!$A$1:$M$5000,1,FALSE)),"NOT VALID")</f>
        <v>NOT VALID</v>
      </c>
      <c r="O158" t="str">
        <f>IFERROR(IFERROR(VLOOKUP($A158,'K-NETT'!$A$1:$AF$37898,11,FALSE),VLOOKUP($A158,'K-Wallet'!$A$1:$M$5000,0,FALSE)),"NOT VALID")</f>
        <v>NOT VALID</v>
      </c>
      <c r="P158" t="str">
        <f>IFERROR(IFERROR(VLOOKUP($A158,'K-NETT'!$A$1:$AF$37898,14,FALSE),VLOOKUP($A158,'K-Wallet'!$A$1:$M$5000,8,FALSE)),"NOT VALID")</f>
        <v>NOT VALID</v>
      </c>
      <c r="Q158" t="str">
        <f>IFERROR(IFERROR(VLOOKUP($A158,'K-NETT'!$A$1:$AF$37898,15,FALSE),VLOOKUP($A158,'K-Wallet'!$A$1:$M$5000,9,FALSE)),"NOT VALID")</f>
        <v>NOT VALID</v>
      </c>
      <c r="R158" t="str">
        <f>IFERROR(IFERROR(VLOOKUP($A158,'K-NETT'!$A$1:$AF$37898,16,FALSE),VLOOKUP($A158,'K-Wallet'!$A$1:$M$5000,0,FALSE)),"NOT VALID")</f>
        <v>NOT VALID</v>
      </c>
      <c r="S158" t="str">
        <f>IFERROR(IFERROR(VLOOKUP($A158,'K-NETT'!$A$1:$AF$37898,17,FALSE),VLOOKUP($A158,'K-Wallet'!$A$1:$M$5000,0,FALSE)),"NOT VALID")</f>
        <v>NOT VALID</v>
      </c>
      <c r="T158" t="str">
        <f>IFERROR(IFERROR(VLOOKUP($A158,'K-NETT'!$A$1:$AF$37898,18,FALSE),VLOOKUP($A158,'K-Wallet'!$A$1:$M$5000,0,FALSE)),"NOT VALID")</f>
        <v>NOT VALID</v>
      </c>
      <c r="U158" t="str">
        <f>IFERROR(IFERROR(VLOOKUP($A158,'K-NETT'!$A$1:$AF$37898,19,FALSE),VLOOKUP($A158,'K-Wallet'!$A$1:$M$5000,0,FALSE)),"NOT VALID")</f>
        <v>NOT VALID</v>
      </c>
      <c r="V158" t="str">
        <f>IFERROR(IFERROR(VLOOKUP($A158,'K-NETT'!$A$1:$AF$37898,20,FALSE),VLOOKUP($A158,'K-Wallet'!$A$1:$M$5000,0,FALSE)),"NOT VALID")</f>
        <v>NOT VALID</v>
      </c>
      <c r="W158" t="str">
        <f>IFERROR(IFERROR(VLOOKUP($A158,'K-NETT'!$A$1:$AF$37898,22,FALSE),VLOOKUP($A158,'K-Wallet'!$A$1:$M$5000,0,FALSE)),"NOT VALID")</f>
        <v>NOT VALID</v>
      </c>
      <c r="X158" t="str">
        <f>IFERROR(IFERROR(VLOOKUP($A158,'K-NETT'!$A$1:$AF$37898,23,FALSE),VLOOKUP($A158,'K-Wallet'!$A$1:$M$5000,0,FALSE)),"NOT VALID")</f>
        <v>NOT VALID</v>
      </c>
      <c r="Y158" t="str">
        <f>IFERROR(IFERROR(VLOOKUP($A158,'K-NETT'!$A$1:$AF$37898,26,FALSE),VLOOKUP($A158,'K-Wallet'!$A$1:$M$5000,0,FALSE)),"NOT VALID")</f>
        <v>NOT VALID</v>
      </c>
      <c r="Z158" t="str">
        <f>IFERROR(IFERROR(VLOOKUP($A158,'K-NETT'!$A$1:$AF$37898,30,FALSE),VLOOKUP($A158,'K-Wallet'!$A$1:$M$5000,11,FALSE)),"NOT VALID")</f>
        <v>NOT VALID</v>
      </c>
      <c r="AA158" s="31" t="e">
        <f t="shared" si="5"/>
        <v>#VALUE!</v>
      </c>
    </row>
    <row r="159" spans="1:27" x14ac:dyDescent="0.25">
      <c r="A159" t="str">
        <f t="shared" si="4"/>
        <v>1573263470</v>
      </c>
      <c r="B159" s="1">
        <v>150</v>
      </c>
      <c r="C159">
        <v>1573263470</v>
      </c>
      <c r="D159" t="s">
        <v>42</v>
      </c>
      <c r="E159" t="s">
        <v>43</v>
      </c>
      <c r="F159" s="9">
        <v>52650</v>
      </c>
      <c r="G159" s="2">
        <v>44045</v>
      </c>
      <c r="H159" s="3">
        <v>0.77777777777777779</v>
      </c>
      <c r="I159" t="s">
        <v>44</v>
      </c>
      <c r="J159">
        <v>63756711601</v>
      </c>
      <c r="K159" s="4" t="s">
        <v>101</v>
      </c>
      <c r="N159" t="str">
        <f>IFERROR(IFERROR(VLOOKUP($A159,'K-NETT'!$A$1:$AF$37898,1,FALSE),VLOOKUP($A159,'K-Wallet'!$A$1:$M$5000,1,FALSE)),"NOT VALID")</f>
        <v>NOT VALID</v>
      </c>
      <c r="O159" t="str">
        <f>IFERROR(IFERROR(VLOOKUP($A159,'K-NETT'!$A$1:$AF$37898,11,FALSE),VLOOKUP($A159,'K-Wallet'!$A$1:$M$5000,0,FALSE)),"NOT VALID")</f>
        <v>NOT VALID</v>
      </c>
      <c r="P159" t="str">
        <f>IFERROR(IFERROR(VLOOKUP($A159,'K-NETT'!$A$1:$AF$37898,14,FALSE),VLOOKUP($A159,'K-Wallet'!$A$1:$M$5000,8,FALSE)),"NOT VALID")</f>
        <v>NOT VALID</v>
      </c>
      <c r="Q159" t="str">
        <f>IFERROR(IFERROR(VLOOKUP($A159,'K-NETT'!$A$1:$AF$37898,15,FALSE),VLOOKUP($A159,'K-Wallet'!$A$1:$M$5000,9,FALSE)),"NOT VALID")</f>
        <v>NOT VALID</v>
      </c>
      <c r="R159" t="str">
        <f>IFERROR(IFERROR(VLOOKUP($A159,'K-NETT'!$A$1:$AF$37898,16,FALSE),VLOOKUP($A159,'K-Wallet'!$A$1:$M$5000,0,FALSE)),"NOT VALID")</f>
        <v>NOT VALID</v>
      </c>
      <c r="S159" t="str">
        <f>IFERROR(IFERROR(VLOOKUP($A159,'K-NETT'!$A$1:$AF$37898,17,FALSE),VLOOKUP($A159,'K-Wallet'!$A$1:$M$5000,0,FALSE)),"NOT VALID")</f>
        <v>NOT VALID</v>
      </c>
      <c r="T159" t="str">
        <f>IFERROR(IFERROR(VLOOKUP($A159,'K-NETT'!$A$1:$AF$37898,18,FALSE),VLOOKUP($A159,'K-Wallet'!$A$1:$M$5000,0,FALSE)),"NOT VALID")</f>
        <v>NOT VALID</v>
      </c>
      <c r="U159" t="str">
        <f>IFERROR(IFERROR(VLOOKUP($A159,'K-NETT'!$A$1:$AF$37898,19,FALSE),VLOOKUP($A159,'K-Wallet'!$A$1:$M$5000,0,FALSE)),"NOT VALID")</f>
        <v>NOT VALID</v>
      </c>
      <c r="V159" t="str">
        <f>IFERROR(IFERROR(VLOOKUP($A159,'K-NETT'!$A$1:$AF$37898,20,FALSE),VLOOKUP($A159,'K-Wallet'!$A$1:$M$5000,0,FALSE)),"NOT VALID")</f>
        <v>NOT VALID</v>
      </c>
      <c r="W159" t="str">
        <f>IFERROR(IFERROR(VLOOKUP($A159,'K-NETT'!$A$1:$AF$37898,22,FALSE),VLOOKUP($A159,'K-Wallet'!$A$1:$M$5000,0,FALSE)),"NOT VALID")</f>
        <v>NOT VALID</v>
      </c>
      <c r="X159" t="str">
        <f>IFERROR(IFERROR(VLOOKUP($A159,'K-NETT'!$A$1:$AF$37898,23,FALSE),VLOOKUP($A159,'K-Wallet'!$A$1:$M$5000,0,FALSE)),"NOT VALID")</f>
        <v>NOT VALID</v>
      </c>
      <c r="Y159" t="str">
        <f>IFERROR(IFERROR(VLOOKUP($A159,'K-NETT'!$A$1:$AF$37898,26,FALSE),VLOOKUP($A159,'K-Wallet'!$A$1:$M$5000,0,FALSE)),"NOT VALID")</f>
        <v>NOT VALID</v>
      </c>
      <c r="Z159" t="str">
        <f>IFERROR(IFERROR(VLOOKUP($A159,'K-NETT'!$A$1:$AF$37898,30,FALSE),VLOOKUP($A159,'K-Wallet'!$A$1:$M$5000,11,FALSE)),"NOT VALID")</f>
        <v>NOT VALID</v>
      </c>
      <c r="AA159" s="31" t="e">
        <f t="shared" si="5"/>
        <v>#VALUE!</v>
      </c>
    </row>
    <row r="160" spans="1:27" x14ac:dyDescent="0.25">
      <c r="A160" t="str">
        <f t="shared" si="4"/>
        <v>1007863370</v>
      </c>
      <c r="B160" s="1">
        <v>151</v>
      </c>
      <c r="C160">
        <v>1007863370</v>
      </c>
      <c r="D160" t="s">
        <v>42</v>
      </c>
      <c r="E160" t="s">
        <v>43</v>
      </c>
      <c r="F160" s="9">
        <v>500650</v>
      </c>
      <c r="G160" s="2">
        <v>44045</v>
      </c>
      <c r="H160" s="3">
        <v>0.78244212962962967</v>
      </c>
      <c r="I160" t="s">
        <v>44</v>
      </c>
      <c r="J160">
        <v>63758567701</v>
      </c>
      <c r="K160" s="4" t="s">
        <v>101</v>
      </c>
      <c r="N160" t="str">
        <f>IFERROR(IFERROR(VLOOKUP($A160,'K-NETT'!$A$1:$AF$37898,1,FALSE),VLOOKUP($A160,'K-Wallet'!$A$1:$M$5000,1,FALSE)),"NOT VALID")</f>
        <v>NOT VALID</v>
      </c>
      <c r="O160" t="str">
        <f>IFERROR(IFERROR(VLOOKUP($A160,'K-NETT'!$A$1:$AF$37898,11,FALSE),VLOOKUP($A160,'K-Wallet'!$A$1:$M$5000,0,FALSE)),"NOT VALID")</f>
        <v>NOT VALID</v>
      </c>
      <c r="P160" t="str">
        <f>IFERROR(IFERROR(VLOOKUP($A160,'K-NETT'!$A$1:$AF$37898,14,FALSE),VLOOKUP($A160,'K-Wallet'!$A$1:$M$5000,8,FALSE)),"NOT VALID")</f>
        <v>NOT VALID</v>
      </c>
      <c r="Q160" t="str">
        <f>IFERROR(IFERROR(VLOOKUP($A160,'K-NETT'!$A$1:$AF$37898,15,FALSE),VLOOKUP($A160,'K-Wallet'!$A$1:$M$5000,9,FALSE)),"NOT VALID")</f>
        <v>NOT VALID</v>
      </c>
      <c r="R160" t="str">
        <f>IFERROR(IFERROR(VLOOKUP($A160,'K-NETT'!$A$1:$AF$37898,16,FALSE),VLOOKUP($A160,'K-Wallet'!$A$1:$M$5000,0,FALSE)),"NOT VALID")</f>
        <v>NOT VALID</v>
      </c>
      <c r="S160" t="str">
        <f>IFERROR(IFERROR(VLOOKUP($A160,'K-NETT'!$A$1:$AF$37898,17,FALSE),VLOOKUP($A160,'K-Wallet'!$A$1:$M$5000,0,FALSE)),"NOT VALID")</f>
        <v>NOT VALID</v>
      </c>
      <c r="T160" t="str">
        <f>IFERROR(IFERROR(VLOOKUP($A160,'K-NETT'!$A$1:$AF$37898,18,FALSE),VLOOKUP($A160,'K-Wallet'!$A$1:$M$5000,0,FALSE)),"NOT VALID")</f>
        <v>NOT VALID</v>
      </c>
      <c r="U160" t="str">
        <f>IFERROR(IFERROR(VLOOKUP($A160,'K-NETT'!$A$1:$AF$37898,19,FALSE),VLOOKUP($A160,'K-Wallet'!$A$1:$M$5000,0,FALSE)),"NOT VALID")</f>
        <v>NOT VALID</v>
      </c>
      <c r="V160" t="str">
        <f>IFERROR(IFERROR(VLOOKUP($A160,'K-NETT'!$A$1:$AF$37898,20,FALSE),VLOOKUP($A160,'K-Wallet'!$A$1:$M$5000,0,FALSE)),"NOT VALID")</f>
        <v>NOT VALID</v>
      </c>
      <c r="W160" t="str">
        <f>IFERROR(IFERROR(VLOOKUP($A160,'K-NETT'!$A$1:$AF$37898,22,FALSE),VLOOKUP($A160,'K-Wallet'!$A$1:$M$5000,0,FALSE)),"NOT VALID")</f>
        <v>NOT VALID</v>
      </c>
      <c r="X160" t="str">
        <f>IFERROR(IFERROR(VLOOKUP($A160,'K-NETT'!$A$1:$AF$37898,23,FALSE),VLOOKUP($A160,'K-Wallet'!$A$1:$M$5000,0,FALSE)),"NOT VALID")</f>
        <v>NOT VALID</v>
      </c>
      <c r="Y160" t="str">
        <f>IFERROR(IFERROR(VLOOKUP($A160,'K-NETT'!$A$1:$AF$37898,26,FALSE),VLOOKUP($A160,'K-Wallet'!$A$1:$M$5000,0,FALSE)),"NOT VALID")</f>
        <v>NOT VALID</v>
      </c>
      <c r="Z160" t="str">
        <f>IFERROR(IFERROR(VLOOKUP($A160,'K-NETT'!$A$1:$AF$37898,30,FALSE),VLOOKUP($A160,'K-Wallet'!$A$1:$M$5000,11,FALSE)),"NOT VALID")</f>
        <v>NOT VALID</v>
      </c>
      <c r="AA160" s="31" t="e">
        <f t="shared" si="5"/>
        <v>#VALUE!</v>
      </c>
    </row>
    <row r="161" spans="1:27" x14ac:dyDescent="0.25">
      <c r="A161" t="str">
        <f t="shared" si="4"/>
        <v>1539963219</v>
      </c>
      <c r="B161" s="1">
        <v>152</v>
      </c>
      <c r="C161">
        <v>1539963219</v>
      </c>
      <c r="D161" t="s">
        <v>42</v>
      </c>
      <c r="E161" t="s">
        <v>43</v>
      </c>
      <c r="F161" s="9">
        <v>487650</v>
      </c>
      <c r="G161" s="2">
        <v>44045</v>
      </c>
      <c r="H161" s="3">
        <v>0.79625000000000001</v>
      </c>
      <c r="I161" t="s">
        <v>44</v>
      </c>
      <c r="J161">
        <v>63764101801</v>
      </c>
      <c r="K161" s="4" t="s">
        <v>101</v>
      </c>
      <c r="N161" t="str">
        <f>IFERROR(IFERROR(VLOOKUP($A161,'K-NETT'!$A$1:$AF$37898,1,FALSE),VLOOKUP($A161,'K-Wallet'!$A$1:$M$5000,1,FALSE)),"NOT VALID")</f>
        <v>NOT VALID</v>
      </c>
      <c r="O161" t="str">
        <f>IFERROR(IFERROR(VLOOKUP($A161,'K-NETT'!$A$1:$AF$37898,11,FALSE),VLOOKUP($A161,'K-Wallet'!$A$1:$M$5000,0,FALSE)),"NOT VALID")</f>
        <v>NOT VALID</v>
      </c>
      <c r="P161" t="str">
        <f>IFERROR(IFERROR(VLOOKUP($A161,'K-NETT'!$A$1:$AF$37898,14,FALSE),VLOOKUP($A161,'K-Wallet'!$A$1:$M$5000,8,FALSE)),"NOT VALID")</f>
        <v>NOT VALID</v>
      </c>
      <c r="Q161" t="str">
        <f>IFERROR(IFERROR(VLOOKUP($A161,'K-NETT'!$A$1:$AF$37898,15,FALSE),VLOOKUP($A161,'K-Wallet'!$A$1:$M$5000,9,FALSE)),"NOT VALID")</f>
        <v>NOT VALID</v>
      </c>
      <c r="R161" t="str">
        <f>IFERROR(IFERROR(VLOOKUP($A161,'K-NETT'!$A$1:$AF$37898,16,FALSE),VLOOKUP($A161,'K-Wallet'!$A$1:$M$5000,0,FALSE)),"NOT VALID")</f>
        <v>NOT VALID</v>
      </c>
      <c r="S161" t="str">
        <f>IFERROR(IFERROR(VLOOKUP($A161,'K-NETT'!$A$1:$AF$37898,17,FALSE),VLOOKUP($A161,'K-Wallet'!$A$1:$M$5000,0,FALSE)),"NOT VALID")</f>
        <v>NOT VALID</v>
      </c>
      <c r="T161" t="str">
        <f>IFERROR(IFERROR(VLOOKUP($A161,'K-NETT'!$A$1:$AF$37898,18,FALSE),VLOOKUP($A161,'K-Wallet'!$A$1:$M$5000,0,FALSE)),"NOT VALID")</f>
        <v>NOT VALID</v>
      </c>
      <c r="U161" t="str">
        <f>IFERROR(IFERROR(VLOOKUP($A161,'K-NETT'!$A$1:$AF$37898,19,FALSE),VLOOKUP($A161,'K-Wallet'!$A$1:$M$5000,0,FALSE)),"NOT VALID")</f>
        <v>NOT VALID</v>
      </c>
      <c r="V161" t="str">
        <f>IFERROR(IFERROR(VLOOKUP($A161,'K-NETT'!$A$1:$AF$37898,20,FALSE),VLOOKUP($A161,'K-Wallet'!$A$1:$M$5000,0,FALSE)),"NOT VALID")</f>
        <v>NOT VALID</v>
      </c>
      <c r="W161" t="str">
        <f>IFERROR(IFERROR(VLOOKUP($A161,'K-NETT'!$A$1:$AF$37898,22,FALSE),VLOOKUP($A161,'K-Wallet'!$A$1:$M$5000,0,FALSE)),"NOT VALID")</f>
        <v>NOT VALID</v>
      </c>
      <c r="X161" t="str">
        <f>IFERROR(IFERROR(VLOOKUP($A161,'K-NETT'!$A$1:$AF$37898,23,FALSE),VLOOKUP($A161,'K-Wallet'!$A$1:$M$5000,0,FALSE)),"NOT VALID")</f>
        <v>NOT VALID</v>
      </c>
      <c r="Y161" t="str">
        <f>IFERROR(IFERROR(VLOOKUP($A161,'K-NETT'!$A$1:$AF$37898,26,FALSE),VLOOKUP($A161,'K-Wallet'!$A$1:$M$5000,0,FALSE)),"NOT VALID")</f>
        <v>NOT VALID</v>
      </c>
      <c r="Z161" t="str">
        <f>IFERROR(IFERROR(VLOOKUP($A161,'K-NETT'!$A$1:$AF$37898,30,FALSE),VLOOKUP($A161,'K-Wallet'!$A$1:$M$5000,11,FALSE)),"NOT VALID")</f>
        <v>NOT VALID</v>
      </c>
      <c r="AA161" s="31" t="e">
        <f t="shared" si="5"/>
        <v>#VALUE!</v>
      </c>
    </row>
    <row r="162" spans="1:27" x14ac:dyDescent="0.25">
      <c r="A162" t="str">
        <f t="shared" si="4"/>
        <v>1242173641</v>
      </c>
      <c r="B162" s="1">
        <v>153</v>
      </c>
      <c r="C162">
        <v>1242173641</v>
      </c>
      <c r="D162" t="s">
        <v>42</v>
      </c>
      <c r="E162" t="s">
        <v>43</v>
      </c>
      <c r="F162" s="9">
        <v>528650</v>
      </c>
      <c r="G162" s="2">
        <v>44045</v>
      </c>
      <c r="H162" s="3">
        <v>0.8116782407407408</v>
      </c>
      <c r="I162" t="s">
        <v>44</v>
      </c>
      <c r="J162">
        <v>63770048001</v>
      </c>
      <c r="K162" s="4" t="s">
        <v>101</v>
      </c>
      <c r="N162" t="str">
        <f>IFERROR(IFERROR(VLOOKUP($A162,'K-NETT'!$A$1:$AF$37898,1,FALSE),VLOOKUP($A162,'K-Wallet'!$A$1:$M$5000,1,FALSE)),"NOT VALID")</f>
        <v>NOT VALID</v>
      </c>
      <c r="O162" t="str">
        <f>IFERROR(IFERROR(VLOOKUP($A162,'K-NETT'!$A$1:$AF$37898,11,FALSE),VLOOKUP($A162,'K-Wallet'!$A$1:$M$5000,0,FALSE)),"NOT VALID")</f>
        <v>NOT VALID</v>
      </c>
      <c r="P162" t="str">
        <f>IFERROR(IFERROR(VLOOKUP($A162,'K-NETT'!$A$1:$AF$37898,14,FALSE),VLOOKUP($A162,'K-Wallet'!$A$1:$M$5000,8,FALSE)),"NOT VALID")</f>
        <v>NOT VALID</v>
      </c>
      <c r="Q162" t="str">
        <f>IFERROR(IFERROR(VLOOKUP($A162,'K-NETT'!$A$1:$AF$37898,15,FALSE),VLOOKUP($A162,'K-Wallet'!$A$1:$M$5000,9,FALSE)),"NOT VALID")</f>
        <v>NOT VALID</v>
      </c>
      <c r="R162" t="str">
        <f>IFERROR(IFERROR(VLOOKUP($A162,'K-NETT'!$A$1:$AF$37898,16,FALSE),VLOOKUP($A162,'K-Wallet'!$A$1:$M$5000,0,FALSE)),"NOT VALID")</f>
        <v>NOT VALID</v>
      </c>
      <c r="S162" t="str">
        <f>IFERROR(IFERROR(VLOOKUP($A162,'K-NETT'!$A$1:$AF$37898,17,FALSE),VLOOKUP($A162,'K-Wallet'!$A$1:$M$5000,0,FALSE)),"NOT VALID")</f>
        <v>NOT VALID</v>
      </c>
      <c r="T162" t="str">
        <f>IFERROR(IFERROR(VLOOKUP($A162,'K-NETT'!$A$1:$AF$37898,18,FALSE),VLOOKUP($A162,'K-Wallet'!$A$1:$M$5000,0,FALSE)),"NOT VALID")</f>
        <v>NOT VALID</v>
      </c>
      <c r="U162" t="str">
        <f>IFERROR(IFERROR(VLOOKUP($A162,'K-NETT'!$A$1:$AF$37898,19,FALSE),VLOOKUP($A162,'K-Wallet'!$A$1:$M$5000,0,FALSE)),"NOT VALID")</f>
        <v>NOT VALID</v>
      </c>
      <c r="V162" t="str">
        <f>IFERROR(IFERROR(VLOOKUP($A162,'K-NETT'!$A$1:$AF$37898,20,FALSE),VLOOKUP($A162,'K-Wallet'!$A$1:$M$5000,0,FALSE)),"NOT VALID")</f>
        <v>NOT VALID</v>
      </c>
      <c r="W162" t="str">
        <f>IFERROR(IFERROR(VLOOKUP($A162,'K-NETT'!$A$1:$AF$37898,22,FALSE),VLOOKUP($A162,'K-Wallet'!$A$1:$M$5000,0,FALSE)),"NOT VALID")</f>
        <v>NOT VALID</v>
      </c>
      <c r="X162" t="str">
        <f>IFERROR(IFERROR(VLOOKUP($A162,'K-NETT'!$A$1:$AF$37898,23,FALSE),VLOOKUP($A162,'K-Wallet'!$A$1:$M$5000,0,FALSE)),"NOT VALID")</f>
        <v>NOT VALID</v>
      </c>
      <c r="Y162" t="str">
        <f>IFERROR(IFERROR(VLOOKUP($A162,'K-NETT'!$A$1:$AF$37898,26,FALSE),VLOOKUP($A162,'K-Wallet'!$A$1:$M$5000,0,FALSE)),"NOT VALID")</f>
        <v>NOT VALID</v>
      </c>
      <c r="Z162" t="str">
        <f>IFERROR(IFERROR(VLOOKUP($A162,'K-NETT'!$A$1:$AF$37898,30,FALSE),VLOOKUP($A162,'K-Wallet'!$A$1:$M$5000,11,FALSE)),"NOT VALID")</f>
        <v>NOT VALID</v>
      </c>
      <c r="AA162" s="31" t="e">
        <f t="shared" si="5"/>
        <v>#VALUE!</v>
      </c>
    </row>
    <row r="163" spans="1:27" x14ac:dyDescent="0.25">
      <c r="A163" t="str">
        <f t="shared" si="4"/>
        <v>1655273271</v>
      </c>
      <c r="B163" s="1">
        <v>154</v>
      </c>
      <c r="C163">
        <v>1655273271</v>
      </c>
      <c r="D163" t="s">
        <v>42</v>
      </c>
      <c r="E163" t="s">
        <v>43</v>
      </c>
      <c r="F163" s="9">
        <v>967650</v>
      </c>
      <c r="G163" s="2">
        <v>44045</v>
      </c>
      <c r="H163" s="3">
        <v>0.82649305555555552</v>
      </c>
      <c r="I163" t="s">
        <v>44</v>
      </c>
      <c r="J163">
        <v>63775564401</v>
      </c>
      <c r="K163" s="4" t="s">
        <v>101</v>
      </c>
      <c r="N163" t="str">
        <f>IFERROR(IFERROR(VLOOKUP($A163,'K-NETT'!$A$1:$AF$37898,1,FALSE),VLOOKUP($A163,'K-Wallet'!$A$1:$M$5000,1,FALSE)),"NOT VALID")</f>
        <v>NOT VALID</v>
      </c>
      <c r="O163" t="str">
        <f>IFERROR(IFERROR(VLOOKUP($A163,'K-NETT'!$A$1:$AF$37898,11,FALSE),VLOOKUP($A163,'K-Wallet'!$A$1:$M$5000,0,FALSE)),"NOT VALID")</f>
        <v>NOT VALID</v>
      </c>
      <c r="P163" t="str">
        <f>IFERROR(IFERROR(VLOOKUP($A163,'K-NETT'!$A$1:$AF$37898,14,FALSE),VLOOKUP($A163,'K-Wallet'!$A$1:$M$5000,8,FALSE)),"NOT VALID")</f>
        <v>NOT VALID</v>
      </c>
      <c r="Q163" t="str">
        <f>IFERROR(IFERROR(VLOOKUP($A163,'K-NETT'!$A$1:$AF$37898,15,FALSE),VLOOKUP($A163,'K-Wallet'!$A$1:$M$5000,9,FALSE)),"NOT VALID")</f>
        <v>NOT VALID</v>
      </c>
      <c r="R163" t="str">
        <f>IFERROR(IFERROR(VLOOKUP($A163,'K-NETT'!$A$1:$AF$37898,16,FALSE),VLOOKUP($A163,'K-Wallet'!$A$1:$M$5000,0,FALSE)),"NOT VALID")</f>
        <v>NOT VALID</v>
      </c>
      <c r="S163" t="str">
        <f>IFERROR(IFERROR(VLOOKUP($A163,'K-NETT'!$A$1:$AF$37898,17,FALSE),VLOOKUP($A163,'K-Wallet'!$A$1:$M$5000,0,FALSE)),"NOT VALID")</f>
        <v>NOT VALID</v>
      </c>
      <c r="T163" t="str">
        <f>IFERROR(IFERROR(VLOOKUP($A163,'K-NETT'!$A$1:$AF$37898,18,FALSE),VLOOKUP($A163,'K-Wallet'!$A$1:$M$5000,0,FALSE)),"NOT VALID")</f>
        <v>NOT VALID</v>
      </c>
      <c r="U163" t="str">
        <f>IFERROR(IFERROR(VLOOKUP($A163,'K-NETT'!$A$1:$AF$37898,19,FALSE),VLOOKUP($A163,'K-Wallet'!$A$1:$M$5000,0,FALSE)),"NOT VALID")</f>
        <v>NOT VALID</v>
      </c>
      <c r="V163" t="str">
        <f>IFERROR(IFERROR(VLOOKUP($A163,'K-NETT'!$A$1:$AF$37898,20,FALSE),VLOOKUP($A163,'K-Wallet'!$A$1:$M$5000,0,FALSE)),"NOT VALID")</f>
        <v>NOT VALID</v>
      </c>
      <c r="W163" t="str">
        <f>IFERROR(IFERROR(VLOOKUP($A163,'K-NETT'!$A$1:$AF$37898,22,FALSE),VLOOKUP($A163,'K-Wallet'!$A$1:$M$5000,0,FALSE)),"NOT VALID")</f>
        <v>NOT VALID</v>
      </c>
      <c r="X163" t="str">
        <f>IFERROR(IFERROR(VLOOKUP($A163,'K-NETT'!$A$1:$AF$37898,23,FALSE),VLOOKUP($A163,'K-Wallet'!$A$1:$M$5000,0,FALSE)),"NOT VALID")</f>
        <v>NOT VALID</v>
      </c>
      <c r="Y163" t="str">
        <f>IFERROR(IFERROR(VLOOKUP($A163,'K-NETT'!$A$1:$AF$37898,26,FALSE),VLOOKUP($A163,'K-Wallet'!$A$1:$M$5000,0,FALSE)),"NOT VALID")</f>
        <v>NOT VALID</v>
      </c>
      <c r="Z163" t="str">
        <f>IFERROR(IFERROR(VLOOKUP($A163,'K-NETT'!$A$1:$AF$37898,30,FALSE),VLOOKUP($A163,'K-Wallet'!$A$1:$M$5000,11,FALSE)),"NOT VALID")</f>
        <v>NOT VALID</v>
      </c>
      <c r="AA163" s="31" t="e">
        <f t="shared" si="5"/>
        <v>#VALUE!</v>
      </c>
    </row>
    <row r="164" spans="1:27" x14ac:dyDescent="0.25">
      <c r="A164" t="str">
        <f t="shared" si="4"/>
        <v>1061373910</v>
      </c>
      <c r="B164" s="1">
        <v>155</v>
      </c>
      <c r="C164">
        <v>1061373910</v>
      </c>
      <c r="D164" t="s">
        <v>42</v>
      </c>
      <c r="E164" t="s">
        <v>43</v>
      </c>
      <c r="F164" s="9">
        <v>490650</v>
      </c>
      <c r="G164" s="2">
        <v>44045</v>
      </c>
      <c r="H164" s="3">
        <v>0.8346527777777778</v>
      </c>
      <c r="I164" t="s">
        <v>44</v>
      </c>
      <c r="J164">
        <v>63778402401</v>
      </c>
      <c r="K164" s="4" t="s">
        <v>101</v>
      </c>
      <c r="N164" t="str">
        <f>IFERROR(IFERROR(VLOOKUP($A164,'K-NETT'!$A$1:$AF$37898,1,FALSE),VLOOKUP($A164,'K-Wallet'!$A$1:$M$5000,1,FALSE)),"NOT VALID")</f>
        <v>NOT VALID</v>
      </c>
      <c r="O164" t="str">
        <f>IFERROR(IFERROR(VLOOKUP($A164,'K-NETT'!$A$1:$AF$37898,11,FALSE),VLOOKUP($A164,'K-Wallet'!$A$1:$M$5000,0,FALSE)),"NOT VALID")</f>
        <v>NOT VALID</v>
      </c>
      <c r="P164" t="str">
        <f>IFERROR(IFERROR(VLOOKUP($A164,'K-NETT'!$A$1:$AF$37898,14,FALSE),VLOOKUP($A164,'K-Wallet'!$A$1:$M$5000,8,FALSE)),"NOT VALID")</f>
        <v>NOT VALID</v>
      </c>
      <c r="Q164" t="str">
        <f>IFERROR(IFERROR(VLOOKUP($A164,'K-NETT'!$A$1:$AF$37898,15,FALSE),VLOOKUP($A164,'K-Wallet'!$A$1:$M$5000,9,FALSE)),"NOT VALID")</f>
        <v>NOT VALID</v>
      </c>
      <c r="R164" t="str">
        <f>IFERROR(IFERROR(VLOOKUP($A164,'K-NETT'!$A$1:$AF$37898,16,FALSE),VLOOKUP($A164,'K-Wallet'!$A$1:$M$5000,0,FALSE)),"NOT VALID")</f>
        <v>NOT VALID</v>
      </c>
      <c r="S164" t="str">
        <f>IFERROR(IFERROR(VLOOKUP($A164,'K-NETT'!$A$1:$AF$37898,17,FALSE),VLOOKUP($A164,'K-Wallet'!$A$1:$M$5000,0,FALSE)),"NOT VALID")</f>
        <v>NOT VALID</v>
      </c>
      <c r="T164" t="str">
        <f>IFERROR(IFERROR(VLOOKUP($A164,'K-NETT'!$A$1:$AF$37898,18,FALSE),VLOOKUP($A164,'K-Wallet'!$A$1:$M$5000,0,FALSE)),"NOT VALID")</f>
        <v>NOT VALID</v>
      </c>
      <c r="U164" t="str">
        <f>IFERROR(IFERROR(VLOOKUP($A164,'K-NETT'!$A$1:$AF$37898,19,FALSE),VLOOKUP($A164,'K-Wallet'!$A$1:$M$5000,0,FALSE)),"NOT VALID")</f>
        <v>NOT VALID</v>
      </c>
      <c r="V164" t="str">
        <f>IFERROR(IFERROR(VLOOKUP($A164,'K-NETT'!$A$1:$AF$37898,20,FALSE),VLOOKUP($A164,'K-Wallet'!$A$1:$M$5000,0,FALSE)),"NOT VALID")</f>
        <v>NOT VALID</v>
      </c>
      <c r="W164" t="str">
        <f>IFERROR(IFERROR(VLOOKUP($A164,'K-NETT'!$A$1:$AF$37898,22,FALSE),VLOOKUP($A164,'K-Wallet'!$A$1:$M$5000,0,FALSE)),"NOT VALID")</f>
        <v>NOT VALID</v>
      </c>
      <c r="X164" t="str">
        <f>IFERROR(IFERROR(VLOOKUP($A164,'K-NETT'!$A$1:$AF$37898,23,FALSE),VLOOKUP($A164,'K-Wallet'!$A$1:$M$5000,0,FALSE)),"NOT VALID")</f>
        <v>NOT VALID</v>
      </c>
      <c r="Y164" t="str">
        <f>IFERROR(IFERROR(VLOOKUP($A164,'K-NETT'!$A$1:$AF$37898,26,FALSE),VLOOKUP($A164,'K-Wallet'!$A$1:$M$5000,0,FALSE)),"NOT VALID")</f>
        <v>NOT VALID</v>
      </c>
      <c r="Z164" t="str">
        <f>IFERROR(IFERROR(VLOOKUP($A164,'K-NETT'!$A$1:$AF$37898,30,FALSE),VLOOKUP($A164,'K-Wallet'!$A$1:$M$5000,11,FALSE)),"NOT VALID")</f>
        <v>NOT VALID</v>
      </c>
      <c r="AA164" s="31" t="e">
        <f t="shared" si="5"/>
        <v>#VALUE!</v>
      </c>
    </row>
    <row r="165" spans="1:27" x14ac:dyDescent="0.25">
      <c r="A165" t="str">
        <f t="shared" si="4"/>
        <v>1462373971</v>
      </c>
      <c r="B165" s="1">
        <v>156</v>
      </c>
      <c r="C165">
        <v>1462373971</v>
      </c>
      <c r="D165" t="s">
        <v>42</v>
      </c>
      <c r="E165" t="s">
        <v>43</v>
      </c>
      <c r="F165" s="9">
        <v>974650</v>
      </c>
      <c r="G165" s="2">
        <v>44045</v>
      </c>
      <c r="H165" s="3">
        <v>0.84078703703703705</v>
      </c>
      <c r="I165" t="s">
        <v>44</v>
      </c>
      <c r="J165">
        <v>63780693901</v>
      </c>
      <c r="K165" s="4" t="s">
        <v>101</v>
      </c>
      <c r="N165" t="str">
        <f>IFERROR(IFERROR(VLOOKUP($A165,'K-NETT'!$A$1:$AF$37898,1,FALSE),VLOOKUP($A165,'K-Wallet'!$A$1:$M$5000,1,FALSE)),"NOT VALID")</f>
        <v>NOT VALID</v>
      </c>
      <c r="O165" t="str">
        <f>IFERROR(IFERROR(VLOOKUP($A165,'K-NETT'!$A$1:$AF$37898,11,FALSE),VLOOKUP($A165,'K-Wallet'!$A$1:$M$5000,0,FALSE)),"NOT VALID")</f>
        <v>NOT VALID</v>
      </c>
      <c r="P165" t="str">
        <f>IFERROR(IFERROR(VLOOKUP($A165,'K-NETT'!$A$1:$AF$37898,14,FALSE),VLOOKUP($A165,'K-Wallet'!$A$1:$M$5000,8,FALSE)),"NOT VALID")</f>
        <v>NOT VALID</v>
      </c>
      <c r="Q165" t="str">
        <f>IFERROR(IFERROR(VLOOKUP($A165,'K-NETT'!$A$1:$AF$37898,15,FALSE),VLOOKUP($A165,'K-Wallet'!$A$1:$M$5000,9,FALSE)),"NOT VALID")</f>
        <v>NOT VALID</v>
      </c>
      <c r="R165" t="str">
        <f>IFERROR(IFERROR(VLOOKUP($A165,'K-NETT'!$A$1:$AF$37898,16,FALSE),VLOOKUP($A165,'K-Wallet'!$A$1:$M$5000,0,FALSE)),"NOT VALID")</f>
        <v>NOT VALID</v>
      </c>
      <c r="S165" t="str">
        <f>IFERROR(IFERROR(VLOOKUP($A165,'K-NETT'!$A$1:$AF$37898,17,FALSE),VLOOKUP($A165,'K-Wallet'!$A$1:$M$5000,0,FALSE)),"NOT VALID")</f>
        <v>NOT VALID</v>
      </c>
      <c r="T165" t="str">
        <f>IFERROR(IFERROR(VLOOKUP($A165,'K-NETT'!$A$1:$AF$37898,18,FALSE),VLOOKUP($A165,'K-Wallet'!$A$1:$M$5000,0,FALSE)),"NOT VALID")</f>
        <v>NOT VALID</v>
      </c>
      <c r="U165" t="str">
        <f>IFERROR(IFERROR(VLOOKUP($A165,'K-NETT'!$A$1:$AF$37898,19,FALSE),VLOOKUP($A165,'K-Wallet'!$A$1:$M$5000,0,FALSE)),"NOT VALID")</f>
        <v>NOT VALID</v>
      </c>
      <c r="V165" t="str">
        <f>IFERROR(IFERROR(VLOOKUP($A165,'K-NETT'!$A$1:$AF$37898,20,FALSE),VLOOKUP($A165,'K-Wallet'!$A$1:$M$5000,0,FALSE)),"NOT VALID")</f>
        <v>NOT VALID</v>
      </c>
      <c r="W165" t="str">
        <f>IFERROR(IFERROR(VLOOKUP($A165,'K-NETT'!$A$1:$AF$37898,22,FALSE),VLOOKUP($A165,'K-Wallet'!$A$1:$M$5000,0,FALSE)),"NOT VALID")</f>
        <v>NOT VALID</v>
      </c>
      <c r="X165" t="str">
        <f>IFERROR(IFERROR(VLOOKUP($A165,'K-NETT'!$A$1:$AF$37898,23,FALSE),VLOOKUP($A165,'K-Wallet'!$A$1:$M$5000,0,FALSE)),"NOT VALID")</f>
        <v>NOT VALID</v>
      </c>
      <c r="Y165" t="str">
        <f>IFERROR(IFERROR(VLOOKUP($A165,'K-NETT'!$A$1:$AF$37898,26,FALSE),VLOOKUP($A165,'K-Wallet'!$A$1:$M$5000,0,FALSE)),"NOT VALID")</f>
        <v>NOT VALID</v>
      </c>
      <c r="Z165" t="str">
        <f>IFERROR(IFERROR(VLOOKUP($A165,'K-NETT'!$A$1:$AF$37898,30,FALSE),VLOOKUP($A165,'K-Wallet'!$A$1:$M$5000,11,FALSE)),"NOT VALID")</f>
        <v>NOT VALID</v>
      </c>
      <c r="AA165" s="31" t="e">
        <f t="shared" si="5"/>
        <v>#VALUE!</v>
      </c>
    </row>
    <row r="166" spans="1:27" x14ac:dyDescent="0.25">
      <c r="A166" t="str">
        <f t="shared" si="4"/>
        <v>214651101</v>
      </c>
      <c r="B166" s="1">
        <v>157</v>
      </c>
      <c r="C166">
        <v>214651101</v>
      </c>
      <c r="D166" t="s">
        <v>59</v>
      </c>
      <c r="E166" t="s">
        <v>43</v>
      </c>
      <c r="F166" s="9">
        <v>5000000</v>
      </c>
      <c r="G166" s="2">
        <v>44045</v>
      </c>
      <c r="H166" s="3">
        <v>0.84922453703703704</v>
      </c>
      <c r="I166" t="s">
        <v>44</v>
      </c>
      <c r="J166">
        <v>63783653701</v>
      </c>
      <c r="K166" s="4" t="s">
        <v>101</v>
      </c>
      <c r="N166" t="str">
        <f>IFERROR(IFERROR(VLOOKUP($A166,'K-NETT'!$A$1:$AF$37898,1,FALSE),VLOOKUP($A166,'K-Wallet'!$A$1:$M$5000,1,FALSE)),"NOT VALID")</f>
        <v>214651101</v>
      </c>
      <c r="O166" t="str">
        <f>IFERROR(IFERROR(VLOOKUP($A166,'K-NETT'!$A$1:$AF$37898,11,FALSE),VLOOKUP($A166,'K-Wallet'!$A$1:$M$5000,0,FALSE)),"NOT VALID")</f>
        <v>NOT VALID</v>
      </c>
      <c r="P166" t="str">
        <f>IFERROR(IFERROR(VLOOKUP($A166,'K-NETT'!$A$1:$AF$37898,14,FALSE),VLOOKUP($A166,'K-Wallet'!$A$1:$M$5000,8,FALSE)),"NOT VALID")</f>
        <v>IDJTAXA05063</v>
      </c>
      <c r="Q166" t="str">
        <f>IFERROR(IFERROR(VLOOKUP($A166,'K-NETT'!$A$1:$AF$37898,15,FALSE),VLOOKUP($A166,'K-Wallet'!$A$1:$M$5000,9,FALSE)),"NOT VALID")</f>
        <v>LIAALIEFMUFLIHAH</v>
      </c>
      <c r="R166" t="str">
        <f>IFERROR(IFERROR(VLOOKUP($A166,'K-NETT'!$A$1:$AF$37898,16,FALSE),VLOOKUP($A166,'K-Wallet'!$A$1:$M$5000,0,FALSE)),"NOT VALID")</f>
        <v>NOT VALID</v>
      </c>
      <c r="S166" t="str">
        <f>IFERROR(IFERROR(VLOOKUP($A166,'K-NETT'!$A$1:$AF$37898,17,FALSE),VLOOKUP($A166,'K-Wallet'!$A$1:$M$5000,0,FALSE)),"NOT VALID")</f>
        <v>NOT VALID</v>
      </c>
      <c r="T166" t="str">
        <f>IFERROR(IFERROR(VLOOKUP($A166,'K-NETT'!$A$1:$AF$37898,18,FALSE),VLOOKUP($A166,'K-Wallet'!$A$1:$M$5000,0,FALSE)),"NOT VALID")</f>
        <v>NOT VALID</v>
      </c>
      <c r="U166" t="str">
        <f>IFERROR(IFERROR(VLOOKUP($A166,'K-NETT'!$A$1:$AF$37898,19,FALSE),VLOOKUP($A166,'K-Wallet'!$A$1:$M$5000,0,FALSE)),"NOT VALID")</f>
        <v>NOT VALID</v>
      </c>
      <c r="V166" t="str">
        <f>IFERROR(IFERROR(VLOOKUP($A166,'K-NETT'!$A$1:$AF$37898,20,FALSE),VLOOKUP($A166,'K-Wallet'!$A$1:$M$5000,0,FALSE)),"NOT VALID")</f>
        <v>NOT VALID</v>
      </c>
      <c r="W166" t="str">
        <f>IFERROR(IFERROR(VLOOKUP($A166,'K-NETT'!$A$1:$AF$37898,22,FALSE),VLOOKUP($A166,'K-Wallet'!$A$1:$M$5000,0,FALSE)),"NOT VALID")</f>
        <v>NOT VALID</v>
      </c>
      <c r="X166" t="str">
        <f>IFERROR(IFERROR(VLOOKUP($A166,'K-NETT'!$A$1:$AF$37898,23,FALSE),VLOOKUP($A166,'K-Wallet'!$A$1:$M$5000,0,FALSE)),"NOT VALID")</f>
        <v>NOT VALID</v>
      </c>
      <c r="Y166" t="str">
        <f>IFERROR(IFERROR(VLOOKUP($A166,'K-NETT'!$A$1:$AF$37898,26,FALSE),VLOOKUP($A166,'K-Wallet'!$A$1:$M$5000,0,FALSE)),"NOT VALID")</f>
        <v>NOT VALID</v>
      </c>
      <c r="Z166" t="str">
        <f>IFERROR(IFERROR(VLOOKUP($A166,'K-NETT'!$A$1:$AF$37898,30,FALSE),VLOOKUP($A166,'K-Wallet'!$A$1:$M$5000,11,FALSE)),"NOT VALID")</f>
        <v xml:space="preserve"> TOP UP K-WALLET</v>
      </c>
      <c r="AA166" s="31" t="e">
        <f t="shared" si="5"/>
        <v>#VALUE!</v>
      </c>
    </row>
    <row r="167" spans="1:27" x14ac:dyDescent="0.25">
      <c r="A167" t="str">
        <f t="shared" si="4"/>
        <v>1355573623</v>
      </c>
      <c r="B167" s="1">
        <v>158</v>
      </c>
      <c r="C167">
        <v>1355573623</v>
      </c>
      <c r="D167" t="s">
        <v>42</v>
      </c>
      <c r="E167" t="s">
        <v>43</v>
      </c>
      <c r="F167" s="9">
        <v>974650</v>
      </c>
      <c r="G167" s="2">
        <v>44045</v>
      </c>
      <c r="H167" s="3">
        <v>0.86545138888888884</v>
      </c>
      <c r="I167" t="s">
        <v>60</v>
      </c>
      <c r="J167">
        <v>63788968001</v>
      </c>
      <c r="K167" s="4" t="s">
        <v>101</v>
      </c>
      <c r="N167" t="str">
        <f>IFERROR(IFERROR(VLOOKUP($A167,'K-NETT'!$A$1:$AF$37898,1,FALSE),VLOOKUP($A167,'K-Wallet'!$A$1:$M$5000,1,FALSE)),"NOT VALID")</f>
        <v>NOT VALID</v>
      </c>
      <c r="O167" t="str">
        <f>IFERROR(IFERROR(VLOOKUP($A167,'K-NETT'!$A$1:$AF$37898,11,FALSE),VLOOKUP($A167,'K-Wallet'!$A$1:$M$5000,0,FALSE)),"NOT VALID")</f>
        <v>NOT VALID</v>
      </c>
      <c r="P167" t="str">
        <f>IFERROR(IFERROR(VLOOKUP($A167,'K-NETT'!$A$1:$AF$37898,14,FALSE),VLOOKUP($A167,'K-Wallet'!$A$1:$M$5000,8,FALSE)),"NOT VALID")</f>
        <v>NOT VALID</v>
      </c>
      <c r="Q167" t="str">
        <f>IFERROR(IFERROR(VLOOKUP($A167,'K-NETT'!$A$1:$AF$37898,15,FALSE),VLOOKUP($A167,'K-Wallet'!$A$1:$M$5000,9,FALSE)),"NOT VALID")</f>
        <v>NOT VALID</v>
      </c>
      <c r="R167" t="str">
        <f>IFERROR(IFERROR(VLOOKUP($A167,'K-NETT'!$A$1:$AF$37898,16,FALSE),VLOOKUP($A167,'K-Wallet'!$A$1:$M$5000,0,FALSE)),"NOT VALID")</f>
        <v>NOT VALID</v>
      </c>
      <c r="S167" t="str">
        <f>IFERROR(IFERROR(VLOOKUP($A167,'K-NETT'!$A$1:$AF$37898,17,FALSE),VLOOKUP($A167,'K-Wallet'!$A$1:$M$5000,0,FALSE)),"NOT VALID")</f>
        <v>NOT VALID</v>
      </c>
      <c r="T167" t="str">
        <f>IFERROR(IFERROR(VLOOKUP($A167,'K-NETT'!$A$1:$AF$37898,18,FALSE),VLOOKUP($A167,'K-Wallet'!$A$1:$M$5000,0,FALSE)),"NOT VALID")</f>
        <v>NOT VALID</v>
      </c>
      <c r="U167" t="str">
        <f>IFERROR(IFERROR(VLOOKUP($A167,'K-NETT'!$A$1:$AF$37898,19,FALSE),VLOOKUP($A167,'K-Wallet'!$A$1:$M$5000,0,FALSE)),"NOT VALID")</f>
        <v>NOT VALID</v>
      </c>
      <c r="V167" t="str">
        <f>IFERROR(IFERROR(VLOOKUP($A167,'K-NETT'!$A$1:$AF$37898,20,FALSE),VLOOKUP($A167,'K-Wallet'!$A$1:$M$5000,0,FALSE)),"NOT VALID")</f>
        <v>NOT VALID</v>
      </c>
      <c r="W167" t="str">
        <f>IFERROR(IFERROR(VLOOKUP($A167,'K-NETT'!$A$1:$AF$37898,22,FALSE),VLOOKUP($A167,'K-Wallet'!$A$1:$M$5000,0,FALSE)),"NOT VALID")</f>
        <v>NOT VALID</v>
      </c>
      <c r="X167" t="str">
        <f>IFERROR(IFERROR(VLOOKUP($A167,'K-NETT'!$A$1:$AF$37898,23,FALSE),VLOOKUP($A167,'K-Wallet'!$A$1:$M$5000,0,FALSE)),"NOT VALID")</f>
        <v>NOT VALID</v>
      </c>
      <c r="Y167" t="str">
        <f>IFERROR(IFERROR(VLOOKUP($A167,'K-NETT'!$A$1:$AF$37898,26,FALSE),VLOOKUP($A167,'K-Wallet'!$A$1:$M$5000,0,FALSE)),"NOT VALID")</f>
        <v>NOT VALID</v>
      </c>
      <c r="Z167" t="str">
        <f>IFERROR(IFERROR(VLOOKUP($A167,'K-NETT'!$A$1:$AF$37898,30,FALSE),VLOOKUP($A167,'K-Wallet'!$A$1:$M$5000,11,FALSE)),"NOT VALID")</f>
        <v>NOT VALID</v>
      </c>
      <c r="AA167" s="31" t="e">
        <f t="shared" si="5"/>
        <v>#VALUE!</v>
      </c>
    </row>
    <row r="168" spans="1:27" x14ac:dyDescent="0.25">
      <c r="A168" t="str">
        <f t="shared" si="4"/>
        <v>1233573739</v>
      </c>
      <c r="B168" s="1">
        <v>159</v>
      </c>
      <c r="C168">
        <v>1233573739</v>
      </c>
      <c r="D168" t="s">
        <v>42</v>
      </c>
      <c r="E168" t="s">
        <v>43</v>
      </c>
      <c r="F168" s="9">
        <v>974650</v>
      </c>
      <c r="G168" s="2">
        <v>44045</v>
      </c>
      <c r="H168" s="3">
        <v>0.86613425925925924</v>
      </c>
      <c r="I168" t="s">
        <v>60</v>
      </c>
      <c r="J168">
        <v>63789242301</v>
      </c>
      <c r="K168" s="4" t="s">
        <v>101</v>
      </c>
      <c r="N168" t="str">
        <f>IFERROR(IFERROR(VLOOKUP($A168,'K-NETT'!$A$1:$AF$37898,1,FALSE),VLOOKUP($A168,'K-Wallet'!$A$1:$M$5000,1,FALSE)),"NOT VALID")</f>
        <v>NOT VALID</v>
      </c>
      <c r="O168" t="str">
        <f>IFERROR(IFERROR(VLOOKUP($A168,'K-NETT'!$A$1:$AF$37898,11,FALSE),VLOOKUP($A168,'K-Wallet'!$A$1:$M$5000,0,FALSE)),"NOT VALID")</f>
        <v>NOT VALID</v>
      </c>
      <c r="P168" t="str">
        <f>IFERROR(IFERROR(VLOOKUP($A168,'K-NETT'!$A$1:$AF$37898,14,FALSE),VLOOKUP($A168,'K-Wallet'!$A$1:$M$5000,8,FALSE)),"NOT VALID")</f>
        <v>NOT VALID</v>
      </c>
      <c r="Q168" t="str">
        <f>IFERROR(IFERROR(VLOOKUP($A168,'K-NETT'!$A$1:$AF$37898,15,FALSE),VLOOKUP($A168,'K-Wallet'!$A$1:$M$5000,9,FALSE)),"NOT VALID")</f>
        <v>NOT VALID</v>
      </c>
      <c r="R168" t="str">
        <f>IFERROR(IFERROR(VLOOKUP($A168,'K-NETT'!$A$1:$AF$37898,16,FALSE),VLOOKUP($A168,'K-Wallet'!$A$1:$M$5000,0,FALSE)),"NOT VALID")</f>
        <v>NOT VALID</v>
      </c>
      <c r="S168" t="str">
        <f>IFERROR(IFERROR(VLOOKUP($A168,'K-NETT'!$A$1:$AF$37898,17,FALSE),VLOOKUP($A168,'K-Wallet'!$A$1:$M$5000,0,FALSE)),"NOT VALID")</f>
        <v>NOT VALID</v>
      </c>
      <c r="T168" t="str">
        <f>IFERROR(IFERROR(VLOOKUP($A168,'K-NETT'!$A$1:$AF$37898,18,FALSE),VLOOKUP($A168,'K-Wallet'!$A$1:$M$5000,0,FALSE)),"NOT VALID")</f>
        <v>NOT VALID</v>
      </c>
      <c r="U168" t="str">
        <f>IFERROR(IFERROR(VLOOKUP($A168,'K-NETT'!$A$1:$AF$37898,19,FALSE),VLOOKUP($A168,'K-Wallet'!$A$1:$M$5000,0,FALSE)),"NOT VALID")</f>
        <v>NOT VALID</v>
      </c>
      <c r="V168" t="str">
        <f>IFERROR(IFERROR(VLOOKUP($A168,'K-NETT'!$A$1:$AF$37898,20,FALSE),VLOOKUP($A168,'K-Wallet'!$A$1:$M$5000,0,FALSE)),"NOT VALID")</f>
        <v>NOT VALID</v>
      </c>
      <c r="W168" t="str">
        <f>IFERROR(IFERROR(VLOOKUP($A168,'K-NETT'!$A$1:$AF$37898,22,FALSE),VLOOKUP($A168,'K-Wallet'!$A$1:$M$5000,0,FALSE)),"NOT VALID")</f>
        <v>NOT VALID</v>
      </c>
      <c r="X168" t="str">
        <f>IFERROR(IFERROR(VLOOKUP($A168,'K-NETT'!$A$1:$AF$37898,23,FALSE),VLOOKUP($A168,'K-Wallet'!$A$1:$M$5000,0,FALSE)),"NOT VALID")</f>
        <v>NOT VALID</v>
      </c>
      <c r="Y168" t="str">
        <f>IFERROR(IFERROR(VLOOKUP($A168,'K-NETT'!$A$1:$AF$37898,26,FALSE),VLOOKUP($A168,'K-Wallet'!$A$1:$M$5000,0,FALSE)),"NOT VALID")</f>
        <v>NOT VALID</v>
      </c>
      <c r="Z168" t="str">
        <f>IFERROR(IFERROR(VLOOKUP($A168,'K-NETT'!$A$1:$AF$37898,30,FALSE),VLOOKUP($A168,'K-Wallet'!$A$1:$M$5000,11,FALSE)),"NOT VALID")</f>
        <v>NOT VALID</v>
      </c>
      <c r="AA168" s="31" t="e">
        <f t="shared" si="5"/>
        <v>#VALUE!</v>
      </c>
    </row>
    <row r="169" spans="1:27" x14ac:dyDescent="0.25">
      <c r="A169" t="str">
        <f t="shared" si="4"/>
        <v>1345083336</v>
      </c>
      <c r="B169" s="1">
        <v>160</v>
      </c>
      <c r="C169">
        <v>1345083336</v>
      </c>
      <c r="D169" t="s">
        <v>42</v>
      </c>
      <c r="E169" t="s">
        <v>43</v>
      </c>
      <c r="F169" s="9">
        <v>174650</v>
      </c>
      <c r="G169" s="2">
        <v>44045</v>
      </c>
      <c r="H169" s="3">
        <v>0.91923611111111114</v>
      </c>
      <c r="I169" t="s">
        <v>44</v>
      </c>
      <c r="J169">
        <v>63804305501</v>
      </c>
      <c r="K169" s="4" t="s">
        <v>101</v>
      </c>
      <c r="N169" t="str">
        <f>IFERROR(IFERROR(VLOOKUP($A169,'K-NETT'!$A$1:$AF$37898,1,FALSE),VLOOKUP($A169,'K-Wallet'!$A$1:$M$5000,1,FALSE)),"NOT VALID")</f>
        <v>NOT VALID</v>
      </c>
      <c r="O169" t="str">
        <f>IFERROR(IFERROR(VLOOKUP($A169,'K-NETT'!$A$1:$AF$37898,11,FALSE),VLOOKUP($A169,'K-Wallet'!$A$1:$M$5000,0,FALSE)),"NOT VALID")</f>
        <v>NOT VALID</v>
      </c>
      <c r="P169" t="str">
        <f>IFERROR(IFERROR(VLOOKUP($A169,'K-NETT'!$A$1:$AF$37898,14,FALSE),VLOOKUP($A169,'K-Wallet'!$A$1:$M$5000,8,FALSE)),"NOT VALID")</f>
        <v>NOT VALID</v>
      </c>
      <c r="Q169" t="str">
        <f>IFERROR(IFERROR(VLOOKUP($A169,'K-NETT'!$A$1:$AF$37898,15,FALSE),VLOOKUP($A169,'K-Wallet'!$A$1:$M$5000,9,FALSE)),"NOT VALID")</f>
        <v>NOT VALID</v>
      </c>
      <c r="R169" t="str">
        <f>IFERROR(IFERROR(VLOOKUP($A169,'K-NETT'!$A$1:$AF$37898,16,FALSE),VLOOKUP($A169,'K-Wallet'!$A$1:$M$5000,0,FALSE)),"NOT VALID")</f>
        <v>NOT VALID</v>
      </c>
      <c r="S169" t="str">
        <f>IFERROR(IFERROR(VLOOKUP($A169,'K-NETT'!$A$1:$AF$37898,17,FALSE),VLOOKUP($A169,'K-Wallet'!$A$1:$M$5000,0,FALSE)),"NOT VALID")</f>
        <v>NOT VALID</v>
      </c>
      <c r="T169" t="str">
        <f>IFERROR(IFERROR(VLOOKUP($A169,'K-NETT'!$A$1:$AF$37898,18,FALSE),VLOOKUP($A169,'K-Wallet'!$A$1:$M$5000,0,FALSE)),"NOT VALID")</f>
        <v>NOT VALID</v>
      </c>
      <c r="U169" t="str">
        <f>IFERROR(IFERROR(VLOOKUP($A169,'K-NETT'!$A$1:$AF$37898,19,FALSE),VLOOKUP($A169,'K-Wallet'!$A$1:$M$5000,0,FALSE)),"NOT VALID")</f>
        <v>NOT VALID</v>
      </c>
      <c r="V169" t="str">
        <f>IFERROR(IFERROR(VLOOKUP($A169,'K-NETT'!$A$1:$AF$37898,20,FALSE),VLOOKUP($A169,'K-Wallet'!$A$1:$M$5000,0,FALSE)),"NOT VALID")</f>
        <v>NOT VALID</v>
      </c>
      <c r="W169" t="str">
        <f>IFERROR(IFERROR(VLOOKUP($A169,'K-NETT'!$A$1:$AF$37898,22,FALSE),VLOOKUP($A169,'K-Wallet'!$A$1:$M$5000,0,FALSE)),"NOT VALID")</f>
        <v>NOT VALID</v>
      </c>
      <c r="X169" t="str">
        <f>IFERROR(IFERROR(VLOOKUP($A169,'K-NETT'!$A$1:$AF$37898,23,FALSE),VLOOKUP($A169,'K-Wallet'!$A$1:$M$5000,0,FALSE)),"NOT VALID")</f>
        <v>NOT VALID</v>
      </c>
      <c r="Y169" t="str">
        <f>IFERROR(IFERROR(VLOOKUP($A169,'K-NETT'!$A$1:$AF$37898,26,FALSE),VLOOKUP($A169,'K-Wallet'!$A$1:$M$5000,0,FALSE)),"NOT VALID")</f>
        <v>NOT VALID</v>
      </c>
      <c r="Z169" t="str">
        <f>IFERROR(IFERROR(VLOOKUP($A169,'K-NETT'!$A$1:$AF$37898,30,FALSE),VLOOKUP($A169,'K-Wallet'!$A$1:$M$5000,11,FALSE)),"NOT VALID")</f>
        <v>NOT VALID</v>
      </c>
      <c r="AA169" s="31" t="e">
        <f t="shared" si="5"/>
        <v>#VALUE!</v>
      </c>
    </row>
    <row r="170" spans="1:27" x14ac:dyDescent="0.25">
      <c r="A170" t="str">
        <f t="shared" si="4"/>
        <v>1130183155</v>
      </c>
      <c r="B170" s="1">
        <v>161</v>
      </c>
      <c r="C170">
        <v>1130183155</v>
      </c>
      <c r="D170" t="s">
        <v>42</v>
      </c>
      <c r="E170" t="s">
        <v>43</v>
      </c>
      <c r="F170" s="9">
        <v>1106650</v>
      </c>
      <c r="G170" s="2">
        <v>44045</v>
      </c>
      <c r="H170" s="3">
        <v>0.92475694444444445</v>
      </c>
      <c r="I170" t="s">
        <v>44</v>
      </c>
      <c r="J170">
        <v>63805589601</v>
      </c>
      <c r="K170" s="4" t="s">
        <v>101</v>
      </c>
      <c r="N170" t="str">
        <f>IFERROR(IFERROR(VLOOKUP($A170,'K-NETT'!$A$1:$AF$37898,1,FALSE),VLOOKUP($A170,'K-Wallet'!$A$1:$M$5000,1,FALSE)),"NOT VALID")</f>
        <v>NOT VALID</v>
      </c>
      <c r="O170" t="str">
        <f>IFERROR(IFERROR(VLOOKUP($A170,'K-NETT'!$A$1:$AF$37898,11,FALSE),VLOOKUP($A170,'K-Wallet'!$A$1:$M$5000,0,FALSE)),"NOT VALID")</f>
        <v>NOT VALID</v>
      </c>
      <c r="P170" t="str">
        <f>IFERROR(IFERROR(VLOOKUP($A170,'K-NETT'!$A$1:$AF$37898,14,FALSE),VLOOKUP($A170,'K-Wallet'!$A$1:$M$5000,8,FALSE)),"NOT VALID")</f>
        <v>NOT VALID</v>
      </c>
      <c r="Q170" t="str">
        <f>IFERROR(IFERROR(VLOOKUP($A170,'K-NETT'!$A$1:$AF$37898,15,FALSE),VLOOKUP($A170,'K-Wallet'!$A$1:$M$5000,9,FALSE)),"NOT VALID")</f>
        <v>NOT VALID</v>
      </c>
      <c r="R170" t="str">
        <f>IFERROR(IFERROR(VLOOKUP($A170,'K-NETT'!$A$1:$AF$37898,16,FALSE),VLOOKUP($A170,'K-Wallet'!$A$1:$M$5000,0,FALSE)),"NOT VALID")</f>
        <v>NOT VALID</v>
      </c>
      <c r="S170" t="str">
        <f>IFERROR(IFERROR(VLOOKUP($A170,'K-NETT'!$A$1:$AF$37898,17,FALSE),VLOOKUP($A170,'K-Wallet'!$A$1:$M$5000,0,FALSE)),"NOT VALID")</f>
        <v>NOT VALID</v>
      </c>
      <c r="T170" t="str">
        <f>IFERROR(IFERROR(VLOOKUP($A170,'K-NETT'!$A$1:$AF$37898,18,FALSE),VLOOKUP($A170,'K-Wallet'!$A$1:$M$5000,0,FALSE)),"NOT VALID")</f>
        <v>NOT VALID</v>
      </c>
      <c r="U170" t="str">
        <f>IFERROR(IFERROR(VLOOKUP($A170,'K-NETT'!$A$1:$AF$37898,19,FALSE),VLOOKUP($A170,'K-Wallet'!$A$1:$M$5000,0,FALSE)),"NOT VALID")</f>
        <v>NOT VALID</v>
      </c>
      <c r="V170" t="str">
        <f>IFERROR(IFERROR(VLOOKUP($A170,'K-NETT'!$A$1:$AF$37898,20,FALSE),VLOOKUP($A170,'K-Wallet'!$A$1:$M$5000,0,FALSE)),"NOT VALID")</f>
        <v>NOT VALID</v>
      </c>
      <c r="W170" t="str">
        <f>IFERROR(IFERROR(VLOOKUP($A170,'K-NETT'!$A$1:$AF$37898,22,FALSE),VLOOKUP($A170,'K-Wallet'!$A$1:$M$5000,0,FALSE)),"NOT VALID")</f>
        <v>NOT VALID</v>
      </c>
      <c r="X170" t="str">
        <f>IFERROR(IFERROR(VLOOKUP($A170,'K-NETT'!$A$1:$AF$37898,23,FALSE),VLOOKUP($A170,'K-Wallet'!$A$1:$M$5000,0,FALSE)),"NOT VALID")</f>
        <v>NOT VALID</v>
      </c>
      <c r="Y170" t="str">
        <f>IFERROR(IFERROR(VLOOKUP($A170,'K-NETT'!$A$1:$AF$37898,26,FALSE),VLOOKUP($A170,'K-Wallet'!$A$1:$M$5000,0,FALSE)),"NOT VALID")</f>
        <v>NOT VALID</v>
      </c>
      <c r="Z170" t="str">
        <f>IFERROR(IFERROR(VLOOKUP($A170,'K-NETT'!$A$1:$AF$37898,30,FALSE),VLOOKUP($A170,'K-Wallet'!$A$1:$M$5000,11,FALSE)),"NOT VALID")</f>
        <v>NOT VALID</v>
      </c>
      <c r="AA170" s="31" t="e">
        <f t="shared" si="5"/>
        <v>#VALUE!</v>
      </c>
    </row>
    <row r="171" spans="1:27" x14ac:dyDescent="0.25">
      <c r="A171" t="str">
        <f t="shared" si="4"/>
        <v>1663283712</v>
      </c>
      <c r="B171" s="1">
        <v>162</v>
      </c>
      <c r="C171">
        <v>1663283712</v>
      </c>
      <c r="D171" t="s">
        <v>42</v>
      </c>
      <c r="E171" t="s">
        <v>43</v>
      </c>
      <c r="F171" s="9">
        <v>964650</v>
      </c>
      <c r="G171" s="2">
        <v>44045</v>
      </c>
      <c r="H171" s="3">
        <v>0.94156249999999997</v>
      </c>
      <c r="I171" t="s">
        <v>44</v>
      </c>
      <c r="J171">
        <v>63809203301</v>
      </c>
      <c r="K171" s="4" t="s">
        <v>101</v>
      </c>
      <c r="N171" t="str">
        <f>IFERROR(IFERROR(VLOOKUP($A171,'K-NETT'!$A$1:$AF$37898,1,FALSE),VLOOKUP($A171,'K-Wallet'!$A$1:$M$5000,1,FALSE)),"NOT VALID")</f>
        <v>NOT VALID</v>
      </c>
      <c r="O171" t="str">
        <f>IFERROR(IFERROR(VLOOKUP($A171,'K-NETT'!$A$1:$AF$37898,11,FALSE),VLOOKUP($A171,'K-Wallet'!$A$1:$M$5000,0,FALSE)),"NOT VALID")</f>
        <v>NOT VALID</v>
      </c>
      <c r="P171" t="str">
        <f>IFERROR(IFERROR(VLOOKUP($A171,'K-NETT'!$A$1:$AF$37898,14,FALSE),VLOOKUP($A171,'K-Wallet'!$A$1:$M$5000,8,FALSE)),"NOT VALID")</f>
        <v>NOT VALID</v>
      </c>
      <c r="Q171" t="str">
        <f>IFERROR(IFERROR(VLOOKUP($A171,'K-NETT'!$A$1:$AF$37898,15,FALSE),VLOOKUP($A171,'K-Wallet'!$A$1:$M$5000,9,FALSE)),"NOT VALID")</f>
        <v>NOT VALID</v>
      </c>
      <c r="R171" t="str">
        <f>IFERROR(IFERROR(VLOOKUP($A171,'K-NETT'!$A$1:$AF$37898,16,FALSE),VLOOKUP($A171,'K-Wallet'!$A$1:$M$5000,0,FALSE)),"NOT VALID")</f>
        <v>NOT VALID</v>
      </c>
      <c r="S171" t="str">
        <f>IFERROR(IFERROR(VLOOKUP($A171,'K-NETT'!$A$1:$AF$37898,17,FALSE),VLOOKUP($A171,'K-Wallet'!$A$1:$M$5000,0,FALSE)),"NOT VALID")</f>
        <v>NOT VALID</v>
      </c>
      <c r="T171" t="str">
        <f>IFERROR(IFERROR(VLOOKUP($A171,'K-NETT'!$A$1:$AF$37898,18,FALSE),VLOOKUP($A171,'K-Wallet'!$A$1:$M$5000,0,FALSE)),"NOT VALID")</f>
        <v>NOT VALID</v>
      </c>
      <c r="U171" t="str">
        <f>IFERROR(IFERROR(VLOOKUP($A171,'K-NETT'!$A$1:$AF$37898,19,FALSE),VLOOKUP($A171,'K-Wallet'!$A$1:$M$5000,0,FALSE)),"NOT VALID")</f>
        <v>NOT VALID</v>
      </c>
      <c r="V171" t="str">
        <f>IFERROR(IFERROR(VLOOKUP($A171,'K-NETT'!$A$1:$AF$37898,20,FALSE),VLOOKUP($A171,'K-Wallet'!$A$1:$M$5000,0,FALSE)),"NOT VALID")</f>
        <v>NOT VALID</v>
      </c>
      <c r="W171" t="str">
        <f>IFERROR(IFERROR(VLOOKUP($A171,'K-NETT'!$A$1:$AF$37898,22,FALSE),VLOOKUP($A171,'K-Wallet'!$A$1:$M$5000,0,FALSE)),"NOT VALID")</f>
        <v>NOT VALID</v>
      </c>
      <c r="X171" t="str">
        <f>IFERROR(IFERROR(VLOOKUP($A171,'K-NETT'!$A$1:$AF$37898,23,FALSE),VLOOKUP($A171,'K-Wallet'!$A$1:$M$5000,0,FALSE)),"NOT VALID")</f>
        <v>NOT VALID</v>
      </c>
      <c r="Y171" t="str">
        <f>IFERROR(IFERROR(VLOOKUP($A171,'K-NETT'!$A$1:$AF$37898,26,FALSE),VLOOKUP($A171,'K-Wallet'!$A$1:$M$5000,0,FALSE)),"NOT VALID")</f>
        <v>NOT VALID</v>
      </c>
      <c r="Z171" t="str">
        <f>IFERROR(IFERROR(VLOOKUP($A171,'K-NETT'!$A$1:$AF$37898,30,FALSE),VLOOKUP($A171,'K-Wallet'!$A$1:$M$5000,11,FALSE)),"NOT VALID")</f>
        <v>NOT VALID</v>
      </c>
      <c r="AA171" s="31" t="e">
        <f t="shared" si="5"/>
        <v>#VALUE!</v>
      </c>
    </row>
    <row r="172" spans="1:27" x14ac:dyDescent="0.25">
      <c r="A172" t="str">
        <f t="shared" si="4"/>
        <v>118732544</v>
      </c>
      <c r="B172" s="1">
        <v>163</v>
      </c>
      <c r="C172">
        <v>118732544</v>
      </c>
      <c r="D172" t="s">
        <v>61</v>
      </c>
      <c r="E172" t="s">
        <v>43</v>
      </c>
      <c r="F172" s="9">
        <v>1000000</v>
      </c>
      <c r="G172" s="2">
        <v>44046</v>
      </c>
      <c r="H172" s="3">
        <v>4.3599537037037034E-2</v>
      </c>
      <c r="I172" t="s">
        <v>44</v>
      </c>
      <c r="J172">
        <v>63822532601</v>
      </c>
      <c r="K172" s="4" t="s">
        <v>101</v>
      </c>
      <c r="N172" t="str">
        <f>IFERROR(IFERROR(VLOOKUP($A172,'K-NETT'!$A$1:$AF$37898,1,FALSE),VLOOKUP($A172,'K-Wallet'!$A$1:$M$5000,1,FALSE)),"NOT VALID")</f>
        <v>118732544</v>
      </c>
      <c r="O172" t="str">
        <f>IFERROR(IFERROR(VLOOKUP($A172,'K-NETT'!$A$1:$AF$37898,11,FALSE),VLOOKUP($A172,'K-Wallet'!$A$1:$M$5000,0,FALSE)),"NOT VALID")</f>
        <v>NOT VALID</v>
      </c>
      <c r="P172" t="str">
        <f>IFERROR(IFERROR(VLOOKUP($A172,'K-NETT'!$A$1:$AF$37898,14,FALSE),VLOOKUP($A172,'K-Wallet'!$A$1:$M$5000,8,FALSE)),"NOT VALID")</f>
        <v>IDYAID001758</v>
      </c>
      <c r="Q172" t="str">
        <f>IFERROR(IFERROR(VLOOKUP($A172,'K-NETT'!$A$1:$AF$37898,15,FALSE),VLOOKUP($A172,'K-Wallet'!$A$1:$M$5000,9,FALSE)),"NOT VALID")</f>
        <v>IDHAM CHALID IWANTORO</v>
      </c>
      <c r="R172" t="str">
        <f>IFERROR(IFERROR(VLOOKUP($A172,'K-NETT'!$A$1:$AF$37898,16,FALSE),VLOOKUP($A172,'K-Wallet'!$A$1:$M$5000,0,FALSE)),"NOT VALID")</f>
        <v>NOT VALID</v>
      </c>
      <c r="S172" t="str">
        <f>IFERROR(IFERROR(VLOOKUP($A172,'K-NETT'!$A$1:$AF$37898,17,FALSE),VLOOKUP($A172,'K-Wallet'!$A$1:$M$5000,0,FALSE)),"NOT VALID")</f>
        <v>NOT VALID</v>
      </c>
      <c r="T172" t="str">
        <f>IFERROR(IFERROR(VLOOKUP($A172,'K-NETT'!$A$1:$AF$37898,18,FALSE),VLOOKUP($A172,'K-Wallet'!$A$1:$M$5000,0,FALSE)),"NOT VALID")</f>
        <v>NOT VALID</v>
      </c>
      <c r="U172" t="str">
        <f>IFERROR(IFERROR(VLOOKUP($A172,'K-NETT'!$A$1:$AF$37898,19,FALSE),VLOOKUP($A172,'K-Wallet'!$A$1:$M$5000,0,FALSE)),"NOT VALID")</f>
        <v>NOT VALID</v>
      </c>
      <c r="V172" t="str">
        <f>IFERROR(IFERROR(VLOOKUP($A172,'K-NETT'!$A$1:$AF$37898,20,FALSE),VLOOKUP($A172,'K-Wallet'!$A$1:$M$5000,0,FALSE)),"NOT VALID")</f>
        <v>NOT VALID</v>
      </c>
      <c r="W172" t="str">
        <f>IFERROR(IFERROR(VLOOKUP($A172,'K-NETT'!$A$1:$AF$37898,22,FALSE),VLOOKUP($A172,'K-Wallet'!$A$1:$M$5000,0,FALSE)),"NOT VALID")</f>
        <v>NOT VALID</v>
      </c>
      <c r="X172" t="str">
        <f>IFERROR(IFERROR(VLOOKUP($A172,'K-NETT'!$A$1:$AF$37898,23,FALSE),VLOOKUP($A172,'K-Wallet'!$A$1:$M$5000,0,FALSE)),"NOT VALID")</f>
        <v>NOT VALID</v>
      </c>
      <c r="Y172" t="str">
        <f>IFERROR(IFERROR(VLOOKUP($A172,'K-NETT'!$A$1:$AF$37898,26,FALSE),VLOOKUP($A172,'K-Wallet'!$A$1:$M$5000,0,FALSE)),"NOT VALID")</f>
        <v>NOT VALID</v>
      </c>
      <c r="Z172" t="str">
        <f>IFERROR(IFERROR(VLOOKUP($A172,'K-NETT'!$A$1:$AF$37898,30,FALSE),VLOOKUP($A172,'K-Wallet'!$A$1:$M$5000,11,FALSE)),"NOT VALID")</f>
        <v xml:space="preserve"> TOP UP K-WALLET</v>
      </c>
      <c r="AA172" s="31" t="e">
        <f t="shared" si="5"/>
        <v>#VALUE!</v>
      </c>
    </row>
    <row r="173" spans="1:27" x14ac:dyDescent="0.25">
      <c r="A173" t="str">
        <f t="shared" si="4"/>
        <v>1541893686</v>
      </c>
      <c r="B173" s="1">
        <v>164</v>
      </c>
      <c r="C173">
        <v>1541893686</v>
      </c>
      <c r="D173" t="s">
        <v>42</v>
      </c>
      <c r="E173" t="s">
        <v>43</v>
      </c>
      <c r="F173" s="9">
        <v>3055650</v>
      </c>
      <c r="G173" s="2">
        <v>44046</v>
      </c>
      <c r="H173" s="3">
        <v>0.125</v>
      </c>
      <c r="I173" t="s">
        <v>44</v>
      </c>
      <c r="J173">
        <v>63826093101</v>
      </c>
      <c r="K173" s="4" t="s">
        <v>101</v>
      </c>
      <c r="N173" t="str">
        <f>IFERROR(IFERROR(VLOOKUP($A173,'K-NETT'!$A$1:$AF$37898,1,FALSE),VLOOKUP($A173,'K-Wallet'!$A$1:$M$5000,1,FALSE)),"NOT VALID")</f>
        <v>NOT VALID</v>
      </c>
      <c r="O173" t="str">
        <f>IFERROR(IFERROR(VLOOKUP($A173,'K-NETT'!$A$1:$AF$37898,11,FALSE),VLOOKUP($A173,'K-Wallet'!$A$1:$M$5000,0,FALSE)),"NOT VALID")</f>
        <v>NOT VALID</v>
      </c>
      <c r="P173" t="str">
        <f>IFERROR(IFERROR(VLOOKUP($A173,'K-NETT'!$A$1:$AF$37898,14,FALSE),VLOOKUP($A173,'K-Wallet'!$A$1:$M$5000,8,FALSE)),"NOT VALID")</f>
        <v>NOT VALID</v>
      </c>
      <c r="Q173" t="str">
        <f>IFERROR(IFERROR(VLOOKUP($A173,'K-NETT'!$A$1:$AF$37898,15,FALSE),VLOOKUP($A173,'K-Wallet'!$A$1:$M$5000,9,FALSE)),"NOT VALID")</f>
        <v>NOT VALID</v>
      </c>
      <c r="R173" t="str">
        <f>IFERROR(IFERROR(VLOOKUP($A173,'K-NETT'!$A$1:$AF$37898,16,FALSE),VLOOKUP($A173,'K-Wallet'!$A$1:$M$5000,0,FALSE)),"NOT VALID")</f>
        <v>NOT VALID</v>
      </c>
      <c r="S173" t="str">
        <f>IFERROR(IFERROR(VLOOKUP($A173,'K-NETT'!$A$1:$AF$37898,17,FALSE),VLOOKUP($A173,'K-Wallet'!$A$1:$M$5000,0,FALSE)),"NOT VALID")</f>
        <v>NOT VALID</v>
      </c>
      <c r="T173" t="str">
        <f>IFERROR(IFERROR(VLOOKUP($A173,'K-NETT'!$A$1:$AF$37898,18,FALSE),VLOOKUP($A173,'K-Wallet'!$A$1:$M$5000,0,FALSE)),"NOT VALID")</f>
        <v>NOT VALID</v>
      </c>
      <c r="U173" t="str">
        <f>IFERROR(IFERROR(VLOOKUP($A173,'K-NETT'!$A$1:$AF$37898,19,FALSE),VLOOKUP($A173,'K-Wallet'!$A$1:$M$5000,0,FALSE)),"NOT VALID")</f>
        <v>NOT VALID</v>
      </c>
      <c r="V173" t="str">
        <f>IFERROR(IFERROR(VLOOKUP($A173,'K-NETT'!$A$1:$AF$37898,20,FALSE),VLOOKUP($A173,'K-Wallet'!$A$1:$M$5000,0,FALSE)),"NOT VALID")</f>
        <v>NOT VALID</v>
      </c>
      <c r="W173" t="str">
        <f>IFERROR(IFERROR(VLOOKUP($A173,'K-NETT'!$A$1:$AF$37898,22,FALSE),VLOOKUP($A173,'K-Wallet'!$A$1:$M$5000,0,FALSE)),"NOT VALID")</f>
        <v>NOT VALID</v>
      </c>
      <c r="X173" t="str">
        <f>IFERROR(IFERROR(VLOOKUP($A173,'K-NETT'!$A$1:$AF$37898,23,FALSE),VLOOKUP($A173,'K-Wallet'!$A$1:$M$5000,0,FALSE)),"NOT VALID")</f>
        <v>NOT VALID</v>
      </c>
      <c r="Y173" t="str">
        <f>IFERROR(IFERROR(VLOOKUP($A173,'K-NETT'!$A$1:$AF$37898,26,FALSE),VLOOKUP($A173,'K-Wallet'!$A$1:$M$5000,0,FALSE)),"NOT VALID")</f>
        <v>NOT VALID</v>
      </c>
      <c r="Z173" t="str">
        <f>IFERROR(IFERROR(VLOOKUP($A173,'K-NETT'!$A$1:$AF$37898,30,FALSE),VLOOKUP($A173,'K-Wallet'!$A$1:$M$5000,11,FALSE)),"NOT VALID")</f>
        <v>NOT VALID</v>
      </c>
      <c r="AA173" s="31" t="e">
        <f t="shared" si="5"/>
        <v>#VALUE!</v>
      </c>
    </row>
    <row r="174" spans="1:27" x14ac:dyDescent="0.25">
      <c r="A174" t="str">
        <f t="shared" si="4"/>
        <v>1662304885</v>
      </c>
      <c r="B174" s="1">
        <v>165</v>
      </c>
      <c r="C174">
        <v>1662304885</v>
      </c>
      <c r="D174" t="s">
        <v>42</v>
      </c>
      <c r="E174" t="s">
        <v>43</v>
      </c>
      <c r="F174" s="9">
        <v>156650</v>
      </c>
      <c r="G174" s="2">
        <v>44046</v>
      </c>
      <c r="H174" s="3">
        <v>0.18216435185185187</v>
      </c>
      <c r="I174" t="s">
        <v>44</v>
      </c>
      <c r="J174">
        <v>63827613601</v>
      </c>
      <c r="K174" s="4" t="s">
        <v>101</v>
      </c>
      <c r="N174" t="str">
        <f>IFERROR(IFERROR(VLOOKUP($A174,'K-NETT'!$A$1:$AF$37898,1,FALSE),VLOOKUP($A174,'K-Wallet'!$A$1:$M$5000,1,FALSE)),"NOT VALID")</f>
        <v>NOT VALID</v>
      </c>
      <c r="O174" t="str">
        <f>IFERROR(IFERROR(VLOOKUP($A174,'K-NETT'!$A$1:$AF$37898,11,FALSE),VLOOKUP($A174,'K-Wallet'!$A$1:$M$5000,0,FALSE)),"NOT VALID")</f>
        <v>NOT VALID</v>
      </c>
      <c r="P174" t="str">
        <f>IFERROR(IFERROR(VLOOKUP($A174,'K-NETT'!$A$1:$AF$37898,14,FALSE),VLOOKUP($A174,'K-Wallet'!$A$1:$M$5000,8,FALSE)),"NOT VALID")</f>
        <v>NOT VALID</v>
      </c>
      <c r="Q174" t="str">
        <f>IFERROR(IFERROR(VLOOKUP($A174,'K-NETT'!$A$1:$AF$37898,15,FALSE),VLOOKUP($A174,'K-Wallet'!$A$1:$M$5000,9,FALSE)),"NOT VALID")</f>
        <v>NOT VALID</v>
      </c>
      <c r="R174" t="str">
        <f>IFERROR(IFERROR(VLOOKUP($A174,'K-NETT'!$A$1:$AF$37898,16,FALSE),VLOOKUP($A174,'K-Wallet'!$A$1:$M$5000,0,FALSE)),"NOT VALID")</f>
        <v>NOT VALID</v>
      </c>
      <c r="S174" t="str">
        <f>IFERROR(IFERROR(VLOOKUP($A174,'K-NETT'!$A$1:$AF$37898,17,FALSE),VLOOKUP($A174,'K-Wallet'!$A$1:$M$5000,0,FALSE)),"NOT VALID")</f>
        <v>NOT VALID</v>
      </c>
      <c r="T174" t="str">
        <f>IFERROR(IFERROR(VLOOKUP($A174,'K-NETT'!$A$1:$AF$37898,18,FALSE),VLOOKUP($A174,'K-Wallet'!$A$1:$M$5000,0,FALSE)),"NOT VALID")</f>
        <v>NOT VALID</v>
      </c>
      <c r="U174" t="str">
        <f>IFERROR(IFERROR(VLOOKUP($A174,'K-NETT'!$A$1:$AF$37898,19,FALSE),VLOOKUP($A174,'K-Wallet'!$A$1:$M$5000,0,FALSE)),"NOT VALID")</f>
        <v>NOT VALID</v>
      </c>
      <c r="V174" t="str">
        <f>IFERROR(IFERROR(VLOOKUP($A174,'K-NETT'!$A$1:$AF$37898,20,FALSE),VLOOKUP($A174,'K-Wallet'!$A$1:$M$5000,0,FALSE)),"NOT VALID")</f>
        <v>NOT VALID</v>
      </c>
      <c r="W174" t="str">
        <f>IFERROR(IFERROR(VLOOKUP($A174,'K-NETT'!$A$1:$AF$37898,22,FALSE),VLOOKUP($A174,'K-Wallet'!$A$1:$M$5000,0,FALSE)),"NOT VALID")</f>
        <v>NOT VALID</v>
      </c>
      <c r="X174" t="str">
        <f>IFERROR(IFERROR(VLOOKUP($A174,'K-NETT'!$A$1:$AF$37898,23,FALSE),VLOOKUP($A174,'K-Wallet'!$A$1:$M$5000,0,FALSE)),"NOT VALID")</f>
        <v>NOT VALID</v>
      </c>
      <c r="Y174" t="str">
        <f>IFERROR(IFERROR(VLOOKUP($A174,'K-NETT'!$A$1:$AF$37898,26,FALSE),VLOOKUP($A174,'K-Wallet'!$A$1:$M$5000,0,FALSE)),"NOT VALID")</f>
        <v>NOT VALID</v>
      </c>
      <c r="Z174" t="str">
        <f>IFERROR(IFERROR(VLOOKUP($A174,'K-NETT'!$A$1:$AF$37898,30,FALSE),VLOOKUP($A174,'K-Wallet'!$A$1:$M$5000,11,FALSE)),"NOT VALID")</f>
        <v>NOT VALID</v>
      </c>
      <c r="AA174" s="31" t="e">
        <f t="shared" si="5"/>
        <v>#VALUE!</v>
      </c>
    </row>
    <row r="175" spans="1:27" x14ac:dyDescent="0.25">
      <c r="A175" t="str">
        <f t="shared" si="4"/>
        <v>1403304168</v>
      </c>
      <c r="B175" s="1">
        <v>166</v>
      </c>
      <c r="C175">
        <v>1403304168</v>
      </c>
      <c r="D175" t="s">
        <v>42</v>
      </c>
      <c r="E175" t="s">
        <v>43</v>
      </c>
      <c r="F175" s="9">
        <v>63650</v>
      </c>
      <c r="G175" s="2">
        <v>44046</v>
      </c>
      <c r="H175" s="3">
        <v>0.18326388888888889</v>
      </c>
      <c r="I175" t="s">
        <v>44</v>
      </c>
      <c r="J175">
        <v>63827645601</v>
      </c>
      <c r="K175" s="4" t="s">
        <v>101</v>
      </c>
      <c r="N175" t="str">
        <f>IFERROR(IFERROR(VLOOKUP($A175,'K-NETT'!$A$1:$AF$37898,1,FALSE),VLOOKUP($A175,'K-Wallet'!$A$1:$M$5000,1,FALSE)),"NOT VALID")</f>
        <v>NOT VALID</v>
      </c>
      <c r="O175" t="str">
        <f>IFERROR(IFERROR(VLOOKUP($A175,'K-NETT'!$A$1:$AF$37898,11,FALSE),VLOOKUP($A175,'K-Wallet'!$A$1:$M$5000,0,FALSE)),"NOT VALID")</f>
        <v>NOT VALID</v>
      </c>
      <c r="P175" t="str">
        <f>IFERROR(IFERROR(VLOOKUP($A175,'K-NETT'!$A$1:$AF$37898,14,FALSE),VLOOKUP($A175,'K-Wallet'!$A$1:$M$5000,8,FALSE)),"NOT VALID")</f>
        <v>NOT VALID</v>
      </c>
      <c r="Q175" t="str">
        <f>IFERROR(IFERROR(VLOOKUP($A175,'K-NETT'!$A$1:$AF$37898,15,FALSE),VLOOKUP($A175,'K-Wallet'!$A$1:$M$5000,9,FALSE)),"NOT VALID")</f>
        <v>NOT VALID</v>
      </c>
      <c r="R175" t="str">
        <f>IFERROR(IFERROR(VLOOKUP($A175,'K-NETT'!$A$1:$AF$37898,16,FALSE),VLOOKUP($A175,'K-Wallet'!$A$1:$M$5000,0,FALSE)),"NOT VALID")</f>
        <v>NOT VALID</v>
      </c>
      <c r="S175" t="str">
        <f>IFERROR(IFERROR(VLOOKUP($A175,'K-NETT'!$A$1:$AF$37898,17,FALSE),VLOOKUP($A175,'K-Wallet'!$A$1:$M$5000,0,FALSE)),"NOT VALID")</f>
        <v>NOT VALID</v>
      </c>
      <c r="T175" t="str">
        <f>IFERROR(IFERROR(VLOOKUP($A175,'K-NETT'!$A$1:$AF$37898,18,FALSE),VLOOKUP($A175,'K-Wallet'!$A$1:$M$5000,0,FALSE)),"NOT VALID")</f>
        <v>NOT VALID</v>
      </c>
      <c r="U175" t="str">
        <f>IFERROR(IFERROR(VLOOKUP($A175,'K-NETT'!$A$1:$AF$37898,19,FALSE),VLOOKUP($A175,'K-Wallet'!$A$1:$M$5000,0,FALSE)),"NOT VALID")</f>
        <v>NOT VALID</v>
      </c>
      <c r="V175" t="str">
        <f>IFERROR(IFERROR(VLOOKUP($A175,'K-NETT'!$A$1:$AF$37898,20,FALSE),VLOOKUP($A175,'K-Wallet'!$A$1:$M$5000,0,FALSE)),"NOT VALID")</f>
        <v>NOT VALID</v>
      </c>
      <c r="W175" t="str">
        <f>IFERROR(IFERROR(VLOOKUP($A175,'K-NETT'!$A$1:$AF$37898,22,FALSE),VLOOKUP($A175,'K-Wallet'!$A$1:$M$5000,0,FALSE)),"NOT VALID")</f>
        <v>NOT VALID</v>
      </c>
      <c r="X175" t="str">
        <f>IFERROR(IFERROR(VLOOKUP($A175,'K-NETT'!$A$1:$AF$37898,23,FALSE),VLOOKUP($A175,'K-Wallet'!$A$1:$M$5000,0,FALSE)),"NOT VALID")</f>
        <v>NOT VALID</v>
      </c>
      <c r="Y175" t="str">
        <f>IFERROR(IFERROR(VLOOKUP($A175,'K-NETT'!$A$1:$AF$37898,26,FALSE),VLOOKUP($A175,'K-Wallet'!$A$1:$M$5000,0,FALSE)),"NOT VALID")</f>
        <v>NOT VALID</v>
      </c>
      <c r="Z175" t="str">
        <f>IFERROR(IFERROR(VLOOKUP($A175,'K-NETT'!$A$1:$AF$37898,30,FALSE),VLOOKUP($A175,'K-Wallet'!$A$1:$M$5000,11,FALSE)),"NOT VALID")</f>
        <v>NOT VALID</v>
      </c>
      <c r="AA175" s="31" t="e">
        <f t="shared" si="5"/>
        <v>#VALUE!</v>
      </c>
    </row>
    <row r="176" spans="1:27" x14ac:dyDescent="0.25">
      <c r="A176" t="str">
        <f t="shared" si="4"/>
        <v>112471826</v>
      </c>
      <c r="B176" s="1">
        <v>167</v>
      </c>
      <c r="C176">
        <v>112471826</v>
      </c>
      <c r="D176" t="s">
        <v>62</v>
      </c>
      <c r="E176" t="s">
        <v>43</v>
      </c>
      <c r="F176" s="9">
        <v>400000</v>
      </c>
      <c r="G176" s="2">
        <v>44046</v>
      </c>
      <c r="H176" s="3">
        <v>0.18332175925925928</v>
      </c>
      <c r="I176" t="s">
        <v>44</v>
      </c>
      <c r="J176">
        <v>63827654101</v>
      </c>
      <c r="K176" s="4" t="s">
        <v>101</v>
      </c>
      <c r="N176" t="str">
        <f>IFERROR(IFERROR(VLOOKUP($A176,'K-NETT'!$A$1:$AF$37898,1,FALSE),VLOOKUP($A176,'K-Wallet'!$A$1:$M$5000,1,FALSE)),"NOT VALID")</f>
        <v>112471826</v>
      </c>
      <c r="O176" t="str">
        <f>IFERROR(IFERROR(VLOOKUP($A176,'K-NETT'!$A$1:$AF$37898,11,FALSE),VLOOKUP($A176,'K-Wallet'!$A$1:$M$5000,0,FALSE)),"NOT VALID")</f>
        <v>NOT VALID</v>
      </c>
      <c r="P176" t="str">
        <f>IFERROR(IFERROR(VLOOKUP($A176,'K-NETT'!$A$1:$AF$37898,14,FALSE),VLOOKUP($A176,'K-Wallet'!$A$1:$M$5000,8,FALSE)),"NOT VALID")</f>
        <v>EID1275900</v>
      </c>
      <c r="Q176" t="str">
        <f>IFERROR(IFERROR(VLOOKUP($A176,'K-NETT'!$A$1:$AF$37898,15,FALSE),VLOOKUP($A176,'K-Wallet'!$A$1:$M$5000,9,FALSE)),"NOT VALID")</f>
        <v>SITISUPENTI</v>
      </c>
      <c r="R176" t="str">
        <f>IFERROR(IFERROR(VLOOKUP($A176,'K-NETT'!$A$1:$AF$37898,16,FALSE),VLOOKUP($A176,'K-Wallet'!$A$1:$M$5000,0,FALSE)),"NOT VALID")</f>
        <v>NOT VALID</v>
      </c>
      <c r="S176" t="str">
        <f>IFERROR(IFERROR(VLOOKUP($A176,'K-NETT'!$A$1:$AF$37898,17,FALSE),VLOOKUP($A176,'K-Wallet'!$A$1:$M$5000,0,FALSE)),"NOT VALID")</f>
        <v>NOT VALID</v>
      </c>
      <c r="T176" t="str">
        <f>IFERROR(IFERROR(VLOOKUP($A176,'K-NETT'!$A$1:$AF$37898,18,FALSE),VLOOKUP($A176,'K-Wallet'!$A$1:$M$5000,0,FALSE)),"NOT VALID")</f>
        <v>NOT VALID</v>
      </c>
      <c r="U176" t="str">
        <f>IFERROR(IFERROR(VLOOKUP($A176,'K-NETT'!$A$1:$AF$37898,19,FALSE),VLOOKUP($A176,'K-Wallet'!$A$1:$M$5000,0,FALSE)),"NOT VALID")</f>
        <v>NOT VALID</v>
      </c>
      <c r="V176" t="str">
        <f>IFERROR(IFERROR(VLOOKUP($A176,'K-NETT'!$A$1:$AF$37898,20,FALSE),VLOOKUP($A176,'K-Wallet'!$A$1:$M$5000,0,FALSE)),"NOT VALID")</f>
        <v>NOT VALID</v>
      </c>
      <c r="W176" t="str">
        <f>IFERROR(IFERROR(VLOOKUP($A176,'K-NETT'!$A$1:$AF$37898,22,FALSE),VLOOKUP($A176,'K-Wallet'!$A$1:$M$5000,0,FALSE)),"NOT VALID")</f>
        <v>NOT VALID</v>
      </c>
      <c r="X176" t="str">
        <f>IFERROR(IFERROR(VLOOKUP($A176,'K-NETT'!$A$1:$AF$37898,23,FALSE),VLOOKUP($A176,'K-Wallet'!$A$1:$M$5000,0,FALSE)),"NOT VALID")</f>
        <v>NOT VALID</v>
      </c>
      <c r="Y176" t="str">
        <f>IFERROR(IFERROR(VLOOKUP($A176,'K-NETT'!$A$1:$AF$37898,26,FALSE),VLOOKUP($A176,'K-Wallet'!$A$1:$M$5000,0,FALSE)),"NOT VALID")</f>
        <v>NOT VALID</v>
      </c>
      <c r="Z176" t="str">
        <f>IFERROR(IFERROR(VLOOKUP($A176,'K-NETT'!$A$1:$AF$37898,30,FALSE),VLOOKUP($A176,'K-Wallet'!$A$1:$M$5000,11,FALSE)),"NOT VALID")</f>
        <v xml:space="preserve"> TOP UP K-WALLET</v>
      </c>
      <c r="AA176" s="31" t="e">
        <f t="shared" si="5"/>
        <v>#VALUE!</v>
      </c>
    </row>
    <row r="177" spans="1:27" x14ac:dyDescent="0.25">
      <c r="A177" t="str">
        <f t="shared" si="4"/>
        <v>1485304545</v>
      </c>
      <c r="B177" s="1">
        <v>168</v>
      </c>
      <c r="C177">
        <v>1485304545</v>
      </c>
      <c r="D177" t="s">
        <v>42</v>
      </c>
      <c r="E177" t="s">
        <v>43</v>
      </c>
      <c r="F177" s="9">
        <v>386650</v>
      </c>
      <c r="G177" s="2">
        <v>44046</v>
      </c>
      <c r="H177" s="3">
        <v>0.18684027777777779</v>
      </c>
      <c r="I177" t="s">
        <v>44</v>
      </c>
      <c r="J177">
        <v>63827751701</v>
      </c>
      <c r="K177" s="4" t="s">
        <v>101</v>
      </c>
      <c r="N177" t="str">
        <f>IFERROR(IFERROR(VLOOKUP($A177,'K-NETT'!$A$1:$AF$37898,1,FALSE),VLOOKUP($A177,'K-Wallet'!$A$1:$M$5000,1,FALSE)),"NOT VALID")</f>
        <v>NOT VALID</v>
      </c>
      <c r="O177" t="str">
        <f>IFERROR(IFERROR(VLOOKUP($A177,'K-NETT'!$A$1:$AF$37898,11,FALSE),VLOOKUP($A177,'K-Wallet'!$A$1:$M$5000,0,FALSE)),"NOT VALID")</f>
        <v>NOT VALID</v>
      </c>
      <c r="P177" t="str">
        <f>IFERROR(IFERROR(VLOOKUP($A177,'K-NETT'!$A$1:$AF$37898,14,FALSE),VLOOKUP($A177,'K-Wallet'!$A$1:$M$5000,8,FALSE)),"NOT VALID")</f>
        <v>NOT VALID</v>
      </c>
      <c r="Q177" t="str">
        <f>IFERROR(IFERROR(VLOOKUP($A177,'K-NETT'!$A$1:$AF$37898,15,FALSE),VLOOKUP($A177,'K-Wallet'!$A$1:$M$5000,9,FALSE)),"NOT VALID")</f>
        <v>NOT VALID</v>
      </c>
      <c r="R177" t="str">
        <f>IFERROR(IFERROR(VLOOKUP($A177,'K-NETT'!$A$1:$AF$37898,16,FALSE),VLOOKUP($A177,'K-Wallet'!$A$1:$M$5000,0,FALSE)),"NOT VALID")</f>
        <v>NOT VALID</v>
      </c>
      <c r="S177" t="str">
        <f>IFERROR(IFERROR(VLOOKUP($A177,'K-NETT'!$A$1:$AF$37898,17,FALSE),VLOOKUP($A177,'K-Wallet'!$A$1:$M$5000,0,FALSE)),"NOT VALID")</f>
        <v>NOT VALID</v>
      </c>
      <c r="T177" t="str">
        <f>IFERROR(IFERROR(VLOOKUP($A177,'K-NETT'!$A$1:$AF$37898,18,FALSE),VLOOKUP($A177,'K-Wallet'!$A$1:$M$5000,0,FALSE)),"NOT VALID")</f>
        <v>NOT VALID</v>
      </c>
      <c r="U177" t="str">
        <f>IFERROR(IFERROR(VLOOKUP($A177,'K-NETT'!$A$1:$AF$37898,19,FALSE),VLOOKUP($A177,'K-Wallet'!$A$1:$M$5000,0,FALSE)),"NOT VALID")</f>
        <v>NOT VALID</v>
      </c>
      <c r="V177" t="str">
        <f>IFERROR(IFERROR(VLOOKUP($A177,'K-NETT'!$A$1:$AF$37898,20,FALSE),VLOOKUP($A177,'K-Wallet'!$A$1:$M$5000,0,FALSE)),"NOT VALID")</f>
        <v>NOT VALID</v>
      </c>
      <c r="W177" t="str">
        <f>IFERROR(IFERROR(VLOOKUP($A177,'K-NETT'!$A$1:$AF$37898,22,FALSE),VLOOKUP($A177,'K-Wallet'!$A$1:$M$5000,0,FALSE)),"NOT VALID")</f>
        <v>NOT VALID</v>
      </c>
      <c r="X177" t="str">
        <f>IFERROR(IFERROR(VLOOKUP($A177,'K-NETT'!$A$1:$AF$37898,23,FALSE),VLOOKUP($A177,'K-Wallet'!$A$1:$M$5000,0,FALSE)),"NOT VALID")</f>
        <v>NOT VALID</v>
      </c>
      <c r="Y177" t="str">
        <f>IFERROR(IFERROR(VLOOKUP($A177,'K-NETT'!$A$1:$AF$37898,26,FALSE),VLOOKUP($A177,'K-Wallet'!$A$1:$M$5000,0,FALSE)),"NOT VALID")</f>
        <v>NOT VALID</v>
      </c>
      <c r="Z177" t="str">
        <f>IFERROR(IFERROR(VLOOKUP($A177,'K-NETT'!$A$1:$AF$37898,30,FALSE),VLOOKUP($A177,'K-Wallet'!$A$1:$M$5000,11,FALSE)),"NOT VALID")</f>
        <v>NOT VALID</v>
      </c>
      <c r="AA177" s="31" t="e">
        <f t="shared" si="5"/>
        <v>#VALUE!</v>
      </c>
    </row>
    <row r="178" spans="1:27" x14ac:dyDescent="0.25">
      <c r="A178" t="str">
        <f t="shared" si="4"/>
        <v>1450404948</v>
      </c>
      <c r="B178" s="1">
        <v>169</v>
      </c>
      <c r="C178">
        <v>1450404948</v>
      </c>
      <c r="D178" t="s">
        <v>42</v>
      </c>
      <c r="E178" t="s">
        <v>43</v>
      </c>
      <c r="F178" s="9">
        <v>166650</v>
      </c>
      <c r="G178" s="2">
        <v>44046</v>
      </c>
      <c r="H178" s="3">
        <v>0.19120370370370368</v>
      </c>
      <c r="I178" t="s">
        <v>44</v>
      </c>
      <c r="J178">
        <v>63827873301</v>
      </c>
      <c r="K178" s="4" t="s">
        <v>101</v>
      </c>
      <c r="N178" t="str">
        <f>IFERROR(IFERROR(VLOOKUP($A178,'K-NETT'!$A$1:$AF$37898,1,FALSE),VLOOKUP($A178,'K-Wallet'!$A$1:$M$5000,1,FALSE)),"NOT VALID")</f>
        <v>NOT VALID</v>
      </c>
      <c r="O178" t="str">
        <f>IFERROR(IFERROR(VLOOKUP($A178,'K-NETT'!$A$1:$AF$37898,11,FALSE),VLOOKUP($A178,'K-Wallet'!$A$1:$M$5000,0,FALSE)),"NOT VALID")</f>
        <v>NOT VALID</v>
      </c>
      <c r="P178" t="str">
        <f>IFERROR(IFERROR(VLOOKUP($A178,'K-NETT'!$A$1:$AF$37898,14,FALSE),VLOOKUP($A178,'K-Wallet'!$A$1:$M$5000,8,FALSE)),"NOT VALID")</f>
        <v>NOT VALID</v>
      </c>
      <c r="Q178" t="str">
        <f>IFERROR(IFERROR(VLOOKUP($A178,'K-NETT'!$A$1:$AF$37898,15,FALSE),VLOOKUP($A178,'K-Wallet'!$A$1:$M$5000,9,FALSE)),"NOT VALID")</f>
        <v>NOT VALID</v>
      </c>
      <c r="R178" t="str">
        <f>IFERROR(IFERROR(VLOOKUP($A178,'K-NETT'!$A$1:$AF$37898,16,FALSE),VLOOKUP($A178,'K-Wallet'!$A$1:$M$5000,0,FALSE)),"NOT VALID")</f>
        <v>NOT VALID</v>
      </c>
      <c r="S178" t="str">
        <f>IFERROR(IFERROR(VLOOKUP($A178,'K-NETT'!$A$1:$AF$37898,17,FALSE),VLOOKUP($A178,'K-Wallet'!$A$1:$M$5000,0,FALSE)),"NOT VALID")</f>
        <v>NOT VALID</v>
      </c>
      <c r="T178" t="str">
        <f>IFERROR(IFERROR(VLOOKUP($A178,'K-NETT'!$A$1:$AF$37898,18,FALSE),VLOOKUP($A178,'K-Wallet'!$A$1:$M$5000,0,FALSE)),"NOT VALID")</f>
        <v>NOT VALID</v>
      </c>
      <c r="U178" t="str">
        <f>IFERROR(IFERROR(VLOOKUP($A178,'K-NETT'!$A$1:$AF$37898,19,FALSE),VLOOKUP($A178,'K-Wallet'!$A$1:$M$5000,0,FALSE)),"NOT VALID")</f>
        <v>NOT VALID</v>
      </c>
      <c r="V178" t="str">
        <f>IFERROR(IFERROR(VLOOKUP($A178,'K-NETT'!$A$1:$AF$37898,20,FALSE),VLOOKUP($A178,'K-Wallet'!$A$1:$M$5000,0,FALSE)),"NOT VALID")</f>
        <v>NOT VALID</v>
      </c>
      <c r="W178" t="str">
        <f>IFERROR(IFERROR(VLOOKUP($A178,'K-NETT'!$A$1:$AF$37898,22,FALSE),VLOOKUP($A178,'K-Wallet'!$A$1:$M$5000,0,FALSE)),"NOT VALID")</f>
        <v>NOT VALID</v>
      </c>
      <c r="X178" t="str">
        <f>IFERROR(IFERROR(VLOOKUP($A178,'K-NETT'!$A$1:$AF$37898,23,FALSE),VLOOKUP($A178,'K-Wallet'!$A$1:$M$5000,0,FALSE)),"NOT VALID")</f>
        <v>NOT VALID</v>
      </c>
      <c r="Y178" t="str">
        <f>IFERROR(IFERROR(VLOOKUP($A178,'K-NETT'!$A$1:$AF$37898,26,FALSE),VLOOKUP($A178,'K-Wallet'!$A$1:$M$5000,0,FALSE)),"NOT VALID")</f>
        <v>NOT VALID</v>
      </c>
      <c r="Z178" t="str">
        <f>IFERROR(IFERROR(VLOOKUP($A178,'K-NETT'!$A$1:$AF$37898,30,FALSE),VLOOKUP($A178,'K-Wallet'!$A$1:$M$5000,11,FALSE)),"NOT VALID")</f>
        <v>NOT VALID</v>
      </c>
      <c r="AA178" s="31" t="e">
        <f t="shared" si="5"/>
        <v>#VALUE!</v>
      </c>
    </row>
    <row r="179" spans="1:27" x14ac:dyDescent="0.25">
      <c r="A179" t="str">
        <f t="shared" si="4"/>
        <v>1343404012</v>
      </c>
      <c r="B179" s="1">
        <v>170</v>
      </c>
      <c r="C179">
        <v>1343404012</v>
      </c>
      <c r="D179" t="s">
        <v>42</v>
      </c>
      <c r="E179" t="s">
        <v>43</v>
      </c>
      <c r="F179" s="9">
        <v>234650</v>
      </c>
      <c r="G179" s="2">
        <v>44046</v>
      </c>
      <c r="H179" s="3">
        <v>0.19491898148148148</v>
      </c>
      <c r="I179" t="s">
        <v>44</v>
      </c>
      <c r="J179">
        <v>63827997001</v>
      </c>
      <c r="K179" s="4" t="s">
        <v>101</v>
      </c>
      <c r="N179" t="str">
        <f>IFERROR(IFERROR(VLOOKUP($A179,'K-NETT'!$A$1:$AF$37898,1,FALSE),VLOOKUP($A179,'K-Wallet'!$A$1:$M$5000,1,FALSE)),"NOT VALID")</f>
        <v>NOT VALID</v>
      </c>
      <c r="O179" t="str">
        <f>IFERROR(IFERROR(VLOOKUP($A179,'K-NETT'!$A$1:$AF$37898,11,FALSE),VLOOKUP($A179,'K-Wallet'!$A$1:$M$5000,0,FALSE)),"NOT VALID")</f>
        <v>NOT VALID</v>
      </c>
      <c r="P179" t="str">
        <f>IFERROR(IFERROR(VLOOKUP($A179,'K-NETT'!$A$1:$AF$37898,14,FALSE),VLOOKUP($A179,'K-Wallet'!$A$1:$M$5000,8,FALSE)),"NOT VALID")</f>
        <v>NOT VALID</v>
      </c>
      <c r="Q179" t="str">
        <f>IFERROR(IFERROR(VLOOKUP($A179,'K-NETT'!$A$1:$AF$37898,15,FALSE),VLOOKUP($A179,'K-Wallet'!$A$1:$M$5000,9,FALSE)),"NOT VALID")</f>
        <v>NOT VALID</v>
      </c>
      <c r="R179" t="str">
        <f>IFERROR(IFERROR(VLOOKUP($A179,'K-NETT'!$A$1:$AF$37898,16,FALSE),VLOOKUP($A179,'K-Wallet'!$A$1:$M$5000,0,FALSE)),"NOT VALID")</f>
        <v>NOT VALID</v>
      </c>
      <c r="S179" t="str">
        <f>IFERROR(IFERROR(VLOOKUP($A179,'K-NETT'!$A$1:$AF$37898,17,FALSE),VLOOKUP($A179,'K-Wallet'!$A$1:$M$5000,0,FALSE)),"NOT VALID")</f>
        <v>NOT VALID</v>
      </c>
      <c r="T179" t="str">
        <f>IFERROR(IFERROR(VLOOKUP($A179,'K-NETT'!$A$1:$AF$37898,18,FALSE),VLOOKUP($A179,'K-Wallet'!$A$1:$M$5000,0,FALSE)),"NOT VALID")</f>
        <v>NOT VALID</v>
      </c>
      <c r="U179" t="str">
        <f>IFERROR(IFERROR(VLOOKUP($A179,'K-NETT'!$A$1:$AF$37898,19,FALSE),VLOOKUP($A179,'K-Wallet'!$A$1:$M$5000,0,FALSE)),"NOT VALID")</f>
        <v>NOT VALID</v>
      </c>
      <c r="V179" t="str">
        <f>IFERROR(IFERROR(VLOOKUP($A179,'K-NETT'!$A$1:$AF$37898,20,FALSE),VLOOKUP($A179,'K-Wallet'!$A$1:$M$5000,0,FALSE)),"NOT VALID")</f>
        <v>NOT VALID</v>
      </c>
      <c r="W179" t="str">
        <f>IFERROR(IFERROR(VLOOKUP($A179,'K-NETT'!$A$1:$AF$37898,22,FALSE),VLOOKUP($A179,'K-Wallet'!$A$1:$M$5000,0,FALSE)),"NOT VALID")</f>
        <v>NOT VALID</v>
      </c>
      <c r="X179" t="str">
        <f>IFERROR(IFERROR(VLOOKUP($A179,'K-NETT'!$A$1:$AF$37898,23,FALSE),VLOOKUP($A179,'K-Wallet'!$A$1:$M$5000,0,FALSE)),"NOT VALID")</f>
        <v>NOT VALID</v>
      </c>
      <c r="Y179" t="str">
        <f>IFERROR(IFERROR(VLOOKUP($A179,'K-NETT'!$A$1:$AF$37898,26,FALSE),VLOOKUP($A179,'K-Wallet'!$A$1:$M$5000,0,FALSE)),"NOT VALID")</f>
        <v>NOT VALID</v>
      </c>
      <c r="Z179" t="str">
        <f>IFERROR(IFERROR(VLOOKUP($A179,'K-NETT'!$A$1:$AF$37898,30,FALSE),VLOOKUP($A179,'K-Wallet'!$A$1:$M$5000,11,FALSE)),"NOT VALID")</f>
        <v>NOT VALID</v>
      </c>
      <c r="AA179" s="31" t="e">
        <f t="shared" si="5"/>
        <v>#VALUE!</v>
      </c>
    </row>
    <row r="180" spans="1:27" x14ac:dyDescent="0.25">
      <c r="A180" t="str">
        <f t="shared" si="4"/>
        <v>1738904199</v>
      </c>
      <c r="B180" s="1">
        <v>171</v>
      </c>
      <c r="C180">
        <v>1738904199</v>
      </c>
      <c r="D180" t="s">
        <v>42</v>
      </c>
      <c r="E180" t="s">
        <v>43</v>
      </c>
      <c r="F180" s="9">
        <v>490650</v>
      </c>
      <c r="G180" s="2">
        <v>44046</v>
      </c>
      <c r="H180" s="3">
        <v>0.25791666666666668</v>
      </c>
      <c r="I180" t="s">
        <v>44</v>
      </c>
      <c r="J180">
        <v>63832150601</v>
      </c>
      <c r="K180" s="4" t="s">
        <v>101</v>
      </c>
      <c r="N180" t="str">
        <f>IFERROR(IFERROR(VLOOKUP($A180,'K-NETT'!$A$1:$AF$37898,1,FALSE),VLOOKUP($A180,'K-Wallet'!$A$1:$M$5000,1,FALSE)),"NOT VALID")</f>
        <v>NOT VALID</v>
      </c>
      <c r="O180" t="str">
        <f>IFERROR(IFERROR(VLOOKUP($A180,'K-NETT'!$A$1:$AF$37898,11,FALSE),VLOOKUP($A180,'K-Wallet'!$A$1:$M$5000,0,FALSE)),"NOT VALID")</f>
        <v>NOT VALID</v>
      </c>
      <c r="P180" t="str">
        <f>IFERROR(IFERROR(VLOOKUP($A180,'K-NETT'!$A$1:$AF$37898,14,FALSE),VLOOKUP($A180,'K-Wallet'!$A$1:$M$5000,8,FALSE)),"NOT VALID")</f>
        <v>NOT VALID</v>
      </c>
      <c r="Q180" t="str">
        <f>IFERROR(IFERROR(VLOOKUP($A180,'K-NETT'!$A$1:$AF$37898,15,FALSE),VLOOKUP($A180,'K-Wallet'!$A$1:$M$5000,9,FALSE)),"NOT VALID")</f>
        <v>NOT VALID</v>
      </c>
      <c r="R180" t="str">
        <f>IFERROR(IFERROR(VLOOKUP($A180,'K-NETT'!$A$1:$AF$37898,16,FALSE),VLOOKUP($A180,'K-Wallet'!$A$1:$M$5000,0,FALSE)),"NOT VALID")</f>
        <v>NOT VALID</v>
      </c>
      <c r="S180" t="str">
        <f>IFERROR(IFERROR(VLOOKUP($A180,'K-NETT'!$A$1:$AF$37898,17,FALSE),VLOOKUP($A180,'K-Wallet'!$A$1:$M$5000,0,FALSE)),"NOT VALID")</f>
        <v>NOT VALID</v>
      </c>
      <c r="T180" t="str">
        <f>IFERROR(IFERROR(VLOOKUP($A180,'K-NETT'!$A$1:$AF$37898,18,FALSE),VLOOKUP($A180,'K-Wallet'!$A$1:$M$5000,0,FALSE)),"NOT VALID")</f>
        <v>NOT VALID</v>
      </c>
      <c r="U180" t="str">
        <f>IFERROR(IFERROR(VLOOKUP($A180,'K-NETT'!$A$1:$AF$37898,19,FALSE),VLOOKUP($A180,'K-Wallet'!$A$1:$M$5000,0,FALSE)),"NOT VALID")</f>
        <v>NOT VALID</v>
      </c>
      <c r="V180" t="str">
        <f>IFERROR(IFERROR(VLOOKUP($A180,'K-NETT'!$A$1:$AF$37898,20,FALSE),VLOOKUP($A180,'K-Wallet'!$A$1:$M$5000,0,FALSE)),"NOT VALID")</f>
        <v>NOT VALID</v>
      </c>
      <c r="W180" t="str">
        <f>IFERROR(IFERROR(VLOOKUP($A180,'K-NETT'!$A$1:$AF$37898,22,FALSE),VLOOKUP($A180,'K-Wallet'!$A$1:$M$5000,0,FALSE)),"NOT VALID")</f>
        <v>NOT VALID</v>
      </c>
      <c r="X180" t="str">
        <f>IFERROR(IFERROR(VLOOKUP($A180,'K-NETT'!$A$1:$AF$37898,23,FALSE),VLOOKUP($A180,'K-Wallet'!$A$1:$M$5000,0,FALSE)),"NOT VALID")</f>
        <v>NOT VALID</v>
      </c>
      <c r="Y180" t="str">
        <f>IFERROR(IFERROR(VLOOKUP($A180,'K-NETT'!$A$1:$AF$37898,26,FALSE),VLOOKUP($A180,'K-Wallet'!$A$1:$M$5000,0,FALSE)),"NOT VALID")</f>
        <v>NOT VALID</v>
      </c>
      <c r="Z180" t="str">
        <f>IFERROR(IFERROR(VLOOKUP($A180,'K-NETT'!$A$1:$AF$37898,30,FALSE),VLOOKUP($A180,'K-Wallet'!$A$1:$M$5000,11,FALSE)),"NOT VALID")</f>
        <v>NOT VALID</v>
      </c>
      <c r="AA180" s="31" t="e">
        <f t="shared" si="5"/>
        <v>#VALUE!</v>
      </c>
    </row>
    <row r="181" spans="1:27" x14ac:dyDescent="0.25">
      <c r="A181" t="str">
        <f t="shared" si="4"/>
        <v>1021114591</v>
      </c>
      <c r="B181" s="1">
        <v>172</v>
      </c>
      <c r="C181">
        <v>1021114591</v>
      </c>
      <c r="D181" t="s">
        <v>42</v>
      </c>
      <c r="E181" t="s">
        <v>43</v>
      </c>
      <c r="F181" s="9">
        <v>56650</v>
      </c>
      <c r="G181" s="2">
        <v>44046</v>
      </c>
      <c r="H181" s="3">
        <v>0.27376157407407409</v>
      </c>
      <c r="I181" t="s">
        <v>44</v>
      </c>
      <c r="J181">
        <v>63834215201</v>
      </c>
      <c r="K181" s="4" t="s">
        <v>101</v>
      </c>
      <c r="N181" t="str">
        <f>IFERROR(IFERROR(VLOOKUP($A181,'K-NETT'!$A$1:$AF$37898,1,FALSE),VLOOKUP($A181,'K-Wallet'!$A$1:$M$5000,1,FALSE)),"NOT VALID")</f>
        <v>NOT VALID</v>
      </c>
      <c r="O181" t="str">
        <f>IFERROR(IFERROR(VLOOKUP($A181,'K-NETT'!$A$1:$AF$37898,11,FALSE),VLOOKUP($A181,'K-Wallet'!$A$1:$M$5000,0,FALSE)),"NOT VALID")</f>
        <v>NOT VALID</v>
      </c>
      <c r="P181" t="str">
        <f>IFERROR(IFERROR(VLOOKUP($A181,'K-NETT'!$A$1:$AF$37898,14,FALSE),VLOOKUP($A181,'K-Wallet'!$A$1:$M$5000,8,FALSE)),"NOT VALID")</f>
        <v>NOT VALID</v>
      </c>
      <c r="Q181" t="str">
        <f>IFERROR(IFERROR(VLOOKUP($A181,'K-NETT'!$A$1:$AF$37898,15,FALSE),VLOOKUP($A181,'K-Wallet'!$A$1:$M$5000,9,FALSE)),"NOT VALID")</f>
        <v>NOT VALID</v>
      </c>
      <c r="R181" t="str">
        <f>IFERROR(IFERROR(VLOOKUP($A181,'K-NETT'!$A$1:$AF$37898,16,FALSE),VLOOKUP($A181,'K-Wallet'!$A$1:$M$5000,0,FALSE)),"NOT VALID")</f>
        <v>NOT VALID</v>
      </c>
      <c r="S181" t="str">
        <f>IFERROR(IFERROR(VLOOKUP($A181,'K-NETT'!$A$1:$AF$37898,17,FALSE),VLOOKUP($A181,'K-Wallet'!$A$1:$M$5000,0,FALSE)),"NOT VALID")</f>
        <v>NOT VALID</v>
      </c>
      <c r="T181" t="str">
        <f>IFERROR(IFERROR(VLOOKUP($A181,'K-NETT'!$A$1:$AF$37898,18,FALSE),VLOOKUP($A181,'K-Wallet'!$A$1:$M$5000,0,FALSE)),"NOT VALID")</f>
        <v>NOT VALID</v>
      </c>
      <c r="U181" t="str">
        <f>IFERROR(IFERROR(VLOOKUP($A181,'K-NETT'!$A$1:$AF$37898,19,FALSE),VLOOKUP($A181,'K-Wallet'!$A$1:$M$5000,0,FALSE)),"NOT VALID")</f>
        <v>NOT VALID</v>
      </c>
      <c r="V181" t="str">
        <f>IFERROR(IFERROR(VLOOKUP($A181,'K-NETT'!$A$1:$AF$37898,20,FALSE),VLOOKUP($A181,'K-Wallet'!$A$1:$M$5000,0,FALSE)),"NOT VALID")</f>
        <v>NOT VALID</v>
      </c>
      <c r="W181" t="str">
        <f>IFERROR(IFERROR(VLOOKUP($A181,'K-NETT'!$A$1:$AF$37898,22,FALSE),VLOOKUP($A181,'K-Wallet'!$A$1:$M$5000,0,FALSE)),"NOT VALID")</f>
        <v>NOT VALID</v>
      </c>
      <c r="X181" t="str">
        <f>IFERROR(IFERROR(VLOOKUP($A181,'K-NETT'!$A$1:$AF$37898,23,FALSE),VLOOKUP($A181,'K-Wallet'!$A$1:$M$5000,0,FALSE)),"NOT VALID")</f>
        <v>NOT VALID</v>
      </c>
      <c r="Y181" t="str">
        <f>IFERROR(IFERROR(VLOOKUP($A181,'K-NETT'!$A$1:$AF$37898,26,FALSE),VLOOKUP($A181,'K-Wallet'!$A$1:$M$5000,0,FALSE)),"NOT VALID")</f>
        <v>NOT VALID</v>
      </c>
      <c r="Z181" t="str">
        <f>IFERROR(IFERROR(VLOOKUP($A181,'K-NETT'!$A$1:$AF$37898,30,FALSE),VLOOKUP($A181,'K-Wallet'!$A$1:$M$5000,11,FALSE)),"NOT VALID")</f>
        <v>NOT VALID</v>
      </c>
      <c r="AA181" s="31" t="e">
        <f t="shared" si="5"/>
        <v>#VALUE!</v>
      </c>
    </row>
    <row r="182" spans="1:27" x14ac:dyDescent="0.25">
      <c r="A182" t="str">
        <f t="shared" si="4"/>
        <v>1376114111</v>
      </c>
      <c r="B182" s="1">
        <v>173</v>
      </c>
      <c r="C182">
        <v>1376114111</v>
      </c>
      <c r="D182" t="s">
        <v>42</v>
      </c>
      <c r="E182" t="s">
        <v>43</v>
      </c>
      <c r="F182" s="9">
        <v>64650</v>
      </c>
      <c r="G182" s="2">
        <v>44046</v>
      </c>
      <c r="H182" s="3">
        <v>0.27979166666666666</v>
      </c>
      <c r="I182" t="s">
        <v>44</v>
      </c>
      <c r="J182">
        <v>63835134201</v>
      </c>
      <c r="K182" s="4" t="s">
        <v>101</v>
      </c>
      <c r="N182" t="str">
        <f>IFERROR(IFERROR(VLOOKUP($A182,'K-NETT'!$A$1:$AF$37898,1,FALSE),VLOOKUP($A182,'K-Wallet'!$A$1:$M$5000,1,FALSE)),"NOT VALID")</f>
        <v>NOT VALID</v>
      </c>
      <c r="O182" t="str">
        <f>IFERROR(IFERROR(VLOOKUP($A182,'K-NETT'!$A$1:$AF$37898,11,FALSE),VLOOKUP($A182,'K-Wallet'!$A$1:$M$5000,0,FALSE)),"NOT VALID")</f>
        <v>NOT VALID</v>
      </c>
      <c r="P182" t="str">
        <f>IFERROR(IFERROR(VLOOKUP($A182,'K-NETT'!$A$1:$AF$37898,14,FALSE),VLOOKUP($A182,'K-Wallet'!$A$1:$M$5000,8,FALSE)),"NOT VALID")</f>
        <v>NOT VALID</v>
      </c>
      <c r="Q182" t="str">
        <f>IFERROR(IFERROR(VLOOKUP($A182,'K-NETT'!$A$1:$AF$37898,15,FALSE),VLOOKUP($A182,'K-Wallet'!$A$1:$M$5000,9,FALSE)),"NOT VALID")</f>
        <v>NOT VALID</v>
      </c>
      <c r="R182" t="str">
        <f>IFERROR(IFERROR(VLOOKUP($A182,'K-NETT'!$A$1:$AF$37898,16,FALSE),VLOOKUP($A182,'K-Wallet'!$A$1:$M$5000,0,FALSE)),"NOT VALID")</f>
        <v>NOT VALID</v>
      </c>
      <c r="S182" t="str">
        <f>IFERROR(IFERROR(VLOOKUP($A182,'K-NETT'!$A$1:$AF$37898,17,FALSE),VLOOKUP($A182,'K-Wallet'!$A$1:$M$5000,0,FALSE)),"NOT VALID")</f>
        <v>NOT VALID</v>
      </c>
      <c r="T182" t="str">
        <f>IFERROR(IFERROR(VLOOKUP($A182,'K-NETT'!$A$1:$AF$37898,18,FALSE),VLOOKUP($A182,'K-Wallet'!$A$1:$M$5000,0,FALSE)),"NOT VALID")</f>
        <v>NOT VALID</v>
      </c>
      <c r="U182" t="str">
        <f>IFERROR(IFERROR(VLOOKUP($A182,'K-NETT'!$A$1:$AF$37898,19,FALSE),VLOOKUP($A182,'K-Wallet'!$A$1:$M$5000,0,FALSE)),"NOT VALID")</f>
        <v>NOT VALID</v>
      </c>
      <c r="V182" t="str">
        <f>IFERROR(IFERROR(VLOOKUP($A182,'K-NETT'!$A$1:$AF$37898,20,FALSE),VLOOKUP($A182,'K-Wallet'!$A$1:$M$5000,0,FALSE)),"NOT VALID")</f>
        <v>NOT VALID</v>
      </c>
      <c r="W182" t="str">
        <f>IFERROR(IFERROR(VLOOKUP($A182,'K-NETT'!$A$1:$AF$37898,22,FALSE),VLOOKUP($A182,'K-Wallet'!$A$1:$M$5000,0,FALSE)),"NOT VALID")</f>
        <v>NOT VALID</v>
      </c>
      <c r="X182" t="str">
        <f>IFERROR(IFERROR(VLOOKUP($A182,'K-NETT'!$A$1:$AF$37898,23,FALSE),VLOOKUP($A182,'K-Wallet'!$A$1:$M$5000,0,FALSE)),"NOT VALID")</f>
        <v>NOT VALID</v>
      </c>
      <c r="Y182" t="str">
        <f>IFERROR(IFERROR(VLOOKUP($A182,'K-NETT'!$A$1:$AF$37898,26,FALSE),VLOOKUP($A182,'K-Wallet'!$A$1:$M$5000,0,FALSE)),"NOT VALID")</f>
        <v>NOT VALID</v>
      </c>
      <c r="Z182" t="str">
        <f>IFERROR(IFERROR(VLOOKUP($A182,'K-NETT'!$A$1:$AF$37898,30,FALSE),VLOOKUP($A182,'K-Wallet'!$A$1:$M$5000,11,FALSE)),"NOT VALID")</f>
        <v>NOT VALID</v>
      </c>
      <c r="AA182" s="31" t="e">
        <f t="shared" si="5"/>
        <v>#VALUE!</v>
      </c>
    </row>
    <row r="183" spans="1:27" x14ac:dyDescent="0.25">
      <c r="A183" t="str">
        <f t="shared" si="4"/>
        <v>1221214871</v>
      </c>
      <c r="B183" s="1">
        <v>174</v>
      </c>
      <c r="C183">
        <v>1221214871</v>
      </c>
      <c r="D183" t="s">
        <v>42</v>
      </c>
      <c r="E183" t="s">
        <v>43</v>
      </c>
      <c r="F183" s="9">
        <v>56650</v>
      </c>
      <c r="G183" s="2">
        <v>44046</v>
      </c>
      <c r="H183" s="3">
        <v>0.28521990740740738</v>
      </c>
      <c r="I183" t="s">
        <v>44</v>
      </c>
      <c r="J183">
        <v>63835994201</v>
      </c>
      <c r="K183" s="4" t="s">
        <v>101</v>
      </c>
      <c r="N183" t="str">
        <f>IFERROR(IFERROR(VLOOKUP($A183,'K-NETT'!$A$1:$AF$37898,1,FALSE),VLOOKUP($A183,'K-Wallet'!$A$1:$M$5000,1,FALSE)),"NOT VALID")</f>
        <v>NOT VALID</v>
      </c>
      <c r="O183" t="str">
        <f>IFERROR(IFERROR(VLOOKUP($A183,'K-NETT'!$A$1:$AF$37898,11,FALSE),VLOOKUP($A183,'K-Wallet'!$A$1:$M$5000,0,FALSE)),"NOT VALID")</f>
        <v>NOT VALID</v>
      </c>
      <c r="P183" t="str">
        <f>IFERROR(IFERROR(VLOOKUP($A183,'K-NETT'!$A$1:$AF$37898,14,FALSE),VLOOKUP($A183,'K-Wallet'!$A$1:$M$5000,8,FALSE)),"NOT VALID")</f>
        <v>NOT VALID</v>
      </c>
      <c r="Q183" t="str">
        <f>IFERROR(IFERROR(VLOOKUP($A183,'K-NETT'!$A$1:$AF$37898,15,FALSE),VLOOKUP($A183,'K-Wallet'!$A$1:$M$5000,9,FALSE)),"NOT VALID")</f>
        <v>NOT VALID</v>
      </c>
      <c r="R183" t="str">
        <f>IFERROR(IFERROR(VLOOKUP($A183,'K-NETT'!$A$1:$AF$37898,16,FALSE),VLOOKUP($A183,'K-Wallet'!$A$1:$M$5000,0,FALSE)),"NOT VALID")</f>
        <v>NOT VALID</v>
      </c>
      <c r="S183" t="str">
        <f>IFERROR(IFERROR(VLOOKUP($A183,'K-NETT'!$A$1:$AF$37898,17,FALSE),VLOOKUP($A183,'K-Wallet'!$A$1:$M$5000,0,FALSE)),"NOT VALID")</f>
        <v>NOT VALID</v>
      </c>
      <c r="T183" t="str">
        <f>IFERROR(IFERROR(VLOOKUP($A183,'K-NETT'!$A$1:$AF$37898,18,FALSE),VLOOKUP($A183,'K-Wallet'!$A$1:$M$5000,0,FALSE)),"NOT VALID")</f>
        <v>NOT VALID</v>
      </c>
      <c r="U183" t="str">
        <f>IFERROR(IFERROR(VLOOKUP($A183,'K-NETT'!$A$1:$AF$37898,19,FALSE),VLOOKUP($A183,'K-Wallet'!$A$1:$M$5000,0,FALSE)),"NOT VALID")</f>
        <v>NOT VALID</v>
      </c>
      <c r="V183" t="str">
        <f>IFERROR(IFERROR(VLOOKUP($A183,'K-NETT'!$A$1:$AF$37898,20,FALSE),VLOOKUP($A183,'K-Wallet'!$A$1:$M$5000,0,FALSE)),"NOT VALID")</f>
        <v>NOT VALID</v>
      </c>
      <c r="W183" t="str">
        <f>IFERROR(IFERROR(VLOOKUP($A183,'K-NETT'!$A$1:$AF$37898,22,FALSE),VLOOKUP($A183,'K-Wallet'!$A$1:$M$5000,0,FALSE)),"NOT VALID")</f>
        <v>NOT VALID</v>
      </c>
      <c r="X183" t="str">
        <f>IFERROR(IFERROR(VLOOKUP($A183,'K-NETT'!$A$1:$AF$37898,23,FALSE),VLOOKUP($A183,'K-Wallet'!$A$1:$M$5000,0,FALSE)),"NOT VALID")</f>
        <v>NOT VALID</v>
      </c>
      <c r="Y183" t="str">
        <f>IFERROR(IFERROR(VLOOKUP($A183,'K-NETT'!$A$1:$AF$37898,26,FALSE),VLOOKUP($A183,'K-Wallet'!$A$1:$M$5000,0,FALSE)),"NOT VALID")</f>
        <v>NOT VALID</v>
      </c>
      <c r="Z183" t="str">
        <f>IFERROR(IFERROR(VLOOKUP($A183,'K-NETT'!$A$1:$AF$37898,30,FALSE),VLOOKUP($A183,'K-Wallet'!$A$1:$M$5000,11,FALSE)),"NOT VALID")</f>
        <v>NOT VALID</v>
      </c>
      <c r="AA183" s="31" t="e">
        <f t="shared" si="5"/>
        <v>#VALUE!</v>
      </c>
    </row>
    <row r="184" spans="1:27" x14ac:dyDescent="0.25">
      <c r="A184" t="str">
        <f t="shared" si="4"/>
        <v>1399114524</v>
      </c>
      <c r="B184" s="1">
        <v>175</v>
      </c>
      <c r="C184">
        <v>1399114524</v>
      </c>
      <c r="D184" t="s">
        <v>42</v>
      </c>
      <c r="E184" t="s">
        <v>43</v>
      </c>
      <c r="F184" s="9">
        <v>987650</v>
      </c>
      <c r="G184" s="2">
        <v>44046</v>
      </c>
      <c r="H184" s="3">
        <v>0.28914351851851855</v>
      </c>
      <c r="I184" t="s">
        <v>44</v>
      </c>
      <c r="J184">
        <v>63836634901</v>
      </c>
      <c r="K184" s="4" t="s">
        <v>101</v>
      </c>
      <c r="N184" t="str">
        <f>IFERROR(IFERROR(VLOOKUP($A184,'K-NETT'!$A$1:$AF$37898,1,FALSE),VLOOKUP($A184,'K-Wallet'!$A$1:$M$5000,1,FALSE)),"NOT VALID")</f>
        <v>NOT VALID</v>
      </c>
      <c r="O184" t="str">
        <f>IFERROR(IFERROR(VLOOKUP($A184,'K-NETT'!$A$1:$AF$37898,11,FALSE),VLOOKUP($A184,'K-Wallet'!$A$1:$M$5000,0,FALSE)),"NOT VALID")</f>
        <v>NOT VALID</v>
      </c>
      <c r="P184" t="str">
        <f>IFERROR(IFERROR(VLOOKUP($A184,'K-NETT'!$A$1:$AF$37898,14,FALSE),VLOOKUP($A184,'K-Wallet'!$A$1:$M$5000,8,FALSE)),"NOT VALID")</f>
        <v>NOT VALID</v>
      </c>
      <c r="Q184" t="str">
        <f>IFERROR(IFERROR(VLOOKUP($A184,'K-NETT'!$A$1:$AF$37898,15,FALSE),VLOOKUP($A184,'K-Wallet'!$A$1:$M$5000,9,FALSE)),"NOT VALID")</f>
        <v>NOT VALID</v>
      </c>
      <c r="R184" t="str">
        <f>IFERROR(IFERROR(VLOOKUP($A184,'K-NETT'!$A$1:$AF$37898,16,FALSE),VLOOKUP($A184,'K-Wallet'!$A$1:$M$5000,0,FALSE)),"NOT VALID")</f>
        <v>NOT VALID</v>
      </c>
      <c r="S184" t="str">
        <f>IFERROR(IFERROR(VLOOKUP($A184,'K-NETT'!$A$1:$AF$37898,17,FALSE),VLOOKUP($A184,'K-Wallet'!$A$1:$M$5000,0,FALSE)),"NOT VALID")</f>
        <v>NOT VALID</v>
      </c>
      <c r="T184" t="str">
        <f>IFERROR(IFERROR(VLOOKUP($A184,'K-NETT'!$A$1:$AF$37898,18,FALSE),VLOOKUP($A184,'K-Wallet'!$A$1:$M$5000,0,FALSE)),"NOT VALID")</f>
        <v>NOT VALID</v>
      </c>
      <c r="U184" t="str">
        <f>IFERROR(IFERROR(VLOOKUP($A184,'K-NETT'!$A$1:$AF$37898,19,FALSE),VLOOKUP($A184,'K-Wallet'!$A$1:$M$5000,0,FALSE)),"NOT VALID")</f>
        <v>NOT VALID</v>
      </c>
      <c r="V184" t="str">
        <f>IFERROR(IFERROR(VLOOKUP($A184,'K-NETT'!$A$1:$AF$37898,20,FALSE),VLOOKUP($A184,'K-Wallet'!$A$1:$M$5000,0,FALSE)),"NOT VALID")</f>
        <v>NOT VALID</v>
      </c>
      <c r="W184" t="str">
        <f>IFERROR(IFERROR(VLOOKUP($A184,'K-NETT'!$A$1:$AF$37898,22,FALSE),VLOOKUP($A184,'K-Wallet'!$A$1:$M$5000,0,FALSE)),"NOT VALID")</f>
        <v>NOT VALID</v>
      </c>
      <c r="X184" t="str">
        <f>IFERROR(IFERROR(VLOOKUP($A184,'K-NETT'!$A$1:$AF$37898,23,FALSE),VLOOKUP($A184,'K-Wallet'!$A$1:$M$5000,0,FALSE)),"NOT VALID")</f>
        <v>NOT VALID</v>
      </c>
      <c r="Y184" t="str">
        <f>IFERROR(IFERROR(VLOOKUP($A184,'K-NETT'!$A$1:$AF$37898,26,FALSE),VLOOKUP($A184,'K-Wallet'!$A$1:$M$5000,0,FALSE)),"NOT VALID")</f>
        <v>NOT VALID</v>
      </c>
      <c r="Z184" t="str">
        <f>IFERROR(IFERROR(VLOOKUP($A184,'K-NETT'!$A$1:$AF$37898,30,FALSE),VLOOKUP($A184,'K-Wallet'!$A$1:$M$5000,11,FALSE)),"NOT VALID")</f>
        <v>NOT VALID</v>
      </c>
      <c r="AA184" s="31" t="e">
        <f t="shared" si="5"/>
        <v>#VALUE!</v>
      </c>
    </row>
    <row r="185" spans="1:27" x14ac:dyDescent="0.25">
      <c r="A185" t="str">
        <f t="shared" si="4"/>
        <v>1090714102</v>
      </c>
      <c r="B185" s="1">
        <v>176</v>
      </c>
      <c r="C185">
        <v>1090714102</v>
      </c>
      <c r="D185" t="s">
        <v>42</v>
      </c>
      <c r="E185" t="s">
        <v>43</v>
      </c>
      <c r="F185" s="9">
        <v>226650</v>
      </c>
      <c r="G185" s="2">
        <v>44046</v>
      </c>
      <c r="H185" s="3">
        <v>0.3444444444444445</v>
      </c>
      <c r="I185" t="s">
        <v>44</v>
      </c>
      <c r="J185">
        <v>63849871701</v>
      </c>
      <c r="K185" s="4" t="s">
        <v>101</v>
      </c>
      <c r="N185" t="str">
        <f>IFERROR(IFERROR(VLOOKUP($A185,'K-NETT'!$A$1:$AF$37898,1,FALSE),VLOOKUP($A185,'K-Wallet'!$A$1:$M$5000,1,FALSE)),"NOT VALID")</f>
        <v>NOT VALID</v>
      </c>
      <c r="O185" t="str">
        <f>IFERROR(IFERROR(VLOOKUP($A185,'K-NETT'!$A$1:$AF$37898,11,FALSE),VLOOKUP($A185,'K-Wallet'!$A$1:$M$5000,0,FALSE)),"NOT VALID")</f>
        <v>NOT VALID</v>
      </c>
      <c r="P185" t="str">
        <f>IFERROR(IFERROR(VLOOKUP($A185,'K-NETT'!$A$1:$AF$37898,14,FALSE),VLOOKUP($A185,'K-Wallet'!$A$1:$M$5000,8,FALSE)),"NOT VALID")</f>
        <v>NOT VALID</v>
      </c>
      <c r="Q185" t="str">
        <f>IFERROR(IFERROR(VLOOKUP($A185,'K-NETT'!$A$1:$AF$37898,15,FALSE),VLOOKUP($A185,'K-Wallet'!$A$1:$M$5000,9,FALSE)),"NOT VALID")</f>
        <v>NOT VALID</v>
      </c>
      <c r="R185" t="str">
        <f>IFERROR(IFERROR(VLOOKUP($A185,'K-NETT'!$A$1:$AF$37898,16,FALSE),VLOOKUP($A185,'K-Wallet'!$A$1:$M$5000,0,FALSE)),"NOT VALID")</f>
        <v>NOT VALID</v>
      </c>
      <c r="S185" t="str">
        <f>IFERROR(IFERROR(VLOOKUP($A185,'K-NETT'!$A$1:$AF$37898,17,FALSE),VLOOKUP($A185,'K-Wallet'!$A$1:$M$5000,0,FALSE)),"NOT VALID")</f>
        <v>NOT VALID</v>
      </c>
      <c r="T185" t="str">
        <f>IFERROR(IFERROR(VLOOKUP($A185,'K-NETT'!$A$1:$AF$37898,18,FALSE),VLOOKUP($A185,'K-Wallet'!$A$1:$M$5000,0,FALSE)),"NOT VALID")</f>
        <v>NOT VALID</v>
      </c>
      <c r="U185" t="str">
        <f>IFERROR(IFERROR(VLOOKUP($A185,'K-NETT'!$A$1:$AF$37898,19,FALSE),VLOOKUP($A185,'K-Wallet'!$A$1:$M$5000,0,FALSE)),"NOT VALID")</f>
        <v>NOT VALID</v>
      </c>
      <c r="V185" t="str">
        <f>IFERROR(IFERROR(VLOOKUP($A185,'K-NETT'!$A$1:$AF$37898,20,FALSE),VLOOKUP($A185,'K-Wallet'!$A$1:$M$5000,0,FALSE)),"NOT VALID")</f>
        <v>NOT VALID</v>
      </c>
      <c r="W185" t="str">
        <f>IFERROR(IFERROR(VLOOKUP($A185,'K-NETT'!$A$1:$AF$37898,22,FALSE),VLOOKUP($A185,'K-Wallet'!$A$1:$M$5000,0,FALSE)),"NOT VALID")</f>
        <v>NOT VALID</v>
      </c>
      <c r="X185" t="str">
        <f>IFERROR(IFERROR(VLOOKUP($A185,'K-NETT'!$A$1:$AF$37898,23,FALSE),VLOOKUP($A185,'K-Wallet'!$A$1:$M$5000,0,FALSE)),"NOT VALID")</f>
        <v>NOT VALID</v>
      </c>
      <c r="Y185" t="str">
        <f>IFERROR(IFERROR(VLOOKUP($A185,'K-NETT'!$A$1:$AF$37898,26,FALSE),VLOOKUP($A185,'K-Wallet'!$A$1:$M$5000,0,FALSE)),"NOT VALID")</f>
        <v>NOT VALID</v>
      </c>
      <c r="Z185" t="str">
        <f>IFERROR(IFERROR(VLOOKUP($A185,'K-NETT'!$A$1:$AF$37898,30,FALSE),VLOOKUP($A185,'K-Wallet'!$A$1:$M$5000,11,FALSE)),"NOT VALID")</f>
        <v>NOT VALID</v>
      </c>
      <c r="AA185" s="31" t="e">
        <f t="shared" si="5"/>
        <v>#VALUE!</v>
      </c>
    </row>
    <row r="186" spans="1:27" x14ac:dyDescent="0.25">
      <c r="A186" t="str">
        <f t="shared" si="4"/>
        <v>1683024578</v>
      </c>
      <c r="B186" s="1">
        <v>177</v>
      </c>
      <c r="C186">
        <v>1683024578</v>
      </c>
      <c r="D186" t="s">
        <v>42</v>
      </c>
      <c r="E186" t="s">
        <v>43</v>
      </c>
      <c r="F186" s="9">
        <v>626650</v>
      </c>
      <c r="G186" s="2">
        <v>44046</v>
      </c>
      <c r="H186" s="3">
        <v>0.38019675925925928</v>
      </c>
      <c r="I186" t="s">
        <v>44</v>
      </c>
      <c r="J186">
        <v>63862303701</v>
      </c>
      <c r="K186" s="4" t="s">
        <v>101</v>
      </c>
      <c r="N186" t="str">
        <f>IFERROR(IFERROR(VLOOKUP($A186,'K-NETT'!$A$1:$AF$37898,1,FALSE),VLOOKUP($A186,'K-Wallet'!$A$1:$M$5000,1,FALSE)),"NOT VALID")</f>
        <v>NOT VALID</v>
      </c>
      <c r="O186" t="str">
        <f>IFERROR(IFERROR(VLOOKUP($A186,'K-NETT'!$A$1:$AF$37898,11,FALSE),VLOOKUP($A186,'K-Wallet'!$A$1:$M$5000,0,FALSE)),"NOT VALID")</f>
        <v>NOT VALID</v>
      </c>
      <c r="P186" t="str">
        <f>IFERROR(IFERROR(VLOOKUP($A186,'K-NETT'!$A$1:$AF$37898,14,FALSE),VLOOKUP($A186,'K-Wallet'!$A$1:$M$5000,8,FALSE)),"NOT VALID")</f>
        <v>NOT VALID</v>
      </c>
      <c r="Q186" t="str">
        <f>IFERROR(IFERROR(VLOOKUP($A186,'K-NETT'!$A$1:$AF$37898,15,FALSE),VLOOKUP($A186,'K-Wallet'!$A$1:$M$5000,9,FALSE)),"NOT VALID")</f>
        <v>NOT VALID</v>
      </c>
      <c r="R186" t="str">
        <f>IFERROR(IFERROR(VLOOKUP($A186,'K-NETT'!$A$1:$AF$37898,16,FALSE),VLOOKUP($A186,'K-Wallet'!$A$1:$M$5000,0,FALSE)),"NOT VALID")</f>
        <v>NOT VALID</v>
      </c>
      <c r="S186" t="str">
        <f>IFERROR(IFERROR(VLOOKUP($A186,'K-NETT'!$A$1:$AF$37898,17,FALSE),VLOOKUP($A186,'K-Wallet'!$A$1:$M$5000,0,FALSE)),"NOT VALID")</f>
        <v>NOT VALID</v>
      </c>
      <c r="T186" t="str">
        <f>IFERROR(IFERROR(VLOOKUP($A186,'K-NETT'!$A$1:$AF$37898,18,FALSE),VLOOKUP($A186,'K-Wallet'!$A$1:$M$5000,0,FALSE)),"NOT VALID")</f>
        <v>NOT VALID</v>
      </c>
      <c r="U186" t="str">
        <f>IFERROR(IFERROR(VLOOKUP($A186,'K-NETT'!$A$1:$AF$37898,19,FALSE),VLOOKUP($A186,'K-Wallet'!$A$1:$M$5000,0,FALSE)),"NOT VALID")</f>
        <v>NOT VALID</v>
      </c>
      <c r="V186" t="str">
        <f>IFERROR(IFERROR(VLOOKUP($A186,'K-NETT'!$A$1:$AF$37898,20,FALSE),VLOOKUP($A186,'K-Wallet'!$A$1:$M$5000,0,FALSE)),"NOT VALID")</f>
        <v>NOT VALID</v>
      </c>
      <c r="W186" t="str">
        <f>IFERROR(IFERROR(VLOOKUP($A186,'K-NETT'!$A$1:$AF$37898,22,FALSE),VLOOKUP($A186,'K-Wallet'!$A$1:$M$5000,0,FALSE)),"NOT VALID")</f>
        <v>NOT VALID</v>
      </c>
      <c r="X186" t="str">
        <f>IFERROR(IFERROR(VLOOKUP($A186,'K-NETT'!$A$1:$AF$37898,23,FALSE),VLOOKUP($A186,'K-Wallet'!$A$1:$M$5000,0,FALSE)),"NOT VALID")</f>
        <v>NOT VALID</v>
      </c>
      <c r="Y186" t="str">
        <f>IFERROR(IFERROR(VLOOKUP($A186,'K-NETT'!$A$1:$AF$37898,26,FALSE),VLOOKUP($A186,'K-Wallet'!$A$1:$M$5000,0,FALSE)),"NOT VALID")</f>
        <v>NOT VALID</v>
      </c>
      <c r="Z186" t="str">
        <f>IFERROR(IFERROR(VLOOKUP($A186,'K-NETT'!$A$1:$AF$37898,30,FALSE),VLOOKUP($A186,'K-Wallet'!$A$1:$M$5000,11,FALSE)),"NOT VALID")</f>
        <v>NOT VALID</v>
      </c>
      <c r="AA186" s="31" t="e">
        <f t="shared" si="5"/>
        <v>#VALUE!</v>
      </c>
    </row>
    <row r="187" spans="1:27" x14ac:dyDescent="0.25">
      <c r="A187" t="str">
        <f t="shared" si="4"/>
        <v>1456024818</v>
      </c>
      <c r="B187" s="1">
        <v>178</v>
      </c>
      <c r="C187">
        <v>1456024818</v>
      </c>
      <c r="D187" t="s">
        <v>42</v>
      </c>
      <c r="E187" t="s">
        <v>43</v>
      </c>
      <c r="F187" s="9">
        <v>182650</v>
      </c>
      <c r="G187" s="2">
        <v>44046</v>
      </c>
      <c r="H187" s="3">
        <v>0.38375000000000004</v>
      </c>
      <c r="I187" t="s">
        <v>44</v>
      </c>
      <c r="J187">
        <v>63863780901</v>
      </c>
      <c r="K187" s="4" t="s">
        <v>101</v>
      </c>
      <c r="N187" t="str">
        <f>IFERROR(IFERROR(VLOOKUP($A187,'K-NETT'!$A$1:$AF$37898,1,FALSE),VLOOKUP($A187,'K-Wallet'!$A$1:$M$5000,1,FALSE)),"NOT VALID")</f>
        <v>NOT VALID</v>
      </c>
      <c r="O187" t="str">
        <f>IFERROR(IFERROR(VLOOKUP($A187,'K-NETT'!$A$1:$AF$37898,11,FALSE),VLOOKUP($A187,'K-Wallet'!$A$1:$M$5000,0,FALSE)),"NOT VALID")</f>
        <v>NOT VALID</v>
      </c>
      <c r="P187" t="str">
        <f>IFERROR(IFERROR(VLOOKUP($A187,'K-NETT'!$A$1:$AF$37898,14,FALSE),VLOOKUP($A187,'K-Wallet'!$A$1:$M$5000,8,FALSE)),"NOT VALID")</f>
        <v>NOT VALID</v>
      </c>
      <c r="Q187" t="str">
        <f>IFERROR(IFERROR(VLOOKUP($A187,'K-NETT'!$A$1:$AF$37898,15,FALSE),VLOOKUP($A187,'K-Wallet'!$A$1:$M$5000,9,FALSE)),"NOT VALID")</f>
        <v>NOT VALID</v>
      </c>
      <c r="R187" t="str">
        <f>IFERROR(IFERROR(VLOOKUP($A187,'K-NETT'!$A$1:$AF$37898,16,FALSE),VLOOKUP($A187,'K-Wallet'!$A$1:$M$5000,0,FALSE)),"NOT VALID")</f>
        <v>NOT VALID</v>
      </c>
      <c r="S187" t="str">
        <f>IFERROR(IFERROR(VLOOKUP($A187,'K-NETT'!$A$1:$AF$37898,17,FALSE),VLOOKUP($A187,'K-Wallet'!$A$1:$M$5000,0,FALSE)),"NOT VALID")</f>
        <v>NOT VALID</v>
      </c>
      <c r="T187" t="str">
        <f>IFERROR(IFERROR(VLOOKUP($A187,'K-NETT'!$A$1:$AF$37898,18,FALSE),VLOOKUP($A187,'K-Wallet'!$A$1:$M$5000,0,FALSE)),"NOT VALID")</f>
        <v>NOT VALID</v>
      </c>
      <c r="U187" t="str">
        <f>IFERROR(IFERROR(VLOOKUP($A187,'K-NETT'!$A$1:$AF$37898,19,FALSE),VLOOKUP($A187,'K-Wallet'!$A$1:$M$5000,0,FALSE)),"NOT VALID")</f>
        <v>NOT VALID</v>
      </c>
      <c r="V187" t="str">
        <f>IFERROR(IFERROR(VLOOKUP($A187,'K-NETT'!$A$1:$AF$37898,20,FALSE),VLOOKUP($A187,'K-Wallet'!$A$1:$M$5000,0,FALSE)),"NOT VALID")</f>
        <v>NOT VALID</v>
      </c>
      <c r="W187" t="str">
        <f>IFERROR(IFERROR(VLOOKUP($A187,'K-NETT'!$A$1:$AF$37898,22,FALSE),VLOOKUP($A187,'K-Wallet'!$A$1:$M$5000,0,FALSE)),"NOT VALID")</f>
        <v>NOT VALID</v>
      </c>
      <c r="X187" t="str">
        <f>IFERROR(IFERROR(VLOOKUP($A187,'K-NETT'!$A$1:$AF$37898,23,FALSE),VLOOKUP($A187,'K-Wallet'!$A$1:$M$5000,0,FALSE)),"NOT VALID")</f>
        <v>NOT VALID</v>
      </c>
      <c r="Y187" t="str">
        <f>IFERROR(IFERROR(VLOOKUP($A187,'K-NETT'!$A$1:$AF$37898,26,FALSE),VLOOKUP($A187,'K-Wallet'!$A$1:$M$5000,0,FALSE)),"NOT VALID")</f>
        <v>NOT VALID</v>
      </c>
      <c r="Z187" t="str">
        <f>IFERROR(IFERROR(VLOOKUP($A187,'K-NETT'!$A$1:$AF$37898,30,FALSE),VLOOKUP($A187,'K-Wallet'!$A$1:$M$5000,11,FALSE)),"NOT VALID")</f>
        <v>NOT VALID</v>
      </c>
      <c r="AA187" s="31" t="e">
        <f t="shared" si="5"/>
        <v>#VALUE!</v>
      </c>
    </row>
    <row r="188" spans="1:27" x14ac:dyDescent="0.25">
      <c r="A188" t="str">
        <f t="shared" si="4"/>
        <v>1674124798</v>
      </c>
      <c r="B188" s="1">
        <v>179</v>
      </c>
      <c r="C188">
        <v>1674124798</v>
      </c>
      <c r="D188" t="s">
        <v>42</v>
      </c>
      <c r="E188" t="s">
        <v>43</v>
      </c>
      <c r="F188" s="9">
        <v>964650</v>
      </c>
      <c r="G188" s="2">
        <v>44046</v>
      </c>
      <c r="H188" s="3">
        <v>0.39261574074074074</v>
      </c>
      <c r="I188" t="s">
        <v>44</v>
      </c>
      <c r="J188">
        <v>63867522401</v>
      </c>
      <c r="K188" s="4" t="s">
        <v>101</v>
      </c>
      <c r="N188" t="str">
        <f>IFERROR(IFERROR(VLOOKUP($A188,'K-NETT'!$A$1:$AF$37898,1,FALSE),VLOOKUP($A188,'K-Wallet'!$A$1:$M$5000,1,FALSE)),"NOT VALID")</f>
        <v>NOT VALID</v>
      </c>
      <c r="O188" t="str">
        <f>IFERROR(IFERROR(VLOOKUP($A188,'K-NETT'!$A$1:$AF$37898,11,FALSE),VLOOKUP($A188,'K-Wallet'!$A$1:$M$5000,0,FALSE)),"NOT VALID")</f>
        <v>NOT VALID</v>
      </c>
      <c r="P188" t="str">
        <f>IFERROR(IFERROR(VLOOKUP($A188,'K-NETT'!$A$1:$AF$37898,14,FALSE),VLOOKUP($A188,'K-Wallet'!$A$1:$M$5000,8,FALSE)),"NOT VALID")</f>
        <v>NOT VALID</v>
      </c>
      <c r="Q188" t="str">
        <f>IFERROR(IFERROR(VLOOKUP($A188,'K-NETT'!$A$1:$AF$37898,15,FALSE),VLOOKUP($A188,'K-Wallet'!$A$1:$M$5000,9,FALSE)),"NOT VALID")</f>
        <v>NOT VALID</v>
      </c>
      <c r="R188" t="str">
        <f>IFERROR(IFERROR(VLOOKUP($A188,'K-NETT'!$A$1:$AF$37898,16,FALSE),VLOOKUP($A188,'K-Wallet'!$A$1:$M$5000,0,FALSE)),"NOT VALID")</f>
        <v>NOT VALID</v>
      </c>
      <c r="S188" t="str">
        <f>IFERROR(IFERROR(VLOOKUP($A188,'K-NETT'!$A$1:$AF$37898,17,FALSE),VLOOKUP($A188,'K-Wallet'!$A$1:$M$5000,0,FALSE)),"NOT VALID")</f>
        <v>NOT VALID</v>
      </c>
      <c r="T188" t="str">
        <f>IFERROR(IFERROR(VLOOKUP($A188,'K-NETT'!$A$1:$AF$37898,18,FALSE),VLOOKUP($A188,'K-Wallet'!$A$1:$M$5000,0,FALSE)),"NOT VALID")</f>
        <v>NOT VALID</v>
      </c>
      <c r="U188" t="str">
        <f>IFERROR(IFERROR(VLOOKUP($A188,'K-NETT'!$A$1:$AF$37898,19,FALSE),VLOOKUP($A188,'K-Wallet'!$A$1:$M$5000,0,FALSE)),"NOT VALID")</f>
        <v>NOT VALID</v>
      </c>
      <c r="V188" t="str">
        <f>IFERROR(IFERROR(VLOOKUP($A188,'K-NETT'!$A$1:$AF$37898,20,FALSE),VLOOKUP($A188,'K-Wallet'!$A$1:$M$5000,0,FALSE)),"NOT VALID")</f>
        <v>NOT VALID</v>
      </c>
      <c r="W188" t="str">
        <f>IFERROR(IFERROR(VLOOKUP($A188,'K-NETT'!$A$1:$AF$37898,22,FALSE),VLOOKUP($A188,'K-Wallet'!$A$1:$M$5000,0,FALSE)),"NOT VALID")</f>
        <v>NOT VALID</v>
      </c>
      <c r="X188" t="str">
        <f>IFERROR(IFERROR(VLOOKUP($A188,'K-NETT'!$A$1:$AF$37898,23,FALSE),VLOOKUP($A188,'K-Wallet'!$A$1:$M$5000,0,FALSE)),"NOT VALID")</f>
        <v>NOT VALID</v>
      </c>
      <c r="Y188" t="str">
        <f>IFERROR(IFERROR(VLOOKUP($A188,'K-NETT'!$A$1:$AF$37898,26,FALSE),VLOOKUP($A188,'K-Wallet'!$A$1:$M$5000,0,FALSE)),"NOT VALID")</f>
        <v>NOT VALID</v>
      </c>
      <c r="Z188" t="str">
        <f>IFERROR(IFERROR(VLOOKUP($A188,'K-NETT'!$A$1:$AF$37898,30,FALSE),VLOOKUP($A188,'K-Wallet'!$A$1:$M$5000,11,FALSE)),"NOT VALID")</f>
        <v>NOT VALID</v>
      </c>
      <c r="AA188" s="31" t="e">
        <f t="shared" si="5"/>
        <v>#VALUE!</v>
      </c>
    </row>
    <row r="189" spans="1:27" x14ac:dyDescent="0.25">
      <c r="A189" t="str">
        <f t="shared" si="4"/>
        <v>1639224262</v>
      </c>
      <c r="B189" s="1">
        <v>180</v>
      </c>
      <c r="C189">
        <v>1639224262</v>
      </c>
      <c r="D189" t="s">
        <v>42</v>
      </c>
      <c r="E189" t="s">
        <v>43</v>
      </c>
      <c r="F189" s="9">
        <v>694650</v>
      </c>
      <c r="G189" s="2">
        <v>44046</v>
      </c>
      <c r="H189" s="3">
        <v>0.40979166666666672</v>
      </c>
      <c r="I189" t="s">
        <v>44</v>
      </c>
      <c r="J189">
        <v>63874896001</v>
      </c>
      <c r="K189" s="4" t="s">
        <v>101</v>
      </c>
      <c r="N189" t="str">
        <f>IFERROR(IFERROR(VLOOKUP($A189,'K-NETT'!$A$1:$AF$37898,1,FALSE),VLOOKUP($A189,'K-Wallet'!$A$1:$M$5000,1,FALSE)),"NOT VALID")</f>
        <v>NOT VALID</v>
      </c>
      <c r="O189" t="str">
        <f>IFERROR(IFERROR(VLOOKUP($A189,'K-NETT'!$A$1:$AF$37898,11,FALSE),VLOOKUP($A189,'K-Wallet'!$A$1:$M$5000,0,FALSE)),"NOT VALID")</f>
        <v>NOT VALID</v>
      </c>
      <c r="P189" t="str">
        <f>IFERROR(IFERROR(VLOOKUP($A189,'K-NETT'!$A$1:$AF$37898,14,FALSE),VLOOKUP($A189,'K-Wallet'!$A$1:$M$5000,8,FALSE)),"NOT VALID")</f>
        <v>NOT VALID</v>
      </c>
      <c r="Q189" t="str">
        <f>IFERROR(IFERROR(VLOOKUP($A189,'K-NETT'!$A$1:$AF$37898,15,FALSE),VLOOKUP($A189,'K-Wallet'!$A$1:$M$5000,9,FALSE)),"NOT VALID")</f>
        <v>NOT VALID</v>
      </c>
      <c r="R189" t="str">
        <f>IFERROR(IFERROR(VLOOKUP($A189,'K-NETT'!$A$1:$AF$37898,16,FALSE),VLOOKUP($A189,'K-Wallet'!$A$1:$M$5000,0,FALSE)),"NOT VALID")</f>
        <v>NOT VALID</v>
      </c>
      <c r="S189" t="str">
        <f>IFERROR(IFERROR(VLOOKUP($A189,'K-NETT'!$A$1:$AF$37898,17,FALSE),VLOOKUP($A189,'K-Wallet'!$A$1:$M$5000,0,FALSE)),"NOT VALID")</f>
        <v>NOT VALID</v>
      </c>
      <c r="T189" t="str">
        <f>IFERROR(IFERROR(VLOOKUP($A189,'K-NETT'!$A$1:$AF$37898,18,FALSE),VLOOKUP($A189,'K-Wallet'!$A$1:$M$5000,0,FALSE)),"NOT VALID")</f>
        <v>NOT VALID</v>
      </c>
      <c r="U189" t="str">
        <f>IFERROR(IFERROR(VLOOKUP($A189,'K-NETT'!$A$1:$AF$37898,19,FALSE),VLOOKUP($A189,'K-Wallet'!$A$1:$M$5000,0,FALSE)),"NOT VALID")</f>
        <v>NOT VALID</v>
      </c>
      <c r="V189" t="str">
        <f>IFERROR(IFERROR(VLOOKUP($A189,'K-NETT'!$A$1:$AF$37898,20,FALSE),VLOOKUP($A189,'K-Wallet'!$A$1:$M$5000,0,FALSE)),"NOT VALID")</f>
        <v>NOT VALID</v>
      </c>
      <c r="W189" t="str">
        <f>IFERROR(IFERROR(VLOOKUP($A189,'K-NETT'!$A$1:$AF$37898,22,FALSE),VLOOKUP($A189,'K-Wallet'!$A$1:$M$5000,0,FALSE)),"NOT VALID")</f>
        <v>NOT VALID</v>
      </c>
      <c r="X189" t="str">
        <f>IFERROR(IFERROR(VLOOKUP($A189,'K-NETT'!$A$1:$AF$37898,23,FALSE),VLOOKUP($A189,'K-Wallet'!$A$1:$M$5000,0,FALSE)),"NOT VALID")</f>
        <v>NOT VALID</v>
      </c>
      <c r="Y189" t="str">
        <f>IFERROR(IFERROR(VLOOKUP($A189,'K-NETT'!$A$1:$AF$37898,26,FALSE),VLOOKUP($A189,'K-Wallet'!$A$1:$M$5000,0,FALSE)),"NOT VALID")</f>
        <v>NOT VALID</v>
      </c>
      <c r="Z189" t="str">
        <f>IFERROR(IFERROR(VLOOKUP($A189,'K-NETT'!$A$1:$AF$37898,30,FALSE),VLOOKUP($A189,'K-Wallet'!$A$1:$M$5000,11,FALSE)),"NOT VALID")</f>
        <v>NOT VALID</v>
      </c>
      <c r="AA189" s="31" t="e">
        <f t="shared" si="5"/>
        <v>#VALUE!</v>
      </c>
    </row>
    <row r="190" spans="1:27" x14ac:dyDescent="0.25">
      <c r="A190" t="str">
        <f t="shared" si="4"/>
        <v>1330324283</v>
      </c>
      <c r="B190" s="1">
        <v>181</v>
      </c>
      <c r="C190">
        <v>1330324283</v>
      </c>
      <c r="D190" t="s">
        <v>42</v>
      </c>
      <c r="E190" t="s">
        <v>43</v>
      </c>
      <c r="F190" s="9">
        <v>768650</v>
      </c>
      <c r="G190" s="2">
        <v>44046</v>
      </c>
      <c r="H190" s="3">
        <v>0.41085648148148146</v>
      </c>
      <c r="I190" t="s">
        <v>44</v>
      </c>
      <c r="J190">
        <v>63875348901</v>
      </c>
      <c r="K190" s="4" t="s">
        <v>101</v>
      </c>
      <c r="N190" t="str">
        <f>IFERROR(IFERROR(VLOOKUP($A190,'K-NETT'!$A$1:$AF$37898,1,FALSE),VLOOKUP($A190,'K-Wallet'!$A$1:$M$5000,1,FALSE)),"NOT VALID")</f>
        <v>NOT VALID</v>
      </c>
      <c r="O190" t="str">
        <f>IFERROR(IFERROR(VLOOKUP($A190,'K-NETT'!$A$1:$AF$37898,11,FALSE),VLOOKUP($A190,'K-Wallet'!$A$1:$M$5000,0,FALSE)),"NOT VALID")</f>
        <v>NOT VALID</v>
      </c>
      <c r="P190" t="str">
        <f>IFERROR(IFERROR(VLOOKUP($A190,'K-NETT'!$A$1:$AF$37898,14,FALSE),VLOOKUP($A190,'K-Wallet'!$A$1:$M$5000,8,FALSE)),"NOT VALID")</f>
        <v>NOT VALID</v>
      </c>
      <c r="Q190" t="str">
        <f>IFERROR(IFERROR(VLOOKUP($A190,'K-NETT'!$A$1:$AF$37898,15,FALSE),VLOOKUP($A190,'K-Wallet'!$A$1:$M$5000,9,FALSE)),"NOT VALID")</f>
        <v>NOT VALID</v>
      </c>
      <c r="R190" t="str">
        <f>IFERROR(IFERROR(VLOOKUP($A190,'K-NETT'!$A$1:$AF$37898,16,FALSE),VLOOKUP($A190,'K-Wallet'!$A$1:$M$5000,0,FALSE)),"NOT VALID")</f>
        <v>NOT VALID</v>
      </c>
      <c r="S190" t="str">
        <f>IFERROR(IFERROR(VLOOKUP($A190,'K-NETT'!$A$1:$AF$37898,17,FALSE),VLOOKUP($A190,'K-Wallet'!$A$1:$M$5000,0,FALSE)),"NOT VALID")</f>
        <v>NOT VALID</v>
      </c>
      <c r="T190" t="str">
        <f>IFERROR(IFERROR(VLOOKUP($A190,'K-NETT'!$A$1:$AF$37898,18,FALSE),VLOOKUP($A190,'K-Wallet'!$A$1:$M$5000,0,FALSE)),"NOT VALID")</f>
        <v>NOT VALID</v>
      </c>
      <c r="U190" t="str">
        <f>IFERROR(IFERROR(VLOOKUP($A190,'K-NETT'!$A$1:$AF$37898,19,FALSE),VLOOKUP($A190,'K-Wallet'!$A$1:$M$5000,0,FALSE)),"NOT VALID")</f>
        <v>NOT VALID</v>
      </c>
      <c r="V190" t="str">
        <f>IFERROR(IFERROR(VLOOKUP($A190,'K-NETT'!$A$1:$AF$37898,20,FALSE),VLOOKUP($A190,'K-Wallet'!$A$1:$M$5000,0,FALSE)),"NOT VALID")</f>
        <v>NOT VALID</v>
      </c>
      <c r="W190" t="str">
        <f>IFERROR(IFERROR(VLOOKUP($A190,'K-NETT'!$A$1:$AF$37898,22,FALSE),VLOOKUP($A190,'K-Wallet'!$A$1:$M$5000,0,FALSE)),"NOT VALID")</f>
        <v>NOT VALID</v>
      </c>
      <c r="X190" t="str">
        <f>IFERROR(IFERROR(VLOOKUP($A190,'K-NETT'!$A$1:$AF$37898,23,FALSE),VLOOKUP($A190,'K-Wallet'!$A$1:$M$5000,0,FALSE)),"NOT VALID")</f>
        <v>NOT VALID</v>
      </c>
      <c r="Y190" t="str">
        <f>IFERROR(IFERROR(VLOOKUP($A190,'K-NETT'!$A$1:$AF$37898,26,FALSE),VLOOKUP($A190,'K-Wallet'!$A$1:$M$5000,0,FALSE)),"NOT VALID")</f>
        <v>NOT VALID</v>
      </c>
      <c r="Z190" t="str">
        <f>IFERROR(IFERROR(VLOOKUP($A190,'K-NETT'!$A$1:$AF$37898,30,FALSE),VLOOKUP($A190,'K-Wallet'!$A$1:$M$5000,11,FALSE)),"NOT VALID")</f>
        <v>NOT VALID</v>
      </c>
      <c r="AA190" s="31" t="e">
        <f t="shared" si="5"/>
        <v>#VALUE!</v>
      </c>
    </row>
    <row r="191" spans="1:27" x14ac:dyDescent="0.25">
      <c r="A191" t="str">
        <f t="shared" si="4"/>
        <v>218052330</v>
      </c>
      <c r="B191" s="1">
        <v>182</v>
      </c>
      <c r="C191">
        <v>218052330</v>
      </c>
      <c r="D191" t="s">
        <v>63</v>
      </c>
      <c r="E191" t="s">
        <v>43</v>
      </c>
      <c r="F191" s="9">
        <v>500000</v>
      </c>
      <c r="G191" s="2">
        <v>44046</v>
      </c>
      <c r="H191" s="3">
        <v>0.41216435185185185</v>
      </c>
      <c r="I191" t="s">
        <v>44</v>
      </c>
      <c r="J191">
        <v>63875883701</v>
      </c>
      <c r="K191" s="4" t="s">
        <v>101</v>
      </c>
      <c r="N191" t="str">
        <f>IFERROR(IFERROR(VLOOKUP($A191,'K-NETT'!$A$1:$AF$37898,1,FALSE),VLOOKUP($A191,'K-Wallet'!$A$1:$M$5000,1,FALSE)),"NOT VALID")</f>
        <v>218052330</v>
      </c>
      <c r="O191" t="str">
        <f>IFERROR(IFERROR(VLOOKUP($A191,'K-NETT'!$A$1:$AF$37898,11,FALSE),VLOOKUP($A191,'K-Wallet'!$A$1:$M$5000,0,FALSE)),"NOT VALID")</f>
        <v>NOT VALID</v>
      </c>
      <c r="P191" t="str">
        <f>IFERROR(IFERROR(VLOOKUP($A191,'K-NETT'!$A$1:$AF$37898,14,FALSE),VLOOKUP($A191,'K-Wallet'!$A$1:$M$5000,8,FALSE)),"NOT VALID")</f>
        <v>IDJHAKA04155</v>
      </c>
      <c r="Q191" t="str">
        <f>IFERROR(IFERROR(VLOOKUP($A191,'K-NETT'!$A$1:$AF$37898,15,FALSE),VLOOKUP($A191,'K-Wallet'!$A$1:$M$5000,9,FALSE)),"NOT VALID")</f>
        <v>SEKARPUSPITASARI</v>
      </c>
      <c r="R191" t="str">
        <f>IFERROR(IFERROR(VLOOKUP($A191,'K-NETT'!$A$1:$AF$37898,16,FALSE),VLOOKUP($A191,'K-Wallet'!$A$1:$M$5000,0,FALSE)),"NOT VALID")</f>
        <v>NOT VALID</v>
      </c>
      <c r="S191" t="str">
        <f>IFERROR(IFERROR(VLOOKUP($A191,'K-NETT'!$A$1:$AF$37898,17,FALSE),VLOOKUP($A191,'K-Wallet'!$A$1:$M$5000,0,FALSE)),"NOT VALID")</f>
        <v>NOT VALID</v>
      </c>
      <c r="T191" t="str">
        <f>IFERROR(IFERROR(VLOOKUP($A191,'K-NETT'!$A$1:$AF$37898,18,FALSE),VLOOKUP($A191,'K-Wallet'!$A$1:$M$5000,0,FALSE)),"NOT VALID")</f>
        <v>NOT VALID</v>
      </c>
      <c r="U191" t="str">
        <f>IFERROR(IFERROR(VLOOKUP($A191,'K-NETT'!$A$1:$AF$37898,19,FALSE),VLOOKUP($A191,'K-Wallet'!$A$1:$M$5000,0,FALSE)),"NOT VALID")</f>
        <v>NOT VALID</v>
      </c>
      <c r="V191" t="str">
        <f>IFERROR(IFERROR(VLOOKUP($A191,'K-NETT'!$A$1:$AF$37898,20,FALSE),VLOOKUP($A191,'K-Wallet'!$A$1:$M$5000,0,FALSE)),"NOT VALID")</f>
        <v>NOT VALID</v>
      </c>
      <c r="W191" t="str">
        <f>IFERROR(IFERROR(VLOOKUP($A191,'K-NETT'!$A$1:$AF$37898,22,FALSE),VLOOKUP($A191,'K-Wallet'!$A$1:$M$5000,0,FALSE)),"NOT VALID")</f>
        <v>NOT VALID</v>
      </c>
      <c r="X191" t="str">
        <f>IFERROR(IFERROR(VLOOKUP($A191,'K-NETT'!$A$1:$AF$37898,23,FALSE),VLOOKUP($A191,'K-Wallet'!$A$1:$M$5000,0,FALSE)),"NOT VALID")</f>
        <v>NOT VALID</v>
      </c>
      <c r="Y191" t="str">
        <f>IFERROR(IFERROR(VLOOKUP($A191,'K-NETT'!$A$1:$AF$37898,26,FALSE),VLOOKUP($A191,'K-Wallet'!$A$1:$M$5000,0,FALSE)),"NOT VALID")</f>
        <v>NOT VALID</v>
      </c>
      <c r="Z191" t="str">
        <f>IFERROR(IFERROR(VLOOKUP($A191,'K-NETT'!$A$1:$AF$37898,30,FALSE),VLOOKUP($A191,'K-Wallet'!$A$1:$M$5000,11,FALSE)),"NOT VALID")</f>
        <v xml:space="preserve"> TOP UP K-WALLET</v>
      </c>
      <c r="AA191" s="31" t="e">
        <f t="shared" si="5"/>
        <v>#VALUE!</v>
      </c>
    </row>
    <row r="192" spans="1:27" x14ac:dyDescent="0.25">
      <c r="A192" t="str">
        <f t="shared" si="4"/>
        <v>1893324741</v>
      </c>
      <c r="B192" s="1">
        <v>183</v>
      </c>
      <c r="C192">
        <v>1893324741</v>
      </c>
      <c r="D192" t="s">
        <v>42</v>
      </c>
      <c r="E192" t="s">
        <v>43</v>
      </c>
      <c r="F192" s="9">
        <v>316650</v>
      </c>
      <c r="G192" s="2">
        <v>44046</v>
      </c>
      <c r="H192" s="3">
        <v>0.4157986111111111</v>
      </c>
      <c r="I192" t="s">
        <v>44</v>
      </c>
      <c r="J192">
        <v>63877443701</v>
      </c>
      <c r="K192" s="4" t="s">
        <v>101</v>
      </c>
      <c r="N192" t="str">
        <f>IFERROR(IFERROR(VLOOKUP($A192,'K-NETT'!$A$1:$AF$37898,1,FALSE),VLOOKUP($A192,'K-Wallet'!$A$1:$M$5000,1,FALSE)),"NOT VALID")</f>
        <v>NOT VALID</v>
      </c>
      <c r="O192" t="str">
        <f>IFERROR(IFERROR(VLOOKUP($A192,'K-NETT'!$A$1:$AF$37898,11,FALSE),VLOOKUP($A192,'K-Wallet'!$A$1:$M$5000,0,FALSE)),"NOT VALID")</f>
        <v>NOT VALID</v>
      </c>
      <c r="P192" t="str">
        <f>IFERROR(IFERROR(VLOOKUP($A192,'K-NETT'!$A$1:$AF$37898,14,FALSE),VLOOKUP($A192,'K-Wallet'!$A$1:$M$5000,8,FALSE)),"NOT VALID")</f>
        <v>NOT VALID</v>
      </c>
      <c r="Q192" t="str">
        <f>IFERROR(IFERROR(VLOOKUP($A192,'K-NETT'!$A$1:$AF$37898,15,FALSE),VLOOKUP($A192,'K-Wallet'!$A$1:$M$5000,9,FALSE)),"NOT VALID")</f>
        <v>NOT VALID</v>
      </c>
      <c r="R192" t="str">
        <f>IFERROR(IFERROR(VLOOKUP($A192,'K-NETT'!$A$1:$AF$37898,16,FALSE),VLOOKUP($A192,'K-Wallet'!$A$1:$M$5000,0,FALSE)),"NOT VALID")</f>
        <v>NOT VALID</v>
      </c>
      <c r="S192" t="str">
        <f>IFERROR(IFERROR(VLOOKUP($A192,'K-NETT'!$A$1:$AF$37898,17,FALSE),VLOOKUP($A192,'K-Wallet'!$A$1:$M$5000,0,FALSE)),"NOT VALID")</f>
        <v>NOT VALID</v>
      </c>
      <c r="T192" t="str">
        <f>IFERROR(IFERROR(VLOOKUP($A192,'K-NETT'!$A$1:$AF$37898,18,FALSE),VLOOKUP($A192,'K-Wallet'!$A$1:$M$5000,0,FALSE)),"NOT VALID")</f>
        <v>NOT VALID</v>
      </c>
      <c r="U192" t="str">
        <f>IFERROR(IFERROR(VLOOKUP($A192,'K-NETT'!$A$1:$AF$37898,19,FALSE),VLOOKUP($A192,'K-Wallet'!$A$1:$M$5000,0,FALSE)),"NOT VALID")</f>
        <v>NOT VALID</v>
      </c>
      <c r="V192" t="str">
        <f>IFERROR(IFERROR(VLOOKUP($A192,'K-NETT'!$A$1:$AF$37898,20,FALSE),VLOOKUP($A192,'K-Wallet'!$A$1:$M$5000,0,FALSE)),"NOT VALID")</f>
        <v>NOT VALID</v>
      </c>
      <c r="W192" t="str">
        <f>IFERROR(IFERROR(VLOOKUP($A192,'K-NETT'!$A$1:$AF$37898,22,FALSE),VLOOKUP($A192,'K-Wallet'!$A$1:$M$5000,0,FALSE)),"NOT VALID")</f>
        <v>NOT VALID</v>
      </c>
      <c r="X192" t="str">
        <f>IFERROR(IFERROR(VLOOKUP($A192,'K-NETT'!$A$1:$AF$37898,23,FALSE),VLOOKUP($A192,'K-Wallet'!$A$1:$M$5000,0,FALSE)),"NOT VALID")</f>
        <v>NOT VALID</v>
      </c>
      <c r="Y192" t="str">
        <f>IFERROR(IFERROR(VLOOKUP($A192,'K-NETT'!$A$1:$AF$37898,26,FALSE),VLOOKUP($A192,'K-Wallet'!$A$1:$M$5000,0,FALSE)),"NOT VALID")</f>
        <v>NOT VALID</v>
      </c>
      <c r="Z192" t="str">
        <f>IFERROR(IFERROR(VLOOKUP($A192,'K-NETT'!$A$1:$AF$37898,30,FALSE),VLOOKUP($A192,'K-Wallet'!$A$1:$M$5000,11,FALSE)),"NOT VALID")</f>
        <v>NOT VALID</v>
      </c>
      <c r="AA192" s="31" t="e">
        <f t="shared" si="5"/>
        <v>#VALUE!</v>
      </c>
    </row>
    <row r="193" spans="1:27" x14ac:dyDescent="0.25">
      <c r="A193" t="str">
        <f t="shared" si="4"/>
        <v>1894324669</v>
      </c>
      <c r="B193" s="1">
        <v>184</v>
      </c>
      <c r="C193">
        <v>1894324669</v>
      </c>
      <c r="D193" t="s">
        <v>42</v>
      </c>
      <c r="E193" t="s">
        <v>43</v>
      </c>
      <c r="F193" s="9">
        <v>1956650</v>
      </c>
      <c r="G193" s="2">
        <v>44046</v>
      </c>
      <c r="H193" s="3">
        <v>0.41606481481481478</v>
      </c>
      <c r="I193" t="s">
        <v>44</v>
      </c>
      <c r="J193">
        <v>63877652101</v>
      </c>
      <c r="K193" s="4" t="s">
        <v>101</v>
      </c>
      <c r="N193" t="str">
        <f>IFERROR(IFERROR(VLOOKUP($A193,'K-NETT'!$A$1:$AF$37898,1,FALSE),VLOOKUP($A193,'K-Wallet'!$A$1:$M$5000,1,FALSE)),"NOT VALID")</f>
        <v>NOT VALID</v>
      </c>
      <c r="O193" t="str">
        <f>IFERROR(IFERROR(VLOOKUP($A193,'K-NETT'!$A$1:$AF$37898,11,FALSE),VLOOKUP($A193,'K-Wallet'!$A$1:$M$5000,0,FALSE)),"NOT VALID")</f>
        <v>NOT VALID</v>
      </c>
      <c r="P193" t="str">
        <f>IFERROR(IFERROR(VLOOKUP($A193,'K-NETT'!$A$1:$AF$37898,14,FALSE),VLOOKUP($A193,'K-Wallet'!$A$1:$M$5000,8,FALSE)),"NOT VALID")</f>
        <v>NOT VALID</v>
      </c>
      <c r="Q193" t="str">
        <f>IFERROR(IFERROR(VLOOKUP($A193,'K-NETT'!$A$1:$AF$37898,15,FALSE),VLOOKUP($A193,'K-Wallet'!$A$1:$M$5000,9,FALSE)),"NOT VALID")</f>
        <v>NOT VALID</v>
      </c>
      <c r="R193" t="str">
        <f>IFERROR(IFERROR(VLOOKUP($A193,'K-NETT'!$A$1:$AF$37898,16,FALSE),VLOOKUP($A193,'K-Wallet'!$A$1:$M$5000,0,FALSE)),"NOT VALID")</f>
        <v>NOT VALID</v>
      </c>
      <c r="S193" t="str">
        <f>IFERROR(IFERROR(VLOOKUP($A193,'K-NETT'!$A$1:$AF$37898,17,FALSE),VLOOKUP($A193,'K-Wallet'!$A$1:$M$5000,0,FALSE)),"NOT VALID")</f>
        <v>NOT VALID</v>
      </c>
      <c r="T193" t="str">
        <f>IFERROR(IFERROR(VLOOKUP($A193,'K-NETT'!$A$1:$AF$37898,18,FALSE),VLOOKUP($A193,'K-Wallet'!$A$1:$M$5000,0,FALSE)),"NOT VALID")</f>
        <v>NOT VALID</v>
      </c>
      <c r="U193" t="str">
        <f>IFERROR(IFERROR(VLOOKUP($A193,'K-NETT'!$A$1:$AF$37898,19,FALSE),VLOOKUP($A193,'K-Wallet'!$A$1:$M$5000,0,FALSE)),"NOT VALID")</f>
        <v>NOT VALID</v>
      </c>
      <c r="V193" t="str">
        <f>IFERROR(IFERROR(VLOOKUP($A193,'K-NETT'!$A$1:$AF$37898,20,FALSE),VLOOKUP($A193,'K-Wallet'!$A$1:$M$5000,0,FALSE)),"NOT VALID")</f>
        <v>NOT VALID</v>
      </c>
      <c r="W193" t="str">
        <f>IFERROR(IFERROR(VLOOKUP($A193,'K-NETT'!$A$1:$AF$37898,22,FALSE),VLOOKUP($A193,'K-Wallet'!$A$1:$M$5000,0,FALSE)),"NOT VALID")</f>
        <v>NOT VALID</v>
      </c>
      <c r="X193" t="str">
        <f>IFERROR(IFERROR(VLOOKUP($A193,'K-NETT'!$A$1:$AF$37898,23,FALSE),VLOOKUP($A193,'K-Wallet'!$A$1:$M$5000,0,FALSE)),"NOT VALID")</f>
        <v>NOT VALID</v>
      </c>
      <c r="Y193" t="str">
        <f>IFERROR(IFERROR(VLOOKUP($A193,'K-NETT'!$A$1:$AF$37898,26,FALSE),VLOOKUP($A193,'K-Wallet'!$A$1:$M$5000,0,FALSE)),"NOT VALID")</f>
        <v>NOT VALID</v>
      </c>
      <c r="Z193" t="str">
        <f>IFERROR(IFERROR(VLOOKUP($A193,'K-NETT'!$A$1:$AF$37898,30,FALSE),VLOOKUP($A193,'K-Wallet'!$A$1:$M$5000,11,FALSE)),"NOT VALID")</f>
        <v>NOT VALID</v>
      </c>
      <c r="AA193" s="31" t="e">
        <f t="shared" si="5"/>
        <v>#VALUE!</v>
      </c>
    </row>
    <row r="194" spans="1:27" x14ac:dyDescent="0.25">
      <c r="A194" t="str">
        <f t="shared" si="4"/>
        <v>1855324866</v>
      </c>
      <c r="B194" s="1">
        <v>185</v>
      </c>
      <c r="C194">
        <v>1855324866</v>
      </c>
      <c r="D194" t="s">
        <v>42</v>
      </c>
      <c r="E194" t="s">
        <v>43</v>
      </c>
      <c r="F194" s="9">
        <v>1004650</v>
      </c>
      <c r="G194" s="2">
        <v>44046</v>
      </c>
      <c r="H194" s="3">
        <v>0.41817129629629629</v>
      </c>
      <c r="I194" t="s">
        <v>44</v>
      </c>
      <c r="J194">
        <v>63878555101</v>
      </c>
      <c r="K194" s="4" t="s">
        <v>101</v>
      </c>
      <c r="N194" t="str">
        <f>IFERROR(IFERROR(VLOOKUP($A194,'K-NETT'!$A$1:$AF$37898,1,FALSE),VLOOKUP($A194,'K-Wallet'!$A$1:$M$5000,1,FALSE)),"NOT VALID")</f>
        <v>NOT VALID</v>
      </c>
      <c r="O194" t="str">
        <f>IFERROR(IFERROR(VLOOKUP($A194,'K-NETT'!$A$1:$AF$37898,11,FALSE),VLOOKUP($A194,'K-Wallet'!$A$1:$M$5000,0,FALSE)),"NOT VALID")</f>
        <v>NOT VALID</v>
      </c>
      <c r="P194" t="str">
        <f>IFERROR(IFERROR(VLOOKUP($A194,'K-NETT'!$A$1:$AF$37898,14,FALSE),VLOOKUP($A194,'K-Wallet'!$A$1:$M$5000,8,FALSE)),"NOT VALID")</f>
        <v>NOT VALID</v>
      </c>
      <c r="Q194" t="str">
        <f>IFERROR(IFERROR(VLOOKUP($A194,'K-NETT'!$A$1:$AF$37898,15,FALSE),VLOOKUP($A194,'K-Wallet'!$A$1:$M$5000,9,FALSE)),"NOT VALID")</f>
        <v>NOT VALID</v>
      </c>
      <c r="R194" t="str">
        <f>IFERROR(IFERROR(VLOOKUP($A194,'K-NETT'!$A$1:$AF$37898,16,FALSE),VLOOKUP($A194,'K-Wallet'!$A$1:$M$5000,0,FALSE)),"NOT VALID")</f>
        <v>NOT VALID</v>
      </c>
      <c r="S194" t="str">
        <f>IFERROR(IFERROR(VLOOKUP($A194,'K-NETT'!$A$1:$AF$37898,17,FALSE),VLOOKUP($A194,'K-Wallet'!$A$1:$M$5000,0,FALSE)),"NOT VALID")</f>
        <v>NOT VALID</v>
      </c>
      <c r="T194" t="str">
        <f>IFERROR(IFERROR(VLOOKUP($A194,'K-NETT'!$A$1:$AF$37898,18,FALSE),VLOOKUP($A194,'K-Wallet'!$A$1:$M$5000,0,FALSE)),"NOT VALID")</f>
        <v>NOT VALID</v>
      </c>
      <c r="U194" t="str">
        <f>IFERROR(IFERROR(VLOOKUP($A194,'K-NETT'!$A$1:$AF$37898,19,FALSE),VLOOKUP($A194,'K-Wallet'!$A$1:$M$5000,0,FALSE)),"NOT VALID")</f>
        <v>NOT VALID</v>
      </c>
      <c r="V194" t="str">
        <f>IFERROR(IFERROR(VLOOKUP($A194,'K-NETT'!$A$1:$AF$37898,20,FALSE),VLOOKUP($A194,'K-Wallet'!$A$1:$M$5000,0,FALSE)),"NOT VALID")</f>
        <v>NOT VALID</v>
      </c>
      <c r="W194" t="str">
        <f>IFERROR(IFERROR(VLOOKUP($A194,'K-NETT'!$A$1:$AF$37898,22,FALSE),VLOOKUP($A194,'K-Wallet'!$A$1:$M$5000,0,FALSE)),"NOT VALID")</f>
        <v>NOT VALID</v>
      </c>
      <c r="X194" t="str">
        <f>IFERROR(IFERROR(VLOOKUP($A194,'K-NETT'!$A$1:$AF$37898,23,FALSE),VLOOKUP($A194,'K-Wallet'!$A$1:$M$5000,0,FALSE)),"NOT VALID")</f>
        <v>NOT VALID</v>
      </c>
      <c r="Y194" t="str">
        <f>IFERROR(IFERROR(VLOOKUP($A194,'K-NETT'!$A$1:$AF$37898,26,FALSE),VLOOKUP($A194,'K-Wallet'!$A$1:$M$5000,0,FALSE)),"NOT VALID")</f>
        <v>NOT VALID</v>
      </c>
      <c r="Z194" t="str">
        <f>IFERROR(IFERROR(VLOOKUP($A194,'K-NETT'!$A$1:$AF$37898,30,FALSE),VLOOKUP($A194,'K-Wallet'!$A$1:$M$5000,11,FALSE)),"NOT VALID")</f>
        <v>NOT VALID</v>
      </c>
      <c r="AA194" s="31" t="e">
        <f t="shared" si="5"/>
        <v>#VALUE!</v>
      </c>
    </row>
    <row r="195" spans="1:27" x14ac:dyDescent="0.25">
      <c r="A195" t="str">
        <f t="shared" si="4"/>
        <v>1678324983</v>
      </c>
      <c r="B195" s="1">
        <v>186</v>
      </c>
      <c r="C195">
        <v>1678324983</v>
      </c>
      <c r="D195" t="s">
        <v>42</v>
      </c>
      <c r="E195" t="s">
        <v>43</v>
      </c>
      <c r="F195" s="9">
        <v>650650</v>
      </c>
      <c r="G195" s="2">
        <v>44046</v>
      </c>
      <c r="H195" s="3">
        <v>0.42071759259259256</v>
      </c>
      <c r="I195" t="s">
        <v>44</v>
      </c>
      <c r="J195">
        <v>63879730601</v>
      </c>
      <c r="K195" s="4" t="s">
        <v>101</v>
      </c>
      <c r="N195" t="str">
        <f>IFERROR(IFERROR(VLOOKUP($A195,'K-NETT'!$A$1:$AF$37898,1,FALSE),VLOOKUP($A195,'K-Wallet'!$A$1:$M$5000,1,FALSE)),"NOT VALID")</f>
        <v>NOT VALID</v>
      </c>
      <c r="O195" t="str">
        <f>IFERROR(IFERROR(VLOOKUP($A195,'K-NETT'!$A$1:$AF$37898,11,FALSE),VLOOKUP($A195,'K-Wallet'!$A$1:$M$5000,0,FALSE)),"NOT VALID")</f>
        <v>NOT VALID</v>
      </c>
      <c r="P195" t="str">
        <f>IFERROR(IFERROR(VLOOKUP($A195,'K-NETT'!$A$1:$AF$37898,14,FALSE),VLOOKUP($A195,'K-Wallet'!$A$1:$M$5000,8,FALSE)),"NOT VALID")</f>
        <v>NOT VALID</v>
      </c>
      <c r="Q195" t="str">
        <f>IFERROR(IFERROR(VLOOKUP($A195,'K-NETT'!$A$1:$AF$37898,15,FALSE),VLOOKUP($A195,'K-Wallet'!$A$1:$M$5000,9,FALSE)),"NOT VALID")</f>
        <v>NOT VALID</v>
      </c>
      <c r="R195" t="str">
        <f>IFERROR(IFERROR(VLOOKUP($A195,'K-NETT'!$A$1:$AF$37898,16,FALSE),VLOOKUP($A195,'K-Wallet'!$A$1:$M$5000,0,FALSE)),"NOT VALID")</f>
        <v>NOT VALID</v>
      </c>
      <c r="S195" t="str">
        <f>IFERROR(IFERROR(VLOOKUP($A195,'K-NETT'!$A$1:$AF$37898,17,FALSE),VLOOKUP($A195,'K-Wallet'!$A$1:$M$5000,0,FALSE)),"NOT VALID")</f>
        <v>NOT VALID</v>
      </c>
      <c r="T195" t="str">
        <f>IFERROR(IFERROR(VLOOKUP($A195,'K-NETT'!$A$1:$AF$37898,18,FALSE),VLOOKUP($A195,'K-Wallet'!$A$1:$M$5000,0,FALSE)),"NOT VALID")</f>
        <v>NOT VALID</v>
      </c>
      <c r="U195" t="str">
        <f>IFERROR(IFERROR(VLOOKUP($A195,'K-NETT'!$A$1:$AF$37898,19,FALSE),VLOOKUP($A195,'K-Wallet'!$A$1:$M$5000,0,FALSE)),"NOT VALID")</f>
        <v>NOT VALID</v>
      </c>
      <c r="V195" t="str">
        <f>IFERROR(IFERROR(VLOOKUP($A195,'K-NETT'!$A$1:$AF$37898,20,FALSE),VLOOKUP($A195,'K-Wallet'!$A$1:$M$5000,0,FALSE)),"NOT VALID")</f>
        <v>NOT VALID</v>
      </c>
      <c r="W195" t="str">
        <f>IFERROR(IFERROR(VLOOKUP($A195,'K-NETT'!$A$1:$AF$37898,22,FALSE),VLOOKUP($A195,'K-Wallet'!$A$1:$M$5000,0,FALSE)),"NOT VALID")</f>
        <v>NOT VALID</v>
      </c>
      <c r="X195" t="str">
        <f>IFERROR(IFERROR(VLOOKUP($A195,'K-NETT'!$A$1:$AF$37898,23,FALSE),VLOOKUP($A195,'K-Wallet'!$A$1:$M$5000,0,FALSE)),"NOT VALID")</f>
        <v>NOT VALID</v>
      </c>
      <c r="Y195" t="str">
        <f>IFERROR(IFERROR(VLOOKUP($A195,'K-NETT'!$A$1:$AF$37898,26,FALSE),VLOOKUP($A195,'K-Wallet'!$A$1:$M$5000,0,FALSE)),"NOT VALID")</f>
        <v>NOT VALID</v>
      </c>
      <c r="Z195" t="str">
        <f>IFERROR(IFERROR(VLOOKUP($A195,'K-NETT'!$A$1:$AF$37898,30,FALSE),VLOOKUP($A195,'K-Wallet'!$A$1:$M$5000,11,FALSE)),"NOT VALID")</f>
        <v>NOT VALID</v>
      </c>
      <c r="AA195" s="31" t="e">
        <f t="shared" si="5"/>
        <v>#VALUE!</v>
      </c>
    </row>
    <row r="196" spans="1:27" x14ac:dyDescent="0.25">
      <c r="A196" t="str">
        <f t="shared" si="4"/>
        <v>1929414872</v>
      </c>
      <c r="B196" s="1">
        <v>187</v>
      </c>
      <c r="C196">
        <v>1929414872</v>
      </c>
      <c r="D196" t="s">
        <v>42</v>
      </c>
      <c r="E196" t="s">
        <v>43</v>
      </c>
      <c r="F196" s="9">
        <v>1586650</v>
      </c>
      <c r="G196" s="2">
        <v>44046</v>
      </c>
      <c r="H196" s="3">
        <v>0.43175925925925923</v>
      </c>
      <c r="I196" t="s">
        <v>44</v>
      </c>
      <c r="J196">
        <v>63884763901</v>
      </c>
      <c r="K196" s="4" t="s">
        <v>101</v>
      </c>
      <c r="N196" t="str">
        <f>IFERROR(IFERROR(VLOOKUP($A196,'K-NETT'!$A$1:$AF$37898,1,FALSE),VLOOKUP($A196,'K-Wallet'!$A$1:$M$5000,1,FALSE)),"NOT VALID")</f>
        <v>NOT VALID</v>
      </c>
      <c r="O196" t="str">
        <f>IFERROR(IFERROR(VLOOKUP($A196,'K-NETT'!$A$1:$AF$37898,11,FALSE),VLOOKUP($A196,'K-Wallet'!$A$1:$M$5000,0,FALSE)),"NOT VALID")</f>
        <v>NOT VALID</v>
      </c>
      <c r="P196" t="str">
        <f>IFERROR(IFERROR(VLOOKUP($A196,'K-NETT'!$A$1:$AF$37898,14,FALSE),VLOOKUP($A196,'K-Wallet'!$A$1:$M$5000,8,FALSE)),"NOT VALID")</f>
        <v>NOT VALID</v>
      </c>
      <c r="Q196" t="str">
        <f>IFERROR(IFERROR(VLOOKUP($A196,'K-NETT'!$A$1:$AF$37898,15,FALSE),VLOOKUP($A196,'K-Wallet'!$A$1:$M$5000,9,FALSE)),"NOT VALID")</f>
        <v>NOT VALID</v>
      </c>
      <c r="R196" t="str">
        <f>IFERROR(IFERROR(VLOOKUP($A196,'K-NETT'!$A$1:$AF$37898,16,FALSE),VLOOKUP($A196,'K-Wallet'!$A$1:$M$5000,0,FALSE)),"NOT VALID")</f>
        <v>NOT VALID</v>
      </c>
      <c r="S196" t="str">
        <f>IFERROR(IFERROR(VLOOKUP($A196,'K-NETT'!$A$1:$AF$37898,17,FALSE),VLOOKUP($A196,'K-Wallet'!$A$1:$M$5000,0,FALSE)),"NOT VALID")</f>
        <v>NOT VALID</v>
      </c>
      <c r="T196" t="str">
        <f>IFERROR(IFERROR(VLOOKUP($A196,'K-NETT'!$A$1:$AF$37898,18,FALSE),VLOOKUP($A196,'K-Wallet'!$A$1:$M$5000,0,FALSE)),"NOT VALID")</f>
        <v>NOT VALID</v>
      </c>
      <c r="U196" t="str">
        <f>IFERROR(IFERROR(VLOOKUP($A196,'K-NETT'!$A$1:$AF$37898,19,FALSE),VLOOKUP($A196,'K-Wallet'!$A$1:$M$5000,0,FALSE)),"NOT VALID")</f>
        <v>NOT VALID</v>
      </c>
      <c r="V196" t="str">
        <f>IFERROR(IFERROR(VLOOKUP($A196,'K-NETT'!$A$1:$AF$37898,20,FALSE),VLOOKUP($A196,'K-Wallet'!$A$1:$M$5000,0,FALSE)),"NOT VALID")</f>
        <v>NOT VALID</v>
      </c>
      <c r="W196" t="str">
        <f>IFERROR(IFERROR(VLOOKUP($A196,'K-NETT'!$A$1:$AF$37898,22,FALSE),VLOOKUP($A196,'K-Wallet'!$A$1:$M$5000,0,FALSE)),"NOT VALID")</f>
        <v>NOT VALID</v>
      </c>
      <c r="X196" t="str">
        <f>IFERROR(IFERROR(VLOOKUP($A196,'K-NETT'!$A$1:$AF$37898,23,FALSE),VLOOKUP($A196,'K-Wallet'!$A$1:$M$5000,0,FALSE)),"NOT VALID")</f>
        <v>NOT VALID</v>
      </c>
      <c r="Y196" t="str">
        <f>IFERROR(IFERROR(VLOOKUP($A196,'K-NETT'!$A$1:$AF$37898,26,FALSE),VLOOKUP($A196,'K-Wallet'!$A$1:$M$5000,0,FALSE)),"NOT VALID")</f>
        <v>NOT VALID</v>
      </c>
      <c r="Z196" t="str">
        <f>IFERROR(IFERROR(VLOOKUP($A196,'K-NETT'!$A$1:$AF$37898,30,FALSE),VLOOKUP($A196,'K-Wallet'!$A$1:$M$5000,11,FALSE)),"NOT VALID")</f>
        <v>NOT VALID</v>
      </c>
      <c r="AA196" s="31" t="e">
        <f t="shared" si="5"/>
        <v>#VALUE!</v>
      </c>
    </row>
    <row r="197" spans="1:27" x14ac:dyDescent="0.25">
      <c r="A197" t="str">
        <f t="shared" si="4"/>
        <v>1459424749</v>
      </c>
      <c r="B197" s="1">
        <v>188</v>
      </c>
      <c r="C197">
        <v>1459424749</v>
      </c>
      <c r="D197" t="s">
        <v>42</v>
      </c>
      <c r="E197" t="s">
        <v>43</v>
      </c>
      <c r="F197" s="9">
        <v>488650</v>
      </c>
      <c r="G197" s="2">
        <v>44046</v>
      </c>
      <c r="H197" s="3">
        <v>0.43273148148148149</v>
      </c>
      <c r="I197" t="s">
        <v>44</v>
      </c>
      <c r="J197">
        <v>63885260601</v>
      </c>
      <c r="K197" s="4" t="s">
        <v>101</v>
      </c>
      <c r="N197" t="str">
        <f>IFERROR(IFERROR(VLOOKUP($A197,'K-NETT'!$A$1:$AF$37898,1,FALSE),VLOOKUP($A197,'K-Wallet'!$A$1:$M$5000,1,FALSE)),"NOT VALID")</f>
        <v>NOT VALID</v>
      </c>
      <c r="O197" t="str">
        <f>IFERROR(IFERROR(VLOOKUP($A197,'K-NETT'!$A$1:$AF$37898,11,FALSE),VLOOKUP($A197,'K-Wallet'!$A$1:$M$5000,0,FALSE)),"NOT VALID")</f>
        <v>NOT VALID</v>
      </c>
      <c r="P197" t="str">
        <f>IFERROR(IFERROR(VLOOKUP($A197,'K-NETT'!$A$1:$AF$37898,14,FALSE),VLOOKUP($A197,'K-Wallet'!$A$1:$M$5000,8,FALSE)),"NOT VALID")</f>
        <v>NOT VALID</v>
      </c>
      <c r="Q197" t="str">
        <f>IFERROR(IFERROR(VLOOKUP($A197,'K-NETT'!$A$1:$AF$37898,15,FALSE),VLOOKUP($A197,'K-Wallet'!$A$1:$M$5000,9,FALSE)),"NOT VALID")</f>
        <v>NOT VALID</v>
      </c>
      <c r="R197" t="str">
        <f>IFERROR(IFERROR(VLOOKUP($A197,'K-NETT'!$A$1:$AF$37898,16,FALSE),VLOOKUP($A197,'K-Wallet'!$A$1:$M$5000,0,FALSE)),"NOT VALID")</f>
        <v>NOT VALID</v>
      </c>
      <c r="S197" t="str">
        <f>IFERROR(IFERROR(VLOOKUP($A197,'K-NETT'!$A$1:$AF$37898,17,FALSE),VLOOKUP($A197,'K-Wallet'!$A$1:$M$5000,0,FALSE)),"NOT VALID")</f>
        <v>NOT VALID</v>
      </c>
      <c r="T197" t="str">
        <f>IFERROR(IFERROR(VLOOKUP($A197,'K-NETT'!$A$1:$AF$37898,18,FALSE),VLOOKUP($A197,'K-Wallet'!$A$1:$M$5000,0,FALSE)),"NOT VALID")</f>
        <v>NOT VALID</v>
      </c>
      <c r="U197" t="str">
        <f>IFERROR(IFERROR(VLOOKUP($A197,'K-NETT'!$A$1:$AF$37898,19,FALSE),VLOOKUP($A197,'K-Wallet'!$A$1:$M$5000,0,FALSE)),"NOT VALID")</f>
        <v>NOT VALID</v>
      </c>
      <c r="V197" t="str">
        <f>IFERROR(IFERROR(VLOOKUP($A197,'K-NETT'!$A$1:$AF$37898,20,FALSE),VLOOKUP($A197,'K-Wallet'!$A$1:$M$5000,0,FALSE)),"NOT VALID")</f>
        <v>NOT VALID</v>
      </c>
      <c r="W197" t="str">
        <f>IFERROR(IFERROR(VLOOKUP($A197,'K-NETT'!$A$1:$AF$37898,22,FALSE),VLOOKUP($A197,'K-Wallet'!$A$1:$M$5000,0,FALSE)),"NOT VALID")</f>
        <v>NOT VALID</v>
      </c>
      <c r="X197" t="str">
        <f>IFERROR(IFERROR(VLOOKUP($A197,'K-NETT'!$A$1:$AF$37898,23,FALSE),VLOOKUP($A197,'K-Wallet'!$A$1:$M$5000,0,FALSE)),"NOT VALID")</f>
        <v>NOT VALID</v>
      </c>
      <c r="Y197" t="str">
        <f>IFERROR(IFERROR(VLOOKUP($A197,'K-NETT'!$A$1:$AF$37898,26,FALSE),VLOOKUP($A197,'K-Wallet'!$A$1:$M$5000,0,FALSE)),"NOT VALID")</f>
        <v>NOT VALID</v>
      </c>
      <c r="Z197" t="str">
        <f>IFERROR(IFERROR(VLOOKUP($A197,'K-NETT'!$A$1:$AF$37898,30,FALSE),VLOOKUP($A197,'K-Wallet'!$A$1:$M$5000,11,FALSE)),"NOT VALID")</f>
        <v>NOT VALID</v>
      </c>
      <c r="AA197" s="31" t="e">
        <f t="shared" si="5"/>
        <v>#VALUE!</v>
      </c>
    </row>
    <row r="198" spans="1:27" x14ac:dyDescent="0.25">
      <c r="A198" t="str">
        <f t="shared" si="4"/>
        <v>1640524791</v>
      </c>
      <c r="B198" s="1">
        <v>189</v>
      </c>
      <c r="C198">
        <v>1640524791</v>
      </c>
      <c r="D198" t="s">
        <v>42</v>
      </c>
      <c r="E198" t="s">
        <v>43</v>
      </c>
      <c r="F198" s="9">
        <v>72650</v>
      </c>
      <c r="G198" s="2">
        <v>44046</v>
      </c>
      <c r="H198" s="3">
        <v>0.43568287037037035</v>
      </c>
      <c r="I198" t="s">
        <v>44</v>
      </c>
      <c r="J198">
        <v>63886574301</v>
      </c>
      <c r="K198" s="4" t="s">
        <v>101</v>
      </c>
      <c r="N198" t="str">
        <f>IFERROR(IFERROR(VLOOKUP($A198,'K-NETT'!$A$1:$AF$37898,1,FALSE),VLOOKUP($A198,'K-Wallet'!$A$1:$M$5000,1,FALSE)),"NOT VALID")</f>
        <v>NOT VALID</v>
      </c>
      <c r="O198" t="str">
        <f>IFERROR(IFERROR(VLOOKUP($A198,'K-NETT'!$A$1:$AF$37898,11,FALSE),VLOOKUP($A198,'K-Wallet'!$A$1:$M$5000,0,FALSE)),"NOT VALID")</f>
        <v>NOT VALID</v>
      </c>
      <c r="P198" t="str">
        <f>IFERROR(IFERROR(VLOOKUP($A198,'K-NETT'!$A$1:$AF$37898,14,FALSE),VLOOKUP($A198,'K-Wallet'!$A$1:$M$5000,8,FALSE)),"NOT VALID")</f>
        <v>NOT VALID</v>
      </c>
      <c r="Q198" t="str">
        <f>IFERROR(IFERROR(VLOOKUP($A198,'K-NETT'!$A$1:$AF$37898,15,FALSE),VLOOKUP($A198,'K-Wallet'!$A$1:$M$5000,9,FALSE)),"NOT VALID")</f>
        <v>NOT VALID</v>
      </c>
      <c r="R198" t="str">
        <f>IFERROR(IFERROR(VLOOKUP($A198,'K-NETT'!$A$1:$AF$37898,16,FALSE),VLOOKUP($A198,'K-Wallet'!$A$1:$M$5000,0,FALSE)),"NOT VALID")</f>
        <v>NOT VALID</v>
      </c>
      <c r="S198" t="str">
        <f>IFERROR(IFERROR(VLOOKUP($A198,'K-NETT'!$A$1:$AF$37898,17,FALSE),VLOOKUP($A198,'K-Wallet'!$A$1:$M$5000,0,FALSE)),"NOT VALID")</f>
        <v>NOT VALID</v>
      </c>
      <c r="T198" t="str">
        <f>IFERROR(IFERROR(VLOOKUP($A198,'K-NETT'!$A$1:$AF$37898,18,FALSE),VLOOKUP($A198,'K-Wallet'!$A$1:$M$5000,0,FALSE)),"NOT VALID")</f>
        <v>NOT VALID</v>
      </c>
      <c r="U198" t="str">
        <f>IFERROR(IFERROR(VLOOKUP($A198,'K-NETT'!$A$1:$AF$37898,19,FALSE),VLOOKUP($A198,'K-Wallet'!$A$1:$M$5000,0,FALSE)),"NOT VALID")</f>
        <v>NOT VALID</v>
      </c>
      <c r="V198" t="str">
        <f>IFERROR(IFERROR(VLOOKUP($A198,'K-NETT'!$A$1:$AF$37898,20,FALSE),VLOOKUP($A198,'K-Wallet'!$A$1:$M$5000,0,FALSE)),"NOT VALID")</f>
        <v>NOT VALID</v>
      </c>
      <c r="W198" t="str">
        <f>IFERROR(IFERROR(VLOOKUP($A198,'K-NETT'!$A$1:$AF$37898,22,FALSE),VLOOKUP($A198,'K-Wallet'!$A$1:$M$5000,0,FALSE)),"NOT VALID")</f>
        <v>NOT VALID</v>
      </c>
      <c r="X198" t="str">
        <f>IFERROR(IFERROR(VLOOKUP($A198,'K-NETT'!$A$1:$AF$37898,23,FALSE),VLOOKUP($A198,'K-Wallet'!$A$1:$M$5000,0,FALSE)),"NOT VALID")</f>
        <v>NOT VALID</v>
      </c>
      <c r="Y198" t="str">
        <f>IFERROR(IFERROR(VLOOKUP($A198,'K-NETT'!$A$1:$AF$37898,26,FALSE),VLOOKUP($A198,'K-Wallet'!$A$1:$M$5000,0,FALSE)),"NOT VALID")</f>
        <v>NOT VALID</v>
      </c>
      <c r="Z198" t="str">
        <f>IFERROR(IFERROR(VLOOKUP($A198,'K-NETT'!$A$1:$AF$37898,30,FALSE),VLOOKUP($A198,'K-Wallet'!$A$1:$M$5000,11,FALSE)),"NOT VALID")</f>
        <v>NOT VALID</v>
      </c>
      <c r="AA198" s="31" t="e">
        <f t="shared" si="5"/>
        <v>#VALUE!</v>
      </c>
    </row>
    <row r="199" spans="1:27" x14ac:dyDescent="0.25">
      <c r="A199" t="str">
        <f t="shared" si="4"/>
        <v>1871724055</v>
      </c>
      <c r="B199" s="1">
        <v>190</v>
      </c>
      <c r="C199">
        <v>1871724055</v>
      </c>
      <c r="D199" t="s">
        <v>42</v>
      </c>
      <c r="E199" t="s">
        <v>43</v>
      </c>
      <c r="F199" s="9">
        <v>86650</v>
      </c>
      <c r="G199" s="2">
        <v>44046</v>
      </c>
      <c r="H199" s="3">
        <v>0.45930555555555558</v>
      </c>
      <c r="I199" t="s">
        <v>44</v>
      </c>
      <c r="J199">
        <v>63897875801</v>
      </c>
      <c r="K199" s="4" t="s">
        <v>101</v>
      </c>
      <c r="N199" t="str">
        <f>IFERROR(IFERROR(VLOOKUP($A199,'K-NETT'!$A$1:$AF$37898,1,FALSE),VLOOKUP($A199,'K-Wallet'!$A$1:$M$5000,1,FALSE)),"NOT VALID")</f>
        <v>NOT VALID</v>
      </c>
      <c r="O199" t="str">
        <f>IFERROR(IFERROR(VLOOKUP($A199,'K-NETT'!$A$1:$AF$37898,11,FALSE),VLOOKUP($A199,'K-Wallet'!$A$1:$M$5000,0,FALSE)),"NOT VALID")</f>
        <v>NOT VALID</v>
      </c>
      <c r="P199" t="str">
        <f>IFERROR(IFERROR(VLOOKUP($A199,'K-NETT'!$A$1:$AF$37898,14,FALSE),VLOOKUP($A199,'K-Wallet'!$A$1:$M$5000,8,FALSE)),"NOT VALID")</f>
        <v>NOT VALID</v>
      </c>
      <c r="Q199" t="str">
        <f>IFERROR(IFERROR(VLOOKUP($A199,'K-NETT'!$A$1:$AF$37898,15,FALSE),VLOOKUP($A199,'K-Wallet'!$A$1:$M$5000,9,FALSE)),"NOT VALID")</f>
        <v>NOT VALID</v>
      </c>
      <c r="R199" t="str">
        <f>IFERROR(IFERROR(VLOOKUP($A199,'K-NETT'!$A$1:$AF$37898,16,FALSE),VLOOKUP($A199,'K-Wallet'!$A$1:$M$5000,0,FALSE)),"NOT VALID")</f>
        <v>NOT VALID</v>
      </c>
      <c r="S199" t="str">
        <f>IFERROR(IFERROR(VLOOKUP($A199,'K-NETT'!$A$1:$AF$37898,17,FALSE),VLOOKUP($A199,'K-Wallet'!$A$1:$M$5000,0,FALSE)),"NOT VALID")</f>
        <v>NOT VALID</v>
      </c>
      <c r="T199" t="str">
        <f>IFERROR(IFERROR(VLOOKUP($A199,'K-NETT'!$A$1:$AF$37898,18,FALSE),VLOOKUP($A199,'K-Wallet'!$A$1:$M$5000,0,FALSE)),"NOT VALID")</f>
        <v>NOT VALID</v>
      </c>
      <c r="U199" t="str">
        <f>IFERROR(IFERROR(VLOOKUP($A199,'K-NETT'!$A$1:$AF$37898,19,FALSE),VLOOKUP($A199,'K-Wallet'!$A$1:$M$5000,0,FALSE)),"NOT VALID")</f>
        <v>NOT VALID</v>
      </c>
      <c r="V199" t="str">
        <f>IFERROR(IFERROR(VLOOKUP($A199,'K-NETT'!$A$1:$AF$37898,20,FALSE),VLOOKUP($A199,'K-Wallet'!$A$1:$M$5000,0,FALSE)),"NOT VALID")</f>
        <v>NOT VALID</v>
      </c>
      <c r="W199" t="str">
        <f>IFERROR(IFERROR(VLOOKUP($A199,'K-NETT'!$A$1:$AF$37898,22,FALSE),VLOOKUP($A199,'K-Wallet'!$A$1:$M$5000,0,FALSE)),"NOT VALID")</f>
        <v>NOT VALID</v>
      </c>
      <c r="X199" t="str">
        <f>IFERROR(IFERROR(VLOOKUP($A199,'K-NETT'!$A$1:$AF$37898,23,FALSE),VLOOKUP($A199,'K-Wallet'!$A$1:$M$5000,0,FALSE)),"NOT VALID")</f>
        <v>NOT VALID</v>
      </c>
      <c r="Y199">
        <f>SUM(R199:X199)</f>
        <v>0</v>
      </c>
      <c r="Z199" t="str">
        <f>IFERROR(IFERROR(VLOOKUP($A199,'K-NETT'!$A$1:$AF$37898,30,FALSE),VLOOKUP($A199,'K-Wallet'!$A$1:$M$5000,11,FALSE)),"NOT VALID")</f>
        <v>NOT VALID</v>
      </c>
      <c r="AA199" s="31">
        <f t="shared" si="5"/>
        <v>86650</v>
      </c>
    </row>
    <row r="200" spans="1:27" x14ac:dyDescent="0.25">
      <c r="A200" t="str">
        <f t="shared" si="4"/>
        <v>1512724313</v>
      </c>
      <c r="B200" s="1">
        <v>191</v>
      </c>
      <c r="C200">
        <v>1512724313</v>
      </c>
      <c r="D200" t="s">
        <v>42</v>
      </c>
      <c r="E200" t="s">
        <v>43</v>
      </c>
      <c r="F200" s="9">
        <v>2562650</v>
      </c>
      <c r="G200" s="2">
        <v>44046</v>
      </c>
      <c r="H200" s="3">
        <v>0.46081018518518518</v>
      </c>
      <c r="I200" t="s">
        <v>44</v>
      </c>
      <c r="J200">
        <v>63898708301</v>
      </c>
      <c r="K200" s="4" t="s">
        <v>101</v>
      </c>
      <c r="N200" t="str">
        <f>IFERROR(IFERROR(VLOOKUP($A200,'K-NETT'!$A$1:$AF$37898,1,FALSE),VLOOKUP($A200,'K-Wallet'!$A$1:$M$5000,1,FALSE)),"NOT VALID")</f>
        <v>NOT VALID</v>
      </c>
      <c r="O200" t="str">
        <f>IFERROR(IFERROR(VLOOKUP($A200,'K-NETT'!$A$1:$AF$37898,11,FALSE),VLOOKUP($A200,'K-Wallet'!$A$1:$M$5000,0,FALSE)),"NOT VALID")</f>
        <v>NOT VALID</v>
      </c>
      <c r="P200" t="str">
        <f>IFERROR(IFERROR(VLOOKUP($A200,'K-NETT'!$A$1:$AF$37898,14,FALSE),VLOOKUP($A200,'K-Wallet'!$A$1:$M$5000,8,FALSE)),"NOT VALID")</f>
        <v>NOT VALID</v>
      </c>
      <c r="Q200" t="str">
        <f>IFERROR(IFERROR(VLOOKUP($A200,'K-NETT'!$A$1:$AF$37898,15,FALSE),VLOOKUP($A200,'K-Wallet'!$A$1:$M$5000,9,FALSE)),"NOT VALID")</f>
        <v>NOT VALID</v>
      </c>
      <c r="R200" t="str">
        <f>IFERROR(IFERROR(VLOOKUP($A200,'K-NETT'!$A$1:$AF$37898,16,FALSE),VLOOKUP($A200,'K-Wallet'!$A$1:$M$5000,0,FALSE)),"NOT VALID")</f>
        <v>NOT VALID</v>
      </c>
      <c r="S200" t="str">
        <f>IFERROR(IFERROR(VLOOKUP($A200,'K-NETT'!$A$1:$AF$37898,17,FALSE),VLOOKUP($A200,'K-Wallet'!$A$1:$M$5000,0,FALSE)),"NOT VALID")</f>
        <v>NOT VALID</v>
      </c>
      <c r="T200" t="str">
        <f>IFERROR(IFERROR(VLOOKUP($A200,'K-NETT'!$A$1:$AF$37898,18,FALSE),VLOOKUP($A200,'K-Wallet'!$A$1:$M$5000,0,FALSE)),"NOT VALID")</f>
        <v>NOT VALID</v>
      </c>
      <c r="U200" t="str">
        <f>IFERROR(IFERROR(VLOOKUP($A200,'K-NETT'!$A$1:$AF$37898,19,FALSE),VLOOKUP($A200,'K-Wallet'!$A$1:$M$5000,0,FALSE)),"NOT VALID")</f>
        <v>NOT VALID</v>
      </c>
      <c r="V200" t="str">
        <f>IFERROR(IFERROR(VLOOKUP($A200,'K-NETT'!$A$1:$AF$37898,20,FALSE),VLOOKUP($A200,'K-Wallet'!$A$1:$M$5000,0,FALSE)),"NOT VALID")</f>
        <v>NOT VALID</v>
      </c>
      <c r="W200" t="str">
        <f>IFERROR(IFERROR(VLOOKUP($A200,'K-NETT'!$A$1:$AF$37898,22,FALSE),VLOOKUP($A200,'K-Wallet'!$A$1:$M$5000,0,FALSE)),"NOT VALID")</f>
        <v>NOT VALID</v>
      </c>
      <c r="X200" t="str">
        <f>IFERROR(IFERROR(VLOOKUP($A200,'K-NETT'!$A$1:$AF$37898,23,FALSE),VLOOKUP($A200,'K-Wallet'!$A$1:$M$5000,0,FALSE)),"NOT VALID")</f>
        <v>NOT VALID</v>
      </c>
      <c r="Y200" t="str">
        <f>IFERROR(IFERROR(VLOOKUP($A200,'K-NETT'!$A$1:$AF$37898,26,FALSE),VLOOKUP($A200,'K-Wallet'!$A$1:$M$5000,0,FALSE)),"NOT VALID")</f>
        <v>NOT VALID</v>
      </c>
      <c r="Z200" t="str">
        <f>IFERROR(IFERROR(VLOOKUP($A200,'K-NETT'!$A$1:$AF$37898,30,FALSE),VLOOKUP($A200,'K-Wallet'!$A$1:$M$5000,11,FALSE)),"NOT VALID")</f>
        <v>NOT VALID</v>
      </c>
      <c r="AA200" s="31" t="e">
        <f t="shared" si="5"/>
        <v>#VALUE!</v>
      </c>
    </row>
    <row r="201" spans="1:27" x14ac:dyDescent="0.25">
      <c r="A201" t="str">
        <f t="shared" si="4"/>
        <v>1534724154</v>
      </c>
      <c r="B201" s="1">
        <v>192</v>
      </c>
      <c r="C201">
        <v>1534724154</v>
      </c>
      <c r="D201" t="s">
        <v>42</v>
      </c>
      <c r="E201" t="s">
        <v>43</v>
      </c>
      <c r="F201" s="9">
        <v>86650</v>
      </c>
      <c r="G201" s="2">
        <v>44046</v>
      </c>
      <c r="H201" s="3">
        <v>0.46175925925925926</v>
      </c>
      <c r="I201" t="s">
        <v>44</v>
      </c>
      <c r="J201">
        <v>63899149701</v>
      </c>
      <c r="K201" s="4" t="s">
        <v>101</v>
      </c>
      <c r="N201" t="str">
        <f>IFERROR(IFERROR(VLOOKUP($A201,'K-NETT'!$A$1:$AF$37898,1,FALSE),VLOOKUP($A201,'K-Wallet'!$A$1:$M$5000,1,FALSE)),"NOT VALID")</f>
        <v>NOT VALID</v>
      </c>
      <c r="O201" t="str">
        <f>IFERROR(IFERROR(VLOOKUP($A201,'K-NETT'!$A$1:$AF$37898,11,FALSE),VLOOKUP($A201,'K-Wallet'!$A$1:$M$5000,0,FALSE)),"NOT VALID")</f>
        <v>NOT VALID</v>
      </c>
      <c r="P201" t="str">
        <f>IFERROR(IFERROR(VLOOKUP($A201,'K-NETT'!$A$1:$AF$37898,14,FALSE),VLOOKUP($A201,'K-Wallet'!$A$1:$M$5000,8,FALSE)),"NOT VALID")</f>
        <v>NOT VALID</v>
      </c>
      <c r="Q201" t="str">
        <f>IFERROR(IFERROR(VLOOKUP($A201,'K-NETT'!$A$1:$AF$37898,15,FALSE),VLOOKUP($A201,'K-Wallet'!$A$1:$M$5000,9,FALSE)),"NOT VALID")</f>
        <v>NOT VALID</v>
      </c>
      <c r="R201" t="str">
        <f>IFERROR(IFERROR(VLOOKUP($A201,'K-NETT'!$A$1:$AF$37898,16,FALSE),VLOOKUP($A201,'K-Wallet'!$A$1:$M$5000,0,FALSE)),"NOT VALID")</f>
        <v>NOT VALID</v>
      </c>
      <c r="S201" t="str">
        <f>IFERROR(IFERROR(VLOOKUP($A201,'K-NETT'!$A$1:$AF$37898,17,FALSE),VLOOKUP($A201,'K-Wallet'!$A$1:$M$5000,0,FALSE)),"NOT VALID")</f>
        <v>NOT VALID</v>
      </c>
      <c r="T201" t="str">
        <f>IFERROR(IFERROR(VLOOKUP($A201,'K-NETT'!$A$1:$AF$37898,18,FALSE),VLOOKUP($A201,'K-Wallet'!$A$1:$M$5000,0,FALSE)),"NOT VALID")</f>
        <v>NOT VALID</v>
      </c>
      <c r="U201" t="str">
        <f>IFERROR(IFERROR(VLOOKUP($A201,'K-NETT'!$A$1:$AF$37898,19,FALSE),VLOOKUP($A201,'K-Wallet'!$A$1:$M$5000,0,FALSE)),"NOT VALID")</f>
        <v>NOT VALID</v>
      </c>
      <c r="V201" t="str">
        <f>IFERROR(IFERROR(VLOOKUP($A201,'K-NETT'!$A$1:$AF$37898,20,FALSE),VLOOKUP($A201,'K-Wallet'!$A$1:$M$5000,0,FALSE)),"NOT VALID")</f>
        <v>NOT VALID</v>
      </c>
      <c r="W201" t="str">
        <f>IFERROR(IFERROR(VLOOKUP($A201,'K-NETT'!$A$1:$AF$37898,22,FALSE),VLOOKUP($A201,'K-Wallet'!$A$1:$M$5000,0,FALSE)),"NOT VALID")</f>
        <v>NOT VALID</v>
      </c>
      <c r="X201" t="str">
        <f>IFERROR(IFERROR(VLOOKUP($A201,'K-NETT'!$A$1:$AF$37898,23,FALSE),VLOOKUP($A201,'K-Wallet'!$A$1:$M$5000,0,FALSE)),"NOT VALID")</f>
        <v>NOT VALID</v>
      </c>
      <c r="Y201">
        <f>SUM(R201:X201)</f>
        <v>0</v>
      </c>
      <c r="Z201" t="str">
        <f>IFERROR(IFERROR(VLOOKUP($A201,'K-NETT'!$A$1:$AF$37898,30,FALSE),VLOOKUP($A201,'K-Wallet'!$A$1:$M$5000,11,FALSE)),"NOT VALID")</f>
        <v>NOT VALID</v>
      </c>
      <c r="AA201" s="31">
        <f t="shared" si="5"/>
        <v>86650</v>
      </c>
    </row>
    <row r="202" spans="1:27" x14ac:dyDescent="0.25">
      <c r="A202" t="str">
        <f t="shared" si="4"/>
        <v>1848324370</v>
      </c>
      <c r="B202" s="1">
        <v>193</v>
      </c>
      <c r="C202">
        <v>1848324370</v>
      </c>
      <c r="D202" t="s">
        <v>42</v>
      </c>
      <c r="E202" t="s">
        <v>43</v>
      </c>
      <c r="F202" s="9">
        <v>1030650</v>
      </c>
      <c r="G202" s="2">
        <v>44046</v>
      </c>
      <c r="H202" s="3">
        <v>0.46449074074074076</v>
      </c>
      <c r="I202" t="s">
        <v>64</v>
      </c>
      <c r="J202">
        <v>63900439101</v>
      </c>
      <c r="K202" s="4" t="s">
        <v>101</v>
      </c>
      <c r="N202" t="str">
        <f>IFERROR(IFERROR(VLOOKUP($A202,'K-NETT'!$A$1:$AF$37898,1,FALSE),VLOOKUP($A202,'K-Wallet'!$A$1:$M$5000,1,FALSE)),"NOT VALID")</f>
        <v>NOT VALID</v>
      </c>
      <c r="O202" t="str">
        <f>IFERROR(IFERROR(VLOOKUP($A202,'K-NETT'!$A$1:$AF$37898,11,FALSE),VLOOKUP($A202,'K-Wallet'!$A$1:$M$5000,0,FALSE)),"NOT VALID")</f>
        <v>NOT VALID</v>
      </c>
      <c r="P202" t="str">
        <f>IFERROR(IFERROR(VLOOKUP($A202,'K-NETT'!$A$1:$AF$37898,14,FALSE),VLOOKUP($A202,'K-Wallet'!$A$1:$M$5000,8,FALSE)),"NOT VALID")</f>
        <v>NOT VALID</v>
      </c>
      <c r="Q202" t="str">
        <f>IFERROR(IFERROR(VLOOKUP($A202,'K-NETT'!$A$1:$AF$37898,15,FALSE),VLOOKUP($A202,'K-Wallet'!$A$1:$M$5000,9,FALSE)),"NOT VALID")</f>
        <v>NOT VALID</v>
      </c>
      <c r="R202" t="str">
        <f>IFERROR(IFERROR(VLOOKUP($A202,'K-NETT'!$A$1:$AF$37898,16,FALSE),VLOOKUP($A202,'K-Wallet'!$A$1:$M$5000,0,FALSE)),"NOT VALID")</f>
        <v>NOT VALID</v>
      </c>
      <c r="S202" t="str">
        <f>IFERROR(IFERROR(VLOOKUP($A202,'K-NETT'!$A$1:$AF$37898,17,FALSE),VLOOKUP($A202,'K-Wallet'!$A$1:$M$5000,0,FALSE)),"NOT VALID")</f>
        <v>NOT VALID</v>
      </c>
      <c r="T202" t="str">
        <f>IFERROR(IFERROR(VLOOKUP($A202,'K-NETT'!$A$1:$AF$37898,18,FALSE),VLOOKUP($A202,'K-Wallet'!$A$1:$M$5000,0,FALSE)),"NOT VALID")</f>
        <v>NOT VALID</v>
      </c>
      <c r="U202" t="str">
        <f>IFERROR(IFERROR(VLOOKUP($A202,'K-NETT'!$A$1:$AF$37898,19,FALSE),VLOOKUP($A202,'K-Wallet'!$A$1:$M$5000,0,FALSE)),"NOT VALID")</f>
        <v>NOT VALID</v>
      </c>
      <c r="V202" t="str">
        <f>IFERROR(IFERROR(VLOOKUP($A202,'K-NETT'!$A$1:$AF$37898,20,FALSE),VLOOKUP($A202,'K-Wallet'!$A$1:$M$5000,0,FALSE)),"NOT VALID")</f>
        <v>NOT VALID</v>
      </c>
      <c r="W202" t="str">
        <f>IFERROR(IFERROR(VLOOKUP($A202,'K-NETT'!$A$1:$AF$37898,22,FALSE),VLOOKUP($A202,'K-Wallet'!$A$1:$M$5000,0,FALSE)),"NOT VALID")</f>
        <v>NOT VALID</v>
      </c>
      <c r="X202" t="str">
        <f>IFERROR(IFERROR(VLOOKUP($A202,'K-NETT'!$A$1:$AF$37898,23,FALSE),VLOOKUP($A202,'K-Wallet'!$A$1:$M$5000,0,FALSE)),"NOT VALID")</f>
        <v>NOT VALID</v>
      </c>
      <c r="Y202" t="str">
        <f>IFERROR(IFERROR(VLOOKUP($A202,'K-NETT'!$A$1:$AF$37898,26,FALSE),VLOOKUP($A202,'K-Wallet'!$A$1:$M$5000,0,FALSE)),"NOT VALID")</f>
        <v>NOT VALID</v>
      </c>
      <c r="Z202" t="str">
        <f>IFERROR(IFERROR(VLOOKUP($A202,'K-NETT'!$A$1:$AF$37898,30,FALSE),VLOOKUP($A202,'K-Wallet'!$A$1:$M$5000,11,FALSE)),"NOT VALID")</f>
        <v>NOT VALID</v>
      </c>
      <c r="AA202" s="31" t="e">
        <f t="shared" si="5"/>
        <v>#VALUE!</v>
      </c>
    </row>
    <row r="203" spans="1:27" x14ac:dyDescent="0.25">
      <c r="A203" t="str">
        <f t="shared" ref="A203:A265" si="6">+K203&amp;C203</f>
        <v>1868624117</v>
      </c>
      <c r="B203" s="1">
        <v>194</v>
      </c>
      <c r="C203">
        <v>1868624117</v>
      </c>
      <c r="D203" t="s">
        <v>42</v>
      </c>
      <c r="E203" t="s">
        <v>43</v>
      </c>
      <c r="F203" s="9">
        <v>336650</v>
      </c>
      <c r="G203" s="2">
        <v>44046</v>
      </c>
      <c r="H203" s="3">
        <v>0.46517361111111111</v>
      </c>
      <c r="I203" t="s">
        <v>44</v>
      </c>
      <c r="J203">
        <v>63900276601</v>
      </c>
      <c r="K203" s="4" t="s">
        <v>101</v>
      </c>
      <c r="N203" t="str">
        <f>IFERROR(IFERROR(VLOOKUP($A203,'K-NETT'!$A$1:$AF$37898,1,FALSE),VLOOKUP($A203,'K-Wallet'!$A$1:$M$5000,1,FALSE)),"NOT VALID")</f>
        <v>NOT VALID</v>
      </c>
      <c r="O203" t="str">
        <f>IFERROR(IFERROR(VLOOKUP($A203,'K-NETT'!$A$1:$AF$37898,11,FALSE),VLOOKUP($A203,'K-Wallet'!$A$1:$M$5000,0,FALSE)),"NOT VALID")</f>
        <v>NOT VALID</v>
      </c>
      <c r="P203" t="str">
        <f>IFERROR(IFERROR(VLOOKUP($A203,'K-NETT'!$A$1:$AF$37898,14,FALSE),VLOOKUP($A203,'K-Wallet'!$A$1:$M$5000,8,FALSE)),"NOT VALID")</f>
        <v>NOT VALID</v>
      </c>
      <c r="Q203" t="str">
        <f>IFERROR(IFERROR(VLOOKUP($A203,'K-NETT'!$A$1:$AF$37898,15,FALSE),VLOOKUP($A203,'K-Wallet'!$A$1:$M$5000,9,FALSE)),"NOT VALID")</f>
        <v>NOT VALID</v>
      </c>
      <c r="R203" t="str">
        <f>IFERROR(IFERROR(VLOOKUP($A203,'K-NETT'!$A$1:$AF$37898,16,FALSE),VLOOKUP($A203,'K-Wallet'!$A$1:$M$5000,0,FALSE)),"NOT VALID")</f>
        <v>NOT VALID</v>
      </c>
      <c r="S203" t="str">
        <f>IFERROR(IFERROR(VLOOKUP($A203,'K-NETT'!$A$1:$AF$37898,17,FALSE),VLOOKUP($A203,'K-Wallet'!$A$1:$M$5000,0,FALSE)),"NOT VALID")</f>
        <v>NOT VALID</v>
      </c>
      <c r="T203" t="str">
        <f>IFERROR(IFERROR(VLOOKUP($A203,'K-NETT'!$A$1:$AF$37898,18,FALSE),VLOOKUP($A203,'K-Wallet'!$A$1:$M$5000,0,FALSE)),"NOT VALID")</f>
        <v>NOT VALID</v>
      </c>
      <c r="U203" t="str">
        <f>IFERROR(IFERROR(VLOOKUP($A203,'K-NETT'!$A$1:$AF$37898,19,FALSE),VLOOKUP($A203,'K-Wallet'!$A$1:$M$5000,0,FALSE)),"NOT VALID")</f>
        <v>NOT VALID</v>
      </c>
      <c r="V203" t="str">
        <f>IFERROR(IFERROR(VLOOKUP($A203,'K-NETT'!$A$1:$AF$37898,20,FALSE),VLOOKUP($A203,'K-Wallet'!$A$1:$M$5000,0,FALSE)),"NOT VALID")</f>
        <v>NOT VALID</v>
      </c>
      <c r="W203" t="str">
        <f>IFERROR(IFERROR(VLOOKUP($A203,'K-NETT'!$A$1:$AF$37898,22,FALSE),VLOOKUP($A203,'K-Wallet'!$A$1:$M$5000,0,FALSE)),"NOT VALID")</f>
        <v>NOT VALID</v>
      </c>
      <c r="X203" t="str">
        <f>IFERROR(IFERROR(VLOOKUP($A203,'K-NETT'!$A$1:$AF$37898,23,FALSE),VLOOKUP($A203,'K-Wallet'!$A$1:$M$5000,0,FALSE)),"NOT VALID")</f>
        <v>NOT VALID</v>
      </c>
      <c r="Y203" t="str">
        <f>IFERROR(IFERROR(VLOOKUP($A203,'K-NETT'!$A$1:$AF$37898,26,FALSE),VLOOKUP($A203,'K-Wallet'!$A$1:$M$5000,0,FALSE)),"NOT VALID")</f>
        <v>NOT VALID</v>
      </c>
      <c r="Z203" t="str">
        <f>IFERROR(IFERROR(VLOOKUP($A203,'K-NETT'!$A$1:$AF$37898,30,FALSE),VLOOKUP($A203,'K-Wallet'!$A$1:$M$5000,11,FALSE)),"NOT VALID")</f>
        <v>NOT VALID</v>
      </c>
      <c r="AA203" s="31" t="e">
        <f t="shared" ref="AA203:AA265" si="7">+F203-Y203</f>
        <v>#VALUE!</v>
      </c>
    </row>
    <row r="204" spans="1:27" x14ac:dyDescent="0.25">
      <c r="A204" t="str">
        <f t="shared" si="6"/>
        <v>1160324303</v>
      </c>
      <c r="B204" s="1">
        <v>195</v>
      </c>
      <c r="C204">
        <v>1160324303</v>
      </c>
      <c r="D204" t="s">
        <v>42</v>
      </c>
      <c r="E204" t="s">
        <v>43</v>
      </c>
      <c r="F204" s="9">
        <v>1705650</v>
      </c>
      <c r="G204" s="2">
        <v>44046</v>
      </c>
      <c r="H204" s="3">
        <v>0.46549768518518514</v>
      </c>
      <c r="I204" t="s">
        <v>64</v>
      </c>
      <c r="J204">
        <v>63901052401</v>
      </c>
      <c r="K204" s="4" t="s">
        <v>101</v>
      </c>
      <c r="N204" t="str">
        <f>IFERROR(IFERROR(VLOOKUP($A204,'K-NETT'!$A$1:$AF$37898,1,FALSE),VLOOKUP($A204,'K-Wallet'!$A$1:$M$5000,1,FALSE)),"NOT VALID")</f>
        <v>NOT VALID</v>
      </c>
      <c r="O204" t="str">
        <f>IFERROR(IFERROR(VLOOKUP($A204,'K-NETT'!$A$1:$AF$37898,11,FALSE),VLOOKUP($A204,'K-Wallet'!$A$1:$M$5000,0,FALSE)),"NOT VALID")</f>
        <v>NOT VALID</v>
      </c>
      <c r="P204" t="str">
        <f>IFERROR(IFERROR(VLOOKUP($A204,'K-NETT'!$A$1:$AF$37898,14,FALSE),VLOOKUP($A204,'K-Wallet'!$A$1:$M$5000,8,FALSE)),"NOT VALID")</f>
        <v>NOT VALID</v>
      </c>
      <c r="Q204" t="str">
        <f>IFERROR(IFERROR(VLOOKUP($A204,'K-NETT'!$A$1:$AF$37898,15,FALSE),VLOOKUP($A204,'K-Wallet'!$A$1:$M$5000,9,FALSE)),"NOT VALID")</f>
        <v>NOT VALID</v>
      </c>
      <c r="R204" t="str">
        <f>IFERROR(IFERROR(VLOOKUP($A204,'K-NETT'!$A$1:$AF$37898,16,FALSE),VLOOKUP($A204,'K-Wallet'!$A$1:$M$5000,0,FALSE)),"NOT VALID")</f>
        <v>NOT VALID</v>
      </c>
      <c r="S204" t="str">
        <f>IFERROR(IFERROR(VLOOKUP($A204,'K-NETT'!$A$1:$AF$37898,17,FALSE),VLOOKUP($A204,'K-Wallet'!$A$1:$M$5000,0,FALSE)),"NOT VALID")</f>
        <v>NOT VALID</v>
      </c>
      <c r="T204" t="str">
        <f>IFERROR(IFERROR(VLOOKUP($A204,'K-NETT'!$A$1:$AF$37898,18,FALSE),VLOOKUP($A204,'K-Wallet'!$A$1:$M$5000,0,FALSE)),"NOT VALID")</f>
        <v>NOT VALID</v>
      </c>
      <c r="U204" t="str">
        <f>IFERROR(IFERROR(VLOOKUP($A204,'K-NETT'!$A$1:$AF$37898,19,FALSE),VLOOKUP($A204,'K-Wallet'!$A$1:$M$5000,0,FALSE)),"NOT VALID")</f>
        <v>NOT VALID</v>
      </c>
      <c r="V204" t="str">
        <f>IFERROR(IFERROR(VLOOKUP($A204,'K-NETT'!$A$1:$AF$37898,20,FALSE),VLOOKUP($A204,'K-Wallet'!$A$1:$M$5000,0,FALSE)),"NOT VALID")</f>
        <v>NOT VALID</v>
      </c>
      <c r="W204" t="str">
        <f>IFERROR(IFERROR(VLOOKUP($A204,'K-NETT'!$A$1:$AF$37898,22,FALSE),VLOOKUP($A204,'K-Wallet'!$A$1:$M$5000,0,FALSE)),"NOT VALID")</f>
        <v>NOT VALID</v>
      </c>
      <c r="X204" t="str">
        <f>IFERROR(IFERROR(VLOOKUP($A204,'K-NETT'!$A$1:$AF$37898,23,FALSE),VLOOKUP($A204,'K-Wallet'!$A$1:$M$5000,0,FALSE)),"NOT VALID")</f>
        <v>NOT VALID</v>
      </c>
      <c r="Y204" t="str">
        <f>IFERROR(IFERROR(VLOOKUP($A204,'K-NETT'!$A$1:$AF$37898,26,FALSE),VLOOKUP($A204,'K-Wallet'!$A$1:$M$5000,0,FALSE)),"NOT VALID")</f>
        <v>NOT VALID</v>
      </c>
      <c r="Z204" t="str">
        <f>IFERROR(IFERROR(VLOOKUP($A204,'K-NETT'!$A$1:$AF$37898,30,FALSE),VLOOKUP($A204,'K-Wallet'!$A$1:$M$5000,11,FALSE)),"NOT VALID")</f>
        <v>NOT VALID</v>
      </c>
      <c r="AA204" s="31" t="e">
        <f t="shared" si="7"/>
        <v>#VALUE!</v>
      </c>
    </row>
    <row r="205" spans="1:27" x14ac:dyDescent="0.25">
      <c r="A205" t="str">
        <f t="shared" si="6"/>
        <v>1145824549</v>
      </c>
      <c r="B205" s="1">
        <v>196</v>
      </c>
      <c r="C205">
        <v>1145824549</v>
      </c>
      <c r="D205" t="s">
        <v>42</v>
      </c>
      <c r="E205" t="s">
        <v>43</v>
      </c>
      <c r="F205" s="9">
        <v>636650</v>
      </c>
      <c r="G205" s="2">
        <v>44046</v>
      </c>
      <c r="H205" s="3">
        <v>0.47508101851851853</v>
      </c>
      <c r="I205" t="s">
        <v>44</v>
      </c>
      <c r="J205">
        <v>63905918101</v>
      </c>
      <c r="K205" s="4" t="s">
        <v>101</v>
      </c>
      <c r="N205" t="str">
        <f>IFERROR(IFERROR(VLOOKUP($A205,'K-NETT'!$A$1:$AF$37898,1,FALSE),VLOOKUP($A205,'K-Wallet'!$A$1:$M$5000,1,FALSE)),"NOT VALID")</f>
        <v>NOT VALID</v>
      </c>
      <c r="O205" t="str">
        <f>IFERROR(IFERROR(VLOOKUP($A205,'K-NETT'!$A$1:$AF$37898,11,FALSE),VLOOKUP($A205,'K-Wallet'!$A$1:$M$5000,0,FALSE)),"NOT VALID")</f>
        <v>NOT VALID</v>
      </c>
      <c r="P205" t="str">
        <f>IFERROR(IFERROR(VLOOKUP($A205,'K-NETT'!$A$1:$AF$37898,14,FALSE),VLOOKUP($A205,'K-Wallet'!$A$1:$M$5000,8,FALSE)),"NOT VALID")</f>
        <v>NOT VALID</v>
      </c>
      <c r="Q205" t="str">
        <f>IFERROR(IFERROR(VLOOKUP($A205,'K-NETT'!$A$1:$AF$37898,15,FALSE),VLOOKUP($A205,'K-Wallet'!$A$1:$M$5000,9,FALSE)),"NOT VALID")</f>
        <v>NOT VALID</v>
      </c>
      <c r="R205" t="str">
        <f>IFERROR(IFERROR(VLOOKUP($A205,'K-NETT'!$A$1:$AF$37898,16,FALSE),VLOOKUP($A205,'K-Wallet'!$A$1:$M$5000,0,FALSE)),"NOT VALID")</f>
        <v>NOT VALID</v>
      </c>
      <c r="S205" t="str">
        <f>IFERROR(IFERROR(VLOOKUP($A205,'K-NETT'!$A$1:$AF$37898,17,FALSE),VLOOKUP($A205,'K-Wallet'!$A$1:$M$5000,0,FALSE)),"NOT VALID")</f>
        <v>NOT VALID</v>
      </c>
      <c r="T205" t="str">
        <f>IFERROR(IFERROR(VLOOKUP($A205,'K-NETT'!$A$1:$AF$37898,18,FALSE),VLOOKUP($A205,'K-Wallet'!$A$1:$M$5000,0,FALSE)),"NOT VALID")</f>
        <v>NOT VALID</v>
      </c>
      <c r="U205" t="str">
        <f>IFERROR(IFERROR(VLOOKUP($A205,'K-NETT'!$A$1:$AF$37898,19,FALSE),VLOOKUP($A205,'K-Wallet'!$A$1:$M$5000,0,FALSE)),"NOT VALID")</f>
        <v>NOT VALID</v>
      </c>
      <c r="V205" t="str">
        <f>IFERROR(IFERROR(VLOOKUP($A205,'K-NETT'!$A$1:$AF$37898,20,FALSE),VLOOKUP($A205,'K-Wallet'!$A$1:$M$5000,0,FALSE)),"NOT VALID")</f>
        <v>NOT VALID</v>
      </c>
      <c r="W205" t="str">
        <f>IFERROR(IFERROR(VLOOKUP($A205,'K-NETT'!$A$1:$AF$37898,22,FALSE),VLOOKUP($A205,'K-Wallet'!$A$1:$M$5000,0,FALSE)),"NOT VALID")</f>
        <v>NOT VALID</v>
      </c>
      <c r="X205" t="str">
        <f>IFERROR(IFERROR(VLOOKUP($A205,'K-NETT'!$A$1:$AF$37898,23,FALSE),VLOOKUP($A205,'K-Wallet'!$A$1:$M$5000,0,FALSE)),"NOT VALID")</f>
        <v>NOT VALID</v>
      </c>
      <c r="Y205" t="str">
        <f>IFERROR(IFERROR(VLOOKUP($A205,'K-NETT'!$A$1:$AF$37898,26,FALSE),VLOOKUP($A205,'K-Wallet'!$A$1:$M$5000,0,FALSE)),"NOT VALID")</f>
        <v>NOT VALID</v>
      </c>
      <c r="Z205" t="str">
        <f>IFERROR(IFERROR(VLOOKUP($A205,'K-NETT'!$A$1:$AF$37898,30,FALSE),VLOOKUP($A205,'K-Wallet'!$A$1:$M$5000,11,FALSE)),"NOT VALID")</f>
        <v>NOT VALID</v>
      </c>
      <c r="AA205" s="31" t="e">
        <f t="shared" si="7"/>
        <v>#VALUE!</v>
      </c>
    </row>
    <row r="206" spans="1:27" x14ac:dyDescent="0.25">
      <c r="A206" t="str">
        <f t="shared" si="6"/>
        <v>1600924977</v>
      </c>
      <c r="B206" s="1">
        <v>197</v>
      </c>
      <c r="C206">
        <v>1600924977</v>
      </c>
      <c r="D206" t="s">
        <v>42</v>
      </c>
      <c r="E206" t="s">
        <v>43</v>
      </c>
      <c r="F206" s="9">
        <v>674650</v>
      </c>
      <c r="G206" s="2">
        <v>44046</v>
      </c>
      <c r="H206" s="3">
        <v>0.48041666666666666</v>
      </c>
      <c r="I206" t="s">
        <v>44</v>
      </c>
      <c r="J206">
        <v>63908699001</v>
      </c>
      <c r="K206" s="4" t="s">
        <v>101</v>
      </c>
      <c r="N206" t="str">
        <f>IFERROR(IFERROR(VLOOKUP($A206,'K-NETT'!$A$1:$AF$37898,1,FALSE),VLOOKUP($A206,'K-Wallet'!$A$1:$M$5000,1,FALSE)),"NOT VALID")</f>
        <v>NOT VALID</v>
      </c>
      <c r="O206" t="str">
        <f>IFERROR(IFERROR(VLOOKUP($A206,'K-NETT'!$A$1:$AF$37898,11,FALSE),VLOOKUP($A206,'K-Wallet'!$A$1:$M$5000,0,FALSE)),"NOT VALID")</f>
        <v>NOT VALID</v>
      </c>
      <c r="P206" t="str">
        <f>IFERROR(IFERROR(VLOOKUP($A206,'K-NETT'!$A$1:$AF$37898,14,FALSE),VLOOKUP($A206,'K-Wallet'!$A$1:$M$5000,8,FALSE)),"NOT VALID")</f>
        <v>NOT VALID</v>
      </c>
      <c r="Q206" t="str">
        <f>IFERROR(IFERROR(VLOOKUP($A206,'K-NETT'!$A$1:$AF$37898,15,FALSE),VLOOKUP($A206,'K-Wallet'!$A$1:$M$5000,9,FALSE)),"NOT VALID")</f>
        <v>NOT VALID</v>
      </c>
      <c r="R206" t="str">
        <f>IFERROR(IFERROR(VLOOKUP($A206,'K-NETT'!$A$1:$AF$37898,16,FALSE),VLOOKUP($A206,'K-Wallet'!$A$1:$M$5000,0,FALSE)),"NOT VALID")</f>
        <v>NOT VALID</v>
      </c>
      <c r="S206" t="str">
        <f>IFERROR(IFERROR(VLOOKUP($A206,'K-NETT'!$A$1:$AF$37898,17,FALSE),VLOOKUP($A206,'K-Wallet'!$A$1:$M$5000,0,FALSE)),"NOT VALID")</f>
        <v>NOT VALID</v>
      </c>
      <c r="T206" t="str">
        <f>IFERROR(IFERROR(VLOOKUP($A206,'K-NETT'!$A$1:$AF$37898,18,FALSE),VLOOKUP($A206,'K-Wallet'!$A$1:$M$5000,0,FALSE)),"NOT VALID")</f>
        <v>NOT VALID</v>
      </c>
      <c r="U206" t="str">
        <f>IFERROR(IFERROR(VLOOKUP($A206,'K-NETT'!$A$1:$AF$37898,19,FALSE),VLOOKUP($A206,'K-Wallet'!$A$1:$M$5000,0,FALSE)),"NOT VALID")</f>
        <v>NOT VALID</v>
      </c>
      <c r="V206" t="str">
        <f>IFERROR(IFERROR(VLOOKUP($A206,'K-NETT'!$A$1:$AF$37898,20,FALSE),VLOOKUP($A206,'K-Wallet'!$A$1:$M$5000,0,FALSE)),"NOT VALID")</f>
        <v>NOT VALID</v>
      </c>
      <c r="W206" t="str">
        <f>IFERROR(IFERROR(VLOOKUP($A206,'K-NETT'!$A$1:$AF$37898,22,FALSE),VLOOKUP($A206,'K-Wallet'!$A$1:$M$5000,0,FALSE)),"NOT VALID")</f>
        <v>NOT VALID</v>
      </c>
      <c r="X206" t="str">
        <f>IFERROR(IFERROR(VLOOKUP($A206,'K-NETT'!$A$1:$AF$37898,23,FALSE),VLOOKUP($A206,'K-Wallet'!$A$1:$M$5000,0,FALSE)),"NOT VALID")</f>
        <v>NOT VALID</v>
      </c>
      <c r="Y206" t="str">
        <f>IFERROR(IFERROR(VLOOKUP($A206,'K-NETT'!$A$1:$AF$37898,26,FALSE),VLOOKUP($A206,'K-Wallet'!$A$1:$M$5000,0,FALSE)),"NOT VALID")</f>
        <v>NOT VALID</v>
      </c>
      <c r="Z206" t="str">
        <f>IFERROR(IFERROR(VLOOKUP($A206,'K-NETT'!$A$1:$AF$37898,30,FALSE),VLOOKUP($A206,'K-Wallet'!$A$1:$M$5000,11,FALSE)),"NOT VALID")</f>
        <v>NOT VALID</v>
      </c>
      <c r="AA206" s="31" t="e">
        <f t="shared" si="7"/>
        <v>#VALUE!</v>
      </c>
    </row>
    <row r="207" spans="1:27" x14ac:dyDescent="0.25">
      <c r="A207" t="str">
        <f t="shared" si="6"/>
        <v>1181924262</v>
      </c>
      <c r="B207" s="1">
        <v>198</v>
      </c>
      <c r="C207">
        <v>1181924262</v>
      </c>
      <c r="D207" t="s">
        <v>42</v>
      </c>
      <c r="E207" t="s">
        <v>43</v>
      </c>
      <c r="F207" s="9">
        <v>1124650</v>
      </c>
      <c r="G207" s="2">
        <v>44046</v>
      </c>
      <c r="H207" s="3">
        <v>0.48214120370370367</v>
      </c>
      <c r="I207" t="s">
        <v>44</v>
      </c>
      <c r="J207">
        <v>63909686001</v>
      </c>
      <c r="K207" s="4" t="s">
        <v>101</v>
      </c>
      <c r="N207" t="str">
        <f>IFERROR(IFERROR(VLOOKUP($A207,'K-NETT'!$A$1:$AF$37898,1,FALSE),VLOOKUP($A207,'K-Wallet'!$A$1:$M$5000,1,FALSE)),"NOT VALID")</f>
        <v>NOT VALID</v>
      </c>
      <c r="O207" t="str">
        <f>IFERROR(IFERROR(VLOOKUP($A207,'K-NETT'!$A$1:$AF$37898,11,FALSE),VLOOKUP($A207,'K-Wallet'!$A$1:$M$5000,0,FALSE)),"NOT VALID")</f>
        <v>NOT VALID</v>
      </c>
      <c r="P207" t="str">
        <f>IFERROR(IFERROR(VLOOKUP($A207,'K-NETT'!$A$1:$AF$37898,14,FALSE),VLOOKUP($A207,'K-Wallet'!$A$1:$M$5000,8,FALSE)),"NOT VALID")</f>
        <v>NOT VALID</v>
      </c>
      <c r="Q207" t="str">
        <f>IFERROR(IFERROR(VLOOKUP($A207,'K-NETT'!$A$1:$AF$37898,15,FALSE),VLOOKUP($A207,'K-Wallet'!$A$1:$M$5000,9,FALSE)),"NOT VALID")</f>
        <v>NOT VALID</v>
      </c>
      <c r="R207" t="str">
        <f>IFERROR(IFERROR(VLOOKUP($A207,'K-NETT'!$A$1:$AF$37898,16,FALSE),VLOOKUP($A207,'K-Wallet'!$A$1:$M$5000,0,FALSE)),"NOT VALID")</f>
        <v>NOT VALID</v>
      </c>
      <c r="S207" t="str">
        <f>IFERROR(IFERROR(VLOOKUP($A207,'K-NETT'!$A$1:$AF$37898,17,FALSE),VLOOKUP($A207,'K-Wallet'!$A$1:$M$5000,0,FALSE)),"NOT VALID")</f>
        <v>NOT VALID</v>
      </c>
      <c r="T207" t="str">
        <f>IFERROR(IFERROR(VLOOKUP($A207,'K-NETT'!$A$1:$AF$37898,18,FALSE),VLOOKUP($A207,'K-Wallet'!$A$1:$M$5000,0,FALSE)),"NOT VALID")</f>
        <v>NOT VALID</v>
      </c>
      <c r="U207" t="str">
        <f>IFERROR(IFERROR(VLOOKUP($A207,'K-NETT'!$A$1:$AF$37898,19,FALSE),VLOOKUP($A207,'K-Wallet'!$A$1:$M$5000,0,FALSE)),"NOT VALID")</f>
        <v>NOT VALID</v>
      </c>
      <c r="V207" t="str">
        <f>IFERROR(IFERROR(VLOOKUP($A207,'K-NETT'!$A$1:$AF$37898,20,FALSE),VLOOKUP($A207,'K-Wallet'!$A$1:$M$5000,0,FALSE)),"NOT VALID")</f>
        <v>NOT VALID</v>
      </c>
      <c r="W207" t="str">
        <f>IFERROR(IFERROR(VLOOKUP($A207,'K-NETT'!$A$1:$AF$37898,22,FALSE),VLOOKUP($A207,'K-Wallet'!$A$1:$M$5000,0,FALSE)),"NOT VALID")</f>
        <v>NOT VALID</v>
      </c>
      <c r="X207" t="str">
        <f>IFERROR(IFERROR(VLOOKUP($A207,'K-NETT'!$A$1:$AF$37898,23,FALSE),VLOOKUP($A207,'K-Wallet'!$A$1:$M$5000,0,FALSE)),"NOT VALID")</f>
        <v>NOT VALID</v>
      </c>
      <c r="Y207" t="str">
        <f>IFERROR(IFERROR(VLOOKUP($A207,'K-NETT'!$A$1:$AF$37898,26,FALSE),VLOOKUP($A207,'K-Wallet'!$A$1:$M$5000,0,FALSE)),"NOT VALID")</f>
        <v>NOT VALID</v>
      </c>
      <c r="Z207" t="str">
        <f>IFERROR(IFERROR(VLOOKUP($A207,'K-NETT'!$A$1:$AF$37898,30,FALSE),VLOOKUP($A207,'K-Wallet'!$A$1:$M$5000,11,FALSE)),"NOT VALID")</f>
        <v>NOT VALID</v>
      </c>
      <c r="AA207" s="31" t="e">
        <f t="shared" si="7"/>
        <v>#VALUE!</v>
      </c>
    </row>
    <row r="208" spans="1:27" x14ac:dyDescent="0.25">
      <c r="A208" t="str">
        <f t="shared" si="6"/>
        <v>1580924830</v>
      </c>
      <c r="B208" s="1">
        <v>199</v>
      </c>
      <c r="C208">
        <v>1580924830</v>
      </c>
      <c r="D208" t="s">
        <v>42</v>
      </c>
      <c r="E208" t="s">
        <v>43</v>
      </c>
      <c r="F208" s="9">
        <v>139650</v>
      </c>
      <c r="G208" s="2">
        <v>44046</v>
      </c>
      <c r="H208" s="3">
        <v>0.48266203703703708</v>
      </c>
      <c r="I208" t="s">
        <v>44</v>
      </c>
      <c r="J208">
        <v>63909486901</v>
      </c>
      <c r="K208" s="4" t="s">
        <v>101</v>
      </c>
      <c r="N208" t="str">
        <f>IFERROR(IFERROR(VLOOKUP($A208,'K-NETT'!$A$1:$AF$37898,1,FALSE),VLOOKUP($A208,'K-Wallet'!$A$1:$M$5000,1,FALSE)),"NOT VALID")</f>
        <v>NOT VALID</v>
      </c>
      <c r="O208" t="str">
        <f>IFERROR(IFERROR(VLOOKUP($A208,'K-NETT'!$A$1:$AF$37898,11,FALSE),VLOOKUP($A208,'K-Wallet'!$A$1:$M$5000,0,FALSE)),"NOT VALID")</f>
        <v>NOT VALID</v>
      </c>
      <c r="P208" t="str">
        <f>IFERROR(IFERROR(VLOOKUP($A208,'K-NETT'!$A$1:$AF$37898,14,FALSE),VLOOKUP($A208,'K-Wallet'!$A$1:$M$5000,8,FALSE)),"NOT VALID")</f>
        <v>NOT VALID</v>
      </c>
      <c r="Q208" t="str">
        <f>IFERROR(IFERROR(VLOOKUP($A208,'K-NETT'!$A$1:$AF$37898,15,FALSE),VLOOKUP($A208,'K-Wallet'!$A$1:$M$5000,9,FALSE)),"NOT VALID")</f>
        <v>NOT VALID</v>
      </c>
      <c r="R208" t="str">
        <f>IFERROR(IFERROR(VLOOKUP($A208,'K-NETT'!$A$1:$AF$37898,16,FALSE),VLOOKUP($A208,'K-Wallet'!$A$1:$M$5000,0,FALSE)),"NOT VALID")</f>
        <v>NOT VALID</v>
      </c>
      <c r="S208" t="str">
        <f>IFERROR(IFERROR(VLOOKUP($A208,'K-NETT'!$A$1:$AF$37898,17,FALSE),VLOOKUP($A208,'K-Wallet'!$A$1:$M$5000,0,FALSE)),"NOT VALID")</f>
        <v>NOT VALID</v>
      </c>
      <c r="T208" t="str">
        <f>IFERROR(IFERROR(VLOOKUP($A208,'K-NETT'!$A$1:$AF$37898,18,FALSE),VLOOKUP($A208,'K-Wallet'!$A$1:$M$5000,0,FALSE)),"NOT VALID")</f>
        <v>NOT VALID</v>
      </c>
      <c r="U208" t="str">
        <f>IFERROR(IFERROR(VLOOKUP($A208,'K-NETT'!$A$1:$AF$37898,19,FALSE),VLOOKUP($A208,'K-Wallet'!$A$1:$M$5000,0,FALSE)),"NOT VALID")</f>
        <v>NOT VALID</v>
      </c>
      <c r="V208" t="str">
        <f>IFERROR(IFERROR(VLOOKUP($A208,'K-NETT'!$A$1:$AF$37898,20,FALSE),VLOOKUP($A208,'K-Wallet'!$A$1:$M$5000,0,FALSE)),"NOT VALID")</f>
        <v>NOT VALID</v>
      </c>
      <c r="W208" t="str">
        <f>IFERROR(IFERROR(VLOOKUP($A208,'K-NETT'!$A$1:$AF$37898,22,FALSE),VLOOKUP($A208,'K-Wallet'!$A$1:$M$5000,0,FALSE)),"NOT VALID")</f>
        <v>NOT VALID</v>
      </c>
      <c r="X208" t="str">
        <f>IFERROR(IFERROR(VLOOKUP($A208,'K-NETT'!$A$1:$AF$37898,23,FALSE),VLOOKUP($A208,'K-Wallet'!$A$1:$M$5000,0,FALSE)),"NOT VALID")</f>
        <v>NOT VALID</v>
      </c>
      <c r="Y208" t="str">
        <f>IFERROR(IFERROR(VLOOKUP($A208,'K-NETT'!$A$1:$AF$37898,26,FALSE),VLOOKUP($A208,'K-Wallet'!$A$1:$M$5000,0,FALSE)),"NOT VALID")</f>
        <v>NOT VALID</v>
      </c>
      <c r="Z208" t="str">
        <f>IFERROR(IFERROR(VLOOKUP($A208,'K-NETT'!$A$1:$AF$37898,30,FALSE),VLOOKUP($A208,'K-Wallet'!$A$1:$M$5000,11,FALSE)),"NOT VALID")</f>
        <v>NOT VALID</v>
      </c>
      <c r="AA208" s="31" t="e">
        <f t="shared" si="7"/>
        <v>#VALUE!</v>
      </c>
    </row>
    <row r="209" spans="1:27" x14ac:dyDescent="0.25">
      <c r="A209" t="str">
        <f t="shared" si="6"/>
        <v>215022591</v>
      </c>
      <c r="B209" s="1">
        <v>200</v>
      </c>
      <c r="C209">
        <v>215022591</v>
      </c>
      <c r="D209" t="s">
        <v>65</v>
      </c>
      <c r="E209" t="s">
        <v>43</v>
      </c>
      <c r="F209" s="9">
        <v>1262000</v>
      </c>
      <c r="G209" s="2">
        <v>44046</v>
      </c>
      <c r="H209" s="3">
        <v>0.49167824074074074</v>
      </c>
      <c r="I209" t="s">
        <v>44</v>
      </c>
      <c r="J209">
        <v>63914483601</v>
      </c>
      <c r="K209" s="4" t="s">
        <v>101</v>
      </c>
      <c r="N209" t="str">
        <f>IFERROR(IFERROR(VLOOKUP($A209,'K-NETT'!$A$1:$AF$37898,1,FALSE),VLOOKUP($A209,'K-Wallet'!$A$1:$M$5000,1,FALSE)),"NOT VALID")</f>
        <v>NOT VALID</v>
      </c>
      <c r="O209" t="str">
        <f>IFERROR(IFERROR(VLOOKUP($A209,'K-NETT'!$A$1:$AF$37898,11,FALSE),VLOOKUP($A209,'K-Wallet'!$A$1:$M$5000,0,FALSE)),"NOT VALID")</f>
        <v>NOT VALID</v>
      </c>
      <c r="P209" t="str">
        <f>IFERROR(IFERROR(VLOOKUP($A209,'K-NETT'!$A$1:$AF$37898,14,FALSE),VLOOKUP($A209,'K-Wallet'!$A$1:$M$5000,8,FALSE)),"NOT VALID")</f>
        <v>NOT VALID</v>
      </c>
      <c r="Q209" t="str">
        <f>IFERROR(IFERROR(VLOOKUP($A209,'K-NETT'!$A$1:$AF$37898,15,FALSE),VLOOKUP($A209,'K-Wallet'!$A$1:$M$5000,9,FALSE)),"NOT VALID")</f>
        <v>NOT VALID</v>
      </c>
      <c r="R209" t="str">
        <f>IFERROR(IFERROR(VLOOKUP($A209,'K-NETT'!$A$1:$AF$37898,16,FALSE),VLOOKUP($A209,'K-Wallet'!$A$1:$M$5000,0,FALSE)),"NOT VALID")</f>
        <v>NOT VALID</v>
      </c>
      <c r="S209" t="str">
        <f>IFERROR(IFERROR(VLOOKUP($A209,'K-NETT'!$A$1:$AF$37898,17,FALSE),VLOOKUP($A209,'K-Wallet'!$A$1:$M$5000,0,FALSE)),"NOT VALID")</f>
        <v>NOT VALID</v>
      </c>
      <c r="T209" t="str">
        <f>IFERROR(IFERROR(VLOOKUP($A209,'K-NETT'!$A$1:$AF$37898,18,FALSE),VLOOKUP($A209,'K-Wallet'!$A$1:$M$5000,0,FALSE)),"NOT VALID")</f>
        <v>NOT VALID</v>
      </c>
      <c r="U209" t="str">
        <f>IFERROR(IFERROR(VLOOKUP($A209,'K-NETT'!$A$1:$AF$37898,19,FALSE),VLOOKUP($A209,'K-Wallet'!$A$1:$M$5000,0,FALSE)),"NOT VALID")</f>
        <v>NOT VALID</v>
      </c>
      <c r="V209" t="str">
        <f>IFERROR(IFERROR(VLOOKUP($A209,'K-NETT'!$A$1:$AF$37898,20,FALSE),VLOOKUP($A209,'K-Wallet'!$A$1:$M$5000,0,FALSE)),"NOT VALID")</f>
        <v>NOT VALID</v>
      </c>
      <c r="W209" t="str">
        <f>IFERROR(IFERROR(VLOOKUP($A209,'K-NETT'!$A$1:$AF$37898,22,FALSE),VLOOKUP($A209,'K-Wallet'!$A$1:$M$5000,0,FALSE)),"NOT VALID")</f>
        <v>NOT VALID</v>
      </c>
      <c r="X209" t="str">
        <f>IFERROR(IFERROR(VLOOKUP($A209,'K-NETT'!$A$1:$AF$37898,23,FALSE),VLOOKUP($A209,'K-Wallet'!$A$1:$M$5000,0,FALSE)),"NOT VALID")</f>
        <v>NOT VALID</v>
      </c>
      <c r="Y209" t="str">
        <f>IFERROR(IFERROR(VLOOKUP($A209,'K-NETT'!$A$1:$AF$37898,26,FALSE),VLOOKUP($A209,'K-Wallet'!$A$1:$M$5000,0,FALSE)),"NOT VALID")</f>
        <v>NOT VALID</v>
      </c>
      <c r="Z209" t="str">
        <f>IFERROR(IFERROR(VLOOKUP($A209,'K-NETT'!$A$1:$AF$37898,30,FALSE),VLOOKUP($A209,'K-Wallet'!$A$1:$M$5000,11,FALSE)),"NOT VALID")</f>
        <v>NOT VALID</v>
      </c>
      <c r="AA209" s="31" t="e">
        <f t="shared" si="7"/>
        <v>#VALUE!</v>
      </c>
    </row>
    <row r="210" spans="1:27" x14ac:dyDescent="0.25">
      <c r="A210" t="str">
        <f t="shared" si="6"/>
        <v>1536034902</v>
      </c>
      <c r="B210" s="1">
        <v>201</v>
      </c>
      <c r="C210">
        <v>1536034902</v>
      </c>
      <c r="D210" t="s">
        <v>42</v>
      </c>
      <c r="E210" t="s">
        <v>43</v>
      </c>
      <c r="F210" s="9">
        <v>1607650</v>
      </c>
      <c r="G210" s="2">
        <v>44046</v>
      </c>
      <c r="H210" s="3">
        <v>0.50075231481481486</v>
      </c>
      <c r="I210" t="s">
        <v>44</v>
      </c>
      <c r="J210">
        <v>63919118101</v>
      </c>
      <c r="K210" s="4" t="s">
        <v>101</v>
      </c>
      <c r="N210" t="str">
        <f>IFERROR(IFERROR(VLOOKUP($A210,'K-NETT'!$A$1:$AF$37898,1,FALSE),VLOOKUP($A210,'K-Wallet'!$A$1:$M$5000,1,FALSE)),"NOT VALID")</f>
        <v>NOT VALID</v>
      </c>
      <c r="O210" t="str">
        <f>IFERROR(IFERROR(VLOOKUP($A210,'K-NETT'!$A$1:$AF$37898,11,FALSE),VLOOKUP($A210,'K-Wallet'!$A$1:$M$5000,0,FALSE)),"NOT VALID")</f>
        <v>NOT VALID</v>
      </c>
      <c r="P210" t="str">
        <f>IFERROR(IFERROR(VLOOKUP($A210,'K-NETT'!$A$1:$AF$37898,14,FALSE),VLOOKUP($A210,'K-Wallet'!$A$1:$M$5000,8,FALSE)),"NOT VALID")</f>
        <v>NOT VALID</v>
      </c>
      <c r="Q210" t="str">
        <f>IFERROR(IFERROR(VLOOKUP($A210,'K-NETT'!$A$1:$AF$37898,15,FALSE),VLOOKUP($A210,'K-Wallet'!$A$1:$M$5000,9,FALSE)),"NOT VALID")</f>
        <v>NOT VALID</v>
      </c>
      <c r="R210" t="str">
        <f>IFERROR(IFERROR(VLOOKUP($A210,'K-NETT'!$A$1:$AF$37898,16,FALSE),VLOOKUP($A210,'K-Wallet'!$A$1:$M$5000,0,FALSE)),"NOT VALID")</f>
        <v>NOT VALID</v>
      </c>
      <c r="S210" t="str">
        <f>IFERROR(IFERROR(VLOOKUP($A210,'K-NETT'!$A$1:$AF$37898,17,FALSE),VLOOKUP($A210,'K-Wallet'!$A$1:$M$5000,0,FALSE)),"NOT VALID")</f>
        <v>NOT VALID</v>
      </c>
      <c r="T210" t="str">
        <f>IFERROR(IFERROR(VLOOKUP($A210,'K-NETT'!$A$1:$AF$37898,18,FALSE),VLOOKUP($A210,'K-Wallet'!$A$1:$M$5000,0,FALSE)),"NOT VALID")</f>
        <v>NOT VALID</v>
      </c>
      <c r="U210" t="str">
        <f>IFERROR(IFERROR(VLOOKUP($A210,'K-NETT'!$A$1:$AF$37898,19,FALSE),VLOOKUP($A210,'K-Wallet'!$A$1:$M$5000,0,FALSE)),"NOT VALID")</f>
        <v>NOT VALID</v>
      </c>
      <c r="V210" t="str">
        <f>IFERROR(IFERROR(VLOOKUP($A210,'K-NETT'!$A$1:$AF$37898,20,FALSE),VLOOKUP($A210,'K-Wallet'!$A$1:$M$5000,0,FALSE)),"NOT VALID")</f>
        <v>NOT VALID</v>
      </c>
      <c r="W210" t="str">
        <f>IFERROR(IFERROR(VLOOKUP($A210,'K-NETT'!$A$1:$AF$37898,22,FALSE),VLOOKUP($A210,'K-Wallet'!$A$1:$M$5000,0,FALSE)),"NOT VALID")</f>
        <v>NOT VALID</v>
      </c>
      <c r="X210" t="str">
        <f>IFERROR(IFERROR(VLOOKUP($A210,'K-NETT'!$A$1:$AF$37898,23,FALSE),VLOOKUP($A210,'K-Wallet'!$A$1:$M$5000,0,FALSE)),"NOT VALID")</f>
        <v>NOT VALID</v>
      </c>
      <c r="Y210" t="str">
        <f>IFERROR(IFERROR(VLOOKUP($A210,'K-NETT'!$A$1:$AF$37898,26,FALSE),VLOOKUP($A210,'K-Wallet'!$A$1:$M$5000,0,FALSE)),"NOT VALID")</f>
        <v>NOT VALID</v>
      </c>
      <c r="Z210" t="str">
        <f>IFERROR(IFERROR(VLOOKUP($A210,'K-NETT'!$A$1:$AF$37898,30,FALSE),VLOOKUP($A210,'K-Wallet'!$A$1:$M$5000,11,FALSE)),"NOT VALID")</f>
        <v>NOT VALID</v>
      </c>
      <c r="AA210" s="31" t="e">
        <f t="shared" si="7"/>
        <v>#VALUE!</v>
      </c>
    </row>
    <row r="211" spans="1:27" x14ac:dyDescent="0.25">
      <c r="A211" t="str">
        <f t="shared" si="6"/>
        <v>1257034382</v>
      </c>
      <c r="B211" s="1">
        <v>202</v>
      </c>
      <c r="C211">
        <v>1257034382</v>
      </c>
      <c r="D211" t="s">
        <v>42</v>
      </c>
      <c r="E211" t="s">
        <v>43</v>
      </c>
      <c r="F211" s="9">
        <v>56650</v>
      </c>
      <c r="G211" s="2">
        <v>44046</v>
      </c>
      <c r="H211" s="3">
        <v>0.50085648148148143</v>
      </c>
      <c r="I211" t="s">
        <v>66</v>
      </c>
      <c r="J211">
        <v>63919268201</v>
      </c>
      <c r="K211" s="4" t="s">
        <v>101</v>
      </c>
      <c r="N211" t="str">
        <f>IFERROR(IFERROR(VLOOKUP($A211,'K-NETT'!$A$1:$AF$37898,1,FALSE),VLOOKUP($A211,'K-Wallet'!$A$1:$M$5000,1,FALSE)),"NOT VALID")</f>
        <v>NOT VALID</v>
      </c>
      <c r="O211" t="str">
        <f>IFERROR(IFERROR(VLOOKUP($A211,'K-NETT'!$A$1:$AF$37898,11,FALSE),VLOOKUP($A211,'K-Wallet'!$A$1:$M$5000,0,FALSE)),"NOT VALID")</f>
        <v>NOT VALID</v>
      </c>
      <c r="P211" t="str">
        <f>IFERROR(IFERROR(VLOOKUP($A211,'K-NETT'!$A$1:$AF$37898,14,FALSE),VLOOKUP($A211,'K-Wallet'!$A$1:$M$5000,8,FALSE)),"NOT VALID")</f>
        <v>NOT VALID</v>
      </c>
      <c r="Q211" t="str">
        <f>IFERROR(IFERROR(VLOOKUP($A211,'K-NETT'!$A$1:$AF$37898,15,FALSE),VLOOKUP($A211,'K-Wallet'!$A$1:$M$5000,9,FALSE)),"NOT VALID")</f>
        <v>NOT VALID</v>
      </c>
      <c r="R211" t="str">
        <f>IFERROR(IFERROR(VLOOKUP($A211,'K-NETT'!$A$1:$AF$37898,16,FALSE),VLOOKUP($A211,'K-Wallet'!$A$1:$M$5000,0,FALSE)),"NOT VALID")</f>
        <v>NOT VALID</v>
      </c>
      <c r="S211" t="str">
        <f>IFERROR(IFERROR(VLOOKUP($A211,'K-NETT'!$A$1:$AF$37898,17,FALSE),VLOOKUP($A211,'K-Wallet'!$A$1:$M$5000,0,FALSE)),"NOT VALID")</f>
        <v>NOT VALID</v>
      </c>
      <c r="T211" t="str">
        <f>IFERROR(IFERROR(VLOOKUP($A211,'K-NETT'!$A$1:$AF$37898,18,FALSE),VLOOKUP($A211,'K-Wallet'!$A$1:$M$5000,0,FALSE)),"NOT VALID")</f>
        <v>NOT VALID</v>
      </c>
      <c r="U211" t="str">
        <f>IFERROR(IFERROR(VLOOKUP($A211,'K-NETT'!$A$1:$AF$37898,19,FALSE),VLOOKUP($A211,'K-Wallet'!$A$1:$M$5000,0,FALSE)),"NOT VALID")</f>
        <v>NOT VALID</v>
      </c>
      <c r="V211" t="str">
        <f>IFERROR(IFERROR(VLOOKUP($A211,'K-NETT'!$A$1:$AF$37898,20,FALSE),VLOOKUP($A211,'K-Wallet'!$A$1:$M$5000,0,FALSE)),"NOT VALID")</f>
        <v>NOT VALID</v>
      </c>
      <c r="W211" t="str">
        <f>IFERROR(IFERROR(VLOOKUP($A211,'K-NETT'!$A$1:$AF$37898,22,FALSE),VLOOKUP($A211,'K-Wallet'!$A$1:$M$5000,0,FALSE)),"NOT VALID")</f>
        <v>NOT VALID</v>
      </c>
      <c r="X211" t="str">
        <f>IFERROR(IFERROR(VLOOKUP($A211,'K-NETT'!$A$1:$AF$37898,23,FALSE),VLOOKUP($A211,'K-Wallet'!$A$1:$M$5000,0,FALSE)),"NOT VALID")</f>
        <v>NOT VALID</v>
      </c>
      <c r="Y211" t="str">
        <f>IFERROR(IFERROR(VLOOKUP($A211,'K-NETT'!$A$1:$AF$37898,26,FALSE),VLOOKUP($A211,'K-Wallet'!$A$1:$M$5000,0,FALSE)),"NOT VALID")</f>
        <v>NOT VALID</v>
      </c>
      <c r="Z211" t="str">
        <f>IFERROR(IFERROR(VLOOKUP($A211,'K-NETT'!$A$1:$AF$37898,30,FALSE),VLOOKUP($A211,'K-Wallet'!$A$1:$M$5000,11,FALSE)),"NOT VALID")</f>
        <v>NOT VALID</v>
      </c>
      <c r="AA211" s="31" t="e">
        <f t="shared" si="7"/>
        <v>#VALUE!</v>
      </c>
    </row>
    <row r="212" spans="1:27" x14ac:dyDescent="0.25">
      <c r="A212" t="str">
        <f t="shared" si="6"/>
        <v>1407134409</v>
      </c>
      <c r="B212" s="1">
        <v>203</v>
      </c>
      <c r="C212">
        <v>1407134409</v>
      </c>
      <c r="D212" t="s">
        <v>42</v>
      </c>
      <c r="E212" t="s">
        <v>43</v>
      </c>
      <c r="F212" s="9">
        <v>86650</v>
      </c>
      <c r="G212" s="2">
        <v>44046</v>
      </c>
      <c r="H212" s="3">
        <v>0.5116087962962963</v>
      </c>
      <c r="I212" t="s">
        <v>44</v>
      </c>
      <c r="J212">
        <v>63924720501</v>
      </c>
      <c r="K212" s="4" t="s">
        <v>101</v>
      </c>
      <c r="N212" t="str">
        <f>IFERROR(IFERROR(VLOOKUP($A212,'K-NETT'!$A$1:$AF$37898,1,FALSE),VLOOKUP($A212,'K-Wallet'!$A$1:$M$5000,1,FALSE)),"NOT VALID")</f>
        <v>NOT VALID</v>
      </c>
      <c r="O212" t="str">
        <f>IFERROR(IFERROR(VLOOKUP($A212,'K-NETT'!$A$1:$AF$37898,11,FALSE),VLOOKUP($A212,'K-Wallet'!$A$1:$M$5000,0,FALSE)),"NOT VALID")</f>
        <v>NOT VALID</v>
      </c>
      <c r="P212" t="str">
        <f>IFERROR(IFERROR(VLOOKUP($A212,'K-NETT'!$A$1:$AF$37898,14,FALSE),VLOOKUP($A212,'K-Wallet'!$A$1:$M$5000,8,FALSE)),"NOT VALID")</f>
        <v>NOT VALID</v>
      </c>
      <c r="Q212" t="str">
        <f>IFERROR(IFERROR(VLOOKUP($A212,'K-NETT'!$A$1:$AF$37898,15,FALSE),VLOOKUP($A212,'K-Wallet'!$A$1:$M$5000,9,FALSE)),"NOT VALID")</f>
        <v>NOT VALID</v>
      </c>
      <c r="R212" t="str">
        <f>IFERROR(IFERROR(VLOOKUP($A212,'K-NETT'!$A$1:$AF$37898,16,FALSE),VLOOKUP($A212,'K-Wallet'!$A$1:$M$5000,0,FALSE)),"NOT VALID")</f>
        <v>NOT VALID</v>
      </c>
      <c r="S212" t="str">
        <f>IFERROR(IFERROR(VLOOKUP($A212,'K-NETT'!$A$1:$AF$37898,17,FALSE),VLOOKUP($A212,'K-Wallet'!$A$1:$M$5000,0,FALSE)),"NOT VALID")</f>
        <v>NOT VALID</v>
      </c>
      <c r="T212" t="str">
        <f>IFERROR(IFERROR(VLOOKUP($A212,'K-NETT'!$A$1:$AF$37898,18,FALSE),VLOOKUP($A212,'K-Wallet'!$A$1:$M$5000,0,FALSE)),"NOT VALID")</f>
        <v>NOT VALID</v>
      </c>
      <c r="U212" t="str">
        <f>IFERROR(IFERROR(VLOOKUP($A212,'K-NETT'!$A$1:$AF$37898,19,FALSE),VLOOKUP($A212,'K-Wallet'!$A$1:$M$5000,0,FALSE)),"NOT VALID")</f>
        <v>NOT VALID</v>
      </c>
      <c r="V212" t="str">
        <f>IFERROR(IFERROR(VLOOKUP($A212,'K-NETT'!$A$1:$AF$37898,20,FALSE),VLOOKUP($A212,'K-Wallet'!$A$1:$M$5000,0,FALSE)),"NOT VALID")</f>
        <v>NOT VALID</v>
      </c>
      <c r="W212" t="str">
        <f>IFERROR(IFERROR(VLOOKUP($A212,'K-NETT'!$A$1:$AF$37898,22,FALSE),VLOOKUP($A212,'K-Wallet'!$A$1:$M$5000,0,FALSE)),"NOT VALID")</f>
        <v>NOT VALID</v>
      </c>
      <c r="X212" t="str">
        <f>IFERROR(IFERROR(VLOOKUP($A212,'K-NETT'!$A$1:$AF$37898,23,FALSE),VLOOKUP($A212,'K-Wallet'!$A$1:$M$5000,0,FALSE)),"NOT VALID")</f>
        <v>NOT VALID</v>
      </c>
      <c r="Y212">
        <f>SUM(R212:X212)</f>
        <v>0</v>
      </c>
      <c r="Z212" t="str">
        <f>IFERROR(IFERROR(VLOOKUP($A212,'K-NETT'!$A$1:$AF$37898,30,FALSE),VLOOKUP($A212,'K-Wallet'!$A$1:$M$5000,11,FALSE)),"NOT VALID")</f>
        <v>NOT VALID</v>
      </c>
      <c r="AA212" s="31">
        <f t="shared" si="7"/>
        <v>86650</v>
      </c>
    </row>
    <row r="213" spans="1:27" x14ac:dyDescent="0.25">
      <c r="A213" t="str">
        <f t="shared" si="6"/>
        <v>1009234654</v>
      </c>
      <c r="B213" s="1">
        <v>204</v>
      </c>
      <c r="C213">
        <v>1009234654</v>
      </c>
      <c r="D213" t="s">
        <v>42</v>
      </c>
      <c r="E213" t="s">
        <v>43</v>
      </c>
      <c r="F213" s="9">
        <v>222650</v>
      </c>
      <c r="G213" s="2">
        <v>44046</v>
      </c>
      <c r="H213" s="3">
        <v>0.52606481481481482</v>
      </c>
      <c r="I213" t="s">
        <v>44</v>
      </c>
      <c r="J213">
        <v>63931961401</v>
      </c>
      <c r="K213" s="4" t="s">
        <v>101</v>
      </c>
      <c r="N213" t="str">
        <f>IFERROR(IFERROR(VLOOKUP($A213,'K-NETT'!$A$1:$AF$37898,1,FALSE),VLOOKUP($A213,'K-Wallet'!$A$1:$M$5000,1,FALSE)),"NOT VALID")</f>
        <v>NOT VALID</v>
      </c>
      <c r="O213" t="str">
        <f>IFERROR(IFERROR(VLOOKUP($A213,'K-NETT'!$A$1:$AF$37898,11,FALSE),VLOOKUP($A213,'K-Wallet'!$A$1:$M$5000,0,FALSE)),"NOT VALID")</f>
        <v>NOT VALID</v>
      </c>
      <c r="P213" t="str">
        <f>IFERROR(IFERROR(VLOOKUP($A213,'K-NETT'!$A$1:$AF$37898,14,FALSE),VLOOKUP($A213,'K-Wallet'!$A$1:$M$5000,8,FALSE)),"NOT VALID")</f>
        <v>NOT VALID</v>
      </c>
      <c r="Q213" t="str">
        <f>IFERROR(IFERROR(VLOOKUP($A213,'K-NETT'!$A$1:$AF$37898,15,FALSE),VLOOKUP($A213,'K-Wallet'!$A$1:$M$5000,9,FALSE)),"NOT VALID")</f>
        <v>NOT VALID</v>
      </c>
      <c r="R213" t="str">
        <f>IFERROR(IFERROR(VLOOKUP($A213,'K-NETT'!$A$1:$AF$37898,16,FALSE),VLOOKUP($A213,'K-Wallet'!$A$1:$M$5000,0,FALSE)),"NOT VALID")</f>
        <v>NOT VALID</v>
      </c>
      <c r="S213" t="str">
        <f>IFERROR(IFERROR(VLOOKUP($A213,'K-NETT'!$A$1:$AF$37898,17,FALSE),VLOOKUP($A213,'K-Wallet'!$A$1:$M$5000,0,FALSE)),"NOT VALID")</f>
        <v>NOT VALID</v>
      </c>
      <c r="T213" t="str">
        <f>IFERROR(IFERROR(VLOOKUP($A213,'K-NETT'!$A$1:$AF$37898,18,FALSE),VLOOKUP($A213,'K-Wallet'!$A$1:$M$5000,0,FALSE)),"NOT VALID")</f>
        <v>NOT VALID</v>
      </c>
      <c r="U213" t="str">
        <f>IFERROR(IFERROR(VLOOKUP($A213,'K-NETT'!$A$1:$AF$37898,19,FALSE),VLOOKUP($A213,'K-Wallet'!$A$1:$M$5000,0,FALSE)),"NOT VALID")</f>
        <v>NOT VALID</v>
      </c>
      <c r="V213" t="str">
        <f>IFERROR(IFERROR(VLOOKUP($A213,'K-NETT'!$A$1:$AF$37898,20,FALSE),VLOOKUP($A213,'K-Wallet'!$A$1:$M$5000,0,FALSE)),"NOT VALID")</f>
        <v>NOT VALID</v>
      </c>
      <c r="W213" t="str">
        <f>IFERROR(IFERROR(VLOOKUP($A213,'K-NETT'!$A$1:$AF$37898,22,FALSE),VLOOKUP($A213,'K-Wallet'!$A$1:$M$5000,0,FALSE)),"NOT VALID")</f>
        <v>NOT VALID</v>
      </c>
      <c r="X213" t="str">
        <f>IFERROR(IFERROR(VLOOKUP($A213,'K-NETT'!$A$1:$AF$37898,23,FALSE),VLOOKUP($A213,'K-Wallet'!$A$1:$M$5000,0,FALSE)),"NOT VALID")</f>
        <v>NOT VALID</v>
      </c>
      <c r="Y213" t="str">
        <f>IFERROR(IFERROR(VLOOKUP($A213,'K-NETT'!$A$1:$AF$37898,26,FALSE),VLOOKUP($A213,'K-Wallet'!$A$1:$M$5000,0,FALSE)),"NOT VALID")</f>
        <v>NOT VALID</v>
      </c>
      <c r="Z213" t="str">
        <f>IFERROR(IFERROR(VLOOKUP($A213,'K-NETT'!$A$1:$AF$37898,30,FALSE),VLOOKUP($A213,'K-Wallet'!$A$1:$M$5000,11,FALSE)),"NOT VALID")</f>
        <v>NOT VALID</v>
      </c>
      <c r="AA213" s="31" t="e">
        <f t="shared" si="7"/>
        <v>#VALUE!</v>
      </c>
    </row>
    <row r="214" spans="1:27" x14ac:dyDescent="0.25">
      <c r="A214" t="str">
        <f t="shared" si="6"/>
        <v>1062334756</v>
      </c>
      <c r="B214" s="1">
        <v>205</v>
      </c>
      <c r="C214">
        <v>1062334756</v>
      </c>
      <c r="D214" t="s">
        <v>42</v>
      </c>
      <c r="E214" t="s">
        <v>43</v>
      </c>
      <c r="F214" s="9">
        <v>1193650</v>
      </c>
      <c r="G214" s="2">
        <v>44046</v>
      </c>
      <c r="H214" s="3">
        <v>0.53032407407407411</v>
      </c>
      <c r="I214" t="s">
        <v>44</v>
      </c>
      <c r="J214">
        <v>63934071901</v>
      </c>
      <c r="K214" s="4" t="s">
        <v>101</v>
      </c>
      <c r="N214" t="str">
        <f>IFERROR(IFERROR(VLOOKUP($A214,'K-NETT'!$A$1:$AF$37898,1,FALSE),VLOOKUP($A214,'K-Wallet'!$A$1:$M$5000,1,FALSE)),"NOT VALID")</f>
        <v>NOT VALID</v>
      </c>
      <c r="O214" t="str">
        <f>IFERROR(IFERROR(VLOOKUP($A214,'K-NETT'!$A$1:$AF$37898,11,FALSE),VLOOKUP($A214,'K-Wallet'!$A$1:$M$5000,0,FALSE)),"NOT VALID")</f>
        <v>NOT VALID</v>
      </c>
      <c r="P214" t="str">
        <f>IFERROR(IFERROR(VLOOKUP($A214,'K-NETT'!$A$1:$AF$37898,14,FALSE),VLOOKUP($A214,'K-Wallet'!$A$1:$M$5000,8,FALSE)),"NOT VALID")</f>
        <v>NOT VALID</v>
      </c>
      <c r="Q214" t="str">
        <f>IFERROR(IFERROR(VLOOKUP($A214,'K-NETT'!$A$1:$AF$37898,15,FALSE),VLOOKUP($A214,'K-Wallet'!$A$1:$M$5000,9,FALSE)),"NOT VALID")</f>
        <v>NOT VALID</v>
      </c>
      <c r="R214" t="str">
        <f>IFERROR(IFERROR(VLOOKUP($A214,'K-NETT'!$A$1:$AF$37898,16,FALSE),VLOOKUP($A214,'K-Wallet'!$A$1:$M$5000,0,FALSE)),"NOT VALID")</f>
        <v>NOT VALID</v>
      </c>
      <c r="S214" t="str">
        <f>IFERROR(IFERROR(VLOOKUP($A214,'K-NETT'!$A$1:$AF$37898,17,FALSE),VLOOKUP($A214,'K-Wallet'!$A$1:$M$5000,0,FALSE)),"NOT VALID")</f>
        <v>NOT VALID</v>
      </c>
      <c r="T214" t="str">
        <f>IFERROR(IFERROR(VLOOKUP($A214,'K-NETT'!$A$1:$AF$37898,18,FALSE),VLOOKUP($A214,'K-Wallet'!$A$1:$M$5000,0,FALSE)),"NOT VALID")</f>
        <v>NOT VALID</v>
      </c>
      <c r="U214" t="str">
        <f>IFERROR(IFERROR(VLOOKUP($A214,'K-NETT'!$A$1:$AF$37898,19,FALSE),VLOOKUP($A214,'K-Wallet'!$A$1:$M$5000,0,FALSE)),"NOT VALID")</f>
        <v>NOT VALID</v>
      </c>
      <c r="V214" t="str">
        <f>IFERROR(IFERROR(VLOOKUP($A214,'K-NETT'!$A$1:$AF$37898,20,FALSE),VLOOKUP($A214,'K-Wallet'!$A$1:$M$5000,0,FALSE)),"NOT VALID")</f>
        <v>NOT VALID</v>
      </c>
      <c r="W214" t="str">
        <f>IFERROR(IFERROR(VLOOKUP($A214,'K-NETT'!$A$1:$AF$37898,22,FALSE),VLOOKUP($A214,'K-Wallet'!$A$1:$M$5000,0,FALSE)),"NOT VALID")</f>
        <v>NOT VALID</v>
      </c>
      <c r="X214" t="str">
        <f>IFERROR(IFERROR(VLOOKUP($A214,'K-NETT'!$A$1:$AF$37898,23,FALSE),VLOOKUP($A214,'K-Wallet'!$A$1:$M$5000,0,FALSE)),"NOT VALID")</f>
        <v>NOT VALID</v>
      </c>
      <c r="Y214" t="str">
        <f>IFERROR(IFERROR(VLOOKUP($A214,'K-NETT'!$A$1:$AF$37898,26,FALSE),VLOOKUP($A214,'K-Wallet'!$A$1:$M$5000,0,FALSE)),"NOT VALID")</f>
        <v>NOT VALID</v>
      </c>
      <c r="Z214" t="str">
        <f>IFERROR(IFERROR(VLOOKUP($A214,'K-NETT'!$A$1:$AF$37898,30,FALSE),VLOOKUP($A214,'K-Wallet'!$A$1:$M$5000,11,FALSE)),"NOT VALID")</f>
        <v>NOT VALID</v>
      </c>
      <c r="AA214" s="31" t="e">
        <f t="shared" si="7"/>
        <v>#VALUE!</v>
      </c>
    </row>
    <row r="215" spans="1:27" x14ac:dyDescent="0.25">
      <c r="A215" t="str">
        <f t="shared" si="6"/>
        <v>1083334189</v>
      </c>
      <c r="B215" s="1">
        <v>206</v>
      </c>
      <c r="C215">
        <v>1083334189</v>
      </c>
      <c r="D215" t="s">
        <v>42</v>
      </c>
      <c r="E215" t="s">
        <v>43</v>
      </c>
      <c r="F215" s="9">
        <v>56650</v>
      </c>
      <c r="G215" s="2">
        <v>44046</v>
      </c>
      <c r="H215" s="3">
        <v>0.53236111111111117</v>
      </c>
      <c r="I215" t="s">
        <v>66</v>
      </c>
      <c r="J215">
        <v>63935110501</v>
      </c>
      <c r="K215" s="4" t="s">
        <v>101</v>
      </c>
      <c r="N215" t="str">
        <f>IFERROR(IFERROR(VLOOKUP($A215,'K-NETT'!$A$1:$AF$37898,1,FALSE),VLOOKUP($A215,'K-Wallet'!$A$1:$M$5000,1,FALSE)),"NOT VALID")</f>
        <v>NOT VALID</v>
      </c>
      <c r="O215" t="str">
        <f>IFERROR(IFERROR(VLOOKUP($A215,'K-NETT'!$A$1:$AF$37898,11,FALSE),VLOOKUP($A215,'K-Wallet'!$A$1:$M$5000,0,FALSE)),"NOT VALID")</f>
        <v>NOT VALID</v>
      </c>
      <c r="P215" t="str">
        <f>IFERROR(IFERROR(VLOOKUP($A215,'K-NETT'!$A$1:$AF$37898,14,FALSE),VLOOKUP($A215,'K-Wallet'!$A$1:$M$5000,8,FALSE)),"NOT VALID")</f>
        <v>NOT VALID</v>
      </c>
      <c r="Q215" t="str">
        <f>IFERROR(IFERROR(VLOOKUP($A215,'K-NETT'!$A$1:$AF$37898,15,FALSE),VLOOKUP($A215,'K-Wallet'!$A$1:$M$5000,9,FALSE)),"NOT VALID")</f>
        <v>NOT VALID</v>
      </c>
      <c r="R215" t="str">
        <f>IFERROR(IFERROR(VLOOKUP($A215,'K-NETT'!$A$1:$AF$37898,16,FALSE),VLOOKUP($A215,'K-Wallet'!$A$1:$M$5000,0,FALSE)),"NOT VALID")</f>
        <v>NOT VALID</v>
      </c>
      <c r="S215" t="str">
        <f>IFERROR(IFERROR(VLOOKUP($A215,'K-NETT'!$A$1:$AF$37898,17,FALSE),VLOOKUP($A215,'K-Wallet'!$A$1:$M$5000,0,FALSE)),"NOT VALID")</f>
        <v>NOT VALID</v>
      </c>
      <c r="T215" t="str">
        <f>IFERROR(IFERROR(VLOOKUP($A215,'K-NETT'!$A$1:$AF$37898,18,FALSE),VLOOKUP($A215,'K-Wallet'!$A$1:$M$5000,0,FALSE)),"NOT VALID")</f>
        <v>NOT VALID</v>
      </c>
      <c r="U215" t="str">
        <f>IFERROR(IFERROR(VLOOKUP($A215,'K-NETT'!$A$1:$AF$37898,19,FALSE),VLOOKUP($A215,'K-Wallet'!$A$1:$M$5000,0,FALSE)),"NOT VALID")</f>
        <v>NOT VALID</v>
      </c>
      <c r="V215" t="str">
        <f>IFERROR(IFERROR(VLOOKUP($A215,'K-NETT'!$A$1:$AF$37898,20,FALSE),VLOOKUP($A215,'K-Wallet'!$A$1:$M$5000,0,FALSE)),"NOT VALID")</f>
        <v>NOT VALID</v>
      </c>
      <c r="W215" t="str">
        <f>IFERROR(IFERROR(VLOOKUP($A215,'K-NETT'!$A$1:$AF$37898,22,FALSE),VLOOKUP($A215,'K-Wallet'!$A$1:$M$5000,0,FALSE)),"NOT VALID")</f>
        <v>NOT VALID</v>
      </c>
      <c r="X215" t="str">
        <f>IFERROR(IFERROR(VLOOKUP($A215,'K-NETT'!$A$1:$AF$37898,23,FALSE),VLOOKUP($A215,'K-Wallet'!$A$1:$M$5000,0,FALSE)),"NOT VALID")</f>
        <v>NOT VALID</v>
      </c>
      <c r="Y215" t="str">
        <f>IFERROR(IFERROR(VLOOKUP($A215,'K-NETT'!$A$1:$AF$37898,26,FALSE),VLOOKUP($A215,'K-Wallet'!$A$1:$M$5000,0,FALSE)),"NOT VALID")</f>
        <v>NOT VALID</v>
      </c>
      <c r="Z215" t="str">
        <f>IFERROR(IFERROR(VLOOKUP($A215,'K-NETT'!$A$1:$AF$37898,30,FALSE),VLOOKUP($A215,'K-Wallet'!$A$1:$M$5000,11,FALSE)),"NOT VALID")</f>
        <v>NOT VALID</v>
      </c>
      <c r="AA215" s="31" t="e">
        <f t="shared" si="7"/>
        <v>#VALUE!</v>
      </c>
    </row>
    <row r="216" spans="1:27" x14ac:dyDescent="0.25">
      <c r="A216" t="str">
        <f t="shared" si="6"/>
        <v>1405334962</v>
      </c>
      <c r="B216" s="1">
        <v>207</v>
      </c>
      <c r="C216">
        <v>1405334962</v>
      </c>
      <c r="D216" t="s">
        <v>42</v>
      </c>
      <c r="E216" t="s">
        <v>43</v>
      </c>
      <c r="F216" s="9">
        <v>492650</v>
      </c>
      <c r="G216" s="2">
        <v>44046</v>
      </c>
      <c r="H216" s="3">
        <v>0.53356481481481477</v>
      </c>
      <c r="I216" t="s">
        <v>44</v>
      </c>
      <c r="J216">
        <v>63935503501</v>
      </c>
      <c r="K216" s="4" t="s">
        <v>101</v>
      </c>
      <c r="N216" t="str">
        <f>IFERROR(IFERROR(VLOOKUP($A216,'K-NETT'!$A$1:$AF$37898,1,FALSE),VLOOKUP($A216,'K-Wallet'!$A$1:$M$5000,1,FALSE)),"NOT VALID")</f>
        <v>NOT VALID</v>
      </c>
      <c r="O216" t="str">
        <f>IFERROR(IFERROR(VLOOKUP($A216,'K-NETT'!$A$1:$AF$37898,11,FALSE),VLOOKUP($A216,'K-Wallet'!$A$1:$M$5000,0,FALSE)),"NOT VALID")</f>
        <v>NOT VALID</v>
      </c>
      <c r="P216" t="str">
        <f>IFERROR(IFERROR(VLOOKUP($A216,'K-NETT'!$A$1:$AF$37898,14,FALSE),VLOOKUP($A216,'K-Wallet'!$A$1:$M$5000,8,FALSE)),"NOT VALID")</f>
        <v>NOT VALID</v>
      </c>
      <c r="Q216" t="str">
        <f>IFERROR(IFERROR(VLOOKUP($A216,'K-NETT'!$A$1:$AF$37898,15,FALSE),VLOOKUP($A216,'K-Wallet'!$A$1:$M$5000,9,FALSE)),"NOT VALID")</f>
        <v>NOT VALID</v>
      </c>
      <c r="R216" t="str">
        <f>IFERROR(IFERROR(VLOOKUP($A216,'K-NETT'!$A$1:$AF$37898,16,FALSE),VLOOKUP($A216,'K-Wallet'!$A$1:$M$5000,0,FALSE)),"NOT VALID")</f>
        <v>NOT VALID</v>
      </c>
      <c r="S216" t="str">
        <f>IFERROR(IFERROR(VLOOKUP($A216,'K-NETT'!$A$1:$AF$37898,17,FALSE),VLOOKUP($A216,'K-Wallet'!$A$1:$M$5000,0,FALSE)),"NOT VALID")</f>
        <v>NOT VALID</v>
      </c>
      <c r="T216" t="str">
        <f>IFERROR(IFERROR(VLOOKUP($A216,'K-NETT'!$A$1:$AF$37898,18,FALSE),VLOOKUP($A216,'K-Wallet'!$A$1:$M$5000,0,FALSE)),"NOT VALID")</f>
        <v>NOT VALID</v>
      </c>
      <c r="U216" t="str">
        <f>IFERROR(IFERROR(VLOOKUP($A216,'K-NETT'!$A$1:$AF$37898,19,FALSE),VLOOKUP($A216,'K-Wallet'!$A$1:$M$5000,0,FALSE)),"NOT VALID")</f>
        <v>NOT VALID</v>
      </c>
      <c r="V216" t="str">
        <f>IFERROR(IFERROR(VLOOKUP($A216,'K-NETT'!$A$1:$AF$37898,20,FALSE),VLOOKUP($A216,'K-Wallet'!$A$1:$M$5000,0,FALSE)),"NOT VALID")</f>
        <v>NOT VALID</v>
      </c>
      <c r="W216" t="str">
        <f>IFERROR(IFERROR(VLOOKUP($A216,'K-NETT'!$A$1:$AF$37898,22,FALSE),VLOOKUP($A216,'K-Wallet'!$A$1:$M$5000,0,FALSE)),"NOT VALID")</f>
        <v>NOT VALID</v>
      </c>
      <c r="X216" t="str">
        <f>IFERROR(IFERROR(VLOOKUP($A216,'K-NETT'!$A$1:$AF$37898,23,FALSE),VLOOKUP($A216,'K-Wallet'!$A$1:$M$5000,0,FALSE)),"NOT VALID")</f>
        <v>NOT VALID</v>
      </c>
      <c r="Y216" t="str">
        <f>IFERROR(IFERROR(VLOOKUP($A216,'K-NETT'!$A$1:$AF$37898,26,FALSE),VLOOKUP($A216,'K-Wallet'!$A$1:$M$5000,0,FALSE)),"NOT VALID")</f>
        <v>NOT VALID</v>
      </c>
      <c r="Z216" t="str">
        <f>IFERROR(IFERROR(VLOOKUP($A216,'K-NETT'!$A$1:$AF$37898,30,FALSE),VLOOKUP($A216,'K-Wallet'!$A$1:$M$5000,11,FALSE)),"NOT VALID")</f>
        <v>NOT VALID</v>
      </c>
      <c r="AA216" s="31" t="e">
        <f t="shared" si="7"/>
        <v>#VALUE!</v>
      </c>
    </row>
    <row r="217" spans="1:27" x14ac:dyDescent="0.25">
      <c r="A217" t="str">
        <f t="shared" si="6"/>
        <v>1681534575</v>
      </c>
      <c r="B217" s="1">
        <v>208</v>
      </c>
      <c r="C217">
        <v>1681534575</v>
      </c>
      <c r="D217" t="s">
        <v>42</v>
      </c>
      <c r="E217" t="s">
        <v>43</v>
      </c>
      <c r="F217" s="9">
        <v>1448650</v>
      </c>
      <c r="G217" s="2">
        <v>44046</v>
      </c>
      <c r="H217" s="3">
        <v>0.55130787037037032</v>
      </c>
      <c r="I217" t="s">
        <v>44</v>
      </c>
      <c r="J217">
        <v>63944320801</v>
      </c>
      <c r="K217" s="4" t="s">
        <v>101</v>
      </c>
      <c r="N217" t="str">
        <f>IFERROR(IFERROR(VLOOKUP($A217,'K-NETT'!$A$1:$AF$37898,1,FALSE),VLOOKUP($A217,'K-Wallet'!$A$1:$M$5000,1,FALSE)),"NOT VALID")</f>
        <v>NOT VALID</v>
      </c>
      <c r="O217" t="str">
        <f>IFERROR(IFERROR(VLOOKUP($A217,'K-NETT'!$A$1:$AF$37898,11,FALSE),VLOOKUP($A217,'K-Wallet'!$A$1:$M$5000,0,FALSE)),"NOT VALID")</f>
        <v>NOT VALID</v>
      </c>
      <c r="P217" t="str">
        <f>IFERROR(IFERROR(VLOOKUP($A217,'K-NETT'!$A$1:$AF$37898,14,FALSE),VLOOKUP($A217,'K-Wallet'!$A$1:$M$5000,8,FALSE)),"NOT VALID")</f>
        <v>NOT VALID</v>
      </c>
      <c r="Q217" t="str">
        <f>IFERROR(IFERROR(VLOOKUP($A217,'K-NETT'!$A$1:$AF$37898,15,FALSE),VLOOKUP($A217,'K-Wallet'!$A$1:$M$5000,9,FALSE)),"NOT VALID")</f>
        <v>NOT VALID</v>
      </c>
      <c r="R217" t="str">
        <f>IFERROR(IFERROR(VLOOKUP($A217,'K-NETT'!$A$1:$AF$37898,16,FALSE),VLOOKUP($A217,'K-Wallet'!$A$1:$M$5000,0,FALSE)),"NOT VALID")</f>
        <v>NOT VALID</v>
      </c>
      <c r="S217" t="str">
        <f>IFERROR(IFERROR(VLOOKUP($A217,'K-NETT'!$A$1:$AF$37898,17,FALSE),VLOOKUP($A217,'K-Wallet'!$A$1:$M$5000,0,FALSE)),"NOT VALID")</f>
        <v>NOT VALID</v>
      </c>
      <c r="T217" t="str">
        <f>IFERROR(IFERROR(VLOOKUP($A217,'K-NETT'!$A$1:$AF$37898,18,FALSE),VLOOKUP($A217,'K-Wallet'!$A$1:$M$5000,0,FALSE)),"NOT VALID")</f>
        <v>NOT VALID</v>
      </c>
      <c r="U217" t="str">
        <f>IFERROR(IFERROR(VLOOKUP($A217,'K-NETT'!$A$1:$AF$37898,19,FALSE),VLOOKUP($A217,'K-Wallet'!$A$1:$M$5000,0,FALSE)),"NOT VALID")</f>
        <v>NOT VALID</v>
      </c>
      <c r="V217" t="str">
        <f>IFERROR(IFERROR(VLOOKUP($A217,'K-NETT'!$A$1:$AF$37898,20,FALSE),VLOOKUP($A217,'K-Wallet'!$A$1:$M$5000,0,FALSE)),"NOT VALID")</f>
        <v>NOT VALID</v>
      </c>
      <c r="W217" t="str">
        <f>IFERROR(IFERROR(VLOOKUP($A217,'K-NETT'!$A$1:$AF$37898,22,FALSE),VLOOKUP($A217,'K-Wallet'!$A$1:$M$5000,0,FALSE)),"NOT VALID")</f>
        <v>NOT VALID</v>
      </c>
      <c r="X217" t="str">
        <f>IFERROR(IFERROR(VLOOKUP($A217,'K-NETT'!$A$1:$AF$37898,23,FALSE),VLOOKUP($A217,'K-Wallet'!$A$1:$M$5000,0,FALSE)),"NOT VALID")</f>
        <v>NOT VALID</v>
      </c>
      <c r="Y217" t="str">
        <f>IFERROR(IFERROR(VLOOKUP($A217,'K-NETT'!$A$1:$AF$37898,26,FALSE),VLOOKUP($A217,'K-Wallet'!$A$1:$M$5000,0,FALSE)),"NOT VALID")</f>
        <v>NOT VALID</v>
      </c>
      <c r="Z217" t="str">
        <f>IFERROR(IFERROR(VLOOKUP($A217,'K-NETT'!$A$1:$AF$37898,30,FALSE),VLOOKUP($A217,'K-Wallet'!$A$1:$M$5000,11,FALSE)),"NOT VALID")</f>
        <v>NOT VALID</v>
      </c>
      <c r="AA217" s="31" t="e">
        <f t="shared" si="7"/>
        <v>#VALUE!</v>
      </c>
    </row>
    <row r="218" spans="1:27" x14ac:dyDescent="0.25">
      <c r="A218" t="str">
        <f t="shared" si="6"/>
        <v>118732544</v>
      </c>
      <c r="B218" s="1">
        <v>209</v>
      </c>
      <c r="C218">
        <v>118732544</v>
      </c>
      <c r="D218" t="s">
        <v>61</v>
      </c>
      <c r="E218" t="s">
        <v>43</v>
      </c>
      <c r="F218" s="9">
        <v>1000000</v>
      </c>
      <c r="G218" s="2">
        <v>44046</v>
      </c>
      <c r="H218" s="3">
        <v>0.55469907407407404</v>
      </c>
      <c r="I218" t="s">
        <v>44</v>
      </c>
      <c r="J218">
        <v>63945939601</v>
      </c>
      <c r="K218" s="4" t="s">
        <v>101</v>
      </c>
      <c r="N218" t="str">
        <f>IFERROR(IFERROR(VLOOKUP($A218,'K-NETT'!$A$1:$AF$37898,1,FALSE),VLOOKUP($A218,'K-Wallet'!$A$1:$M$5000,1,FALSE)),"NOT VALID")</f>
        <v>118732544</v>
      </c>
      <c r="O218" t="str">
        <f>IFERROR(IFERROR(VLOOKUP($A218,'K-NETT'!$A$1:$AF$37898,11,FALSE),VLOOKUP($A218,'K-Wallet'!$A$1:$M$5000,0,FALSE)),"NOT VALID")</f>
        <v>NOT VALID</v>
      </c>
      <c r="P218" t="str">
        <f>IFERROR(IFERROR(VLOOKUP($A218,'K-NETT'!$A$1:$AF$37898,14,FALSE),VLOOKUP($A218,'K-Wallet'!$A$1:$M$5000,8,FALSE)),"NOT VALID")</f>
        <v>IDYAID001758</v>
      </c>
      <c r="Q218" t="str">
        <f>IFERROR(IFERROR(VLOOKUP($A218,'K-NETT'!$A$1:$AF$37898,15,FALSE),VLOOKUP($A218,'K-Wallet'!$A$1:$M$5000,9,FALSE)),"NOT VALID")</f>
        <v>IDHAM CHALID IWANTORO</v>
      </c>
      <c r="R218" t="str">
        <f>IFERROR(IFERROR(VLOOKUP($A218,'K-NETT'!$A$1:$AF$37898,16,FALSE),VLOOKUP($A218,'K-Wallet'!$A$1:$M$5000,0,FALSE)),"NOT VALID")</f>
        <v>NOT VALID</v>
      </c>
      <c r="S218" t="str">
        <f>IFERROR(IFERROR(VLOOKUP($A218,'K-NETT'!$A$1:$AF$37898,17,FALSE),VLOOKUP($A218,'K-Wallet'!$A$1:$M$5000,0,FALSE)),"NOT VALID")</f>
        <v>NOT VALID</v>
      </c>
      <c r="T218" t="str">
        <f>IFERROR(IFERROR(VLOOKUP($A218,'K-NETT'!$A$1:$AF$37898,18,FALSE),VLOOKUP($A218,'K-Wallet'!$A$1:$M$5000,0,FALSE)),"NOT VALID")</f>
        <v>NOT VALID</v>
      </c>
      <c r="U218" t="str">
        <f>IFERROR(IFERROR(VLOOKUP($A218,'K-NETT'!$A$1:$AF$37898,19,FALSE),VLOOKUP($A218,'K-Wallet'!$A$1:$M$5000,0,FALSE)),"NOT VALID")</f>
        <v>NOT VALID</v>
      </c>
      <c r="V218" t="str">
        <f>IFERROR(IFERROR(VLOOKUP($A218,'K-NETT'!$A$1:$AF$37898,20,FALSE),VLOOKUP($A218,'K-Wallet'!$A$1:$M$5000,0,FALSE)),"NOT VALID")</f>
        <v>NOT VALID</v>
      </c>
      <c r="W218" t="str">
        <f>IFERROR(IFERROR(VLOOKUP($A218,'K-NETT'!$A$1:$AF$37898,22,FALSE),VLOOKUP($A218,'K-Wallet'!$A$1:$M$5000,0,FALSE)),"NOT VALID")</f>
        <v>NOT VALID</v>
      </c>
      <c r="X218" t="str">
        <f>IFERROR(IFERROR(VLOOKUP($A218,'K-NETT'!$A$1:$AF$37898,23,FALSE),VLOOKUP($A218,'K-Wallet'!$A$1:$M$5000,0,FALSE)),"NOT VALID")</f>
        <v>NOT VALID</v>
      </c>
      <c r="Y218" t="str">
        <f>IFERROR(IFERROR(VLOOKUP($A218,'K-NETT'!$A$1:$AF$37898,26,FALSE),VLOOKUP($A218,'K-Wallet'!$A$1:$M$5000,0,FALSE)),"NOT VALID")</f>
        <v>NOT VALID</v>
      </c>
      <c r="Z218" t="str">
        <f>IFERROR(IFERROR(VLOOKUP($A218,'K-NETT'!$A$1:$AF$37898,30,FALSE),VLOOKUP($A218,'K-Wallet'!$A$1:$M$5000,11,FALSE)),"NOT VALID")</f>
        <v xml:space="preserve"> TOP UP K-WALLET</v>
      </c>
      <c r="AA218" s="31" t="e">
        <f t="shared" si="7"/>
        <v>#VALUE!</v>
      </c>
    </row>
    <row r="219" spans="1:27" x14ac:dyDescent="0.25">
      <c r="A219" t="str">
        <f t="shared" si="6"/>
        <v>1887534298</v>
      </c>
      <c r="B219" s="1">
        <v>210</v>
      </c>
      <c r="C219">
        <v>1887534298</v>
      </c>
      <c r="D219" t="s">
        <v>42</v>
      </c>
      <c r="E219" t="s">
        <v>43</v>
      </c>
      <c r="F219" s="9">
        <v>497650</v>
      </c>
      <c r="G219" s="2">
        <v>44046</v>
      </c>
      <c r="H219" s="3">
        <v>0.55851851851851853</v>
      </c>
      <c r="I219" t="s">
        <v>44</v>
      </c>
      <c r="J219">
        <v>63947791801</v>
      </c>
      <c r="K219" s="4" t="s">
        <v>101</v>
      </c>
      <c r="N219" t="str">
        <f>IFERROR(IFERROR(VLOOKUP($A219,'K-NETT'!$A$1:$AF$37898,1,FALSE),VLOOKUP($A219,'K-Wallet'!$A$1:$M$5000,1,FALSE)),"NOT VALID")</f>
        <v>NOT VALID</v>
      </c>
      <c r="O219" t="str">
        <f>IFERROR(IFERROR(VLOOKUP($A219,'K-NETT'!$A$1:$AF$37898,11,FALSE),VLOOKUP($A219,'K-Wallet'!$A$1:$M$5000,0,FALSE)),"NOT VALID")</f>
        <v>NOT VALID</v>
      </c>
      <c r="P219" t="str">
        <f>IFERROR(IFERROR(VLOOKUP($A219,'K-NETT'!$A$1:$AF$37898,14,FALSE),VLOOKUP($A219,'K-Wallet'!$A$1:$M$5000,8,FALSE)),"NOT VALID")</f>
        <v>NOT VALID</v>
      </c>
      <c r="Q219" t="str">
        <f>IFERROR(IFERROR(VLOOKUP($A219,'K-NETT'!$A$1:$AF$37898,15,FALSE),VLOOKUP($A219,'K-Wallet'!$A$1:$M$5000,9,FALSE)),"NOT VALID")</f>
        <v>NOT VALID</v>
      </c>
      <c r="R219" t="str">
        <f>IFERROR(IFERROR(VLOOKUP($A219,'K-NETT'!$A$1:$AF$37898,16,FALSE),VLOOKUP($A219,'K-Wallet'!$A$1:$M$5000,0,FALSE)),"NOT VALID")</f>
        <v>NOT VALID</v>
      </c>
      <c r="S219" t="str">
        <f>IFERROR(IFERROR(VLOOKUP($A219,'K-NETT'!$A$1:$AF$37898,17,FALSE),VLOOKUP($A219,'K-Wallet'!$A$1:$M$5000,0,FALSE)),"NOT VALID")</f>
        <v>NOT VALID</v>
      </c>
      <c r="T219" t="str">
        <f>IFERROR(IFERROR(VLOOKUP($A219,'K-NETT'!$A$1:$AF$37898,18,FALSE),VLOOKUP($A219,'K-Wallet'!$A$1:$M$5000,0,FALSE)),"NOT VALID")</f>
        <v>NOT VALID</v>
      </c>
      <c r="U219" t="str">
        <f>IFERROR(IFERROR(VLOOKUP($A219,'K-NETT'!$A$1:$AF$37898,19,FALSE),VLOOKUP($A219,'K-Wallet'!$A$1:$M$5000,0,FALSE)),"NOT VALID")</f>
        <v>NOT VALID</v>
      </c>
      <c r="V219" t="str">
        <f>IFERROR(IFERROR(VLOOKUP($A219,'K-NETT'!$A$1:$AF$37898,20,FALSE),VLOOKUP($A219,'K-Wallet'!$A$1:$M$5000,0,FALSE)),"NOT VALID")</f>
        <v>NOT VALID</v>
      </c>
      <c r="W219" t="str">
        <f>IFERROR(IFERROR(VLOOKUP($A219,'K-NETT'!$A$1:$AF$37898,22,FALSE),VLOOKUP($A219,'K-Wallet'!$A$1:$M$5000,0,FALSE)),"NOT VALID")</f>
        <v>NOT VALID</v>
      </c>
      <c r="X219" t="str">
        <f>IFERROR(IFERROR(VLOOKUP($A219,'K-NETT'!$A$1:$AF$37898,23,FALSE),VLOOKUP($A219,'K-Wallet'!$A$1:$M$5000,0,FALSE)),"NOT VALID")</f>
        <v>NOT VALID</v>
      </c>
      <c r="Y219" t="str">
        <f>IFERROR(IFERROR(VLOOKUP($A219,'K-NETT'!$A$1:$AF$37898,26,FALSE),VLOOKUP($A219,'K-Wallet'!$A$1:$M$5000,0,FALSE)),"NOT VALID")</f>
        <v>NOT VALID</v>
      </c>
      <c r="Z219" t="str">
        <f>IFERROR(IFERROR(VLOOKUP($A219,'K-NETT'!$A$1:$AF$37898,30,FALSE),VLOOKUP($A219,'K-Wallet'!$A$1:$M$5000,11,FALSE)),"NOT VALID")</f>
        <v>NOT VALID</v>
      </c>
      <c r="AA219" s="31" t="e">
        <f t="shared" si="7"/>
        <v>#VALUE!</v>
      </c>
    </row>
    <row r="220" spans="1:27" x14ac:dyDescent="0.25">
      <c r="A220" t="str">
        <f t="shared" si="6"/>
        <v>1176634102</v>
      </c>
      <c r="B220" s="1">
        <v>211</v>
      </c>
      <c r="C220">
        <v>1176634102</v>
      </c>
      <c r="D220" t="s">
        <v>42</v>
      </c>
      <c r="E220" t="s">
        <v>43</v>
      </c>
      <c r="F220" s="9">
        <v>636650</v>
      </c>
      <c r="G220" s="2">
        <v>44046</v>
      </c>
      <c r="H220" s="3">
        <v>0.56840277777777781</v>
      </c>
      <c r="I220" t="s">
        <v>44</v>
      </c>
      <c r="J220">
        <v>63952511701</v>
      </c>
      <c r="K220" s="4" t="s">
        <v>101</v>
      </c>
      <c r="N220" t="str">
        <f>IFERROR(IFERROR(VLOOKUP($A220,'K-NETT'!$A$1:$AF$37898,1,FALSE),VLOOKUP($A220,'K-Wallet'!$A$1:$M$5000,1,FALSE)),"NOT VALID")</f>
        <v>NOT VALID</v>
      </c>
      <c r="O220" t="str">
        <f>IFERROR(IFERROR(VLOOKUP($A220,'K-NETT'!$A$1:$AF$37898,11,FALSE),VLOOKUP($A220,'K-Wallet'!$A$1:$M$5000,0,FALSE)),"NOT VALID")</f>
        <v>NOT VALID</v>
      </c>
      <c r="P220" t="str">
        <f>IFERROR(IFERROR(VLOOKUP($A220,'K-NETT'!$A$1:$AF$37898,14,FALSE),VLOOKUP($A220,'K-Wallet'!$A$1:$M$5000,8,FALSE)),"NOT VALID")</f>
        <v>NOT VALID</v>
      </c>
      <c r="Q220" t="str">
        <f>IFERROR(IFERROR(VLOOKUP($A220,'K-NETT'!$A$1:$AF$37898,15,FALSE),VLOOKUP($A220,'K-Wallet'!$A$1:$M$5000,9,FALSE)),"NOT VALID")</f>
        <v>NOT VALID</v>
      </c>
      <c r="R220" t="str">
        <f>IFERROR(IFERROR(VLOOKUP($A220,'K-NETT'!$A$1:$AF$37898,16,FALSE),VLOOKUP($A220,'K-Wallet'!$A$1:$M$5000,0,FALSE)),"NOT VALID")</f>
        <v>NOT VALID</v>
      </c>
      <c r="S220" t="str">
        <f>IFERROR(IFERROR(VLOOKUP($A220,'K-NETT'!$A$1:$AF$37898,17,FALSE),VLOOKUP($A220,'K-Wallet'!$A$1:$M$5000,0,FALSE)),"NOT VALID")</f>
        <v>NOT VALID</v>
      </c>
      <c r="T220" t="str">
        <f>IFERROR(IFERROR(VLOOKUP($A220,'K-NETT'!$A$1:$AF$37898,18,FALSE),VLOOKUP($A220,'K-Wallet'!$A$1:$M$5000,0,FALSE)),"NOT VALID")</f>
        <v>NOT VALID</v>
      </c>
      <c r="U220" t="str">
        <f>IFERROR(IFERROR(VLOOKUP($A220,'K-NETT'!$A$1:$AF$37898,19,FALSE),VLOOKUP($A220,'K-Wallet'!$A$1:$M$5000,0,FALSE)),"NOT VALID")</f>
        <v>NOT VALID</v>
      </c>
      <c r="V220" t="str">
        <f>IFERROR(IFERROR(VLOOKUP($A220,'K-NETT'!$A$1:$AF$37898,20,FALSE),VLOOKUP($A220,'K-Wallet'!$A$1:$M$5000,0,FALSE)),"NOT VALID")</f>
        <v>NOT VALID</v>
      </c>
      <c r="W220" t="str">
        <f>IFERROR(IFERROR(VLOOKUP($A220,'K-NETT'!$A$1:$AF$37898,22,FALSE),VLOOKUP($A220,'K-Wallet'!$A$1:$M$5000,0,FALSE)),"NOT VALID")</f>
        <v>NOT VALID</v>
      </c>
      <c r="X220" t="str">
        <f>IFERROR(IFERROR(VLOOKUP($A220,'K-NETT'!$A$1:$AF$37898,23,FALSE),VLOOKUP($A220,'K-Wallet'!$A$1:$M$5000,0,FALSE)),"NOT VALID")</f>
        <v>NOT VALID</v>
      </c>
      <c r="Y220" t="str">
        <f>IFERROR(IFERROR(VLOOKUP($A220,'K-NETT'!$A$1:$AF$37898,26,FALSE),VLOOKUP($A220,'K-Wallet'!$A$1:$M$5000,0,FALSE)),"NOT VALID")</f>
        <v>NOT VALID</v>
      </c>
      <c r="Z220" t="str">
        <f>IFERROR(IFERROR(VLOOKUP($A220,'K-NETT'!$A$1:$AF$37898,30,FALSE),VLOOKUP($A220,'K-Wallet'!$A$1:$M$5000,11,FALSE)),"NOT VALID")</f>
        <v>NOT VALID</v>
      </c>
      <c r="AA220" s="31" t="e">
        <f t="shared" si="7"/>
        <v>#VALUE!</v>
      </c>
    </row>
    <row r="221" spans="1:27" x14ac:dyDescent="0.25">
      <c r="A221" t="str">
        <f t="shared" si="6"/>
        <v>1376634077</v>
      </c>
      <c r="B221" s="1">
        <v>212</v>
      </c>
      <c r="C221">
        <v>1376634077</v>
      </c>
      <c r="D221" t="s">
        <v>42</v>
      </c>
      <c r="E221" t="s">
        <v>43</v>
      </c>
      <c r="F221" s="9">
        <v>637650</v>
      </c>
      <c r="G221" s="2">
        <v>44046</v>
      </c>
      <c r="H221" s="3">
        <v>0.56863425925925926</v>
      </c>
      <c r="I221" t="s">
        <v>44</v>
      </c>
      <c r="J221">
        <v>63952601801</v>
      </c>
      <c r="K221" s="4" t="s">
        <v>101</v>
      </c>
      <c r="N221" t="str">
        <f>IFERROR(IFERROR(VLOOKUP($A221,'K-NETT'!$A$1:$AF$37898,1,FALSE),VLOOKUP($A221,'K-Wallet'!$A$1:$M$5000,1,FALSE)),"NOT VALID")</f>
        <v>NOT VALID</v>
      </c>
      <c r="O221" t="str">
        <f>IFERROR(IFERROR(VLOOKUP($A221,'K-NETT'!$A$1:$AF$37898,11,FALSE),VLOOKUP($A221,'K-Wallet'!$A$1:$M$5000,0,FALSE)),"NOT VALID")</f>
        <v>NOT VALID</v>
      </c>
      <c r="P221" t="str">
        <f>IFERROR(IFERROR(VLOOKUP($A221,'K-NETT'!$A$1:$AF$37898,14,FALSE),VLOOKUP($A221,'K-Wallet'!$A$1:$M$5000,8,FALSE)),"NOT VALID")</f>
        <v>NOT VALID</v>
      </c>
      <c r="Q221" t="str">
        <f>IFERROR(IFERROR(VLOOKUP($A221,'K-NETT'!$A$1:$AF$37898,15,FALSE),VLOOKUP($A221,'K-Wallet'!$A$1:$M$5000,9,FALSE)),"NOT VALID")</f>
        <v>NOT VALID</v>
      </c>
      <c r="R221" t="str">
        <f>IFERROR(IFERROR(VLOOKUP($A221,'K-NETT'!$A$1:$AF$37898,16,FALSE),VLOOKUP($A221,'K-Wallet'!$A$1:$M$5000,0,FALSE)),"NOT VALID")</f>
        <v>NOT VALID</v>
      </c>
      <c r="S221" t="str">
        <f>IFERROR(IFERROR(VLOOKUP($A221,'K-NETT'!$A$1:$AF$37898,17,FALSE),VLOOKUP($A221,'K-Wallet'!$A$1:$M$5000,0,FALSE)),"NOT VALID")</f>
        <v>NOT VALID</v>
      </c>
      <c r="T221" t="str">
        <f>IFERROR(IFERROR(VLOOKUP($A221,'K-NETT'!$A$1:$AF$37898,18,FALSE),VLOOKUP($A221,'K-Wallet'!$A$1:$M$5000,0,FALSE)),"NOT VALID")</f>
        <v>NOT VALID</v>
      </c>
      <c r="U221" t="str">
        <f>IFERROR(IFERROR(VLOOKUP($A221,'K-NETT'!$A$1:$AF$37898,19,FALSE),VLOOKUP($A221,'K-Wallet'!$A$1:$M$5000,0,FALSE)),"NOT VALID")</f>
        <v>NOT VALID</v>
      </c>
      <c r="V221" t="str">
        <f>IFERROR(IFERROR(VLOOKUP($A221,'K-NETT'!$A$1:$AF$37898,20,FALSE),VLOOKUP($A221,'K-Wallet'!$A$1:$M$5000,0,FALSE)),"NOT VALID")</f>
        <v>NOT VALID</v>
      </c>
      <c r="W221" t="str">
        <f>IFERROR(IFERROR(VLOOKUP($A221,'K-NETT'!$A$1:$AF$37898,22,FALSE),VLOOKUP($A221,'K-Wallet'!$A$1:$M$5000,0,FALSE)),"NOT VALID")</f>
        <v>NOT VALID</v>
      </c>
      <c r="X221" t="str">
        <f>IFERROR(IFERROR(VLOOKUP($A221,'K-NETT'!$A$1:$AF$37898,23,FALSE),VLOOKUP($A221,'K-Wallet'!$A$1:$M$5000,0,FALSE)),"NOT VALID")</f>
        <v>NOT VALID</v>
      </c>
      <c r="Y221" t="str">
        <f>IFERROR(IFERROR(VLOOKUP($A221,'K-NETT'!$A$1:$AF$37898,26,FALSE),VLOOKUP($A221,'K-Wallet'!$A$1:$M$5000,0,FALSE)),"NOT VALID")</f>
        <v>NOT VALID</v>
      </c>
      <c r="Z221" t="str">
        <f>IFERROR(IFERROR(VLOOKUP($A221,'K-NETT'!$A$1:$AF$37898,30,FALSE),VLOOKUP($A221,'K-Wallet'!$A$1:$M$5000,11,FALSE)),"NOT VALID")</f>
        <v>NOT VALID</v>
      </c>
      <c r="AA221" s="31" t="e">
        <f t="shared" si="7"/>
        <v>#VALUE!</v>
      </c>
    </row>
    <row r="222" spans="1:27" x14ac:dyDescent="0.25">
      <c r="A222" t="str">
        <f t="shared" si="6"/>
        <v>1872734008</v>
      </c>
      <c r="B222" s="1">
        <v>213</v>
      </c>
      <c r="C222">
        <v>1872734008</v>
      </c>
      <c r="D222" t="s">
        <v>42</v>
      </c>
      <c r="E222" t="s">
        <v>43</v>
      </c>
      <c r="F222" s="9">
        <v>2599650</v>
      </c>
      <c r="G222" s="2">
        <v>44046</v>
      </c>
      <c r="H222" s="3">
        <v>0.57567129629629632</v>
      </c>
      <c r="I222" t="s">
        <v>44</v>
      </c>
      <c r="J222">
        <v>63955934701</v>
      </c>
      <c r="K222" s="4" t="s">
        <v>101</v>
      </c>
      <c r="N222" t="str">
        <f>IFERROR(IFERROR(VLOOKUP($A222,'K-NETT'!$A$1:$AF$37898,1,FALSE),VLOOKUP($A222,'K-Wallet'!$A$1:$M$5000,1,FALSE)),"NOT VALID")</f>
        <v>NOT VALID</v>
      </c>
      <c r="O222" t="str">
        <f>IFERROR(IFERROR(VLOOKUP($A222,'K-NETT'!$A$1:$AF$37898,11,FALSE),VLOOKUP($A222,'K-Wallet'!$A$1:$M$5000,0,FALSE)),"NOT VALID")</f>
        <v>NOT VALID</v>
      </c>
      <c r="P222" t="str">
        <f>IFERROR(IFERROR(VLOOKUP($A222,'K-NETT'!$A$1:$AF$37898,14,FALSE),VLOOKUP($A222,'K-Wallet'!$A$1:$M$5000,8,FALSE)),"NOT VALID")</f>
        <v>NOT VALID</v>
      </c>
      <c r="Q222" t="str">
        <f>IFERROR(IFERROR(VLOOKUP($A222,'K-NETT'!$A$1:$AF$37898,15,FALSE),VLOOKUP($A222,'K-Wallet'!$A$1:$M$5000,9,FALSE)),"NOT VALID")</f>
        <v>NOT VALID</v>
      </c>
      <c r="R222" t="str">
        <f>IFERROR(IFERROR(VLOOKUP($A222,'K-NETT'!$A$1:$AF$37898,16,FALSE),VLOOKUP($A222,'K-Wallet'!$A$1:$M$5000,0,FALSE)),"NOT VALID")</f>
        <v>NOT VALID</v>
      </c>
      <c r="S222" t="str">
        <f>IFERROR(IFERROR(VLOOKUP($A222,'K-NETT'!$A$1:$AF$37898,17,FALSE),VLOOKUP($A222,'K-Wallet'!$A$1:$M$5000,0,FALSE)),"NOT VALID")</f>
        <v>NOT VALID</v>
      </c>
      <c r="T222" t="str">
        <f>IFERROR(IFERROR(VLOOKUP($A222,'K-NETT'!$A$1:$AF$37898,18,FALSE),VLOOKUP($A222,'K-Wallet'!$A$1:$M$5000,0,FALSE)),"NOT VALID")</f>
        <v>NOT VALID</v>
      </c>
      <c r="U222" t="str">
        <f>IFERROR(IFERROR(VLOOKUP($A222,'K-NETT'!$A$1:$AF$37898,19,FALSE),VLOOKUP($A222,'K-Wallet'!$A$1:$M$5000,0,FALSE)),"NOT VALID")</f>
        <v>NOT VALID</v>
      </c>
      <c r="V222" t="str">
        <f>IFERROR(IFERROR(VLOOKUP($A222,'K-NETT'!$A$1:$AF$37898,20,FALSE),VLOOKUP($A222,'K-Wallet'!$A$1:$M$5000,0,FALSE)),"NOT VALID")</f>
        <v>NOT VALID</v>
      </c>
      <c r="W222" t="str">
        <f>IFERROR(IFERROR(VLOOKUP($A222,'K-NETT'!$A$1:$AF$37898,22,FALSE),VLOOKUP($A222,'K-Wallet'!$A$1:$M$5000,0,FALSE)),"NOT VALID")</f>
        <v>NOT VALID</v>
      </c>
      <c r="X222" t="str">
        <f>IFERROR(IFERROR(VLOOKUP($A222,'K-NETT'!$A$1:$AF$37898,23,FALSE),VLOOKUP($A222,'K-Wallet'!$A$1:$M$5000,0,FALSE)),"NOT VALID")</f>
        <v>NOT VALID</v>
      </c>
      <c r="Y222" t="str">
        <f>IFERROR(IFERROR(VLOOKUP($A222,'K-NETT'!$A$1:$AF$37898,26,FALSE),VLOOKUP($A222,'K-Wallet'!$A$1:$M$5000,0,FALSE)),"NOT VALID")</f>
        <v>NOT VALID</v>
      </c>
      <c r="Z222" t="str">
        <f>IFERROR(IFERROR(VLOOKUP($A222,'K-NETT'!$A$1:$AF$37898,30,FALSE),VLOOKUP($A222,'K-Wallet'!$A$1:$M$5000,11,FALSE)),"NOT VALID")</f>
        <v>NOT VALID</v>
      </c>
      <c r="AA222" s="31" t="e">
        <f t="shared" si="7"/>
        <v>#VALUE!</v>
      </c>
    </row>
    <row r="223" spans="1:27" x14ac:dyDescent="0.25">
      <c r="A223" t="str">
        <f t="shared" si="6"/>
        <v>1000834063</v>
      </c>
      <c r="B223" s="1">
        <v>214</v>
      </c>
      <c r="C223">
        <v>1000834063</v>
      </c>
      <c r="D223" t="s">
        <v>42</v>
      </c>
      <c r="E223" t="s">
        <v>43</v>
      </c>
      <c r="F223" s="9">
        <v>56650</v>
      </c>
      <c r="G223" s="2">
        <v>44046</v>
      </c>
      <c r="H223" s="3">
        <v>0.58489583333333328</v>
      </c>
      <c r="I223" t="s">
        <v>66</v>
      </c>
      <c r="J223">
        <v>63960182301</v>
      </c>
      <c r="K223" s="4" t="s">
        <v>101</v>
      </c>
      <c r="N223" t="str">
        <f>IFERROR(IFERROR(VLOOKUP($A223,'K-NETT'!$A$1:$AF$37898,1,FALSE),VLOOKUP($A223,'K-Wallet'!$A$1:$M$5000,1,FALSE)),"NOT VALID")</f>
        <v>NOT VALID</v>
      </c>
      <c r="O223" t="str">
        <f>IFERROR(IFERROR(VLOOKUP($A223,'K-NETT'!$A$1:$AF$37898,11,FALSE),VLOOKUP($A223,'K-Wallet'!$A$1:$M$5000,0,FALSE)),"NOT VALID")</f>
        <v>NOT VALID</v>
      </c>
      <c r="P223" t="str">
        <f>IFERROR(IFERROR(VLOOKUP($A223,'K-NETT'!$A$1:$AF$37898,14,FALSE),VLOOKUP($A223,'K-Wallet'!$A$1:$M$5000,8,FALSE)),"NOT VALID")</f>
        <v>NOT VALID</v>
      </c>
      <c r="Q223" t="str">
        <f>IFERROR(IFERROR(VLOOKUP($A223,'K-NETT'!$A$1:$AF$37898,15,FALSE),VLOOKUP($A223,'K-Wallet'!$A$1:$M$5000,9,FALSE)),"NOT VALID")</f>
        <v>NOT VALID</v>
      </c>
      <c r="R223" t="str">
        <f>IFERROR(IFERROR(VLOOKUP($A223,'K-NETT'!$A$1:$AF$37898,16,FALSE),VLOOKUP($A223,'K-Wallet'!$A$1:$M$5000,0,FALSE)),"NOT VALID")</f>
        <v>NOT VALID</v>
      </c>
      <c r="S223" t="str">
        <f>IFERROR(IFERROR(VLOOKUP($A223,'K-NETT'!$A$1:$AF$37898,17,FALSE),VLOOKUP($A223,'K-Wallet'!$A$1:$M$5000,0,FALSE)),"NOT VALID")</f>
        <v>NOT VALID</v>
      </c>
      <c r="T223" t="str">
        <f>IFERROR(IFERROR(VLOOKUP($A223,'K-NETT'!$A$1:$AF$37898,18,FALSE),VLOOKUP($A223,'K-Wallet'!$A$1:$M$5000,0,FALSE)),"NOT VALID")</f>
        <v>NOT VALID</v>
      </c>
      <c r="U223" t="str">
        <f>IFERROR(IFERROR(VLOOKUP($A223,'K-NETT'!$A$1:$AF$37898,19,FALSE),VLOOKUP($A223,'K-Wallet'!$A$1:$M$5000,0,FALSE)),"NOT VALID")</f>
        <v>NOT VALID</v>
      </c>
      <c r="V223" t="str">
        <f>IFERROR(IFERROR(VLOOKUP($A223,'K-NETT'!$A$1:$AF$37898,20,FALSE),VLOOKUP($A223,'K-Wallet'!$A$1:$M$5000,0,FALSE)),"NOT VALID")</f>
        <v>NOT VALID</v>
      </c>
      <c r="W223" t="str">
        <f>IFERROR(IFERROR(VLOOKUP($A223,'K-NETT'!$A$1:$AF$37898,22,FALSE),VLOOKUP($A223,'K-Wallet'!$A$1:$M$5000,0,FALSE)),"NOT VALID")</f>
        <v>NOT VALID</v>
      </c>
      <c r="X223" t="str">
        <f>IFERROR(IFERROR(VLOOKUP($A223,'K-NETT'!$A$1:$AF$37898,23,FALSE),VLOOKUP($A223,'K-Wallet'!$A$1:$M$5000,0,FALSE)),"NOT VALID")</f>
        <v>NOT VALID</v>
      </c>
      <c r="Y223" t="str">
        <f>IFERROR(IFERROR(VLOOKUP($A223,'K-NETT'!$A$1:$AF$37898,26,FALSE),VLOOKUP($A223,'K-Wallet'!$A$1:$M$5000,0,FALSE)),"NOT VALID")</f>
        <v>NOT VALID</v>
      </c>
      <c r="Z223" t="str">
        <f>IFERROR(IFERROR(VLOOKUP($A223,'K-NETT'!$A$1:$AF$37898,30,FALSE),VLOOKUP($A223,'K-Wallet'!$A$1:$M$5000,11,FALSE)),"NOT VALID")</f>
        <v>NOT VALID</v>
      </c>
      <c r="AA223" s="31" t="e">
        <f t="shared" si="7"/>
        <v>#VALUE!</v>
      </c>
    </row>
    <row r="224" spans="1:27" x14ac:dyDescent="0.25">
      <c r="A224" t="str">
        <f t="shared" si="6"/>
        <v>1351834997</v>
      </c>
      <c r="B224" s="1">
        <v>215</v>
      </c>
      <c r="C224">
        <v>1351834997</v>
      </c>
      <c r="D224" t="s">
        <v>42</v>
      </c>
      <c r="E224" t="s">
        <v>43</v>
      </c>
      <c r="F224" s="9">
        <v>283650</v>
      </c>
      <c r="G224" s="2">
        <v>44046</v>
      </c>
      <c r="H224" s="3">
        <v>0.58781249999999996</v>
      </c>
      <c r="I224" t="s">
        <v>44</v>
      </c>
      <c r="J224">
        <v>63961361301</v>
      </c>
      <c r="K224" s="4" t="s">
        <v>101</v>
      </c>
      <c r="N224" t="str">
        <f>IFERROR(IFERROR(VLOOKUP($A224,'K-NETT'!$A$1:$AF$37898,1,FALSE),VLOOKUP($A224,'K-Wallet'!$A$1:$M$5000,1,FALSE)),"NOT VALID")</f>
        <v>NOT VALID</v>
      </c>
      <c r="O224" t="str">
        <f>IFERROR(IFERROR(VLOOKUP($A224,'K-NETT'!$A$1:$AF$37898,11,FALSE),VLOOKUP($A224,'K-Wallet'!$A$1:$M$5000,0,FALSE)),"NOT VALID")</f>
        <v>NOT VALID</v>
      </c>
      <c r="P224" t="str">
        <f>IFERROR(IFERROR(VLOOKUP($A224,'K-NETT'!$A$1:$AF$37898,14,FALSE),VLOOKUP($A224,'K-Wallet'!$A$1:$M$5000,8,FALSE)),"NOT VALID")</f>
        <v>NOT VALID</v>
      </c>
      <c r="Q224" t="str">
        <f>IFERROR(IFERROR(VLOOKUP($A224,'K-NETT'!$A$1:$AF$37898,15,FALSE),VLOOKUP($A224,'K-Wallet'!$A$1:$M$5000,9,FALSE)),"NOT VALID")</f>
        <v>NOT VALID</v>
      </c>
      <c r="R224" t="str">
        <f>IFERROR(IFERROR(VLOOKUP($A224,'K-NETT'!$A$1:$AF$37898,16,FALSE),VLOOKUP($A224,'K-Wallet'!$A$1:$M$5000,0,FALSE)),"NOT VALID")</f>
        <v>NOT VALID</v>
      </c>
      <c r="S224" t="str">
        <f>IFERROR(IFERROR(VLOOKUP($A224,'K-NETT'!$A$1:$AF$37898,17,FALSE),VLOOKUP($A224,'K-Wallet'!$A$1:$M$5000,0,FALSE)),"NOT VALID")</f>
        <v>NOT VALID</v>
      </c>
      <c r="T224" t="str">
        <f>IFERROR(IFERROR(VLOOKUP($A224,'K-NETT'!$A$1:$AF$37898,18,FALSE),VLOOKUP($A224,'K-Wallet'!$A$1:$M$5000,0,FALSE)),"NOT VALID")</f>
        <v>NOT VALID</v>
      </c>
      <c r="U224" t="str">
        <f>IFERROR(IFERROR(VLOOKUP($A224,'K-NETT'!$A$1:$AF$37898,19,FALSE),VLOOKUP($A224,'K-Wallet'!$A$1:$M$5000,0,FALSE)),"NOT VALID")</f>
        <v>NOT VALID</v>
      </c>
      <c r="V224" t="str">
        <f>IFERROR(IFERROR(VLOOKUP($A224,'K-NETT'!$A$1:$AF$37898,20,FALSE),VLOOKUP($A224,'K-Wallet'!$A$1:$M$5000,0,FALSE)),"NOT VALID")</f>
        <v>NOT VALID</v>
      </c>
      <c r="W224" t="str">
        <f>IFERROR(IFERROR(VLOOKUP($A224,'K-NETT'!$A$1:$AF$37898,22,FALSE),VLOOKUP($A224,'K-Wallet'!$A$1:$M$5000,0,FALSE)),"NOT VALID")</f>
        <v>NOT VALID</v>
      </c>
      <c r="X224" t="str">
        <f>IFERROR(IFERROR(VLOOKUP($A224,'K-NETT'!$A$1:$AF$37898,23,FALSE),VLOOKUP($A224,'K-Wallet'!$A$1:$M$5000,0,FALSE)),"NOT VALID")</f>
        <v>NOT VALID</v>
      </c>
      <c r="Y224" t="str">
        <f>IFERROR(IFERROR(VLOOKUP($A224,'K-NETT'!$A$1:$AF$37898,26,FALSE),VLOOKUP($A224,'K-Wallet'!$A$1:$M$5000,0,FALSE)),"NOT VALID")</f>
        <v>NOT VALID</v>
      </c>
      <c r="Z224" t="str">
        <f>IFERROR(IFERROR(VLOOKUP($A224,'K-NETT'!$A$1:$AF$37898,30,FALSE),VLOOKUP($A224,'K-Wallet'!$A$1:$M$5000,11,FALSE)),"NOT VALID")</f>
        <v>NOT VALID</v>
      </c>
      <c r="AA224" s="31" t="e">
        <f t="shared" si="7"/>
        <v>#VALUE!</v>
      </c>
    </row>
    <row r="225" spans="1:27" x14ac:dyDescent="0.25">
      <c r="A225" t="str">
        <f t="shared" si="6"/>
        <v>1826834184</v>
      </c>
      <c r="B225" s="1">
        <v>216</v>
      </c>
      <c r="C225">
        <v>1826834184</v>
      </c>
      <c r="D225" t="s">
        <v>42</v>
      </c>
      <c r="E225" t="s">
        <v>43</v>
      </c>
      <c r="F225" s="9">
        <v>480650</v>
      </c>
      <c r="G225" s="2">
        <v>44046</v>
      </c>
      <c r="H225" s="3">
        <v>0.59127314814814813</v>
      </c>
      <c r="I225" t="s">
        <v>44</v>
      </c>
      <c r="J225">
        <v>63963069101</v>
      </c>
      <c r="K225" s="4" t="s">
        <v>101</v>
      </c>
      <c r="N225" t="str">
        <f>IFERROR(IFERROR(VLOOKUP($A225,'K-NETT'!$A$1:$AF$37898,1,FALSE),VLOOKUP($A225,'K-Wallet'!$A$1:$M$5000,1,FALSE)),"NOT VALID")</f>
        <v>NOT VALID</v>
      </c>
      <c r="O225" t="str">
        <f>IFERROR(IFERROR(VLOOKUP($A225,'K-NETT'!$A$1:$AF$37898,11,FALSE),VLOOKUP($A225,'K-Wallet'!$A$1:$M$5000,0,FALSE)),"NOT VALID")</f>
        <v>NOT VALID</v>
      </c>
      <c r="P225" t="str">
        <f>IFERROR(IFERROR(VLOOKUP($A225,'K-NETT'!$A$1:$AF$37898,14,FALSE),VLOOKUP($A225,'K-Wallet'!$A$1:$M$5000,8,FALSE)),"NOT VALID")</f>
        <v>NOT VALID</v>
      </c>
      <c r="Q225" t="str">
        <f>IFERROR(IFERROR(VLOOKUP($A225,'K-NETT'!$A$1:$AF$37898,15,FALSE),VLOOKUP($A225,'K-Wallet'!$A$1:$M$5000,9,FALSE)),"NOT VALID")</f>
        <v>NOT VALID</v>
      </c>
      <c r="R225" t="str">
        <f>IFERROR(IFERROR(VLOOKUP($A225,'K-NETT'!$A$1:$AF$37898,16,FALSE),VLOOKUP($A225,'K-Wallet'!$A$1:$M$5000,0,FALSE)),"NOT VALID")</f>
        <v>NOT VALID</v>
      </c>
      <c r="S225" t="str">
        <f>IFERROR(IFERROR(VLOOKUP($A225,'K-NETT'!$A$1:$AF$37898,17,FALSE),VLOOKUP($A225,'K-Wallet'!$A$1:$M$5000,0,FALSE)),"NOT VALID")</f>
        <v>NOT VALID</v>
      </c>
      <c r="T225" t="str">
        <f>IFERROR(IFERROR(VLOOKUP($A225,'K-NETT'!$A$1:$AF$37898,18,FALSE),VLOOKUP($A225,'K-Wallet'!$A$1:$M$5000,0,FALSE)),"NOT VALID")</f>
        <v>NOT VALID</v>
      </c>
      <c r="U225" t="str">
        <f>IFERROR(IFERROR(VLOOKUP($A225,'K-NETT'!$A$1:$AF$37898,19,FALSE),VLOOKUP($A225,'K-Wallet'!$A$1:$M$5000,0,FALSE)),"NOT VALID")</f>
        <v>NOT VALID</v>
      </c>
      <c r="V225" t="str">
        <f>IFERROR(IFERROR(VLOOKUP($A225,'K-NETT'!$A$1:$AF$37898,20,FALSE),VLOOKUP($A225,'K-Wallet'!$A$1:$M$5000,0,FALSE)),"NOT VALID")</f>
        <v>NOT VALID</v>
      </c>
      <c r="W225" t="str">
        <f>IFERROR(IFERROR(VLOOKUP($A225,'K-NETT'!$A$1:$AF$37898,22,FALSE),VLOOKUP($A225,'K-Wallet'!$A$1:$M$5000,0,FALSE)),"NOT VALID")</f>
        <v>NOT VALID</v>
      </c>
      <c r="X225" t="str">
        <f>IFERROR(IFERROR(VLOOKUP($A225,'K-NETT'!$A$1:$AF$37898,23,FALSE),VLOOKUP($A225,'K-Wallet'!$A$1:$M$5000,0,FALSE)),"NOT VALID")</f>
        <v>NOT VALID</v>
      </c>
      <c r="Y225" t="str">
        <f>IFERROR(IFERROR(VLOOKUP($A225,'K-NETT'!$A$1:$AF$37898,26,FALSE),VLOOKUP($A225,'K-Wallet'!$A$1:$M$5000,0,FALSE)),"NOT VALID")</f>
        <v>NOT VALID</v>
      </c>
      <c r="Z225" t="str">
        <f>IFERROR(IFERROR(VLOOKUP($A225,'K-NETT'!$A$1:$AF$37898,30,FALSE),VLOOKUP($A225,'K-Wallet'!$A$1:$M$5000,11,FALSE)),"NOT VALID")</f>
        <v>NOT VALID</v>
      </c>
      <c r="AA225" s="31" t="e">
        <f t="shared" si="7"/>
        <v>#VALUE!</v>
      </c>
    </row>
    <row r="226" spans="1:27" x14ac:dyDescent="0.25">
      <c r="A226" t="str">
        <f t="shared" si="6"/>
        <v>1351934035</v>
      </c>
      <c r="B226" s="1">
        <v>217</v>
      </c>
      <c r="C226">
        <v>1351934035</v>
      </c>
      <c r="D226" t="s">
        <v>42</v>
      </c>
      <c r="E226" t="s">
        <v>43</v>
      </c>
      <c r="F226" s="9">
        <v>872650</v>
      </c>
      <c r="G226" s="2">
        <v>44046</v>
      </c>
      <c r="H226" s="3">
        <v>0.59771990740740744</v>
      </c>
      <c r="I226" t="s">
        <v>46</v>
      </c>
      <c r="J226">
        <v>63965949801</v>
      </c>
      <c r="K226" s="4" t="s">
        <v>101</v>
      </c>
      <c r="N226" t="str">
        <f>IFERROR(IFERROR(VLOOKUP($A226,'K-NETT'!$A$1:$AF$37898,1,FALSE),VLOOKUP($A226,'K-Wallet'!$A$1:$M$5000,1,FALSE)),"NOT VALID")</f>
        <v>NOT VALID</v>
      </c>
      <c r="O226" t="str">
        <f>IFERROR(IFERROR(VLOOKUP($A226,'K-NETT'!$A$1:$AF$37898,11,FALSE),VLOOKUP($A226,'K-Wallet'!$A$1:$M$5000,0,FALSE)),"NOT VALID")</f>
        <v>NOT VALID</v>
      </c>
      <c r="P226" t="str">
        <f>IFERROR(IFERROR(VLOOKUP($A226,'K-NETT'!$A$1:$AF$37898,14,FALSE),VLOOKUP($A226,'K-Wallet'!$A$1:$M$5000,8,FALSE)),"NOT VALID")</f>
        <v>NOT VALID</v>
      </c>
      <c r="Q226" t="str">
        <f>IFERROR(IFERROR(VLOOKUP($A226,'K-NETT'!$A$1:$AF$37898,15,FALSE),VLOOKUP($A226,'K-Wallet'!$A$1:$M$5000,9,FALSE)),"NOT VALID")</f>
        <v>NOT VALID</v>
      </c>
      <c r="R226" t="str">
        <f>IFERROR(IFERROR(VLOOKUP($A226,'K-NETT'!$A$1:$AF$37898,16,FALSE),VLOOKUP($A226,'K-Wallet'!$A$1:$M$5000,0,FALSE)),"NOT VALID")</f>
        <v>NOT VALID</v>
      </c>
      <c r="S226" t="str">
        <f>IFERROR(IFERROR(VLOOKUP($A226,'K-NETT'!$A$1:$AF$37898,17,FALSE),VLOOKUP($A226,'K-Wallet'!$A$1:$M$5000,0,FALSE)),"NOT VALID")</f>
        <v>NOT VALID</v>
      </c>
      <c r="T226" t="str">
        <f>IFERROR(IFERROR(VLOOKUP($A226,'K-NETT'!$A$1:$AF$37898,18,FALSE),VLOOKUP($A226,'K-Wallet'!$A$1:$M$5000,0,FALSE)),"NOT VALID")</f>
        <v>NOT VALID</v>
      </c>
      <c r="U226" t="str">
        <f>IFERROR(IFERROR(VLOOKUP($A226,'K-NETT'!$A$1:$AF$37898,19,FALSE),VLOOKUP($A226,'K-Wallet'!$A$1:$M$5000,0,FALSE)),"NOT VALID")</f>
        <v>NOT VALID</v>
      </c>
      <c r="V226" t="str">
        <f>IFERROR(IFERROR(VLOOKUP($A226,'K-NETT'!$A$1:$AF$37898,20,FALSE),VLOOKUP($A226,'K-Wallet'!$A$1:$M$5000,0,FALSE)),"NOT VALID")</f>
        <v>NOT VALID</v>
      </c>
      <c r="W226" t="str">
        <f>IFERROR(IFERROR(VLOOKUP($A226,'K-NETT'!$A$1:$AF$37898,22,FALSE),VLOOKUP($A226,'K-Wallet'!$A$1:$M$5000,0,FALSE)),"NOT VALID")</f>
        <v>NOT VALID</v>
      </c>
      <c r="X226" t="str">
        <f>IFERROR(IFERROR(VLOOKUP($A226,'K-NETT'!$A$1:$AF$37898,23,FALSE),VLOOKUP($A226,'K-Wallet'!$A$1:$M$5000,0,FALSE)),"NOT VALID")</f>
        <v>NOT VALID</v>
      </c>
      <c r="Y226" t="str">
        <f>IFERROR(IFERROR(VLOOKUP($A226,'K-NETT'!$A$1:$AF$37898,26,FALSE),VLOOKUP($A226,'K-Wallet'!$A$1:$M$5000,0,FALSE)),"NOT VALID")</f>
        <v>NOT VALID</v>
      </c>
      <c r="Z226" t="str">
        <f>IFERROR(IFERROR(VLOOKUP($A226,'K-NETT'!$A$1:$AF$37898,30,FALSE),VLOOKUP($A226,'K-Wallet'!$A$1:$M$5000,11,FALSE)),"NOT VALID")</f>
        <v>NOT VALID</v>
      </c>
      <c r="AA226" s="31" t="e">
        <f t="shared" si="7"/>
        <v>#VALUE!</v>
      </c>
    </row>
    <row r="227" spans="1:27" x14ac:dyDescent="0.25">
      <c r="A227" t="str">
        <f t="shared" si="6"/>
        <v>1594934096</v>
      </c>
      <c r="B227" s="1">
        <v>218</v>
      </c>
      <c r="C227">
        <v>1594934096</v>
      </c>
      <c r="D227" t="s">
        <v>42</v>
      </c>
      <c r="E227" t="s">
        <v>43</v>
      </c>
      <c r="F227" s="9">
        <v>636650</v>
      </c>
      <c r="G227" s="2">
        <v>44046</v>
      </c>
      <c r="H227" s="3">
        <v>0.60236111111111112</v>
      </c>
      <c r="I227" t="s">
        <v>44</v>
      </c>
      <c r="J227">
        <v>63967784801</v>
      </c>
      <c r="K227" s="4" t="s">
        <v>101</v>
      </c>
      <c r="N227" t="str">
        <f>IFERROR(IFERROR(VLOOKUP($A227,'K-NETT'!$A$1:$AF$37898,1,FALSE),VLOOKUP($A227,'K-Wallet'!$A$1:$M$5000,1,FALSE)),"NOT VALID")</f>
        <v>NOT VALID</v>
      </c>
      <c r="O227" t="str">
        <f>IFERROR(IFERROR(VLOOKUP($A227,'K-NETT'!$A$1:$AF$37898,11,FALSE),VLOOKUP($A227,'K-Wallet'!$A$1:$M$5000,0,FALSE)),"NOT VALID")</f>
        <v>NOT VALID</v>
      </c>
      <c r="P227" t="str">
        <f>IFERROR(IFERROR(VLOOKUP($A227,'K-NETT'!$A$1:$AF$37898,14,FALSE),VLOOKUP($A227,'K-Wallet'!$A$1:$M$5000,8,FALSE)),"NOT VALID")</f>
        <v>NOT VALID</v>
      </c>
      <c r="Q227" t="str">
        <f>IFERROR(IFERROR(VLOOKUP($A227,'K-NETT'!$A$1:$AF$37898,15,FALSE),VLOOKUP($A227,'K-Wallet'!$A$1:$M$5000,9,FALSE)),"NOT VALID")</f>
        <v>NOT VALID</v>
      </c>
      <c r="R227" t="str">
        <f>IFERROR(IFERROR(VLOOKUP($A227,'K-NETT'!$A$1:$AF$37898,16,FALSE),VLOOKUP($A227,'K-Wallet'!$A$1:$M$5000,0,FALSE)),"NOT VALID")</f>
        <v>NOT VALID</v>
      </c>
      <c r="S227" t="str">
        <f>IFERROR(IFERROR(VLOOKUP($A227,'K-NETT'!$A$1:$AF$37898,17,FALSE),VLOOKUP($A227,'K-Wallet'!$A$1:$M$5000,0,FALSE)),"NOT VALID")</f>
        <v>NOT VALID</v>
      </c>
      <c r="T227" t="str">
        <f>IFERROR(IFERROR(VLOOKUP($A227,'K-NETT'!$A$1:$AF$37898,18,FALSE),VLOOKUP($A227,'K-Wallet'!$A$1:$M$5000,0,FALSE)),"NOT VALID")</f>
        <v>NOT VALID</v>
      </c>
      <c r="U227" t="str">
        <f>IFERROR(IFERROR(VLOOKUP($A227,'K-NETT'!$A$1:$AF$37898,19,FALSE),VLOOKUP($A227,'K-Wallet'!$A$1:$M$5000,0,FALSE)),"NOT VALID")</f>
        <v>NOT VALID</v>
      </c>
      <c r="V227" t="str">
        <f>IFERROR(IFERROR(VLOOKUP($A227,'K-NETT'!$A$1:$AF$37898,20,FALSE),VLOOKUP($A227,'K-Wallet'!$A$1:$M$5000,0,FALSE)),"NOT VALID")</f>
        <v>NOT VALID</v>
      </c>
      <c r="W227" t="str">
        <f>IFERROR(IFERROR(VLOOKUP($A227,'K-NETT'!$A$1:$AF$37898,22,FALSE),VLOOKUP($A227,'K-Wallet'!$A$1:$M$5000,0,FALSE)),"NOT VALID")</f>
        <v>NOT VALID</v>
      </c>
      <c r="X227" t="str">
        <f>IFERROR(IFERROR(VLOOKUP($A227,'K-NETT'!$A$1:$AF$37898,23,FALSE),VLOOKUP($A227,'K-Wallet'!$A$1:$M$5000,0,FALSE)),"NOT VALID")</f>
        <v>NOT VALID</v>
      </c>
      <c r="Y227" t="str">
        <f>IFERROR(IFERROR(VLOOKUP($A227,'K-NETT'!$A$1:$AF$37898,26,FALSE),VLOOKUP($A227,'K-Wallet'!$A$1:$M$5000,0,FALSE)),"NOT VALID")</f>
        <v>NOT VALID</v>
      </c>
      <c r="Z227" t="str">
        <f>IFERROR(IFERROR(VLOOKUP($A227,'K-NETT'!$A$1:$AF$37898,30,FALSE),VLOOKUP($A227,'K-Wallet'!$A$1:$M$5000,11,FALSE)),"NOT VALID")</f>
        <v>NOT VALID</v>
      </c>
      <c r="AA227" s="31" t="e">
        <f t="shared" si="7"/>
        <v>#VALUE!</v>
      </c>
    </row>
    <row r="228" spans="1:27" x14ac:dyDescent="0.25">
      <c r="A228" t="str">
        <f t="shared" si="6"/>
        <v>1593044879</v>
      </c>
      <c r="B228" s="1">
        <v>219</v>
      </c>
      <c r="C228">
        <v>1593044879</v>
      </c>
      <c r="D228" t="s">
        <v>42</v>
      </c>
      <c r="E228" t="s">
        <v>43</v>
      </c>
      <c r="F228" s="9">
        <v>503650</v>
      </c>
      <c r="G228" s="2">
        <v>44046</v>
      </c>
      <c r="H228" s="3">
        <v>0.61162037037037031</v>
      </c>
      <c r="I228" t="s">
        <v>44</v>
      </c>
      <c r="J228">
        <v>63972220901</v>
      </c>
      <c r="K228" s="4" t="s">
        <v>101</v>
      </c>
      <c r="N228" t="str">
        <f>IFERROR(IFERROR(VLOOKUP($A228,'K-NETT'!$A$1:$AF$37898,1,FALSE),VLOOKUP($A228,'K-Wallet'!$A$1:$M$5000,1,FALSE)),"NOT VALID")</f>
        <v>NOT VALID</v>
      </c>
      <c r="O228" t="str">
        <f>IFERROR(IFERROR(VLOOKUP($A228,'K-NETT'!$A$1:$AF$37898,11,FALSE),VLOOKUP($A228,'K-Wallet'!$A$1:$M$5000,0,FALSE)),"NOT VALID")</f>
        <v>NOT VALID</v>
      </c>
      <c r="P228" t="str">
        <f>IFERROR(IFERROR(VLOOKUP($A228,'K-NETT'!$A$1:$AF$37898,14,FALSE),VLOOKUP($A228,'K-Wallet'!$A$1:$M$5000,8,FALSE)),"NOT VALID")</f>
        <v>NOT VALID</v>
      </c>
      <c r="Q228" t="str">
        <f>IFERROR(IFERROR(VLOOKUP($A228,'K-NETT'!$A$1:$AF$37898,15,FALSE),VLOOKUP($A228,'K-Wallet'!$A$1:$M$5000,9,FALSE)),"NOT VALID")</f>
        <v>NOT VALID</v>
      </c>
      <c r="R228" t="str">
        <f>IFERROR(IFERROR(VLOOKUP($A228,'K-NETT'!$A$1:$AF$37898,16,FALSE),VLOOKUP($A228,'K-Wallet'!$A$1:$M$5000,0,FALSE)),"NOT VALID")</f>
        <v>NOT VALID</v>
      </c>
      <c r="S228" t="str">
        <f>IFERROR(IFERROR(VLOOKUP($A228,'K-NETT'!$A$1:$AF$37898,17,FALSE),VLOOKUP($A228,'K-Wallet'!$A$1:$M$5000,0,FALSE)),"NOT VALID")</f>
        <v>NOT VALID</v>
      </c>
      <c r="T228" t="str">
        <f>IFERROR(IFERROR(VLOOKUP($A228,'K-NETT'!$A$1:$AF$37898,18,FALSE),VLOOKUP($A228,'K-Wallet'!$A$1:$M$5000,0,FALSE)),"NOT VALID")</f>
        <v>NOT VALID</v>
      </c>
      <c r="U228" t="str">
        <f>IFERROR(IFERROR(VLOOKUP($A228,'K-NETT'!$A$1:$AF$37898,19,FALSE),VLOOKUP($A228,'K-Wallet'!$A$1:$M$5000,0,FALSE)),"NOT VALID")</f>
        <v>NOT VALID</v>
      </c>
      <c r="V228" t="str">
        <f>IFERROR(IFERROR(VLOOKUP($A228,'K-NETT'!$A$1:$AF$37898,20,FALSE),VLOOKUP($A228,'K-Wallet'!$A$1:$M$5000,0,FALSE)),"NOT VALID")</f>
        <v>NOT VALID</v>
      </c>
      <c r="W228" t="str">
        <f>IFERROR(IFERROR(VLOOKUP($A228,'K-NETT'!$A$1:$AF$37898,22,FALSE),VLOOKUP($A228,'K-Wallet'!$A$1:$M$5000,0,FALSE)),"NOT VALID")</f>
        <v>NOT VALID</v>
      </c>
      <c r="X228" t="str">
        <f>IFERROR(IFERROR(VLOOKUP($A228,'K-NETT'!$A$1:$AF$37898,23,FALSE),VLOOKUP($A228,'K-Wallet'!$A$1:$M$5000,0,FALSE)),"NOT VALID")</f>
        <v>NOT VALID</v>
      </c>
      <c r="Y228" t="str">
        <f>IFERROR(IFERROR(VLOOKUP($A228,'K-NETT'!$A$1:$AF$37898,26,FALSE),VLOOKUP($A228,'K-Wallet'!$A$1:$M$5000,0,FALSE)),"NOT VALID")</f>
        <v>NOT VALID</v>
      </c>
      <c r="Z228" t="str">
        <f>IFERROR(IFERROR(VLOOKUP($A228,'K-NETT'!$A$1:$AF$37898,30,FALSE),VLOOKUP($A228,'K-Wallet'!$A$1:$M$5000,11,FALSE)),"NOT VALID")</f>
        <v>NOT VALID</v>
      </c>
      <c r="AA228" s="31" t="e">
        <f t="shared" si="7"/>
        <v>#VALUE!</v>
      </c>
    </row>
    <row r="229" spans="1:27" x14ac:dyDescent="0.25">
      <c r="A229" t="str">
        <f t="shared" si="6"/>
        <v>1253144010</v>
      </c>
      <c r="B229" s="1">
        <v>220</v>
      </c>
      <c r="C229">
        <v>1253144010</v>
      </c>
      <c r="D229" t="s">
        <v>42</v>
      </c>
      <c r="E229" t="s">
        <v>43</v>
      </c>
      <c r="F229" s="9">
        <v>494650</v>
      </c>
      <c r="G229" s="2">
        <v>44046</v>
      </c>
      <c r="H229" s="3">
        <v>0.62344907407407402</v>
      </c>
      <c r="I229" t="s">
        <v>44</v>
      </c>
      <c r="J229">
        <v>63977287601</v>
      </c>
      <c r="K229" s="4" t="s">
        <v>101</v>
      </c>
      <c r="N229" t="str">
        <f>IFERROR(IFERROR(VLOOKUP($A229,'K-NETT'!$A$1:$AF$37898,1,FALSE),VLOOKUP($A229,'K-Wallet'!$A$1:$M$5000,1,FALSE)),"NOT VALID")</f>
        <v>NOT VALID</v>
      </c>
      <c r="O229" t="str">
        <f>IFERROR(IFERROR(VLOOKUP($A229,'K-NETT'!$A$1:$AF$37898,11,FALSE),VLOOKUP($A229,'K-Wallet'!$A$1:$M$5000,0,FALSE)),"NOT VALID")</f>
        <v>NOT VALID</v>
      </c>
      <c r="P229" t="str">
        <f>IFERROR(IFERROR(VLOOKUP($A229,'K-NETT'!$A$1:$AF$37898,14,FALSE),VLOOKUP($A229,'K-Wallet'!$A$1:$M$5000,8,FALSE)),"NOT VALID")</f>
        <v>NOT VALID</v>
      </c>
      <c r="Q229" t="str">
        <f>IFERROR(IFERROR(VLOOKUP($A229,'K-NETT'!$A$1:$AF$37898,15,FALSE),VLOOKUP($A229,'K-Wallet'!$A$1:$M$5000,9,FALSE)),"NOT VALID")</f>
        <v>NOT VALID</v>
      </c>
      <c r="R229" t="str">
        <f>IFERROR(IFERROR(VLOOKUP($A229,'K-NETT'!$A$1:$AF$37898,16,FALSE),VLOOKUP($A229,'K-Wallet'!$A$1:$M$5000,0,FALSE)),"NOT VALID")</f>
        <v>NOT VALID</v>
      </c>
      <c r="S229" t="str">
        <f>IFERROR(IFERROR(VLOOKUP($A229,'K-NETT'!$A$1:$AF$37898,17,FALSE),VLOOKUP($A229,'K-Wallet'!$A$1:$M$5000,0,FALSE)),"NOT VALID")</f>
        <v>NOT VALID</v>
      </c>
      <c r="T229" t="str">
        <f>IFERROR(IFERROR(VLOOKUP($A229,'K-NETT'!$A$1:$AF$37898,18,FALSE),VLOOKUP($A229,'K-Wallet'!$A$1:$M$5000,0,FALSE)),"NOT VALID")</f>
        <v>NOT VALID</v>
      </c>
      <c r="U229" t="str">
        <f>IFERROR(IFERROR(VLOOKUP($A229,'K-NETT'!$A$1:$AF$37898,19,FALSE),VLOOKUP($A229,'K-Wallet'!$A$1:$M$5000,0,FALSE)),"NOT VALID")</f>
        <v>NOT VALID</v>
      </c>
      <c r="V229" t="str">
        <f>IFERROR(IFERROR(VLOOKUP($A229,'K-NETT'!$A$1:$AF$37898,20,FALSE),VLOOKUP($A229,'K-Wallet'!$A$1:$M$5000,0,FALSE)),"NOT VALID")</f>
        <v>NOT VALID</v>
      </c>
      <c r="W229" t="str">
        <f>IFERROR(IFERROR(VLOOKUP($A229,'K-NETT'!$A$1:$AF$37898,22,FALSE),VLOOKUP($A229,'K-Wallet'!$A$1:$M$5000,0,FALSE)),"NOT VALID")</f>
        <v>NOT VALID</v>
      </c>
      <c r="X229" t="str">
        <f>IFERROR(IFERROR(VLOOKUP($A229,'K-NETT'!$A$1:$AF$37898,23,FALSE),VLOOKUP($A229,'K-Wallet'!$A$1:$M$5000,0,FALSE)),"NOT VALID")</f>
        <v>NOT VALID</v>
      </c>
      <c r="Y229" t="str">
        <f>IFERROR(IFERROR(VLOOKUP($A229,'K-NETT'!$A$1:$AF$37898,26,FALSE),VLOOKUP($A229,'K-Wallet'!$A$1:$M$5000,0,FALSE)),"NOT VALID")</f>
        <v>NOT VALID</v>
      </c>
      <c r="Z229" t="str">
        <f>IFERROR(IFERROR(VLOOKUP($A229,'K-NETT'!$A$1:$AF$37898,30,FALSE),VLOOKUP($A229,'K-Wallet'!$A$1:$M$5000,11,FALSE)),"NOT VALID")</f>
        <v>NOT VALID</v>
      </c>
      <c r="AA229" s="31" t="e">
        <f t="shared" si="7"/>
        <v>#VALUE!</v>
      </c>
    </row>
    <row r="230" spans="1:27" x14ac:dyDescent="0.25">
      <c r="A230" t="str">
        <f t="shared" si="6"/>
        <v>1717144856</v>
      </c>
      <c r="B230" s="1">
        <v>221</v>
      </c>
      <c r="C230">
        <v>1717144856</v>
      </c>
      <c r="D230" t="s">
        <v>42</v>
      </c>
      <c r="E230" t="s">
        <v>43</v>
      </c>
      <c r="F230" s="9">
        <v>480650</v>
      </c>
      <c r="G230" s="2">
        <v>44046</v>
      </c>
      <c r="H230" s="3">
        <v>0.62714120370370374</v>
      </c>
      <c r="I230" t="s">
        <v>44</v>
      </c>
      <c r="J230">
        <v>63978806401</v>
      </c>
      <c r="K230" s="4" t="s">
        <v>101</v>
      </c>
      <c r="N230" t="str">
        <f>IFERROR(IFERROR(VLOOKUP($A230,'K-NETT'!$A$1:$AF$37898,1,FALSE),VLOOKUP($A230,'K-Wallet'!$A$1:$M$5000,1,FALSE)),"NOT VALID")</f>
        <v>NOT VALID</v>
      </c>
      <c r="O230" t="str">
        <f>IFERROR(IFERROR(VLOOKUP($A230,'K-NETT'!$A$1:$AF$37898,11,FALSE),VLOOKUP($A230,'K-Wallet'!$A$1:$M$5000,0,FALSE)),"NOT VALID")</f>
        <v>NOT VALID</v>
      </c>
      <c r="P230" t="str">
        <f>IFERROR(IFERROR(VLOOKUP($A230,'K-NETT'!$A$1:$AF$37898,14,FALSE),VLOOKUP($A230,'K-Wallet'!$A$1:$M$5000,8,FALSE)),"NOT VALID")</f>
        <v>NOT VALID</v>
      </c>
      <c r="Q230" t="str">
        <f>IFERROR(IFERROR(VLOOKUP($A230,'K-NETT'!$A$1:$AF$37898,15,FALSE),VLOOKUP($A230,'K-Wallet'!$A$1:$M$5000,9,FALSE)),"NOT VALID")</f>
        <v>NOT VALID</v>
      </c>
      <c r="R230" t="str">
        <f>IFERROR(IFERROR(VLOOKUP($A230,'K-NETT'!$A$1:$AF$37898,16,FALSE),VLOOKUP($A230,'K-Wallet'!$A$1:$M$5000,0,FALSE)),"NOT VALID")</f>
        <v>NOT VALID</v>
      </c>
      <c r="S230" t="str">
        <f>IFERROR(IFERROR(VLOOKUP($A230,'K-NETT'!$A$1:$AF$37898,17,FALSE),VLOOKUP($A230,'K-Wallet'!$A$1:$M$5000,0,FALSE)),"NOT VALID")</f>
        <v>NOT VALID</v>
      </c>
      <c r="T230" t="str">
        <f>IFERROR(IFERROR(VLOOKUP($A230,'K-NETT'!$A$1:$AF$37898,18,FALSE),VLOOKUP($A230,'K-Wallet'!$A$1:$M$5000,0,FALSE)),"NOT VALID")</f>
        <v>NOT VALID</v>
      </c>
      <c r="U230" t="str">
        <f>IFERROR(IFERROR(VLOOKUP($A230,'K-NETT'!$A$1:$AF$37898,19,FALSE),VLOOKUP($A230,'K-Wallet'!$A$1:$M$5000,0,FALSE)),"NOT VALID")</f>
        <v>NOT VALID</v>
      </c>
      <c r="V230" t="str">
        <f>IFERROR(IFERROR(VLOOKUP($A230,'K-NETT'!$A$1:$AF$37898,20,FALSE),VLOOKUP($A230,'K-Wallet'!$A$1:$M$5000,0,FALSE)),"NOT VALID")</f>
        <v>NOT VALID</v>
      </c>
      <c r="W230" t="str">
        <f>IFERROR(IFERROR(VLOOKUP($A230,'K-NETT'!$A$1:$AF$37898,22,FALSE),VLOOKUP($A230,'K-Wallet'!$A$1:$M$5000,0,FALSE)),"NOT VALID")</f>
        <v>NOT VALID</v>
      </c>
      <c r="X230" t="str">
        <f>IFERROR(IFERROR(VLOOKUP($A230,'K-NETT'!$A$1:$AF$37898,23,FALSE),VLOOKUP($A230,'K-Wallet'!$A$1:$M$5000,0,FALSE)),"NOT VALID")</f>
        <v>NOT VALID</v>
      </c>
      <c r="Y230" t="str">
        <f>IFERROR(IFERROR(VLOOKUP($A230,'K-NETT'!$A$1:$AF$37898,26,FALSE),VLOOKUP($A230,'K-Wallet'!$A$1:$M$5000,0,FALSE)),"NOT VALID")</f>
        <v>NOT VALID</v>
      </c>
      <c r="Z230" t="str">
        <f>IFERROR(IFERROR(VLOOKUP($A230,'K-NETT'!$A$1:$AF$37898,30,FALSE),VLOOKUP($A230,'K-Wallet'!$A$1:$M$5000,11,FALSE)),"NOT VALID")</f>
        <v>NOT VALID</v>
      </c>
      <c r="AA230" s="31" t="e">
        <f t="shared" si="7"/>
        <v>#VALUE!</v>
      </c>
    </row>
    <row r="231" spans="1:27" x14ac:dyDescent="0.25">
      <c r="A231" t="str">
        <f t="shared" si="6"/>
        <v>1092244194</v>
      </c>
      <c r="B231" s="1">
        <v>222</v>
      </c>
      <c r="C231">
        <v>1092244194</v>
      </c>
      <c r="D231" t="s">
        <v>42</v>
      </c>
      <c r="E231" t="s">
        <v>43</v>
      </c>
      <c r="F231" s="9">
        <v>2058650</v>
      </c>
      <c r="G231" s="2">
        <v>44046</v>
      </c>
      <c r="H231" s="3">
        <v>0.63452546296296297</v>
      </c>
      <c r="I231" t="s">
        <v>44</v>
      </c>
      <c r="J231">
        <v>63982107301</v>
      </c>
      <c r="K231" s="4" t="s">
        <v>101</v>
      </c>
      <c r="N231" t="str">
        <f>IFERROR(IFERROR(VLOOKUP($A231,'K-NETT'!$A$1:$AF$37898,1,FALSE),VLOOKUP($A231,'K-Wallet'!$A$1:$M$5000,1,FALSE)),"NOT VALID")</f>
        <v>NOT VALID</v>
      </c>
      <c r="O231" t="str">
        <f>IFERROR(IFERROR(VLOOKUP($A231,'K-NETT'!$A$1:$AF$37898,11,FALSE),VLOOKUP($A231,'K-Wallet'!$A$1:$M$5000,0,FALSE)),"NOT VALID")</f>
        <v>NOT VALID</v>
      </c>
      <c r="P231" t="str">
        <f>IFERROR(IFERROR(VLOOKUP($A231,'K-NETT'!$A$1:$AF$37898,14,FALSE),VLOOKUP($A231,'K-Wallet'!$A$1:$M$5000,8,FALSE)),"NOT VALID")</f>
        <v>NOT VALID</v>
      </c>
      <c r="Q231" t="str">
        <f>IFERROR(IFERROR(VLOOKUP($A231,'K-NETT'!$A$1:$AF$37898,15,FALSE),VLOOKUP($A231,'K-Wallet'!$A$1:$M$5000,9,FALSE)),"NOT VALID")</f>
        <v>NOT VALID</v>
      </c>
      <c r="R231" t="str">
        <f>IFERROR(IFERROR(VLOOKUP($A231,'K-NETT'!$A$1:$AF$37898,16,FALSE),VLOOKUP($A231,'K-Wallet'!$A$1:$M$5000,0,FALSE)),"NOT VALID")</f>
        <v>NOT VALID</v>
      </c>
      <c r="S231" t="str">
        <f>IFERROR(IFERROR(VLOOKUP($A231,'K-NETT'!$A$1:$AF$37898,17,FALSE),VLOOKUP($A231,'K-Wallet'!$A$1:$M$5000,0,FALSE)),"NOT VALID")</f>
        <v>NOT VALID</v>
      </c>
      <c r="T231" t="str">
        <f>IFERROR(IFERROR(VLOOKUP($A231,'K-NETT'!$A$1:$AF$37898,18,FALSE),VLOOKUP($A231,'K-Wallet'!$A$1:$M$5000,0,FALSE)),"NOT VALID")</f>
        <v>NOT VALID</v>
      </c>
      <c r="U231" t="str">
        <f>IFERROR(IFERROR(VLOOKUP($A231,'K-NETT'!$A$1:$AF$37898,19,FALSE),VLOOKUP($A231,'K-Wallet'!$A$1:$M$5000,0,FALSE)),"NOT VALID")</f>
        <v>NOT VALID</v>
      </c>
      <c r="V231" t="str">
        <f>IFERROR(IFERROR(VLOOKUP($A231,'K-NETT'!$A$1:$AF$37898,20,FALSE),VLOOKUP($A231,'K-Wallet'!$A$1:$M$5000,0,FALSE)),"NOT VALID")</f>
        <v>NOT VALID</v>
      </c>
      <c r="W231" t="str">
        <f>IFERROR(IFERROR(VLOOKUP($A231,'K-NETT'!$A$1:$AF$37898,22,FALSE),VLOOKUP($A231,'K-Wallet'!$A$1:$M$5000,0,FALSE)),"NOT VALID")</f>
        <v>NOT VALID</v>
      </c>
      <c r="X231" t="str">
        <f>IFERROR(IFERROR(VLOOKUP($A231,'K-NETT'!$A$1:$AF$37898,23,FALSE),VLOOKUP($A231,'K-Wallet'!$A$1:$M$5000,0,FALSE)),"NOT VALID")</f>
        <v>NOT VALID</v>
      </c>
      <c r="Y231" t="str">
        <f>IFERROR(IFERROR(VLOOKUP($A231,'K-NETT'!$A$1:$AF$37898,26,FALSE),VLOOKUP($A231,'K-Wallet'!$A$1:$M$5000,0,FALSE)),"NOT VALID")</f>
        <v>NOT VALID</v>
      </c>
      <c r="Z231" t="str">
        <f>IFERROR(IFERROR(VLOOKUP($A231,'K-NETT'!$A$1:$AF$37898,30,FALSE),VLOOKUP($A231,'K-Wallet'!$A$1:$M$5000,11,FALSE)),"NOT VALID")</f>
        <v>NOT VALID</v>
      </c>
      <c r="AA231" s="31" t="e">
        <f t="shared" si="7"/>
        <v>#VALUE!</v>
      </c>
    </row>
    <row r="232" spans="1:27" x14ac:dyDescent="0.25">
      <c r="A232" t="str">
        <f t="shared" si="6"/>
        <v>1163244683</v>
      </c>
      <c r="B232" s="1">
        <v>223</v>
      </c>
      <c r="C232">
        <v>1163244683</v>
      </c>
      <c r="D232" t="s">
        <v>42</v>
      </c>
      <c r="E232" t="s">
        <v>43</v>
      </c>
      <c r="F232" s="9">
        <v>774650</v>
      </c>
      <c r="G232" s="2">
        <v>44046</v>
      </c>
      <c r="H232" s="3">
        <v>0.6364467592592592</v>
      </c>
      <c r="I232" t="s">
        <v>44</v>
      </c>
      <c r="J232">
        <v>63982966301</v>
      </c>
      <c r="K232" s="4" t="s">
        <v>101</v>
      </c>
      <c r="N232" t="str">
        <f>IFERROR(IFERROR(VLOOKUP($A232,'K-NETT'!$A$1:$AF$37898,1,FALSE),VLOOKUP($A232,'K-Wallet'!$A$1:$M$5000,1,FALSE)),"NOT VALID")</f>
        <v>NOT VALID</v>
      </c>
      <c r="O232" t="str">
        <f>IFERROR(IFERROR(VLOOKUP($A232,'K-NETT'!$A$1:$AF$37898,11,FALSE),VLOOKUP($A232,'K-Wallet'!$A$1:$M$5000,0,FALSE)),"NOT VALID")</f>
        <v>NOT VALID</v>
      </c>
      <c r="P232" t="str">
        <f>IFERROR(IFERROR(VLOOKUP($A232,'K-NETT'!$A$1:$AF$37898,14,FALSE),VLOOKUP($A232,'K-Wallet'!$A$1:$M$5000,8,FALSE)),"NOT VALID")</f>
        <v>NOT VALID</v>
      </c>
      <c r="Q232" t="str">
        <f>IFERROR(IFERROR(VLOOKUP($A232,'K-NETT'!$A$1:$AF$37898,15,FALSE),VLOOKUP($A232,'K-Wallet'!$A$1:$M$5000,9,FALSE)),"NOT VALID")</f>
        <v>NOT VALID</v>
      </c>
      <c r="R232" t="str">
        <f>IFERROR(IFERROR(VLOOKUP($A232,'K-NETT'!$A$1:$AF$37898,16,FALSE),VLOOKUP($A232,'K-Wallet'!$A$1:$M$5000,0,FALSE)),"NOT VALID")</f>
        <v>NOT VALID</v>
      </c>
      <c r="S232" t="str">
        <f>IFERROR(IFERROR(VLOOKUP($A232,'K-NETT'!$A$1:$AF$37898,17,FALSE),VLOOKUP($A232,'K-Wallet'!$A$1:$M$5000,0,FALSE)),"NOT VALID")</f>
        <v>NOT VALID</v>
      </c>
      <c r="T232" t="str">
        <f>IFERROR(IFERROR(VLOOKUP($A232,'K-NETT'!$A$1:$AF$37898,18,FALSE),VLOOKUP($A232,'K-Wallet'!$A$1:$M$5000,0,FALSE)),"NOT VALID")</f>
        <v>NOT VALID</v>
      </c>
      <c r="U232" t="str">
        <f>IFERROR(IFERROR(VLOOKUP($A232,'K-NETT'!$A$1:$AF$37898,19,FALSE),VLOOKUP($A232,'K-Wallet'!$A$1:$M$5000,0,FALSE)),"NOT VALID")</f>
        <v>NOT VALID</v>
      </c>
      <c r="V232" t="str">
        <f>IFERROR(IFERROR(VLOOKUP($A232,'K-NETT'!$A$1:$AF$37898,20,FALSE),VLOOKUP($A232,'K-Wallet'!$A$1:$M$5000,0,FALSE)),"NOT VALID")</f>
        <v>NOT VALID</v>
      </c>
      <c r="W232" t="str">
        <f>IFERROR(IFERROR(VLOOKUP($A232,'K-NETT'!$A$1:$AF$37898,22,FALSE),VLOOKUP($A232,'K-Wallet'!$A$1:$M$5000,0,FALSE)),"NOT VALID")</f>
        <v>NOT VALID</v>
      </c>
      <c r="X232" t="str">
        <f>IFERROR(IFERROR(VLOOKUP($A232,'K-NETT'!$A$1:$AF$37898,23,FALSE),VLOOKUP($A232,'K-Wallet'!$A$1:$M$5000,0,FALSE)),"NOT VALID")</f>
        <v>NOT VALID</v>
      </c>
      <c r="Y232" t="str">
        <f>IFERROR(IFERROR(VLOOKUP($A232,'K-NETT'!$A$1:$AF$37898,26,FALSE),VLOOKUP($A232,'K-Wallet'!$A$1:$M$5000,0,FALSE)),"NOT VALID")</f>
        <v>NOT VALID</v>
      </c>
      <c r="Z232" t="str">
        <f>IFERROR(IFERROR(VLOOKUP($A232,'K-NETT'!$A$1:$AF$37898,30,FALSE),VLOOKUP($A232,'K-Wallet'!$A$1:$M$5000,11,FALSE)),"NOT VALID")</f>
        <v>NOT VALID</v>
      </c>
      <c r="AA232" s="31" t="e">
        <f t="shared" si="7"/>
        <v>#VALUE!</v>
      </c>
    </row>
    <row r="233" spans="1:27" x14ac:dyDescent="0.25">
      <c r="A233" t="str">
        <f t="shared" si="6"/>
        <v>1665244442</v>
      </c>
      <c r="B233" s="1">
        <v>224</v>
      </c>
      <c r="C233">
        <v>1665244442</v>
      </c>
      <c r="D233" t="s">
        <v>42</v>
      </c>
      <c r="E233" t="s">
        <v>43</v>
      </c>
      <c r="F233" s="9">
        <v>480650</v>
      </c>
      <c r="G233" s="2">
        <v>44046</v>
      </c>
      <c r="H233" s="3">
        <v>0.63681712962962966</v>
      </c>
      <c r="I233" t="s">
        <v>44</v>
      </c>
      <c r="J233">
        <v>63983167101</v>
      </c>
      <c r="K233" s="4" t="s">
        <v>101</v>
      </c>
      <c r="N233" t="str">
        <f>IFERROR(IFERROR(VLOOKUP($A233,'K-NETT'!$A$1:$AF$37898,1,FALSE),VLOOKUP($A233,'K-Wallet'!$A$1:$M$5000,1,FALSE)),"NOT VALID")</f>
        <v>NOT VALID</v>
      </c>
      <c r="O233" t="str">
        <f>IFERROR(IFERROR(VLOOKUP($A233,'K-NETT'!$A$1:$AF$37898,11,FALSE),VLOOKUP($A233,'K-Wallet'!$A$1:$M$5000,0,FALSE)),"NOT VALID")</f>
        <v>NOT VALID</v>
      </c>
      <c r="P233" t="str">
        <f>IFERROR(IFERROR(VLOOKUP($A233,'K-NETT'!$A$1:$AF$37898,14,FALSE),VLOOKUP($A233,'K-Wallet'!$A$1:$M$5000,8,FALSE)),"NOT VALID")</f>
        <v>NOT VALID</v>
      </c>
      <c r="Q233" t="str">
        <f>IFERROR(IFERROR(VLOOKUP($A233,'K-NETT'!$A$1:$AF$37898,15,FALSE),VLOOKUP($A233,'K-Wallet'!$A$1:$M$5000,9,FALSE)),"NOT VALID")</f>
        <v>NOT VALID</v>
      </c>
      <c r="R233" t="str">
        <f>IFERROR(IFERROR(VLOOKUP($A233,'K-NETT'!$A$1:$AF$37898,16,FALSE),VLOOKUP($A233,'K-Wallet'!$A$1:$M$5000,0,FALSE)),"NOT VALID")</f>
        <v>NOT VALID</v>
      </c>
      <c r="S233" t="str">
        <f>IFERROR(IFERROR(VLOOKUP($A233,'K-NETT'!$A$1:$AF$37898,17,FALSE),VLOOKUP($A233,'K-Wallet'!$A$1:$M$5000,0,FALSE)),"NOT VALID")</f>
        <v>NOT VALID</v>
      </c>
      <c r="T233" t="str">
        <f>IFERROR(IFERROR(VLOOKUP($A233,'K-NETT'!$A$1:$AF$37898,18,FALSE),VLOOKUP($A233,'K-Wallet'!$A$1:$M$5000,0,FALSE)),"NOT VALID")</f>
        <v>NOT VALID</v>
      </c>
      <c r="U233" t="str">
        <f>IFERROR(IFERROR(VLOOKUP($A233,'K-NETT'!$A$1:$AF$37898,19,FALSE),VLOOKUP($A233,'K-Wallet'!$A$1:$M$5000,0,FALSE)),"NOT VALID")</f>
        <v>NOT VALID</v>
      </c>
      <c r="V233" t="str">
        <f>IFERROR(IFERROR(VLOOKUP($A233,'K-NETT'!$A$1:$AF$37898,20,FALSE),VLOOKUP($A233,'K-Wallet'!$A$1:$M$5000,0,FALSE)),"NOT VALID")</f>
        <v>NOT VALID</v>
      </c>
      <c r="W233" t="str">
        <f>IFERROR(IFERROR(VLOOKUP($A233,'K-NETT'!$A$1:$AF$37898,22,FALSE),VLOOKUP($A233,'K-Wallet'!$A$1:$M$5000,0,FALSE)),"NOT VALID")</f>
        <v>NOT VALID</v>
      </c>
      <c r="X233" t="str">
        <f>IFERROR(IFERROR(VLOOKUP($A233,'K-NETT'!$A$1:$AF$37898,23,FALSE),VLOOKUP($A233,'K-Wallet'!$A$1:$M$5000,0,FALSE)),"NOT VALID")</f>
        <v>NOT VALID</v>
      </c>
      <c r="Y233" t="str">
        <f>IFERROR(IFERROR(VLOOKUP($A233,'K-NETT'!$A$1:$AF$37898,26,FALSE),VLOOKUP($A233,'K-Wallet'!$A$1:$M$5000,0,FALSE)),"NOT VALID")</f>
        <v>NOT VALID</v>
      </c>
      <c r="Z233" t="str">
        <f>IFERROR(IFERROR(VLOOKUP($A233,'K-NETT'!$A$1:$AF$37898,30,FALSE),VLOOKUP($A233,'K-Wallet'!$A$1:$M$5000,11,FALSE)),"NOT VALID")</f>
        <v>NOT VALID</v>
      </c>
      <c r="AA233" s="31" t="e">
        <f t="shared" si="7"/>
        <v>#VALUE!</v>
      </c>
    </row>
    <row r="234" spans="1:27" x14ac:dyDescent="0.25">
      <c r="A234" t="str">
        <f t="shared" si="6"/>
        <v>1944344154</v>
      </c>
      <c r="B234" s="1">
        <v>225</v>
      </c>
      <c r="C234">
        <v>1944344154</v>
      </c>
      <c r="D234" t="s">
        <v>42</v>
      </c>
      <c r="E234" t="s">
        <v>43</v>
      </c>
      <c r="F234" s="9">
        <v>980650</v>
      </c>
      <c r="G234" s="2">
        <v>44046</v>
      </c>
      <c r="H234" s="3">
        <v>0.64694444444444443</v>
      </c>
      <c r="I234" t="s">
        <v>44</v>
      </c>
      <c r="J234">
        <v>63987504201</v>
      </c>
      <c r="K234" s="4" t="s">
        <v>101</v>
      </c>
      <c r="N234" t="str">
        <f>IFERROR(IFERROR(VLOOKUP($A234,'K-NETT'!$A$1:$AF$37898,1,FALSE),VLOOKUP($A234,'K-Wallet'!$A$1:$M$5000,1,FALSE)),"NOT VALID")</f>
        <v>NOT VALID</v>
      </c>
      <c r="O234" t="str">
        <f>IFERROR(IFERROR(VLOOKUP($A234,'K-NETT'!$A$1:$AF$37898,11,FALSE),VLOOKUP($A234,'K-Wallet'!$A$1:$M$5000,0,FALSE)),"NOT VALID")</f>
        <v>NOT VALID</v>
      </c>
      <c r="P234" t="str">
        <f>IFERROR(IFERROR(VLOOKUP($A234,'K-NETT'!$A$1:$AF$37898,14,FALSE),VLOOKUP($A234,'K-Wallet'!$A$1:$M$5000,8,FALSE)),"NOT VALID")</f>
        <v>NOT VALID</v>
      </c>
      <c r="Q234" t="str">
        <f>IFERROR(IFERROR(VLOOKUP($A234,'K-NETT'!$A$1:$AF$37898,15,FALSE),VLOOKUP($A234,'K-Wallet'!$A$1:$M$5000,9,FALSE)),"NOT VALID")</f>
        <v>NOT VALID</v>
      </c>
      <c r="R234" t="str">
        <f>IFERROR(IFERROR(VLOOKUP($A234,'K-NETT'!$A$1:$AF$37898,16,FALSE),VLOOKUP($A234,'K-Wallet'!$A$1:$M$5000,0,FALSE)),"NOT VALID")</f>
        <v>NOT VALID</v>
      </c>
      <c r="S234" t="str">
        <f>IFERROR(IFERROR(VLOOKUP($A234,'K-NETT'!$A$1:$AF$37898,17,FALSE),VLOOKUP($A234,'K-Wallet'!$A$1:$M$5000,0,FALSE)),"NOT VALID")</f>
        <v>NOT VALID</v>
      </c>
      <c r="T234" t="str">
        <f>IFERROR(IFERROR(VLOOKUP($A234,'K-NETT'!$A$1:$AF$37898,18,FALSE),VLOOKUP($A234,'K-Wallet'!$A$1:$M$5000,0,FALSE)),"NOT VALID")</f>
        <v>NOT VALID</v>
      </c>
      <c r="U234" t="str">
        <f>IFERROR(IFERROR(VLOOKUP($A234,'K-NETT'!$A$1:$AF$37898,19,FALSE),VLOOKUP($A234,'K-Wallet'!$A$1:$M$5000,0,FALSE)),"NOT VALID")</f>
        <v>NOT VALID</v>
      </c>
      <c r="V234" t="str">
        <f>IFERROR(IFERROR(VLOOKUP($A234,'K-NETT'!$A$1:$AF$37898,20,FALSE),VLOOKUP($A234,'K-Wallet'!$A$1:$M$5000,0,FALSE)),"NOT VALID")</f>
        <v>NOT VALID</v>
      </c>
      <c r="W234" t="str">
        <f>IFERROR(IFERROR(VLOOKUP($A234,'K-NETT'!$A$1:$AF$37898,22,FALSE),VLOOKUP($A234,'K-Wallet'!$A$1:$M$5000,0,FALSE)),"NOT VALID")</f>
        <v>NOT VALID</v>
      </c>
      <c r="X234" t="str">
        <f>IFERROR(IFERROR(VLOOKUP($A234,'K-NETT'!$A$1:$AF$37898,23,FALSE),VLOOKUP($A234,'K-Wallet'!$A$1:$M$5000,0,FALSE)),"NOT VALID")</f>
        <v>NOT VALID</v>
      </c>
      <c r="Y234" t="str">
        <f>IFERROR(IFERROR(VLOOKUP($A234,'K-NETT'!$A$1:$AF$37898,26,FALSE),VLOOKUP($A234,'K-Wallet'!$A$1:$M$5000,0,FALSE)),"NOT VALID")</f>
        <v>NOT VALID</v>
      </c>
      <c r="Z234" t="str">
        <f>IFERROR(IFERROR(VLOOKUP($A234,'K-NETT'!$A$1:$AF$37898,30,FALSE),VLOOKUP($A234,'K-Wallet'!$A$1:$M$5000,11,FALSE)),"NOT VALID")</f>
        <v>NOT VALID</v>
      </c>
      <c r="AA234" s="31" t="e">
        <f t="shared" si="7"/>
        <v>#VALUE!</v>
      </c>
    </row>
    <row r="235" spans="1:27" x14ac:dyDescent="0.25">
      <c r="A235" t="str">
        <f t="shared" si="6"/>
        <v>1803444178</v>
      </c>
      <c r="B235" s="1">
        <v>226</v>
      </c>
      <c r="C235">
        <v>1803444178</v>
      </c>
      <c r="D235" t="s">
        <v>42</v>
      </c>
      <c r="E235" t="s">
        <v>43</v>
      </c>
      <c r="F235" s="9">
        <v>522650</v>
      </c>
      <c r="G235" s="2">
        <v>44046</v>
      </c>
      <c r="H235" s="3">
        <v>0.65717592592592589</v>
      </c>
      <c r="I235" t="s">
        <v>46</v>
      </c>
      <c r="J235">
        <v>63991666401</v>
      </c>
      <c r="K235" s="4" t="s">
        <v>101</v>
      </c>
      <c r="N235" t="str">
        <f>IFERROR(IFERROR(VLOOKUP($A235,'K-NETT'!$A$1:$AF$37898,1,FALSE),VLOOKUP($A235,'K-Wallet'!$A$1:$M$5000,1,FALSE)),"NOT VALID")</f>
        <v>NOT VALID</v>
      </c>
      <c r="O235" t="str">
        <f>IFERROR(IFERROR(VLOOKUP($A235,'K-NETT'!$A$1:$AF$37898,11,FALSE),VLOOKUP($A235,'K-Wallet'!$A$1:$M$5000,0,FALSE)),"NOT VALID")</f>
        <v>NOT VALID</v>
      </c>
      <c r="P235" t="str">
        <f>IFERROR(IFERROR(VLOOKUP($A235,'K-NETT'!$A$1:$AF$37898,14,FALSE),VLOOKUP($A235,'K-Wallet'!$A$1:$M$5000,8,FALSE)),"NOT VALID")</f>
        <v>NOT VALID</v>
      </c>
      <c r="Q235" t="str">
        <f>IFERROR(IFERROR(VLOOKUP($A235,'K-NETT'!$A$1:$AF$37898,15,FALSE),VLOOKUP($A235,'K-Wallet'!$A$1:$M$5000,9,FALSE)),"NOT VALID")</f>
        <v>NOT VALID</v>
      </c>
      <c r="R235" t="str">
        <f>IFERROR(IFERROR(VLOOKUP($A235,'K-NETT'!$A$1:$AF$37898,16,FALSE),VLOOKUP($A235,'K-Wallet'!$A$1:$M$5000,0,FALSE)),"NOT VALID")</f>
        <v>NOT VALID</v>
      </c>
      <c r="S235" t="str">
        <f>IFERROR(IFERROR(VLOOKUP($A235,'K-NETT'!$A$1:$AF$37898,17,FALSE),VLOOKUP($A235,'K-Wallet'!$A$1:$M$5000,0,FALSE)),"NOT VALID")</f>
        <v>NOT VALID</v>
      </c>
      <c r="T235" t="str">
        <f>IFERROR(IFERROR(VLOOKUP($A235,'K-NETT'!$A$1:$AF$37898,18,FALSE),VLOOKUP($A235,'K-Wallet'!$A$1:$M$5000,0,FALSE)),"NOT VALID")</f>
        <v>NOT VALID</v>
      </c>
      <c r="U235" t="str">
        <f>IFERROR(IFERROR(VLOOKUP($A235,'K-NETT'!$A$1:$AF$37898,19,FALSE),VLOOKUP($A235,'K-Wallet'!$A$1:$M$5000,0,FALSE)),"NOT VALID")</f>
        <v>NOT VALID</v>
      </c>
      <c r="V235" t="str">
        <f>IFERROR(IFERROR(VLOOKUP($A235,'K-NETT'!$A$1:$AF$37898,20,FALSE),VLOOKUP($A235,'K-Wallet'!$A$1:$M$5000,0,FALSE)),"NOT VALID")</f>
        <v>NOT VALID</v>
      </c>
      <c r="W235" t="str">
        <f>IFERROR(IFERROR(VLOOKUP($A235,'K-NETT'!$A$1:$AF$37898,22,FALSE),VLOOKUP($A235,'K-Wallet'!$A$1:$M$5000,0,FALSE)),"NOT VALID")</f>
        <v>NOT VALID</v>
      </c>
      <c r="X235" t="str">
        <f>IFERROR(IFERROR(VLOOKUP($A235,'K-NETT'!$A$1:$AF$37898,23,FALSE),VLOOKUP($A235,'K-Wallet'!$A$1:$M$5000,0,FALSE)),"NOT VALID")</f>
        <v>NOT VALID</v>
      </c>
      <c r="Y235" t="str">
        <f>IFERROR(IFERROR(VLOOKUP($A235,'K-NETT'!$A$1:$AF$37898,26,FALSE),VLOOKUP($A235,'K-Wallet'!$A$1:$M$5000,0,FALSE)),"NOT VALID")</f>
        <v>NOT VALID</v>
      </c>
      <c r="Z235" t="str">
        <f>IFERROR(IFERROR(VLOOKUP($A235,'K-NETT'!$A$1:$AF$37898,30,FALSE),VLOOKUP($A235,'K-Wallet'!$A$1:$M$5000,11,FALSE)),"NOT VALID")</f>
        <v>NOT VALID</v>
      </c>
      <c r="AA235" s="31" t="e">
        <f t="shared" si="7"/>
        <v>#VALUE!</v>
      </c>
    </row>
    <row r="236" spans="1:27" x14ac:dyDescent="0.25">
      <c r="A236" t="str">
        <f t="shared" si="6"/>
        <v>1094834831</v>
      </c>
      <c r="B236" s="1">
        <v>227</v>
      </c>
      <c r="C236">
        <v>1094834831</v>
      </c>
      <c r="D236" t="s">
        <v>42</v>
      </c>
      <c r="E236" t="s">
        <v>43</v>
      </c>
      <c r="F236" s="9">
        <v>500650</v>
      </c>
      <c r="G236" s="2">
        <v>44046</v>
      </c>
      <c r="H236" s="3">
        <v>0.66768518518518516</v>
      </c>
      <c r="I236" t="s">
        <v>67</v>
      </c>
      <c r="J236">
        <v>63996112101</v>
      </c>
      <c r="K236" s="4" t="s">
        <v>101</v>
      </c>
      <c r="N236" t="str">
        <f>IFERROR(IFERROR(VLOOKUP($A236,'K-NETT'!$A$1:$AF$37898,1,FALSE),VLOOKUP($A236,'K-Wallet'!$A$1:$M$5000,1,FALSE)),"NOT VALID")</f>
        <v>NOT VALID</v>
      </c>
      <c r="O236" t="str">
        <f>IFERROR(IFERROR(VLOOKUP($A236,'K-NETT'!$A$1:$AF$37898,11,FALSE),VLOOKUP($A236,'K-Wallet'!$A$1:$M$5000,0,FALSE)),"NOT VALID")</f>
        <v>NOT VALID</v>
      </c>
      <c r="P236" t="str">
        <f>IFERROR(IFERROR(VLOOKUP($A236,'K-NETT'!$A$1:$AF$37898,14,FALSE),VLOOKUP($A236,'K-Wallet'!$A$1:$M$5000,8,FALSE)),"NOT VALID")</f>
        <v>NOT VALID</v>
      </c>
      <c r="Q236" t="str">
        <f>IFERROR(IFERROR(VLOOKUP($A236,'K-NETT'!$A$1:$AF$37898,15,FALSE),VLOOKUP($A236,'K-Wallet'!$A$1:$M$5000,9,FALSE)),"NOT VALID")</f>
        <v>NOT VALID</v>
      </c>
      <c r="R236" t="str">
        <f>IFERROR(IFERROR(VLOOKUP($A236,'K-NETT'!$A$1:$AF$37898,16,FALSE),VLOOKUP($A236,'K-Wallet'!$A$1:$M$5000,0,FALSE)),"NOT VALID")</f>
        <v>NOT VALID</v>
      </c>
      <c r="S236" t="str">
        <f>IFERROR(IFERROR(VLOOKUP($A236,'K-NETT'!$A$1:$AF$37898,17,FALSE),VLOOKUP($A236,'K-Wallet'!$A$1:$M$5000,0,FALSE)),"NOT VALID")</f>
        <v>NOT VALID</v>
      </c>
      <c r="T236" t="str">
        <f>IFERROR(IFERROR(VLOOKUP($A236,'K-NETT'!$A$1:$AF$37898,18,FALSE),VLOOKUP($A236,'K-Wallet'!$A$1:$M$5000,0,FALSE)),"NOT VALID")</f>
        <v>NOT VALID</v>
      </c>
      <c r="U236" t="str">
        <f>IFERROR(IFERROR(VLOOKUP($A236,'K-NETT'!$A$1:$AF$37898,19,FALSE),VLOOKUP($A236,'K-Wallet'!$A$1:$M$5000,0,FALSE)),"NOT VALID")</f>
        <v>NOT VALID</v>
      </c>
      <c r="V236" t="str">
        <f>IFERROR(IFERROR(VLOOKUP($A236,'K-NETT'!$A$1:$AF$37898,20,FALSE),VLOOKUP($A236,'K-Wallet'!$A$1:$M$5000,0,FALSE)),"NOT VALID")</f>
        <v>NOT VALID</v>
      </c>
      <c r="W236" t="str">
        <f>IFERROR(IFERROR(VLOOKUP($A236,'K-NETT'!$A$1:$AF$37898,22,FALSE),VLOOKUP($A236,'K-Wallet'!$A$1:$M$5000,0,FALSE)),"NOT VALID")</f>
        <v>NOT VALID</v>
      </c>
      <c r="X236" t="str">
        <f>IFERROR(IFERROR(VLOOKUP($A236,'K-NETT'!$A$1:$AF$37898,23,FALSE),VLOOKUP($A236,'K-Wallet'!$A$1:$M$5000,0,FALSE)),"NOT VALID")</f>
        <v>NOT VALID</v>
      </c>
      <c r="Y236" t="str">
        <f>IFERROR(IFERROR(VLOOKUP($A236,'K-NETT'!$A$1:$AF$37898,26,FALSE),VLOOKUP($A236,'K-Wallet'!$A$1:$M$5000,0,FALSE)),"NOT VALID")</f>
        <v>NOT VALID</v>
      </c>
      <c r="Z236" t="str">
        <f>IFERROR(IFERROR(VLOOKUP($A236,'K-NETT'!$A$1:$AF$37898,30,FALSE),VLOOKUP($A236,'K-Wallet'!$A$1:$M$5000,11,FALSE)),"NOT VALID")</f>
        <v>NOT VALID</v>
      </c>
      <c r="AA236" s="31" t="e">
        <f t="shared" si="7"/>
        <v>#VALUE!</v>
      </c>
    </row>
    <row r="237" spans="1:27" x14ac:dyDescent="0.25">
      <c r="A237" t="str">
        <f t="shared" si="6"/>
        <v>1703544682</v>
      </c>
      <c r="B237" s="1">
        <v>228</v>
      </c>
      <c r="C237">
        <v>1703544682</v>
      </c>
      <c r="D237" t="s">
        <v>42</v>
      </c>
      <c r="E237" t="s">
        <v>43</v>
      </c>
      <c r="F237" s="9">
        <v>490650</v>
      </c>
      <c r="G237" s="2">
        <v>44046</v>
      </c>
      <c r="H237" s="3">
        <v>0.66895833333333332</v>
      </c>
      <c r="I237" t="s">
        <v>46</v>
      </c>
      <c r="J237">
        <v>63996559201</v>
      </c>
      <c r="K237" s="4" t="s">
        <v>101</v>
      </c>
      <c r="N237" t="str">
        <f>IFERROR(IFERROR(VLOOKUP($A237,'K-NETT'!$A$1:$AF$37898,1,FALSE),VLOOKUP($A237,'K-Wallet'!$A$1:$M$5000,1,FALSE)),"NOT VALID")</f>
        <v>NOT VALID</v>
      </c>
      <c r="O237" t="str">
        <f>IFERROR(IFERROR(VLOOKUP($A237,'K-NETT'!$A$1:$AF$37898,11,FALSE),VLOOKUP($A237,'K-Wallet'!$A$1:$M$5000,0,FALSE)),"NOT VALID")</f>
        <v>NOT VALID</v>
      </c>
      <c r="P237" t="str">
        <f>IFERROR(IFERROR(VLOOKUP($A237,'K-NETT'!$A$1:$AF$37898,14,FALSE),VLOOKUP($A237,'K-Wallet'!$A$1:$M$5000,8,FALSE)),"NOT VALID")</f>
        <v>NOT VALID</v>
      </c>
      <c r="Q237" t="str">
        <f>IFERROR(IFERROR(VLOOKUP($A237,'K-NETT'!$A$1:$AF$37898,15,FALSE),VLOOKUP($A237,'K-Wallet'!$A$1:$M$5000,9,FALSE)),"NOT VALID")</f>
        <v>NOT VALID</v>
      </c>
      <c r="R237" t="str">
        <f>IFERROR(IFERROR(VLOOKUP($A237,'K-NETT'!$A$1:$AF$37898,16,FALSE),VLOOKUP($A237,'K-Wallet'!$A$1:$M$5000,0,FALSE)),"NOT VALID")</f>
        <v>NOT VALID</v>
      </c>
      <c r="S237" t="str">
        <f>IFERROR(IFERROR(VLOOKUP($A237,'K-NETT'!$A$1:$AF$37898,17,FALSE),VLOOKUP($A237,'K-Wallet'!$A$1:$M$5000,0,FALSE)),"NOT VALID")</f>
        <v>NOT VALID</v>
      </c>
      <c r="T237" t="str">
        <f>IFERROR(IFERROR(VLOOKUP($A237,'K-NETT'!$A$1:$AF$37898,18,FALSE),VLOOKUP($A237,'K-Wallet'!$A$1:$M$5000,0,FALSE)),"NOT VALID")</f>
        <v>NOT VALID</v>
      </c>
      <c r="U237" t="str">
        <f>IFERROR(IFERROR(VLOOKUP($A237,'K-NETT'!$A$1:$AF$37898,19,FALSE),VLOOKUP($A237,'K-Wallet'!$A$1:$M$5000,0,FALSE)),"NOT VALID")</f>
        <v>NOT VALID</v>
      </c>
      <c r="V237" t="str">
        <f>IFERROR(IFERROR(VLOOKUP($A237,'K-NETT'!$A$1:$AF$37898,20,FALSE),VLOOKUP($A237,'K-Wallet'!$A$1:$M$5000,0,FALSE)),"NOT VALID")</f>
        <v>NOT VALID</v>
      </c>
      <c r="W237" t="str">
        <f>IFERROR(IFERROR(VLOOKUP($A237,'K-NETT'!$A$1:$AF$37898,22,FALSE),VLOOKUP($A237,'K-Wallet'!$A$1:$M$5000,0,FALSE)),"NOT VALID")</f>
        <v>NOT VALID</v>
      </c>
      <c r="X237" t="str">
        <f>IFERROR(IFERROR(VLOOKUP($A237,'K-NETT'!$A$1:$AF$37898,23,FALSE),VLOOKUP($A237,'K-Wallet'!$A$1:$M$5000,0,FALSE)),"NOT VALID")</f>
        <v>NOT VALID</v>
      </c>
      <c r="Y237" t="str">
        <f>IFERROR(IFERROR(VLOOKUP($A237,'K-NETT'!$A$1:$AF$37898,26,FALSE),VLOOKUP($A237,'K-Wallet'!$A$1:$M$5000,0,FALSE)),"NOT VALID")</f>
        <v>NOT VALID</v>
      </c>
      <c r="Z237" t="str">
        <f>IFERROR(IFERROR(VLOOKUP($A237,'K-NETT'!$A$1:$AF$37898,30,FALSE),VLOOKUP($A237,'K-Wallet'!$A$1:$M$5000,11,FALSE)),"NOT VALID")</f>
        <v>NOT VALID</v>
      </c>
      <c r="AA237" s="31" t="e">
        <f t="shared" si="7"/>
        <v>#VALUE!</v>
      </c>
    </row>
    <row r="238" spans="1:27" x14ac:dyDescent="0.25">
      <c r="A238" t="str">
        <f t="shared" si="6"/>
        <v>1043544623</v>
      </c>
      <c r="B238" s="1">
        <v>229</v>
      </c>
      <c r="C238">
        <v>1043544623</v>
      </c>
      <c r="D238" t="s">
        <v>42</v>
      </c>
      <c r="E238" t="s">
        <v>43</v>
      </c>
      <c r="F238" s="9">
        <v>56650</v>
      </c>
      <c r="G238" s="2">
        <v>44046</v>
      </c>
      <c r="H238" s="3">
        <v>0.66951388888888885</v>
      </c>
      <c r="I238" t="s">
        <v>44</v>
      </c>
      <c r="J238">
        <v>63996909701</v>
      </c>
      <c r="K238" s="4" t="s">
        <v>101</v>
      </c>
      <c r="N238" t="str">
        <f>IFERROR(IFERROR(VLOOKUP($A238,'K-NETT'!$A$1:$AF$37898,1,FALSE),VLOOKUP($A238,'K-Wallet'!$A$1:$M$5000,1,FALSE)),"NOT VALID")</f>
        <v>NOT VALID</v>
      </c>
      <c r="O238" t="str">
        <f>IFERROR(IFERROR(VLOOKUP($A238,'K-NETT'!$A$1:$AF$37898,11,FALSE),VLOOKUP($A238,'K-Wallet'!$A$1:$M$5000,0,FALSE)),"NOT VALID")</f>
        <v>NOT VALID</v>
      </c>
      <c r="P238" t="str">
        <f>IFERROR(IFERROR(VLOOKUP($A238,'K-NETT'!$A$1:$AF$37898,14,FALSE),VLOOKUP($A238,'K-Wallet'!$A$1:$M$5000,8,FALSE)),"NOT VALID")</f>
        <v>NOT VALID</v>
      </c>
      <c r="Q238" t="str">
        <f>IFERROR(IFERROR(VLOOKUP($A238,'K-NETT'!$A$1:$AF$37898,15,FALSE),VLOOKUP($A238,'K-Wallet'!$A$1:$M$5000,9,FALSE)),"NOT VALID")</f>
        <v>NOT VALID</v>
      </c>
      <c r="R238" t="str">
        <f>IFERROR(IFERROR(VLOOKUP($A238,'K-NETT'!$A$1:$AF$37898,16,FALSE),VLOOKUP($A238,'K-Wallet'!$A$1:$M$5000,0,FALSE)),"NOT VALID")</f>
        <v>NOT VALID</v>
      </c>
      <c r="S238" t="str">
        <f>IFERROR(IFERROR(VLOOKUP($A238,'K-NETT'!$A$1:$AF$37898,17,FALSE),VLOOKUP($A238,'K-Wallet'!$A$1:$M$5000,0,FALSE)),"NOT VALID")</f>
        <v>NOT VALID</v>
      </c>
      <c r="T238" t="str">
        <f>IFERROR(IFERROR(VLOOKUP($A238,'K-NETT'!$A$1:$AF$37898,18,FALSE),VLOOKUP($A238,'K-Wallet'!$A$1:$M$5000,0,FALSE)),"NOT VALID")</f>
        <v>NOT VALID</v>
      </c>
      <c r="U238" t="str">
        <f>IFERROR(IFERROR(VLOOKUP($A238,'K-NETT'!$A$1:$AF$37898,19,FALSE),VLOOKUP($A238,'K-Wallet'!$A$1:$M$5000,0,FALSE)),"NOT VALID")</f>
        <v>NOT VALID</v>
      </c>
      <c r="V238" t="str">
        <f>IFERROR(IFERROR(VLOOKUP($A238,'K-NETT'!$A$1:$AF$37898,20,FALSE),VLOOKUP($A238,'K-Wallet'!$A$1:$M$5000,0,FALSE)),"NOT VALID")</f>
        <v>NOT VALID</v>
      </c>
      <c r="W238" t="str">
        <f>IFERROR(IFERROR(VLOOKUP($A238,'K-NETT'!$A$1:$AF$37898,22,FALSE),VLOOKUP($A238,'K-Wallet'!$A$1:$M$5000,0,FALSE)),"NOT VALID")</f>
        <v>NOT VALID</v>
      </c>
      <c r="X238" t="str">
        <f>IFERROR(IFERROR(VLOOKUP($A238,'K-NETT'!$A$1:$AF$37898,23,FALSE),VLOOKUP($A238,'K-Wallet'!$A$1:$M$5000,0,FALSE)),"NOT VALID")</f>
        <v>NOT VALID</v>
      </c>
      <c r="Y238" t="str">
        <f>IFERROR(IFERROR(VLOOKUP($A238,'K-NETT'!$A$1:$AF$37898,26,FALSE),VLOOKUP($A238,'K-Wallet'!$A$1:$M$5000,0,FALSE)),"NOT VALID")</f>
        <v>NOT VALID</v>
      </c>
      <c r="Z238" t="str">
        <f>IFERROR(IFERROR(VLOOKUP($A238,'K-NETT'!$A$1:$AF$37898,30,FALSE),VLOOKUP($A238,'K-Wallet'!$A$1:$M$5000,11,FALSE)),"NOT VALID")</f>
        <v>NOT VALID</v>
      </c>
      <c r="AA238" s="31" t="e">
        <f t="shared" si="7"/>
        <v>#VALUE!</v>
      </c>
    </row>
    <row r="239" spans="1:27" x14ac:dyDescent="0.25">
      <c r="A239" t="str">
        <f t="shared" si="6"/>
        <v>1587744908</v>
      </c>
      <c r="B239" s="1">
        <v>230</v>
      </c>
      <c r="C239">
        <v>1587744908</v>
      </c>
      <c r="D239" t="s">
        <v>42</v>
      </c>
      <c r="E239" t="s">
        <v>43</v>
      </c>
      <c r="F239" s="9">
        <v>434650</v>
      </c>
      <c r="G239" s="2">
        <v>44046</v>
      </c>
      <c r="H239" s="3">
        <v>0.69726851851851857</v>
      </c>
      <c r="I239" t="s">
        <v>44</v>
      </c>
      <c r="J239">
        <v>64007978801</v>
      </c>
      <c r="K239" s="4" t="s">
        <v>101</v>
      </c>
      <c r="N239" t="str">
        <f>IFERROR(IFERROR(VLOOKUP($A239,'K-NETT'!$A$1:$AF$37898,1,FALSE),VLOOKUP($A239,'K-Wallet'!$A$1:$M$5000,1,FALSE)),"NOT VALID")</f>
        <v>NOT VALID</v>
      </c>
      <c r="O239" t="str">
        <f>IFERROR(IFERROR(VLOOKUP($A239,'K-NETT'!$A$1:$AF$37898,11,FALSE),VLOOKUP($A239,'K-Wallet'!$A$1:$M$5000,0,FALSE)),"NOT VALID")</f>
        <v>NOT VALID</v>
      </c>
      <c r="P239" t="str">
        <f>IFERROR(IFERROR(VLOOKUP($A239,'K-NETT'!$A$1:$AF$37898,14,FALSE),VLOOKUP($A239,'K-Wallet'!$A$1:$M$5000,8,FALSE)),"NOT VALID")</f>
        <v>NOT VALID</v>
      </c>
      <c r="Q239" t="str">
        <f>IFERROR(IFERROR(VLOOKUP($A239,'K-NETT'!$A$1:$AF$37898,15,FALSE),VLOOKUP($A239,'K-Wallet'!$A$1:$M$5000,9,FALSE)),"NOT VALID")</f>
        <v>NOT VALID</v>
      </c>
      <c r="R239" t="str">
        <f>IFERROR(IFERROR(VLOOKUP($A239,'K-NETT'!$A$1:$AF$37898,16,FALSE),VLOOKUP($A239,'K-Wallet'!$A$1:$M$5000,0,FALSE)),"NOT VALID")</f>
        <v>NOT VALID</v>
      </c>
      <c r="S239" t="str">
        <f>IFERROR(IFERROR(VLOOKUP($A239,'K-NETT'!$A$1:$AF$37898,17,FALSE),VLOOKUP($A239,'K-Wallet'!$A$1:$M$5000,0,FALSE)),"NOT VALID")</f>
        <v>NOT VALID</v>
      </c>
      <c r="T239" t="str">
        <f>IFERROR(IFERROR(VLOOKUP($A239,'K-NETT'!$A$1:$AF$37898,18,FALSE),VLOOKUP($A239,'K-Wallet'!$A$1:$M$5000,0,FALSE)),"NOT VALID")</f>
        <v>NOT VALID</v>
      </c>
      <c r="U239" t="str">
        <f>IFERROR(IFERROR(VLOOKUP($A239,'K-NETT'!$A$1:$AF$37898,19,FALSE),VLOOKUP($A239,'K-Wallet'!$A$1:$M$5000,0,FALSE)),"NOT VALID")</f>
        <v>NOT VALID</v>
      </c>
      <c r="V239" t="str">
        <f>IFERROR(IFERROR(VLOOKUP($A239,'K-NETT'!$A$1:$AF$37898,20,FALSE),VLOOKUP($A239,'K-Wallet'!$A$1:$M$5000,0,FALSE)),"NOT VALID")</f>
        <v>NOT VALID</v>
      </c>
      <c r="W239" t="str">
        <f>IFERROR(IFERROR(VLOOKUP($A239,'K-NETT'!$A$1:$AF$37898,22,FALSE),VLOOKUP($A239,'K-Wallet'!$A$1:$M$5000,0,FALSE)),"NOT VALID")</f>
        <v>NOT VALID</v>
      </c>
      <c r="X239" t="str">
        <f>IFERROR(IFERROR(VLOOKUP($A239,'K-NETT'!$A$1:$AF$37898,23,FALSE),VLOOKUP($A239,'K-Wallet'!$A$1:$M$5000,0,FALSE)),"NOT VALID")</f>
        <v>NOT VALID</v>
      </c>
      <c r="Y239" t="str">
        <f>IFERROR(IFERROR(VLOOKUP($A239,'K-NETT'!$A$1:$AF$37898,26,FALSE),VLOOKUP($A239,'K-Wallet'!$A$1:$M$5000,0,FALSE)),"NOT VALID")</f>
        <v>NOT VALID</v>
      </c>
      <c r="Z239" t="str">
        <f>IFERROR(IFERROR(VLOOKUP($A239,'K-NETT'!$A$1:$AF$37898,30,FALSE),VLOOKUP($A239,'K-Wallet'!$A$1:$M$5000,11,FALSE)),"NOT VALID")</f>
        <v>NOT VALID</v>
      </c>
      <c r="AA239" s="31" t="e">
        <f t="shared" si="7"/>
        <v>#VALUE!</v>
      </c>
    </row>
    <row r="240" spans="1:27" x14ac:dyDescent="0.25">
      <c r="A240" t="str">
        <f t="shared" si="6"/>
        <v>1318744421</v>
      </c>
      <c r="B240" s="1">
        <v>231</v>
      </c>
      <c r="C240">
        <v>1318744421</v>
      </c>
      <c r="D240" t="s">
        <v>42</v>
      </c>
      <c r="E240" t="s">
        <v>43</v>
      </c>
      <c r="F240" s="9">
        <v>646650</v>
      </c>
      <c r="G240" s="2">
        <v>44046</v>
      </c>
      <c r="H240" s="3">
        <v>0.69760416666666669</v>
      </c>
      <c r="I240" t="s">
        <v>44</v>
      </c>
      <c r="J240">
        <v>64008143001</v>
      </c>
      <c r="K240" s="4" t="s">
        <v>101</v>
      </c>
      <c r="N240" t="str">
        <f>IFERROR(IFERROR(VLOOKUP($A240,'K-NETT'!$A$1:$AF$37898,1,FALSE),VLOOKUP($A240,'K-Wallet'!$A$1:$M$5000,1,FALSE)),"NOT VALID")</f>
        <v>NOT VALID</v>
      </c>
      <c r="O240" t="str">
        <f>IFERROR(IFERROR(VLOOKUP($A240,'K-NETT'!$A$1:$AF$37898,11,FALSE),VLOOKUP($A240,'K-Wallet'!$A$1:$M$5000,0,FALSE)),"NOT VALID")</f>
        <v>NOT VALID</v>
      </c>
      <c r="P240" t="str">
        <f>IFERROR(IFERROR(VLOOKUP($A240,'K-NETT'!$A$1:$AF$37898,14,FALSE),VLOOKUP($A240,'K-Wallet'!$A$1:$M$5000,8,FALSE)),"NOT VALID")</f>
        <v>NOT VALID</v>
      </c>
      <c r="Q240" t="str">
        <f>IFERROR(IFERROR(VLOOKUP($A240,'K-NETT'!$A$1:$AF$37898,15,FALSE),VLOOKUP($A240,'K-Wallet'!$A$1:$M$5000,9,FALSE)),"NOT VALID")</f>
        <v>NOT VALID</v>
      </c>
      <c r="R240" t="str">
        <f>IFERROR(IFERROR(VLOOKUP($A240,'K-NETT'!$A$1:$AF$37898,16,FALSE),VLOOKUP($A240,'K-Wallet'!$A$1:$M$5000,0,FALSE)),"NOT VALID")</f>
        <v>NOT VALID</v>
      </c>
      <c r="S240" t="str">
        <f>IFERROR(IFERROR(VLOOKUP($A240,'K-NETT'!$A$1:$AF$37898,17,FALSE),VLOOKUP($A240,'K-Wallet'!$A$1:$M$5000,0,FALSE)),"NOT VALID")</f>
        <v>NOT VALID</v>
      </c>
      <c r="T240" t="str">
        <f>IFERROR(IFERROR(VLOOKUP($A240,'K-NETT'!$A$1:$AF$37898,18,FALSE),VLOOKUP($A240,'K-Wallet'!$A$1:$M$5000,0,FALSE)),"NOT VALID")</f>
        <v>NOT VALID</v>
      </c>
      <c r="U240" t="str">
        <f>IFERROR(IFERROR(VLOOKUP($A240,'K-NETT'!$A$1:$AF$37898,19,FALSE),VLOOKUP($A240,'K-Wallet'!$A$1:$M$5000,0,FALSE)),"NOT VALID")</f>
        <v>NOT VALID</v>
      </c>
      <c r="V240" t="str">
        <f>IFERROR(IFERROR(VLOOKUP($A240,'K-NETT'!$A$1:$AF$37898,20,FALSE),VLOOKUP($A240,'K-Wallet'!$A$1:$M$5000,0,FALSE)),"NOT VALID")</f>
        <v>NOT VALID</v>
      </c>
      <c r="W240" t="str">
        <f>IFERROR(IFERROR(VLOOKUP($A240,'K-NETT'!$A$1:$AF$37898,22,FALSE),VLOOKUP($A240,'K-Wallet'!$A$1:$M$5000,0,FALSE)),"NOT VALID")</f>
        <v>NOT VALID</v>
      </c>
      <c r="X240" t="str">
        <f>IFERROR(IFERROR(VLOOKUP($A240,'K-NETT'!$A$1:$AF$37898,23,FALSE),VLOOKUP($A240,'K-Wallet'!$A$1:$M$5000,0,FALSE)),"NOT VALID")</f>
        <v>NOT VALID</v>
      </c>
      <c r="Y240" t="str">
        <f>IFERROR(IFERROR(VLOOKUP($A240,'K-NETT'!$A$1:$AF$37898,26,FALSE),VLOOKUP($A240,'K-Wallet'!$A$1:$M$5000,0,FALSE)),"NOT VALID")</f>
        <v>NOT VALID</v>
      </c>
      <c r="Z240" t="str">
        <f>IFERROR(IFERROR(VLOOKUP($A240,'K-NETT'!$A$1:$AF$37898,30,FALSE),VLOOKUP($A240,'K-Wallet'!$A$1:$M$5000,11,FALSE)),"NOT VALID")</f>
        <v>NOT VALID</v>
      </c>
      <c r="AA240" s="31" t="e">
        <f t="shared" si="7"/>
        <v>#VALUE!</v>
      </c>
    </row>
    <row r="241" spans="1:27" x14ac:dyDescent="0.25">
      <c r="A241" t="str">
        <f t="shared" si="6"/>
        <v>1452844214</v>
      </c>
      <c r="B241" s="1">
        <v>232</v>
      </c>
      <c r="C241">
        <v>1452844214</v>
      </c>
      <c r="D241" t="s">
        <v>42</v>
      </c>
      <c r="E241" t="s">
        <v>43</v>
      </c>
      <c r="F241" s="9">
        <v>966650</v>
      </c>
      <c r="G241" s="2">
        <v>44046</v>
      </c>
      <c r="H241" s="3">
        <v>0.70587962962962969</v>
      </c>
      <c r="I241" t="s">
        <v>44</v>
      </c>
      <c r="J241">
        <v>64011394501</v>
      </c>
      <c r="K241" s="4" t="s">
        <v>101</v>
      </c>
      <c r="N241" t="str">
        <f>IFERROR(IFERROR(VLOOKUP($A241,'K-NETT'!$A$1:$AF$37898,1,FALSE),VLOOKUP($A241,'K-Wallet'!$A$1:$M$5000,1,FALSE)),"NOT VALID")</f>
        <v>NOT VALID</v>
      </c>
      <c r="O241" t="str">
        <f>IFERROR(IFERROR(VLOOKUP($A241,'K-NETT'!$A$1:$AF$37898,11,FALSE),VLOOKUP($A241,'K-Wallet'!$A$1:$M$5000,0,FALSE)),"NOT VALID")</f>
        <v>NOT VALID</v>
      </c>
      <c r="P241" t="str">
        <f>IFERROR(IFERROR(VLOOKUP($A241,'K-NETT'!$A$1:$AF$37898,14,FALSE),VLOOKUP($A241,'K-Wallet'!$A$1:$M$5000,8,FALSE)),"NOT VALID")</f>
        <v>NOT VALID</v>
      </c>
      <c r="Q241" t="str">
        <f>IFERROR(IFERROR(VLOOKUP($A241,'K-NETT'!$A$1:$AF$37898,15,FALSE),VLOOKUP($A241,'K-Wallet'!$A$1:$M$5000,9,FALSE)),"NOT VALID")</f>
        <v>NOT VALID</v>
      </c>
      <c r="R241" t="str">
        <f>IFERROR(IFERROR(VLOOKUP($A241,'K-NETT'!$A$1:$AF$37898,16,FALSE),VLOOKUP($A241,'K-Wallet'!$A$1:$M$5000,0,FALSE)),"NOT VALID")</f>
        <v>NOT VALID</v>
      </c>
      <c r="S241" t="str">
        <f>IFERROR(IFERROR(VLOOKUP($A241,'K-NETT'!$A$1:$AF$37898,17,FALSE),VLOOKUP($A241,'K-Wallet'!$A$1:$M$5000,0,FALSE)),"NOT VALID")</f>
        <v>NOT VALID</v>
      </c>
      <c r="T241" t="str">
        <f>IFERROR(IFERROR(VLOOKUP($A241,'K-NETT'!$A$1:$AF$37898,18,FALSE),VLOOKUP($A241,'K-Wallet'!$A$1:$M$5000,0,FALSE)),"NOT VALID")</f>
        <v>NOT VALID</v>
      </c>
      <c r="U241" t="str">
        <f>IFERROR(IFERROR(VLOOKUP($A241,'K-NETT'!$A$1:$AF$37898,19,FALSE),VLOOKUP($A241,'K-Wallet'!$A$1:$M$5000,0,FALSE)),"NOT VALID")</f>
        <v>NOT VALID</v>
      </c>
      <c r="V241" t="str">
        <f>IFERROR(IFERROR(VLOOKUP($A241,'K-NETT'!$A$1:$AF$37898,20,FALSE),VLOOKUP($A241,'K-Wallet'!$A$1:$M$5000,0,FALSE)),"NOT VALID")</f>
        <v>NOT VALID</v>
      </c>
      <c r="W241" t="str">
        <f>IFERROR(IFERROR(VLOOKUP($A241,'K-NETT'!$A$1:$AF$37898,22,FALSE),VLOOKUP($A241,'K-Wallet'!$A$1:$M$5000,0,FALSE)),"NOT VALID")</f>
        <v>NOT VALID</v>
      </c>
      <c r="X241" t="str">
        <f>IFERROR(IFERROR(VLOOKUP($A241,'K-NETT'!$A$1:$AF$37898,23,FALSE),VLOOKUP($A241,'K-Wallet'!$A$1:$M$5000,0,FALSE)),"NOT VALID")</f>
        <v>NOT VALID</v>
      </c>
      <c r="Y241" t="str">
        <f>IFERROR(IFERROR(VLOOKUP($A241,'K-NETT'!$A$1:$AF$37898,26,FALSE),VLOOKUP($A241,'K-Wallet'!$A$1:$M$5000,0,FALSE)),"NOT VALID")</f>
        <v>NOT VALID</v>
      </c>
      <c r="Z241" t="str">
        <f>IFERROR(IFERROR(VLOOKUP($A241,'K-NETT'!$A$1:$AF$37898,30,FALSE),VLOOKUP($A241,'K-Wallet'!$A$1:$M$5000,11,FALSE)),"NOT VALID")</f>
        <v>NOT VALID</v>
      </c>
      <c r="AA241" s="31" t="e">
        <f t="shared" si="7"/>
        <v>#VALUE!</v>
      </c>
    </row>
    <row r="242" spans="1:27" x14ac:dyDescent="0.25">
      <c r="A242" t="str">
        <f t="shared" si="6"/>
        <v>1910944738</v>
      </c>
      <c r="B242" s="1">
        <v>233</v>
      </c>
      <c r="C242">
        <v>1910944738</v>
      </c>
      <c r="D242" t="s">
        <v>42</v>
      </c>
      <c r="E242" t="s">
        <v>43</v>
      </c>
      <c r="F242" s="9">
        <v>978650</v>
      </c>
      <c r="G242" s="2">
        <v>44046</v>
      </c>
      <c r="H242" s="3">
        <v>0.7127662037037038</v>
      </c>
      <c r="I242" t="s">
        <v>44</v>
      </c>
      <c r="J242">
        <v>64014091501</v>
      </c>
      <c r="K242" s="4" t="s">
        <v>101</v>
      </c>
      <c r="N242" t="str">
        <f>IFERROR(IFERROR(VLOOKUP($A242,'K-NETT'!$A$1:$AF$37898,1,FALSE),VLOOKUP($A242,'K-Wallet'!$A$1:$M$5000,1,FALSE)),"NOT VALID")</f>
        <v>NOT VALID</v>
      </c>
      <c r="O242" t="str">
        <f>IFERROR(IFERROR(VLOOKUP($A242,'K-NETT'!$A$1:$AF$37898,11,FALSE),VLOOKUP($A242,'K-Wallet'!$A$1:$M$5000,0,FALSE)),"NOT VALID")</f>
        <v>NOT VALID</v>
      </c>
      <c r="P242" t="str">
        <f>IFERROR(IFERROR(VLOOKUP($A242,'K-NETT'!$A$1:$AF$37898,14,FALSE),VLOOKUP($A242,'K-Wallet'!$A$1:$M$5000,8,FALSE)),"NOT VALID")</f>
        <v>NOT VALID</v>
      </c>
      <c r="Q242" t="str">
        <f>IFERROR(IFERROR(VLOOKUP($A242,'K-NETT'!$A$1:$AF$37898,15,FALSE),VLOOKUP($A242,'K-Wallet'!$A$1:$M$5000,9,FALSE)),"NOT VALID")</f>
        <v>NOT VALID</v>
      </c>
      <c r="R242" t="str">
        <f>IFERROR(IFERROR(VLOOKUP($A242,'K-NETT'!$A$1:$AF$37898,16,FALSE),VLOOKUP($A242,'K-Wallet'!$A$1:$M$5000,0,FALSE)),"NOT VALID")</f>
        <v>NOT VALID</v>
      </c>
      <c r="S242" t="str">
        <f>IFERROR(IFERROR(VLOOKUP($A242,'K-NETT'!$A$1:$AF$37898,17,FALSE),VLOOKUP($A242,'K-Wallet'!$A$1:$M$5000,0,FALSE)),"NOT VALID")</f>
        <v>NOT VALID</v>
      </c>
      <c r="T242" t="str">
        <f>IFERROR(IFERROR(VLOOKUP($A242,'K-NETT'!$A$1:$AF$37898,18,FALSE),VLOOKUP($A242,'K-Wallet'!$A$1:$M$5000,0,FALSE)),"NOT VALID")</f>
        <v>NOT VALID</v>
      </c>
      <c r="U242" t="str">
        <f>IFERROR(IFERROR(VLOOKUP($A242,'K-NETT'!$A$1:$AF$37898,19,FALSE),VLOOKUP($A242,'K-Wallet'!$A$1:$M$5000,0,FALSE)),"NOT VALID")</f>
        <v>NOT VALID</v>
      </c>
      <c r="V242" t="str">
        <f>IFERROR(IFERROR(VLOOKUP($A242,'K-NETT'!$A$1:$AF$37898,20,FALSE),VLOOKUP($A242,'K-Wallet'!$A$1:$M$5000,0,FALSE)),"NOT VALID")</f>
        <v>NOT VALID</v>
      </c>
      <c r="W242" t="str">
        <f>IFERROR(IFERROR(VLOOKUP($A242,'K-NETT'!$A$1:$AF$37898,22,FALSE),VLOOKUP($A242,'K-Wallet'!$A$1:$M$5000,0,FALSE)),"NOT VALID")</f>
        <v>NOT VALID</v>
      </c>
      <c r="X242" t="str">
        <f>IFERROR(IFERROR(VLOOKUP($A242,'K-NETT'!$A$1:$AF$37898,23,FALSE),VLOOKUP($A242,'K-Wallet'!$A$1:$M$5000,0,FALSE)),"NOT VALID")</f>
        <v>NOT VALID</v>
      </c>
      <c r="Y242" t="str">
        <f>IFERROR(IFERROR(VLOOKUP($A242,'K-NETT'!$A$1:$AF$37898,26,FALSE),VLOOKUP($A242,'K-Wallet'!$A$1:$M$5000,0,FALSE)),"NOT VALID")</f>
        <v>NOT VALID</v>
      </c>
      <c r="Z242" t="str">
        <f>IFERROR(IFERROR(VLOOKUP($A242,'K-NETT'!$A$1:$AF$37898,30,FALSE),VLOOKUP($A242,'K-Wallet'!$A$1:$M$5000,11,FALSE)),"NOT VALID")</f>
        <v>NOT VALID</v>
      </c>
      <c r="AA242" s="31" t="e">
        <f t="shared" si="7"/>
        <v>#VALUE!</v>
      </c>
    </row>
    <row r="243" spans="1:27" x14ac:dyDescent="0.25">
      <c r="A243" t="str">
        <f t="shared" si="6"/>
        <v>1672944277</v>
      </c>
      <c r="B243" s="1">
        <v>234</v>
      </c>
      <c r="C243">
        <v>1672944277</v>
      </c>
      <c r="D243" t="s">
        <v>42</v>
      </c>
      <c r="E243" t="s">
        <v>43</v>
      </c>
      <c r="F243" s="9">
        <v>568650</v>
      </c>
      <c r="G243" s="2">
        <v>44046</v>
      </c>
      <c r="H243" s="3">
        <v>0.71483796296296298</v>
      </c>
      <c r="I243" t="s">
        <v>44</v>
      </c>
      <c r="J243">
        <v>64014885401</v>
      </c>
      <c r="K243" s="4" t="s">
        <v>101</v>
      </c>
      <c r="N243" t="str">
        <f>IFERROR(IFERROR(VLOOKUP($A243,'K-NETT'!$A$1:$AF$37898,1,FALSE),VLOOKUP($A243,'K-Wallet'!$A$1:$M$5000,1,FALSE)),"NOT VALID")</f>
        <v>NOT VALID</v>
      </c>
      <c r="O243" t="str">
        <f>IFERROR(IFERROR(VLOOKUP($A243,'K-NETT'!$A$1:$AF$37898,11,FALSE),VLOOKUP($A243,'K-Wallet'!$A$1:$M$5000,0,FALSE)),"NOT VALID")</f>
        <v>NOT VALID</v>
      </c>
      <c r="P243" t="str">
        <f>IFERROR(IFERROR(VLOOKUP($A243,'K-NETT'!$A$1:$AF$37898,14,FALSE),VLOOKUP($A243,'K-Wallet'!$A$1:$M$5000,8,FALSE)),"NOT VALID")</f>
        <v>NOT VALID</v>
      </c>
      <c r="Q243" t="str">
        <f>IFERROR(IFERROR(VLOOKUP($A243,'K-NETT'!$A$1:$AF$37898,15,FALSE),VLOOKUP($A243,'K-Wallet'!$A$1:$M$5000,9,FALSE)),"NOT VALID")</f>
        <v>NOT VALID</v>
      </c>
      <c r="R243" t="str">
        <f>IFERROR(IFERROR(VLOOKUP($A243,'K-NETT'!$A$1:$AF$37898,16,FALSE),VLOOKUP($A243,'K-Wallet'!$A$1:$M$5000,0,FALSE)),"NOT VALID")</f>
        <v>NOT VALID</v>
      </c>
      <c r="S243" t="str">
        <f>IFERROR(IFERROR(VLOOKUP($A243,'K-NETT'!$A$1:$AF$37898,17,FALSE),VLOOKUP($A243,'K-Wallet'!$A$1:$M$5000,0,FALSE)),"NOT VALID")</f>
        <v>NOT VALID</v>
      </c>
      <c r="T243" t="str">
        <f>IFERROR(IFERROR(VLOOKUP($A243,'K-NETT'!$A$1:$AF$37898,18,FALSE),VLOOKUP($A243,'K-Wallet'!$A$1:$M$5000,0,FALSE)),"NOT VALID")</f>
        <v>NOT VALID</v>
      </c>
      <c r="U243" t="str">
        <f>IFERROR(IFERROR(VLOOKUP($A243,'K-NETT'!$A$1:$AF$37898,19,FALSE),VLOOKUP($A243,'K-Wallet'!$A$1:$M$5000,0,FALSE)),"NOT VALID")</f>
        <v>NOT VALID</v>
      </c>
      <c r="V243" t="str">
        <f>IFERROR(IFERROR(VLOOKUP($A243,'K-NETT'!$A$1:$AF$37898,20,FALSE),VLOOKUP($A243,'K-Wallet'!$A$1:$M$5000,0,FALSE)),"NOT VALID")</f>
        <v>NOT VALID</v>
      </c>
      <c r="W243" t="str">
        <f>IFERROR(IFERROR(VLOOKUP($A243,'K-NETT'!$A$1:$AF$37898,22,FALSE),VLOOKUP($A243,'K-Wallet'!$A$1:$M$5000,0,FALSE)),"NOT VALID")</f>
        <v>NOT VALID</v>
      </c>
      <c r="X243" t="str">
        <f>IFERROR(IFERROR(VLOOKUP($A243,'K-NETT'!$A$1:$AF$37898,23,FALSE),VLOOKUP($A243,'K-Wallet'!$A$1:$M$5000,0,FALSE)),"NOT VALID")</f>
        <v>NOT VALID</v>
      </c>
      <c r="Y243" t="str">
        <f>IFERROR(IFERROR(VLOOKUP($A243,'K-NETT'!$A$1:$AF$37898,26,FALSE),VLOOKUP($A243,'K-Wallet'!$A$1:$M$5000,0,FALSE)),"NOT VALID")</f>
        <v>NOT VALID</v>
      </c>
      <c r="Z243" t="str">
        <f>IFERROR(IFERROR(VLOOKUP($A243,'K-NETT'!$A$1:$AF$37898,30,FALSE),VLOOKUP($A243,'K-Wallet'!$A$1:$M$5000,11,FALSE)),"NOT VALID")</f>
        <v>NOT VALID</v>
      </c>
      <c r="AA243" s="31" t="e">
        <f t="shared" si="7"/>
        <v>#VALUE!</v>
      </c>
    </row>
    <row r="244" spans="1:27" x14ac:dyDescent="0.25">
      <c r="A244" t="str">
        <f t="shared" si="6"/>
        <v>1355054451</v>
      </c>
      <c r="B244" s="1">
        <v>235</v>
      </c>
      <c r="C244">
        <v>1355054451</v>
      </c>
      <c r="D244" t="s">
        <v>42</v>
      </c>
      <c r="E244" t="s">
        <v>43</v>
      </c>
      <c r="F244" s="9">
        <v>648650</v>
      </c>
      <c r="G244" s="2">
        <v>44046</v>
      </c>
      <c r="H244" s="3">
        <v>0.7299768518518519</v>
      </c>
      <c r="I244" t="s">
        <v>44</v>
      </c>
      <c r="J244">
        <v>64020785801</v>
      </c>
      <c r="K244" s="4" t="s">
        <v>101</v>
      </c>
      <c r="N244" t="str">
        <f>IFERROR(IFERROR(VLOOKUP($A244,'K-NETT'!$A$1:$AF$37898,1,FALSE),VLOOKUP($A244,'K-Wallet'!$A$1:$M$5000,1,FALSE)),"NOT VALID")</f>
        <v>NOT VALID</v>
      </c>
      <c r="O244" t="str">
        <f>IFERROR(IFERROR(VLOOKUP($A244,'K-NETT'!$A$1:$AF$37898,11,FALSE),VLOOKUP($A244,'K-Wallet'!$A$1:$M$5000,0,FALSE)),"NOT VALID")</f>
        <v>NOT VALID</v>
      </c>
      <c r="P244" t="str">
        <f>IFERROR(IFERROR(VLOOKUP($A244,'K-NETT'!$A$1:$AF$37898,14,FALSE),VLOOKUP($A244,'K-Wallet'!$A$1:$M$5000,8,FALSE)),"NOT VALID")</f>
        <v>NOT VALID</v>
      </c>
      <c r="Q244" t="str">
        <f>IFERROR(IFERROR(VLOOKUP($A244,'K-NETT'!$A$1:$AF$37898,15,FALSE),VLOOKUP($A244,'K-Wallet'!$A$1:$M$5000,9,FALSE)),"NOT VALID")</f>
        <v>NOT VALID</v>
      </c>
      <c r="R244" t="str">
        <f>IFERROR(IFERROR(VLOOKUP($A244,'K-NETT'!$A$1:$AF$37898,16,FALSE),VLOOKUP($A244,'K-Wallet'!$A$1:$M$5000,0,FALSE)),"NOT VALID")</f>
        <v>NOT VALID</v>
      </c>
      <c r="S244" t="str">
        <f>IFERROR(IFERROR(VLOOKUP($A244,'K-NETT'!$A$1:$AF$37898,17,FALSE),VLOOKUP($A244,'K-Wallet'!$A$1:$M$5000,0,FALSE)),"NOT VALID")</f>
        <v>NOT VALID</v>
      </c>
      <c r="T244" t="str">
        <f>IFERROR(IFERROR(VLOOKUP($A244,'K-NETT'!$A$1:$AF$37898,18,FALSE),VLOOKUP($A244,'K-Wallet'!$A$1:$M$5000,0,FALSE)),"NOT VALID")</f>
        <v>NOT VALID</v>
      </c>
      <c r="U244" t="str">
        <f>IFERROR(IFERROR(VLOOKUP($A244,'K-NETT'!$A$1:$AF$37898,19,FALSE),VLOOKUP($A244,'K-Wallet'!$A$1:$M$5000,0,FALSE)),"NOT VALID")</f>
        <v>NOT VALID</v>
      </c>
      <c r="V244" t="str">
        <f>IFERROR(IFERROR(VLOOKUP($A244,'K-NETT'!$A$1:$AF$37898,20,FALSE),VLOOKUP($A244,'K-Wallet'!$A$1:$M$5000,0,FALSE)),"NOT VALID")</f>
        <v>NOT VALID</v>
      </c>
      <c r="W244" t="str">
        <f>IFERROR(IFERROR(VLOOKUP($A244,'K-NETT'!$A$1:$AF$37898,22,FALSE),VLOOKUP($A244,'K-Wallet'!$A$1:$M$5000,0,FALSE)),"NOT VALID")</f>
        <v>NOT VALID</v>
      </c>
      <c r="X244" t="str">
        <f>IFERROR(IFERROR(VLOOKUP($A244,'K-NETT'!$A$1:$AF$37898,23,FALSE),VLOOKUP($A244,'K-Wallet'!$A$1:$M$5000,0,FALSE)),"NOT VALID")</f>
        <v>NOT VALID</v>
      </c>
      <c r="Y244" t="str">
        <f>IFERROR(IFERROR(VLOOKUP($A244,'K-NETT'!$A$1:$AF$37898,26,FALSE),VLOOKUP($A244,'K-Wallet'!$A$1:$M$5000,0,FALSE)),"NOT VALID")</f>
        <v>NOT VALID</v>
      </c>
      <c r="Z244" t="str">
        <f>IFERROR(IFERROR(VLOOKUP($A244,'K-NETT'!$A$1:$AF$37898,30,FALSE),VLOOKUP($A244,'K-Wallet'!$A$1:$M$5000,11,FALSE)),"NOT VALID")</f>
        <v>NOT VALID</v>
      </c>
      <c r="AA244" s="31" t="e">
        <f t="shared" si="7"/>
        <v>#VALUE!</v>
      </c>
    </row>
    <row r="245" spans="1:27" x14ac:dyDescent="0.25">
      <c r="A245" t="str">
        <f t="shared" si="6"/>
        <v>1356054712</v>
      </c>
      <c r="B245" s="1">
        <v>236</v>
      </c>
      <c r="C245">
        <v>1356054712</v>
      </c>
      <c r="D245" t="s">
        <v>42</v>
      </c>
      <c r="E245" t="s">
        <v>43</v>
      </c>
      <c r="F245" s="9">
        <v>166650</v>
      </c>
      <c r="G245" s="2">
        <v>44046</v>
      </c>
      <c r="H245" s="3">
        <v>0.73061342592592593</v>
      </c>
      <c r="I245" t="s">
        <v>44</v>
      </c>
      <c r="J245">
        <v>64020975601</v>
      </c>
      <c r="K245" s="4" t="s">
        <v>101</v>
      </c>
      <c r="N245" t="str">
        <f>IFERROR(IFERROR(VLOOKUP($A245,'K-NETT'!$A$1:$AF$37898,1,FALSE),VLOOKUP($A245,'K-Wallet'!$A$1:$M$5000,1,FALSE)),"NOT VALID")</f>
        <v>NOT VALID</v>
      </c>
      <c r="O245" t="str">
        <f>IFERROR(IFERROR(VLOOKUP($A245,'K-NETT'!$A$1:$AF$37898,11,FALSE),VLOOKUP($A245,'K-Wallet'!$A$1:$M$5000,0,FALSE)),"NOT VALID")</f>
        <v>NOT VALID</v>
      </c>
      <c r="P245" t="str">
        <f>IFERROR(IFERROR(VLOOKUP($A245,'K-NETT'!$A$1:$AF$37898,14,FALSE),VLOOKUP($A245,'K-Wallet'!$A$1:$M$5000,8,FALSE)),"NOT VALID")</f>
        <v>NOT VALID</v>
      </c>
      <c r="Q245" t="str">
        <f>IFERROR(IFERROR(VLOOKUP($A245,'K-NETT'!$A$1:$AF$37898,15,FALSE),VLOOKUP($A245,'K-Wallet'!$A$1:$M$5000,9,FALSE)),"NOT VALID")</f>
        <v>NOT VALID</v>
      </c>
      <c r="R245" t="str">
        <f>IFERROR(IFERROR(VLOOKUP($A245,'K-NETT'!$A$1:$AF$37898,16,FALSE),VLOOKUP($A245,'K-Wallet'!$A$1:$M$5000,0,FALSE)),"NOT VALID")</f>
        <v>NOT VALID</v>
      </c>
      <c r="S245" t="str">
        <f>IFERROR(IFERROR(VLOOKUP($A245,'K-NETT'!$A$1:$AF$37898,17,FALSE),VLOOKUP($A245,'K-Wallet'!$A$1:$M$5000,0,FALSE)),"NOT VALID")</f>
        <v>NOT VALID</v>
      </c>
      <c r="T245" t="str">
        <f>IFERROR(IFERROR(VLOOKUP($A245,'K-NETT'!$A$1:$AF$37898,18,FALSE),VLOOKUP($A245,'K-Wallet'!$A$1:$M$5000,0,FALSE)),"NOT VALID")</f>
        <v>NOT VALID</v>
      </c>
      <c r="U245" t="str">
        <f>IFERROR(IFERROR(VLOOKUP($A245,'K-NETT'!$A$1:$AF$37898,19,FALSE),VLOOKUP($A245,'K-Wallet'!$A$1:$M$5000,0,FALSE)),"NOT VALID")</f>
        <v>NOT VALID</v>
      </c>
      <c r="V245" t="str">
        <f>IFERROR(IFERROR(VLOOKUP($A245,'K-NETT'!$A$1:$AF$37898,20,FALSE),VLOOKUP($A245,'K-Wallet'!$A$1:$M$5000,0,FALSE)),"NOT VALID")</f>
        <v>NOT VALID</v>
      </c>
      <c r="W245" t="str">
        <f>IFERROR(IFERROR(VLOOKUP($A245,'K-NETT'!$A$1:$AF$37898,22,FALSE),VLOOKUP($A245,'K-Wallet'!$A$1:$M$5000,0,FALSE)),"NOT VALID")</f>
        <v>NOT VALID</v>
      </c>
      <c r="X245" t="str">
        <f>IFERROR(IFERROR(VLOOKUP($A245,'K-NETT'!$A$1:$AF$37898,23,FALSE),VLOOKUP($A245,'K-Wallet'!$A$1:$M$5000,0,FALSE)),"NOT VALID")</f>
        <v>NOT VALID</v>
      </c>
      <c r="Y245" t="str">
        <f>IFERROR(IFERROR(VLOOKUP($A245,'K-NETT'!$A$1:$AF$37898,26,FALSE),VLOOKUP($A245,'K-Wallet'!$A$1:$M$5000,0,FALSE)),"NOT VALID")</f>
        <v>NOT VALID</v>
      </c>
      <c r="Z245" t="str">
        <f>IFERROR(IFERROR(VLOOKUP($A245,'K-NETT'!$A$1:$AF$37898,30,FALSE),VLOOKUP($A245,'K-Wallet'!$A$1:$M$5000,11,FALSE)),"NOT VALID")</f>
        <v>NOT VALID</v>
      </c>
      <c r="AA245" s="31" t="e">
        <f t="shared" si="7"/>
        <v>#VALUE!</v>
      </c>
    </row>
    <row r="246" spans="1:27" x14ac:dyDescent="0.25">
      <c r="A246" t="str">
        <f t="shared" si="6"/>
        <v>1677054816</v>
      </c>
      <c r="B246" s="1">
        <v>237</v>
      </c>
      <c r="C246">
        <v>1677054816</v>
      </c>
      <c r="D246" t="s">
        <v>42</v>
      </c>
      <c r="E246" t="s">
        <v>43</v>
      </c>
      <c r="F246" s="9">
        <v>1554650</v>
      </c>
      <c r="G246" s="2">
        <v>44046</v>
      </c>
      <c r="H246" s="3">
        <v>0.73354166666666665</v>
      </c>
      <c r="I246" t="s">
        <v>44</v>
      </c>
      <c r="J246">
        <v>64022133701</v>
      </c>
      <c r="K246" s="4" t="s">
        <v>101</v>
      </c>
      <c r="N246" t="str">
        <f>IFERROR(IFERROR(VLOOKUP($A246,'K-NETT'!$A$1:$AF$37898,1,FALSE),VLOOKUP($A246,'K-Wallet'!$A$1:$M$5000,1,FALSE)),"NOT VALID")</f>
        <v>NOT VALID</v>
      </c>
      <c r="O246" t="str">
        <f>IFERROR(IFERROR(VLOOKUP($A246,'K-NETT'!$A$1:$AF$37898,11,FALSE),VLOOKUP($A246,'K-Wallet'!$A$1:$M$5000,0,FALSE)),"NOT VALID")</f>
        <v>NOT VALID</v>
      </c>
      <c r="P246" t="str">
        <f>IFERROR(IFERROR(VLOOKUP($A246,'K-NETT'!$A$1:$AF$37898,14,FALSE),VLOOKUP($A246,'K-Wallet'!$A$1:$M$5000,8,FALSE)),"NOT VALID")</f>
        <v>NOT VALID</v>
      </c>
      <c r="Q246" t="str">
        <f>IFERROR(IFERROR(VLOOKUP($A246,'K-NETT'!$A$1:$AF$37898,15,FALSE),VLOOKUP($A246,'K-Wallet'!$A$1:$M$5000,9,FALSE)),"NOT VALID")</f>
        <v>NOT VALID</v>
      </c>
      <c r="R246" t="str">
        <f>IFERROR(IFERROR(VLOOKUP($A246,'K-NETT'!$A$1:$AF$37898,16,FALSE),VLOOKUP($A246,'K-Wallet'!$A$1:$M$5000,0,FALSE)),"NOT VALID")</f>
        <v>NOT VALID</v>
      </c>
      <c r="S246" t="str">
        <f>IFERROR(IFERROR(VLOOKUP($A246,'K-NETT'!$A$1:$AF$37898,17,FALSE),VLOOKUP($A246,'K-Wallet'!$A$1:$M$5000,0,FALSE)),"NOT VALID")</f>
        <v>NOT VALID</v>
      </c>
      <c r="T246" t="str">
        <f>IFERROR(IFERROR(VLOOKUP($A246,'K-NETT'!$A$1:$AF$37898,18,FALSE),VLOOKUP($A246,'K-Wallet'!$A$1:$M$5000,0,FALSE)),"NOT VALID")</f>
        <v>NOT VALID</v>
      </c>
      <c r="U246" t="str">
        <f>IFERROR(IFERROR(VLOOKUP($A246,'K-NETT'!$A$1:$AF$37898,19,FALSE),VLOOKUP($A246,'K-Wallet'!$A$1:$M$5000,0,FALSE)),"NOT VALID")</f>
        <v>NOT VALID</v>
      </c>
      <c r="V246" t="str">
        <f>IFERROR(IFERROR(VLOOKUP($A246,'K-NETT'!$A$1:$AF$37898,20,FALSE),VLOOKUP($A246,'K-Wallet'!$A$1:$M$5000,0,FALSE)),"NOT VALID")</f>
        <v>NOT VALID</v>
      </c>
      <c r="W246" t="str">
        <f>IFERROR(IFERROR(VLOOKUP($A246,'K-NETT'!$A$1:$AF$37898,22,FALSE),VLOOKUP($A246,'K-Wallet'!$A$1:$M$5000,0,FALSE)),"NOT VALID")</f>
        <v>NOT VALID</v>
      </c>
      <c r="X246" t="str">
        <f>IFERROR(IFERROR(VLOOKUP($A246,'K-NETT'!$A$1:$AF$37898,23,FALSE),VLOOKUP($A246,'K-Wallet'!$A$1:$M$5000,0,FALSE)),"NOT VALID")</f>
        <v>NOT VALID</v>
      </c>
      <c r="Y246" t="str">
        <f>IFERROR(IFERROR(VLOOKUP($A246,'K-NETT'!$A$1:$AF$37898,26,FALSE),VLOOKUP($A246,'K-Wallet'!$A$1:$M$5000,0,FALSE)),"NOT VALID")</f>
        <v>NOT VALID</v>
      </c>
      <c r="Z246" t="str">
        <f>IFERROR(IFERROR(VLOOKUP($A246,'K-NETT'!$A$1:$AF$37898,30,FALSE),VLOOKUP($A246,'K-Wallet'!$A$1:$M$5000,11,FALSE)),"NOT VALID")</f>
        <v>NOT VALID</v>
      </c>
      <c r="AA246" s="31" t="e">
        <f t="shared" si="7"/>
        <v>#VALUE!</v>
      </c>
    </row>
    <row r="247" spans="1:27" x14ac:dyDescent="0.25">
      <c r="A247" t="str">
        <f t="shared" si="6"/>
        <v>1445254447</v>
      </c>
      <c r="B247" s="1">
        <v>238</v>
      </c>
      <c r="C247">
        <v>1445254447</v>
      </c>
      <c r="D247" t="s">
        <v>42</v>
      </c>
      <c r="E247" t="s">
        <v>43</v>
      </c>
      <c r="F247" s="9">
        <v>64650</v>
      </c>
      <c r="G247" s="2">
        <v>44046</v>
      </c>
      <c r="H247" s="3">
        <v>0.75336805555555564</v>
      </c>
      <c r="I247" t="s">
        <v>44</v>
      </c>
      <c r="J247">
        <v>64029972601</v>
      </c>
      <c r="K247" s="4" t="s">
        <v>101</v>
      </c>
      <c r="N247" t="str">
        <f>IFERROR(IFERROR(VLOOKUP($A247,'K-NETT'!$A$1:$AF$37898,1,FALSE),VLOOKUP($A247,'K-Wallet'!$A$1:$M$5000,1,FALSE)),"NOT VALID")</f>
        <v>NOT VALID</v>
      </c>
      <c r="O247" t="str">
        <f>IFERROR(IFERROR(VLOOKUP($A247,'K-NETT'!$A$1:$AF$37898,11,FALSE),VLOOKUP($A247,'K-Wallet'!$A$1:$M$5000,0,FALSE)),"NOT VALID")</f>
        <v>NOT VALID</v>
      </c>
      <c r="P247" t="str">
        <f>IFERROR(IFERROR(VLOOKUP($A247,'K-NETT'!$A$1:$AF$37898,14,FALSE),VLOOKUP($A247,'K-Wallet'!$A$1:$M$5000,8,FALSE)),"NOT VALID")</f>
        <v>NOT VALID</v>
      </c>
      <c r="Q247" t="str">
        <f>IFERROR(IFERROR(VLOOKUP($A247,'K-NETT'!$A$1:$AF$37898,15,FALSE),VLOOKUP($A247,'K-Wallet'!$A$1:$M$5000,9,FALSE)),"NOT VALID")</f>
        <v>NOT VALID</v>
      </c>
      <c r="R247" t="str">
        <f>IFERROR(IFERROR(VLOOKUP($A247,'K-NETT'!$A$1:$AF$37898,16,FALSE),VLOOKUP($A247,'K-Wallet'!$A$1:$M$5000,0,FALSE)),"NOT VALID")</f>
        <v>NOT VALID</v>
      </c>
      <c r="S247" t="str">
        <f>IFERROR(IFERROR(VLOOKUP($A247,'K-NETT'!$A$1:$AF$37898,17,FALSE),VLOOKUP($A247,'K-Wallet'!$A$1:$M$5000,0,FALSE)),"NOT VALID")</f>
        <v>NOT VALID</v>
      </c>
      <c r="T247" t="str">
        <f>IFERROR(IFERROR(VLOOKUP($A247,'K-NETT'!$A$1:$AF$37898,18,FALSE),VLOOKUP($A247,'K-Wallet'!$A$1:$M$5000,0,FALSE)),"NOT VALID")</f>
        <v>NOT VALID</v>
      </c>
      <c r="U247" t="str">
        <f>IFERROR(IFERROR(VLOOKUP($A247,'K-NETT'!$A$1:$AF$37898,19,FALSE),VLOOKUP($A247,'K-Wallet'!$A$1:$M$5000,0,FALSE)),"NOT VALID")</f>
        <v>NOT VALID</v>
      </c>
      <c r="V247" t="str">
        <f>IFERROR(IFERROR(VLOOKUP($A247,'K-NETT'!$A$1:$AF$37898,20,FALSE),VLOOKUP($A247,'K-Wallet'!$A$1:$M$5000,0,FALSE)),"NOT VALID")</f>
        <v>NOT VALID</v>
      </c>
      <c r="W247" t="str">
        <f>IFERROR(IFERROR(VLOOKUP($A247,'K-NETT'!$A$1:$AF$37898,22,FALSE),VLOOKUP($A247,'K-Wallet'!$A$1:$M$5000,0,FALSE)),"NOT VALID")</f>
        <v>NOT VALID</v>
      </c>
      <c r="X247" t="str">
        <f>IFERROR(IFERROR(VLOOKUP($A247,'K-NETT'!$A$1:$AF$37898,23,FALSE),VLOOKUP($A247,'K-Wallet'!$A$1:$M$5000,0,FALSE)),"NOT VALID")</f>
        <v>NOT VALID</v>
      </c>
      <c r="Y247" t="str">
        <f>IFERROR(IFERROR(VLOOKUP($A247,'K-NETT'!$A$1:$AF$37898,26,FALSE),VLOOKUP($A247,'K-Wallet'!$A$1:$M$5000,0,FALSE)),"NOT VALID")</f>
        <v>NOT VALID</v>
      </c>
      <c r="Z247" t="str">
        <f>IFERROR(IFERROR(VLOOKUP($A247,'K-NETT'!$A$1:$AF$37898,30,FALSE),VLOOKUP($A247,'K-Wallet'!$A$1:$M$5000,11,FALSE)),"NOT VALID")</f>
        <v>NOT VALID</v>
      </c>
      <c r="AA247" s="31" t="e">
        <f t="shared" si="7"/>
        <v>#VALUE!</v>
      </c>
    </row>
    <row r="248" spans="1:27" x14ac:dyDescent="0.25">
      <c r="A248" t="str">
        <f t="shared" si="6"/>
        <v>1484544073</v>
      </c>
      <c r="B248" s="1">
        <v>239</v>
      </c>
      <c r="C248">
        <v>1484544073</v>
      </c>
      <c r="D248" t="s">
        <v>42</v>
      </c>
      <c r="E248" t="s">
        <v>43</v>
      </c>
      <c r="F248" s="9">
        <v>668650</v>
      </c>
      <c r="G248" s="2">
        <v>44046</v>
      </c>
      <c r="H248" s="3">
        <v>0.76151620370370365</v>
      </c>
      <c r="I248" t="s">
        <v>68</v>
      </c>
      <c r="J248">
        <v>64033184401</v>
      </c>
      <c r="K248" s="4" t="s">
        <v>101</v>
      </c>
      <c r="N248" t="str">
        <f>IFERROR(IFERROR(VLOOKUP($A248,'K-NETT'!$A$1:$AF$37898,1,FALSE),VLOOKUP($A248,'K-Wallet'!$A$1:$M$5000,1,FALSE)),"NOT VALID")</f>
        <v>NOT VALID</v>
      </c>
      <c r="O248" t="str">
        <f>IFERROR(IFERROR(VLOOKUP($A248,'K-NETT'!$A$1:$AF$37898,11,FALSE),VLOOKUP($A248,'K-Wallet'!$A$1:$M$5000,0,FALSE)),"NOT VALID")</f>
        <v>NOT VALID</v>
      </c>
      <c r="P248" t="str">
        <f>IFERROR(IFERROR(VLOOKUP($A248,'K-NETT'!$A$1:$AF$37898,14,FALSE),VLOOKUP($A248,'K-Wallet'!$A$1:$M$5000,8,FALSE)),"NOT VALID")</f>
        <v>NOT VALID</v>
      </c>
      <c r="Q248" t="str">
        <f>IFERROR(IFERROR(VLOOKUP($A248,'K-NETT'!$A$1:$AF$37898,15,FALSE),VLOOKUP($A248,'K-Wallet'!$A$1:$M$5000,9,FALSE)),"NOT VALID")</f>
        <v>NOT VALID</v>
      </c>
      <c r="R248" t="str">
        <f>IFERROR(IFERROR(VLOOKUP($A248,'K-NETT'!$A$1:$AF$37898,16,FALSE),VLOOKUP($A248,'K-Wallet'!$A$1:$M$5000,0,FALSE)),"NOT VALID")</f>
        <v>NOT VALID</v>
      </c>
      <c r="S248" t="str">
        <f>IFERROR(IFERROR(VLOOKUP($A248,'K-NETT'!$A$1:$AF$37898,17,FALSE),VLOOKUP($A248,'K-Wallet'!$A$1:$M$5000,0,FALSE)),"NOT VALID")</f>
        <v>NOT VALID</v>
      </c>
      <c r="T248" t="str">
        <f>IFERROR(IFERROR(VLOOKUP($A248,'K-NETT'!$A$1:$AF$37898,18,FALSE),VLOOKUP($A248,'K-Wallet'!$A$1:$M$5000,0,FALSE)),"NOT VALID")</f>
        <v>NOT VALID</v>
      </c>
      <c r="U248" t="str">
        <f>IFERROR(IFERROR(VLOOKUP($A248,'K-NETT'!$A$1:$AF$37898,19,FALSE),VLOOKUP($A248,'K-Wallet'!$A$1:$M$5000,0,FALSE)),"NOT VALID")</f>
        <v>NOT VALID</v>
      </c>
      <c r="V248" t="str">
        <f>IFERROR(IFERROR(VLOOKUP($A248,'K-NETT'!$A$1:$AF$37898,20,FALSE),VLOOKUP($A248,'K-Wallet'!$A$1:$M$5000,0,FALSE)),"NOT VALID")</f>
        <v>NOT VALID</v>
      </c>
      <c r="W248" t="str">
        <f>IFERROR(IFERROR(VLOOKUP($A248,'K-NETT'!$A$1:$AF$37898,22,FALSE),VLOOKUP($A248,'K-Wallet'!$A$1:$M$5000,0,FALSE)),"NOT VALID")</f>
        <v>NOT VALID</v>
      </c>
      <c r="X248" t="str">
        <f>IFERROR(IFERROR(VLOOKUP($A248,'K-NETT'!$A$1:$AF$37898,23,FALSE),VLOOKUP($A248,'K-Wallet'!$A$1:$M$5000,0,FALSE)),"NOT VALID")</f>
        <v>NOT VALID</v>
      </c>
      <c r="Y248" t="str">
        <f>IFERROR(IFERROR(VLOOKUP($A248,'K-NETT'!$A$1:$AF$37898,26,FALSE),VLOOKUP($A248,'K-Wallet'!$A$1:$M$5000,0,FALSE)),"NOT VALID")</f>
        <v>NOT VALID</v>
      </c>
      <c r="Z248" t="str">
        <f>IFERROR(IFERROR(VLOOKUP($A248,'K-NETT'!$A$1:$AF$37898,30,FALSE),VLOOKUP($A248,'K-Wallet'!$A$1:$M$5000,11,FALSE)),"NOT VALID")</f>
        <v>NOT VALID</v>
      </c>
      <c r="AA248" s="31" t="e">
        <f t="shared" si="7"/>
        <v>#VALUE!</v>
      </c>
    </row>
    <row r="249" spans="1:27" x14ac:dyDescent="0.25">
      <c r="A249" t="str">
        <f t="shared" si="6"/>
        <v>1886054116</v>
      </c>
      <c r="B249" s="1">
        <v>240</v>
      </c>
      <c r="C249">
        <v>1886054116</v>
      </c>
      <c r="D249" t="s">
        <v>42</v>
      </c>
      <c r="E249" t="s">
        <v>43</v>
      </c>
      <c r="F249" s="9">
        <v>668650</v>
      </c>
      <c r="G249" s="2">
        <v>44046</v>
      </c>
      <c r="H249" s="3">
        <v>0.76236111111111116</v>
      </c>
      <c r="I249" t="s">
        <v>68</v>
      </c>
      <c r="J249">
        <v>64033589401</v>
      </c>
      <c r="K249" s="4" t="s">
        <v>101</v>
      </c>
      <c r="N249" t="str">
        <f>IFERROR(IFERROR(VLOOKUP($A249,'K-NETT'!$A$1:$AF$37898,1,FALSE),VLOOKUP($A249,'K-Wallet'!$A$1:$M$5000,1,FALSE)),"NOT VALID")</f>
        <v>NOT VALID</v>
      </c>
      <c r="O249" t="str">
        <f>IFERROR(IFERROR(VLOOKUP($A249,'K-NETT'!$A$1:$AF$37898,11,FALSE),VLOOKUP($A249,'K-Wallet'!$A$1:$M$5000,0,FALSE)),"NOT VALID")</f>
        <v>NOT VALID</v>
      </c>
      <c r="P249" t="str">
        <f>IFERROR(IFERROR(VLOOKUP($A249,'K-NETT'!$A$1:$AF$37898,14,FALSE),VLOOKUP($A249,'K-Wallet'!$A$1:$M$5000,8,FALSE)),"NOT VALID")</f>
        <v>NOT VALID</v>
      </c>
      <c r="Q249" t="str">
        <f>IFERROR(IFERROR(VLOOKUP($A249,'K-NETT'!$A$1:$AF$37898,15,FALSE),VLOOKUP($A249,'K-Wallet'!$A$1:$M$5000,9,FALSE)),"NOT VALID")</f>
        <v>NOT VALID</v>
      </c>
      <c r="R249" t="str">
        <f>IFERROR(IFERROR(VLOOKUP($A249,'K-NETT'!$A$1:$AF$37898,16,FALSE),VLOOKUP($A249,'K-Wallet'!$A$1:$M$5000,0,FALSE)),"NOT VALID")</f>
        <v>NOT VALID</v>
      </c>
      <c r="S249" t="str">
        <f>IFERROR(IFERROR(VLOOKUP($A249,'K-NETT'!$A$1:$AF$37898,17,FALSE),VLOOKUP($A249,'K-Wallet'!$A$1:$M$5000,0,FALSE)),"NOT VALID")</f>
        <v>NOT VALID</v>
      </c>
      <c r="T249" t="str">
        <f>IFERROR(IFERROR(VLOOKUP($A249,'K-NETT'!$A$1:$AF$37898,18,FALSE),VLOOKUP($A249,'K-Wallet'!$A$1:$M$5000,0,FALSE)),"NOT VALID")</f>
        <v>NOT VALID</v>
      </c>
      <c r="U249" t="str">
        <f>IFERROR(IFERROR(VLOOKUP($A249,'K-NETT'!$A$1:$AF$37898,19,FALSE),VLOOKUP($A249,'K-Wallet'!$A$1:$M$5000,0,FALSE)),"NOT VALID")</f>
        <v>NOT VALID</v>
      </c>
      <c r="V249" t="str">
        <f>IFERROR(IFERROR(VLOOKUP($A249,'K-NETT'!$A$1:$AF$37898,20,FALSE),VLOOKUP($A249,'K-Wallet'!$A$1:$M$5000,0,FALSE)),"NOT VALID")</f>
        <v>NOT VALID</v>
      </c>
      <c r="W249" t="str">
        <f>IFERROR(IFERROR(VLOOKUP($A249,'K-NETT'!$A$1:$AF$37898,22,FALSE),VLOOKUP($A249,'K-Wallet'!$A$1:$M$5000,0,FALSE)),"NOT VALID")</f>
        <v>NOT VALID</v>
      </c>
      <c r="X249" t="str">
        <f>IFERROR(IFERROR(VLOOKUP($A249,'K-NETT'!$A$1:$AF$37898,23,FALSE),VLOOKUP($A249,'K-Wallet'!$A$1:$M$5000,0,FALSE)),"NOT VALID")</f>
        <v>NOT VALID</v>
      </c>
      <c r="Y249" t="str">
        <f>IFERROR(IFERROR(VLOOKUP($A249,'K-NETT'!$A$1:$AF$37898,26,FALSE),VLOOKUP($A249,'K-Wallet'!$A$1:$M$5000,0,FALSE)),"NOT VALID")</f>
        <v>NOT VALID</v>
      </c>
      <c r="Z249" t="str">
        <f>IFERROR(IFERROR(VLOOKUP($A249,'K-NETT'!$A$1:$AF$37898,30,FALSE),VLOOKUP($A249,'K-Wallet'!$A$1:$M$5000,11,FALSE)),"NOT VALID")</f>
        <v>NOT VALID</v>
      </c>
      <c r="AA249" s="31" t="e">
        <f t="shared" si="7"/>
        <v>#VALUE!</v>
      </c>
    </row>
    <row r="250" spans="1:27" x14ac:dyDescent="0.25">
      <c r="A250" t="str">
        <f t="shared" si="6"/>
        <v>1978354991</v>
      </c>
      <c r="B250" s="1">
        <v>241</v>
      </c>
      <c r="C250">
        <v>1978354991</v>
      </c>
      <c r="D250" t="s">
        <v>42</v>
      </c>
      <c r="E250" t="s">
        <v>43</v>
      </c>
      <c r="F250" s="9">
        <v>515650</v>
      </c>
      <c r="G250" s="2">
        <v>44046</v>
      </c>
      <c r="H250" s="3">
        <v>0.76819444444444451</v>
      </c>
      <c r="I250" t="s">
        <v>44</v>
      </c>
      <c r="J250">
        <v>64036010601</v>
      </c>
      <c r="K250" s="4" t="s">
        <v>101</v>
      </c>
      <c r="N250" t="str">
        <f>IFERROR(IFERROR(VLOOKUP($A250,'K-NETT'!$A$1:$AF$37898,1,FALSE),VLOOKUP($A250,'K-Wallet'!$A$1:$M$5000,1,FALSE)),"NOT VALID")</f>
        <v>NOT VALID</v>
      </c>
      <c r="O250" t="str">
        <f>IFERROR(IFERROR(VLOOKUP($A250,'K-NETT'!$A$1:$AF$37898,11,FALSE),VLOOKUP($A250,'K-Wallet'!$A$1:$M$5000,0,FALSE)),"NOT VALID")</f>
        <v>NOT VALID</v>
      </c>
      <c r="P250" t="str">
        <f>IFERROR(IFERROR(VLOOKUP($A250,'K-NETT'!$A$1:$AF$37898,14,FALSE),VLOOKUP($A250,'K-Wallet'!$A$1:$M$5000,8,FALSE)),"NOT VALID")</f>
        <v>NOT VALID</v>
      </c>
      <c r="Q250" t="str">
        <f>IFERROR(IFERROR(VLOOKUP($A250,'K-NETT'!$A$1:$AF$37898,15,FALSE),VLOOKUP($A250,'K-Wallet'!$A$1:$M$5000,9,FALSE)),"NOT VALID")</f>
        <v>NOT VALID</v>
      </c>
      <c r="R250" t="str">
        <f>IFERROR(IFERROR(VLOOKUP($A250,'K-NETT'!$A$1:$AF$37898,16,FALSE),VLOOKUP($A250,'K-Wallet'!$A$1:$M$5000,0,FALSE)),"NOT VALID")</f>
        <v>NOT VALID</v>
      </c>
      <c r="S250" t="str">
        <f>IFERROR(IFERROR(VLOOKUP($A250,'K-NETT'!$A$1:$AF$37898,17,FALSE),VLOOKUP($A250,'K-Wallet'!$A$1:$M$5000,0,FALSE)),"NOT VALID")</f>
        <v>NOT VALID</v>
      </c>
      <c r="T250" t="str">
        <f>IFERROR(IFERROR(VLOOKUP($A250,'K-NETT'!$A$1:$AF$37898,18,FALSE),VLOOKUP($A250,'K-Wallet'!$A$1:$M$5000,0,FALSE)),"NOT VALID")</f>
        <v>NOT VALID</v>
      </c>
      <c r="U250" t="str">
        <f>IFERROR(IFERROR(VLOOKUP($A250,'K-NETT'!$A$1:$AF$37898,19,FALSE),VLOOKUP($A250,'K-Wallet'!$A$1:$M$5000,0,FALSE)),"NOT VALID")</f>
        <v>NOT VALID</v>
      </c>
      <c r="V250" t="str">
        <f>IFERROR(IFERROR(VLOOKUP($A250,'K-NETT'!$A$1:$AF$37898,20,FALSE),VLOOKUP($A250,'K-Wallet'!$A$1:$M$5000,0,FALSE)),"NOT VALID")</f>
        <v>NOT VALID</v>
      </c>
      <c r="W250" t="str">
        <f>IFERROR(IFERROR(VLOOKUP($A250,'K-NETT'!$A$1:$AF$37898,22,FALSE),VLOOKUP($A250,'K-Wallet'!$A$1:$M$5000,0,FALSE)),"NOT VALID")</f>
        <v>NOT VALID</v>
      </c>
      <c r="X250" t="str">
        <f>IFERROR(IFERROR(VLOOKUP($A250,'K-NETT'!$A$1:$AF$37898,23,FALSE),VLOOKUP($A250,'K-Wallet'!$A$1:$M$5000,0,FALSE)),"NOT VALID")</f>
        <v>NOT VALID</v>
      </c>
      <c r="Y250" t="str">
        <f>IFERROR(IFERROR(VLOOKUP($A250,'K-NETT'!$A$1:$AF$37898,26,FALSE),VLOOKUP($A250,'K-Wallet'!$A$1:$M$5000,0,FALSE)),"NOT VALID")</f>
        <v>NOT VALID</v>
      </c>
      <c r="Z250" t="str">
        <f>IFERROR(IFERROR(VLOOKUP($A250,'K-NETT'!$A$1:$AF$37898,30,FALSE),VLOOKUP($A250,'K-Wallet'!$A$1:$M$5000,11,FALSE)),"NOT VALID")</f>
        <v>NOT VALID</v>
      </c>
      <c r="AA250" s="31" t="e">
        <f t="shared" si="7"/>
        <v>#VALUE!</v>
      </c>
    </row>
    <row r="251" spans="1:27" x14ac:dyDescent="0.25">
      <c r="A251" t="str">
        <f t="shared" si="6"/>
        <v>1428354523</v>
      </c>
      <c r="B251" s="1">
        <v>242</v>
      </c>
      <c r="C251">
        <v>1428354523</v>
      </c>
      <c r="D251" t="s">
        <v>42</v>
      </c>
      <c r="E251" t="s">
        <v>43</v>
      </c>
      <c r="F251" s="9">
        <v>75650</v>
      </c>
      <c r="G251" s="2">
        <v>44046</v>
      </c>
      <c r="H251" s="3">
        <v>0.76976851851851846</v>
      </c>
      <c r="I251" t="s">
        <v>44</v>
      </c>
      <c r="J251">
        <v>64036657101</v>
      </c>
      <c r="K251" s="4" t="s">
        <v>101</v>
      </c>
      <c r="N251" t="str">
        <f>IFERROR(IFERROR(VLOOKUP($A251,'K-NETT'!$A$1:$AF$37898,1,FALSE),VLOOKUP($A251,'K-Wallet'!$A$1:$M$5000,1,FALSE)),"NOT VALID")</f>
        <v>NOT VALID</v>
      </c>
      <c r="O251" t="str">
        <f>IFERROR(IFERROR(VLOOKUP($A251,'K-NETT'!$A$1:$AF$37898,11,FALSE),VLOOKUP($A251,'K-Wallet'!$A$1:$M$5000,0,FALSE)),"NOT VALID")</f>
        <v>NOT VALID</v>
      </c>
      <c r="P251" t="str">
        <f>IFERROR(IFERROR(VLOOKUP($A251,'K-NETT'!$A$1:$AF$37898,14,FALSE),VLOOKUP($A251,'K-Wallet'!$A$1:$M$5000,8,FALSE)),"NOT VALID")</f>
        <v>NOT VALID</v>
      </c>
      <c r="Q251" t="str">
        <f>IFERROR(IFERROR(VLOOKUP($A251,'K-NETT'!$A$1:$AF$37898,15,FALSE),VLOOKUP($A251,'K-Wallet'!$A$1:$M$5000,9,FALSE)),"NOT VALID")</f>
        <v>NOT VALID</v>
      </c>
      <c r="R251" t="str">
        <f>IFERROR(IFERROR(VLOOKUP($A251,'K-NETT'!$A$1:$AF$37898,16,FALSE),VLOOKUP($A251,'K-Wallet'!$A$1:$M$5000,0,FALSE)),"NOT VALID")</f>
        <v>NOT VALID</v>
      </c>
      <c r="S251" t="str">
        <f>IFERROR(IFERROR(VLOOKUP($A251,'K-NETT'!$A$1:$AF$37898,17,FALSE),VLOOKUP($A251,'K-Wallet'!$A$1:$M$5000,0,FALSE)),"NOT VALID")</f>
        <v>NOT VALID</v>
      </c>
      <c r="T251" t="str">
        <f>IFERROR(IFERROR(VLOOKUP($A251,'K-NETT'!$A$1:$AF$37898,18,FALSE),VLOOKUP($A251,'K-Wallet'!$A$1:$M$5000,0,FALSE)),"NOT VALID")</f>
        <v>NOT VALID</v>
      </c>
      <c r="U251" t="str">
        <f>IFERROR(IFERROR(VLOOKUP($A251,'K-NETT'!$A$1:$AF$37898,19,FALSE),VLOOKUP($A251,'K-Wallet'!$A$1:$M$5000,0,FALSE)),"NOT VALID")</f>
        <v>NOT VALID</v>
      </c>
      <c r="V251" t="str">
        <f>IFERROR(IFERROR(VLOOKUP($A251,'K-NETT'!$A$1:$AF$37898,20,FALSE),VLOOKUP($A251,'K-Wallet'!$A$1:$M$5000,0,FALSE)),"NOT VALID")</f>
        <v>NOT VALID</v>
      </c>
      <c r="W251" t="str">
        <f>IFERROR(IFERROR(VLOOKUP($A251,'K-NETT'!$A$1:$AF$37898,22,FALSE),VLOOKUP($A251,'K-Wallet'!$A$1:$M$5000,0,FALSE)),"NOT VALID")</f>
        <v>NOT VALID</v>
      </c>
      <c r="X251" t="str">
        <f>IFERROR(IFERROR(VLOOKUP($A251,'K-NETT'!$A$1:$AF$37898,23,FALSE),VLOOKUP($A251,'K-Wallet'!$A$1:$M$5000,0,FALSE)),"NOT VALID")</f>
        <v>NOT VALID</v>
      </c>
      <c r="Y251" t="str">
        <f>IFERROR(IFERROR(VLOOKUP($A251,'K-NETT'!$A$1:$AF$37898,26,FALSE),VLOOKUP($A251,'K-Wallet'!$A$1:$M$5000,0,FALSE)),"NOT VALID")</f>
        <v>NOT VALID</v>
      </c>
      <c r="Z251" t="str">
        <f>IFERROR(IFERROR(VLOOKUP($A251,'K-NETT'!$A$1:$AF$37898,30,FALSE),VLOOKUP($A251,'K-Wallet'!$A$1:$M$5000,11,FALSE)),"NOT VALID")</f>
        <v>NOT VALID</v>
      </c>
      <c r="AA251" s="31" t="e">
        <f t="shared" si="7"/>
        <v>#VALUE!</v>
      </c>
    </row>
    <row r="252" spans="1:27" x14ac:dyDescent="0.25">
      <c r="A252" t="str">
        <f t="shared" si="6"/>
        <v>1975454852</v>
      </c>
      <c r="B252" s="1">
        <v>243</v>
      </c>
      <c r="C252">
        <v>1975454852</v>
      </c>
      <c r="D252" t="s">
        <v>42</v>
      </c>
      <c r="E252" t="s">
        <v>43</v>
      </c>
      <c r="F252" s="9">
        <v>650650</v>
      </c>
      <c r="G252" s="2">
        <v>44046</v>
      </c>
      <c r="H252" s="3">
        <v>0.77636574074074083</v>
      </c>
      <c r="I252" t="s">
        <v>46</v>
      </c>
      <c r="J252">
        <v>64039371501</v>
      </c>
      <c r="K252" s="4" t="s">
        <v>101</v>
      </c>
      <c r="N252" t="str">
        <f>IFERROR(IFERROR(VLOOKUP($A252,'K-NETT'!$A$1:$AF$37898,1,FALSE),VLOOKUP($A252,'K-Wallet'!$A$1:$M$5000,1,FALSE)),"NOT VALID")</f>
        <v>NOT VALID</v>
      </c>
      <c r="O252" t="str">
        <f>IFERROR(IFERROR(VLOOKUP($A252,'K-NETT'!$A$1:$AF$37898,11,FALSE),VLOOKUP($A252,'K-Wallet'!$A$1:$M$5000,0,FALSE)),"NOT VALID")</f>
        <v>NOT VALID</v>
      </c>
      <c r="P252" t="str">
        <f>IFERROR(IFERROR(VLOOKUP($A252,'K-NETT'!$A$1:$AF$37898,14,FALSE),VLOOKUP($A252,'K-Wallet'!$A$1:$M$5000,8,FALSE)),"NOT VALID")</f>
        <v>NOT VALID</v>
      </c>
      <c r="Q252" t="str">
        <f>IFERROR(IFERROR(VLOOKUP($A252,'K-NETT'!$A$1:$AF$37898,15,FALSE),VLOOKUP($A252,'K-Wallet'!$A$1:$M$5000,9,FALSE)),"NOT VALID")</f>
        <v>NOT VALID</v>
      </c>
      <c r="R252" t="str">
        <f>IFERROR(IFERROR(VLOOKUP($A252,'K-NETT'!$A$1:$AF$37898,16,FALSE),VLOOKUP($A252,'K-Wallet'!$A$1:$M$5000,0,FALSE)),"NOT VALID")</f>
        <v>NOT VALID</v>
      </c>
      <c r="S252" t="str">
        <f>IFERROR(IFERROR(VLOOKUP($A252,'K-NETT'!$A$1:$AF$37898,17,FALSE),VLOOKUP($A252,'K-Wallet'!$A$1:$M$5000,0,FALSE)),"NOT VALID")</f>
        <v>NOT VALID</v>
      </c>
      <c r="T252" t="str">
        <f>IFERROR(IFERROR(VLOOKUP($A252,'K-NETT'!$A$1:$AF$37898,18,FALSE),VLOOKUP($A252,'K-Wallet'!$A$1:$M$5000,0,FALSE)),"NOT VALID")</f>
        <v>NOT VALID</v>
      </c>
      <c r="U252" t="str">
        <f>IFERROR(IFERROR(VLOOKUP($A252,'K-NETT'!$A$1:$AF$37898,19,FALSE),VLOOKUP($A252,'K-Wallet'!$A$1:$M$5000,0,FALSE)),"NOT VALID")</f>
        <v>NOT VALID</v>
      </c>
      <c r="V252" t="str">
        <f>IFERROR(IFERROR(VLOOKUP($A252,'K-NETT'!$A$1:$AF$37898,20,FALSE),VLOOKUP($A252,'K-Wallet'!$A$1:$M$5000,0,FALSE)),"NOT VALID")</f>
        <v>NOT VALID</v>
      </c>
      <c r="W252" t="str">
        <f>IFERROR(IFERROR(VLOOKUP($A252,'K-NETT'!$A$1:$AF$37898,22,FALSE),VLOOKUP($A252,'K-Wallet'!$A$1:$M$5000,0,FALSE)),"NOT VALID")</f>
        <v>NOT VALID</v>
      </c>
      <c r="X252" t="str">
        <f>IFERROR(IFERROR(VLOOKUP($A252,'K-NETT'!$A$1:$AF$37898,23,FALSE),VLOOKUP($A252,'K-Wallet'!$A$1:$M$5000,0,FALSE)),"NOT VALID")</f>
        <v>NOT VALID</v>
      </c>
      <c r="Y252" t="str">
        <f>IFERROR(IFERROR(VLOOKUP($A252,'K-NETT'!$A$1:$AF$37898,26,FALSE),VLOOKUP($A252,'K-Wallet'!$A$1:$M$5000,0,FALSE)),"NOT VALID")</f>
        <v>NOT VALID</v>
      </c>
      <c r="Z252" t="str">
        <f>IFERROR(IFERROR(VLOOKUP($A252,'K-NETT'!$A$1:$AF$37898,30,FALSE),VLOOKUP($A252,'K-Wallet'!$A$1:$M$5000,11,FALSE)),"NOT VALID")</f>
        <v>NOT VALID</v>
      </c>
      <c r="AA252" s="31" t="e">
        <f t="shared" si="7"/>
        <v>#VALUE!</v>
      </c>
    </row>
    <row r="253" spans="1:27" x14ac:dyDescent="0.25">
      <c r="A253" t="str">
        <f t="shared" si="6"/>
        <v>1393354760</v>
      </c>
      <c r="B253" s="1">
        <v>244</v>
      </c>
      <c r="C253">
        <v>1393354760</v>
      </c>
      <c r="D253" t="s">
        <v>42</v>
      </c>
      <c r="E253" t="s">
        <v>43</v>
      </c>
      <c r="F253" s="9">
        <v>2044650</v>
      </c>
      <c r="G253" s="2">
        <v>44046</v>
      </c>
      <c r="H253" s="3">
        <v>0.79133101851851861</v>
      </c>
      <c r="I253" t="s">
        <v>69</v>
      </c>
      <c r="J253">
        <v>64045832501</v>
      </c>
      <c r="K253" s="4" t="s">
        <v>101</v>
      </c>
      <c r="N253" t="str">
        <f>IFERROR(IFERROR(VLOOKUP($A253,'K-NETT'!$A$1:$AF$37898,1,FALSE),VLOOKUP($A253,'K-Wallet'!$A$1:$M$5000,1,FALSE)),"NOT VALID")</f>
        <v>NOT VALID</v>
      </c>
      <c r="O253" t="str">
        <f>IFERROR(IFERROR(VLOOKUP($A253,'K-NETT'!$A$1:$AF$37898,11,FALSE),VLOOKUP($A253,'K-Wallet'!$A$1:$M$5000,0,FALSE)),"NOT VALID")</f>
        <v>NOT VALID</v>
      </c>
      <c r="P253" t="str">
        <f>IFERROR(IFERROR(VLOOKUP($A253,'K-NETT'!$A$1:$AF$37898,14,FALSE),VLOOKUP($A253,'K-Wallet'!$A$1:$M$5000,8,FALSE)),"NOT VALID")</f>
        <v>NOT VALID</v>
      </c>
      <c r="Q253" t="str">
        <f>IFERROR(IFERROR(VLOOKUP($A253,'K-NETT'!$A$1:$AF$37898,15,FALSE),VLOOKUP($A253,'K-Wallet'!$A$1:$M$5000,9,FALSE)),"NOT VALID")</f>
        <v>NOT VALID</v>
      </c>
      <c r="R253" t="str">
        <f>IFERROR(IFERROR(VLOOKUP($A253,'K-NETT'!$A$1:$AF$37898,16,FALSE),VLOOKUP($A253,'K-Wallet'!$A$1:$M$5000,0,FALSE)),"NOT VALID")</f>
        <v>NOT VALID</v>
      </c>
      <c r="S253" t="str">
        <f>IFERROR(IFERROR(VLOOKUP($A253,'K-NETT'!$A$1:$AF$37898,17,FALSE),VLOOKUP($A253,'K-Wallet'!$A$1:$M$5000,0,FALSE)),"NOT VALID")</f>
        <v>NOT VALID</v>
      </c>
      <c r="T253" t="str">
        <f>IFERROR(IFERROR(VLOOKUP($A253,'K-NETT'!$A$1:$AF$37898,18,FALSE),VLOOKUP($A253,'K-Wallet'!$A$1:$M$5000,0,FALSE)),"NOT VALID")</f>
        <v>NOT VALID</v>
      </c>
      <c r="U253" t="str">
        <f>IFERROR(IFERROR(VLOOKUP($A253,'K-NETT'!$A$1:$AF$37898,19,FALSE),VLOOKUP($A253,'K-Wallet'!$A$1:$M$5000,0,FALSE)),"NOT VALID")</f>
        <v>NOT VALID</v>
      </c>
      <c r="V253" t="str">
        <f>IFERROR(IFERROR(VLOOKUP($A253,'K-NETT'!$A$1:$AF$37898,20,FALSE),VLOOKUP($A253,'K-Wallet'!$A$1:$M$5000,0,FALSE)),"NOT VALID")</f>
        <v>NOT VALID</v>
      </c>
      <c r="W253" t="str">
        <f>IFERROR(IFERROR(VLOOKUP($A253,'K-NETT'!$A$1:$AF$37898,22,FALSE),VLOOKUP($A253,'K-Wallet'!$A$1:$M$5000,0,FALSE)),"NOT VALID")</f>
        <v>NOT VALID</v>
      </c>
      <c r="X253" t="str">
        <f>IFERROR(IFERROR(VLOOKUP($A253,'K-NETT'!$A$1:$AF$37898,23,FALSE),VLOOKUP($A253,'K-Wallet'!$A$1:$M$5000,0,FALSE)),"NOT VALID")</f>
        <v>NOT VALID</v>
      </c>
      <c r="Y253" t="str">
        <f>IFERROR(IFERROR(VLOOKUP($A253,'K-NETT'!$A$1:$AF$37898,26,FALSE),VLOOKUP($A253,'K-Wallet'!$A$1:$M$5000,0,FALSE)),"NOT VALID")</f>
        <v>NOT VALID</v>
      </c>
      <c r="Z253" t="str">
        <f>IFERROR(IFERROR(VLOOKUP($A253,'K-NETT'!$A$1:$AF$37898,30,FALSE),VLOOKUP($A253,'K-Wallet'!$A$1:$M$5000,11,FALSE)),"NOT VALID")</f>
        <v>NOT VALID</v>
      </c>
      <c r="AA253" s="31" t="e">
        <f t="shared" si="7"/>
        <v>#VALUE!</v>
      </c>
    </row>
    <row r="254" spans="1:27" x14ac:dyDescent="0.25">
      <c r="A254" t="str">
        <f t="shared" si="6"/>
        <v>1781654948</v>
      </c>
      <c r="B254" s="1">
        <v>245</v>
      </c>
      <c r="C254">
        <v>1781654948</v>
      </c>
      <c r="D254" t="s">
        <v>42</v>
      </c>
      <c r="E254" t="s">
        <v>43</v>
      </c>
      <c r="F254" s="9">
        <v>586650</v>
      </c>
      <c r="G254" s="2">
        <v>44046</v>
      </c>
      <c r="H254" s="3">
        <v>0.79730324074074066</v>
      </c>
      <c r="I254" t="s">
        <v>44</v>
      </c>
      <c r="J254">
        <v>64048247701</v>
      </c>
      <c r="K254" s="4" t="s">
        <v>101</v>
      </c>
      <c r="N254" t="str">
        <f>IFERROR(IFERROR(VLOOKUP($A254,'K-NETT'!$A$1:$AF$37898,1,FALSE),VLOOKUP($A254,'K-Wallet'!$A$1:$M$5000,1,FALSE)),"NOT VALID")</f>
        <v>NOT VALID</v>
      </c>
      <c r="O254" t="str">
        <f>IFERROR(IFERROR(VLOOKUP($A254,'K-NETT'!$A$1:$AF$37898,11,FALSE),VLOOKUP($A254,'K-Wallet'!$A$1:$M$5000,0,FALSE)),"NOT VALID")</f>
        <v>NOT VALID</v>
      </c>
      <c r="P254" t="str">
        <f>IFERROR(IFERROR(VLOOKUP($A254,'K-NETT'!$A$1:$AF$37898,14,FALSE),VLOOKUP($A254,'K-Wallet'!$A$1:$M$5000,8,FALSE)),"NOT VALID")</f>
        <v>NOT VALID</v>
      </c>
      <c r="Q254" t="str">
        <f>IFERROR(IFERROR(VLOOKUP($A254,'K-NETT'!$A$1:$AF$37898,15,FALSE),VLOOKUP($A254,'K-Wallet'!$A$1:$M$5000,9,FALSE)),"NOT VALID")</f>
        <v>NOT VALID</v>
      </c>
      <c r="R254" t="str">
        <f>IFERROR(IFERROR(VLOOKUP($A254,'K-NETT'!$A$1:$AF$37898,16,FALSE),VLOOKUP($A254,'K-Wallet'!$A$1:$M$5000,0,FALSE)),"NOT VALID")</f>
        <v>NOT VALID</v>
      </c>
      <c r="S254" t="str">
        <f>IFERROR(IFERROR(VLOOKUP($A254,'K-NETT'!$A$1:$AF$37898,17,FALSE),VLOOKUP($A254,'K-Wallet'!$A$1:$M$5000,0,FALSE)),"NOT VALID")</f>
        <v>NOT VALID</v>
      </c>
      <c r="T254" t="str">
        <f>IFERROR(IFERROR(VLOOKUP($A254,'K-NETT'!$A$1:$AF$37898,18,FALSE),VLOOKUP($A254,'K-Wallet'!$A$1:$M$5000,0,FALSE)),"NOT VALID")</f>
        <v>NOT VALID</v>
      </c>
      <c r="U254" t="str">
        <f>IFERROR(IFERROR(VLOOKUP($A254,'K-NETT'!$A$1:$AF$37898,19,FALSE),VLOOKUP($A254,'K-Wallet'!$A$1:$M$5000,0,FALSE)),"NOT VALID")</f>
        <v>NOT VALID</v>
      </c>
      <c r="V254" t="str">
        <f>IFERROR(IFERROR(VLOOKUP($A254,'K-NETT'!$A$1:$AF$37898,20,FALSE),VLOOKUP($A254,'K-Wallet'!$A$1:$M$5000,0,FALSE)),"NOT VALID")</f>
        <v>NOT VALID</v>
      </c>
      <c r="W254" t="str">
        <f>IFERROR(IFERROR(VLOOKUP($A254,'K-NETT'!$A$1:$AF$37898,22,FALSE),VLOOKUP($A254,'K-Wallet'!$A$1:$M$5000,0,FALSE)),"NOT VALID")</f>
        <v>NOT VALID</v>
      </c>
      <c r="X254" t="str">
        <f>IFERROR(IFERROR(VLOOKUP($A254,'K-NETT'!$A$1:$AF$37898,23,FALSE),VLOOKUP($A254,'K-Wallet'!$A$1:$M$5000,0,FALSE)),"NOT VALID")</f>
        <v>NOT VALID</v>
      </c>
      <c r="Y254" t="str">
        <f>IFERROR(IFERROR(VLOOKUP($A254,'K-NETT'!$A$1:$AF$37898,26,FALSE),VLOOKUP($A254,'K-Wallet'!$A$1:$M$5000,0,FALSE)),"NOT VALID")</f>
        <v>NOT VALID</v>
      </c>
      <c r="Z254" t="str">
        <f>IFERROR(IFERROR(VLOOKUP($A254,'K-NETT'!$A$1:$AF$37898,30,FALSE),VLOOKUP($A254,'K-Wallet'!$A$1:$M$5000,11,FALSE)),"NOT VALID")</f>
        <v>NOT VALID</v>
      </c>
      <c r="AA254" s="31" t="e">
        <f t="shared" si="7"/>
        <v>#VALUE!</v>
      </c>
    </row>
    <row r="255" spans="1:27" x14ac:dyDescent="0.25">
      <c r="A255" t="str">
        <f t="shared" si="6"/>
        <v>1393754191</v>
      </c>
      <c r="B255" s="1">
        <v>246</v>
      </c>
      <c r="C255">
        <v>1393754191</v>
      </c>
      <c r="D255" t="s">
        <v>42</v>
      </c>
      <c r="E255" t="s">
        <v>43</v>
      </c>
      <c r="F255" s="9">
        <v>636650</v>
      </c>
      <c r="G255" s="2">
        <v>44046</v>
      </c>
      <c r="H255" s="3">
        <v>0.80839120370370365</v>
      </c>
      <c r="I255" t="s">
        <v>44</v>
      </c>
      <c r="J255">
        <v>64053049201</v>
      </c>
      <c r="K255" s="4" t="s">
        <v>101</v>
      </c>
      <c r="N255" t="str">
        <f>IFERROR(IFERROR(VLOOKUP($A255,'K-NETT'!$A$1:$AF$37898,1,FALSE),VLOOKUP($A255,'K-Wallet'!$A$1:$M$5000,1,FALSE)),"NOT VALID")</f>
        <v>NOT VALID</v>
      </c>
      <c r="O255" t="str">
        <f>IFERROR(IFERROR(VLOOKUP($A255,'K-NETT'!$A$1:$AF$37898,11,FALSE),VLOOKUP($A255,'K-Wallet'!$A$1:$M$5000,0,FALSE)),"NOT VALID")</f>
        <v>NOT VALID</v>
      </c>
      <c r="P255" t="str">
        <f>IFERROR(IFERROR(VLOOKUP($A255,'K-NETT'!$A$1:$AF$37898,14,FALSE),VLOOKUP($A255,'K-Wallet'!$A$1:$M$5000,8,FALSE)),"NOT VALID")</f>
        <v>NOT VALID</v>
      </c>
      <c r="Q255" t="str">
        <f>IFERROR(IFERROR(VLOOKUP($A255,'K-NETT'!$A$1:$AF$37898,15,FALSE),VLOOKUP($A255,'K-Wallet'!$A$1:$M$5000,9,FALSE)),"NOT VALID")</f>
        <v>NOT VALID</v>
      </c>
      <c r="R255" t="str">
        <f>IFERROR(IFERROR(VLOOKUP($A255,'K-NETT'!$A$1:$AF$37898,16,FALSE),VLOOKUP($A255,'K-Wallet'!$A$1:$M$5000,0,FALSE)),"NOT VALID")</f>
        <v>NOT VALID</v>
      </c>
      <c r="S255" t="str">
        <f>IFERROR(IFERROR(VLOOKUP($A255,'K-NETT'!$A$1:$AF$37898,17,FALSE),VLOOKUP($A255,'K-Wallet'!$A$1:$M$5000,0,FALSE)),"NOT VALID")</f>
        <v>NOT VALID</v>
      </c>
      <c r="T255" t="str">
        <f>IFERROR(IFERROR(VLOOKUP($A255,'K-NETT'!$A$1:$AF$37898,18,FALSE),VLOOKUP($A255,'K-Wallet'!$A$1:$M$5000,0,FALSE)),"NOT VALID")</f>
        <v>NOT VALID</v>
      </c>
      <c r="U255" t="str">
        <f>IFERROR(IFERROR(VLOOKUP($A255,'K-NETT'!$A$1:$AF$37898,19,FALSE),VLOOKUP($A255,'K-Wallet'!$A$1:$M$5000,0,FALSE)),"NOT VALID")</f>
        <v>NOT VALID</v>
      </c>
      <c r="V255" t="str">
        <f>IFERROR(IFERROR(VLOOKUP($A255,'K-NETT'!$A$1:$AF$37898,20,FALSE),VLOOKUP($A255,'K-Wallet'!$A$1:$M$5000,0,FALSE)),"NOT VALID")</f>
        <v>NOT VALID</v>
      </c>
      <c r="W255" t="str">
        <f>IFERROR(IFERROR(VLOOKUP($A255,'K-NETT'!$A$1:$AF$37898,22,FALSE),VLOOKUP($A255,'K-Wallet'!$A$1:$M$5000,0,FALSE)),"NOT VALID")</f>
        <v>NOT VALID</v>
      </c>
      <c r="X255" t="str">
        <f>IFERROR(IFERROR(VLOOKUP($A255,'K-NETT'!$A$1:$AF$37898,23,FALSE),VLOOKUP($A255,'K-Wallet'!$A$1:$M$5000,0,FALSE)),"NOT VALID")</f>
        <v>NOT VALID</v>
      </c>
      <c r="Y255" t="str">
        <f>IFERROR(IFERROR(VLOOKUP($A255,'K-NETT'!$A$1:$AF$37898,26,FALSE),VLOOKUP($A255,'K-Wallet'!$A$1:$M$5000,0,FALSE)),"NOT VALID")</f>
        <v>NOT VALID</v>
      </c>
      <c r="Z255" t="str">
        <f>IFERROR(IFERROR(VLOOKUP($A255,'K-NETT'!$A$1:$AF$37898,30,FALSE),VLOOKUP($A255,'K-Wallet'!$A$1:$M$5000,11,FALSE)),"NOT VALID")</f>
        <v>NOT VALID</v>
      </c>
      <c r="AA255" s="31" t="e">
        <f t="shared" si="7"/>
        <v>#VALUE!</v>
      </c>
    </row>
    <row r="256" spans="1:27" x14ac:dyDescent="0.25">
      <c r="A256" t="str">
        <f t="shared" si="6"/>
        <v>1222854153</v>
      </c>
      <c r="B256" s="1">
        <v>247</v>
      </c>
      <c r="C256">
        <v>1222854153</v>
      </c>
      <c r="D256" t="s">
        <v>42</v>
      </c>
      <c r="E256" t="s">
        <v>43</v>
      </c>
      <c r="F256" s="9">
        <v>635650</v>
      </c>
      <c r="G256" s="2">
        <v>44046</v>
      </c>
      <c r="H256" s="3">
        <v>0.81856481481481491</v>
      </c>
      <c r="I256" t="s">
        <v>44</v>
      </c>
      <c r="J256">
        <v>64057176601</v>
      </c>
      <c r="K256" s="4" t="s">
        <v>101</v>
      </c>
      <c r="N256" t="str">
        <f>IFERROR(IFERROR(VLOOKUP($A256,'K-NETT'!$A$1:$AF$37898,1,FALSE),VLOOKUP($A256,'K-Wallet'!$A$1:$M$5000,1,FALSE)),"NOT VALID")</f>
        <v>NOT VALID</v>
      </c>
      <c r="O256" t="str">
        <f>IFERROR(IFERROR(VLOOKUP($A256,'K-NETT'!$A$1:$AF$37898,11,FALSE),VLOOKUP($A256,'K-Wallet'!$A$1:$M$5000,0,FALSE)),"NOT VALID")</f>
        <v>NOT VALID</v>
      </c>
      <c r="P256" t="str">
        <f>IFERROR(IFERROR(VLOOKUP($A256,'K-NETT'!$A$1:$AF$37898,14,FALSE),VLOOKUP($A256,'K-Wallet'!$A$1:$M$5000,8,FALSE)),"NOT VALID")</f>
        <v>NOT VALID</v>
      </c>
      <c r="Q256" t="str">
        <f>IFERROR(IFERROR(VLOOKUP($A256,'K-NETT'!$A$1:$AF$37898,15,FALSE),VLOOKUP($A256,'K-Wallet'!$A$1:$M$5000,9,FALSE)),"NOT VALID")</f>
        <v>NOT VALID</v>
      </c>
      <c r="R256" t="str">
        <f>IFERROR(IFERROR(VLOOKUP($A256,'K-NETT'!$A$1:$AF$37898,16,FALSE),VLOOKUP($A256,'K-Wallet'!$A$1:$M$5000,0,FALSE)),"NOT VALID")</f>
        <v>NOT VALID</v>
      </c>
      <c r="S256" t="str">
        <f>IFERROR(IFERROR(VLOOKUP($A256,'K-NETT'!$A$1:$AF$37898,17,FALSE),VLOOKUP($A256,'K-Wallet'!$A$1:$M$5000,0,FALSE)),"NOT VALID")</f>
        <v>NOT VALID</v>
      </c>
      <c r="T256" t="str">
        <f>IFERROR(IFERROR(VLOOKUP($A256,'K-NETT'!$A$1:$AF$37898,18,FALSE),VLOOKUP($A256,'K-Wallet'!$A$1:$M$5000,0,FALSE)),"NOT VALID")</f>
        <v>NOT VALID</v>
      </c>
      <c r="U256" t="str">
        <f>IFERROR(IFERROR(VLOOKUP($A256,'K-NETT'!$A$1:$AF$37898,19,FALSE),VLOOKUP($A256,'K-Wallet'!$A$1:$M$5000,0,FALSE)),"NOT VALID")</f>
        <v>NOT VALID</v>
      </c>
      <c r="V256" t="str">
        <f>IFERROR(IFERROR(VLOOKUP($A256,'K-NETT'!$A$1:$AF$37898,20,FALSE),VLOOKUP($A256,'K-Wallet'!$A$1:$M$5000,0,FALSE)),"NOT VALID")</f>
        <v>NOT VALID</v>
      </c>
      <c r="W256" t="str">
        <f>IFERROR(IFERROR(VLOOKUP($A256,'K-NETT'!$A$1:$AF$37898,22,FALSE),VLOOKUP($A256,'K-Wallet'!$A$1:$M$5000,0,FALSE)),"NOT VALID")</f>
        <v>NOT VALID</v>
      </c>
      <c r="X256" t="str">
        <f>IFERROR(IFERROR(VLOOKUP($A256,'K-NETT'!$A$1:$AF$37898,23,FALSE),VLOOKUP($A256,'K-Wallet'!$A$1:$M$5000,0,FALSE)),"NOT VALID")</f>
        <v>NOT VALID</v>
      </c>
      <c r="Y256" t="str">
        <f>IFERROR(IFERROR(VLOOKUP($A256,'K-NETT'!$A$1:$AF$37898,26,FALSE),VLOOKUP($A256,'K-Wallet'!$A$1:$M$5000,0,FALSE)),"NOT VALID")</f>
        <v>NOT VALID</v>
      </c>
      <c r="Z256" t="str">
        <f>IFERROR(IFERROR(VLOOKUP($A256,'K-NETT'!$A$1:$AF$37898,30,FALSE),VLOOKUP($A256,'K-Wallet'!$A$1:$M$5000,11,FALSE)),"NOT VALID")</f>
        <v>NOT VALID</v>
      </c>
      <c r="AA256" s="31" t="e">
        <f t="shared" si="7"/>
        <v>#VALUE!</v>
      </c>
    </row>
    <row r="257" spans="1:27" x14ac:dyDescent="0.25">
      <c r="A257" t="str">
        <f t="shared" si="6"/>
        <v>1419854641</v>
      </c>
      <c r="B257" s="1">
        <v>248</v>
      </c>
      <c r="C257">
        <v>1419854641</v>
      </c>
      <c r="D257" t="s">
        <v>42</v>
      </c>
      <c r="E257" t="s">
        <v>43</v>
      </c>
      <c r="F257" s="9">
        <v>1040650</v>
      </c>
      <c r="G257" s="2">
        <v>44046</v>
      </c>
      <c r="H257" s="3">
        <v>0.82679398148148142</v>
      </c>
      <c r="I257" t="s">
        <v>44</v>
      </c>
      <c r="J257">
        <v>64060512801</v>
      </c>
      <c r="K257" s="4" t="s">
        <v>101</v>
      </c>
      <c r="N257" t="str">
        <f>IFERROR(IFERROR(VLOOKUP($A257,'K-NETT'!$A$1:$AF$37898,1,FALSE),VLOOKUP($A257,'K-Wallet'!$A$1:$M$5000,1,FALSE)),"NOT VALID")</f>
        <v>NOT VALID</v>
      </c>
      <c r="O257" t="str">
        <f>IFERROR(IFERROR(VLOOKUP($A257,'K-NETT'!$A$1:$AF$37898,11,FALSE),VLOOKUP($A257,'K-Wallet'!$A$1:$M$5000,0,FALSE)),"NOT VALID")</f>
        <v>NOT VALID</v>
      </c>
      <c r="P257" t="str">
        <f>IFERROR(IFERROR(VLOOKUP($A257,'K-NETT'!$A$1:$AF$37898,14,FALSE),VLOOKUP($A257,'K-Wallet'!$A$1:$M$5000,8,FALSE)),"NOT VALID")</f>
        <v>NOT VALID</v>
      </c>
      <c r="Q257" t="str">
        <f>IFERROR(IFERROR(VLOOKUP($A257,'K-NETT'!$A$1:$AF$37898,15,FALSE),VLOOKUP($A257,'K-Wallet'!$A$1:$M$5000,9,FALSE)),"NOT VALID")</f>
        <v>NOT VALID</v>
      </c>
      <c r="R257" t="str">
        <f>IFERROR(IFERROR(VLOOKUP($A257,'K-NETT'!$A$1:$AF$37898,16,FALSE),VLOOKUP($A257,'K-Wallet'!$A$1:$M$5000,0,FALSE)),"NOT VALID")</f>
        <v>NOT VALID</v>
      </c>
      <c r="S257" t="str">
        <f>IFERROR(IFERROR(VLOOKUP($A257,'K-NETT'!$A$1:$AF$37898,17,FALSE),VLOOKUP($A257,'K-Wallet'!$A$1:$M$5000,0,FALSE)),"NOT VALID")</f>
        <v>NOT VALID</v>
      </c>
      <c r="T257" t="str">
        <f>IFERROR(IFERROR(VLOOKUP($A257,'K-NETT'!$A$1:$AF$37898,18,FALSE),VLOOKUP($A257,'K-Wallet'!$A$1:$M$5000,0,FALSE)),"NOT VALID")</f>
        <v>NOT VALID</v>
      </c>
      <c r="U257" t="str">
        <f>IFERROR(IFERROR(VLOOKUP($A257,'K-NETT'!$A$1:$AF$37898,19,FALSE),VLOOKUP($A257,'K-Wallet'!$A$1:$M$5000,0,FALSE)),"NOT VALID")</f>
        <v>NOT VALID</v>
      </c>
      <c r="V257" t="str">
        <f>IFERROR(IFERROR(VLOOKUP($A257,'K-NETT'!$A$1:$AF$37898,20,FALSE),VLOOKUP($A257,'K-Wallet'!$A$1:$M$5000,0,FALSE)),"NOT VALID")</f>
        <v>NOT VALID</v>
      </c>
      <c r="W257" t="str">
        <f>IFERROR(IFERROR(VLOOKUP($A257,'K-NETT'!$A$1:$AF$37898,22,FALSE),VLOOKUP($A257,'K-Wallet'!$A$1:$M$5000,0,FALSE)),"NOT VALID")</f>
        <v>NOT VALID</v>
      </c>
      <c r="X257" t="str">
        <f>IFERROR(IFERROR(VLOOKUP($A257,'K-NETT'!$A$1:$AF$37898,23,FALSE),VLOOKUP($A257,'K-Wallet'!$A$1:$M$5000,0,FALSE)),"NOT VALID")</f>
        <v>NOT VALID</v>
      </c>
      <c r="Y257" t="str">
        <f>IFERROR(IFERROR(VLOOKUP($A257,'K-NETT'!$A$1:$AF$37898,26,FALSE),VLOOKUP($A257,'K-Wallet'!$A$1:$M$5000,0,FALSE)),"NOT VALID")</f>
        <v>NOT VALID</v>
      </c>
      <c r="Z257" t="str">
        <f>IFERROR(IFERROR(VLOOKUP($A257,'K-NETT'!$A$1:$AF$37898,30,FALSE),VLOOKUP($A257,'K-Wallet'!$A$1:$M$5000,11,FALSE)),"NOT VALID")</f>
        <v>NOT VALID</v>
      </c>
      <c r="AA257" s="31" t="e">
        <f t="shared" si="7"/>
        <v>#VALUE!</v>
      </c>
    </row>
    <row r="258" spans="1:27" x14ac:dyDescent="0.25">
      <c r="A258" t="str">
        <f t="shared" si="6"/>
        <v>1544954698</v>
      </c>
      <c r="B258" s="1">
        <v>249</v>
      </c>
      <c r="C258">
        <v>1544954698</v>
      </c>
      <c r="D258" t="s">
        <v>42</v>
      </c>
      <c r="E258" t="s">
        <v>43</v>
      </c>
      <c r="F258" s="9">
        <v>331650</v>
      </c>
      <c r="G258" s="2">
        <v>44046</v>
      </c>
      <c r="H258" s="3">
        <v>0.83460648148148142</v>
      </c>
      <c r="I258" t="s">
        <v>44</v>
      </c>
      <c r="J258">
        <v>64063626801</v>
      </c>
      <c r="K258" s="4" t="s">
        <v>101</v>
      </c>
      <c r="N258" t="str">
        <f>IFERROR(IFERROR(VLOOKUP($A258,'K-NETT'!$A$1:$AF$37898,1,FALSE),VLOOKUP($A258,'K-Wallet'!$A$1:$M$5000,1,FALSE)),"NOT VALID")</f>
        <v>NOT VALID</v>
      </c>
      <c r="O258" t="str">
        <f>IFERROR(IFERROR(VLOOKUP($A258,'K-NETT'!$A$1:$AF$37898,11,FALSE),VLOOKUP($A258,'K-Wallet'!$A$1:$M$5000,0,FALSE)),"NOT VALID")</f>
        <v>NOT VALID</v>
      </c>
      <c r="P258" t="str">
        <f>IFERROR(IFERROR(VLOOKUP($A258,'K-NETT'!$A$1:$AF$37898,14,FALSE),VLOOKUP($A258,'K-Wallet'!$A$1:$M$5000,8,FALSE)),"NOT VALID")</f>
        <v>NOT VALID</v>
      </c>
      <c r="Q258" t="str">
        <f>IFERROR(IFERROR(VLOOKUP($A258,'K-NETT'!$A$1:$AF$37898,15,FALSE),VLOOKUP($A258,'K-Wallet'!$A$1:$M$5000,9,FALSE)),"NOT VALID")</f>
        <v>NOT VALID</v>
      </c>
      <c r="R258" t="str">
        <f>IFERROR(IFERROR(VLOOKUP($A258,'K-NETT'!$A$1:$AF$37898,16,FALSE),VLOOKUP($A258,'K-Wallet'!$A$1:$M$5000,0,FALSE)),"NOT VALID")</f>
        <v>NOT VALID</v>
      </c>
      <c r="S258" t="str">
        <f>IFERROR(IFERROR(VLOOKUP($A258,'K-NETT'!$A$1:$AF$37898,17,FALSE),VLOOKUP($A258,'K-Wallet'!$A$1:$M$5000,0,FALSE)),"NOT VALID")</f>
        <v>NOT VALID</v>
      </c>
      <c r="T258" t="str">
        <f>IFERROR(IFERROR(VLOOKUP($A258,'K-NETT'!$A$1:$AF$37898,18,FALSE),VLOOKUP($A258,'K-Wallet'!$A$1:$M$5000,0,FALSE)),"NOT VALID")</f>
        <v>NOT VALID</v>
      </c>
      <c r="U258" t="str">
        <f>IFERROR(IFERROR(VLOOKUP($A258,'K-NETT'!$A$1:$AF$37898,19,FALSE),VLOOKUP($A258,'K-Wallet'!$A$1:$M$5000,0,FALSE)),"NOT VALID")</f>
        <v>NOT VALID</v>
      </c>
      <c r="V258" t="str">
        <f>IFERROR(IFERROR(VLOOKUP($A258,'K-NETT'!$A$1:$AF$37898,20,FALSE),VLOOKUP($A258,'K-Wallet'!$A$1:$M$5000,0,FALSE)),"NOT VALID")</f>
        <v>NOT VALID</v>
      </c>
      <c r="W258" t="str">
        <f>IFERROR(IFERROR(VLOOKUP($A258,'K-NETT'!$A$1:$AF$37898,22,FALSE),VLOOKUP($A258,'K-Wallet'!$A$1:$M$5000,0,FALSE)),"NOT VALID")</f>
        <v>NOT VALID</v>
      </c>
      <c r="X258" t="str">
        <f>IFERROR(IFERROR(VLOOKUP($A258,'K-NETT'!$A$1:$AF$37898,23,FALSE),VLOOKUP($A258,'K-Wallet'!$A$1:$M$5000,0,FALSE)),"NOT VALID")</f>
        <v>NOT VALID</v>
      </c>
      <c r="Y258" t="str">
        <f>IFERROR(IFERROR(VLOOKUP($A258,'K-NETT'!$A$1:$AF$37898,26,FALSE),VLOOKUP($A258,'K-Wallet'!$A$1:$M$5000,0,FALSE)),"NOT VALID")</f>
        <v>NOT VALID</v>
      </c>
      <c r="Z258" t="str">
        <f>IFERROR(IFERROR(VLOOKUP($A258,'K-NETT'!$A$1:$AF$37898,30,FALSE),VLOOKUP($A258,'K-Wallet'!$A$1:$M$5000,11,FALSE)),"NOT VALID")</f>
        <v>NOT VALID</v>
      </c>
      <c r="AA258" s="31" t="e">
        <f t="shared" si="7"/>
        <v>#VALUE!</v>
      </c>
    </row>
    <row r="259" spans="1:27" x14ac:dyDescent="0.25">
      <c r="A259" t="str">
        <f t="shared" si="6"/>
        <v>1136654041</v>
      </c>
      <c r="B259" s="1">
        <v>250</v>
      </c>
      <c r="C259">
        <v>1136654041</v>
      </c>
      <c r="D259" t="s">
        <v>42</v>
      </c>
      <c r="E259" t="s">
        <v>43</v>
      </c>
      <c r="F259" s="9">
        <v>648650</v>
      </c>
      <c r="G259" s="2">
        <v>44046</v>
      </c>
      <c r="H259" s="3">
        <v>0.84305555555555556</v>
      </c>
      <c r="I259" t="s">
        <v>70</v>
      </c>
      <c r="J259">
        <v>64066912601</v>
      </c>
      <c r="K259" s="4" t="s">
        <v>101</v>
      </c>
      <c r="N259" t="str">
        <f>IFERROR(IFERROR(VLOOKUP($A259,'K-NETT'!$A$1:$AF$37898,1,FALSE),VLOOKUP($A259,'K-Wallet'!$A$1:$M$5000,1,FALSE)),"NOT VALID")</f>
        <v>NOT VALID</v>
      </c>
      <c r="O259" t="str">
        <f>IFERROR(IFERROR(VLOOKUP($A259,'K-NETT'!$A$1:$AF$37898,11,FALSE),VLOOKUP($A259,'K-Wallet'!$A$1:$M$5000,0,FALSE)),"NOT VALID")</f>
        <v>NOT VALID</v>
      </c>
      <c r="P259" t="str">
        <f>IFERROR(IFERROR(VLOOKUP($A259,'K-NETT'!$A$1:$AF$37898,14,FALSE),VLOOKUP($A259,'K-Wallet'!$A$1:$M$5000,8,FALSE)),"NOT VALID")</f>
        <v>NOT VALID</v>
      </c>
      <c r="Q259" t="str">
        <f>IFERROR(IFERROR(VLOOKUP($A259,'K-NETT'!$A$1:$AF$37898,15,FALSE),VLOOKUP($A259,'K-Wallet'!$A$1:$M$5000,9,FALSE)),"NOT VALID")</f>
        <v>NOT VALID</v>
      </c>
      <c r="R259" t="str">
        <f>IFERROR(IFERROR(VLOOKUP($A259,'K-NETT'!$A$1:$AF$37898,16,FALSE),VLOOKUP($A259,'K-Wallet'!$A$1:$M$5000,0,FALSE)),"NOT VALID")</f>
        <v>NOT VALID</v>
      </c>
      <c r="S259" t="str">
        <f>IFERROR(IFERROR(VLOOKUP($A259,'K-NETT'!$A$1:$AF$37898,17,FALSE),VLOOKUP($A259,'K-Wallet'!$A$1:$M$5000,0,FALSE)),"NOT VALID")</f>
        <v>NOT VALID</v>
      </c>
      <c r="T259" t="str">
        <f>IFERROR(IFERROR(VLOOKUP($A259,'K-NETT'!$A$1:$AF$37898,18,FALSE),VLOOKUP($A259,'K-Wallet'!$A$1:$M$5000,0,FALSE)),"NOT VALID")</f>
        <v>NOT VALID</v>
      </c>
      <c r="U259" t="str">
        <f>IFERROR(IFERROR(VLOOKUP($A259,'K-NETT'!$A$1:$AF$37898,19,FALSE),VLOOKUP($A259,'K-Wallet'!$A$1:$M$5000,0,FALSE)),"NOT VALID")</f>
        <v>NOT VALID</v>
      </c>
      <c r="V259" t="str">
        <f>IFERROR(IFERROR(VLOOKUP($A259,'K-NETT'!$A$1:$AF$37898,20,FALSE),VLOOKUP($A259,'K-Wallet'!$A$1:$M$5000,0,FALSE)),"NOT VALID")</f>
        <v>NOT VALID</v>
      </c>
      <c r="W259" t="str">
        <f>IFERROR(IFERROR(VLOOKUP($A259,'K-NETT'!$A$1:$AF$37898,22,FALSE),VLOOKUP($A259,'K-Wallet'!$A$1:$M$5000,0,FALSE)),"NOT VALID")</f>
        <v>NOT VALID</v>
      </c>
      <c r="X259" t="str">
        <f>IFERROR(IFERROR(VLOOKUP($A259,'K-NETT'!$A$1:$AF$37898,23,FALSE),VLOOKUP($A259,'K-Wallet'!$A$1:$M$5000,0,FALSE)),"NOT VALID")</f>
        <v>NOT VALID</v>
      </c>
      <c r="Y259" t="str">
        <f>IFERROR(IFERROR(VLOOKUP($A259,'K-NETT'!$A$1:$AF$37898,26,FALSE),VLOOKUP($A259,'K-Wallet'!$A$1:$M$5000,0,FALSE)),"NOT VALID")</f>
        <v>NOT VALID</v>
      </c>
      <c r="Z259" t="str">
        <f>IFERROR(IFERROR(VLOOKUP($A259,'K-NETT'!$A$1:$AF$37898,30,FALSE),VLOOKUP($A259,'K-Wallet'!$A$1:$M$5000,11,FALSE)),"NOT VALID")</f>
        <v>NOT VALID</v>
      </c>
      <c r="AA259" s="31" t="e">
        <f t="shared" si="7"/>
        <v>#VALUE!</v>
      </c>
    </row>
    <row r="260" spans="1:27" x14ac:dyDescent="0.25">
      <c r="A260" t="str">
        <f t="shared" si="6"/>
        <v>1298754978</v>
      </c>
      <c r="B260" s="1">
        <v>251</v>
      </c>
      <c r="C260">
        <v>1298754978</v>
      </c>
      <c r="D260" t="s">
        <v>42</v>
      </c>
      <c r="E260" t="s">
        <v>43</v>
      </c>
      <c r="F260" s="9">
        <v>701650</v>
      </c>
      <c r="G260" s="2">
        <v>44046</v>
      </c>
      <c r="H260" s="3">
        <v>0.84635416666666663</v>
      </c>
      <c r="I260" t="s">
        <v>44</v>
      </c>
      <c r="J260">
        <v>64068093701</v>
      </c>
      <c r="K260" s="4" t="s">
        <v>101</v>
      </c>
      <c r="N260" t="str">
        <f>IFERROR(IFERROR(VLOOKUP($A260,'K-NETT'!$A$1:$AF$37898,1,FALSE),VLOOKUP($A260,'K-Wallet'!$A$1:$M$5000,1,FALSE)),"NOT VALID")</f>
        <v>NOT VALID</v>
      </c>
      <c r="O260" t="str">
        <f>IFERROR(IFERROR(VLOOKUP($A260,'K-NETT'!$A$1:$AF$37898,11,FALSE),VLOOKUP($A260,'K-Wallet'!$A$1:$M$5000,0,FALSE)),"NOT VALID")</f>
        <v>NOT VALID</v>
      </c>
      <c r="P260" t="str">
        <f>IFERROR(IFERROR(VLOOKUP($A260,'K-NETT'!$A$1:$AF$37898,14,FALSE),VLOOKUP($A260,'K-Wallet'!$A$1:$M$5000,8,FALSE)),"NOT VALID")</f>
        <v>NOT VALID</v>
      </c>
      <c r="Q260" t="str">
        <f>IFERROR(IFERROR(VLOOKUP($A260,'K-NETT'!$A$1:$AF$37898,15,FALSE),VLOOKUP($A260,'K-Wallet'!$A$1:$M$5000,9,FALSE)),"NOT VALID")</f>
        <v>NOT VALID</v>
      </c>
      <c r="R260" t="str">
        <f>IFERROR(IFERROR(VLOOKUP($A260,'K-NETT'!$A$1:$AF$37898,16,FALSE),VLOOKUP($A260,'K-Wallet'!$A$1:$M$5000,0,FALSE)),"NOT VALID")</f>
        <v>NOT VALID</v>
      </c>
      <c r="S260" t="str">
        <f>IFERROR(IFERROR(VLOOKUP($A260,'K-NETT'!$A$1:$AF$37898,17,FALSE),VLOOKUP($A260,'K-Wallet'!$A$1:$M$5000,0,FALSE)),"NOT VALID")</f>
        <v>NOT VALID</v>
      </c>
      <c r="T260" t="str">
        <f>IFERROR(IFERROR(VLOOKUP($A260,'K-NETT'!$A$1:$AF$37898,18,FALSE),VLOOKUP($A260,'K-Wallet'!$A$1:$M$5000,0,FALSE)),"NOT VALID")</f>
        <v>NOT VALID</v>
      </c>
      <c r="U260" t="str">
        <f>IFERROR(IFERROR(VLOOKUP($A260,'K-NETT'!$A$1:$AF$37898,19,FALSE),VLOOKUP($A260,'K-Wallet'!$A$1:$M$5000,0,FALSE)),"NOT VALID")</f>
        <v>NOT VALID</v>
      </c>
      <c r="V260" t="str">
        <f>IFERROR(IFERROR(VLOOKUP($A260,'K-NETT'!$A$1:$AF$37898,20,FALSE),VLOOKUP($A260,'K-Wallet'!$A$1:$M$5000,0,FALSE)),"NOT VALID")</f>
        <v>NOT VALID</v>
      </c>
      <c r="W260" t="str">
        <f>IFERROR(IFERROR(VLOOKUP($A260,'K-NETT'!$A$1:$AF$37898,22,FALSE),VLOOKUP($A260,'K-Wallet'!$A$1:$M$5000,0,FALSE)),"NOT VALID")</f>
        <v>NOT VALID</v>
      </c>
      <c r="X260" t="str">
        <f>IFERROR(IFERROR(VLOOKUP($A260,'K-NETT'!$A$1:$AF$37898,23,FALSE),VLOOKUP($A260,'K-Wallet'!$A$1:$M$5000,0,FALSE)),"NOT VALID")</f>
        <v>NOT VALID</v>
      </c>
      <c r="Y260" t="str">
        <f>IFERROR(IFERROR(VLOOKUP($A260,'K-NETT'!$A$1:$AF$37898,26,FALSE),VLOOKUP($A260,'K-Wallet'!$A$1:$M$5000,0,FALSE)),"NOT VALID")</f>
        <v>NOT VALID</v>
      </c>
      <c r="Z260" t="str">
        <f>IFERROR(IFERROR(VLOOKUP($A260,'K-NETT'!$A$1:$AF$37898,30,FALSE),VLOOKUP($A260,'K-Wallet'!$A$1:$M$5000,11,FALSE)),"NOT VALID")</f>
        <v>NOT VALID</v>
      </c>
      <c r="AA260" s="31" t="e">
        <f t="shared" si="7"/>
        <v>#VALUE!</v>
      </c>
    </row>
    <row r="261" spans="1:27" x14ac:dyDescent="0.25">
      <c r="A261" t="str">
        <f t="shared" si="6"/>
        <v>1526064757</v>
      </c>
      <c r="B261" s="1">
        <v>252</v>
      </c>
      <c r="C261">
        <v>1526064757</v>
      </c>
      <c r="D261" t="s">
        <v>42</v>
      </c>
      <c r="E261" t="s">
        <v>43</v>
      </c>
      <c r="F261" s="9">
        <v>63650</v>
      </c>
      <c r="G261" s="2">
        <v>44046</v>
      </c>
      <c r="H261" s="3">
        <v>0.84670138888888891</v>
      </c>
      <c r="I261" t="s">
        <v>44</v>
      </c>
      <c r="J261">
        <v>64068182701</v>
      </c>
      <c r="K261" s="4" t="s">
        <v>101</v>
      </c>
      <c r="N261" t="str">
        <f>IFERROR(IFERROR(VLOOKUP($A261,'K-NETT'!$A$1:$AF$37898,1,FALSE),VLOOKUP($A261,'K-Wallet'!$A$1:$M$5000,1,FALSE)),"NOT VALID")</f>
        <v>NOT VALID</v>
      </c>
      <c r="O261" t="str">
        <f>IFERROR(IFERROR(VLOOKUP($A261,'K-NETT'!$A$1:$AF$37898,11,FALSE),VLOOKUP($A261,'K-Wallet'!$A$1:$M$5000,0,FALSE)),"NOT VALID")</f>
        <v>NOT VALID</v>
      </c>
      <c r="P261" t="str">
        <f>IFERROR(IFERROR(VLOOKUP($A261,'K-NETT'!$A$1:$AF$37898,14,FALSE),VLOOKUP($A261,'K-Wallet'!$A$1:$M$5000,8,FALSE)),"NOT VALID")</f>
        <v>NOT VALID</v>
      </c>
      <c r="Q261" t="str">
        <f>IFERROR(IFERROR(VLOOKUP($A261,'K-NETT'!$A$1:$AF$37898,15,FALSE),VLOOKUP($A261,'K-Wallet'!$A$1:$M$5000,9,FALSE)),"NOT VALID")</f>
        <v>NOT VALID</v>
      </c>
      <c r="R261" t="str">
        <f>IFERROR(IFERROR(VLOOKUP($A261,'K-NETT'!$A$1:$AF$37898,16,FALSE),VLOOKUP($A261,'K-Wallet'!$A$1:$M$5000,0,FALSE)),"NOT VALID")</f>
        <v>NOT VALID</v>
      </c>
      <c r="S261" t="str">
        <f>IFERROR(IFERROR(VLOOKUP($A261,'K-NETT'!$A$1:$AF$37898,17,FALSE),VLOOKUP($A261,'K-Wallet'!$A$1:$M$5000,0,FALSE)),"NOT VALID")</f>
        <v>NOT VALID</v>
      </c>
      <c r="T261" t="str">
        <f>IFERROR(IFERROR(VLOOKUP($A261,'K-NETT'!$A$1:$AF$37898,18,FALSE),VLOOKUP($A261,'K-Wallet'!$A$1:$M$5000,0,FALSE)),"NOT VALID")</f>
        <v>NOT VALID</v>
      </c>
      <c r="U261" t="str">
        <f>IFERROR(IFERROR(VLOOKUP($A261,'K-NETT'!$A$1:$AF$37898,19,FALSE),VLOOKUP($A261,'K-Wallet'!$A$1:$M$5000,0,FALSE)),"NOT VALID")</f>
        <v>NOT VALID</v>
      </c>
      <c r="V261" t="str">
        <f>IFERROR(IFERROR(VLOOKUP($A261,'K-NETT'!$A$1:$AF$37898,20,FALSE),VLOOKUP($A261,'K-Wallet'!$A$1:$M$5000,0,FALSE)),"NOT VALID")</f>
        <v>NOT VALID</v>
      </c>
      <c r="W261" t="str">
        <f>IFERROR(IFERROR(VLOOKUP($A261,'K-NETT'!$A$1:$AF$37898,22,FALSE),VLOOKUP($A261,'K-Wallet'!$A$1:$M$5000,0,FALSE)),"NOT VALID")</f>
        <v>NOT VALID</v>
      </c>
      <c r="X261" t="str">
        <f>IFERROR(IFERROR(VLOOKUP($A261,'K-NETT'!$A$1:$AF$37898,23,FALSE),VLOOKUP($A261,'K-Wallet'!$A$1:$M$5000,0,FALSE)),"NOT VALID")</f>
        <v>NOT VALID</v>
      </c>
      <c r="Y261" t="str">
        <f>IFERROR(IFERROR(VLOOKUP($A261,'K-NETT'!$A$1:$AF$37898,26,FALSE),VLOOKUP($A261,'K-Wallet'!$A$1:$M$5000,0,FALSE)),"NOT VALID")</f>
        <v>NOT VALID</v>
      </c>
      <c r="Z261" t="str">
        <f>IFERROR(IFERROR(VLOOKUP($A261,'K-NETT'!$A$1:$AF$37898,30,FALSE),VLOOKUP($A261,'K-Wallet'!$A$1:$M$5000,11,FALSE)),"NOT VALID")</f>
        <v>NOT VALID</v>
      </c>
      <c r="AA261" s="31" t="e">
        <f t="shared" si="7"/>
        <v>#VALUE!</v>
      </c>
    </row>
    <row r="262" spans="1:27" x14ac:dyDescent="0.25">
      <c r="A262" t="str">
        <f t="shared" si="6"/>
        <v>1817064425</v>
      </c>
      <c r="B262" s="1">
        <v>253</v>
      </c>
      <c r="C262">
        <v>1817064425</v>
      </c>
      <c r="D262" t="s">
        <v>42</v>
      </c>
      <c r="E262" t="s">
        <v>43</v>
      </c>
      <c r="F262" s="9">
        <v>995650</v>
      </c>
      <c r="G262" s="2">
        <v>44046</v>
      </c>
      <c r="H262" s="3">
        <v>0.84721064814814817</v>
      </c>
      <c r="I262" t="s">
        <v>44</v>
      </c>
      <c r="J262">
        <v>64068524401</v>
      </c>
      <c r="K262" s="4" t="s">
        <v>101</v>
      </c>
      <c r="N262" t="str">
        <f>IFERROR(IFERROR(VLOOKUP($A262,'K-NETT'!$A$1:$AF$37898,1,FALSE),VLOOKUP($A262,'K-Wallet'!$A$1:$M$5000,1,FALSE)),"NOT VALID")</f>
        <v>NOT VALID</v>
      </c>
      <c r="O262" t="str">
        <f>IFERROR(IFERROR(VLOOKUP($A262,'K-NETT'!$A$1:$AF$37898,11,FALSE),VLOOKUP($A262,'K-Wallet'!$A$1:$M$5000,0,FALSE)),"NOT VALID")</f>
        <v>NOT VALID</v>
      </c>
      <c r="P262" t="str">
        <f>IFERROR(IFERROR(VLOOKUP($A262,'K-NETT'!$A$1:$AF$37898,14,FALSE),VLOOKUP($A262,'K-Wallet'!$A$1:$M$5000,8,FALSE)),"NOT VALID")</f>
        <v>NOT VALID</v>
      </c>
      <c r="Q262" t="str">
        <f>IFERROR(IFERROR(VLOOKUP($A262,'K-NETT'!$A$1:$AF$37898,15,FALSE),VLOOKUP($A262,'K-Wallet'!$A$1:$M$5000,9,FALSE)),"NOT VALID")</f>
        <v>NOT VALID</v>
      </c>
      <c r="R262" t="str">
        <f>IFERROR(IFERROR(VLOOKUP($A262,'K-NETT'!$A$1:$AF$37898,16,FALSE),VLOOKUP($A262,'K-Wallet'!$A$1:$M$5000,0,FALSE)),"NOT VALID")</f>
        <v>NOT VALID</v>
      </c>
      <c r="S262" t="str">
        <f>IFERROR(IFERROR(VLOOKUP($A262,'K-NETT'!$A$1:$AF$37898,17,FALSE),VLOOKUP($A262,'K-Wallet'!$A$1:$M$5000,0,FALSE)),"NOT VALID")</f>
        <v>NOT VALID</v>
      </c>
      <c r="T262" t="str">
        <f>IFERROR(IFERROR(VLOOKUP($A262,'K-NETT'!$A$1:$AF$37898,18,FALSE),VLOOKUP($A262,'K-Wallet'!$A$1:$M$5000,0,FALSE)),"NOT VALID")</f>
        <v>NOT VALID</v>
      </c>
      <c r="U262" t="str">
        <f>IFERROR(IFERROR(VLOOKUP($A262,'K-NETT'!$A$1:$AF$37898,19,FALSE),VLOOKUP($A262,'K-Wallet'!$A$1:$M$5000,0,FALSE)),"NOT VALID")</f>
        <v>NOT VALID</v>
      </c>
      <c r="V262" t="str">
        <f>IFERROR(IFERROR(VLOOKUP($A262,'K-NETT'!$A$1:$AF$37898,20,FALSE),VLOOKUP($A262,'K-Wallet'!$A$1:$M$5000,0,FALSE)),"NOT VALID")</f>
        <v>NOT VALID</v>
      </c>
      <c r="W262" t="str">
        <f>IFERROR(IFERROR(VLOOKUP($A262,'K-NETT'!$A$1:$AF$37898,22,FALSE),VLOOKUP($A262,'K-Wallet'!$A$1:$M$5000,0,FALSE)),"NOT VALID")</f>
        <v>NOT VALID</v>
      </c>
      <c r="X262" t="str">
        <f>IFERROR(IFERROR(VLOOKUP($A262,'K-NETT'!$A$1:$AF$37898,23,FALSE),VLOOKUP($A262,'K-Wallet'!$A$1:$M$5000,0,FALSE)),"NOT VALID")</f>
        <v>NOT VALID</v>
      </c>
      <c r="Y262" t="str">
        <f>IFERROR(IFERROR(VLOOKUP($A262,'K-NETT'!$A$1:$AF$37898,26,FALSE),VLOOKUP($A262,'K-Wallet'!$A$1:$M$5000,0,FALSE)),"NOT VALID")</f>
        <v>NOT VALID</v>
      </c>
      <c r="Z262" t="str">
        <f>IFERROR(IFERROR(VLOOKUP($A262,'K-NETT'!$A$1:$AF$37898,30,FALSE),VLOOKUP($A262,'K-Wallet'!$A$1:$M$5000,11,FALSE)),"NOT VALID")</f>
        <v>NOT VALID</v>
      </c>
      <c r="AA262" s="31" t="e">
        <f t="shared" si="7"/>
        <v>#VALUE!</v>
      </c>
    </row>
    <row r="263" spans="1:27" x14ac:dyDescent="0.25">
      <c r="A263" t="str">
        <f t="shared" si="6"/>
        <v>1470164067</v>
      </c>
      <c r="B263" s="1">
        <v>254</v>
      </c>
      <c r="C263">
        <v>1470164067</v>
      </c>
      <c r="D263" t="s">
        <v>42</v>
      </c>
      <c r="E263" t="s">
        <v>43</v>
      </c>
      <c r="F263" s="9">
        <v>684650</v>
      </c>
      <c r="G263" s="2">
        <v>44046</v>
      </c>
      <c r="H263" s="3">
        <v>0.85150462962962958</v>
      </c>
      <c r="I263" t="s">
        <v>44</v>
      </c>
      <c r="J263">
        <v>64070151901</v>
      </c>
      <c r="K263" s="4" t="s">
        <v>101</v>
      </c>
      <c r="N263" t="str">
        <f>IFERROR(IFERROR(VLOOKUP($A263,'K-NETT'!$A$1:$AF$37898,1,FALSE),VLOOKUP($A263,'K-Wallet'!$A$1:$M$5000,1,FALSE)),"NOT VALID")</f>
        <v>NOT VALID</v>
      </c>
      <c r="O263" t="str">
        <f>IFERROR(IFERROR(VLOOKUP($A263,'K-NETT'!$A$1:$AF$37898,11,FALSE),VLOOKUP($A263,'K-Wallet'!$A$1:$M$5000,0,FALSE)),"NOT VALID")</f>
        <v>NOT VALID</v>
      </c>
      <c r="P263" t="str">
        <f>IFERROR(IFERROR(VLOOKUP($A263,'K-NETT'!$A$1:$AF$37898,14,FALSE),VLOOKUP($A263,'K-Wallet'!$A$1:$M$5000,8,FALSE)),"NOT VALID")</f>
        <v>NOT VALID</v>
      </c>
      <c r="Q263" t="str">
        <f>IFERROR(IFERROR(VLOOKUP($A263,'K-NETT'!$A$1:$AF$37898,15,FALSE),VLOOKUP($A263,'K-Wallet'!$A$1:$M$5000,9,FALSE)),"NOT VALID")</f>
        <v>NOT VALID</v>
      </c>
      <c r="R263" t="str">
        <f>IFERROR(IFERROR(VLOOKUP($A263,'K-NETT'!$A$1:$AF$37898,16,FALSE),VLOOKUP($A263,'K-Wallet'!$A$1:$M$5000,0,FALSE)),"NOT VALID")</f>
        <v>NOT VALID</v>
      </c>
      <c r="S263" t="str">
        <f>IFERROR(IFERROR(VLOOKUP($A263,'K-NETT'!$A$1:$AF$37898,17,FALSE),VLOOKUP($A263,'K-Wallet'!$A$1:$M$5000,0,FALSE)),"NOT VALID")</f>
        <v>NOT VALID</v>
      </c>
      <c r="T263" t="str">
        <f>IFERROR(IFERROR(VLOOKUP($A263,'K-NETT'!$A$1:$AF$37898,18,FALSE),VLOOKUP($A263,'K-Wallet'!$A$1:$M$5000,0,FALSE)),"NOT VALID")</f>
        <v>NOT VALID</v>
      </c>
      <c r="U263" t="str">
        <f>IFERROR(IFERROR(VLOOKUP($A263,'K-NETT'!$A$1:$AF$37898,19,FALSE),VLOOKUP($A263,'K-Wallet'!$A$1:$M$5000,0,FALSE)),"NOT VALID")</f>
        <v>NOT VALID</v>
      </c>
      <c r="V263" t="str">
        <f>IFERROR(IFERROR(VLOOKUP($A263,'K-NETT'!$A$1:$AF$37898,20,FALSE),VLOOKUP($A263,'K-Wallet'!$A$1:$M$5000,0,FALSE)),"NOT VALID")</f>
        <v>NOT VALID</v>
      </c>
      <c r="W263" t="str">
        <f>IFERROR(IFERROR(VLOOKUP($A263,'K-NETT'!$A$1:$AF$37898,22,FALSE),VLOOKUP($A263,'K-Wallet'!$A$1:$M$5000,0,FALSE)),"NOT VALID")</f>
        <v>NOT VALID</v>
      </c>
      <c r="X263" t="str">
        <f>IFERROR(IFERROR(VLOOKUP($A263,'K-NETT'!$A$1:$AF$37898,23,FALSE),VLOOKUP($A263,'K-Wallet'!$A$1:$M$5000,0,FALSE)),"NOT VALID")</f>
        <v>NOT VALID</v>
      </c>
      <c r="Y263" t="str">
        <f>IFERROR(IFERROR(VLOOKUP($A263,'K-NETT'!$A$1:$AF$37898,26,FALSE),VLOOKUP($A263,'K-Wallet'!$A$1:$M$5000,0,FALSE)),"NOT VALID")</f>
        <v>NOT VALID</v>
      </c>
      <c r="Z263" t="str">
        <f>IFERROR(IFERROR(VLOOKUP($A263,'K-NETT'!$A$1:$AF$37898,30,FALSE),VLOOKUP($A263,'K-Wallet'!$A$1:$M$5000,11,FALSE)),"NOT VALID")</f>
        <v>NOT VALID</v>
      </c>
      <c r="AA263" s="31" t="e">
        <f t="shared" si="7"/>
        <v>#VALUE!</v>
      </c>
    </row>
    <row r="264" spans="1:27" x14ac:dyDescent="0.25">
      <c r="A264" t="str">
        <f t="shared" si="6"/>
        <v>1707164511</v>
      </c>
      <c r="B264" s="1">
        <v>255</v>
      </c>
      <c r="C264">
        <v>1707164511</v>
      </c>
      <c r="D264" t="s">
        <v>42</v>
      </c>
      <c r="E264" t="s">
        <v>43</v>
      </c>
      <c r="F264" s="9">
        <v>56650</v>
      </c>
      <c r="G264" s="2">
        <v>44046</v>
      </c>
      <c r="H264" s="3">
        <v>0.85846064814814815</v>
      </c>
      <c r="I264" t="s">
        <v>44</v>
      </c>
      <c r="J264">
        <v>64072794601</v>
      </c>
      <c r="K264" s="4" t="s">
        <v>101</v>
      </c>
      <c r="N264" t="str">
        <f>IFERROR(IFERROR(VLOOKUP($A264,'K-NETT'!$A$1:$AF$37898,1,FALSE),VLOOKUP($A264,'K-Wallet'!$A$1:$M$5000,1,FALSE)),"NOT VALID")</f>
        <v>NOT VALID</v>
      </c>
      <c r="O264" t="str">
        <f>IFERROR(IFERROR(VLOOKUP($A264,'K-NETT'!$A$1:$AF$37898,11,FALSE),VLOOKUP($A264,'K-Wallet'!$A$1:$M$5000,0,FALSE)),"NOT VALID")</f>
        <v>NOT VALID</v>
      </c>
      <c r="P264" t="str">
        <f>IFERROR(IFERROR(VLOOKUP($A264,'K-NETT'!$A$1:$AF$37898,14,FALSE),VLOOKUP($A264,'K-Wallet'!$A$1:$M$5000,8,FALSE)),"NOT VALID")</f>
        <v>NOT VALID</v>
      </c>
      <c r="Q264" t="str">
        <f>IFERROR(IFERROR(VLOOKUP($A264,'K-NETT'!$A$1:$AF$37898,15,FALSE),VLOOKUP($A264,'K-Wallet'!$A$1:$M$5000,9,FALSE)),"NOT VALID")</f>
        <v>NOT VALID</v>
      </c>
      <c r="R264" t="str">
        <f>IFERROR(IFERROR(VLOOKUP($A264,'K-NETT'!$A$1:$AF$37898,16,FALSE),VLOOKUP($A264,'K-Wallet'!$A$1:$M$5000,0,FALSE)),"NOT VALID")</f>
        <v>NOT VALID</v>
      </c>
      <c r="S264" t="str">
        <f>IFERROR(IFERROR(VLOOKUP($A264,'K-NETT'!$A$1:$AF$37898,17,FALSE),VLOOKUP($A264,'K-Wallet'!$A$1:$M$5000,0,FALSE)),"NOT VALID")</f>
        <v>NOT VALID</v>
      </c>
      <c r="T264" t="str">
        <f>IFERROR(IFERROR(VLOOKUP($A264,'K-NETT'!$A$1:$AF$37898,18,FALSE),VLOOKUP($A264,'K-Wallet'!$A$1:$M$5000,0,FALSE)),"NOT VALID")</f>
        <v>NOT VALID</v>
      </c>
      <c r="U264" t="str">
        <f>IFERROR(IFERROR(VLOOKUP($A264,'K-NETT'!$A$1:$AF$37898,19,FALSE),VLOOKUP($A264,'K-Wallet'!$A$1:$M$5000,0,FALSE)),"NOT VALID")</f>
        <v>NOT VALID</v>
      </c>
      <c r="V264" t="str">
        <f>IFERROR(IFERROR(VLOOKUP($A264,'K-NETT'!$A$1:$AF$37898,20,FALSE),VLOOKUP($A264,'K-Wallet'!$A$1:$M$5000,0,FALSE)),"NOT VALID")</f>
        <v>NOT VALID</v>
      </c>
      <c r="W264" t="str">
        <f>IFERROR(IFERROR(VLOOKUP($A264,'K-NETT'!$A$1:$AF$37898,22,FALSE),VLOOKUP($A264,'K-Wallet'!$A$1:$M$5000,0,FALSE)),"NOT VALID")</f>
        <v>NOT VALID</v>
      </c>
      <c r="X264" t="str">
        <f>IFERROR(IFERROR(VLOOKUP($A264,'K-NETT'!$A$1:$AF$37898,23,FALSE),VLOOKUP($A264,'K-Wallet'!$A$1:$M$5000,0,FALSE)),"NOT VALID")</f>
        <v>NOT VALID</v>
      </c>
      <c r="Y264" t="str">
        <f>IFERROR(IFERROR(VLOOKUP($A264,'K-NETT'!$A$1:$AF$37898,26,FALSE),VLOOKUP($A264,'K-Wallet'!$A$1:$M$5000,0,FALSE)),"NOT VALID")</f>
        <v>NOT VALID</v>
      </c>
      <c r="Z264" t="str">
        <f>IFERROR(IFERROR(VLOOKUP($A264,'K-NETT'!$A$1:$AF$37898,30,FALSE),VLOOKUP($A264,'K-Wallet'!$A$1:$M$5000,11,FALSE)),"NOT VALID")</f>
        <v>NOT VALID</v>
      </c>
      <c r="AA264" s="31" t="e">
        <f t="shared" si="7"/>
        <v>#VALUE!</v>
      </c>
    </row>
    <row r="265" spans="1:27" x14ac:dyDescent="0.25">
      <c r="A265" t="str">
        <f t="shared" si="6"/>
        <v>1334164403</v>
      </c>
      <c r="B265" s="1">
        <v>256</v>
      </c>
      <c r="C265">
        <v>1334164403</v>
      </c>
      <c r="D265" t="s">
        <v>42</v>
      </c>
      <c r="E265" t="s">
        <v>43</v>
      </c>
      <c r="F265" s="9">
        <v>1656650</v>
      </c>
      <c r="G265" s="2">
        <v>44046</v>
      </c>
      <c r="H265" s="3">
        <v>0.86052083333333329</v>
      </c>
      <c r="I265" t="s">
        <v>71</v>
      </c>
      <c r="J265">
        <v>64073475201</v>
      </c>
      <c r="K265" s="4" t="s">
        <v>101</v>
      </c>
      <c r="N265" t="str">
        <f>IFERROR(IFERROR(VLOOKUP($A265,'K-NETT'!$A$1:$AF$37898,1,FALSE),VLOOKUP($A265,'K-Wallet'!$A$1:$M$5000,1,FALSE)),"NOT VALID")</f>
        <v>NOT VALID</v>
      </c>
      <c r="O265" t="str">
        <f>IFERROR(IFERROR(VLOOKUP($A265,'K-NETT'!$A$1:$AF$37898,11,FALSE),VLOOKUP($A265,'K-Wallet'!$A$1:$M$5000,0,FALSE)),"NOT VALID")</f>
        <v>NOT VALID</v>
      </c>
      <c r="P265" t="str">
        <f>IFERROR(IFERROR(VLOOKUP($A265,'K-NETT'!$A$1:$AF$37898,14,FALSE),VLOOKUP($A265,'K-Wallet'!$A$1:$M$5000,8,FALSE)),"NOT VALID")</f>
        <v>NOT VALID</v>
      </c>
      <c r="Q265" t="str">
        <f>IFERROR(IFERROR(VLOOKUP($A265,'K-NETT'!$A$1:$AF$37898,15,FALSE),VLOOKUP($A265,'K-Wallet'!$A$1:$M$5000,9,FALSE)),"NOT VALID")</f>
        <v>NOT VALID</v>
      </c>
      <c r="R265" t="str">
        <f>IFERROR(IFERROR(VLOOKUP($A265,'K-NETT'!$A$1:$AF$37898,16,FALSE),VLOOKUP($A265,'K-Wallet'!$A$1:$M$5000,0,FALSE)),"NOT VALID")</f>
        <v>NOT VALID</v>
      </c>
      <c r="S265" t="str">
        <f>IFERROR(IFERROR(VLOOKUP($A265,'K-NETT'!$A$1:$AF$37898,17,FALSE),VLOOKUP($A265,'K-Wallet'!$A$1:$M$5000,0,FALSE)),"NOT VALID")</f>
        <v>NOT VALID</v>
      </c>
      <c r="T265" t="str">
        <f>IFERROR(IFERROR(VLOOKUP($A265,'K-NETT'!$A$1:$AF$37898,18,FALSE),VLOOKUP($A265,'K-Wallet'!$A$1:$M$5000,0,FALSE)),"NOT VALID")</f>
        <v>NOT VALID</v>
      </c>
      <c r="U265" t="str">
        <f>IFERROR(IFERROR(VLOOKUP($A265,'K-NETT'!$A$1:$AF$37898,19,FALSE),VLOOKUP($A265,'K-Wallet'!$A$1:$M$5000,0,FALSE)),"NOT VALID")</f>
        <v>NOT VALID</v>
      </c>
      <c r="V265" t="str">
        <f>IFERROR(IFERROR(VLOOKUP($A265,'K-NETT'!$A$1:$AF$37898,20,FALSE),VLOOKUP($A265,'K-Wallet'!$A$1:$M$5000,0,FALSE)),"NOT VALID")</f>
        <v>NOT VALID</v>
      </c>
      <c r="W265" t="str">
        <f>IFERROR(IFERROR(VLOOKUP($A265,'K-NETT'!$A$1:$AF$37898,22,FALSE),VLOOKUP($A265,'K-Wallet'!$A$1:$M$5000,0,FALSE)),"NOT VALID")</f>
        <v>NOT VALID</v>
      </c>
      <c r="X265" t="str">
        <f>IFERROR(IFERROR(VLOOKUP($A265,'K-NETT'!$A$1:$AF$37898,23,FALSE),VLOOKUP($A265,'K-Wallet'!$A$1:$M$5000,0,FALSE)),"NOT VALID")</f>
        <v>NOT VALID</v>
      </c>
      <c r="Y265" t="str">
        <f>IFERROR(IFERROR(VLOOKUP($A265,'K-NETT'!$A$1:$AF$37898,26,FALSE),VLOOKUP($A265,'K-Wallet'!$A$1:$M$5000,0,FALSE)),"NOT VALID")</f>
        <v>NOT VALID</v>
      </c>
      <c r="Z265" t="str">
        <f>IFERROR(IFERROR(VLOOKUP($A265,'K-NETT'!$A$1:$AF$37898,30,FALSE),VLOOKUP($A265,'K-Wallet'!$A$1:$M$5000,11,FALSE)),"NOT VALID")</f>
        <v>NOT VALID</v>
      </c>
      <c r="AA265" s="31" t="e">
        <f t="shared" si="7"/>
        <v>#VALUE!</v>
      </c>
    </row>
    <row r="266" spans="1:27" x14ac:dyDescent="0.25">
      <c r="B266" s="1"/>
      <c r="F266" s="9">
        <f>SUM(F10:F265)</f>
        <v>190716900</v>
      </c>
      <c r="G266" s="2"/>
      <c r="H266" s="3"/>
      <c r="K266" s="4"/>
    </row>
    <row r="267" spans="1:27" x14ac:dyDescent="0.25">
      <c r="C267" t="s">
        <v>72</v>
      </c>
      <c r="D267" t="s">
        <v>73</v>
      </c>
      <c r="E267">
        <v>256</v>
      </c>
    </row>
    <row r="268" spans="1:27" x14ac:dyDescent="0.25">
      <c r="C268" t="s">
        <v>74</v>
      </c>
      <c r="D268" t="s">
        <v>75</v>
      </c>
      <c r="E268" t="s">
        <v>76</v>
      </c>
      <c r="F268" s="9">
        <v>190716900</v>
      </c>
    </row>
    <row r="270" spans="1:27" x14ac:dyDescent="0.25">
      <c r="C270" t="s">
        <v>77</v>
      </c>
      <c r="D270" t="s">
        <v>73</v>
      </c>
      <c r="E270">
        <v>256</v>
      </c>
    </row>
    <row r="271" spans="1:27" x14ac:dyDescent="0.25">
      <c r="C271" t="s">
        <v>78</v>
      </c>
      <c r="D271" t="s">
        <v>79</v>
      </c>
      <c r="E271" t="s">
        <v>76</v>
      </c>
      <c r="F271" s="9">
        <v>190716900</v>
      </c>
    </row>
  </sheetData>
  <conditionalFormatting sqref="N10">
    <cfRule type="cellIs" dxfId="974" priority="76" stopIfTrue="1" operator="equal">
      <formula>"not valid"</formula>
    </cfRule>
    <cfRule type="cellIs" dxfId="973" priority="77" stopIfTrue="1" operator="equal">
      <formula>"Topup K-Wallet"</formula>
    </cfRule>
    <cfRule type="cellIs" dxfId="972" priority="78" stopIfTrue="1" operator="equal">
      <formula>"Transaksi"</formula>
    </cfRule>
  </conditionalFormatting>
  <conditionalFormatting sqref="N11:N265">
    <cfRule type="cellIs" dxfId="971" priority="73" stopIfTrue="1" operator="equal">
      <formula>"not valid"</formula>
    </cfRule>
    <cfRule type="cellIs" dxfId="970" priority="74" stopIfTrue="1" operator="equal">
      <formula>"Topup K-Wallet"</formula>
    </cfRule>
    <cfRule type="cellIs" dxfId="969" priority="75" stopIfTrue="1" operator="equal">
      <formula>"Transaksi"</formula>
    </cfRule>
  </conditionalFormatting>
  <conditionalFormatting sqref="O10">
    <cfRule type="cellIs" dxfId="968" priority="70" stopIfTrue="1" operator="equal">
      <formula>"not valid"</formula>
    </cfRule>
    <cfRule type="cellIs" dxfId="967" priority="71" stopIfTrue="1" operator="equal">
      <formula>"Topup K-Wallet"</formula>
    </cfRule>
    <cfRule type="cellIs" dxfId="966" priority="72" stopIfTrue="1" operator="equal">
      <formula>"Transaksi"</formula>
    </cfRule>
  </conditionalFormatting>
  <conditionalFormatting sqref="P10">
    <cfRule type="cellIs" dxfId="965" priority="67" stopIfTrue="1" operator="equal">
      <formula>"not valid"</formula>
    </cfRule>
    <cfRule type="cellIs" dxfId="964" priority="68" stopIfTrue="1" operator="equal">
      <formula>"Topup K-Wallet"</formula>
    </cfRule>
    <cfRule type="cellIs" dxfId="963" priority="69" stopIfTrue="1" operator="equal">
      <formula>"Transaksi"</formula>
    </cfRule>
  </conditionalFormatting>
  <conditionalFormatting sqref="Q10">
    <cfRule type="cellIs" dxfId="962" priority="64" stopIfTrue="1" operator="equal">
      <formula>"not valid"</formula>
    </cfRule>
    <cfRule type="cellIs" dxfId="961" priority="65" stopIfTrue="1" operator="equal">
      <formula>"Topup K-Wallet"</formula>
    </cfRule>
    <cfRule type="cellIs" dxfId="960" priority="66" stopIfTrue="1" operator="equal">
      <formula>"Transaksi"</formula>
    </cfRule>
  </conditionalFormatting>
  <conditionalFormatting sqref="R10">
    <cfRule type="cellIs" dxfId="959" priority="61" stopIfTrue="1" operator="equal">
      <formula>"not valid"</formula>
    </cfRule>
    <cfRule type="cellIs" dxfId="958" priority="62" stopIfTrue="1" operator="equal">
      <formula>"Topup K-Wallet"</formula>
    </cfRule>
    <cfRule type="cellIs" dxfId="957" priority="63" stopIfTrue="1" operator="equal">
      <formula>"Transaksi"</formula>
    </cfRule>
  </conditionalFormatting>
  <conditionalFormatting sqref="S10">
    <cfRule type="cellIs" dxfId="956" priority="58" stopIfTrue="1" operator="equal">
      <formula>"not valid"</formula>
    </cfRule>
    <cfRule type="cellIs" dxfId="955" priority="59" stopIfTrue="1" operator="equal">
      <formula>"Topup K-Wallet"</formula>
    </cfRule>
    <cfRule type="cellIs" dxfId="954" priority="60" stopIfTrue="1" operator="equal">
      <formula>"Transaksi"</formula>
    </cfRule>
  </conditionalFormatting>
  <conditionalFormatting sqref="T10">
    <cfRule type="cellIs" dxfId="953" priority="55" stopIfTrue="1" operator="equal">
      <formula>"not valid"</formula>
    </cfRule>
    <cfRule type="cellIs" dxfId="952" priority="56" stopIfTrue="1" operator="equal">
      <formula>"Topup K-Wallet"</formula>
    </cfRule>
    <cfRule type="cellIs" dxfId="951" priority="57" stopIfTrue="1" operator="equal">
      <formula>"Transaksi"</formula>
    </cfRule>
  </conditionalFormatting>
  <conditionalFormatting sqref="U10">
    <cfRule type="cellIs" dxfId="950" priority="52" stopIfTrue="1" operator="equal">
      <formula>"not valid"</formula>
    </cfRule>
    <cfRule type="cellIs" dxfId="949" priority="53" stopIfTrue="1" operator="equal">
      <formula>"Topup K-Wallet"</formula>
    </cfRule>
    <cfRule type="cellIs" dxfId="948" priority="54" stopIfTrue="1" operator="equal">
      <formula>"Transaksi"</formula>
    </cfRule>
  </conditionalFormatting>
  <conditionalFormatting sqref="V10">
    <cfRule type="cellIs" dxfId="947" priority="49" stopIfTrue="1" operator="equal">
      <formula>"not valid"</formula>
    </cfRule>
    <cfRule type="cellIs" dxfId="946" priority="50" stopIfTrue="1" operator="equal">
      <formula>"Topup K-Wallet"</formula>
    </cfRule>
    <cfRule type="cellIs" dxfId="945" priority="51" stopIfTrue="1" operator="equal">
      <formula>"Transaksi"</formula>
    </cfRule>
  </conditionalFormatting>
  <conditionalFormatting sqref="W10">
    <cfRule type="cellIs" dxfId="944" priority="46" stopIfTrue="1" operator="equal">
      <formula>"not valid"</formula>
    </cfRule>
    <cfRule type="cellIs" dxfId="943" priority="47" stopIfTrue="1" operator="equal">
      <formula>"Topup K-Wallet"</formula>
    </cfRule>
    <cfRule type="cellIs" dxfId="942" priority="48" stopIfTrue="1" operator="equal">
      <formula>"Transaksi"</formula>
    </cfRule>
  </conditionalFormatting>
  <conditionalFormatting sqref="X10">
    <cfRule type="cellIs" dxfId="941" priority="43" stopIfTrue="1" operator="equal">
      <formula>"not valid"</formula>
    </cfRule>
    <cfRule type="cellIs" dxfId="940" priority="44" stopIfTrue="1" operator="equal">
      <formula>"Topup K-Wallet"</formula>
    </cfRule>
    <cfRule type="cellIs" dxfId="939" priority="45" stopIfTrue="1" operator="equal">
      <formula>"Transaksi"</formula>
    </cfRule>
  </conditionalFormatting>
  <conditionalFormatting sqref="Y10">
    <cfRule type="cellIs" dxfId="938" priority="40" stopIfTrue="1" operator="equal">
      <formula>"not valid"</formula>
    </cfRule>
    <cfRule type="cellIs" dxfId="937" priority="41" stopIfTrue="1" operator="equal">
      <formula>"Topup K-Wallet"</formula>
    </cfRule>
    <cfRule type="cellIs" dxfId="936" priority="42" stopIfTrue="1" operator="equal">
      <formula>"Transaksi"</formula>
    </cfRule>
  </conditionalFormatting>
  <conditionalFormatting sqref="Z10">
    <cfRule type="cellIs" dxfId="935" priority="37" stopIfTrue="1" operator="equal">
      <formula>"not valid"</formula>
    </cfRule>
    <cfRule type="cellIs" dxfId="934" priority="38" stopIfTrue="1" operator="equal">
      <formula>"Topup K-Wallet"</formula>
    </cfRule>
    <cfRule type="cellIs" dxfId="933" priority="39" stopIfTrue="1" operator="equal">
      <formula>"Transaksi"</formula>
    </cfRule>
  </conditionalFormatting>
  <conditionalFormatting sqref="O11:O265">
    <cfRule type="cellIs" dxfId="932" priority="34" stopIfTrue="1" operator="equal">
      <formula>"not valid"</formula>
    </cfRule>
    <cfRule type="cellIs" dxfId="931" priority="35" stopIfTrue="1" operator="equal">
      <formula>"Topup K-Wallet"</formula>
    </cfRule>
    <cfRule type="cellIs" dxfId="930" priority="36" stopIfTrue="1" operator="equal">
      <formula>"Transaksi"</formula>
    </cfRule>
  </conditionalFormatting>
  <conditionalFormatting sqref="P11:P265">
    <cfRule type="cellIs" dxfId="929" priority="31" stopIfTrue="1" operator="equal">
      <formula>"not valid"</formula>
    </cfRule>
    <cfRule type="cellIs" dxfId="928" priority="32" stopIfTrue="1" operator="equal">
      <formula>"Topup K-Wallet"</formula>
    </cfRule>
    <cfRule type="cellIs" dxfId="927" priority="33" stopIfTrue="1" operator="equal">
      <formula>"Transaksi"</formula>
    </cfRule>
  </conditionalFormatting>
  <conditionalFormatting sqref="Q11:Q265">
    <cfRule type="cellIs" dxfId="926" priority="28" stopIfTrue="1" operator="equal">
      <formula>"not valid"</formula>
    </cfRule>
    <cfRule type="cellIs" dxfId="925" priority="29" stopIfTrue="1" operator="equal">
      <formula>"Topup K-Wallet"</formula>
    </cfRule>
    <cfRule type="cellIs" dxfId="924" priority="30" stopIfTrue="1" operator="equal">
      <formula>"Transaksi"</formula>
    </cfRule>
  </conditionalFormatting>
  <conditionalFormatting sqref="R11:R265">
    <cfRule type="cellIs" dxfId="923" priority="25" stopIfTrue="1" operator="equal">
      <formula>"not valid"</formula>
    </cfRule>
    <cfRule type="cellIs" dxfId="922" priority="26" stopIfTrue="1" operator="equal">
      <formula>"Topup K-Wallet"</formula>
    </cfRule>
    <cfRule type="cellIs" dxfId="921" priority="27" stopIfTrue="1" operator="equal">
      <formula>"Transaksi"</formula>
    </cfRule>
  </conditionalFormatting>
  <conditionalFormatting sqref="S11:S265">
    <cfRule type="cellIs" dxfId="920" priority="22" stopIfTrue="1" operator="equal">
      <formula>"not valid"</formula>
    </cfRule>
    <cfRule type="cellIs" dxfId="919" priority="23" stopIfTrue="1" operator="equal">
      <formula>"Topup K-Wallet"</formula>
    </cfRule>
    <cfRule type="cellIs" dxfId="918" priority="24" stopIfTrue="1" operator="equal">
      <formula>"Transaksi"</formula>
    </cfRule>
  </conditionalFormatting>
  <conditionalFormatting sqref="T11:T265">
    <cfRule type="cellIs" dxfId="917" priority="19" stopIfTrue="1" operator="equal">
      <formula>"not valid"</formula>
    </cfRule>
    <cfRule type="cellIs" dxfId="916" priority="20" stopIfTrue="1" operator="equal">
      <formula>"Topup K-Wallet"</formula>
    </cfRule>
    <cfRule type="cellIs" dxfId="915" priority="21" stopIfTrue="1" operator="equal">
      <formula>"Transaksi"</formula>
    </cfRule>
  </conditionalFormatting>
  <conditionalFormatting sqref="U11:U265">
    <cfRule type="cellIs" dxfId="914" priority="16" stopIfTrue="1" operator="equal">
      <formula>"not valid"</formula>
    </cfRule>
    <cfRule type="cellIs" dxfId="913" priority="17" stopIfTrue="1" operator="equal">
      <formula>"Topup K-Wallet"</formula>
    </cfRule>
    <cfRule type="cellIs" dxfId="912" priority="18" stopIfTrue="1" operator="equal">
      <formula>"Transaksi"</formula>
    </cfRule>
  </conditionalFormatting>
  <conditionalFormatting sqref="V11:V265">
    <cfRule type="cellIs" dxfId="911" priority="13" stopIfTrue="1" operator="equal">
      <formula>"not valid"</formula>
    </cfRule>
    <cfRule type="cellIs" dxfId="910" priority="14" stopIfTrue="1" operator="equal">
      <formula>"Topup K-Wallet"</formula>
    </cfRule>
    <cfRule type="cellIs" dxfId="909" priority="15" stopIfTrue="1" operator="equal">
      <formula>"Transaksi"</formula>
    </cfRule>
  </conditionalFormatting>
  <conditionalFormatting sqref="W11:W265">
    <cfRule type="cellIs" dxfId="908" priority="10" stopIfTrue="1" operator="equal">
      <formula>"not valid"</formula>
    </cfRule>
    <cfRule type="cellIs" dxfId="907" priority="11" stopIfTrue="1" operator="equal">
      <formula>"Topup K-Wallet"</formula>
    </cfRule>
    <cfRule type="cellIs" dxfId="906" priority="12" stopIfTrue="1" operator="equal">
      <formula>"Transaksi"</formula>
    </cfRule>
  </conditionalFormatting>
  <conditionalFormatting sqref="X11:X265">
    <cfRule type="cellIs" dxfId="905" priority="7" stopIfTrue="1" operator="equal">
      <formula>"not valid"</formula>
    </cfRule>
    <cfRule type="cellIs" dxfId="904" priority="8" stopIfTrue="1" operator="equal">
      <formula>"Topup K-Wallet"</formula>
    </cfRule>
    <cfRule type="cellIs" dxfId="903" priority="9" stopIfTrue="1" operator="equal">
      <formula>"Transaksi"</formula>
    </cfRule>
  </conditionalFormatting>
  <conditionalFormatting sqref="Y11:Y265">
    <cfRule type="cellIs" dxfId="902" priority="4" stopIfTrue="1" operator="equal">
      <formula>"not valid"</formula>
    </cfRule>
    <cfRule type="cellIs" dxfId="901" priority="5" stopIfTrue="1" operator="equal">
      <formula>"Topup K-Wallet"</formula>
    </cfRule>
    <cfRule type="cellIs" dxfId="900" priority="6" stopIfTrue="1" operator="equal">
      <formula>"Transaksi"</formula>
    </cfRule>
  </conditionalFormatting>
  <conditionalFormatting sqref="Z11:Z265">
    <cfRule type="cellIs" dxfId="899" priority="1" stopIfTrue="1" operator="equal">
      <formula>"not valid"</formula>
    </cfRule>
    <cfRule type="cellIs" dxfId="898" priority="2" stopIfTrue="1" operator="equal">
      <formula>"Topup K-Wallet"</formula>
    </cfRule>
    <cfRule type="cellIs" dxfId="897" priority="3" stopIfTrue="1" operator="equal">
      <formula>"Transaksi"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65"/>
  <sheetViews>
    <sheetView workbookViewId="0">
      <selection activeCell="R19" sqref="R19"/>
    </sheetView>
  </sheetViews>
  <sheetFormatPr defaultRowHeight="15" x14ac:dyDescent="0.25"/>
  <cols>
    <col min="7" max="10" width="0" hidden="1" customWidth="1"/>
    <col min="12" max="13" width="0" hidden="1" customWidth="1"/>
  </cols>
  <sheetData>
    <row r="1" spans="1:27" x14ac:dyDescent="0.25">
      <c r="B1" t="s">
        <v>1135</v>
      </c>
      <c r="C1" t="s">
        <v>1136</v>
      </c>
      <c r="D1" t="s">
        <v>2</v>
      </c>
      <c r="E1" t="s">
        <v>1653</v>
      </c>
      <c r="F1" t="s">
        <v>1654</v>
      </c>
      <c r="G1" t="s">
        <v>5</v>
      </c>
      <c r="H1" t="s">
        <v>6</v>
      </c>
      <c r="J1" t="s">
        <v>1648</v>
      </c>
      <c r="K1" t="s">
        <v>1649</v>
      </c>
    </row>
    <row r="2" spans="1:27" x14ac:dyDescent="0.25">
      <c r="B2" t="s">
        <v>1137</v>
      </c>
      <c r="C2" t="s">
        <v>1138</v>
      </c>
      <c r="E2" t="s">
        <v>1655</v>
      </c>
      <c r="F2" t="s">
        <v>1656</v>
      </c>
      <c r="G2" t="s">
        <v>12</v>
      </c>
      <c r="J2" t="s">
        <v>13</v>
      </c>
      <c r="K2" t="s">
        <v>17127</v>
      </c>
    </row>
    <row r="3" spans="1:27" x14ac:dyDescent="0.25">
      <c r="B3" t="s">
        <v>1139</v>
      </c>
      <c r="C3" t="s">
        <v>1140</v>
      </c>
      <c r="D3" t="s">
        <v>17</v>
      </c>
      <c r="J3" t="s">
        <v>18</v>
      </c>
      <c r="K3" t="s">
        <v>19</v>
      </c>
    </row>
    <row r="4" spans="1:27" x14ac:dyDescent="0.25">
      <c r="B4" t="s">
        <v>1141</v>
      </c>
      <c r="C4" t="s">
        <v>1142</v>
      </c>
      <c r="D4" t="s">
        <v>22</v>
      </c>
    </row>
    <row r="5" spans="1:27" x14ac:dyDescent="0.25">
      <c r="B5" t="s">
        <v>80</v>
      </c>
      <c r="C5" t="s">
        <v>81</v>
      </c>
      <c r="D5" t="s">
        <v>25</v>
      </c>
      <c r="E5" t="s">
        <v>29</v>
      </c>
      <c r="F5" t="s">
        <v>1657</v>
      </c>
      <c r="G5" t="s">
        <v>26</v>
      </c>
      <c r="H5" t="s">
        <v>26</v>
      </c>
      <c r="I5" t="s">
        <v>27</v>
      </c>
      <c r="J5" t="s">
        <v>24</v>
      </c>
      <c r="K5" t="s">
        <v>28</v>
      </c>
    </row>
    <row r="6" spans="1:27" x14ac:dyDescent="0.25">
      <c r="B6" t="s">
        <v>30</v>
      </c>
      <c r="C6" t="s">
        <v>31</v>
      </c>
      <c r="D6" t="s">
        <v>32</v>
      </c>
      <c r="E6" t="s">
        <v>1658</v>
      </c>
      <c r="F6" t="s">
        <v>1659</v>
      </c>
      <c r="G6" t="s">
        <v>34</v>
      </c>
      <c r="H6" t="s">
        <v>35</v>
      </c>
      <c r="I6" t="s">
        <v>36</v>
      </c>
      <c r="J6" t="s">
        <v>1650</v>
      </c>
      <c r="K6" t="s">
        <v>1651</v>
      </c>
    </row>
    <row r="7" spans="1:27" x14ac:dyDescent="0.25">
      <c r="B7" t="s">
        <v>80</v>
      </c>
      <c r="C7" t="s">
        <v>81</v>
      </c>
      <c r="D7" t="s">
        <v>25</v>
      </c>
      <c r="E7" t="s">
        <v>29</v>
      </c>
      <c r="F7" t="s">
        <v>1657</v>
      </c>
      <c r="G7" t="s">
        <v>26</v>
      </c>
      <c r="H7" t="s">
        <v>26</v>
      </c>
      <c r="I7" t="s">
        <v>27</v>
      </c>
      <c r="J7" t="s">
        <v>24</v>
      </c>
      <c r="K7" t="s">
        <v>28</v>
      </c>
      <c r="P7">
        <v>8</v>
      </c>
      <c r="Q7">
        <v>9</v>
      </c>
      <c r="Z7">
        <v>11</v>
      </c>
    </row>
    <row r="8" spans="1:27" x14ac:dyDescent="0.25">
      <c r="O8">
        <v>11</v>
      </c>
      <c r="P8">
        <v>14</v>
      </c>
      <c r="Q8">
        <v>15</v>
      </c>
      <c r="R8">
        <v>16</v>
      </c>
      <c r="S8">
        <v>17</v>
      </c>
      <c r="T8">
        <v>18</v>
      </c>
      <c r="U8">
        <v>19</v>
      </c>
      <c r="V8">
        <v>20</v>
      </c>
      <c r="W8">
        <v>22</v>
      </c>
      <c r="X8">
        <v>23</v>
      </c>
      <c r="Y8">
        <v>26</v>
      </c>
      <c r="Z8">
        <v>30</v>
      </c>
    </row>
    <row r="9" spans="1:27" x14ac:dyDescent="0.25">
      <c r="B9" t="s">
        <v>1143</v>
      </c>
      <c r="C9" t="s">
        <v>1144</v>
      </c>
      <c r="O9" t="s">
        <v>119</v>
      </c>
      <c r="P9" t="s">
        <v>122</v>
      </c>
      <c r="Q9" t="s">
        <v>123</v>
      </c>
      <c r="R9" t="s">
        <v>124</v>
      </c>
      <c r="S9" t="s">
        <v>125</v>
      </c>
      <c r="T9" t="s">
        <v>126</v>
      </c>
      <c r="U9" t="s">
        <v>127</v>
      </c>
      <c r="V9" t="s">
        <v>128</v>
      </c>
      <c r="W9" t="s">
        <v>130</v>
      </c>
      <c r="X9" t="s">
        <v>131</v>
      </c>
      <c r="Y9" t="s">
        <v>134</v>
      </c>
    </row>
    <row r="10" spans="1:27" x14ac:dyDescent="0.25">
      <c r="A10" t="str">
        <f>+K10&amp;C10</f>
        <v>1208574612</v>
      </c>
      <c r="B10">
        <v>1</v>
      </c>
      <c r="C10">
        <v>1208574612</v>
      </c>
      <c r="D10" t="s">
        <v>42</v>
      </c>
      <c r="E10" t="s">
        <v>43</v>
      </c>
      <c r="F10">
        <v>1866650</v>
      </c>
      <c r="G10" s="2">
        <v>44104</v>
      </c>
      <c r="H10" s="3">
        <v>0.89202546296296292</v>
      </c>
      <c r="I10" t="s">
        <v>44</v>
      </c>
      <c r="J10">
        <v>-79627513001</v>
      </c>
      <c r="K10" s="4" t="s">
        <v>101</v>
      </c>
      <c r="N10" t="str">
        <f>IFERROR(IFERROR(VLOOKUP($A10,'K-NETT'!$A$1:$AF$37898,1,FALSE),VLOOKUP($A10,'K-Wallet'!$A$1:$M$5000,1,FALSE)),"NOT VALID")</f>
        <v>1208574612</v>
      </c>
      <c r="O10" t="str">
        <f>IFERROR(IFERROR(VLOOKUP($A10,'K-NETT'!$A$1:$AF$37898,11,FALSE),VLOOKUP($A10,'K-Wallet'!$A$1:$M$5000,0,FALSE)),"NOT VALID")</f>
        <v>CNE2009017828</v>
      </c>
      <c r="P10" t="str">
        <f>IFERROR(IFERROR(VLOOKUP($A10,'K-NETT'!$A$1:$AF$37898,14,FALSE),VLOOKUP($A10,'K-Wallet'!$A$1:$M$5000,8,FALSE)),"NOT VALID")</f>
        <v>IDBNAGA07986</v>
      </c>
      <c r="Q10" t="str">
        <f>IFERROR(IFERROR(VLOOKUP($A10,'K-NETT'!$A$1:$AF$37898,15,FALSE),VLOOKUP($A10,'K-Wallet'!$A$1:$M$5000,9,FALSE)),"NOT VALID")</f>
        <v>YULIYANA</v>
      </c>
      <c r="R10">
        <f>IFERROR(IFERROR(VLOOKUP($A10,'K-NETT'!$A$1:$AF$37898,16,FALSE),VLOOKUP($A10,'K-Wallet'!$A$1:$M$5000,0,FALSE)),"NOT VALID")</f>
        <v>1860000</v>
      </c>
      <c r="S10">
        <f>IFERROR(IFERROR(VLOOKUP($A10,'K-NETT'!$A$1:$AF$37898,17,FALSE),VLOOKUP($A10,'K-Wallet'!$A$1:$M$5000,0,FALSE)),"NOT VALID")</f>
        <v>6650</v>
      </c>
      <c r="T10">
        <f>IFERROR(IFERROR(VLOOKUP($A10,'K-NETT'!$A$1:$AF$37898,18,FALSE),VLOOKUP($A10,'K-Wallet'!$A$1:$M$5000,0,FALSE)),"NOT VALID")</f>
        <v>0</v>
      </c>
      <c r="U10">
        <f>IFERROR(IFERROR(VLOOKUP($A10,'K-NETT'!$A$1:$AF$37898,19,FALSE),VLOOKUP($A10,'K-Wallet'!$A$1:$M$5000,0,FALSE)),"NOT VALID")</f>
        <v>0</v>
      </c>
      <c r="V10">
        <f>IFERROR(IFERROR(VLOOKUP($A10,'K-NETT'!$A$1:$AF$37898,20,FALSE),VLOOKUP($A10,'K-Wallet'!$A$1:$M$5000,0,FALSE)),"NOT VALID")</f>
        <v>0</v>
      </c>
      <c r="W10">
        <f>IFERROR(IFERROR(VLOOKUP($A10,'K-NETT'!$A$1:$AF$37898,22,FALSE),VLOOKUP($A10,'K-Wallet'!$A$1:$M$5000,0,FALSE)),"NOT VALID")</f>
        <v>0</v>
      </c>
      <c r="X10">
        <f>IFERROR(IFERROR(VLOOKUP($A10,'K-NETT'!$A$1:$AF$37898,23,FALSE),VLOOKUP($A10,'K-Wallet'!$A$1:$M$5000,0,FALSE)),"NOT VALID")</f>
        <v>0</v>
      </c>
      <c r="Y10">
        <f>IFERROR(IFERROR(VLOOKUP($A10,'K-NETT'!$A$1:$AF$37898,26,FALSE),VLOOKUP($A10,'K-Wallet'!$A$1:$M$5000,0,FALSE)),"NOT VALID")</f>
        <v>1866650</v>
      </c>
      <c r="Z10">
        <f>IFERROR(IFERROR(VLOOKUP($A10,'K-NETT'!$A$1:$AF$37898,30,FALSE),VLOOKUP($A10,'K-Wallet'!$A$1:$M$5000,11,FALSE)),"NOT VALID")</f>
        <v>0</v>
      </c>
      <c r="AA10" s="31">
        <f>+F10-Y10</f>
        <v>0</v>
      </c>
    </row>
    <row r="11" spans="1:27" x14ac:dyDescent="0.25">
      <c r="A11" t="str">
        <f t="shared" ref="A11:A74" si="0">+K11&amp;C11</f>
        <v>1061674383</v>
      </c>
      <c r="B11">
        <v>2</v>
      </c>
      <c r="C11">
        <v>1061674383</v>
      </c>
      <c r="D11" t="s">
        <v>42</v>
      </c>
      <c r="E11" t="s">
        <v>43</v>
      </c>
      <c r="F11">
        <v>978650</v>
      </c>
      <c r="G11" s="2">
        <v>44104</v>
      </c>
      <c r="H11" s="3">
        <v>0.89609953703703704</v>
      </c>
      <c r="I11" t="s">
        <v>44</v>
      </c>
      <c r="J11">
        <v>-79629130901</v>
      </c>
      <c r="K11" s="4" t="s">
        <v>101</v>
      </c>
      <c r="N11" t="str">
        <f>IFERROR(IFERROR(VLOOKUP($A11,'K-NETT'!$A$1:$AF$37898,1,FALSE),VLOOKUP($A11,'K-Wallet'!$A$1:$M$5000,1,FALSE)),"NOT VALID")</f>
        <v>1061674383</v>
      </c>
      <c r="O11" t="str">
        <f>IFERROR(IFERROR(VLOOKUP($A11,'K-NETT'!$A$1:$AF$37898,11,FALSE),VLOOKUP($A11,'K-Wallet'!$A$1:$M$5000,0,FALSE)),"NOT VALID")</f>
        <v>CNE2009017830</v>
      </c>
      <c r="P11" t="str">
        <f>IFERROR(IFERROR(VLOOKUP($A11,'K-NETT'!$A$1:$AF$37898,14,FALSE),VLOOKUP($A11,'K-Wallet'!$A$1:$M$5000,8,FALSE)),"NOT VALID")</f>
        <v>IDBNAFA12297</v>
      </c>
      <c r="Q11" t="str">
        <f>IFERROR(IFERROR(VLOOKUP($A11,'K-NETT'!$A$1:$AF$37898,15,FALSE),VLOOKUP($A11,'K-Wallet'!$A$1:$M$5000,9,FALSE)),"NOT VALID")</f>
        <v>DANA RUKHIYAT</v>
      </c>
      <c r="R11">
        <f>IFERROR(IFERROR(VLOOKUP($A11,'K-NETT'!$A$1:$AF$37898,16,FALSE),VLOOKUP($A11,'K-Wallet'!$A$1:$M$5000,0,FALSE)),"NOT VALID")</f>
        <v>950000</v>
      </c>
      <c r="S11">
        <f>IFERROR(IFERROR(VLOOKUP($A11,'K-NETT'!$A$1:$AF$37898,17,FALSE),VLOOKUP($A11,'K-Wallet'!$A$1:$M$5000,0,FALSE)),"NOT VALID")</f>
        <v>6650</v>
      </c>
      <c r="T11">
        <f>IFERROR(IFERROR(VLOOKUP($A11,'K-NETT'!$A$1:$AF$37898,18,FALSE),VLOOKUP($A11,'K-Wallet'!$A$1:$M$5000,0,FALSE)),"NOT VALID")</f>
        <v>22000</v>
      </c>
      <c r="U11">
        <f>IFERROR(IFERROR(VLOOKUP($A11,'K-NETT'!$A$1:$AF$37898,19,FALSE),VLOOKUP($A11,'K-Wallet'!$A$1:$M$5000,0,FALSE)),"NOT VALID")</f>
        <v>0</v>
      </c>
      <c r="V11">
        <f>IFERROR(IFERROR(VLOOKUP($A11,'K-NETT'!$A$1:$AF$37898,20,FALSE),VLOOKUP($A11,'K-Wallet'!$A$1:$M$5000,0,FALSE)),"NOT VALID")</f>
        <v>0</v>
      </c>
      <c r="W11">
        <f>IFERROR(IFERROR(VLOOKUP($A11,'K-NETT'!$A$1:$AF$37898,22,FALSE),VLOOKUP($A11,'K-Wallet'!$A$1:$M$5000,0,FALSE)),"NOT VALID")</f>
        <v>0</v>
      </c>
      <c r="X11">
        <f>IFERROR(IFERROR(VLOOKUP($A11,'K-NETT'!$A$1:$AF$37898,23,FALSE),VLOOKUP($A11,'K-Wallet'!$A$1:$M$5000,0,FALSE)),"NOT VALID")</f>
        <v>0</v>
      </c>
      <c r="Y11">
        <f>IFERROR(IFERROR(VLOOKUP($A11,'K-NETT'!$A$1:$AF$37898,26,FALSE),VLOOKUP($A11,'K-Wallet'!$A$1:$M$5000,0,FALSE)),"NOT VALID")</f>
        <v>978650</v>
      </c>
      <c r="Z11">
        <f>IFERROR(IFERROR(VLOOKUP($A11,'K-NETT'!$A$1:$AF$37898,30,FALSE),VLOOKUP($A11,'K-Wallet'!$A$1:$M$5000,11,FALSE)),"NOT VALID")</f>
        <v>0</v>
      </c>
      <c r="AA11" s="31">
        <f t="shared" ref="AA11:AA74" si="1">+F11-Y11</f>
        <v>0</v>
      </c>
    </row>
    <row r="12" spans="1:27" x14ac:dyDescent="0.25">
      <c r="A12" t="str">
        <f t="shared" si="0"/>
        <v>1523774982</v>
      </c>
      <c r="B12">
        <v>3</v>
      </c>
      <c r="C12">
        <v>1523774982</v>
      </c>
      <c r="D12" t="s">
        <v>42</v>
      </c>
      <c r="E12" t="s">
        <v>43</v>
      </c>
      <c r="F12">
        <v>1806650</v>
      </c>
      <c r="G12" s="2">
        <v>44104</v>
      </c>
      <c r="H12" s="3">
        <v>0.90964120370370372</v>
      </c>
      <c r="I12" t="s">
        <v>44</v>
      </c>
      <c r="J12">
        <v>-79634582101</v>
      </c>
      <c r="K12" s="4" t="s">
        <v>101</v>
      </c>
      <c r="N12" t="str">
        <f>IFERROR(IFERROR(VLOOKUP($A12,'K-NETT'!$A$1:$AF$37898,1,FALSE),VLOOKUP($A12,'K-Wallet'!$A$1:$M$5000,1,FALSE)),"NOT VALID")</f>
        <v>1523774982</v>
      </c>
      <c r="O12" t="str">
        <f>IFERROR(IFERROR(VLOOKUP($A12,'K-NETT'!$A$1:$AF$37898,11,FALSE),VLOOKUP($A12,'K-Wallet'!$A$1:$M$5000,0,FALSE)),"NOT VALID")</f>
        <v>CNE2009017834</v>
      </c>
      <c r="P12" t="str">
        <f>IFERROR(IFERROR(VLOOKUP($A12,'K-NETT'!$A$1:$AF$37898,14,FALSE),VLOOKUP($A12,'K-Wallet'!$A$1:$M$5000,8,FALSE)),"NOT VALID")</f>
        <v>IDJHAMA07305</v>
      </c>
      <c r="Q12" t="str">
        <f>IFERROR(IFERROR(VLOOKUP($A12,'K-NETT'!$A$1:$AF$37898,15,FALSE),VLOOKUP($A12,'K-Wallet'!$A$1:$M$5000,9,FALSE)),"NOT VALID")</f>
        <v>WAHYU YASI WIBOWO</v>
      </c>
      <c r="R12">
        <f>IFERROR(IFERROR(VLOOKUP($A12,'K-NETT'!$A$1:$AF$37898,16,FALSE),VLOOKUP($A12,'K-Wallet'!$A$1:$M$5000,0,FALSE)),"NOT VALID")</f>
        <v>1800000</v>
      </c>
      <c r="S12">
        <f>IFERROR(IFERROR(VLOOKUP($A12,'K-NETT'!$A$1:$AF$37898,17,FALSE),VLOOKUP($A12,'K-Wallet'!$A$1:$M$5000,0,FALSE)),"NOT VALID")</f>
        <v>6650</v>
      </c>
      <c r="T12">
        <f>IFERROR(IFERROR(VLOOKUP($A12,'K-NETT'!$A$1:$AF$37898,18,FALSE),VLOOKUP($A12,'K-Wallet'!$A$1:$M$5000,0,FALSE)),"NOT VALID")</f>
        <v>0</v>
      </c>
      <c r="U12">
        <f>IFERROR(IFERROR(VLOOKUP($A12,'K-NETT'!$A$1:$AF$37898,19,FALSE),VLOOKUP($A12,'K-Wallet'!$A$1:$M$5000,0,FALSE)),"NOT VALID")</f>
        <v>0</v>
      </c>
      <c r="V12">
        <f>IFERROR(IFERROR(VLOOKUP($A12,'K-NETT'!$A$1:$AF$37898,20,FALSE),VLOOKUP($A12,'K-Wallet'!$A$1:$M$5000,0,FALSE)),"NOT VALID")</f>
        <v>0</v>
      </c>
      <c r="W12">
        <f>IFERROR(IFERROR(VLOOKUP($A12,'K-NETT'!$A$1:$AF$37898,22,FALSE),VLOOKUP($A12,'K-Wallet'!$A$1:$M$5000,0,FALSE)),"NOT VALID")</f>
        <v>0</v>
      </c>
      <c r="X12">
        <f>IFERROR(IFERROR(VLOOKUP($A12,'K-NETT'!$A$1:$AF$37898,23,FALSE),VLOOKUP($A12,'K-Wallet'!$A$1:$M$5000,0,FALSE)),"NOT VALID")</f>
        <v>0</v>
      </c>
      <c r="Y12">
        <f>IFERROR(IFERROR(VLOOKUP($A12,'K-NETT'!$A$1:$AF$37898,26,FALSE),VLOOKUP($A12,'K-Wallet'!$A$1:$M$5000,0,FALSE)),"NOT VALID")</f>
        <v>1806650</v>
      </c>
      <c r="Z12">
        <f>IFERROR(IFERROR(VLOOKUP($A12,'K-NETT'!$A$1:$AF$37898,30,FALSE),VLOOKUP($A12,'K-Wallet'!$A$1:$M$5000,11,FALSE)),"NOT VALID")</f>
        <v>0</v>
      </c>
      <c r="AA12" s="31">
        <f t="shared" si="1"/>
        <v>0</v>
      </c>
    </row>
    <row r="13" spans="1:27" x14ac:dyDescent="0.25">
      <c r="A13" t="str">
        <f t="shared" si="0"/>
        <v>1477874423</v>
      </c>
      <c r="B13">
        <v>4</v>
      </c>
      <c r="C13">
        <v>1477874423</v>
      </c>
      <c r="D13" t="s">
        <v>42</v>
      </c>
      <c r="E13" t="s">
        <v>43</v>
      </c>
      <c r="F13">
        <v>636650</v>
      </c>
      <c r="G13" s="2">
        <v>44104</v>
      </c>
      <c r="H13" s="3">
        <v>0.9261342592592593</v>
      </c>
      <c r="I13" t="s">
        <v>44</v>
      </c>
      <c r="J13">
        <v>-79640465901</v>
      </c>
      <c r="K13" s="4" t="s">
        <v>101</v>
      </c>
      <c r="N13" t="str">
        <f>IFERROR(IFERROR(VLOOKUP($A13,'K-NETT'!$A$1:$AF$37898,1,FALSE),VLOOKUP($A13,'K-Wallet'!$A$1:$M$5000,1,FALSE)),"NOT VALID")</f>
        <v>1477874423</v>
      </c>
      <c r="O13" t="str">
        <f>IFERROR(IFERROR(VLOOKUP($A13,'K-NETT'!$A$1:$AF$37898,11,FALSE),VLOOKUP($A13,'K-Wallet'!$A$1:$M$5000,0,FALSE)),"NOT VALID")</f>
        <v>CNE2009017845</v>
      </c>
      <c r="P13" t="str">
        <f>IFERROR(IFERROR(VLOOKUP($A13,'K-NETT'!$A$1:$AF$37898,14,FALSE),VLOOKUP($A13,'K-Wallet'!$A$1:$M$5000,8,FALSE)),"NOT VALID")</f>
        <v>IDJTADA13029</v>
      </c>
      <c r="Q13" t="str">
        <f>IFERROR(IFERROR(VLOOKUP($A13,'K-NETT'!$A$1:$AF$37898,15,FALSE),VLOOKUP($A13,'K-Wallet'!$A$1:$M$5000,9,FALSE)),"NOT VALID")</f>
        <v>AFIFAH KHOIRUNNISA</v>
      </c>
      <c r="R13">
        <f>IFERROR(IFERROR(VLOOKUP($A13,'K-NETT'!$A$1:$AF$37898,16,FALSE),VLOOKUP($A13,'K-Wallet'!$A$1:$M$5000,0,FALSE)),"NOT VALID")</f>
        <v>620000</v>
      </c>
      <c r="S13">
        <f>IFERROR(IFERROR(VLOOKUP($A13,'K-NETT'!$A$1:$AF$37898,17,FALSE),VLOOKUP($A13,'K-Wallet'!$A$1:$M$5000,0,FALSE)),"NOT VALID")</f>
        <v>6650</v>
      </c>
      <c r="T13">
        <f>IFERROR(IFERROR(VLOOKUP($A13,'K-NETT'!$A$1:$AF$37898,18,FALSE),VLOOKUP($A13,'K-Wallet'!$A$1:$M$5000,0,FALSE)),"NOT VALID")</f>
        <v>10000</v>
      </c>
      <c r="U13">
        <f>IFERROR(IFERROR(VLOOKUP($A13,'K-NETT'!$A$1:$AF$37898,19,FALSE),VLOOKUP($A13,'K-Wallet'!$A$1:$M$5000,0,FALSE)),"NOT VALID")</f>
        <v>0</v>
      </c>
      <c r="V13">
        <f>IFERROR(IFERROR(VLOOKUP($A13,'K-NETT'!$A$1:$AF$37898,20,FALSE),VLOOKUP($A13,'K-Wallet'!$A$1:$M$5000,0,FALSE)),"NOT VALID")</f>
        <v>0</v>
      </c>
      <c r="W13">
        <f>IFERROR(IFERROR(VLOOKUP($A13,'K-NETT'!$A$1:$AF$37898,22,FALSE),VLOOKUP($A13,'K-Wallet'!$A$1:$M$5000,0,FALSE)),"NOT VALID")</f>
        <v>0</v>
      </c>
      <c r="X13">
        <f>IFERROR(IFERROR(VLOOKUP($A13,'K-NETT'!$A$1:$AF$37898,23,FALSE),VLOOKUP($A13,'K-Wallet'!$A$1:$M$5000,0,FALSE)),"NOT VALID")</f>
        <v>0</v>
      </c>
      <c r="Y13">
        <f>SUM(R13:X13)</f>
        <v>636650</v>
      </c>
      <c r="Z13">
        <f>IFERROR(IFERROR(VLOOKUP($A13,'K-NETT'!$A$1:$AF$37898,30,FALSE),VLOOKUP($A13,'K-Wallet'!$A$1:$M$5000,11,FALSE)),"NOT VALID")</f>
        <v>0</v>
      </c>
      <c r="AA13" s="31">
        <f t="shared" si="1"/>
        <v>0</v>
      </c>
    </row>
    <row r="14" spans="1:27" x14ac:dyDescent="0.25">
      <c r="A14" t="str">
        <f t="shared" si="0"/>
        <v>1136874777</v>
      </c>
      <c r="B14">
        <v>5</v>
      </c>
      <c r="C14">
        <v>1136874777</v>
      </c>
      <c r="D14" t="s">
        <v>42</v>
      </c>
      <c r="E14" t="s">
        <v>43</v>
      </c>
      <c r="F14">
        <v>206650</v>
      </c>
      <c r="G14" s="2">
        <v>44104</v>
      </c>
      <c r="H14" s="3">
        <v>0.92737268518518512</v>
      </c>
      <c r="I14" t="s">
        <v>44</v>
      </c>
      <c r="J14">
        <v>-79640861401</v>
      </c>
      <c r="K14" s="4" t="s">
        <v>101</v>
      </c>
      <c r="N14" t="str">
        <f>IFERROR(IFERROR(VLOOKUP($A14,'K-NETT'!$A$1:$AF$37898,1,FALSE),VLOOKUP($A14,'K-Wallet'!$A$1:$M$5000,1,FALSE)),"NOT VALID")</f>
        <v>1136874777</v>
      </c>
      <c r="O14" t="str">
        <f>IFERROR(IFERROR(VLOOKUP($A14,'K-NETT'!$A$1:$AF$37898,11,FALSE),VLOOKUP($A14,'K-Wallet'!$A$1:$M$5000,0,FALSE)),"NOT VALID")</f>
        <v>NP72010000011</v>
      </c>
      <c r="P14" t="str">
        <f>IFERROR(IFERROR(VLOOKUP($A14,'K-NETT'!$A$1:$AF$37898,14,FALSE),VLOOKUP($A14,'K-Wallet'!$A$1:$M$5000,8,FALSE)),"NOT VALID")</f>
        <v>IDRUAHA03972</v>
      </c>
      <c r="Q14" t="str">
        <f>IFERROR(IFERROR(VLOOKUP($A14,'K-NETT'!$A$1:$AF$37898,15,FALSE),VLOOKUP($A14,'K-Wallet'!$A$1:$M$5000,9,FALSE)),"NOT VALID")</f>
        <v>DEUDEU DESMIATI</v>
      </c>
      <c r="R14">
        <f>IFERROR(IFERROR(VLOOKUP($A14,'K-NETT'!$A$1:$AF$37898,16,FALSE),VLOOKUP($A14,'K-Wallet'!$A$1:$M$5000,0,FALSE)),"NOT VALID")</f>
        <v>200000</v>
      </c>
      <c r="S14">
        <f>IFERROR(IFERROR(VLOOKUP($A14,'K-NETT'!$A$1:$AF$37898,17,FALSE),VLOOKUP($A14,'K-Wallet'!$A$1:$M$5000,0,FALSE)),"NOT VALID")</f>
        <v>6650</v>
      </c>
      <c r="T14">
        <f>IFERROR(IFERROR(VLOOKUP($A14,'K-NETT'!$A$1:$AF$37898,18,FALSE),VLOOKUP($A14,'K-Wallet'!$A$1:$M$5000,0,FALSE)),"NOT VALID")</f>
        <v>0</v>
      </c>
      <c r="U14">
        <f>IFERROR(IFERROR(VLOOKUP($A14,'K-NETT'!$A$1:$AF$37898,19,FALSE),VLOOKUP($A14,'K-Wallet'!$A$1:$M$5000,0,FALSE)),"NOT VALID")</f>
        <v>0</v>
      </c>
      <c r="V14">
        <f>IFERROR(IFERROR(VLOOKUP($A14,'K-NETT'!$A$1:$AF$37898,20,FALSE),VLOOKUP($A14,'K-Wallet'!$A$1:$M$5000,0,FALSE)),"NOT VALID")</f>
        <v>0</v>
      </c>
      <c r="W14">
        <f>IFERROR(IFERROR(VLOOKUP($A14,'K-NETT'!$A$1:$AF$37898,22,FALSE),VLOOKUP($A14,'K-Wallet'!$A$1:$M$5000,0,FALSE)),"NOT VALID")</f>
        <v>0</v>
      </c>
      <c r="X14">
        <f>IFERROR(IFERROR(VLOOKUP($A14,'K-NETT'!$A$1:$AF$37898,23,FALSE),VLOOKUP($A14,'K-Wallet'!$A$1:$M$5000,0,FALSE)),"NOT VALID")</f>
        <v>0</v>
      </c>
      <c r="Y14">
        <f>IFERROR(IFERROR(VLOOKUP($A14,'K-NETT'!$A$1:$AF$37898,26,FALSE),VLOOKUP($A14,'K-Wallet'!$A$1:$M$5000,0,FALSE)),"NOT VALID")</f>
        <v>200000</v>
      </c>
      <c r="Z14" t="str">
        <f>IFERROR(IFERROR(VLOOKUP($A14,'K-NETT'!$A$1:$AF$37898,30,FALSE),VLOOKUP($A14,'K-Wallet'!$A$1:$M$5000,11,FALSE)),"NOT VALID")</f>
        <v>NP7 - ANDI (ACEH-SUMBAR) - 2020/10/01</v>
      </c>
      <c r="AA14" s="31">
        <f t="shared" si="1"/>
        <v>6650</v>
      </c>
    </row>
    <row r="15" spans="1:27" x14ac:dyDescent="0.25">
      <c r="A15" t="str">
        <f t="shared" si="0"/>
        <v>1159874177</v>
      </c>
      <c r="B15">
        <v>6</v>
      </c>
      <c r="C15">
        <v>1159874177</v>
      </c>
      <c r="D15" t="s">
        <v>42</v>
      </c>
      <c r="E15" t="s">
        <v>43</v>
      </c>
      <c r="F15">
        <v>66650</v>
      </c>
      <c r="G15" s="2">
        <v>44104</v>
      </c>
      <c r="H15" s="3">
        <v>0.92957175925925928</v>
      </c>
      <c r="I15" t="s">
        <v>44</v>
      </c>
      <c r="J15">
        <v>-79641477901</v>
      </c>
      <c r="K15" s="4" t="s">
        <v>101</v>
      </c>
      <c r="N15" t="str">
        <f>IFERROR(IFERROR(VLOOKUP($A15,'K-NETT'!$A$1:$AF$37898,1,FALSE),VLOOKUP($A15,'K-Wallet'!$A$1:$M$5000,1,FALSE)),"NOT VALID")</f>
        <v>1159874177</v>
      </c>
      <c r="O15" t="str">
        <f>IFERROR(IFERROR(VLOOKUP($A15,'K-NETT'!$A$1:$AF$37898,11,FALSE),VLOOKUP($A15,'K-Wallet'!$A$1:$M$5000,0,FALSE)),"NOT VALID")</f>
        <v>MME2009017847</v>
      </c>
      <c r="P15" t="str">
        <f>IFERROR(IFERROR(VLOOKUP($A15,'K-NETT'!$A$1:$AF$37898,14,FALSE),VLOOKUP($A15,'K-Wallet'!$A$1:$M$5000,8,FALSE)),"NOT VALID")</f>
        <v>IDSPAAB43680</v>
      </c>
      <c r="Q15" t="str">
        <f>IFERROR(IFERROR(VLOOKUP($A15,'K-NETT'!$A$1:$AF$37898,15,FALSE),VLOOKUP($A15,'K-Wallet'!$A$1:$M$5000,9,FALSE)),"NOT VALID")</f>
        <v>KHOIRU SUPYAN</v>
      </c>
      <c r="R15">
        <f>IFERROR(IFERROR(VLOOKUP($A15,'K-NETT'!$A$1:$AF$37898,16,FALSE),VLOOKUP($A15,'K-Wallet'!$A$1:$M$5000,0,FALSE)),"NOT VALID")</f>
        <v>50000</v>
      </c>
      <c r="S15">
        <f>IFERROR(IFERROR(VLOOKUP($A15,'K-NETT'!$A$1:$AF$37898,17,FALSE),VLOOKUP($A15,'K-Wallet'!$A$1:$M$5000,0,FALSE)),"NOT VALID")</f>
        <v>6650</v>
      </c>
      <c r="T15">
        <f>IFERROR(IFERROR(VLOOKUP($A15,'K-NETT'!$A$1:$AF$37898,18,FALSE),VLOOKUP($A15,'K-Wallet'!$A$1:$M$5000,0,FALSE)),"NOT VALID")</f>
        <v>10000</v>
      </c>
      <c r="U15">
        <f>IFERROR(IFERROR(VLOOKUP($A15,'K-NETT'!$A$1:$AF$37898,19,FALSE),VLOOKUP($A15,'K-Wallet'!$A$1:$M$5000,0,FALSE)),"NOT VALID")</f>
        <v>0</v>
      </c>
      <c r="V15">
        <f>IFERROR(IFERROR(VLOOKUP($A15,'K-NETT'!$A$1:$AF$37898,20,FALSE),VLOOKUP($A15,'K-Wallet'!$A$1:$M$5000,0,FALSE)),"NOT VALID")</f>
        <v>0</v>
      </c>
      <c r="W15">
        <f>IFERROR(IFERROR(VLOOKUP($A15,'K-NETT'!$A$1:$AF$37898,22,FALSE),VLOOKUP($A15,'K-Wallet'!$A$1:$M$5000,0,FALSE)),"NOT VALID")</f>
        <v>0</v>
      </c>
      <c r="X15">
        <f>IFERROR(IFERROR(VLOOKUP($A15,'K-NETT'!$A$1:$AF$37898,23,FALSE),VLOOKUP($A15,'K-Wallet'!$A$1:$M$5000,0,FALSE)),"NOT VALID")</f>
        <v>0</v>
      </c>
      <c r="Y15">
        <f>IFERROR(IFERROR(VLOOKUP($A15,'K-NETT'!$A$1:$AF$37898,26,FALSE),VLOOKUP($A15,'K-Wallet'!$A$1:$M$5000,0,FALSE)),"NOT VALID")</f>
        <v>66650</v>
      </c>
      <c r="Z15">
        <f>IFERROR(IFERROR(VLOOKUP($A15,'K-NETT'!$A$1:$AF$37898,30,FALSE),VLOOKUP($A15,'K-Wallet'!$A$1:$M$5000,11,FALSE)),"NOT VALID")</f>
        <v>0</v>
      </c>
      <c r="AA15" s="31">
        <f t="shared" si="1"/>
        <v>0</v>
      </c>
    </row>
    <row r="16" spans="1:27" x14ac:dyDescent="0.25">
      <c r="A16" t="str">
        <f t="shared" si="0"/>
        <v>1516974075</v>
      </c>
      <c r="B16">
        <v>7</v>
      </c>
      <c r="C16">
        <v>1516974075</v>
      </c>
      <c r="D16" t="s">
        <v>42</v>
      </c>
      <c r="E16" t="s">
        <v>43</v>
      </c>
      <c r="F16">
        <v>262650</v>
      </c>
      <c r="G16" s="2">
        <v>44104</v>
      </c>
      <c r="H16" s="3">
        <v>0.93653935185185189</v>
      </c>
      <c r="I16" t="s">
        <v>44</v>
      </c>
      <c r="J16">
        <v>-79643830501</v>
      </c>
      <c r="K16" s="4" t="s">
        <v>101</v>
      </c>
      <c r="N16" t="str">
        <f>IFERROR(IFERROR(VLOOKUP($A16,'K-NETT'!$A$1:$AF$37898,1,FALSE),VLOOKUP($A16,'K-Wallet'!$A$1:$M$5000,1,FALSE)),"NOT VALID")</f>
        <v>1516974075</v>
      </c>
      <c r="O16" t="str">
        <f>IFERROR(IFERROR(VLOOKUP($A16,'K-NETT'!$A$1:$AF$37898,11,FALSE),VLOOKUP($A16,'K-Wallet'!$A$1:$M$5000,0,FALSE)),"NOT VALID")</f>
        <v>CNE2009017849</v>
      </c>
      <c r="P16" t="str">
        <f>IFERROR(IFERROR(VLOOKUP($A16,'K-NETT'!$A$1:$AF$37898,14,FALSE),VLOOKUP($A16,'K-Wallet'!$A$1:$M$5000,8,FALSE)),"NOT VALID")</f>
        <v>IDBNAGA08014</v>
      </c>
      <c r="Q16" t="str">
        <f>IFERROR(IFERROR(VLOOKUP($A16,'K-NETT'!$A$1:$AF$37898,15,FALSE),VLOOKUP($A16,'K-Wallet'!$A$1:$M$5000,9,FALSE)),"NOT VALID")</f>
        <v>VIDYA RATNA</v>
      </c>
      <c r="R16">
        <f>IFERROR(IFERROR(VLOOKUP($A16,'K-NETT'!$A$1:$AF$37898,16,FALSE),VLOOKUP($A16,'K-Wallet'!$A$1:$M$5000,0,FALSE)),"NOT VALID")</f>
        <v>240000</v>
      </c>
      <c r="S16">
        <f>IFERROR(IFERROR(VLOOKUP($A16,'K-NETT'!$A$1:$AF$37898,17,FALSE),VLOOKUP($A16,'K-Wallet'!$A$1:$M$5000,0,FALSE)),"NOT VALID")</f>
        <v>6650</v>
      </c>
      <c r="T16">
        <f>IFERROR(IFERROR(VLOOKUP($A16,'K-NETT'!$A$1:$AF$37898,18,FALSE),VLOOKUP($A16,'K-Wallet'!$A$1:$M$5000,0,FALSE)),"NOT VALID")</f>
        <v>16000</v>
      </c>
      <c r="U16">
        <f>IFERROR(IFERROR(VLOOKUP($A16,'K-NETT'!$A$1:$AF$37898,19,FALSE),VLOOKUP($A16,'K-Wallet'!$A$1:$M$5000,0,FALSE)),"NOT VALID")</f>
        <v>0</v>
      </c>
      <c r="V16">
        <f>IFERROR(IFERROR(VLOOKUP($A16,'K-NETT'!$A$1:$AF$37898,20,FALSE),VLOOKUP($A16,'K-Wallet'!$A$1:$M$5000,0,FALSE)),"NOT VALID")</f>
        <v>0</v>
      </c>
      <c r="W16">
        <f>IFERROR(IFERROR(VLOOKUP($A16,'K-NETT'!$A$1:$AF$37898,22,FALSE),VLOOKUP($A16,'K-Wallet'!$A$1:$M$5000,0,FALSE)),"NOT VALID")</f>
        <v>0</v>
      </c>
      <c r="X16">
        <f>IFERROR(IFERROR(VLOOKUP($A16,'K-NETT'!$A$1:$AF$37898,23,FALSE),VLOOKUP($A16,'K-Wallet'!$A$1:$M$5000,0,FALSE)),"NOT VALID")</f>
        <v>0</v>
      </c>
      <c r="Y16">
        <f>IFERROR(IFERROR(VLOOKUP($A16,'K-NETT'!$A$1:$AF$37898,26,FALSE),VLOOKUP($A16,'K-Wallet'!$A$1:$M$5000,0,FALSE)),"NOT VALID")</f>
        <v>262650</v>
      </c>
      <c r="Z16">
        <f>IFERROR(IFERROR(VLOOKUP($A16,'K-NETT'!$A$1:$AF$37898,30,FALSE),VLOOKUP($A16,'K-Wallet'!$A$1:$M$5000,11,FALSE)),"NOT VALID")</f>
        <v>0</v>
      </c>
      <c r="AA16" s="31">
        <f t="shared" si="1"/>
        <v>0</v>
      </c>
    </row>
    <row r="17" spans="1:27" x14ac:dyDescent="0.25">
      <c r="A17" t="str">
        <f t="shared" si="0"/>
        <v>1862184664</v>
      </c>
      <c r="B17">
        <v>8</v>
      </c>
      <c r="C17">
        <v>1862184664</v>
      </c>
      <c r="D17" t="s">
        <v>42</v>
      </c>
      <c r="E17" t="s">
        <v>43</v>
      </c>
      <c r="F17">
        <v>641650</v>
      </c>
      <c r="G17" s="2">
        <v>44104</v>
      </c>
      <c r="H17" s="3">
        <v>0.95490740740740743</v>
      </c>
      <c r="I17" t="s">
        <v>44</v>
      </c>
      <c r="J17">
        <v>-79649229801</v>
      </c>
      <c r="K17" s="4" t="s">
        <v>101</v>
      </c>
      <c r="N17" t="str">
        <f>IFERROR(IFERROR(VLOOKUP($A17,'K-NETT'!$A$1:$AF$37898,1,FALSE),VLOOKUP($A17,'K-Wallet'!$A$1:$M$5000,1,FALSE)),"NOT VALID")</f>
        <v>1862184664</v>
      </c>
      <c r="O17" t="str">
        <f>IFERROR(IFERROR(VLOOKUP($A17,'K-NETT'!$A$1:$AF$37898,11,FALSE),VLOOKUP($A17,'K-Wallet'!$A$1:$M$5000,0,FALSE)),"NOT VALID")</f>
        <v>CNE2009017855</v>
      </c>
      <c r="P17" t="str">
        <f>IFERROR(IFERROR(VLOOKUP($A17,'K-NETT'!$A$1:$AF$37898,14,FALSE),VLOOKUP($A17,'K-Wallet'!$A$1:$M$5000,8,FALSE)),"NOT VALID")</f>
        <v>IDJTAXA09275</v>
      </c>
      <c r="Q17" t="str">
        <f>IFERROR(IFERROR(VLOOKUP($A17,'K-NETT'!$A$1:$AF$37898,15,FALSE),VLOOKUP($A17,'K-Wallet'!$A$1:$M$5000,9,FALSE)),"NOT VALID")</f>
        <v>ADE LIANA</v>
      </c>
      <c r="R17">
        <f>IFERROR(IFERROR(VLOOKUP($A17,'K-NETT'!$A$1:$AF$37898,16,FALSE),VLOOKUP($A17,'K-Wallet'!$A$1:$M$5000,0,FALSE)),"NOT VALID")</f>
        <v>620000</v>
      </c>
      <c r="S17">
        <f>IFERROR(IFERROR(VLOOKUP($A17,'K-NETT'!$A$1:$AF$37898,17,FALSE),VLOOKUP($A17,'K-Wallet'!$A$1:$M$5000,0,FALSE)),"NOT VALID")</f>
        <v>6650</v>
      </c>
      <c r="T17">
        <f>IFERROR(IFERROR(VLOOKUP($A17,'K-NETT'!$A$1:$AF$37898,18,FALSE),VLOOKUP($A17,'K-Wallet'!$A$1:$M$5000,0,FALSE)),"NOT VALID")</f>
        <v>15000</v>
      </c>
      <c r="U17">
        <f>IFERROR(IFERROR(VLOOKUP($A17,'K-NETT'!$A$1:$AF$37898,19,FALSE),VLOOKUP($A17,'K-Wallet'!$A$1:$M$5000,0,FALSE)),"NOT VALID")</f>
        <v>0</v>
      </c>
      <c r="V17">
        <f>IFERROR(IFERROR(VLOOKUP($A17,'K-NETT'!$A$1:$AF$37898,20,FALSE),VLOOKUP($A17,'K-Wallet'!$A$1:$M$5000,0,FALSE)),"NOT VALID")</f>
        <v>0</v>
      </c>
      <c r="W17">
        <f>IFERROR(IFERROR(VLOOKUP($A17,'K-NETT'!$A$1:$AF$37898,22,FALSE),VLOOKUP($A17,'K-Wallet'!$A$1:$M$5000,0,FALSE)),"NOT VALID")</f>
        <v>0</v>
      </c>
      <c r="X17">
        <f>IFERROR(IFERROR(VLOOKUP($A17,'K-NETT'!$A$1:$AF$37898,23,FALSE),VLOOKUP($A17,'K-Wallet'!$A$1:$M$5000,0,FALSE)),"NOT VALID")</f>
        <v>0</v>
      </c>
      <c r="Y17">
        <f>IFERROR(IFERROR(VLOOKUP($A17,'K-NETT'!$A$1:$AF$37898,26,FALSE),VLOOKUP($A17,'K-Wallet'!$A$1:$M$5000,0,FALSE)),"NOT VALID")</f>
        <v>641650</v>
      </c>
      <c r="Z17">
        <f>IFERROR(IFERROR(VLOOKUP($A17,'K-NETT'!$A$1:$AF$37898,30,FALSE),VLOOKUP($A17,'K-Wallet'!$A$1:$M$5000,11,FALSE)),"NOT VALID")</f>
        <v>0</v>
      </c>
      <c r="AA17" s="31">
        <f t="shared" si="1"/>
        <v>0</v>
      </c>
    </row>
    <row r="18" spans="1:27" x14ac:dyDescent="0.25">
      <c r="A18" t="str">
        <f t="shared" si="0"/>
        <v>1992874902</v>
      </c>
      <c r="B18">
        <v>9</v>
      </c>
      <c r="C18">
        <v>1992874902</v>
      </c>
      <c r="D18" t="s">
        <v>42</v>
      </c>
      <c r="E18" t="s">
        <v>43</v>
      </c>
      <c r="F18">
        <v>254650</v>
      </c>
      <c r="G18" s="2">
        <v>44104</v>
      </c>
      <c r="H18" s="3">
        <v>0.95518518518518514</v>
      </c>
      <c r="I18" t="s">
        <v>44</v>
      </c>
      <c r="J18">
        <v>-79649293901</v>
      </c>
      <c r="K18" s="4" t="s">
        <v>101</v>
      </c>
      <c r="N18" t="str">
        <f>IFERROR(IFERROR(VLOOKUP($A18,'K-NETT'!$A$1:$AF$37898,1,FALSE),VLOOKUP($A18,'K-Wallet'!$A$1:$M$5000,1,FALSE)),"NOT VALID")</f>
        <v>1992874902</v>
      </c>
      <c r="O18" t="str">
        <f>IFERROR(IFERROR(VLOOKUP($A18,'K-NETT'!$A$1:$AF$37898,11,FALSE),VLOOKUP($A18,'K-Wallet'!$A$1:$M$5000,0,FALSE)),"NOT VALID")</f>
        <v>CNE2009017856</v>
      </c>
      <c r="P18" t="str">
        <f>IFERROR(IFERROR(VLOOKUP($A18,'K-NETT'!$A$1:$AF$37898,14,FALSE),VLOOKUP($A18,'K-Wallet'!$A$1:$M$5000,8,FALSE)),"NOT VALID")</f>
        <v>IDJRAAA16169</v>
      </c>
      <c r="Q18" t="str">
        <f>IFERROR(IFERROR(VLOOKUP($A18,'K-NETT'!$A$1:$AF$37898,15,FALSE),VLOOKUP($A18,'K-Wallet'!$A$1:$M$5000,9,FALSE)),"NOT VALID")</f>
        <v>IKA JUNAIDA</v>
      </c>
      <c r="R18">
        <f>IFERROR(IFERROR(VLOOKUP($A18,'K-NETT'!$A$1:$AF$37898,16,FALSE),VLOOKUP($A18,'K-Wallet'!$A$1:$M$5000,0,FALSE)),"NOT VALID")</f>
        <v>240000</v>
      </c>
      <c r="S18">
        <f>IFERROR(IFERROR(VLOOKUP($A18,'K-NETT'!$A$1:$AF$37898,17,FALSE),VLOOKUP($A18,'K-Wallet'!$A$1:$M$5000,0,FALSE)),"NOT VALID")</f>
        <v>6650</v>
      </c>
      <c r="T18">
        <f>IFERROR(IFERROR(VLOOKUP($A18,'K-NETT'!$A$1:$AF$37898,18,FALSE),VLOOKUP($A18,'K-Wallet'!$A$1:$M$5000,0,FALSE)),"NOT VALID")</f>
        <v>8000</v>
      </c>
      <c r="U18">
        <f>IFERROR(IFERROR(VLOOKUP($A18,'K-NETT'!$A$1:$AF$37898,19,FALSE),VLOOKUP($A18,'K-Wallet'!$A$1:$M$5000,0,FALSE)),"NOT VALID")</f>
        <v>0</v>
      </c>
      <c r="V18">
        <f>IFERROR(IFERROR(VLOOKUP($A18,'K-NETT'!$A$1:$AF$37898,20,FALSE),VLOOKUP($A18,'K-Wallet'!$A$1:$M$5000,0,FALSE)),"NOT VALID")</f>
        <v>0</v>
      </c>
      <c r="W18">
        <f>IFERROR(IFERROR(VLOOKUP($A18,'K-NETT'!$A$1:$AF$37898,22,FALSE),VLOOKUP($A18,'K-Wallet'!$A$1:$M$5000,0,FALSE)),"NOT VALID")</f>
        <v>0</v>
      </c>
      <c r="X18">
        <f>IFERROR(IFERROR(VLOOKUP($A18,'K-NETT'!$A$1:$AF$37898,23,FALSE),VLOOKUP($A18,'K-Wallet'!$A$1:$M$5000,0,FALSE)),"NOT VALID")</f>
        <v>0</v>
      </c>
      <c r="Y18">
        <f>IFERROR(IFERROR(VLOOKUP($A18,'K-NETT'!$A$1:$AF$37898,26,FALSE),VLOOKUP($A18,'K-Wallet'!$A$1:$M$5000,0,FALSE)),"NOT VALID")</f>
        <v>254650</v>
      </c>
      <c r="Z18">
        <f>IFERROR(IFERROR(VLOOKUP($A18,'K-NETT'!$A$1:$AF$37898,30,FALSE),VLOOKUP($A18,'K-Wallet'!$A$1:$M$5000,11,FALSE)),"NOT VALID")</f>
        <v>0</v>
      </c>
      <c r="AA18" s="31">
        <f t="shared" si="1"/>
        <v>0</v>
      </c>
    </row>
    <row r="19" spans="1:27" x14ac:dyDescent="0.25">
      <c r="A19" t="str">
        <f t="shared" si="0"/>
        <v>1668084099</v>
      </c>
      <c r="B19">
        <v>10</v>
      </c>
      <c r="C19">
        <v>1668084099</v>
      </c>
      <c r="D19" t="s">
        <v>42</v>
      </c>
      <c r="E19" t="s">
        <v>43</v>
      </c>
      <c r="F19">
        <v>86650</v>
      </c>
      <c r="G19" s="2">
        <v>44104</v>
      </c>
      <c r="H19" s="3">
        <v>0.95578703703703705</v>
      </c>
      <c r="I19" t="s">
        <v>44</v>
      </c>
      <c r="J19">
        <v>-79649478001</v>
      </c>
      <c r="K19" s="4" t="s">
        <v>101</v>
      </c>
      <c r="N19" t="str">
        <f>IFERROR(IFERROR(VLOOKUP($A19,'K-NETT'!$A$1:$AF$37898,1,FALSE),VLOOKUP($A19,'K-Wallet'!$A$1:$M$5000,1,FALSE)),"NOT VALID")</f>
        <v>1668084099</v>
      </c>
      <c r="O19" t="str">
        <f>IFERROR(IFERROR(VLOOKUP($A19,'K-NETT'!$A$1:$AF$37898,11,FALSE),VLOOKUP($A19,'K-Wallet'!$A$1:$M$5000,0,FALSE)),"NOT VALID")</f>
        <v>NR72010000003</v>
      </c>
      <c r="P19" t="str">
        <f>IFERROR(IFERROR(VLOOKUP($A19,'K-NETT'!$A$1:$AF$37898,14,FALSE),VLOOKUP($A19,'K-Wallet'!$A$1:$M$5000,8,FALSE)),"NOT VALID")</f>
        <v>IDSPAAB08458</v>
      </c>
      <c r="Q19" t="str">
        <f>IFERROR(IFERROR(VLOOKUP($A19,'K-NETT'!$A$1:$AF$37898,15,FALSE),VLOOKUP($A19,'K-Wallet'!$A$1:$M$5000,9,FALSE)),"NOT VALID")</f>
        <v>RENDI S. WAHYUDI</v>
      </c>
      <c r="R19">
        <f>IFERROR(IFERROR(VLOOKUP($A19,'K-NETT'!$A$1:$AF$37898,16,FALSE),VLOOKUP($A19,'K-Wallet'!$A$1:$M$5000,0,FALSE)),"NOT VALID")</f>
        <v>80000</v>
      </c>
      <c r="S19">
        <f>IFERROR(IFERROR(VLOOKUP($A19,'K-NETT'!$A$1:$AF$37898,17,FALSE),VLOOKUP($A19,'K-Wallet'!$A$1:$M$5000,0,FALSE)),"NOT VALID")</f>
        <v>6650</v>
      </c>
      <c r="T19">
        <f>IFERROR(IFERROR(VLOOKUP($A19,'K-NETT'!$A$1:$AF$37898,18,FALSE),VLOOKUP($A19,'K-Wallet'!$A$1:$M$5000,0,FALSE)),"NOT VALID")</f>
        <v>0</v>
      </c>
      <c r="U19">
        <f>IFERROR(IFERROR(VLOOKUP($A19,'K-NETT'!$A$1:$AF$37898,19,FALSE),VLOOKUP($A19,'K-Wallet'!$A$1:$M$5000,0,FALSE)),"NOT VALID")</f>
        <v>0</v>
      </c>
      <c r="V19">
        <f>IFERROR(IFERROR(VLOOKUP($A19,'K-NETT'!$A$1:$AF$37898,20,FALSE),VLOOKUP($A19,'K-Wallet'!$A$1:$M$5000,0,FALSE)),"NOT VALID")</f>
        <v>0</v>
      </c>
      <c r="W19">
        <f>IFERROR(IFERROR(VLOOKUP($A19,'K-NETT'!$A$1:$AF$37898,22,FALSE),VLOOKUP($A19,'K-Wallet'!$A$1:$M$5000,0,FALSE)),"NOT VALID")</f>
        <v>0</v>
      </c>
      <c r="X19">
        <f>IFERROR(IFERROR(VLOOKUP($A19,'K-NETT'!$A$1:$AF$37898,23,FALSE),VLOOKUP($A19,'K-Wallet'!$A$1:$M$5000,0,FALSE)),"NOT VALID")</f>
        <v>0</v>
      </c>
      <c r="Y19">
        <f>IFERROR(IFERROR(VLOOKUP($A19,'K-NETT'!$A$1:$AF$37898,26,FALSE),VLOOKUP($A19,'K-Wallet'!$A$1:$M$5000,0,FALSE)),"NOT VALID")</f>
        <v>80000</v>
      </c>
      <c r="Z19" t="str">
        <f>IFERROR(IFERROR(VLOOKUP($A19,'K-NETT'!$A$1:$AF$37898,30,FALSE),VLOOKUP($A19,'K-Wallet'!$A$1:$M$5000,11,FALSE)),"NOT VALID")</f>
        <v>NR7 - OSCAR (DKI-JATENG) - 2020/10/01</v>
      </c>
      <c r="AA19" s="31">
        <f t="shared" si="1"/>
        <v>6650</v>
      </c>
    </row>
    <row r="20" spans="1:27" x14ac:dyDescent="0.25">
      <c r="A20" t="str">
        <f t="shared" si="0"/>
        <v>1846874243</v>
      </c>
      <c r="B20">
        <v>11</v>
      </c>
      <c r="C20">
        <v>1846874243</v>
      </c>
      <c r="D20" t="s">
        <v>42</v>
      </c>
      <c r="E20" t="s">
        <v>43</v>
      </c>
      <c r="F20">
        <v>994650</v>
      </c>
      <c r="G20" s="2">
        <v>44104</v>
      </c>
      <c r="H20" s="3">
        <v>0.95581018518518512</v>
      </c>
      <c r="I20" t="s">
        <v>44</v>
      </c>
      <c r="J20">
        <v>-79649470201</v>
      </c>
      <c r="K20" s="4" t="s">
        <v>101</v>
      </c>
      <c r="N20" t="str">
        <f>IFERROR(IFERROR(VLOOKUP($A20,'K-NETT'!$A$1:$AF$37898,1,FALSE),VLOOKUP($A20,'K-Wallet'!$A$1:$M$5000,1,FALSE)),"NOT VALID")</f>
        <v>1846874243</v>
      </c>
      <c r="O20" t="str">
        <f>IFERROR(IFERROR(VLOOKUP($A20,'K-NETT'!$A$1:$AF$37898,11,FALSE),VLOOKUP($A20,'K-Wallet'!$A$1:$M$5000,0,FALSE)),"NOT VALID")</f>
        <v>CNE2009017858</v>
      </c>
      <c r="P20" t="str">
        <f>IFERROR(IFERROR(VLOOKUP($A20,'K-NETT'!$A$1:$AF$37898,14,FALSE),VLOOKUP($A20,'K-Wallet'!$A$1:$M$5000,8,FALSE)),"NOT VALID")</f>
        <v>IDJRAAA17564</v>
      </c>
      <c r="Q20" t="str">
        <f>IFERROR(IFERROR(VLOOKUP($A20,'K-NETT'!$A$1:$AF$37898,15,FALSE),VLOOKUP($A20,'K-Wallet'!$A$1:$M$5000,9,FALSE)),"NOT VALID")</f>
        <v>SETIOWATI</v>
      </c>
      <c r="R20">
        <f>IFERROR(IFERROR(VLOOKUP($A20,'K-NETT'!$A$1:$AF$37898,16,FALSE),VLOOKUP($A20,'K-Wallet'!$A$1:$M$5000,0,FALSE)),"NOT VALID")</f>
        <v>950000</v>
      </c>
      <c r="S20">
        <f>IFERROR(IFERROR(VLOOKUP($A20,'K-NETT'!$A$1:$AF$37898,17,FALSE),VLOOKUP($A20,'K-Wallet'!$A$1:$M$5000,0,FALSE)),"NOT VALID")</f>
        <v>6650</v>
      </c>
      <c r="T20">
        <f>IFERROR(IFERROR(VLOOKUP($A20,'K-NETT'!$A$1:$AF$37898,18,FALSE),VLOOKUP($A20,'K-Wallet'!$A$1:$M$5000,0,FALSE)),"NOT VALID")</f>
        <v>38000</v>
      </c>
      <c r="U20">
        <f>IFERROR(IFERROR(VLOOKUP($A20,'K-NETT'!$A$1:$AF$37898,19,FALSE),VLOOKUP($A20,'K-Wallet'!$A$1:$M$5000,0,FALSE)),"NOT VALID")</f>
        <v>0</v>
      </c>
      <c r="V20">
        <f>IFERROR(IFERROR(VLOOKUP($A20,'K-NETT'!$A$1:$AF$37898,20,FALSE),VLOOKUP($A20,'K-Wallet'!$A$1:$M$5000,0,FALSE)),"NOT VALID")</f>
        <v>0</v>
      </c>
      <c r="W20">
        <f>IFERROR(IFERROR(VLOOKUP($A20,'K-NETT'!$A$1:$AF$37898,22,FALSE),VLOOKUP($A20,'K-Wallet'!$A$1:$M$5000,0,FALSE)),"NOT VALID")</f>
        <v>0</v>
      </c>
      <c r="X20">
        <f>IFERROR(IFERROR(VLOOKUP($A20,'K-NETT'!$A$1:$AF$37898,23,FALSE),VLOOKUP($A20,'K-Wallet'!$A$1:$M$5000,0,FALSE)),"NOT VALID")</f>
        <v>0</v>
      </c>
      <c r="Y20">
        <f>IFERROR(IFERROR(VLOOKUP($A20,'K-NETT'!$A$1:$AF$37898,26,FALSE),VLOOKUP($A20,'K-Wallet'!$A$1:$M$5000,0,FALSE)),"NOT VALID")</f>
        <v>994650</v>
      </c>
      <c r="Z20">
        <f>IFERROR(IFERROR(VLOOKUP($A20,'K-NETT'!$A$1:$AF$37898,30,FALSE),VLOOKUP($A20,'K-Wallet'!$A$1:$M$5000,11,FALSE)),"NOT VALID")</f>
        <v>0</v>
      </c>
      <c r="AA20" s="31">
        <f t="shared" si="1"/>
        <v>0</v>
      </c>
    </row>
    <row r="21" spans="1:27" x14ac:dyDescent="0.25">
      <c r="A21" t="str">
        <f t="shared" si="0"/>
        <v>1231384271</v>
      </c>
      <c r="B21">
        <v>12</v>
      </c>
      <c r="C21">
        <v>1231384271</v>
      </c>
      <c r="D21" t="s">
        <v>42</v>
      </c>
      <c r="E21" t="s">
        <v>43</v>
      </c>
      <c r="F21">
        <v>56650</v>
      </c>
      <c r="G21" s="2">
        <v>44104</v>
      </c>
      <c r="H21" s="3">
        <v>0.9772453703703704</v>
      </c>
      <c r="I21" t="s">
        <v>44</v>
      </c>
      <c r="J21">
        <v>-79654608601</v>
      </c>
      <c r="K21" s="4" t="s">
        <v>101</v>
      </c>
      <c r="N21" t="str">
        <f>IFERROR(IFERROR(VLOOKUP($A21,'K-NETT'!$A$1:$AF$37898,1,FALSE),VLOOKUP($A21,'K-Wallet'!$A$1:$M$5000,1,FALSE)),"NOT VALID")</f>
        <v>1231384271</v>
      </c>
      <c r="O21" t="str">
        <f>IFERROR(IFERROR(VLOOKUP($A21,'K-NETT'!$A$1:$AF$37898,11,FALSE),VLOOKUP($A21,'K-Wallet'!$A$1:$M$5000,0,FALSE)),"NOT VALID")</f>
        <v>MME2009017860</v>
      </c>
      <c r="P21" t="str">
        <f>IFERROR(IFERROR(VLOOKUP($A21,'K-NETT'!$A$1:$AF$37898,14,FALSE),VLOOKUP($A21,'K-Wallet'!$A$1:$M$5000,8,FALSE)),"NOT VALID")</f>
        <v>IDJRBFA13672</v>
      </c>
      <c r="Q21" t="str">
        <f>IFERROR(IFERROR(VLOOKUP($A21,'K-NETT'!$A$1:$AF$37898,15,FALSE),VLOOKUP($A21,'K-Wallet'!$A$1:$M$5000,9,FALSE)),"NOT VALID")</f>
        <v>ERLIN SUKMA INDAYANI</v>
      </c>
      <c r="R21">
        <f>IFERROR(IFERROR(VLOOKUP($A21,'K-NETT'!$A$1:$AF$37898,16,FALSE),VLOOKUP($A21,'K-Wallet'!$A$1:$M$5000,0,FALSE)),"NOT VALID")</f>
        <v>50000</v>
      </c>
      <c r="S21">
        <f>IFERROR(IFERROR(VLOOKUP($A21,'K-NETT'!$A$1:$AF$37898,17,FALSE),VLOOKUP($A21,'K-Wallet'!$A$1:$M$5000,0,FALSE)),"NOT VALID")</f>
        <v>6650</v>
      </c>
      <c r="T21">
        <f>IFERROR(IFERROR(VLOOKUP($A21,'K-NETT'!$A$1:$AF$37898,18,FALSE),VLOOKUP($A21,'K-Wallet'!$A$1:$M$5000,0,FALSE)),"NOT VALID")</f>
        <v>0</v>
      </c>
      <c r="U21">
        <f>IFERROR(IFERROR(VLOOKUP($A21,'K-NETT'!$A$1:$AF$37898,19,FALSE),VLOOKUP($A21,'K-Wallet'!$A$1:$M$5000,0,FALSE)),"NOT VALID")</f>
        <v>0</v>
      </c>
      <c r="V21">
        <f>IFERROR(IFERROR(VLOOKUP($A21,'K-NETT'!$A$1:$AF$37898,20,FALSE),VLOOKUP($A21,'K-Wallet'!$A$1:$M$5000,0,FALSE)),"NOT VALID")</f>
        <v>0</v>
      </c>
      <c r="W21">
        <f>IFERROR(IFERROR(VLOOKUP($A21,'K-NETT'!$A$1:$AF$37898,22,FALSE),VLOOKUP($A21,'K-Wallet'!$A$1:$M$5000,0,FALSE)),"NOT VALID")</f>
        <v>0</v>
      </c>
      <c r="X21">
        <f>IFERROR(IFERROR(VLOOKUP($A21,'K-NETT'!$A$1:$AF$37898,23,FALSE),VLOOKUP($A21,'K-Wallet'!$A$1:$M$5000,0,FALSE)),"NOT VALID")</f>
        <v>0</v>
      </c>
      <c r="Y21">
        <f>IFERROR(IFERROR(VLOOKUP($A21,'K-NETT'!$A$1:$AF$37898,26,FALSE),VLOOKUP($A21,'K-Wallet'!$A$1:$M$5000,0,FALSE)),"NOT VALID")</f>
        <v>56650</v>
      </c>
      <c r="Z21">
        <f>IFERROR(IFERROR(VLOOKUP($A21,'K-NETT'!$A$1:$AF$37898,30,FALSE),VLOOKUP($A21,'K-Wallet'!$A$1:$M$5000,11,FALSE)),"NOT VALID")</f>
        <v>0</v>
      </c>
      <c r="AA21" s="31">
        <f t="shared" si="1"/>
        <v>0</v>
      </c>
    </row>
    <row r="22" spans="1:27" x14ac:dyDescent="0.25">
      <c r="A22" t="str">
        <f t="shared" si="0"/>
        <v>1676284939</v>
      </c>
      <c r="B22">
        <v>13</v>
      </c>
      <c r="C22">
        <v>1676284939</v>
      </c>
      <c r="D22" t="s">
        <v>42</v>
      </c>
      <c r="E22" t="s">
        <v>43</v>
      </c>
      <c r="F22">
        <v>56650</v>
      </c>
      <c r="G22" s="2">
        <v>44104</v>
      </c>
      <c r="H22" s="3">
        <v>0.97780092592592593</v>
      </c>
      <c r="I22" t="s">
        <v>44</v>
      </c>
      <c r="J22">
        <v>-79654730701</v>
      </c>
      <c r="K22" s="4" t="s">
        <v>101</v>
      </c>
      <c r="N22" t="str">
        <f>IFERROR(IFERROR(VLOOKUP($A22,'K-NETT'!$A$1:$AF$37898,1,FALSE),VLOOKUP($A22,'K-Wallet'!$A$1:$M$5000,1,FALSE)),"NOT VALID")</f>
        <v>1676284939</v>
      </c>
      <c r="O22" t="str">
        <f>IFERROR(IFERROR(VLOOKUP($A22,'K-NETT'!$A$1:$AF$37898,11,FALSE),VLOOKUP($A22,'K-Wallet'!$A$1:$M$5000,0,FALSE)),"NOT VALID")</f>
        <v>MME2009017861</v>
      </c>
      <c r="P22" t="str">
        <f>IFERROR(IFERROR(VLOOKUP($A22,'K-NETT'!$A$1:$AF$37898,14,FALSE),VLOOKUP($A22,'K-Wallet'!$A$1:$M$5000,8,FALSE)),"NOT VALID")</f>
        <v>IDJRBFA13673</v>
      </c>
      <c r="Q22" t="str">
        <f>IFERROR(IFERROR(VLOOKUP($A22,'K-NETT'!$A$1:$AF$37898,15,FALSE),VLOOKUP($A22,'K-Wallet'!$A$1:$M$5000,9,FALSE)),"NOT VALID")</f>
        <v>VIVIN ERNA MEGAWATI</v>
      </c>
      <c r="R22">
        <f>IFERROR(IFERROR(VLOOKUP($A22,'K-NETT'!$A$1:$AF$37898,16,FALSE),VLOOKUP($A22,'K-Wallet'!$A$1:$M$5000,0,FALSE)),"NOT VALID")</f>
        <v>50000</v>
      </c>
      <c r="S22">
        <f>IFERROR(IFERROR(VLOOKUP($A22,'K-NETT'!$A$1:$AF$37898,17,FALSE),VLOOKUP($A22,'K-Wallet'!$A$1:$M$5000,0,FALSE)),"NOT VALID")</f>
        <v>6650</v>
      </c>
      <c r="T22">
        <f>IFERROR(IFERROR(VLOOKUP($A22,'K-NETT'!$A$1:$AF$37898,18,FALSE),VLOOKUP($A22,'K-Wallet'!$A$1:$M$5000,0,FALSE)),"NOT VALID")</f>
        <v>0</v>
      </c>
      <c r="U22">
        <f>IFERROR(IFERROR(VLOOKUP($A22,'K-NETT'!$A$1:$AF$37898,19,FALSE),VLOOKUP($A22,'K-Wallet'!$A$1:$M$5000,0,FALSE)),"NOT VALID")</f>
        <v>0</v>
      </c>
      <c r="V22">
        <f>IFERROR(IFERROR(VLOOKUP($A22,'K-NETT'!$A$1:$AF$37898,20,FALSE),VLOOKUP($A22,'K-Wallet'!$A$1:$M$5000,0,FALSE)),"NOT VALID")</f>
        <v>0</v>
      </c>
      <c r="W22">
        <f>IFERROR(IFERROR(VLOOKUP($A22,'K-NETT'!$A$1:$AF$37898,22,FALSE),VLOOKUP($A22,'K-Wallet'!$A$1:$M$5000,0,FALSE)),"NOT VALID")</f>
        <v>0</v>
      </c>
      <c r="X22">
        <f>IFERROR(IFERROR(VLOOKUP($A22,'K-NETT'!$A$1:$AF$37898,23,FALSE),VLOOKUP($A22,'K-Wallet'!$A$1:$M$5000,0,FALSE)),"NOT VALID")</f>
        <v>0</v>
      </c>
      <c r="Y22">
        <f>IFERROR(IFERROR(VLOOKUP($A22,'K-NETT'!$A$1:$AF$37898,26,FALSE),VLOOKUP($A22,'K-Wallet'!$A$1:$M$5000,0,FALSE)),"NOT VALID")</f>
        <v>56650</v>
      </c>
      <c r="Z22">
        <f>IFERROR(IFERROR(VLOOKUP($A22,'K-NETT'!$A$1:$AF$37898,30,FALSE),VLOOKUP($A22,'K-Wallet'!$A$1:$M$5000,11,FALSE)),"NOT VALID")</f>
        <v>0</v>
      </c>
      <c r="AA22" s="31">
        <f t="shared" si="1"/>
        <v>0</v>
      </c>
    </row>
    <row r="23" spans="1:27" x14ac:dyDescent="0.25">
      <c r="A23" t="str">
        <f t="shared" si="0"/>
        <v>1454784935</v>
      </c>
      <c r="B23">
        <v>14</v>
      </c>
      <c r="C23">
        <v>1454784935</v>
      </c>
      <c r="D23" t="s">
        <v>42</v>
      </c>
      <c r="E23" t="s">
        <v>43</v>
      </c>
      <c r="F23">
        <v>64650</v>
      </c>
      <c r="G23" s="2">
        <v>44105</v>
      </c>
      <c r="H23" s="3">
        <v>2.7604166666666666E-2</v>
      </c>
      <c r="I23" t="s">
        <v>44</v>
      </c>
      <c r="J23">
        <v>-79663112501</v>
      </c>
      <c r="K23" s="4" t="s">
        <v>101</v>
      </c>
      <c r="N23" t="str">
        <f>IFERROR(IFERROR(VLOOKUP($A23,'K-NETT'!$A$1:$AF$37898,1,FALSE),VLOOKUP($A23,'K-Wallet'!$A$1:$M$5000,1,FALSE)),"NOT VALID")</f>
        <v>1454784935</v>
      </c>
      <c r="O23" t="str">
        <f>IFERROR(IFERROR(VLOOKUP($A23,'K-NETT'!$A$1:$AF$37898,11,FALSE),VLOOKUP($A23,'K-Wallet'!$A$1:$M$5000,0,FALSE)),"NOT VALID")</f>
        <v>MME2010000001</v>
      </c>
      <c r="P23" t="str">
        <f>IFERROR(IFERROR(VLOOKUP($A23,'K-NETT'!$A$1:$AF$37898,14,FALSE),VLOOKUP($A23,'K-Wallet'!$A$1:$M$5000,8,FALSE)),"NOT VALID")</f>
        <v>IDJTBWA06492</v>
      </c>
      <c r="Q23" t="str">
        <f>IFERROR(IFERROR(VLOOKUP($A23,'K-NETT'!$A$1:$AF$37898,15,FALSE),VLOOKUP($A23,'K-Wallet'!$A$1:$M$5000,9,FALSE)),"NOT VALID")</f>
        <v>WAHYU INDAYATI</v>
      </c>
      <c r="R23">
        <f>IFERROR(IFERROR(VLOOKUP($A23,'K-NETT'!$A$1:$AF$37898,16,FALSE),VLOOKUP($A23,'K-Wallet'!$A$1:$M$5000,0,FALSE)),"NOT VALID")</f>
        <v>50000</v>
      </c>
      <c r="S23">
        <f>IFERROR(IFERROR(VLOOKUP($A23,'K-NETT'!$A$1:$AF$37898,17,FALSE),VLOOKUP($A23,'K-Wallet'!$A$1:$M$5000,0,FALSE)),"NOT VALID")</f>
        <v>6650</v>
      </c>
      <c r="T23">
        <f>IFERROR(IFERROR(VLOOKUP($A23,'K-NETT'!$A$1:$AF$37898,18,FALSE),VLOOKUP($A23,'K-Wallet'!$A$1:$M$5000,0,FALSE)),"NOT VALID")</f>
        <v>8000</v>
      </c>
      <c r="U23">
        <f>IFERROR(IFERROR(VLOOKUP($A23,'K-NETT'!$A$1:$AF$37898,19,FALSE),VLOOKUP($A23,'K-Wallet'!$A$1:$M$5000,0,FALSE)),"NOT VALID")</f>
        <v>0</v>
      </c>
      <c r="V23">
        <f>IFERROR(IFERROR(VLOOKUP($A23,'K-NETT'!$A$1:$AF$37898,20,FALSE),VLOOKUP($A23,'K-Wallet'!$A$1:$M$5000,0,FALSE)),"NOT VALID")</f>
        <v>0</v>
      </c>
      <c r="W23">
        <f>IFERROR(IFERROR(VLOOKUP($A23,'K-NETT'!$A$1:$AF$37898,22,FALSE),VLOOKUP($A23,'K-Wallet'!$A$1:$M$5000,0,FALSE)),"NOT VALID")</f>
        <v>0</v>
      </c>
      <c r="X23">
        <f>IFERROR(IFERROR(VLOOKUP($A23,'K-NETT'!$A$1:$AF$37898,23,FALSE),VLOOKUP($A23,'K-Wallet'!$A$1:$M$5000,0,FALSE)),"NOT VALID")</f>
        <v>0</v>
      </c>
      <c r="Y23">
        <f>IFERROR(IFERROR(VLOOKUP($A23,'K-NETT'!$A$1:$AF$37898,26,FALSE),VLOOKUP($A23,'K-Wallet'!$A$1:$M$5000,0,FALSE)),"NOT VALID")</f>
        <v>64650</v>
      </c>
      <c r="Z23">
        <f>IFERROR(IFERROR(VLOOKUP($A23,'K-NETT'!$A$1:$AF$37898,30,FALSE),VLOOKUP($A23,'K-Wallet'!$A$1:$M$5000,11,FALSE)),"NOT VALID")</f>
        <v>0</v>
      </c>
      <c r="AA23" s="31">
        <f t="shared" si="1"/>
        <v>0</v>
      </c>
    </row>
    <row r="24" spans="1:27" x14ac:dyDescent="0.25">
      <c r="A24" t="str">
        <f t="shared" si="0"/>
        <v>1039605971</v>
      </c>
      <c r="B24">
        <v>15</v>
      </c>
      <c r="C24">
        <v>1039605971</v>
      </c>
      <c r="D24" t="s">
        <v>42</v>
      </c>
      <c r="E24" t="s">
        <v>43</v>
      </c>
      <c r="F24">
        <v>650650</v>
      </c>
      <c r="G24" s="2">
        <v>44105</v>
      </c>
      <c r="H24" s="3">
        <v>0.25386574074074075</v>
      </c>
      <c r="I24" t="s">
        <v>44</v>
      </c>
      <c r="J24">
        <v>-79678197501</v>
      </c>
      <c r="K24" s="4" t="s">
        <v>101</v>
      </c>
      <c r="N24" t="str">
        <f>IFERROR(IFERROR(VLOOKUP($A24,'K-NETT'!$A$1:$AF$37898,1,FALSE),VLOOKUP($A24,'K-Wallet'!$A$1:$M$5000,1,FALSE)),"NOT VALID")</f>
        <v>1039605971</v>
      </c>
      <c r="O24" t="str">
        <f>IFERROR(IFERROR(VLOOKUP($A24,'K-NETT'!$A$1:$AF$37898,11,FALSE),VLOOKUP($A24,'K-Wallet'!$A$1:$M$5000,0,FALSE)),"NOT VALID")</f>
        <v>CNE2010000442</v>
      </c>
      <c r="P24" t="str">
        <f>IFERROR(IFERROR(VLOOKUP($A24,'K-NETT'!$A$1:$AF$37898,14,FALSE),VLOOKUP($A24,'K-Wallet'!$A$1:$M$5000,8,FALSE)),"NOT VALID")</f>
        <v>IDSPAAB36675</v>
      </c>
      <c r="Q24" t="str">
        <f>IFERROR(IFERROR(VLOOKUP($A24,'K-NETT'!$A$1:$AF$37898,15,FALSE),VLOOKUP($A24,'K-Wallet'!$A$1:$M$5000,9,FALSE)),"NOT VALID")</f>
        <v>RINA SETIANINGSIH</v>
      </c>
      <c r="R24">
        <f>IFERROR(IFERROR(VLOOKUP($A24,'K-NETT'!$A$1:$AF$37898,16,FALSE),VLOOKUP($A24,'K-Wallet'!$A$1:$M$5000,0,FALSE)),"NOT VALID")</f>
        <v>620000</v>
      </c>
      <c r="S24">
        <f>IFERROR(IFERROR(VLOOKUP($A24,'K-NETT'!$A$1:$AF$37898,17,FALSE),VLOOKUP($A24,'K-Wallet'!$A$1:$M$5000,0,FALSE)),"NOT VALID")</f>
        <v>6650</v>
      </c>
      <c r="T24">
        <f>IFERROR(IFERROR(VLOOKUP($A24,'K-NETT'!$A$1:$AF$37898,18,FALSE),VLOOKUP($A24,'K-Wallet'!$A$1:$M$5000,0,FALSE)),"NOT VALID")</f>
        <v>24000</v>
      </c>
      <c r="U24">
        <f>IFERROR(IFERROR(VLOOKUP($A24,'K-NETT'!$A$1:$AF$37898,19,FALSE),VLOOKUP($A24,'K-Wallet'!$A$1:$M$5000,0,FALSE)),"NOT VALID")</f>
        <v>0</v>
      </c>
      <c r="V24">
        <f>IFERROR(IFERROR(VLOOKUP($A24,'K-NETT'!$A$1:$AF$37898,20,FALSE),VLOOKUP($A24,'K-Wallet'!$A$1:$M$5000,0,FALSE)),"NOT VALID")</f>
        <v>0</v>
      </c>
      <c r="W24">
        <f>IFERROR(IFERROR(VLOOKUP($A24,'K-NETT'!$A$1:$AF$37898,22,FALSE),VLOOKUP($A24,'K-Wallet'!$A$1:$M$5000,0,FALSE)),"NOT VALID")</f>
        <v>0</v>
      </c>
      <c r="X24">
        <f>IFERROR(IFERROR(VLOOKUP($A24,'K-NETT'!$A$1:$AF$37898,23,FALSE),VLOOKUP($A24,'K-Wallet'!$A$1:$M$5000,0,FALSE)),"NOT VALID")</f>
        <v>0</v>
      </c>
      <c r="Y24">
        <f>IFERROR(IFERROR(VLOOKUP($A24,'K-NETT'!$A$1:$AF$37898,26,FALSE),VLOOKUP($A24,'K-Wallet'!$A$1:$M$5000,0,FALSE)),"NOT VALID")</f>
        <v>650650</v>
      </c>
      <c r="Z24">
        <f>IFERROR(IFERROR(VLOOKUP($A24,'K-NETT'!$A$1:$AF$37898,30,FALSE),VLOOKUP($A24,'K-Wallet'!$A$1:$M$5000,11,FALSE)),"NOT VALID")</f>
        <v>0</v>
      </c>
      <c r="AA24" s="31">
        <f t="shared" si="1"/>
        <v>0</v>
      </c>
    </row>
    <row r="25" spans="1:27" x14ac:dyDescent="0.25">
      <c r="A25" t="str">
        <f t="shared" si="0"/>
        <v>1786905855</v>
      </c>
      <c r="B25">
        <v>16</v>
      </c>
      <c r="C25">
        <v>1786905855</v>
      </c>
      <c r="D25" t="s">
        <v>42</v>
      </c>
      <c r="E25" t="s">
        <v>43</v>
      </c>
      <c r="F25">
        <v>164650</v>
      </c>
      <c r="G25" s="2">
        <v>44105</v>
      </c>
      <c r="H25" s="3">
        <v>0.2860300925925926</v>
      </c>
      <c r="I25" t="s">
        <v>44</v>
      </c>
      <c r="J25">
        <v>-79684152501</v>
      </c>
      <c r="K25" s="4" t="s">
        <v>101</v>
      </c>
      <c r="N25" t="str">
        <f>IFERROR(IFERROR(VLOOKUP($A25,'K-NETT'!$A$1:$AF$37898,1,FALSE),VLOOKUP($A25,'K-Wallet'!$A$1:$M$5000,1,FALSE)),"NOT VALID")</f>
        <v>1786905855</v>
      </c>
      <c r="O25" t="str">
        <f>IFERROR(IFERROR(VLOOKUP($A25,'K-NETT'!$A$1:$AF$37898,11,FALSE),VLOOKUP($A25,'K-Wallet'!$A$1:$M$5000,0,FALSE)),"NOT VALID")</f>
        <v>CNE2010000448</v>
      </c>
      <c r="P25" t="str">
        <f>IFERROR(IFERROR(VLOOKUP($A25,'K-NETT'!$A$1:$AF$37898,14,FALSE),VLOOKUP($A25,'K-Wallet'!$A$1:$M$5000,8,FALSE)),"NOT VALID")</f>
        <v>IDJRBBA33104</v>
      </c>
      <c r="Q25" t="str">
        <f>IFERROR(IFERROR(VLOOKUP($A25,'K-NETT'!$A$1:$AF$37898,15,FALSE),VLOOKUP($A25,'K-Wallet'!$A$1:$M$5000,9,FALSE)),"NOT VALID")</f>
        <v>MELIANA CRIS NATALIA MARBUN</v>
      </c>
      <c r="R25">
        <f>IFERROR(IFERROR(VLOOKUP($A25,'K-NETT'!$A$1:$AF$37898,16,FALSE),VLOOKUP($A25,'K-Wallet'!$A$1:$M$5000,0,FALSE)),"NOT VALID")</f>
        <v>150000</v>
      </c>
      <c r="S25">
        <f>IFERROR(IFERROR(VLOOKUP($A25,'K-NETT'!$A$1:$AF$37898,17,FALSE),VLOOKUP($A25,'K-Wallet'!$A$1:$M$5000,0,FALSE)),"NOT VALID")</f>
        <v>6650</v>
      </c>
      <c r="T25">
        <f>IFERROR(IFERROR(VLOOKUP($A25,'K-NETT'!$A$1:$AF$37898,18,FALSE),VLOOKUP($A25,'K-Wallet'!$A$1:$M$5000,0,FALSE)),"NOT VALID")</f>
        <v>8000</v>
      </c>
      <c r="U25">
        <f>IFERROR(IFERROR(VLOOKUP($A25,'K-NETT'!$A$1:$AF$37898,19,FALSE),VLOOKUP($A25,'K-Wallet'!$A$1:$M$5000,0,FALSE)),"NOT VALID")</f>
        <v>0</v>
      </c>
      <c r="V25">
        <f>IFERROR(IFERROR(VLOOKUP($A25,'K-NETT'!$A$1:$AF$37898,20,FALSE),VLOOKUP($A25,'K-Wallet'!$A$1:$M$5000,0,FALSE)),"NOT VALID")</f>
        <v>0</v>
      </c>
      <c r="W25">
        <f>IFERROR(IFERROR(VLOOKUP($A25,'K-NETT'!$A$1:$AF$37898,22,FALSE),VLOOKUP($A25,'K-Wallet'!$A$1:$M$5000,0,FALSE)),"NOT VALID")</f>
        <v>0</v>
      </c>
      <c r="X25">
        <f>IFERROR(IFERROR(VLOOKUP($A25,'K-NETT'!$A$1:$AF$37898,23,FALSE),VLOOKUP($A25,'K-Wallet'!$A$1:$M$5000,0,FALSE)),"NOT VALID")</f>
        <v>0</v>
      </c>
      <c r="Y25">
        <f>IFERROR(IFERROR(VLOOKUP($A25,'K-NETT'!$A$1:$AF$37898,26,FALSE),VLOOKUP($A25,'K-Wallet'!$A$1:$M$5000,0,FALSE)),"NOT VALID")</f>
        <v>164650</v>
      </c>
      <c r="Z25">
        <f>IFERROR(IFERROR(VLOOKUP($A25,'K-NETT'!$A$1:$AF$37898,30,FALSE),VLOOKUP($A25,'K-Wallet'!$A$1:$M$5000,11,FALSE)),"NOT VALID")</f>
        <v>0</v>
      </c>
      <c r="AA25" s="31">
        <f t="shared" si="1"/>
        <v>0</v>
      </c>
    </row>
    <row r="26" spans="1:27" x14ac:dyDescent="0.25">
      <c r="A26" t="str">
        <f t="shared" si="0"/>
        <v>1547015530</v>
      </c>
      <c r="B26">
        <v>17</v>
      </c>
      <c r="C26">
        <v>1547015530</v>
      </c>
      <c r="D26" t="s">
        <v>42</v>
      </c>
      <c r="E26" t="s">
        <v>43</v>
      </c>
      <c r="F26">
        <v>967650</v>
      </c>
      <c r="G26" s="2">
        <v>44105</v>
      </c>
      <c r="H26" s="3">
        <v>0.29620370370370369</v>
      </c>
      <c r="I26" t="s">
        <v>44</v>
      </c>
      <c r="J26">
        <v>-79686530701</v>
      </c>
      <c r="K26" s="4" t="s">
        <v>101</v>
      </c>
      <c r="N26" t="str">
        <f>IFERROR(IFERROR(VLOOKUP($A26,'K-NETT'!$A$1:$AF$37898,1,FALSE),VLOOKUP($A26,'K-Wallet'!$A$1:$M$5000,1,FALSE)),"NOT VALID")</f>
        <v>1547015530</v>
      </c>
      <c r="O26" t="str">
        <f>IFERROR(IFERROR(VLOOKUP($A26,'K-NETT'!$A$1:$AF$37898,11,FALSE),VLOOKUP($A26,'K-Wallet'!$A$1:$M$5000,0,FALSE)),"NOT VALID")</f>
        <v>CNE2010000450</v>
      </c>
      <c r="P26" t="str">
        <f>IFERROR(IFERROR(VLOOKUP($A26,'K-NETT'!$A$1:$AF$37898,14,FALSE),VLOOKUP($A26,'K-Wallet'!$A$1:$M$5000,8,FALSE)),"NOT VALID")</f>
        <v>IDSPAAB29940</v>
      </c>
      <c r="Q26" t="str">
        <f>IFERROR(IFERROR(VLOOKUP($A26,'K-NETT'!$A$1:$AF$37898,15,FALSE),VLOOKUP($A26,'K-Wallet'!$A$1:$M$5000,9,FALSE)),"NOT VALID")</f>
        <v>YEYEN AJENG KARTIKA</v>
      </c>
      <c r="R26">
        <f>IFERROR(IFERROR(VLOOKUP($A26,'K-NETT'!$A$1:$AF$37898,16,FALSE),VLOOKUP($A26,'K-Wallet'!$A$1:$M$5000,0,FALSE)),"NOT VALID")</f>
        <v>950000</v>
      </c>
      <c r="S26">
        <f>IFERROR(IFERROR(VLOOKUP($A26,'K-NETT'!$A$1:$AF$37898,17,FALSE),VLOOKUP($A26,'K-Wallet'!$A$1:$M$5000,0,FALSE)),"NOT VALID")</f>
        <v>6650</v>
      </c>
      <c r="T26">
        <f>IFERROR(IFERROR(VLOOKUP($A26,'K-NETT'!$A$1:$AF$37898,18,FALSE),VLOOKUP($A26,'K-Wallet'!$A$1:$M$5000,0,FALSE)),"NOT VALID")</f>
        <v>11000</v>
      </c>
      <c r="U26">
        <f>IFERROR(IFERROR(VLOOKUP($A26,'K-NETT'!$A$1:$AF$37898,19,FALSE),VLOOKUP($A26,'K-Wallet'!$A$1:$M$5000,0,FALSE)),"NOT VALID")</f>
        <v>0</v>
      </c>
      <c r="V26">
        <f>IFERROR(IFERROR(VLOOKUP($A26,'K-NETT'!$A$1:$AF$37898,20,FALSE),VLOOKUP($A26,'K-Wallet'!$A$1:$M$5000,0,FALSE)),"NOT VALID")</f>
        <v>0</v>
      </c>
      <c r="W26">
        <f>IFERROR(IFERROR(VLOOKUP($A26,'K-NETT'!$A$1:$AF$37898,22,FALSE),VLOOKUP($A26,'K-Wallet'!$A$1:$M$5000,0,FALSE)),"NOT VALID")</f>
        <v>0</v>
      </c>
      <c r="X26">
        <f>IFERROR(IFERROR(VLOOKUP($A26,'K-NETT'!$A$1:$AF$37898,23,FALSE),VLOOKUP($A26,'K-Wallet'!$A$1:$M$5000,0,FALSE)),"NOT VALID")</f>
        <v>0</v>
      </c>
      <c r="Y26">
        <f>IFERROR(IFERROR(VLOOKUP($A26,'K-NETT'!$A$1:$AF$37898,26,FALSE),VLOOKUP($A26,'K-Wallet'!$A$1:$M$5000,0,FALSE)),"NOT VALID")</f>
        <v>967650</v>
      </c>
      <c r="Z26">
        <f>IFERROR(IFERROR(VLOOKUP($A26,'K-NETT'!$A$1:$AF$37898,30,FALSE),VLOOKUP($A26,'K-Wallet'!$A$1:$M$5000,11,FALSE)),"NOT VALID")</f>
        <v>0</v>
      </c>
      <c r="AA26" s="31">
        <f t="shared" si="1"/>
        <v>0</v>
      </c>
    </row>
    <row r="27" spans="1:27" x14ac:dyDescent="0.25">
      <c r="A27" t="str">
        <f t="shared" si="0"/>
        <v>1486015505</v>
      </c>
      <c r="B27">
        <v>18</v>
      </c>
      <c r="C27">
        <v>1486015505</v>
      </c>
      <c r="D27" t="s">
        <v>42</v>
      </c>
      <c r="E27" t="s">
        <v>43</v>
      </c>
      <c r="F27">
        <v>1057650</v>
      </c>
      <c r="G27" s="2">
        <v>44105</v>
      </c>
      <c r="H27" s="3">
        <v>0.29962962962962963</v>
      </c>
      <c r="I27" t="s">
        <v>44</v>
      </c>
      <c r="J27">
        <v>-79687346401</v>
      </c>
      <c r="K27" s="4" t="s">
        <v>101</v>
      </c>
      <c r="N27" t="str">
        <f>IFERROR(IFERROR(VLOOKUP($A27,'K-NETT'!$A$1:$AF$37898,1,FALSE),VLOOKUP($A27,'K-Wallet'!$A$1:$M$5000,1,FALSE)),"NOT VALID")</f>
        <v>1486015505</v>
      </c>
      <c r="O27" t="str">
        <f>IFERROR(IFERROR(VLOOKUP($A27,'K-NETT'!$A$1:$AF$37898,11,FALSE),VLOOKUP($A27,'K-Wallet'!$A$1:$M$5000,0,FALSE)),"NOT VALID")</f>
        <v>CNE2010000451</v>
      </c>
      <c r="P27" t="str">
        <f>IFERROR(IFERROR(VLOOKUP($A27,'K-NETT'!$A$1:$AF$37898,14,FALSE),VLOOKUP($A27,'K-Wallet'!$A$1:$M$5000,8,FALSE)),"NOT VALID")</f>
        <v>IDJTAXA05394</v>
      </c>
      <c r="Q27" t="str">
        <f>IFERROR(IFERROR(VLOOKUP($A27,'K-NETT'!$A$1:$AF$37898,15,FALSE),VLOOKUP($A27,'K-Wallet'!$A$1:$M$5000,9,FALSE)),"NOT VALID")</f>
        <v>HENNY MEIDIATIKA</v>
      </c>
      <c r="R27">
        <f>IFERROR(IFERROR(VLOOKUP($A27,'K-NETT'!$A$1:$AF$37898,16,FALSE),VLOOKUP($A27,'K-Wallet'!$A$1:$M$5000,0,FALSE)),"NOT VALID")</f>
        <v>1041000</v>
      </c>
      <c r="S27">
        <f>IFERROR(IFERROR(VLOOKUP($A27,'K-NETT'!$A$1:$AF$37898,17,FALSE),VLOOKUP($A27,'K-Wallet'!$A$1:$M$5000,0,FALSE)),"NOT VALID")</f>
        <v>6650</v>
      </c>
      <c r="T27">
        <f>IFERROR(IFERROR(VLOOKUP($A27,'K-NETT'!$A$1:$AF$37898,18,FALSE),VLOOKUP($A27,'K-Wallet'!$A$1:$M$5000,0,FALSE)),"NOT VALID")</f>
        <v>10000</v>
      </c>
      <c r="U27">
        <f>IFERROR(IFERROR(VLOOKUP($A27,'K-NETT'!$A$1:$AF$37898,19,FALSE),VLOOKUP($A27,'K-Wallet'!$A$1:$M$5000,0,FALSE)),"NOT VALID")</f>
        <v>0</v>
      </c>
      <c r="V27">
        <f>IFERROR(IFERROR(VLOOKUP($A27,'K-NETT'!$A$1:$AF$37898,20,FALSE),VLOOKUP($A27,'K-Wallet'!$A$1:$M$5000,0,FALSE)),"NOT VALID")</f>
        <v>0</v>
      </c>
      <c r="W27">
        <f>IFERROR(IFERROR(VLOOKUP($A27,'K-NETT'!$A$1:$AF$37898,22,FALSE),VLOOKUP($A27,'K-Wallet'!$A$1:$M$5000,0,FALSE)),"NOT VALID")</f>
        <v>0</v>
      </c>
      <c r="X27">
        <f>IFERROR(IFERROR(VLOOKUP($A27,'K-NETT'!$A$1:$AF$37898,23,FALSE),VLOOKUP($A27,'K-Wallet'!$A$1:$M$5000,0,FALSE)),"NOT VALID")</f>
        <v>0</v>
      </c>
      <c r="Y27">
        <f>IFERROR(IFERROR(VLOOKUP($A27,'K-NETT'!$A$1:$AF$37898,26,FALSE),VLOOKUP($A27,'K-Wallet'!$A$1:$M$5000,0,FALSE)),"NOT VALID")</f>
        <v>1057650</v>
      </c>
      <c r="Z27">
        <f>IFERROR(IFERROR(VLOOKUP($A27,'K-NETT'!$A$1:$AF$37898,30,FALSE),VLOOKUP($A27,'K-Wallet'!$A$1:$M$5000,11,FALSE)),"NOT VALID")</f>
        <v>0</v>
      </c>
      <c r="AA27" s="31">
        <f t="shared" si="1"/>
        <v>0</v>
      </c>
    </row>
    <row r="28" spans="1:27" x14ac:dyDescent="0.25">
      <c r="A28" t="str">
        <f t="shared" si="0"/>
        <v>1240115435</v>
      </c>
      <c r="B28">
        <v>19</v>
      </c>
      <c r="C28">
        <v>1240115435</v>
      </c>
      <c r="D28" t="s">
        <v>42</v>
      </c>
      <c r="E28" t="s">
        <v>43</v>
      </c>
      <c r="F28">
        <v>638650</v>
      </c>
      <c r="G28" s="2">
        <v>44105</v>
      </c>
      <c r="H28" s="3">
        <v>0.29965277777777777</v>
      </c>
      <c r="I28" t="s">
        <v>44</v>
      </c>
      <c r="J28">
        <v>-79687401201</v>
      </c>
      <c r="K28" s="4" t="s">
        <v>101</v>
      </c>
      <c r="N28" t="str">
        <f>IFERROR(IFERROR(VLOOKUP($A28,'K-NETT'!$A$1:$AF$37898,1,FALSE),VLOOKUP($A28,'K-Wallet'!$A$1:$M$5000,1,FALSE)),"NOT VALID")</f>
        <v>1240115435</v>
      </c>
      <c r="O28" t="str">
        <f>IFERROR(IFERROR(VLOOKUP($A28,'K-NETT'!$A$1:$AF$37898,11,FALSE),VLOOKUP($A28,'K-Wallet'!$A$1:$M$5000,0,FALSE)),"NOT VALID")</f>
        <v>CNE2010000452</v>
      </c>
      <c r="P28" t="str">
        <f>IFERROR(IFERROR(VLOOKUP($A28,'K-NETT'!$A$1:$AF$37898,14,FALSE),VLOOKUP($A28,'K-Wallet'!$A$1:$M$5000,8,FALSE)),"NOT VALID")</f>
        <v>IDJTBWA04884</v>
      </c>
      <c r="Q28" t="str">
        <f>IFERROR(IFERROR(VLOOKUP($A28,'K-NETT'!$A$1:$AF$37898,15,FALSE),VLOOKUP($A28,'K-Wallet'!$A$1:$M$5000,9,FALSE)),"NOT VALID")</f>
        <v>FAHMI MAULANA</v>
      </c>
      <c r="R28">
        <f>IFERROR(IFERROR(VLOOKUP($A28,'K-NETT'!$A$1:$AF$37898,16,FALSE),VLOOKUP($A28,'K-Wallet'!$A$1:$M$5000,0,FALSE)),"NOT VALID")</f>
        <v>620000</v>
      </c>
      <c r="S28">
        <f>IFERROR(IFERROR(VLOOKUP($A28,'K-NETT'!$A$1:$AF$37898,17,FALSE),VLOOKUP($A28,'K-Wallet'!$A$1:$M$5000,0,FALSE)),"NOT VALID")</f>
        <v>6650</v>
      </c>
      <c r="T28">
        <f>IFERROR(IFERROR(VLOOKUP($A28,'K-NETT'!$A$1:$AF$37898,18,FALSE),VLOOKUP($A28,'K-Wallet'!$A$1:$M$5000,0,FALSE)),"NOT VALID")</f>
        <v>12000</v>
      </c>
      <c r="U28">
        <f>IFERROR(IFERROR(VLOOKUP($A28,'K-NETT'!$A$1:$AF$37898,19,FALSE),VLOOKUP($A28,'K-Wallet'!$A$1:$M$5000,0,FALSE)),"NOT VALID")</f>
        <v>0</v>
      </c>
      <c r="V28">
        <f>IFERROR(IFERROR(VLOOKUP($A28,'K-NETT'!$A$1:$AF$37898,20,FALSE),VLOOKUP($A28,'K-Wallet'!$A$1:$M$5000,0,FALSE)),"NOT VALID")</f>
        <v>0</v>
      </c>
      <c r="W28">
        <f>IFERROR(IFERROR(VLOOKUP($A28,'K-NETT'!$A$1:$AF$37898,22,FALSE),VLOOKUP($A28,'K-Wallet'!$A$1:$M$5000,0,FALSE)),"NOT VALID")</f>
        <v>0</v>
      </c>
      <c r="X28">
        <f>IFERROR(IFERROR(VLOOKUP($A28,'K-NETT'!$A$1:$AF$37898,23,FALSE),VLOOKUP($A28,'K-Wallet'!$A$1:$M$5000,0,FALSE)),"NOT VALID")</f>
        <v>0</v>
      </c>
      <c r="Y28">
        <f>IFERROR(IFERROR(VLOOKUP($A28,'K-NETT'!$A$1:$AF$37898,26,FALSE),VLOOKUP($A28,'K-Wallet'!$A$1:$M$5000,0,FALSE)),"NOT VALID")</f>
        <v>638650</v>
      </c>
      <c r="Z28">
        <f>IFERROR(IFERROR(VLOOKUP($A28,'K-NETT'!$A$1:$AF$37898,30,FALSE),VLOOKUP($A28,'K-Wallet'!$A$1:$M$5000,11,FALSE)),"NOT VALID")</f>
        <v>0</v>
      </c>
      <c r="AA28" s="31">
        <f t="shared" si="1"/>
        <v>0</v>
      </c>
    </row>
    <row r="29" spans="1:27" x14ac:dyDescent="0.25">
      <c r="A29" t="str">
        <f t="shared" si="0"/>
        <v>215005232</v>
      </c>
      <c r="B29">
        <v>20</v>
      </c>
      <c r="C29">
        <v>215005232</v>
      </c>
      <c r="D29" t="s">
        <v>85</v>
      </c>
      <c r="E29" t="s">
        <v>43</v>
      </c>
      <c r="F29">
        <v>4000000</v>
      </c>
      <c r="G29" s="2">
        <v>44105</v>
      </c>
      <c r="H29" s="3">
        <v>0.31370370370370371</v>
      </c>
      <c r="I29" t="s">
        <v>44</v>
      </c>
      <c r="J29">
        <v>-79691174701</v>
      </c>
      <c r="K29" s="4" t="s">
        <v>101</v>
      </c>
      <c r="N29" t="str">
        <f>IFERROR(IFERROR(VLOOKUP($A29,'K-NETT'!$A$1:$AF$37898,1,FALSE),VLOOKUP($A29,'K-Wallet'!$A$1:$M$5000,1,FALSE)),"NOT VALID")</f>
        <v>215005232</v>
      </c>
      <c r="O29" t="str">
        <f>IFERROR(IFERROR(VLOOKUP($A29,'K-NETT'!$A$1:$AF$37898,11,FALSE),VLOOKUP($A29,'K-Wallet'!$A$1:$M$5000,0,FALSE)),"NOT VALID")</f>
        <v>NOT VALID</v>
      </c>
      <c r="P29" t="str">
        <f>IFERROR(IFERROR(VLOOKUP($A29,'K-NETT'!$A$1:$AF$37898,14,FALSE),VLOOKUP($A29,'K-Wallet'!$A$1:$M$5000,8,FALSE)),"NOT VALID")</f>
        <v>IDJHAKA03127</v>
      </c>
      <c r="Q29" t="str">
        <f>IFERROR(IFERROR(VLOOKUP($A29,'K-NETT'!$A$1:$AF$37898,15,FALSE),VLOOKUP($A29,'K-Wallet'!$A$1:$M$5000,9,FALSE)),"NOT VALID")</f>
        <v>ANISAETATIZUNAEROH</v>
      </c>
      <c r="R29" t="str">
        <f>IFERROR(IFERROR(VLOOKUP($A29,'K-NETT'!$A$1:$AF$37898,16,FALSE),VLOOKUP($A29,'K-Wallet'!$A$1:$M$5000,0,FALSE)),"NOT VALID")</f>
        <v>NOT VALID</v>
      </c>
      <c r="S29" t="str">
        <f>IFERROR(IFERROR(VLOOKUP($A29,'K-NETT'!$A$1:$AF$37898,17,FALSE),VLOOKUP($A29,'K-Wallet'!$A$1:$M$5000,0,FALSE)),"NOT VALID")</f>
        <v>NOT VALID</v>
      </c>
      <c r="T29" t="str">
        <f>IFERROR(IFERROR(VLOOKUP($A29,'K-NETT'!$A$1:$AF$37898,18,FALSE),VLOOKUP($A29,'K-Wallet'!$A$1:$M$5000,0,FALSE)),"NOT VALID")</f>
        <v>NOT VALID</v>
      </c>
      <c r="U29" t="str">
        <f>IFERROR(IFERROR(VLOOKUP($A29,'K-NETT'!$A$1:$AF$37898,19,FALSE),VLOOKUP($A29,'K-Wallet'!$A$1:$M$5000,0,FALSE)),"NOT VALID")</f>
        <v>NOT VALID</v>
      </c>
      <c r="V29" t="str">
        <f>IFERROR(IFERROR(VLOOKUP($A29,'K-NETT'!$A$1:$AF$37898,20,FALSE),VLOOKUP($A29,'K-Wallet'!$A$1:$M$5000,0,FALSE)),"NOT VALID")</f>
        <v>NOT VALID</v>
      </c>
      <c r="W29" t="str">
        <f>IFERROR(IFERROR(VLOOKUP($A29,'K-NETT'!$A$1:$AF$37898,22,FALSE),VLOOKUP($A29,'K-Wallet'!$A$1:$M$5000,0,FALSE)),"NOT VALID")</f>
        <v>NOT VALID</v>
      </c>
      <c r="X29" t="str">
        <f>IFERROR(IFERROR(VLOOKUP($A29,'K-NETT'!$A$1:$AF$37898,23,FALSE),VLOOKUP($A29,'K-Wallet'!$A$1:$M$5000,0,FALSE)),"NOT VALID")</f>
        <v>NOT VALID</v>
      </c>
      <c r="Y29" t="str">
        <f>IFERROR(IFERROR(VLOOKUP($A29,'K-NETT'!$A$1:$AF$37898,26,FALSE),VLOOKUP($A29,'K-Wallet'!$A$1:$M$5000,0,FALSE)),"NOT VALID")</f>
        <v>NOT VALID</v>
      </c>
      <c r="Z29" t="str">
        <f>IFERROR(IFERROR(VLOOKUP($A29,'K-NETT'!$A$1:$AF$37898,30,FALSE),VLOOKUP($A29,'K-Wallet'!$A$1:$M$5000,11,FALSE)),"NOT VALID")</f>
        <v xml:space="preserve"> TOP UP K-WALLET</v>
      </c>
      <c r="AA29" s="31" t="e">
        <f t="shared" si="1"/>
        <v>#VALUE!</v>
      </c>
    </row>
    <row r="30" spans="1:27" x14ac:dyDescent="0.25">
      <c r="A30" t="str">
        <f t="shared" si="0"/>
        <v>1260515219</v>
      </c>
      <c r="B30">
        <v>21</v>
      </c>
      <c r="C30">
        <v>1260515219</v>
      </c>
      <c r="D30" t="s">
        <v>42</v>
      </c>
      <c r="E30" t="s">
        <v>43</v>
      </c>
      <c r="F30">
        <v>146650</v>
      </c>
      <c r="G30" s="2">
        <v>44105</v>
      </c>
      <c r="H30" s="3">
        <v>0.34658564814814818</v>
      </c>
      <c r="I30" t="s">
        <v>44</v>
      </c>
      <c r="J30">
        <v>-79702075001</v>
      </c>
      <c r="K30" s="4" t="s">
        <v>101</v>
      </c>
      <c r="N30" t="str">
        <f>IFERROR(IFERROR(VLOOKUP($A30,'K-NETT'!$A$1:$AF$37898,1,FALSE),VLOOKUP($A30,'K-Wallet'!$A$1:$M$5000,1,FALSE)),"NOT VALID")</f>
        <v>1260515219</v>
      </c>
      <c r="O30" t="str">
        <f>IFERROR(IFERROR(VLOOKUP($A30,'K-NETT'!$A$1:$AF$37898,11,FALSE),VLOOKUP($A30,'K-Wallet'!$A$1:$M$5000,0,FALSE)),"NOT VALID")</f>
        <v>CNE2010000468</v>
      </c>
      <c r="P30" t="str">
        <f>IFERROR(IFERROR(VLOOKUP($A30,'K-NETT'!$A$1:$AF$37898,14,FALSE),VLOOKUP($A30,'K-Wallet'!$A$1:$M$5000,8,FALSE)),"NOT VALID")</f>
        <v>IDJRBBA29553</v>
      </c>
      <c r="Q30" t="str">
        <f>IFERROR(IFERROR(VLOOKUP($A30,'K-NETT'!$A$1:$AF$37898,15,FALSE),VLOOKUP($A30,'K-Wallet'!$A$1:$M$5000,9,FALSE)),"NOT VALID")</f>
        <v>FELISIN</v>
      </c>
      <c r="R30">
        <f>IFERROR(IFERROR(VLOOKUP($A30,'K-NETT'!$A$1:$AF$37898,16,FALSE),VLOOKUP($A30,'K-Wallet'!$A$1:$M$5000,0,FALSE)),"NOT VALID")</f>
        <v>140000</v>
      </c>
      <c r="S30">
        <f>IFERROR(IFERROR(VLOOKUP($A30,'K-NETT'!$A$1:$AF$37898,17,FALSE),VLOOKUP($A30,'K-Wallet'!$A$1:$M$5000,0,FALSE)),"NOT VALID")</f>
        <v>6650</v>
      </c>
      <c r="T30">
        <f>IFERROR(IFERROR(VLOOKUP($A30,'K-NETT'!$A$1:$AF$37898,18,FALSE),VLOOKUP($A30,'K-Wallet'!$A$1:$M$5000,0,FALSE)),"NOT VALID")</f>
        <v>0</v>
      </c>
      <c r="U30">
        <f>IFERROR(IFERROR(VLOOKUP($A30,'K-NETT'!$A$1:$AF$37898,19,FALSE),VLOOKUP($A30,'K-Wallet'!$A$1:$M$5000,0,FALSE)),"NOT VALID")</f>
        <v>0</v>
      </c>
      <c r="V30">
        <f>IFERROR(IFERROR(VLOOKUP($A30,'K-NETT'!$A$1:$AF$37898,20,FALSE),VLOOKUP($A30,'K-Wallet'!$A$1:$M$5000,0,FALSE)),"NOT VALID")</f>
        <v>0</v>
      </c>
      <c r="W30">
        <f>IFERROR(IFERROR(VLOOKUP($A30,'K-NETT'!$A$1:$AF$37898,22,FALSE),VLOOKUP($A30,'K-Wallet'!$A$1:$M$5000,0,FALSE)),"NOT VALID")</f>
        <v>0</v>
      </c>
      <c r="X30">
        <f>IFERROR(IFERROR(VLOOKUP($A30,'K-NETT'!$A$1:$AF$37898,23,FALSE),VLOOKUP($A30,'K-Wallet'!$A$1:$M$5000,0,FALSE)),"NOT VALID")</f>
        <v>0</v>
      </c>
      <c r="Y30">
        <f>IFERROR(IFERROR(VLOOKUP($A30,'K-NETT'!$A$1:$AF$37898,26,FALSE),VLOOKUP($A30,'K-Wallet'!$A$1:$M$5000,0,FALSE)),"NOT VALID")</f>
        <v>146650</v>
      </c>
      <c r="Z30">
        <f>IFERROR(IFERROR(VLOOKUP($A30,'K-NETT'!$A$1:$AF$37898,30,FALSE),VLOOKUP($A30,'K-Wallet'!$A$1:$M$5000,11,FALSE)),"NOT VALID")</f>
        <v>0</v>
      </c>
      <c r="AA30" s="31">
        <f t="shared" si="1"/>
        <v>0</v>
      </c>
    </row>
    <row r="31" spans="1:27" x14ac:dyDescent="0.25">
      <c r="A31" t="str">
        <f t="shared" si="0"/>
        <v>1338315214</v>
      </c>
      <c r="B31">
        <v>22</v>
      </c>
      <c r="C31">
        <v>1338315214</v>
      </c>
      <c r="D31" t="s">
        <v>42</v>
      </c>
      <c r="E31" t="s">
        <v>43</v>
      </c>
      <c r="F31">
        <v>430650</v>
      </c>
      <c r="G31" s="2">
        <v>44105</v>
      </c>
      <c r="H31" s="3">
        <v>0.35356481481481478</v>
      </c>
      <c r="I31" t="s">
        <v>44</v>
      </c>
      <c r="J31">
        <v>-79704792401</v>
      </c>
      <c r="K31" s="4" t="s">
        <v>101</v>
      </c>
      <c r="N31" t="str">
        <f>IFERROR(IFERROR(VLOOKUP($A31,'K-NETT'!$A$1:$AF$37898,1,FALSE),VLOOKUP($A31,'K-Wallet'!$A$1:$M$5000,1,FALSE)),"NOT VALID")</f>
        <v>1338315214</v>
      </c>
      <c r="O31" t="str">
        <f>IFERROR(IFERROR(VLOOKUP($A31,'K-NETT'!$A$1:$AF$37898,11,FALSE),VLOOKUP($A31,'K-Wallet'!$A$1:$M$5000,0,FALSE)),"NOT VALID")</f>
        <v>CNE2010000471</v>
      </c>
      <c r="P31" t="str">
        <f>IFERROR(IFERROR(VLOOKUP($A31,'K-NETT'!$A$1:$AF$37898,14,FALSE),VLOOKUP($A31,'K-Wallet'!$A$1:$M$5000,8,FALSE)),"NOT VALID")</f>
        <v>IDJRID003728</v>
      </c>
      <c r="Q31" t="str">
        <f>IFERROR(IFERROR(VLOOKUP($A31,'K-NETT'!$A$1:$AF$37898,15,FALSE),VLOOKUP($A31,'K-Wallet'!$A$1:$M$5000,9,FALSE)),"NOT VALID")</f>
        <v>YOPIE DATUAN</v>
      </c>
      <c r="R31">
        <f>IFERROR(IFERROR(VLOOKUP($A31,'K-NETT'!$A$1:$AF$37898,16,FALSE),VLOOKUP($A31,'K-Wallet'!$A$1:$M$5000,0,FALSE)),"NOT VALID")</f>
        <v>400000</v>
      </c>
      <c r="S31">
        <f>IFERROR(IFERROR(VLOOKUP($A31,'K-NETT'!$A$1:$AF$37898,17,FALSE),VLOOKUP($A31,'K-Wallet'!$A$1:$M$5000,0,FALSE)),"NOT VALID")</f>
        <v>6650</v>
      </c>
      <c r="T31">
        <f>IFERROR(IFERROR(VLOOKUP($A31,'K-NETT'!$A$1:$AF$37898,18,FALSE),VLOOKUP($A31,'K-Wallet'!$A$1:$M$5000,0,FALSE)),"NOT VALID")</f>
        <v>24000</v>
      </c>
      <c r="U31">
        <f>IFERROR(IFERROR(VLOOKUP($A31,'K-NETT'!$A$1:$AF$37898,19,FALSE),VLOOKUP($A31,'K-Wallet'!$A$1:$M$5000,0,FALSE)),"NOT VALID")</f>
        <v>0</v>
      </c>
      <c r="V31">
        <f>IFERROR(IFERROR(VLOOKUP($A31,'K-NETT'!$A$1:$AF$37898,20,FALSE),VLOOKUP($A31,'K-Wallet'!$A$1:$M$5000,0,FALSE)),"NOT VALID")</f>
        <v>0</v>
      </c>
      <c r="W31">
        <f>IFERROR(IFERROR(VLOOKUP($A31,'K-NETT'!$A$1:$AF$37898,22,FALSE),VLOOKUP($A31,'K-Wallet'!$A$1:$M$5000,0,FALSE)),"NOT VALID")</f>
        <v>0</v>
      </c>
      <c r="X31">
        <f>IFERROR(IFERROR(VLOOKUP($A31,'K-NETT'!$A$1:$AF$37898,23,FALSE),VLOOKUP($A31,'K-Wallet'!$A$1:$M$5000,0,FALSE)),"NOT VALID")</f>
        <v>0</v>
      </c>
      <c r="Y31">
        <f>IFERROR(IFERROR(VLOOKUP($A31,'K-NETT'!$A$1:$AF$37898,26,FALSE),VLOOKUP($A31,'K-Wallet'!$A$1:$M$5000,0,FALSE)),"NOT VALID")</f>
        <v>430650</v>
      </c>
      <c r="Z31">
        <f>IFERROR(IFERROR(VLOOKUP($A31,'K-NETT'!$A$1:$AF$37898,30,FALSE),VLOOKUP($A31,'K-Wallet'!$A$1:$M$5000,11,FALSE)),"NOT VALID")</f>
        <v>0</v>
      </c>
      <c r="AA31" s="31">
        <f t="shared" si="1"/>
        <v>0</v>
      </c>
    </row>
    <row r="32" spans="1:27" x14ac:dyDescent="0.25">
      <c r="A32" t="str">
        <f t="shared" si="0"/>
        <v>1769515120</v>
      </c>
      <c r="B32">
        <v>23</v>
      </c>
      <c r="C32">
        <v>1769515120</v>
      </c>
      <c r="D32" t="s">
        <v>42</v>
      </c>
      <c r="E32" t="s">
        <v>43</v>
      </c>
      <c r="F32">
        <v>491650</v>
      </c>
      <c r="G32" s="2">
        <v>44105</v>
      </c>
      <c r="H32" s="3">
        <v>0.35711805555555554</v>
      </c>
      <c r="I32" t="s">
        <v>44</v>
      </c>
      <c r="J32">
        <v>-79706110101</v>
      </c>
      <c r="K32" s="4" t="s">
        <v>101</v>
      </c>
      <c r="N32" t="str">
        <f>IFERROR(IFERROR(VLOOKUP($A32,'K-NETT'!$A$1:$AF$37898,1,FALSE),VLOOKUP($A32,'K-Wallet'!$A$1:$M$5000,1,FALSE)),"NOT VALID")</f>
        <v>1769515120</v>
      </c>
      <c r="O32" t="str">
        <f>IFERROR(IFERROR(VLOOKUP($A32,'K-NETT'!$A$1:$AF$37898,11,FALSE),VLOOKUP($A32,'K-Wallet'!$A$1:$M$5000,0,FALSE)),"NOT VALID")</f>
        <v>CNE2010000473</v>
      </c>
      <c r="P32" t="str">
        <f>IFERROR(IFERROR(VLOOKUP($A32,'K-NETT'!$A$1:$AF$37898,14,FALSE),VLOOKUP($A32,'K-Wallet'!$A$1:$M$5000,8,FALSE)),"NOT VALID")</f>
        <v>IDJTBWA05904</v>
      </c>
      <c r="Q32" t="str">
        <f>IFERROR(IFERROR(VLOOKUP($A32,'K-NETT'!$A$1:$AF$37898,15,FALSE),VLOOKUP($A32,'K-Wallet'!$A$1:$M$5000,9,FALSE)),"NOT VALID")</f>
        <v>AYU DEWI</v>
      </c>
      <c r="R32">
        <f>IFERROR(IFERROR(VLOOKUP($A32,'K-NETT'!$A$1:$AF$37898,16,FALSE),VLOOKUP($A32,'K-Wallet'!$A$1:$M$5000,0,FALSE)),"NOT VALID")</f>
        <v>474000</v>
      </c>
      <c r="S32">
        <f>IFERROR(IFERROR(VLOOKUP($A32,'K-NETT'!$A$1:$AF$37898,17,FALSE),VLOOKUP($A32,'K-Wallet'!$A$1:$M$5000,0,FALSE)),"NOT VALID")</f>
        <v>6650</v>
      </c>
      <c r="T32">
        <f>IFERROR(IFERROR(VLOOKUP($A32,'K-NETT'!$A$1:$AF$37898,18,FALSE),VLOOKUP($A32,'K-Wallet'!$A$1:$M$5000,0,FALSE)),"NOT VALID")</f>
        <v>11000</v>
      </c>
      <c r="U32">
        <f>IFERROR(IFERROR(VLOOKUP($A32,'K-NETT'!$A$1:$AF$37898,19,FALSE),VLOOKUP($A32,'K-Wallet'!$A$1:$M$5000,0,FALSE)),"NOT VALID")</f>
        <v>0</v>
      </c>
      <c r="V32">
        <f>IFERROR(IFERROR(VLOOKUP($A32,'K-NETT'!$A$1:$AF$37898,20,FALSE),VLOOKUP($A32,'K-Wallet'!$A$1:$M$5000,0,FALSE)),"NOT VALID")</f>
        <v>0</v>
      </c>
      <c r="W32">
        <f>IFERROR(IFERROR(VLOOKUP($A32,'K-NETT'!$A$1:$AF$37898,22,FALSE),VLOOKUP($A32,'K-Wallet'!$A$1:$M$5000,0,FALSE)),"NOT VALID")</f>
        <v>0</v>
      </c>
      <c r="X32">
        <f>IFERROR(IFERROR(VLOOKUP($A32,'K-NETT'!$A$1:$AF$37898,23,FALSE),VLOOKUP($A32,'K-Wallet'!$A$1:$M$5000,0,FALSE)),"NOT VALID")</f>
        <v>0</v>
      </c>
      <c r="Y32">
        <f>IFERROR(IFERROR(VLOOKUP($A32,'K-NETT'!$A$1:$AF$37898,26,FALSE),VLOOKUP($A32,'K-Wallet'!$A$1:$M$5000,0,FALSE)),"NOT VALID")</f>
        <v>491650</v>
      </c>
      <c r="Z32">
        <f>IFERROR(IFERROR(VLOOKUP($A32,'K-NETT'!$A$1:$AF$37898,30,FALSE),VLOOKUP($A32,'K-Wallet'!$A$1:$M$5000,11,FALSE)),"NOT VALID")</f>
        <v>0</v>
      </c>
      <c r="AA32" s="31">
        <f t="shared" si="1"/>
        <v>0</v>
      </c>
    </row>
    <row r="33" spans="1:27" x14ac:dyDescent="0.25">
      <c r="A33" t="str">
        <f t="shared" si="0"/>
        <v>1651615152</v>
      </c>
      <c r="B33">
        <v>24</v>
      </c>
      <c r="C33">
        <v>1651615152</v>
      </c>
      <c r="D33" t="s">
        <v>42</v>
      </c>
      <c r="E33" t="s">
        <v>43</v>
      </c>
      <c r="F33">
        <v>976650</v>
      </c>
      <c r="G33" s="2">
        <v>44105</v>
      </c>
      <c r="H33" s="3">
        <v>0.35916666666666663</v>
      </c>
      <c r="I33" t="s">
        <v>44</v>
      </c>
      <c r="J33">
        <v>-79707054801</v>
      </c>
      <c r="K33" s="4" t="s">
        <v>101</v>
      </c>
      <c r="N33" t="str">
        <f>IFERROR(IFERROR(VLOOKUP($A33,'K-NETT'!$A$1:$AF$37898,1,FALSE),VLOOKUP($A33,'K-Wallet'!$A$1:$M$5000,1,FALSE)),"NOT VALID")</f>
        <v>1651615152</v>
      </c>
      <c r="O33" t="str">
        <f>IFERROR(IFERROR(VLOOKUP($A33,'K-NETT'!$A$1:$AF$37898,11,FALSE),VLOOKUP($A33,'K-Wallet'!$A$1:$M$5000,0,FALSE)),"NOT VALID")</f>
        <v>CNE2010000474</v>
      </c>
      <c r="P33" t="str">
        <f>IFERROR(IFERROR(VLOOKUP($A33,'K-NETT'!$A$1:$AF$37898,14,FALSE),VLOOKUP($A33,'K-Wallet'!$A$1:$M$5000,8,FALSE)),"NOT VALID")</f>
        <v>IDSPAAB11401</v>
      </c>
      <c r="Q33" t="str">
        <f>IFERROR(IFERROR(VLOOKUP($A33,'K-NETT'!$A$1:$AF$37898,15,FALSE),VLOOKUP($A33,'K-Wallet'!$A$1:$M$5000,9,FALSE)),"NOT VALID")</f>
        <v>SITI JULAEHA</v>
      </c>
      <c r="R33">
        <f>IFERROR(IFERROR(VLOOKUP($A33,'K-NETT'!$A$1:$AF$37898,16,FALSE),VLOOKUP($A33,'K-Wallet'!$A$1:$M$5000,0,FALSE)),"NOT VALID")</f>
        <v>950000</v>
      </c>
      <c r="S33">
        <f>IFERROR(IFERROR(VLOOKUP($A33,'K-NETT'!$A$1:$AF$37898,17,FALSE),VLOOKUP($A33,'K-Wallet'!$A$1:$M$5000,0,FALSE)),"NOT VALID")</f>
        <v>6650</v>
      </c>
      <c r="T33">
        <f>IFERROR(IFERROR(VLOOKUP($A33,'K-NETT'!$A$1:$AF$37898,18,FALSE),VLOOKUP($A33,'K-Wallet'!$A$1:$M$5000,0,FALSE)),"NOT VALID")</f>
        <v>20000</v>
      </c>
      <c r="U33">
        <f>IFERROR(IFERROR(VLOOKUP($A33,'K-NETT'!$A$1:$AF$37898,19,FALSE),VLOOKUP($A33,'K-Wallet'!$A$1:$M$5000,0,FALSE)),"NOT VALID")</f>
        <v>0</v>
      </c>
      <c r="V33">
        <f>IFERROR(IFERROR(VLOOKUP($A33,'K-NETT'!$A$1:$AF$37898,20,FALSE),VLOOKUP($A33,'K-Wallet'!$A$1:$M$5000,0,FALSE)),"NOT VALID")</f>
        <v>0</v>
      </c>
      <c r="W33">
        <f>IFERROR(IFERROR(VLOOKUP($A33,'K-NETT'!$A$1:$AF$37898,22,FALSE),VLOOKUP($A33,'K-Wallet'!$A$1:$M$5000,0,FALSE)),"NOT VALID")</f>
        <v>0</v>
      </c>
      <c r="X33">
        <f>IFERROR(IFERROR(VLOOKUP($A33,'K-NETT'!$A$1:$AF$37898,23,FALSE),VLOOKUP($A33,'K-Wallet'!$A$1:$M$5000,0,FALSE)),"NOT VALID")</f>
        <v>0</v>
      </c>
      <c r="Y33">
        <f>IFERROR(IFERROR(VLOOKUP($A33,'K-NETT'!$A$1:$AF$37898,26,FALSE),VLOOKUP($A33,'K-Wallet'!$A$1:$M$5000,0,FALSE)),"NOT VALID")</f>
        <v>976650</v>
      </c>
      <c r="Z33">
        <f>IFERROR(IFERROR(VLOOKUP($A33,'K-NETT'!$A$1:$AF$37898,30,FALSE),VLOOKUP($A33,'K-Wallet'!$A$1:$M$5000,11,FALSE)),"NOT VALID")</f>
        <v>0</v>
      </c>
      <c r="AA33" s="31">
        <f t="shared" si="1"/>
        <v>0</v>
      </c>
    </row>
    <row r="34" spans="1:27" x14ac:dyDescent="0.25">
      <c r="A34" t="str">
        <f t="shared" si="0"/>
        <v>1844715904</v>
      </c>
      <c r="B34">
        <v>25</v>
      </c>
      <c r="C34">
        <v>1844715904</v>
      </c>
      <c r="D34" t="s">
        <v>42</v>
      </c>
      <c r="E34" t="s">
        <v>43</v>
      </c>
      <c r="F34">
        <v>66650</v>
      </c>
      <c r="G34" s="2">
        <v>44105</v>
      </c>
      <c r="H34" s="3">
        <v>0.37488425925925922</v>
      </c>
      <c r="I34" t="s">
        <v>44</v>
      </c>
      <c r="J34">
        <v>-79713596301</v>
      </c>
      <c r="K34" s="4" t="s">
        <v>101</v>
      </c>
      <c r="N34" t="str">
        <f>IFERROR(IFERROR(VLOOKUP($A34,'K-NETT'!$A$1:$AF$37898,1,FALSE),VLOOKUP($A34,'K-Wallet'!$A$1:$M$5000,1,FALSE)),"NOT VALID")</f>
        <v>1844715904</v>
      </c>
      <c r="O34" t="str">
        <f>IFERROR(IFERROR(VLOOKUP($A34,'K-NETT'!$A$1:$AF$37898,11,FALSE),VLOOKUP($A34,'K-Wallet'!$A$1:$M$5000,0,FALSE)),"NOT VALID")</f>
        <v>MME2010000476</v>
      </c>
      <c r="P34" t="str">
        <f>IFERROR(IFERROR(VLOOKUP($A34,'K-NETT'!$A$1:$AF$37898,14,FALSE),VLOOKUP($A34,'K-Wallet'!$A$1:$M$5000,8,FALSE)),"NOT VALID")</f>
        <v>IDSPAAB43681</v>
      </c>
      <c r="Q34" t="str">
        <f>IFERROR(IFERROR(VLOOKUP($A34,'K-NETT'!$A$1:$AF$37898,15,FALSE),VLOOKUP($A34,'K-Wallet'!$A$1:$M$5000,9,FALSE)),"NOT VALID")</f>
        <v>SISKA ANGGRAINI</v>
      </c>
      <c r="R34">
        <f>IFERROR(IFERROR(VLOOKUP($A34,'K-NETT'!$A$1:$AF$37898,16,FALSE),VLOOKUP($A34,'K-Wallet'!$A$1:$M$5000,0,FALSE)),"NOT VALID")</f>
        <v>50000</v>
      </c>
      <c r="S34">
        <f>IFERROR(IFERROR(VLOOKUP($A34,'K-NETT'!$A$1:$AF$37898,17,FALSE),VLOOKUP($A34,'K-Wallet'!$A$1:$M$5000,0,FALSE)),"NOT VALID")</f>
        <v>6650</v>
      </c>
      <c r="T34">
        <f>IFERROR(IFERROR(VLOOKUP($A34,'K-NETT'!$A$1:$AF$37898,18,FALSE),VLOOKUP($A34,'K-Wallet'!$A$1:$M$5000,0,FALSE)),"NOT VALID")</f>
        <v>10000</v>
      </c>
      <c r="U34">
        <f>IFERROR(IFERROR(VLOOKUP($A34,'K-NETT'!$A$1:$AF$37898,19,FALSE),VLOOKUP($A34,'K-Wallet'!$A$1:$M$5000,0,FALSE)),"NOT VALID")</f>
        <v>0</v>
      </c>
      <c r="V34">
        <f>IFERROR(IFERROR(VLOOKUP($A34,'K-NETT'!$A$1:$AF$37898,20,FALSE),VLOOKUP($A34,'K-Wallet'!$A$1:$M$5000,0,FALSE)),"NOT VALID")</f>
        <v>0</v>
      </c>
      <c r="W34">
        <f>IFERROR(IFERROR(VLOOKUP($A34,'K-NETT'!$A$1:$AF$37898,22,FALSE),VLOOKUP($A34,'K-Wallet'!$A$1:$M$5000,0,FALSE)),"NOT VALID")</f>
        <v>0</v>
      </c>
      <c r="X34">
        <f>IFERROR(IFERROR(VLOOKUP($A34,'K-NETT'!$A$1:$AF$37898,23,FALSE),VLOOKUP($A34,'K-Wallet'!$A$1:$M$5000,0,FALSE)),"NOT VALID")</f>
        <v>0</v>
      </c>
      <c r="Y34">
        <f>IFERROR(IFERROR(VLOOKUP($A34,'K-NETT'!$A$1:$AF$37898,26,FALSE),VLOOKUP($A34,'K-Wallet'!$A$1:$M$5000,0,FALSE)),"NOT VALID")</f>
        <v>66650</v>
      </c>
      <c r="Z34">
        <f>IFERROR(IFERROR(VLOOKUP($A34,'K-NETT'!$A$1:$AF$37898,30,FALSE),VLOOKUP($A34,'K-Wallet'!$A$1:$M$5000,11,FALSE)),"NOT VALID")</f>
        <v>0</v>
      </c>
      <c r="AA34" s="31">
        <f t="shared" si="1"/>
        <v>0</v>
      </c>
    </row>
    <row r="35" spans="1:27" x14ac:dyDescent="0.25">
      <c r="A35" t="str">
        <f t="shared" si="0"/>
        <v>1893815241</v>
      </c>
      <c r="B35">
        <v>26</v>
      </c>
      <c r="C35">
        <v>1893815241</v>
      </c>
      <c r="D35" t="s">
        <v>42</v>
      </c>
      <c r="E35" t="s">
        <v>43</v>
      </c>
      <c r="F35">
        <v>506650</v>
      </c>
      <c r="G35" s="2">
        <v>44105</v>
      </c>
      <c r="H35" s="3">
        <v>0.38578703703703704</v>
      </c>
      <c r="I35" t="s">
        <v>44</v>
      </c>
      <c r="J35">
        <v>-79718532501</v>
      </c>
      <c r="K35" s="4" t="s">
        <v>101</v>
      </c>
      <c r="N35" t="str">
        <f>IFERROR(IFERROR(VLOOKUP($A35,'K-NETT'!$A$1:$AF$37898,1,FALSE),VLOOKUP($A35,'K-Wallet'!$A$1:$M$5000,1,FALSE)),"NOT VALID")</f>
        <v>1893815241</v>
      </c>
      <c r="O35" t="str">
        <f>IFERROR(IFERROR(VLOOKUP($A35,'K-NETT'!$A$1:$AF$37898,11,FALSE),VLOOKUP($A35,'K-Wallet'!$A$1:$M$5000,0,FALSE)),"NOT VALID")</f>
        <v>CNE2010000481</v>
      </c>
      <c r="P35" t="str">
        <f>IFERROR(IFERROR(VLOOKUP($A35,'K-NETT'!$A$1:$AF$37898,14,FALSE),VLOOKUP($A35,'K-Wallet'!$A$1:$M$5000,8,FALSE)),"NOT VALID")</f>
        <v>IDJHARA14772</v>
      </c>
      <c r="Q35" t="str">
        <f>IFERROR(IFERROR(VLOOKUP($A35,'K-NETT'!$A$1:$AF$37898,15,FALSE),VLOOKUP($A35,'K-Wallet'!$A$1:$M$5000,9,FALSE)),"NOT VALID")</f>
        <v>YAN SIOK</v>
      </c>
      <c r="R35">
        <f>IFERROR(IFERROR(VLOOKUP($A35,'K-NETT'!$A$1:$AF$37898,16,FALSE),VLOOKUP($A35,'K-Wallet'!$A$1:$M$5000,0,FALSE)),"NOT VALID")</f>
        <v>474000</v>
      </c>
      <c r="S35">
        <f>IFERROR(IFERROR(VLOOKUP($A35,'K-NETT'!$A$1:$AF$37898,17,FALSE),VLOOKUP($A35,'K-Wallet'!$A$1:$M$5000,0,FALSE)),"NOT VALID")</f>
        <v>6650</v>
      </c>
      <c r="T35">
        <f>IFERROR(IFERROR(VLOOKUP($A35,'K-NETT'!$A$1:$AF$37898,18,FALSE),VLOOKUP($A35,'K-Wallet'!$A$1:$M$5000,0,FALSE)),"NOT VALID")</f>
        <v>26000</v>
      </c>
      <c r="U35">
        <f>IFERROR(IFERROR(VLOOKUP($A35,'K-NETT'!$A$1:$AF$37898,19,FALSE),VLOOKUP($A35,'K-Wallet'!$A$1:$M$5000,0,FALSE)),"NOT VALID")</f>
        <v>0</v>
      </c>
      <c r="V35">
        <f>IFERROR(IFERROR(VLOOKUP($A35,'K-NETT'!$A$1:$AF$37898,20,FALSE),VLOOKUP($A35,'K-Wallet'!$A$1:$M$5000,0,FALSE)),"NOT VALID")</f>
        <v>0</v>
      </c>
      <c r="W35">
        <f>IFERROR(IFERROR(VLOOKUP($A35,'K-NETT'!$A$1:$AF$37898,22,FALSE),VLOOKUP($A35,'K-Wallet'!$A$1:$M$5000,0,FALSE)),"NOT VALID")</f>
        <v>0</v>
      </c>
      <c r="X35">
        <f>IFERROR(IFERROR(VLOOKUP($A35,'K-NETT'!$A$1:$AF$37898,23,FALSE),VLOOKUP($A35,'K-Wallet'!$A$1:$M$5000,0,FALSE)),"NOT VALID")</f>
        <v>0</v>
      </c>
      <c r="Y35">
        <f>IFERROR(IFERROR(VLOOKUP($A35,'K-NETT'!$A$1:$AF$37898,26,FALSE),VLOOKUP($A35,'K-Wallet'!$A$1:$M$5000,0,FALSE)),"NOT VALID")</f>
        <v>506650</v>
      </c>
      <c r="Z35">
        <f>IFERROR(IFERROR(VLOOKUP($A35,'K-NETT'!$A$1:$AF$37898,30,FALSE),VLOOKUP($A35,'K-Wallet'!$A$1:$M$5000,11,FALSE)),"NOT VALID")</f>
        <v>0</v>
      </c>
      <c r="AA35" s="31">
        <f t="shared" si="1"/>
        <v>0</v>
      </c>
    </row>
    <row r="36" spans="1:27" x14ac:dyDescent="0.25">
      <c r="A36" t="str">
        <f t="shared" si="0"/>
        <v>1696815120</v>
      </c>
      <c r="B36">
        <v>27</v>
      </c>
      <c r="C36">
        <v>1696815120</v>
      </c>
      <c r="D36" t="s">
        <v>42</v>
      </c>
      <c r="E36" t="s">
        <v>43</v>
      </c>
      <c r="F36">
        <v>66650</v>
      </c>
      <c r="G36" s="2">
        <v>44105</v>
      </c>
      <c r="H36" s="3">
        <v>0.38861111111111107</v>
      </c>
      <c r="I36" t="s">
        <v>44</v>
      </c>
      <c r="J36">
        <v>-79719745401</v>
      </c>
      <c r="K36" s="4" t="s">
        <v>101</v>
      </c>
      <c r="N36" t="str">
        <f>IFERROR(IFERROR(VLOOKUP($A36,'K-NETT'!$A$1:$AF$37898,1,FALSE),VLOOKUP($A36,'K-Wallet'!$A$1:$M$5000,1,FALSE)),"NOT VALID")</f>
        <v>1696815120</v>
      </c>
      <c r="O36" t="str">
        <f>IFERROR(IFERROR(VLOOKUP($A36,'K-NETT'!$A$1:$AF$37898,11,FALSE),VLOOKUP($A36,'K-Wallet'!$A$1:$M$5000,0,FALSE)),"NOT VALID")</f>
        <v>MME2010000483</v>
      </c>
      <c r="P36" t="str">
        <f>IFERROR(IFERROR(VLOOKUP($A36,'K-NETT'!$A$1:$AF$37898,14,FALSE),VLOOKUP($A36,'K-Wallet'!$A$1:$M$5000,8,FALSE)),"NOT VALID")</f>
        <v>IDSPAAB43682</v>
      </c>
      <c r="Q36" t="str">
        <f>IFERROR(IFERROR(VLOOKUP($A36,'K-NETT'!$A$1:$AF$37898,15,FALSE),VLOOKUP($A36,'K-Wallet'!$A$1:$M$5000,9,FALSE)),"NOT VALID")</f>
        <v>LINDA NOFIYANTI</v>
      </c>
      <c r="R36">
        <f>IFERROR(IFERROR(VLOOKUP($A36,'K-NETT'!$A$1:$AF$37898,16,FALSE),VLOOKUP($A36,'K-Wallet'!$A$1:$M$5000,0,FALSE)),"NOT VALID")</f>
        <v>50000</v>
      </c>
      <c r="S36">
        <f>IFERROR(IFERROR(VLOOKUP($A36,'K-NETT'!$A$1:$AF$37898,17,FALSE),VLOOKUP($A36,'K-Wallet'!$A$1:$M$5000,0,FALSE)),"NOT VALID")</f>
        <v>6650</v>
      </c>
      <c r="T36">
        <f>IFERROR(IFERROR(VLOOKUP($A36,'K-NETT'!$A$1:$AF$37898,18,FALSE),VLOOKUP($A36,'K-Wallet'!$A$1:$M$5000,0,FALSE)),"NOT VALID")</f>
        <v>10000</v>
      </c>
      <c r="U36">
        <f>IFERROR(IFERROR(VLOOKUP($A36,'K-NETT'!$A$1:$AF$37898,19,FALSE),VLOOKUP($A36,'K-Wallet'!$A$1:$M$5000,0,FALSE)),"NOT VALID")</f>
        <v>0</v>
      </c>
      <c r="V36">
        <f>IFERROR(IFERROR(VLOOKUP($A36,'K-NETT'!$A$1:$AF$37898,20,FALSE),VLOOKUP($A36,'K-Wallet'!$A$1:$M$5000,0,FALSE)),"NOT VALID")</f>
        <v>0</v>
      </c>
      <c r="W36">
        <f>IFERROR(IFERROR(VLOOKUP($A36,'K-NETT'!$A$1:$AF$37898,22,FALSE),VLOOKUP($A36,'K-Wallet'!$A$1:$M$5000,0,FALSE)),"NOT VALID")</f>
        <v>0</v>
      </c>
      <c r="X36">
        <f>IFERROR(IFERROR(VLOOKUP($A36,'K-NETT'!$A$1:$AF$37898,23,FALSE),VLOOKUP($A36,'K-Wallet'!$A$1:$M$5000,0,FALSE)),"NOT VALID")</f>
        <v>0</v>
      </c>
      <c r="Y36">
        <f>IFERROR(IFERROR(VLOOKUP($A36,'K-NETT'!$A$1:$AF$37898,26,FALSE),VLOOKUP($A36,'K-Wallet'!$A$1:$M$5000,0,FALSE)),"NOT VALID")</f>
        <v>66650</v>
      </c>
      <c r="Z36">
        <f>IFERROR(IFERROR(VLOOKUP($A36,'K-NETT'!$A$1:$AF$37898,30,FALSE),VLOOKUP($A36,'K-Wallet'!$A$1:$M$5000,11,FALSE)),"NOT VALID")</f>
        <v>0</v>
      </c>
      <c r="AA36" s="31">
        <f t="shared" si="1"/>
        <v>0</v>
      </c>
    </row>
    <row r="37" spans="1:27" x14ac:dyDescent="0.25">
      <c r="A37" t="str">
        <f t="shared" si="0"/>
        <v>1600125351</v>
      </c>
      <c r="B37">
        <v>28</v>
      </c>
      <c r="C37">
        <v>1600125351</v>
      </c>
      <c r="D37" t="s">
        <v>42</v>
      </c>
      <c r="E37" t="s">
        <v>43</v>
      </c>
      <c r="F37">
        <v>964650</v>
      </c>
      <c r="G37" s="2">
        <v>44105</v>
      </c>
      <c r="H37" s="3">
        <v>0.41570601851851857</v>
      </c>
      <c r="I37" t="s">
        <v>44</v>
      </c>
      <c r="J37">
        <v>-79732655801</v>
      </c>
      <c r="K37" s="4" t="s">
        <v>101</v>
      </c>
      <c r="N37" t="str">
        <f>IFERROR(IFERROR(VLOOKUP($A37,'K-NETT'!$A$1:$AF$37898,1,FALSE),VLOOKUP($A37,'K-Wallet'!$A$1:$M$5000,1,FALSE)),"NOT VALID")</f>
        <v>1600125351</v>
      </c>
      <c r="O37" t="str">
        <f>IFERROR(IFERROR(VLOOKUP($A37,'K-NETT'!$A$1:$AF$37898,11,FALSE),VLOOKUP($A37,'K-Wallet'!$A$1:$M$5000,0,FALSE)),"NOT VALID")</f>
        <v>CNE2010000491</v>
      </c>
      <c r="P37" t="str">
        <f>IFERROR(IFERROR(VLOOKUP($A37,'K-NETT'!$A$1:$AF$37898,14,FALSE),VLOOKUP($A37,'K-Wallet'!$A$1:$M$5000,8,FALSE)),"NOT VALID")</f>
        <v>IDSPAAB42848</v>
      </c>
      <c r="Q37" t="str">
        <f>IFERROR(IFERROR(VLOOKUP($A37,'K-NETT'!$A$1:$AF$37898,15,FALSE),VLOOKUP($A37,'K-Wallet'!$A$1:$M$5000,9,FALSE)),"NOT VALID")</f>
        <v>NURHASANAH</v>
      </c>
      <c r="R37">
        <f>IFERROR(IFERROR(VLOOKUP($A37,'K-NETT'!$A$1:$AF$37898,16,FALSE),VLOOKUP($A37,'K-Wallet'!$A$1:$M$5000,0,FALSE)),"NOT VALID")</f>
        <v>948000</v>
      </c>
      <c r="S37">
        <f>IFERROR(IFERROR(VLOOKUP($A37,'K-NETT'!$A$1:$AF$37898,17,FALSE),VLOOKUP($A37,'K-Wallet'!$A$1:$M$5000,0,FALSE)),"NOT VALID")</f>
        <v>6650</v>
      </c>
      <c r="T37">
        <f>IFERROR(IFERROR(VLOOKUP($A37,'K-NETT'!$A$1:$AF$37898,18,FALSE),VLOOKUP($A37,'K-Wallet'!$A$1:$M$5000,0,FALSE)),"NOT VALID")</f>
        <v>10000</v>
      </c>
      <c r="U37">
        <f>IFERROR(IFERROR(VLOOKUP($A37,'K-NETT'!$A$1:$AF$37898,19,FALSE),VLOOKUP($A37,'K-Wallet'!$A$1:$M$5000,0,FALSE)),"NOT VALID")</f>
        <v>0</v>
      </c>
      <c r="V37">
        <f>IFERROR(IFERROR(VLOOKUP($A37,'K-NETT'!$A$1:$AF$37898,20,FALSE),VLOOKUP($A37,'K-Wallet'!$A$1:$M$5000,0,FALSE)),"NOT VALID")</f>
        <v>0</v>
      </c>
      <c r="W37">
        <f>IFERROR(IFERROR(VLOOKUP($A37,'K-NETT'!$A$1:$AF$37898,22,FALSE),VLOOKUP($A37,'K-Wallet'!$A$1:$M$5000,0,FALSE)),"NOT VALID")</f>
        <v>0</v>
      </c>
      <c r="X37">
        <f>IFERROR(IFERROR(VLOOKUP($A37,'K-NETT'!$A$1:$AF$37898,23,FALSE),VLOOKUP($A37,'K-Wallet'!$A$1:$M$5000,0,FALSE)),"NOT VALID")</f>
        <v>0</v>
      </c>
      <c r="Y37">
        <f>IFERROR(IFERROR(VLOOKUP($A37,'K-NETT'!$A$1:$AF$37898,26,FALSE),VLOOKUP($A37,'K-Wallet'!$A$1:$M$5000,0,FALSE)),"NOT VALID")</f>
        <v>964650</v>
      </c>
      <c r="Z37">
        <f>IFERROR(IFERROR(VLOOKUP($A37,'K-NETT'!$A$1:$AF$37898,30,FALSE),VLOOKUP($A37,'K-Wallet'!$A$1:$M$5000,11,FALSE)),"NOT VALID")</f>
        <v>0</v>
      </c>
      <c r="AA37" s="31">
        <f t="shared" si="1"/>
        <v>0</v>
      </c>
    </row>
    <row r="38" spans="1:27" x14ac:dyDescent="0.25">
      <c r="A38" t="str">
        <f t="shared" si="0"/>
        <v>1210125771</v>
      </c>
      <c r="B38">
        <v>29</v>
      </c>
      <c r="C38">
        <v>1210125771</v>
      </c>
      <c r="D38" t="s">
        <v>42</v>
      </c>
      <c r="E38" t="s">
        <v>43</v>
      </c>
      <c r="F38">
        <v>446650</v>
      </c>
      <c r="G38" s="2">
        <v>44105</v>
      </c>
      <c r="H38" s="3">
        <v>0.41827546296296297</v>
      </c>
      <c r="I38" t="s">
        <v>44</v>
      </c>
      <c r="J38">
        <v>-79733840401</v>
      </c>
      <c r="K38" s="4" t="s">
        <v>101</v>
      </c>
      <c r="N38" t="str">
        <f>IFERROR(IFERROR(VLOOKUP($A38,'K-NETT'!$A$1:$AF$37898,1,FALSE),VLOOKUP($A38,'K-Wallet'!$A$1:$M$5000,1,FALSE)),"NOT VALID")</f>
        <v>1210125771</v>
      </c>
      <c r="O38" t="str">
        <f>IFERROR(IFERROR(VLOOKUP($A38,'K-NETT'!$A$1:$AF$37898,11,FALSE),VLOOKUP($A38,'K-Wallet'!$A$1:$M$5000,0,FALSE)),"NOT VALID")</f>
        <v>CNE2010000516</v>
      </c>
      <c r="P38" t="str">
        <f>IFERROR(IFERROR(VLOOKUP($A38,'K-NETT'!$A$1:$AF$37898,14,FALSE),VLOOKUP($A38,'K-Wallet'!$A$1:$M$5000,8,FALSE)),"NOT VALID")</f>
        <v>IDSPAAB43660</v>
      </c>
      <c r="Q38" t="str">
        <f>IFERROR(IFERROR(VLOOKUP($A38,'K-NETT'!$A$1:$AF$37898,15,FALSE),VLOOKUP($A38,'K-Wallet'!$A$1:$M$5000,9,FALSE)),"NOT VALID")</f>
        <v>MIKALA KHOLID</v>
      </c>
      <c r="R38">
        <f>IFERROR(IFERROR(VLOOKUP($A38,'K-NETT'!$A$1:$AF$37898,16,FALSE),VLOOKUP($A38,'K-Wallet'!$A$1:$M$5000,0,FALSE)),"NOT VALID")</f>
        <v>440000</v>
      </c>
      <c r="S38">
        <f>IFERROR(IFERROR(VLOOKUP($A38,'K-NETT'!$A$1:$AF$37898,17,FALSE),VLOOKUP($A38,'K-Wallet'!$A$1:$M$5000,0,FALSE)),"NOT VALID")</f>
        <v>6650</v>
      </c>
      <c r="T38">
        <f>IFERROR(IFERROR(VLOOKUP($A38,'K-NETT'!$A$1:$AF$37898,18,FALSE),VLOOKUP($A38,'K-Wallet'!$A$1:$M$5000,0,FALSE)),"NOT VALID")</f>
        <v>0</v>
      </c>
      <c r="U38">
        <f>IFERROR(IFERROR(VLOOKUP($A38,'K-NETT'!$A$1:$AF$37898,19,FALSE),VLOOKUP($A38,'K-Wallet'!$A$1:$M$5000,0,FALSE)),"NOT VALID")</f>
        <v>0</v>
      </c>
      <c r="V38">
        <f>IFERROR(IFERROR(VLOOKUP($A38,'K-NETT'!$A$1:$AF$37898,20,FALSE),VLOOKUP($A38,'K-Wallet'!$A$1:$M$5000,0,FALSE)),"NOT VALID")</f>
        <v>0</v>
      </c>
      <c r="W38">
        <f>IFERROR(IFERROR(VLOOKUP($A38,'K-NETT'!$A$1:$AF$37898,22,FALSE),VLOOKUP($A38,'K-Wallet'!$A$1:$M$5000,0,FALSE)),"NOT VALID")</f>
        <v>0</v>
      </c>
      <c r="X38">
        <f>IFERROR(IFERROR(VLOOKUP($A38,'K-NETT'!$A$1:$AF$37898,23,FALSE),VLOOKUP($A38,'K-Wallet'!$A$1:$M$5000,0,FALSE)),"NOT VALID")</f>
        <v>0</v>
      </c>
      <c r="Y38">
        <f>IFERROR(IFERROR(VLOOKUP($A38,'K-NETT'!$A$1:$AF$37898,26,FALSE),VLOOKUP($A38,'K-Wallet'!$A$1:$M$5000,0,FALSE)),"NOT VALID")</f>
        <v>446650</v>
      </c>
      <c r="Z38">
        <f>IFERROR(IFERROR(VLOOKUP($A38,'K-NETT'!$A$1:$AF$37898,30,FALSE),VLOOKUP($A38,'K-Wallet'!$A$1:$M$5000,11,FALSE)),"NOT VALID")</f>
        <v>0</v>
      </c>
      <c r="AA38" s="31">
        <f t="shared" si="1"/>
        <v>0</v>
      </c>
    </row>
    <row r="39" spans="1:27" x14ac:dyDescent="0.25">
      <c r="A39" t="str">
        <f t="shared" si="0"/>
        <v>1405125094</v>
      </c>
      <c r="B39">
        <v>30</v>
      </c>
      <c r="C39">
        <v>1405125094</v>
      </c>
      <c r="D39" t="s">
        <v>42</v>
      </c>
      <c r="E39" t="s">
        <v>43</v>
      </c>
      <c r="F39">
        <v>966650</v>
      </c>
      <c r="G39" s="2">
        <v>44105</v>
      </c>
      <c r="H39" s="3">
        <v>0.42182870370370368</v>
      </c>
      <c r="I39" t="s">
        <v>44</v>
      </c>
      <c r="J39">
        <v>-79735695601</v>
      </c>
      <c r="K39" s="4" t="s">
        <v>101</v>
      </c>
      <c r="N39" t="str">
        <f>IFERROR(IFERROR(VLOOKUP($A39,'K-NETT'!$A$1:$AF$37898,1,FALSE),VLOOKUP($A39,'K-Wallet'!$A$1:$M$5000,1,FALSE)),"NOT VALID")</f>
        <v>1405125094</v>
      </c>
      <c r="O39" t="str">
        <f>IFERROR(IFERROR(VLOOKUP($A39,'K-NETT'!$A$1:$AF$37898,11,FALSE),VLOOKUP($A39,'K-Wallet'!$A$1:$M$5000,0,FALSE)),"NOT VALID")</f>
        <v>CNE2010000523</v>
      </c>
      <c r="P39" t="str">
        <f>IFERROR(IFERROR(VLOOKUP($A39,'K-NETT'!$A$1:$AF$37898,14,FALSE),VLOOKUP($A39,'K-Wallet'!$A$1:$M$5000,8,FALSE)),"NOT VALID")</f>
        <v>IDBNAGA07140</v>
      </c>
      <c r="Q39" t="str">
        <f>IFERROR(IFERROR(VLOOKUP($A39,'K-NETT'!$A$1:$AF$37898,15,FALSE),VLOOKUP($A39,'K-Wallet'!$A$1:$M$5000,9,FALSE)),"NOT VALID")</f>
        <v>AYU OKTAVIANI</v>
      </c>
      <c r="R39">
        <f>IFERROR(IFERROR(VLOOKUP($A39,'K-NETT'!$A$1:$AF$37898,16,FALSE),VLOOKUP($A39,'K-Wallet'!$A$1:$M$5000,0,FALSE)),"NOT VALID")</f>
        <v>950000</v>
      </c>
      <c r="S39">
        <f>IFERROR(IFERROR(VLOOKUP($A39,'K-NETT'!$A$1:$AF$37898,17,FALSE),VLOOKUP($A39,'K-Wallet'!$A$1:$M$5000,0,FALSE)),"NOT VALID")</f>
        <v>6650</v>
      </c>
      <c r="T39">
        <f>IFERROR(IFERROR(VLOOKUP($A39,'K-NETT'!$A$1:$AF$37898,18,FALSE),VLOOKUP($A39,'K-Wallet'!$A$1:$M$5000,0,FALSE)),"NOT VALID")</f>
        <v>10000</v>
      </c>
      <c r="U39">
        <f>IFERROR(IFERROR(VLOOKUP($A39,'K-NETT'!$A$1:$AF$37898,19,FALSE),VLOOKUP($A39,'K-Wallet'!$A$1:$M$5000,0,FALSE)),"NOT VALID")</f>
        <v>0</v>
      </c>
      <c r="V39">
        <f>IFERROR(IFERROR(VLOOKUP($A39,'K-NETT'!$A$1:$AF$37898,20,FALSE),VLOOKUP($A39,'K-Wallet'!$A$1:$M$5000,0,FALSE)),"NOT VALID")</f>
        <v>0</v>
      </c>
      <c r="W39">
        <f>IFERROR(IFERROR(VLOOKUP($A39,'K-NETT'!$A$1:$AF$37898,22,FALSE),VLOOKUP($A39,'K-Wallet'!$A$1:$M$5000,0,FALSE)),"NOT VALID")</f>
        <v>0</v>
      </c>
      <c r="X39">
        <f>IFERROR(IFERROR(VLOOKUP($A39,'K-NETT'!$A$1:$AF$37898,23,FALSE),VLOOKUP($A39,'K-Wallet'!$A$1:$M$5000,0,FALSE)),"NOT VALID")</f>
        <v>0</v>
      </c>
      <c r="Y39">
        <f>IFERROR(IFERROR(VLOOKUP($A39,'K-NETT'!$A$1:$AF$37898,26,FALSE),VLOOKUP($A39,'K-Wallet'!$A$1:$M$5000,0,FALSE)),"NOT VALID")</f>
        <v>966650</v>
      </c>
      <c r="Z39">
        <f>IFERROR(IFERROR(VLOOKUP($A39,'K-NETT'!$A$1:$AF$37898,30,FALSE),VLOOKUP($A39,'K-Wallet'!$A$1:$M$5000,11,FALSE)),"NOT VALID")</f>
        <v>0</v>
      </c>
      <c r="AA39" s="31">
        <f t="shared" si="1"/>
        <v>0</v>
      </c>
    </row>
    <row r="40" spans="1:27" x14ac:dyDescent="0.25">
      <c r="A40" t="str">
        <f t="shared" si="0"/>
        <v>1468125411</v>
      </c>
      <c r="B40">
        <v>31</v>
      </c>
      <c r="C40">
        <v>1468125411</v>
      </c>
      <c r="D40" t="s">
        <v>42</v>
      </c>
      <c r="E40" t="s">
        <v>43</v>
      </c>
      <c r="F40">
        <v>1448650</v>
      </c>
      <c r="G40" s="2">
        <v>44105</v>
      </c>
      <c r="H40" s="3">
        <v>0.42547453703703703</v>
      </c>
      <c r="I40" t="s">
        <v>44</v>
      </c>
      <c r="J40">
        <v>-79737639101</v>
      </c>
      <c r="K40" s="4" t="s">
        <v>101</v>
      </c>
      <c r="N40" t="str">
        <f>IFERROR(IFERROR(VLOOKUP($A40,'K-NETT'!$A$1:$AF$37898,1,FALSE),VLOOKUP($A40,'K-Wallet'!$A$1:$M$5000,1,FALSE)),"NOT VALID")</f>
        <v>1468125411</v>
      </c>
      <c r="O40" t="str">
        <f>IFERROR(IFERROR(VLOOKUP($A40,'K-NETT'!$A$1:$AF$37898,11,FALSE),VLOOKUP($A40,'K-Wallet'!$A$1:$M$5000,0,FALSE)),"NOT VALID")</f>
        <v>CNE2010000524</v>
      </c>
      <c r="P40" t="str">
        <f>IFERROR(IFERROR(VLOOKUP($A40,'K-NETT'!$A$1:$AF$37898,14,FALSE),VLOOKUP($A40,'K-Wallet'!$A$1:$M$5000,8,FALSE)),"NOT VALID")</f>
        <v>IDSPAAB42400</v>
      </c>
      <c r="Q40" t="str">
        <f>IFERROR(IFERROR(VLOOKUP($A40,'K-NETT'!$A$1:$AF$37898,15,FALSE),VLOOKUP($A40,'K-Wallet'!$A$1:$M$5000,9,FALSE)),"NOT VALID")</f>
        <v>SITI ANIROH</v>
      </c>
      <c r="R40">
        <f>IFERROR(IFERROR(VLOOKUP($A40,'K-NETT'!$A$1:$AF$37898,16,FALSE),VLOOKUP($A40,'K-Wallet'!$A$1:$M$5000,0,FALSE)),"NOT VALID")</f>
        <v>1424000</v>
      </c>
      <c r="S40">
        <f>IFERROR(IFERROR(VLOOKUP($A40,'K-NETT'!$A$1:$AF$37898,17,FALSE),VLOOKUP($A40,'K-Wallet'!$A$1:$M$5000,0,FALSE)),"NOT VALID")</f>
        <v>6650</v>
      </c>
      <c r="T40">
        <f>IFERROR(IFERROR(VLOOKUP($A40,'K-NETT'!$A$1:$AF$37898,18,FALSE),VLOOKUP($A40,'K-Wallet'!$A$1:$M$5000,0,FALSE)),"NOT VALID")</f>
        <v>18000</v>
      </c>
      <c r="U40">
        <f>IFERROR(IFERROR(VLOOKUP($A40,'K-NETT'!$A$1:$AF$37898,19,FALSE),VLOOKUP($A40,'K-Wallet'!$A$1:$M$5000,0,FALSE)),"NOT VALID")</f>
        <v>0</v>
      </c>
      <c r="V40">
        <f>IFERROR(IFERROR(VLOOKUP($A40,'K-NETT'!$A$1:$AF$37898,20,FALSE),VLOOKUP($A40,'K-Wallet'!$A$1:$M$5000,0,FALSE)),"NOT VALID")</f>
        <v>0</v>
      </c>
      <c r="W40">
        <f>IFERROR(IFERROR(VLOOKUP($A40,'K-NETT'!$A$1:$AF$37898,22,FALSE),VLOOKUP($A40,'K-Wallet'!$A$1:$M$5000,0,FALSE)),"NOT VALID")</f>
        <v>0</v>
      </c>
      <c r="X40">
        <f>IFERROR(IFERROR(VLOOKUP($A40,'K-NETT'!$A$1:$AF$37898,23,FALSE),VLOOKUP($A40,'K-Wallet'!$A$1:$M$5000,0,FALSE)),"NOT VALID")</f>
        <v>0</v>
      </c>
      <c r="Y40">
        <f>IFERROR(IFERROR(VLOOKUP($A40,'K-NETT'!$A$1:$AF$37898,26,FALSE),VLOOKUP($A40,'K-Wallet'!$A$1:$M$5000,0,FALSE)),"NOT VALID")</f>
        <v>1448650</v>
      </c>
      <c r="Z40">
        <f>IFERROR(IFERROR(VLOOKUP($A40,'K-NETT'!$A$1:$AF$37898,30,FALSE),VLOOKUP($A40,'K-Wallet'!$A$1:$M$5000,11,FALSE)),"NOT VALID")</f>
        <v>0</v>
      </c>
      <c r="AA40" s="31">
        <f t="shared" si="1"/>
        <v>0</v>
      </c>
    </row>
    <row r="41" spans="1:27" x14ac:dyDescent="0.25">
      <c r="A41" t="str">
        <f t="shared" si="0"/>
        <v>1260225623</v>
      </c>
      <c r="B41">
        <v>32</v>
      </c>
      <c r="C41">
        <v>1260225623</v>
      </c>
      <c r="D41" t="s">
        <v>42</v>
      </c>
      <c r="E41" t="s">
        <v>43</v>
      </c>
      <c r="F41">
        <v>974650</v>
      </c>
      <c r="G41" s="2">
        <v>44105</v>
      </c>
      <c r="H41" s="3">
        <v>0.42719907407407409</v>
      </c>
      <c r="I41" t="s">
        <v>44</v>
      </c>
      <c r="J41">
        <v>-79738516101</v>
      </c>
      <c r="K41" s="4" t="s">
        <v>101</v>
      </c>
      <c r="N41" t="str">
        <f>IFERROR(IFERROR(VLOOKUP($A41,'K-NETT'!$A$1:$AF$37898,1,FALSE),VLOOKUP($A41,'K-Wallet'!$A$1:$M$5000,1,FALSE)),"NOT VALID")</f>
        <v>1260225623</v>
      </c>
      <c r="O41" t="str">
        <f>IFERROR(IFERROR(VLOOKUP($A41,'K-NETT'!$A$1:$AF$37898,11,FALSE),VLOOKUP($A41,'K-Wallet'!$A$1:$M$5000,0,FALSE)),"NOT VALID")</f>
        <v>CNE2010000527</v>
      </c>
      <c r="P41" t="str">
        <f>IFERROR(IFERROR(VLOOKUP($A41,'K-NETT'!$A$1:$AF$37898,14,FALSE),VLOOKUP($A41,'K-Wallet'!$A$1:$M$5000,8,FALSE)),"NOT VALID")</f>
        <v>IDJTADA07266</v>
      </c>
      <c r="Q41" t="str">
        <f>IFERROR(IFERROR(VLOOKUP($A41,'K-NETT'!$A$1:$AF$37898,15,FALSE),VLOOKUP($A41,'K-Wallet'!$A$1:$M$5000,9,FALSE)),"NOT VALID")</f>
        <v>YUYUN WAHYUNI</v>
      </c>
      <c r="R41">
        <f>IFERROR(IFERROR(VLOOKUP($A41,'K-NETT'!$A$1:$AF$37898,16,FALSE),VLOOKUP($A41,'K-Wallet'!$A$1:$M$5000,0,FALSE)),"NOT VALID")</f>
        <v>950000</v>
      </c>
      <c r="S41">
        <f>IFERROR(IFERROR(VLOOKUP($A41,'K-NETT'!$A$1:$AF$37898,17,FALSE),VLOOKUP($A41,'K-Wallet'!$A$1:$M$5000,0,FALSE)),"NOT VALID")</f>
        <v>6650</v>
      </c>
      <c r="T41">
        <f>IFERROR(IFERROR(VLOOKUP($A41,'K-NETT'!$A$1:$AF$37898,18,FALSE),VLOOKUP($A41,'K-Wallet'!$A$1:$M$5000,0,FALSE)),"NOT VALID")</f>
        <v>18000</v>
      </c>
      <c r="U41">
        <f>IFERROR(IFERROR(VLOOKUP($A41,'K-NETT'!$A$1:$AF$37898,19,FALSE),VLOOKUP($A41,'K-Wallet'!$A$1:$M$5000,0,FALSE)),"NOT VALID")</f>
        <v>0</v>
      </c>
      <c r="V41">
        <f>IFERROR(IFERROR(VLOOKUP($A41,'K-NETT'!$A$1:$AF$37898,20,FALSE),VLOOKUP($A41,'K-Wallet'!$A$1:$M$5000,0,FALSE)),"NOT VALID")</f>
        <v>0</v>
      </c>
      <c r="W41">
        <f>IFERROR(IFERROR(VLOOKUP($A41,'K-NETT'!$A$1:$AF$37898,22,FALSE),VLOOKUP($A41,'K-Wallet'!$A$1:$M$5000,0,FALSE)),"NOT VALID")</f>
        <v>0</v>
      </c>
      <c r="X41">
        <f>IFERROR(IFERROR(VLOOKUP($A41,'K-NETT'!$A$1:$AF$37898,23,FALSE),VLOOKUP($A41,'K-Wallet'!$A$1:$M$5000,0,FALSE)),"NOT VALID")</f>
        <v>0</v>
      </c>
      <c r="Y41">
        <f>IFERROR(IFERROR(VLOOKUP($A41,'K-NETT'!$A$1:$AF$37898,26,FALSE),VLOOKUP($A41,'K-Wallet'!$A$1:$M$5000,0,FALSE)),"NOT VALID")</f>
        <v>974650</v>
      </c>
      <c r="Z41">
        <f>IFERROR(IFERROR(VLOOKUP($A41,'K-NETT'!$A$1:$AF$37898,30,FALSE),VLOOKUP($A41,'K-Wallet'!$A$1:$M$5000,11,FALSE)),"NOT VALID")</f>
        <v>0</v>
      </c>
      <c r="AA41" s="31">
        <f t="shared" si="1"/>
        <v>0</v>
      </c>
    </row>
    <row r="42" spans="1:27" x14ac:dyDescent="0.25">
      <c r="A42" t="str">
        <f t="shared" si="0"/>
        <v>1269125987</v>
      </c>
      <c r="B42">
        <v>33</v>
      </c>
      <c r="C42">
        <v>1269125987</v>
      </c>
      <c r="D42" t="s">
        <v>42</v>
      </c>
      <c r="E42" t="s">
        <v>43</v>
      </c>
      <c r="F42">
        <v>64650</v>
      </c>
      <c r="G42" s="2">
        <v>44105</v>
      </c>
      <c r="H42" s="3">
        <v>0.42853009259259256</v>
      </c>
      <c r="I42" t="s">
        <v>44</v>
      </c>
      <c r="J42">
        <v>-79739177201</v>
      </c>
      <c r="K42" s="4" t="s">
        <v>101</v>
      </c>
      <c r="N42" t="str">
        <f>IFERROR(IFERROR(VLOOKUP($A42,'K-NETT'!$A$1:$AF$37898,1,FALSE),VLOOKUP($A42,'K-Wallet'!$A$1:$M$5000,1,FALSE)),"NOT VALID")</f>
        <v>1269125987</v>
      </c>
      <c r="O42" t="str">
        <f>IFERROR(IFERROR(VLOOKUP($A42,'K-NETT'!$A$1:$AF$37898,11,FALSE),VLOOKUP($A42,'K-Wallet'!$A$1:$M$5000,0,FALSE)),"NOT VALID")</f>
        <v>MME2010000528</v>
      </c>
      <c r="P42" t="str">
        <f>IFERROR(IFERROR(VLOOKUP($A42,'K-NETT'!$A$1:$AF$37898,14,FALSE),VLOOKUP($A42,'K-Wallet'!$A$1:$M$5000,8,FALSE)),"NOT VALID")</f>
        <v>IDJTADA13703</v>
      </c>
      <c r="Q42" t="str">
        <f>IFERROR(IFERROR(VLOOKUP($A42,'K-NETT'!$A$1:$AF$37898,15,FALSE),VLOOKUP($A42,'K-Wallet'!$A$1:$M$5000,9,FALSE)),"NOT VALID")</f>
        <v>OCTAVIA MAHDALENA SIAHAAN</v>
      </c>
      <c r="R42">
        <f>IFERROR(IFERROR(VLOOKUP($A42,'K-NETT'!$A$1:$AF$37898,16,FALSE),VLOOKUP($A42,'K-Wallet'!$A$1:$M$5000,0,FALSE)),"NOT VALID")</f>
        <v>50000</v>
      </c>
      <c r="S42">
        <f>IFERROR(IFERROR(VLOOKUP($A42,'K-NETT'!$A$1:$AF$37898,17,FALSE),VLOOKUP($A42,'K-Wallet'!$A$1:$M$5000,0,FALSE)),"NOT VALID")</f>
        <v>6650</v>
      </c>
      <c r="T42">
        <f>IFERROR(IFERROR(VLOOKUP($A42,'K-NETT'!$A$1:$AF$37898,18,FALSE),VLOOKUP($A42,'K-Wallet'!$A$1:$M$5000,0,FALSE)),"NOT VALID")</f>
        <v>8000</v>
      </c>
      <c r="U42">
        <f>IFERROR(IFERROR(VLOOKUP($A42,'K-NETT'!$A$1:$AF$37898,19,FALSE),VLOOKUP($A42,'K-Wallet'!$A$1:$M$5000,0,FALSE)),"NOT VALID")</f>
        <v>0</v>
      </c>
      <c r="V42">
        <f>IFERROR(IFERROR(VLOOKUP($A42,'K-NETT'!$A$1:$AF$37898,20,FALSE),VLOOKUP($A42,'K-Wallet'!$A$1:$M$5000,0,FALSE)),"NOT VALID")</f>
        <v>0</v>
      </c>
      <c r="W42">
        <f>IFERROR(IFERROR(VLOOKUP($A42,'K-NETT'!$A$1:$AF$37898,22,FALSE),VLOOKUP($A42,'K-Wallet'!$A$1:$M$5000,0,FALSE)),"NOT VALID")</f>
        <v>0</v>
      </c>
      <c r="X42">
        <f>IFERROR(IFERROR(VLOOKUP($A42,'K-NETT'!$A$1:$AF$37898,23,FALSE),VLOOKUP($A42,'K-Wallet'!$A$1:$M$5000,0,FALSE)),"NOT VALID")</f>
        <v>0</v>
      </c>
      <c r="Y42">
        <f>IFERROR(IFERROR(VLOOKUP($A42,'K-NETT'!$A$1:$AF$37898,26,FALSE),VLOOKUP($A42,'K-Wallet'!$A$1:$M$5000,0,FALSE)),"NOT VALID")</f>
        <v>64650</v>
      </c>
      <c r="Z42">
        <f>IFERROR(IFERROR(VLOOKUP($A42,'K-NETT'!$A$1:$AF$37898,30,FALSE),VLOOKUP($A42,'K-Wallet'!$A$1:$M$5000,11,FALSE)),"NOT VALID")</f>
        <v>0</v>
      </c>
      <c r="AA42" s="31">
        <f t="shared" si="1"/>
        <v>0</v>
      </c>
    </row>
    <row r="43" spans="1:27" x14ac:dyDescent="0.25">
      <c r="A43" t="str">
        <f t="shared" si="0"/>
        <v>1778225121</v>
      </c>
      <c r="B43">
        <v>34</v>
      </c>
      <c r="C43">
        <v>1778225121</v>
      </c>
      <c r="D43" t="s">
        <v>42</v>
      </c>
      <c r="E43" t="s">
        <v>43</v>
      </c>
      <c r="F43">
        <v>66650</v>
      </c>
      <c r="G43" s="2">
        <v>44105</v>
      </c>
      <c r="H43" s="3">
        <v>0.43690972222222224</v>
      </c>
      <c r="I43" t="s">
        <v>44</v>
      </c>
      <c r="J43">
        <v>-79743707101</v>
      </c>
      <c r="K43" s="4" t="s">
        <v>101</v>
      </c>
      <c r="N43" t="str">
        <f>IFERROR(IFERROR(VLOOKUP($A43,'K-NETT'!$A$1:$AF$37898,1,FALSE),VLOOKUP($A43,'K-Wallet'!$A$1:$M$5000,1,FALSE)),"NOT VALID")</f>
        <v>1778225121</v>
      </c>
      <c r="O43" t="str">
        <f>IFERROR(IFERROR(VLOOKUP($A43,'K-NETT'!$A$1:$AF$37898,11,FALSE),VLOOKUP($A43,'K-Wallet'!$A$1:$M$5000,0,FALSE)),"NOT VALID")</f>
        <v>MME2010000533</v>
      </c>
      <c r="P43" t="str">
        <f>IFERROR(IFERROR(VLOOKUP($A43,'K-NETT'!$A$1:$AF$37898,14,FALSE),VLOOKUP($A43,'K-Wallet'!$A$1:$M$5000,8,FALSE)),"NOT VALID")</f>
        <v>IDSPAAB43684</v>
      </c>
      <c r="Q43" t="str">
        <f>IFERROR(IFERROR(VLOOKUP($A43,'K-NETT'!$A$1:$AF$37898,15,FALSE),VLOOKUP($A43,'K-Wallet'!$A$1:$M$5000,9,FALSE)),"NOT VALID")</f>
        <v>IDA PARIDA</v>
      </c>
      <c r="R43">
        <f>IFERROR(IFERROR(VLOOKUP($A43,'K-NETT'!$A$1:$AF$37898,16,FALSE),VLOOKUP($A43,'K-Wallet'!$A$1:$M$5000,0,FALSE)),"NOT VALID")</f>
        <v>50000</v>
      </c>
      <c r="S43">
        <f>IFERROR(IFERROR(VLOOKUP($A43,'K-NETT'!$A$1:$AF$37898,17,FALSE),VLOOKUP($A43,'K-Wallet'!$A$1:$M$5000,0,FALSE)),"NOT VALID")</f>
        <v>6650</v>
      </c>
      <c r="T43">
        <f>IFERROR(IFERROR(VLOOKUP($A43,'K-NETT'!$A$1:$AF$37898,18,FALSE),VLOOKUP($A43,'K-Wallet'!$A$1:$M$5000,0,FALSE)),"NOT VALID")</f>
        <v>10000</v>
      </c>
      <c r="U43">
        <f>IFERROR(IFERROR(VLOOKUP($A43,'K-NETT'!$A$1:$AF$37898,19,FALSE),VLOOKUP($A43,'K-Wallet'!$A$1:$M$5000,0,FALSE)),"NOT VALID")</f>
        <v>0</v>
      </c>
      <c r="V43">
        <f>IFERROR(IFERROR(VLOOKUP($A43,'K-NETT'!$A$1:$AF$37898,20,FALSE),VLOOKUP($A43,'K-Wallet'!$A$1:$M$5000,0,FALSE)),"NOT VALID")</f>
        <v>0</v>
      </c>
      <c r="W43">
        <f>IFERROR(IFERROR(VLOOKUP($A43,'K-NETT'!$A$1:$AF$37898,22,FALSE),VLOOKUP($A43,'K-Wallet'!$A$1:$M$5000,0,FALSE)),"NOT VALID")</f>
        <v>0</v>
      </c>
      <c r="X43">
        <f>IFERROR(IFERROR(VLOOKUP($A43,'K-NETT'!$A$1:$AF$37898,23,FALSE),VLOOKUP($A43,'K-Wallet'!$A$1:$M$5000,0,FALSE)),"NOT VALID")</f>
        <v>0</v>
      </c>
      <c r="Y43">
        <f>IFERROR(IFERROR(VLOOKUP($A43,'K-NETT'!$A$1:$AF$37898,26,FALSE),VLOOKUP($A43,'K-Wallet'!$A$1:$M$5000,0,FALSE)),"NOT VALID")</f>
        <v>66650</v>
      </c>
      <c r="Z43">
        <f>IFERROR(IFERROR(VLOOKUP($A43,'K-NETT'!$A$1:$AF$37898,30,FALSE),VLOOKUP($A43,'K-Wallet'!$A$1:$M$5000,11,FALSE)),"NOT VALID")</f>
        <v>0</v>
      </c>
      <c r="AA43" s="31">
        <f t="shared" si="1"/>
        <v>0</v>
      </c>
    </row>
    <row r="44" spans="1:27" x14ac:dyDescent="0.25">
      <c r="A44" t="str">
        <f t="shared" si="0"/>
        <v>1955325237</v>
      </c>
      <c r="B44">
        <v>35</v>
      </c>
      <c r="C44">
        <v>1955325237</v>
      </c>
      <c r="D44" t="s">
        <v>42</v>
      </c>
      <c r="E44" t="s">
        <v>43</v>
      </c>
      <c r="F44">
        <v>638650</v>
      </c>
      <c r="G44" s="2">
        <v>44105</v>
      </c>
      <c r="H44" s="3">
        <v>0.44489583333333332</v>
      </c>
      <c r="I44" t="s">
        <v>44</v>
      </c>
      <c r="J44">
        <v>-79747868901</v>
      </c>
      <c r="K44" s="4" t="s">
        <v>101</v>
      </c>
      <c r="N44" t="str">
        <f>IFERROR(IFERROR(VLOOKUP($A44,'K-NETT'!$A$1:$AF$37898,1,FALSE),VLOOKUP($A44,'K-Wallet'!$A$1:$M$5000,1,FALSE)),"NOT VALID")</f>
        <v>1955325237</v>
      </c>
      <c r="O44" t="str">
        <f>IFERROR(IFERROR(VLOOKUP($A44,'K-NETT'!$A$1:$AF$37898,11,FALSE),VLOOKUP($A44,'K-Wallet'!$A$1:$M$5000,0,FALSE)),"NOT VALID")</f>
        <v>CNE2010000537</v>
      </c>
      <c r="P44" t="str">
        <f>IFERROR(IFERROR(VLOOKUP($A44,'K-NETT'!$A$1:$AF$37898,14,FALSE),VLOOKUP($A44,'K-Wallet'!$A$1:$M$5000,8,FALSE)),"NOT VALID")</f>
        <v>IDSPAAB20744</v>
      </c>
      <c r="Q44" t="str">
        <f>IFERROR(IFERROR(VLOOKUP($A44,'K-NETT'!$A$1:$AF$37898,15,FALSE),VLOOKUP($A44,'K-Wallet'!$A$1:$M$5000,9,FALSE)),"NOT VALID")</f>
        <v>DIAN MAYASARI</v>
      </c>
      <c r="R44">
        <f>IFERROR(IFERROR(VLOOKUP($A44,'K-NETT'!$A$1:$AF$37898,16,FALSE),VLOOKUP($A44,'K-Wallet'!$A$1:$M$5000,0,FALSE)),"NOT VALID")</f>
        <v>620000</v>
      </c>
      <c r="S44">
        <f>IFERROR(IFERROR(VLOOKUP($A44,'K-NETT'!$A$1:$AF$37898,17,FALSE),VLOOKUP($A44,'K-Wallet'!$A$1:$M$5000,0,FALSE)),"NOT VALID")</f>
        <v>6650</v>
      </c>
      <c r="T44">
        <f>IFERROR(IFERROR(VLOOKUP($A44,'K-NETT'!$A$1:$AF$37898,18,FALSE),VLOOKUP($A44,'K-Wallet'!$A$1:$M$5000,0,FALSE)),"NOT VALID")</f>
        <v>12000</v>
      </c>
      <c r="U44">
        <f>IFERROR(IFERROR(VLOOKUP($A44,'K-NETT'!$A$1:$AF$37898,19,FALSE),VLOOKUP($A44,'K-Wallet'!$A$1:$M$5000,0,FALSE)),"NOT VALID")</f>
        <v>0</v>
      </c>
      <c r="V44">
        <f>IFERROR(IFERROR(VLOOKUP($A44,'K-NETT'!$A$1:$AF$37898,20,FALSE),VLOOKUP($A44,'K-Wallet'!$A$1:$M$5000,0,FALSE)),"NOT VALID")</f>
        <v>0</v>
      </c>
      <c r="W44">
        <f>IFERROR(IFERROR(VLOOKUP($A44,'K-NETT'!$A$1:$AF$37898,22,FALSE),VLOOKUP($A44,'K-Wallet'!$A$1:$M$5000,0,FALSE)),"NOT VALID")</f>
        <v>0</v>
      </c>
      <c r="X44">
        <f>IFERROR(IFERROR(VLOOKUP($A44,'K-NETT'!$A$1:$AF$37898,23,FALSE),VLOOKUP($A44,'K-Wallet'!$A$1:$M$5000,0,FALSE)),"NOT VALID")</f>
        <v>0</v>
      </c>
      <c r="Y44">
        <f>IFERROR(IFERROR(VLOOKUP($A44,'K-NETT'!$A$1:$AF$37898,26,FALSE),VLOOKUP($A44,'K-Wallet'!$A$1:$M$5000,0,FALSE)),"NOT VALID")</f>
        <v>638650</v>
      </c>
      <c r="Z44">
        <f>IFERROR(IFERROR(VLOOKUP($A44,'K-NETT'!$A$1:$AF$37898,30,FALSE),VLOOKUP($A44,'K-Wallet'!$A$1:$M$5000,11,FALSE)),"NOT VALID")</f>
        <v>0</v>
      </c>
      <c r="AA44" s="31">
        <f t="shared" si="1"/>
        <v>0</v>
      </c>
    </row>
    <row r="45" spans="1:27" x14ac:dyDescent="0.25">
      <c r="A45" t="str">
        <f t="shared" si="0"/>
        <v>1414425187</v>
      </c>
      <c r="B45">
        <v>36</v>
      </c>
      <c r="C45">
        <v>1414425187</v>
      </c>
      <c r="D45" t="s">
        <v>42</v>
      </c>
      <c r="E45" t="s">
        <v>43</v>
      </c>
      <c r="F45">
        <v>966650</v>
      </c>
      <c r="G45" s="2">
        <v>44105</v>
      </c>
      <c r="H45" s="3">
        <v>0.45515046296296297</v>
      </c>
      <c r="I45" t="s">
        <v>44</v>
      </c>
      <c r="J45">
        <v>-79753407101</v>
      </c>
      <c r="K45" s="4" t="s">
        <v>101</v>
      </c>
      <c r="N45" t="str">
        <f>IFERROR(IFERROR(VLOOKUP($A45,'K-NETT'!$A$1:$AF$37898,1,FALSE),VLOOKUP($A45,'K-Wallet'!$A$1:$M$5000,1,FALSE)),"NOT VALID")</f>
        <v>1414425187</v>
      </c>
      <c r="O45" t="str">
        <f>IFERROR(IFERROR(VLOOKUP($A45,'K-NETT'!$A$1:$AF$37898,11,FALSE),VLOOKUP($A45,'K-Wallet'!$A$1:$M$5000,0,FALSE)),"NOT VALID")</f>
        <v>CNE2010000539</v>
      </c>
      <c r="P45" t="str">
        <f>IFERROR(IFERROR(VLOOKUP($A45,'K-NETT'!$A$1:$AF$37898,14,FALSE),VLOOKUP($A45,'K-Wallet'!$A$1:$M$5000,8,FALSE)),"NOT VALID")</f>
        <v>IDJKAJA04434</v>
      </c>
      <c r="Q45" t="str">
        <f>IFERROR(IFERROR(VLOOKUP($A45,'K-NETT'!$A$1:$AF$37898,15,FALSE),VLOOKUP($A45,'K-Wallet'!$A$1:$M$5000,9,FALSE)),"NOT VALID")</f>
        <v>JURYA KULEH</v>
      </c>
      <c r="R45">
        <f>IFERROR(IFERROR(VLOOKUP($A45,'K-NETT'!$A$1:$AF$37898,16,FALSE),VLOOKUP($A45,'K-Wallet'!$A$1:$M$5000,0,FALSE)),"NOT VALID")</f>
        <v>950000</v>
      </c>
      <c r="S45">
        <f>IFERROR(IFERROR(VLOOKUP($A45,'K-NETT'!$A$1:$AF$37898,17,FALSE),VLOOKUP($A45,'K-Wallet'!$A$1:$M$5000,0,FALSE)),"NOT VALID")</f>
        <v>6650</v>
      </c>
      <c r="T45">
        <f>IFERROR(IFERROR(VLOOKUP($A45,'K-NETT'!$A$1:$AF$37898,18,FALSE),VLOOKUP($A45,'K-Wallet'!$A$1:$M$5000,0,FALSE)),"NOT VALID")</f>
        <v>10000</v>
      </c>
      <c r="U45">
        <f>IFERROR(IFERROR(VLOOKUP($A45,'K-NETT'!$A$1:$AF$37898,19,FALSE),VLOOKUP($A45,'K-Wallet'!$A$1:$M$5000,0,FALSE)),"NOT VALID")</f>
        <v>0</v>
      </c>
      <c r="V45">
        <f>IFERROR(IFERROR(VLOOKUP($A45,'K-NETT'!$A$1:$AF$37898,20,FALSE),VLOOKUP($A45,'K-Wallet'!$A$1:$M$5000,0,FALSE)),"NOT VALID")</f>
        <v>0</v>
      </c>
      <c r="W45">
        <f>IFERROR(IFERROR(VLOOKUP($A45,'K-NETT'!$A$1:$AF$37898,22,FALSE),VLOOKUP($A45,'K-Wallet'!$A$1:$M$5000,0,FALSE)),"NOT VALID")</f>
        <v>0</v>
      </c>
      <c r="X45">
        <f>IFERROR(IFERROR(VLOOKUP($A45,'K-NETT'!$A$1:$AF$37898,23,FALSE),VLOOKUP($A45,'K-Wallet'!$A$1:$M$5000,0,FALSE)),"NOT VALID")</f>
        <v>0</v>
      </c>
      <c r="Y45">
        <f>IFERROR(IFERROR(VLOOKUP($A45,'K-NETT'!$A$1:$AF$37898,26,FALSE),VLOOKUP($A45,'K-Wallet'!$A$1:$M$5000,0,FALSE)),"NOT VALID")</f>
        <v>966650</v>
      </c>
      <c r="Z45">
        <f>IFERROR(IFERROR(VLOOKUP($A45,'K-NETT'!$A$1:$AF$37898,30,FALSE),VLOOKUP($A45,'K-Wallet'!$A$1:$M$5000,11,FALSE)),"NOT VALID")</f>
        <v>0</v>
      </c>
      <c r="AA45" s="31">
        <f t="shared" si="1"/>
        <v>0</v>
      </c>
    </row>
    <row r="46" spans="1:27" x14ac:dyDescent="0.25">
      <c r="A46" t="str">
        <f t="shared" si="0"/>
        <v>1956425818</v>
      </c>
      <c r="B46">
        <v>37</v>
      </c>
      <c r="C46">
        <v>1956425818</v>
      </c>
      <c r="D46" t="s">
        <v>42</v>
      </c>
      <c r="E46" t="s">
        <v>43</v>
      </c>
      <c r="F46">
        <v>976650</v>
      </c>
      <c r="G46" s="2">
        <v>44105</v>
      </c>
      <c r="H46" s="3">
        <v>0.45738425925925924</v>
      </c>
      <c r="I46" t="s">
        <v>44</v>
      </c>
      <c r="J46">
        <v>-79754609101</v>
      </c>
      <c r="K46" s="4" t="s">
        <v>101</v>
      </c>
      <c r="N46" t="str">
        <f>IFERROR(IFERROR(VLOOKUP($A46,'K-NETT'!$A$1:$AF$37898,1,FALSE),VLOOKUP($A46,'K-Wallet'!$A$1:$M$5000,1,FALSE)),"NOT VALID")</f>
        <v>1956425818</v>
      </c>
      <c r="O46" t="str">
        <f>IFERROR(IFERROR(VLOOKUP($A46,'K-NETT'!$A$1:$AF$37898,11,FALSE),VLOOKUP($A46,'K-Wallet'!$A$1:$M$5000,0,FALSE)),"NOT VALID")</f>
        <v>CNE2010000541</v>
      </c>
      <c r="P46" t="str">
        <f>IFERROR(IFERROR(VLOOKUP($A46,'K-NETT'!$A$1:$AF$37898,14,FALSE),VLOOKUP($A46,'K-Wallet'!$A$1:$M$5000,8,FALSE)),"NOT VALID")</f>
        <v>IDSPAAB20744</v>
      </c>
      <c r="Q46" t="str">
        <f>IFERROR(IFERROR(VLOOKUP($A46,'K-NETT'!$A$1:$AF$37898,15,FALSE),VLOOKUP($A46,'K-Wallet'!$A$1:$M$5000,9,FALSE)),"NOT VALID")</f>
        <v>DIAN MAYASARI</v>
      </c>
      <c r="R46">
        <f>IFERROR(IFERROR(VLOOKUP($A46,'K-NETT'!$A$1:$AF$37898,16,FALSE),VLOOKUP($A46,'K-Wallet'!$A$1:$M$5000,0,FALSE)),"NOT VALID")</f>
        <v>960000</v>
      </c>
      <c r="S46">
        <f>IFERROR(IFERROR(VLOOKUP($A46,'K-NETT'!$A$1:$AF$37898,17,FALSE),VLOOKUP($A46,'K-Wallet'!$A$1:$M$5000,0,FALSE)),"NOT VALID")</f>
        <v>6650</v>
      </c>
      <c r="T46">
        <f>IFERROR(IFERROR(VLOOKUP($A46,'K-NETT'!$A$1:$AF$37898,18,FALSE),VLOOKUP($A46,'K-Wallet'!$A$1:$M$5000,0,FALSE)),"NOT VALID")</f>
        <v>10000</v>
      </c>
      <c r="U46">
        <f>IFERROR(IFERROR(VLOOKUP($A46,'K-NETT'!$A$1:$AF$37898,19,FALSE),VLOOKUP($A46,'K-Wallet'!$A$1:$M$5000,0,FALSE)),"NOT VALID")</f>
        <v>0</v>
      </c>
      <c r="V46">
        <f>IFERROR(IFERROR(VLOOKUP($A46,'K-NETT'!$A$1:$AF$37898,20,FALSE),VLOOKUP($A46,'K-Wallet'!$A$1:$M$5000,0,FALSE)),"NOT VALID")</f>
        <v>0</v>
      </c>
      <c r="W46">
        <f>IFERROR(IFERROR(VLOOKUP($A46,'K-NETT'!$A$1:$AF$37898,22,FALSE),VLOOKUP($A46,'K-Wallet'!$A$1:$M$5000,0,FALSE)),"NOT VALID")</f>
        <v>0</v>
      </c>
      <c r="X46">
        <f>IFERROR(IFERROR(VLOOKUP($A46,'K-NETT'!$A$1:$AF$37898,23,FALSE),VLOOKUP($A46,'K-Wallet'!$A$1:$M$5000,0,FALSE)),"NOT VALID")</f>
        <v>0</v>
      </c>
      <c r="Y46">
        <f>IFERROR(IFERROR(VLOOKUP($A46,'K-NETT'!$A$1:$AF$37898,26,FALSE),VLOOKUP($A46,'K-Wallet'!$A$1:$M$5000,0,FALSE)),"NOT VALID")</f>
        <v>976650</v>
      </c>
      <c r="Z46">
        <f>IFERROR(IFERROR(VLOOKUP($A46,'K-NETT'!$A$1:$AF$37898,30,FALSE),VLOOKUP($A46,'K-Wallet'!$A$1:$M$5000,11,FALSE)),"NOT VALID")</f>
        <v>0</v>
      </c>
      <c r="AA46" s="31">
        <f t="shared" si="1"/>
        <v>0</v>
      </c>
    </row>
    <row r="47" spans="1:27" x14ac:dyDescent="0.25">
      <c r="A47" t="str">
        <f t="shared" si="0"/>
        <v>1443425832</v>
      </c>
      <c r="B47">
        <v>38</v>
      </c>
      <c r="C47">
        <v>1443425832</v>
      </c>
      <c r="D47" t="s">
        <v>42</v>
      </c>
      <c r="E47" t="s">
        <v>43</v>
      </c>
      <c r="F47">
        <v>434650</v>
      </c>
      <c r="G47" s="2">
        <v>44105</v>
      </c>
      <c r="H47" s="3">
        <v>0.45759259259259261</v>
      </c>
      <c r="I47" t="s">
        <v>44</v>
      </c>
      <c r="J47">
        <v>-79754595701</v>
      </c>
      <c r="K47" s="4" t="s">
        <v>101</v>
      </c>
      <c r="N47" t="str">
        <f>IFERROR(IFERROR(VLOOKUP($A47,'K-NETT'!$A$1:$AF$37898,1,FALSE),VLOOKUP($A47,'K-Wallet'!$A$1:$M$5000,1,FALSE)),"NOT VALID")</f>
        <v>1443425832</v>
      </c>
      <c r="O47" t="str">
        <f>IFERROR(IFERROR(VLOOKUP($A47,'K-NETT'!$A$1:$AF$37898,11,FALSE),VLOOKUP($A47,'K-Wallet'!$A$1:$M$5000,0,FALSE)),"NOT VALID")</f>
        <v>CNE2010000543</v>
      </c>
      <c r="P47" t="str">
        <f>IFERROR(IFERROR(VLOOKUP($A47,'K-NETT'!$A$1:$AF$37898,14,FALSE),VLOOKUP($A47,'K-Wallet'!$A$1:$M$5000,8,FALSE)),"NOT VALID")</f>
        <v>IDBNALA03527</v>
      </c>
      <c r="Q47" t="str">
        <f>IFERROR(IFERROR(VLOOKUP($A47,'K-NETT'!$A$1:$AF$37898,15,FALSE),VLOOKUP($A47,'K-Wallet'!$A$1:$M$5000,9,FALSE)),"NOT VALID")</f>
        <v>LUSIA SEPTIANA</v>
      </c>
      <c r="R47">
        <f>IFERROR(IFERROR(VLOOKUP($A47,'K-NETT'!$A$1:$AF$37898,16,FALSE),VLOOKUP($A47,'K-Wallet'!$A$1:$M$5000,0,FALSE)),"NOT VALID")</f>
        <v>420000</v>
      </c>
      <c r="S47">
        <f>IFERROR(IFERROR(VLOOKUP($A47,'K-NETT'!$A$1:$AF$37898,17,FALSE),VLOOKUP($A47,'K-Wallet'!$A$1:$M$5000,0,FALSE)),"NOT VALID")</f>
        <v>6650</v>
      </c>
      <c r="T47">
        <f>IFERROR(IFERROR(VLOOKUP($A47,'K-NETT'!$A$1:$AF$37898,18,FALSE),VLOOKUP($A47,'K-Wallet'!$A$1:$M$5000,0,FALSE)),"NOT VALID")</f>
        <v>8000</v>
      </c>
      <c r="U47">
        <f>IFERROR(IFERROR(VLOOKUP($A47,'K-NETT'!$A$1:$AF$37898,19,FALSE),VLOOKUP($A47,'K-Wallet'!$A$1:$M$5000,0,FALSE)),"NOT VALID")</f>
        <v>0</v>
      </c>
      <c r="V47">
        <f>IFERROR(IFERROR(VLOOKUP($A47,'K-NETT'!$A$1:$AF$37898,20,FALSE),VLOOKUP($A47,'K-Wallet'!$A$1:$M$5000,0,FALSE)),"NOT VALID")</f>
        <v>0</v>
      </c>
      <c r="W47">
        <f>IFERROR(IFERROR(VLOOKUP($A47,'K-NETT'!$A$1:$AF$37898,22,FALSE),VLOOKUP($A47,'K-Wallet'!$A$1:$M$5000,0,FALSE)),"NOT VALID")</f>
        <v>0</v>
      </c>
      <c r="X47">
        <f>IFERROR(IFERROR(VLOOKUP($A47,'K-NETT'!$A$1:$AF$37898,23,FALSE),VLOOKUP($A47,'K-Wallet'!$A$1:$M$5000,0,FALSE)),"NOT VALID")</f>
        <v>0</v>
      </c>
      <c r="Y47">
        <f>IFERROR(IFERROR(VLOOKUP($A47,'K-NETT'!$A$1:$AF$37898,26,FALSE),VLOOKUP($A47,'K-Wallet'!$A$1:$M$5000,0,FALSE)),"NOT VALID")</f>
        <v>434650</v>
      </c>
      <c r="Z47">
        <f>IFERROR(IFERROR(VLOOKUP($A47,'K-NETT'!$A$1:$AF$37898,30,FALSE),VLOOKUP($A47,'K-Wallet'!$A$1:$M$5000,11,FALSE)),"NOT VALID")</f>
        <v>0</v>
      </c>
      <c r="AA47" s="31">
        <f t="shared" si="1"/>
        <v>0</v>
      </c>
    </row>
    <row r="48" spans="1:27" x14ac:dyDescent="0.25">
      <c r="A48" t="str">
        <f t="shared" si="0"/>
        <v>1925425668</v>
      </c>
      <c r="B48">
        <v>39</v>
      </c>
      <c r="C48">
        <v>1925425668</v>
      </c>
      <c r="D48" t="s">
        <v>42</v>
      </c>
      <c r="E48" t="s">
        <v>43</v>
      </c>
      <c r="F48">
        <v>970650</v>
      </c>
      <c r="G48" s="2">
        <v>44105</v>
      </c>
      <c r="H48" s="3">
        <v>0.45802083333333332</v>
      </c>
      <c r="I48" t="s">
        <v>44</v>
      </c>
      <c r="J48">
        <v>-79754673601</v>
      </c>
      <c r="K48" s="4" t="s">
        <v>101</v>
      </c>
      <c r="N48" t="str">
        <f>IFERROR(IFERROR(VLOOKUP($A48,'K-NETT'!$A$1:$AF$37898,1,FALSE),VLOOKUP($A48,'K-Wallet'!$A$1:$M$5000,1,FALSE)),"NOT VALID")</f>
        <v>1925425668</v>
      </c>
      <c r="O48" t="str">
        <f>IFERROR(IFERROR(VLOOKUP($A48,'K-NETT'!$A$1:$AF$37898,11,FALSE),VLOOKUP($A48,'K-Wallet'!$A$1:$M$5000,0,FALSE)),"NOT VALID")</f>
        <v>CNE2010000544</v>
      </c>
      <c r="P48" t="str">
        <f>IFERROR(IFERROR(VLOOKUP($A48,'K-NETT'!$A$1:$AF$37898,14,FALSE),VLOOKUP($A48,'K-Wallet'!$A$1:$M$5000,8,FALSE)),"NOT VALID")</f>
        <v>IDSPAAB15852</v>
      </c>
      <c r="Q48" t="str">
        <f>IFERROR(IFERROR(VLOOKUP($A48,'K-NETT'!$A$1:$AF$37898,15,FALSE),VLOOKUP($A48,'K-Wallet'!$A$1:$M$5000,9,FALSE)),"NOT VALID")</f>
        <v>KHAULIA RIZQI</v>
      </c>
      <c r="R48">
        <f>IFERROR(IFERROR(VLOOKUP($A48,'K-NETT'!$A$1:$AF$37898,16,FALSE),VLOOKUP($A48,'K-Wallet'!$A$1:$M$5000,0,FALSE)),"NOT VALID")</f>
        <v>950000</v>
      </c>
      <c r="S48">
        <f>IFERROR(IFERROR(VLOOKUP($A48,'K-NETT'!$A$1:$AF$37898,17,FALSE),VLOOKUP($A48,'K-Wallet'!$A$1:$M$5000,0,FALSE)),"NOT VALID")</f>
        <v>6650</v>
      </c>
      <c r="T48">
        <f>IFERROR(IFERROR(VLOOKUP($A48,'K-NETT'!$A$1:$AF$37898,18,FALSE),VLOOKUP($A48,'K-Wallet'!$A$1:$M$5000,0,FALSE)),"NOT VALID")</f>
        <v>14000</v>
      </c>
      <c r="U48">
        <f>IFERROR(IFERROR(VLOOKUP($A48,'K-NETT'!$A$1:$AF$37898,19,FALSE),VLOOKUP($A48,'K-Wallet'!$A$1:$M$5000,0,FALSE)),"NOT VALID")</f>
        <v>0</v>
      </c>
      <c r="V48">
        <f>IFERROR(IFERROR(VLOOKUP($A48,'K-NETT'!$A$1:$AF$37898,20,FALSE),VLOOKUP($A48,'K-Wallet'!$A$1:$M$5000,0,FALSE)),"NOT VALID")</f>
        <v>0</v>
      </c>
      <c r="W48">
        <f>IFERROR(IFERROR(VLOOKUP($A48,'K-NETT'!$A$1:$AF$37898,22,FALSE),VLOOKUP($A48,'K-Wallet'!$A$1:$M$5000,0,FALSE)),"NOT VALID")</f>
        <v>0</v>
      </c>
      <c r="X48">
        <f>IFERROR(IFERROR(VLOOKUP($A48,'K-NETT'!$A$1:$AF$37898,23,FALSE),VLOOKUP($A48,'K-Wallet'!$A$1:$M$5000,0,FALSE)),"NOT VALID")</f>
        <v>0</v>
      </c>
      <c r="Y48">
        <f>IFERROR(IFERROR(VLOOKUP($A48,'K-NETT'!$A$1:$AF$37898,26,FALSE),VLOOKUP($A48,'K-Wallet'!$A$1:$M$5000,0,FALSE)),"NOT VALID")</f>
        <v>970650</v>
      </c>
      <c r="Z48">
        <f>IFERROR(IFERROR(VLOOKUP($A48,'K-NETT'!$A$1:$AF$37898,30,FALSE),VLOOKUP($A48,'K-Wallet'!$A$1:$M$5000,11,FALSE)),"NOT VALID")</f>
        <v>0</v>
      </c>
      <c r="AA48" s="31">
        <f t="shared" si="1"/>
        <v>0</v>
      </c>
    </row>
    <row r="49" spans="1:27" x14ac:dyDescent="0.25">
      <c r="A49" t="str">
        <f t="shared" si="0"/>
        <v>1774525054</v>
      </c>
      <c r="B49">
        <v>40</v>
      </c>
      <c r="C49">
        <v>1774525054</v>
      </c>
      <c r="D49" t="s">
        <v>42</v>
      </c>
      <c r="E49" t="s">
        <v>43</v>
      </c>
      <c r="F49">
        <v>56650</v>
      </c>
      <c r="G49" s="2">
        <v>44105</v>
      </c>
      <c r="H49" s="3">
        <v>0.46693287037037035</v>
      </c>
      <c r="I49" t="s">
        <v>44</v>
      </c>
      <c r="J49">
        <v>-79760015001</v>
      </c>
      <c r="K49" s="4" t="s">
        <v>101</v>
      </c>
      <c r="N49" t="str">
        <f>IFERROR(IFERROR(VLOOKUP($A49,'K-NETT'!$A$1:$AF$37898,1,FALSE),VLOOKUP($A49,'K-Wallet'!$A$1:$M$5000,1,FALSE)),"NOT VALID")</f>
        <v>1774525054</v>
      </c>
      <c r="O49" t="str">
        <f>IFERROR(IFERROR(VLOOKUP($A49,'K-NETT'!$A$1:$AF$37898,11,FALSE),VLOOKUP($A49,'K-Wallet'!$A$1:$M$5000,0,FALSE)),"NOT VALID")</f>
        <v>MME2010000550</v>
      </c>
      <c r="P49" t="str">
        <f>IFERROR(IFERROR(VLOOKUP($A49,'K-NETT'!$A$1:$AF$37898,14,FALSE),VLOOKUP($A49,'K-Wallet'!$A$1:$M$5000,8,FALSE)),"NOT VALID")</f>
        <v>IDJRAHA11619</v>
      </c>
      <c r="Q49" t="str">
        <f>IFERROR(IFERROR(VLOOKUP($A49,'K-NETT'!$A$1:$AF$37898,15,FALSE),VLOOKUP($A49,'K-Wallet'!$A$1:$M$5000,9,FALSE)),"NOT VALID")</f>
        <v>ANITA MAIRINA</v>
      </c>
      <c r="R49">
        <f>IFERROR(IFERROR(VLOOKUP($A49,'K-NETT'!$A$1:$AF$37898,16,FALSE),VLOOKUP($A49,'K-Wallet'!$A$1:$M$5000,0,FALSE)),"NOT VALID")</f>
        <v>50000</v>
      </c>
      <c r="S49">
        <f>IFERROR(IFERROR(VLOOKUP($A49,'K-NETT'!$A$1:$AF$37898,17,FALSE),VLOOKUP($A49,'K-Wallet'!$A$1:$M$5000,0,FALSE)),"NOT VALID")</f>
        <v>6650</v>
      </c>
      <c r="T49">
        <f>IFERROR(IFERROR(VLOOKUP($A49,'K-NETT'!$A$1:$AF$37898,18,FALSE),VLOOKUP($A49,'K-Wallet'!$A$1:$M$5000,0,FALSE)),"NOT VALID")</f>
        <v>0</v>
      </c>
      <c r="U49">
        <f>IFERROR(IFERROR(VLOOKUP($A49,'K-NETT'!$A$1:$AF$37898,19,FALSE),VLOOKUP($A49,'K-Wallet'!$A$1:$M$5000,0,FALSE)),"NOT VALID")</f>
        <v>0</v>
      </c>
      <c r="V49">
        <f>IFERROR(IFERROR(VLOOKUP($A49,'K-NETT'!$A$1:$AF$37898,20,FALSE),VLOOKUP($A49,'K-Wallet'!$A$1:$M$5000,0,FALSE)),"NOT VALID")</f>
        <v>0</v>
      </c>
      <c r="W49">
        <f>IFERROR(IFERROR(VLOOKUP($A49,'K-NETT'!$A$1:$AF$37898,22,FALSE),VLOOKUP($A49,'K-Wallet'!$A$1:$M$5000,0,FALSE)),"NOT VALID")</f>
        <v>0</v>
      </c>
      <c r="X49">
        <f>IFERROR(IFERROR(VLOOKUP($A49,'K-NETT'!$A$1:$AF$37898,23,FALSE),VLOOKUP($A49,'K-Wallet'!$A$1:$M$5000,0,FALSE)),"NOT VALID")</f>
        <v>0</v>
      </c>
      <c r="Y49">
        <f>IFERROR(IFERROR(VLOOKUP($A49,'K-NETT'!$A$1:$AF$37898,26,FALSE),VLOOKUP($A49,'K-Wallet'!$A$1:$M$5000,0,FALSE)),"NOT VALID")</f>
        <v>56650</v>
      </c>
      <c r="Z49">
        <f>IFERROR(IFERROR(VLOOKUP($A49,'K-NETT'!$A$1:$AF$37898,30,FALSE),VLOOKUP($A49,'K-Wallet'!$A$1:$M$5000,11,FALSE)),"NOT VALID")</f>
        <v>0</v>
      </c>
      <c r="AA49" s="31">
        <f t="shared" si="1"/>
        <v>0</v>
      </c>
    </row>
    <row r="50" spans="1:27" x14ac:dyDescent="0.25">
      <c r="A50" t="str">
        <f t="shared" si="0"/>
        <v>1665525487</v>
      </c>
      <c r="B50">
        <v>41</v>
      </c>
      <c r="C50">
        <v>1665525487</v>
      </c>
      <c r="D50" t="s">
        <v>42</v>
      </c>
      <c r="E50" t="s">
        <v>43</v>
      </c>
      <c r="F50">
        <v>3745650</v>
      </c>
      <c r="G50" s="2">
        <v>44105</v>
      </c>
      <c r="H50" s="3">
        <v>0.4702662037037037</v>
      </c>
      <c r="I50" t="s">
        <v>44</v>
      </c>
      <c r="J50">
        <v>-79761890401</v>
      </c>
      <c r="K50" s="4" t="s">
        <v>101</v>
      </c>
      <c r="N50" t="str">
        <f>IFERROR(IFERROR(VLOOKUP($A50,'K-NETT'!$A$1:$AF$37898,1,FALSE),VLOOKUP($A50,'K-Wallet'!$A$1:$M$5000,1,FALSE)),"NOT VALID")</f>
        <v>1665525487</v>
      </c>
      <c r="O50" t="str">
        <f>IFERROR(IFERROR(VLOOKUP($A50,'K-NETT'!$A$1:$AF$37898,11,FALSE),VLOOKUP($A50,'K-Wallet'!$A$1:$M$5000,0,FALSE)),"NOT VALID")</f>
        <v>CNE2010000552</v>
      </c>
      <c r="P50" t="str">
        <f>IFERROR(IFERROR(VLOOKUP($A50,'K-NETT'!$A$1:$AF$37898,14,FALSE),VLOOKUP($A50,'K-Wallet'!$A$1:$M$5000,8,FALSE)),"NOT VALID")</f>
        <v>IDSPAAB08269</v>
      </c>
      <c r="Q50" t="str">
        <f>IFERROR(IFERROR(VLOOKUP($A50,'K-NETT'!$A$1:$AF$37898,15,FALSE),VLOOKUP($A50,'K-Wallet'!$A$1:$M$5000,9,FALSE)),"NOT VALID")</f>
        <v>NUR DIANA WATI</v>
      </c>
      <c r="R50">
        <f>IFERROR(IFERROR(VLOOKUP($A50,'K-NETT'!$A$1:$AF$37898,16,FALSE),VLOOKUP($A50,'K-Wallet'!$A$1:$M$5000,0,FALSE)),"NOT VALID")</f>
        <v>3715000</v>
      </c>
      <c r="S50">
        <f>IFERROR(IFERROR(VLOOKUP($A50,'K-NETT'!$A$1:$AF$37898,17,FALSE),VLOOKUP($A50,'K-Wallet'!$A$1:$M$5000,0,FALSE)),"NOT VALID")</f>
        <v>6650</v>
      </c>
      <c r="T50">
        <f>IFERROR(IFERROR(VLOOKUP($A50,'K-NETT'!$A$1:$AF$37898,18,FALSE),VLOOKUP($A50,'K-Wallet'!$A$1:$M$5000,0,FALSE)),"NOT VALID")</f>
        <v>24000</v>
      </c>
      <c r="U50">
        <f>IFERROR(IFERROR(VLOOKUP($A50,'K-NETT'!$A$1:$AF$37898,19,FALSE),VLOOKUP($A50,'K-Wallet'!$A$1:$M$5000,0,FALSE)),"NOT VALID")</f>
        <v>0</v>
      </c>
      <c r="V50">
        <f>IFERROR(IFERROR(VLOOKUP($A50,'K-NETT'!$A$1:$AF$37898,20,FALSE),VLOOKUP($A50,'K-Wallet'!$A$1:$M$5000,0,FALSE)),"NOT VALID")</f>
        <v>0</v>
      </c>
      <c r="W50">
        <f>IFERROR(IFERROR(VLOOKUP($A50,'K-NETT'!$A$1:$AF$37898,22,FALSE),VLOOKUP($A50,'K-Wallet'!$A$1:$M$5000,0,FALSE)),"NOT VALID")</f>
        <v>0</v>
      </c>
      <c r="X50">
        <f>IFERROR(IFERROR(VLOOKUP($A50,'K-NETT'!$A$1:$AF$37898,23,FALSE),VLOOKUP($A50,'K-Wallet'!$A$1:$M$5000,0,FALSE)),"NOT VALID")</f>
        <v>0</v>
      </c>
      <c r="Y50">
        <f>IFERROR(IFERROR(VLOOKUP($A50,'K-NETT'!$A$1:$AF$37898,26,FALSE),VLOOKUP($A50,'K-Wallet'!$A$1:$M$5000,0,FALSE)),"NOT VALID")</f>
        <v>3745650</v>
      </c>
      <c r="Z50">
        <f>IFERROR(IFERROR(VLOOKUP($A50,'K-NETT'!$A$1:$AF$37898,30,FALSE),VLOOKUP($A50,'K-Wallet'!$A$1:$M$5000,11,FALSE)),"NOT VALID")</f>
        <v>0</v>
      </c>
      <c r="AA50" s="31">
        <f t="shared" si="1"/>
        <v>0</v>
      </c>
    </row>
    <row r="51" spans="1:27" x14ac:dyDescent="0.25">
      <c r="A51" t="str">
        <f t="shared" si="0"/>
        <v>1531625553</v>
      </c>
      <c r="B51">
        <v>42</v>
      </c>
      <c r="C51">
        <v>1531625553</v>
      </c>
      <c r="D51" t="s">
        <v>42</v>
      </c>
      <c r="E51" t="s">
        <v>43</v>
      </c>
      <c r="F51">
        <v>224650</v>
      </c>
      <c r="G51" s="2">
        <v>44105</v>
      </c>
      <c r="H51" s="3">
        <v>0.47478009259259263</v>
      </c>
      <c r="I51" t="s">
        <v>44</v>
      </c>
      <c r="J51">
        <v>-79764472001</v>
      </c>
      <c r="K51" s="4" t="s">
        <v>101</v>
      </c>
      <c r="N51" t="str">
        <f>IFERROR(IFERROR(VLOOKUP($A51,'K-NETT'!$A$1:$AF$37898,1,FALSE),VLOOKUP($A51,'K-Wallet'!$A$1:$M$5000,1,FALSE)),"NOT VALID")</f>
        <v>1531625553</v>
      </c>
      <c r="O51" t="str">
        <f>IFERROR(IFERROR(VLOOKUP($A51,'K-NETT'!$A$1:$AF$37898,11,FALSE),VLOOKUP($A51,'K-Wallet'!$A$1:$M$5000,0,FALSE)),"NOT VALID")</f>
        <v>CNE2010000554</v>
      </c>
      <c r="P51" t="str">
        <f>IFERROR(IFERROR(VLOOKUP($A51,'K-NETT'!$A$1:$AF$37898,14,FALSE),VLOOKUP($A51,'K-Wallet'!$A$1:$M$5000,8,FALSE)),"NOT VALID")</f>
        <v>EID464757</v>
      </c>
      <c r="Q51" t="str">
        <f>IFERROR(IFERROR(VLOOKUP($A51,'K-NETT'!$A$1:$AF$37898,15,FALSE),VLOOKUP($A51,'K-Wallet'!$A$1:$M$5000,9,FALSE)),"NOT VALID")</f>
        <v>ANTON SUPRIONO</v>
      </c>
      <c r="R51">
        <f>IFERROR(IFERROR(VLOOKUP($A51,'K-NETT'!$A$1:$AF$37898,16,FALSE),VLOOKUP($A51,'K-Wallet'!$A$1:$M$5000,0,FALSE)),"NOT VALID")</f>
        <v>208000</v>
      </c>
      <c r="S51">
        <f>IFERROR(IFERROR(VLOOKUP($A51,'K-NETT'!$A$1:$AF$37898,17,FALSE),VLOOKUP($A51,'K-Wallet'!$A$1:$M$5000,0,FALSE)),"NOT VALID")</f>
        <v>6650</v>
      </c>
      <c r="T51">
        <f>IFERROR(IFERROR(VLOOKUP($A51,'K-NETT'!$A$1:$AF$37898,18,FALSE),VLOOKUP($A51,'K-Wallet'!$A$1:$M$5000,0,FALSE)),"NOT VALID")</f>
        <v>10000</v>
      </c>
      <c r="U51">
        <f>IFERROR(IFERROR(VLOOKUP($A51,'K-NETT'!$A$1:$AF$37898,19,FALSE),VLOOKUP($A51,'K-Wallet'!$A$1:$M$5000,0,FALSE)),"NOT VALID")</f>
        <v>0</v>
      </c>
      <c r="V51">
        <f>IFERROR(IFERROR(VLOOKUP($A51,'K-NETT'!$A$1:$AF$37898,20,FALSE),VLOOKUP($A51,'K-Wallet'!$A$1:$M$5000,0,FALSE)),"NOT VALID")</f>
        <v>0</v>
      </c>
      <c r="W51">
        <f>IFERROR(IFERROR(VLOOKUP($A51,'K-NETT'!$A$1:$AF$37898,22,FALSE),VLOOKUP($A51,'K-Wallet'!$A$1:$M$5000,0,FALSE)),"NOT VALID")</f>
        <v>0</v>
      </c>
      <c r="X51">
        <f>IFERROR(IFERROR(VLOOKUP($A51,'K-NETT'!$A$1:$AF$37898,23,FALSE),VLOOKUP($A51,'K-Wallet'!$A$1:$M$5000,0,FALSE)),"NOT VALID")</f>
        <v>0</v>
      </c>
      <c r="Y51">
        <f>IFERROR(IFERROR(VLOOKUP($A51,'K-NETT'!$A$1:$AF$37898,26,FALSE),VLOOKUP($A51,'K-Wallet'!$A$1:$M$5000,0,FALSE)),"NOT VALID")</f>
        <v>224650</v>
      </c>
      <c r="Z51">
        <f>IFERROR(IFERROR(VLOOKUP($A51,'K-NETT'!$A$1:$AF$37898,30,FALSE),VLOOKUP($A51,'K-Wallet'!$A$1:$M$5000,11,FALSE)),"NOT VALID")</f>
        <v>0</v>
      </c>
      <c r="AA51" s="31">
        <f t="shared" si="1"/>
        <v>0</v>
      </c>
    </row>
    <row r="52" spans="1:27" x14ac:dyDescent="0.25">
      <c r="A52" t="str">
        <f t="shared" si="0"/>
        <v>1313625786</v>
      </c>
      <c r="B52">
        <v>43</v>
      </c>
      <c r="C52">
        <v>1313625786</v>
      </c>
      <c r="D52" t="s">
        <v>42</v>
      </c>
      <c r="E52" t="s">
        <v>43</v>
      </c>
      <c r="F52">
        <v>2507650</v>
      </c>
      <c r="G52" s="2">
        <v>44105</v>
      </c>
      <c r="H52" s="3">
        <v>0.48061342592592587</v>
      </c>
      <c r="I52" t="s">
        <v>44</v>
      </c>
      <c r="J52">
        <v>-79767023901</v>
      </c>
      <c r="K52" s="4" t="s">
        <v>101</v>
      </c>
      <c r="N52" t="str">
        <f>IFERROR(IFERROR(VLOOKUP($A52,'K-NETT'!$A$1:$AF$37898,1,FALSE),VLOOKUP($A52,'K-Wallet'!$A$1:$M$5000,1,FALSE)),"NOT VALID")</f>
        <v>1313625786</v>
      </c>
      <c r="O52" t="str">
        <f>IFERROR(IFERROR(VLOOKUP($A52,'K-NETT'!$A$1:$AF$37898,11,FALSE),VLOOKUP($A52,'K-Wallet'!$A$1:$M$5000,0,FALSE)),"NOT VALID")</f>
        <v>CNE2010000560</v>
      </c>
      <c r="P52" t="str">
        <f>IFERROR(IFERROR(VLOOKUP($A52,'K-NETT'!$A$1:$AF$37898,14,FALSE),VLOOKUP($A52,'K-Wallet'!$A$1:$M$5000,8,FALSE)),"NOT VALID")</f>
        <v>IDJTBAA12791</v>
      </c>
      <c r="Q52" t="str">
        <f>IFERROR(IFERROR(VLOOKUP($A52,'K-NETT'!$A$1:$AF$37898,15,FALSE),VLOOKUP($A52,'K-Wallet'!$A$1:$M$5000,9,FALSE)),"NOT VALID")</f>
        <v>ELIN ROSLIANA</v>
      </c>
      <c r="R52">
        <f>IFERROR(IFERROR(VLOOKUP($A52,'K-NETT'!$A$1:$AF$37898,16,FALSE),VLOOKUP($A52,'K-Wallet'!$A$1:$M$5000,0,FALSE)),"NOT VALID")</f>
        <v>2465000</v>
      </c>
      <c r="S52">
        <f>IFERROR(IFERROR(VLOOKUP($A52,'K-NETT'!$A$1:$AF$37898,17,FALSE),VLOOKUP($A52,'K-Wallet'!$A$1:$M$5000,0,FALSE)),"NOT VALID")</f>
        <v>6650</v>
      </c>
      <c r="T52">
        <f>IFERROR(IFERROR(VLOOKUP($A52,'K-NETT'!$A$1:$AF$37898,18,FALSE),VLOOKUP($A52,'K-Wallet'!$A$1:$M$5000,0,FALSE)),"NOT VALID")</f>
        <v>36000</v>
      </c>
      <c r="U52">
        <f>IFERROR(IFERROR(VLOOKUP($A52,'K-NETT'!$A$1:$AF$37898,19,FALSE),VLOOKUP($A52,'K-Wallet'!$A$1:$M$5000,0,FALSE)),"NOT VALID")</f>
        <v>0</v>
      </c>
      <c r="V52">
        <f>IFERROR(IFERROR(VLOOKUP($A52,'K-NETT'!$A$1:$AF$37898,20,FALSE),VLOOKUP($A52,'K-Wallet'!$A$1:$M$5000,0,FALSE)),"NOT VALID")</f>
        <v>0</v>
      </c>
      <c r="W52">
        <f>IFERROR(IFERROR(VLOOKUP($A52,'K-NETT'!$A$1:$AF$37898,22,FALSE),VLOOKUP($A52,'K-Wallet'!$A$1:$M$5000,0,FALSE)),"NOT VALID")</f>
        <v>0</v>
      </c>
      <c r="X52">
        <f>IFERROR(IFERROR(VLOOKUP($A52,'K-NETT'!$A$1:$AF$37898,23,FALSE),VLOOKUP($A52,'K-Wallet'!$A$1:$M$5000,0,FALSE)),"NOT VALID")</f>
        <v>0</v>
      </c>
      <c r="Y52">
        <f>IFERROR(IFERROR(VLOOKUP($A52,'K-NETT'!$A$1:$AF$37898,26,FALSE),VLOOKUP($A52,'K-Wallet'!$A$1:$M$5000,0,FALSE)),"NOT VALID")</f>
        <v>2507650</v>
      </c>
      <c r="Z52">
        <f>IFERROR(IFERROR(VLOOKUP($A52,'K-NETT'!$A$1:$AF$37898,30,FALSE),VLOOKUP($A52,'K-Wallet'!$A$1:$M$5000,11,FALSE)),"NOT VALID")</f>
        <v>0</v>
      </c>
      <c r="AA52" s="31">
        <f t="shared" si="1"/>
        <v>0</v>
      </c>
    </row>
    <row r="53" spans="1:27" x14ac:dyDescent="0.25">
      <c r="A53" t="str">
        <f t="shared" si="0"/>
        <v>1772625172</v>
      </c>
      <c r="B53">
        <v>44</v>
      </c>
      <c r="C53">
        <v>1772625172</v>
      </c>
      <c r="D53" t="s">
        <v>42</v>
      </c>
      <c r="E53" t="s">
        <v>43</v>
      </c>
      <c r="F53">
        <v>491650</v>
      </c>
      <c r="G53" s="2">
        <v>44105</v>
      </c>
      <c r="H53" s="3">
        <v>0.48221064814814812</v>
      </c>
      <c r="I53" t="s">
        <v>44</v>
      </c>
      <c r="J53">
        <v>-79768857601</v>
      </c>
      <c r="K53" s="4" t="s">
        <v>101</v>
      </c>
      <c r="N53" t="str">
        <f>IFERROR(IFERROR(VLOOKUP($A53,'K-NETT'!$A$1:$AF$37898,1,FALSE),VLOOKUP($A53,'K-Wallet'!$A$1:$M$5000,1,FALSE)),"NOT VALID")</f>
        <v>1772625172</v>
      </c>
      <c r="O53" t="str">
        <f>IFERROR(IFERROR(VLOOKUP($A53,'K-NETT'!$A$1:$AF$37898,11,FALSE),VLOOKUP($A53,'K-Wallet'!$A$1:$M$5000,0,FALSE)),"NOT VALID")</f>
        <v>CNE2010000564</v>
      </c>
      <c r="P53" t="str">
        <f>IFERROR(IFERROR(VLOOKUP($A53,'K-NETT'!$A$1:$AF$37898,14,FALSE),VLOOKUP($A53,'K-Wallet'!$A$1:$M$5000,8,FALSE)),"NOT VALID")</f>
        <v>IDJTAXA07065</v>
      </c>
      <c r="Q53" t="str">
        <f>IFERROR(IFERROR(VLOOKUP($A53,'K-NETT'!$A$1:$AF$37898,15,FALSE),VLOOKUP($A53,'K-Wallet'!$A$1:$M$5000,9,FALSE)),"NOT VALID")</f>
        <v>SUSANTO</v>
      </c>
      <c r="R53">
        <f>IFERROR(IFERROR(VLOOKUP($A53,'K-NETT'!$A$1:$AF$37898,16,FALSE),VLOOKUP($A53,'K-Wallet'!$A$1:$M$5000,0,FALSE)),"NOT VALID")</f>
        <v>475000</v>
      </c>
      <c r="S53">
        <f>IFERROR(IFERROR(VLOOKUP($A53,'K-NETT'!$A$1:$AF$37898,17,FALSE),VLOOKUP($A53,'K-Wallet'!$A$1:$M$5000,0,FALSE)),"NOT VALID")</f>
        <v>6650</v>
      </c>
      <c r="T53">
        <f>IFERROR(IFERROR(VLOOKUP($A53,'K-NETT'!$A$1:$AF$37898,18,FALSE),VLOOKUP($A53,'K-Wallet'!$A$1:$M$5000,0,FALSE)),"NOT VALID")</f>
        <v>10000</v>
      </c>
      <c r="U53">
        <f>IFERROR(IFERROR(VLOOKUP($A53,'K-NETT'!$A$1:$AF$37898,19,FALSE),VLOOKUP($A53,'K-Wallet'!$A$1:$M$5000,0,FALSE)),"NOT VALID")</f>
        <v>0</v>
      </c>
      <c r="V53">
        <f>IFERROR(IFERROR(VLOOKUP($A53,'K-NETT'!$A$1:$AF$37898,20,FALSE),VLOOKUP($A53,'K-Wallet'!$A$1:$M$5000,0,FALSE)),"NOT VALID")</f>
        <v>0</v>
      </c>
      <c r="W53">
        <f>IFERROR(IFERROR(VLOOKUP($A53,'K-NETT'!$A$1:$AF$37898,22,FALSE),VLOOKUP($A53,'K-Wallet'!$A$1:$M$5000,0,FALSE)),"NOT VALID")</f>
        <v>0</v>
      </c>
      <c r="X53">
        <f>IFERROR(IFERROR(VLOOKUP($A53,'K-NETT'!$A$1:$AF$37898,23,FALSE),VLOOKUP($A53,'K-Wallet'!$A$1:$M$5000,0,FALSE)),"NOT VALID")</f>
        <v>0</v>
      </c>
      <c r="Y53">
        <f>IFERROR(IFERROR(VLOOKUP($A53,'K-NETT'!$A$1:$AF$37898,26,FALSE),VLOOKUP($A53,'K-Wallet'!$A$1:$M$5000,0,FALSE)),"NOT VALID")</f>
        <v>491650</v>
      </c>
      <c r="Z53">
        <f>IFERROR(IFERROR(VLOOKUP($A53,'K-NETT'!$A$1:$AF$37898,30,FALSE),VLOOKUP($A53,'K-Wallet'!$A$1:$M$5000,11,FALSE)),"NOT VALID")</f>
        <v>0</v>
      </c>
      <c r="AA53" s="31">
        <f t="shared" si="1"/>
        <v>0</v>
      </c>
    </row>
    <row r="54" spans="1:27" x14ac:dyDescent="0.25">
      <c r="A54" t="str">
        <f t="shared" si="0"/>
        <v>1394625755</v>
      </c>
      <c r="B54">
        <v>45</v>
      </c>
      <c r="C54">
        <v>1394625755</v>
      </c>
      <c r="D54" t="s">
        <v>42</v>
      </c>
      <c r="E54" t="s">
        <v>43</v>
      </c>
      <c r="F54">
        <v>210650</v>
      </c>
      <c r="G54" s="2">
        <v>44105</v>
      </c>
      <c r="H54" s="3">
        <v>0.49653935185185188</v>
      </c>
      <c r="I54" t="s">
        <v>44</v>
      </c>
      <c r="J54">
        <v>-79777146001</v>
      </c>
      <c r="K54" s="4" t="s">
        <v>101</v>
      </c>
      <c r="N54" t="str">
        <f>IFERROR(IFERROR(VLOOKUP($A54,'K-NETT'!$A$1:$AF$37898,1,FALSE),VLOOKUP($A54,'K-Wallet'!$A$1:$M$5000,1,FALSE)),"NOT VALID")</f>
        <v>1394625755</v>
      </c>
      <c r="O54" t="str">
        <f>IFERROR(IFERROR(VLOOKUP($A54,'K-NETT'!$A$1:$AF$37898,11,FALSE),VLOOKUP($A54,'K-Wallet'!$A$1:$M$5000,0,FALSE)),"NOT VALID")</f>
        <v>CNE2010000578</v>
      </c>
      <c r="P54" t="str">
        <f>IFERROR(IFERROR(VLOOKUP($A54,'K-NETT'!$A$1:$AF$37898,14,FALSE),VLOOKUP($A54,'K-Wallet'!$A$1:$M$5000,8,FALSE)),"NOT VALID")</f>
        <v>IDJTAXA06880</v>
      </c>
      <c r="Q54" t="str">
        <f>IFERROR(IFERROR(VLOOKUP($A54,'K-NETT'!$A$1:$AF$37898,15,FALSE),VLOOKUP($A54,'K-Wallet'!$A$1:$M$5000,9,FALSE)),"NOT VALID")</f>
        <v>DIAN NURMALIA</v>
      </c>
      <c r="R54">
        <f>IFERROR(IFERROR(VLOOKUP($A54,'K-NETT'!$A$1:$AF$37898,16,FALSE),VLOOKUP($A54,'K-Wallet'!$A$1:$M$5000,0,FALSE)),"NOT VALID")</f>
        <v>188000</v>
      </c>
      <c r="S54">
        <f>IFERROR(IFERROR(VLOOKUP($A54,'K-NETT'!$A$1:$AF$37898,17,FALSE),VLOOKUP($A54,'K-Wallet'!$A$1:$M$5000,0,FALSE)),"NOT VALID")</f>
        <v>6650</v>
      </c>
      <c r="T54">
        <f>IFERROR(IFERROR(VLOOKUP($A54,'K-NETT'!$A$1:$AF$37898,18,FALSE),VLOOKUP($A54,'K-Wallet'!$A$1:$M$5000,0,FALSE)),"NOT VALID")</f>
        <v>16000</v>
      </c>
      <c r="U54">
        <f>IFERROR(IFERROR(VLOOKUP($A54,'K-NETT'!$A$1:$AF$37898,19,FALSE),VLOOKUP($A54,'K-Wallet'!$A$1:$M$5000,0,FALSE)),"NOT VALID")</f>
        <v>0</v>
      </c>
      <c r="V54">
        <f>IFERROR(IFERROR(VLOOKUP($A54,'K-NETT'!$A$1:$AF$37898,20,FALSE),VLOOKUP($A54,'K-Wallet'!$A$1:$M$5000,0,FALSE)),"NOT VALID")</f>
        <v>0</v>
      </c>
      <c r="W54">
        <f>IFERROR(IFERROR(VLOOKUP($A54,'K-NETT'!$A$1:$AF$37898,22,FALSE),VLOOKUP($A54,'K-Wallet'!$A$1:$M$5000,0,FALSE)),"NOT VALID")</f>
        <v>0</v>
      </c>
      <c r="X54">
        <f>IFERROR(IFERROR(VLOOKUP($A54,'K-NETT'!$A$1:$AF$37898,23,FALSE),VLOOKUP($A54,'K-Wallet'!$A$1:$M$5000,0,FALSE)),"NOT VALID")</f>
        <v>0</v>
      </c>
      <c r="Y54">
        <f>IFERROR(IFERROR(VLOOKUP($A54,'K-NETT'!$A$1:$AF$37898,26,FALSE),VLOOKUP($A54,'K-Wallet'!$A$1:$M$5000,0,FALSE)),"NOT VALID")</f>
        <v>210650</v>
      </c>
      <c r="Z54">
        <f>IFERROR(IFERROR(VLOOKUP($A54,'K-NETT'!$A$1:$AF$37898,30,FALSE),VLOOKUP($A54,'K-Wallet'!$A$1:$M$5000,11,FALSE)),"NOT VALID")</f>
        <v>0</v>
      </c>
      <c r="AA54" s="31">
        <f t="shared" si="1"/>
        <v>0</v>
      </c>
    </row>
    <row r="55" spans="1:27" x14ac:dyDescent="0.25">
      <c r="A55" t="str">
        <f t="shared" si="0"/>
        <v>1293725018</v>
      </c>
      <c r="B55">
        <v>46</v>
      </c>
      <c r="C55">
        <v>1293725018</v>
      </c>
      <c r="D55" t="s">
        <v>42</v>
      </c>
      <c r="E55" t="s">
        <v>43</v>
      </c>
      <c r="F55">
        <v>1447650</v>
      </c>
      <c r="G55" s="2">
        <v>44105</v>
      </c>
      <c r="H55" s="3">
        <v>0.50004629629629627</v>
      </c>
      <c r="I55" t="s">
        <v>44</v>
      </c>
      <c r="J55">
        <v>-79779208601</v>
      </c>
      <c r="K55" s="4" t="s">
        <v>101</v>
      </c>
      <c r="N55" t="str">
        <f>IFERROR(IFERROR(VLOOKUP($A55,'K-NETT'!$A$1:$AF$37898,1,FALSE),VLOOKUP($A55,'K-Wallet'!$A$1:$M$5000,1,FALSE)),"NOT VALID")</f>
        <v>1293725018</v>
      </c>
      <c r="O55" t="str">
        <f>IFERROR(IFERROR(VLOOKUP($A55,'K-NETT'!$A$1:$AF$37898,11,FALSE),VLOOKUP($A55,'K-Wallet'!$A$1:$M$5000,0,FALSE)),"NOT VALID")</f>
        <v>CNE2010000580</v>
      </c>
      <c r="P55" t="str">
        <f>IFERROR(IFERROR(VLOOKUP($A55,'K-NETT'!$A$1:$AF$37898,14,FALSE),VLOOKUP($A55,'K-Wallet'!$A$1:$M$5000,8,FALSE)),"NOT VALID")</f>
        <v>IDPABLA09503</v>
      </c>
      <c r="Q55" t="str">
        <f>IFERROR(IFERROR(VLOOKUP($A55,'K-NETT'!$A$1:$AF$37898,15,FALSE),VLOOKUP($A55,'K-Wallet'!$A$1:$M$5000,9,FALSE)),"NOT VALID")</f>
        <v>ANDRA SILVANAH</v>
      </c>
      <c r="R55">
        <f>IFERROR(IFERROR(VLOOKUP($A55,'K-NETT'!$A$1:$AF$37898,16,FALSE),VLOOKUP($A55,'K-Wallet'!$A$1:$M$5000,0,FALSE)),"NOT VALID")</f>
        <v>1434000</v>
      </c>
      <c r="S55">
        <f>IFERROR(IFERROR(VLOOKUP($A55,'K-NETT'!$A$1:$AF$37898,17,FALSE),VLOOKUP($A55,'K-Wallet'!$A$1:$M$5000,0,FALSE)),"NOT VALID")</f>
        <v>6650</v>
      </c>
      <c r="T55">
        <f>IFERROR(IFERROR(VLOOKUP($A55,'K-NETT'!$A$1:$AF$37898,18,FALSE),VLOOKUP($A55,'K-Wallet'!$A$1:$M$5000,0,FALSE)),"NOT VALID")</f>
        <v>7000</v>
      </c>
      <c r="U55">
        <f>IFERROR(IFERROR(VLOOKUP($A55,'K-NETT'!$A$1:$AF$37898,19,FALSE),VLOOKUP($A55,'K-Wallet'!$A$1:$M$5000,0,FALSE)),"NOT VALID")</f>
        <v>0</v>
      </c>
      <c r="V55">
        <f>IFERROR(IFERROR(VLOOKUP($A55,'K-NETT'!$A$1:$AF$37898,20,FALSE),VLOOKUP($A55,'K-Wallet'!$A$1:$M$5000,0,FALSE)),"NOT VALID")</f>
        <v>0</v>
      </c>
      <c r="W55">
        <f>IFERROR(IFERROR(VLOOKUP($A55,'K-NETT'!$A$1:$AF$37898,22,FALSE),VLOOKUP($A55,'K-Wallet'!$A$1:$M$5000,0,FALSE)),"NOT VALID")</f>
        <v>0</v>
      </c>
      <c r="X55">
        <f>IFERROR(IFERROR(VLOOKUP($A55,'K-NETT'!$A$1:$AF$37898,23,FALSE),VLOOKUP($A55,'K-Wallet'!$A$1:$M$5000,0,FALSE)),"NOT VALID")</f>
        <v>0</v>
      </c>
      <c r="Y55">
        <f>IFERROR(IFERROR(VLOOKUP($A55,'K-NETT'!$A$1:$AF$37898,26,FALSE),VLOOKUP($A55,'K-Wallet'!$A$1:$M$5000,0,FALSE)),"NOT VALID")</f>
        <v>1447650</v>
      </c>
      <c r="Z55">
        <f>IFERROR(IFERROR(VLOOKUP($A55,'K-NETT'!$A$1:$AF$37898,30,FALSE),VLOOKUP($A55,'K-Wallet'!$A$1:$M$5000,11,FALSE)),"NOT VALID")</f>
        <v>0</v>
      </c>
      <c r="AA55" s="31">
        <f t="shared" si="1"/>
        <v>0</v>
      </c>
    </row>
    <row r="56" spans="1:27" x14ac:dyDescent="0.25">
      <c r="A56" t="str">
        <f t="shared" si="0"/>
        <v>1156825356</v>
      </c>
      <c r="B56">
        <v>47</v>
      </c>
      <c r="C56">
        <v>1156825356</v>
      </c>
      <c r="D56" t="s">
        <v>42</v>
      </c>
      <c r="E56" t="s">
        <v>43</v>
      </c>
      <c r="F56">
        <v>490650</v>
      </c>
      <c r="G56" s="2">
        <v>44105</v>
      </c>
      <c r="H56" s="3">
        <v>0.5040162037037037</v>
      </c>
      <c r="I56" t="s">
        <v>44</v>
      </c>
      <c r="J56">
        <v>-79781449901</v>
      </c>
      <c r="K56" s="4" t="s">
        <v>101</v>
      </c>
      <c r="N56" t="str">
        <f>IFERROR(IFERROR(VLOOKUP($A56,'K-NETT'!$A$1:$AF$37898,1,FALSE),VLOOKUP($A56,'K-Wallet'!$A$1:$M$5000,1,FALSE)),"NOT VALID")</f>
        <v>1156825356</v>
      </c>
      <c r="O56" t="str">
        <f>IFERROR(IFERROR(VLOOKUP($A56,'K-NETT'!$A$1:$AF$37898,11,FALSE),VLOOKUP($A56,'K-Wallet'!$A$1:$M$5000,0,FALSE)),"NOT VALID")</f>
        <v>CNE2010000581</v>
      </c>
      <c r="P56" t="str">
        <f>IFERROR(IFERROR(VLOOKUP($A56,'K-NETT'!$A$1:$AF$37898,14,FALSE),VLOOKUP($A56,'K-Wallet'!$A$1:$M$5000,8,FALSE)),"NOT VALID")</f>
        <v>IDJTAXA09535</v>
      </c>
      <c r="Q56" t="str">
        <f>IFERROR(IFERROR(VLOOKUP($A56,'K-NETT'!$A$1:$AF$37898,15,FALSE),VLOOKUP($A56,'K-Wallet'!$A$1:$M$5000,9,FALSE)),"NOT VALID")</f>
        <v>INA ERNAWATI</v>
      </c>
      <c r="R56">
        <f>IFERROR(IFERROR(VLOOKUP($A56,'K-NETT'!$A$1:$AF$37898,16,FALSE),VLOOKUP($A56,'K-Wallet'!$A$1:$M$5000,0,FALSE)),"NOT VALID")</f>
        <v>474000</v>
      </c>
      <c r="S56">
        <f>IFERROR(IFERROR(VLOOKUP($A56,'K-NETT'!$A$1:$AF$37898,17,FALSE),VLOOKUP($A56,'K-Wallet'!$A$1:$M$5000,0,FALSE)),"NOT VALID")</f>
        <v>6650</v>
      </c>
      <c r="T56">
        <f>IFERROR(IFERROR(VLOOKUP($A56,'K-NETT'!$A$1:$AF$37898,18,FALSE),VLOOKUP($A56,'K-Wallet'!$A$1:$M$5000,0,FALSE)),"NOT VALID")</f>
        <v>10000</v>
      </c>
      <c r="U56">
        <f>IFERROR(IFERROR(VLOOKUP($A56,'K-NETT'!$A$1:$AF$37898,19,FALSE),VLOOKUP($A56,'K-Wallet'!$A$1:$M$5000,0,FALSE)),"NOT VALID")</f>
        <v>0</v>
      </c>
      <c r="V56">
        <f>IFERROR(IFERROR(VLOOKUP($A56,'K-NETT'!$A$1:$AF$37898,20,FALSE),VLOOKUP($A56,'K-Wallet'!$A$1:$M$5000,0,FALSE)),"NOT VALID")</f>
        <v>0</v>
      </c>
      <c r="W56">
        <f>IFERROR(IFERROR(VLOOKUP($A56,'K-NETT'!$A$1:$AF$37898,22,FALSE),VLOOKUP($A56,'K-Wallet'!$A$1:$M$5000,0,FALSE)),"NOT VALID")</f>
        <v>0</v>
      </c>
      <c r="X56">
        <f>IFERROR(IFERROR(VLOOKUP($A56,'K-NETT'!$A$1:$AF$37898,23,FALSE),VLOOKUP($A56,'K-Wallet'!$A$1:$M$5000,0,FALSE)),"NOT VALID")</f>
        <v>0</v>
      </c>
      <c r="Y56">
        <f>IFERROR(IFERROR(VLOOKUP($A56,'K-NETT'!$A$1:$AF$37898,26,FALSE),VLOOKUP($A56,'K-Wallet'!$A$1:$M$5000,0,FALSE)),"NOT VALID")</f>
        <v>490650</v>
      </c>
      <c r="Z56">
        <f>IFERROR(IFERROR(VLOOKUP($A56,'K-NETT'!$A$1:$AF$37898,30,FALSE),VLOOKUP($A56,'K-Wallet'!$A$1:$M$5000,11,FALSE)),"NOT VALID")</f>
        <v>0</v>
      </c>
      <c r="AA56" s="31">
        <f t="shared" si="1"/>
        <v>0</v>
      </c>
    </row>
    <row r="57" spans="1:27" x14ac:dyDescent="0.25">
      <c r="A57" t="str">
        <f t="shared" si="0"/>
        <v>1419825541</v>
      </c>
      <c r="B57">
        <v>48</v>
      </c>
      <c r="C57">
        <v>1419825541</v>
      </c>
      <c r="D57" t="s">
        <v>42</v>
      </c>
      <c r="E57" t="s">
        <v>43</v>
      </c>
      <c r="F57">
        <v>291650</v>
      </c>
      <c r="G57" s="2">
        <v>44105</v>
      </c>
      <c r="H57" s="3">
        <v>0.50725694444444447</v>
      </c>
      <c r="I57" t="s">
        <v>44</v>
      </c>
      <c r="J57">
        <v>-79783178401</v>
      </c>
      <c r="K57" s="4" t="s">
        <v>101</v>
      </c>
      <c r="N57" t="str">
        <f>IFERROR(IFERROR(VLOOKUP($A57,'K-NETT'!$A$1:$AF$37898,1,FALSE),VLOOKUP($A57,'K-Wallet'!$A$1:$M$5000,1,FALSE)),"NOT VALID")</f>
        <v>1419825541</v>
      </c>
      <c r="O57" t="str">
        <f>IFERROR(IFERROR(VLOOKUP($A57,'K-NETT'!$A$1:$AF$37898,11,FALSE),VLOOKUP($A57,'K-Wallet'!$A$1:$M$5000,0,FALSE)),"NOT VALID")</f>
        <v>CNE2010000585</v>
      </c>
      <c r="P57" t="str">
        <f>IFERROR(IFERROR(VLOOKUP($A57,'K-NETT'!$A$1:$AF$37898,14,FALSE),VLOOKUP($A57,'K-Wallet'!$A$1:$M$5000,8,FALSE)),"NOT VALID")</f>
        <v>IDJTBAA17387</v>
      </c>
      <c r="Q57" t="str">
        <f>IFERROR(IFERROR(VLOOKUP($A57,'K-NETT'!$A$1:$AF$37898,15,FALSE),VLOOKUP($A57,'K-Wallet'!$A$1:$M$5000,9,FALSE)),"NOT VALID")</f>
        <v>ASEP ALPIAN S</v>
      </c>
      <c r="R57">
        <f>IFERROR(IFERROR(VLOOKUP($A57,'K-NETT'!$A$1:$AF$37898,16,FALSE),VLOOKUP($A57,'K-Wallet'!$A$1:$M$5000,0,FALSE)),"NOT VALID")</f>
        <v>270000</v>
      </c>
      <c r="S57">
        <f>IFERROR(IFERROR(VLOOKUP($A57,'K-NETT'!$A$1:$AF$37898,17,FALSE),VLOOKUP($A57,'K-Wallet'!$A$1:$M$5000,0,FALSE)),"NOT VALID")</f>
        <v>6650</v>
      </c>
      <c r="T57">
        <f>IFERROR(IFERROR(VLOOKUP($A57,'K-NETT'!$A$1:$AF$37898,18,FALSE),VLOOKUP($A57,'K-Wallet'!$A$1:$M$5000,0,FALSE)),"NOT VALID")</f>
        <v>15000</v>
      </c>
      <c r="U57">
        <f>IFERROR(IFERROR(VLOOKUP($A57,'K-NETT'!$A$1:$AF$37898,19,FALSE),VLOOKUP($A57,'K-Wallet'!$A$1:$M$5000,0,FALSE)),"NOT VALID")</f>
        <v>0</v>
      </c>
      <c r="V57">
        <f>IFERROR(IFERROR(VLOOKUP($A57,'K-NETT'!$A$1:$AF$37898,20,FALSE),VLOOKUP($A57,'K-Wallet'!$A$1:$M$5000,0,FALSE)),"NOT VALID")</f>
        <v>0</v>
      </c>
      <c r="W57">
        <f>IFERROR(IFERROR(VLOOKUP($A57,'K-NETT'!$A$1:$AF$37898,22,FALSE),VLOOKUP($A57,'K-Wallet'!$A$1:$M$5000,0,FALSE)),"NOT VALID")</f>
        <v>0</v>
      </c>
      <c r="X57">
        <f>IFERROR(IFERROR(VLOOKUP($A57,'K-NETT'!$A$1:$AF$37898,23,FALSE),VLOOKUP($A57,'K-Wallet'!$A$1:$M$5000,0,FALSE)),"NOT VALID")</f>
        <v>0</v>
      </c>
      <c r="Y57">
        <f>IFERROR(IFERROR(VLOOKUP($A57,'K-NETT'!$A$1:$AF$37898,26,FALSE),VLOOKUP($A57,'K-Wallet'!$A$1:$M$5000,0,FALSE)),"NOT VALID")</f>
        <v>291650</v>
      </c>
      <c r="Z57">
        <f>IFERROR(IFERROR(VLOOKUP($A57,'K-NETT'!$A$1:$AF$37898,30,FALSE),VLOOKUP($A57,'K-Wallet'!$A$1:$M$5000,11,FALSE)),"NOT VALID")</f>
        <v>0</v>
      </c>
      <c r="AA57" s="31">
        <f t="shared" si="1"/>
        <v>0</v>
      </c>
    </row>
    <row r="58" spans="1:27" x14ac:dyDescent="0.25">
      <c r="A58" t="str">
        <f t="shared" si="0"/>
        <v>1211925526</v>
      </c>
      <c r="B58">
        <v>49</v>
      </c>
      <c r="C58">
        <v>1211925526</v>
      </c>
      <c r="D58" t="s">
        <v>42</v>
      </c>
      <c r="E58" t="s">
        <v>43</v>
      </c>
      <c r="F58">
        <v>294650</v>
      </c>
      <c r="G58" s="2">
        <v>44105</v>
      </c>
      <c r="H58" s="3">
        <v>0.51059027777777777</v>
      </c>
      <c r="I58" t="s">
        <v>44</v>
      </c>
      <c r="J58">
        <v>-79785167801</v>
      </c>
      <c r="K58" s="4" t="s">
        <v>101</v>
      </c>
      <c r="N58" t="str">
        <f>IFERROR(IFERROR(VLOOKUP($A58,'K-NETT'!$A$1:$AF$37898,1,FALSE),VLOOKUP($A58,'K-Wallet'!$A$1:$M$5000,1,FALSE)),"NOT VALID")</f>
        <v>1211925526</v>
      </c>
      <c r="O58" t="str">
        <f>IFERROR(IFERROR(VLOOKUP($A58,'K-NETT'!$A$1:$AF$37898,11,FALSE),VLOOKUP($A58,'K-Wallet'!$A$1:$M$5000,0,FALSE)),"NOT VALID")</f>
        <v>CNE2010000586</v>
      </c>
      <c r="P58" t="str">
        <f>IFERROR(IFERROR(VLOOKUP($A58,'K-NETT'!$A$1:$AF$37898,14,FALSE),VLOOKUP($A58,'K-Wallet'!$A$1:$M$5000,8,FALSE)),"NOT VALID")</f>
        <v>IDJTAXA07080</v>
      </c>
      <c r="Q58" t="str">
        <f>IFERROR(IFERROR(VLOOKUP($A58,'K-NETT'!$A$1:$AF$37898,15,FALSE),VLOOKUP($A58,'K-Wallet'!$A$1:$M$5000,9,FALSE)),"NOT VALID")</f>
        <v>NENAH MARDIAH</v>
      </c>
      <c r="R58">
        <f>IFERROR(IFERROR(VLOOKUP($A58,'K-NETT'!$A$1:$AF$37898,16,FALSE),VLOOKUP($A58,'K-Wallet'!$A$1:$M$5000,0,FALSE)),"NOT VALID")</f>
        <v>278000</v>
      </c>
      <c r="S58">
        <f>IFERROR(IFERROR(VLOOKUP($A58,'K-NETT'!$A$1:$AF$37898,17,FALSE),VLOOKUP($A58,'K-Wallet'!$A$1:$M$5000,0,FALSE)),"NOT VALID")</f>
        <v>6650</v>
      </c>
      <c r="T58">
        <f>IFERROR(IFERROR(VLOOKUP($A58,'K-NETT'!$A$1:$AF$37898,18,FALSE),VLOOKUP($A58,'K-Wallet'!$A$1:$M$5000,0,FALSE)),"NOT VALID")</f>
        <v>10000</v>
      </c>
      <c r="U58">
        <f>IFERROR(IFERROR(VLOOKUP($A58,'K-NETT'!$A$1:$AF$37898,19,FALSE),VLOOKUP($A58,'K-Wallet'!$A$1:$M$5000,0,FALSE)),"NOT VALID")</f>
        <v>0</v>
      </c>
      <c r="V58">
        <f>IFERROR(IFERROR(VLOOKUP($A58,'K-NETT'!$A$1:$AF$37898,20,FALSE),VLOOKUP($A58,'K-Wallet'!$A$1:$M$5000,0,FALSE)),"NOT VALID")</f>
        <v>0</v>
      </c>
      <c r="W58">
        <f>IFERROR(IFERROR(VLOOKUP($A58,'K-NETT'!$A$1:$AF$37898,22,FALSE),VLOOKUP($A58,'K-Wallet'!$A$1:$M$5000,0,FALSE)),"NOT VALID")</f>
        <v>0</v>
      </c>
      <c r="X58">
        <f>IFERROR(IFERROR(VLOOKUP($A58,'K-NETT'!$A$1:$AF$37898,23,FALSE),VLOOKUP($A58,'K-Wallet'!$A$1:$M$5000,0,FALSE)),"NOT VALID")</f>
        <v>0</v>
      </c>
      <c r="Y58">
        <f>IFERROR(IFERROR(VLOOKUP($A58,'K-NETT'!$A$1:$AF$37898,26,FALSE),VLOOKUP($A58,'K-Wallet'!$A$1:$M$5000,0,FALSE)),"NOT VALID")</f>
        <v>294650</v>
      </c>
      <c r="Z58">
        <f>IFERROR(IFERROR(VLOOKUP($A58,'K-NETT'!$A$1:$AF$37898,30,FALSE),VLOOKUP($A58,'K-Wallet'!$A$1:$M$5000,11,FALSE)),"NOT VALID")</f>
        <v>0</v>
      </c>
      <c r="AA58" s="31">
        <f t="shared" si="1"/>
        <v>0</v>
      </c>
    </row>
    <row r="59" spans="1:27" x14ac:dyDescent="0.25">
      <c r="A59" t="str">
        <f t="shared" si="0"/>
        <v>1152925125</v>
      </c>
      <c r="B59">
        <v>50</v>
      </c>
      <c r="C59">
        <v>1152925125</v>
      </c>
      <c r="D59" t="s">
        <v>42</v>
      </c>
      <c r="E59" t="s">
        <v>43</v>
      </c>
      <c r="F59">
        <v>529650</v>
      </c>
      <c r="G59" s="2">
        <v>44105</v>
      </c>
      <c r="H59" s="3">
        <v>0.51069444444444445</v>
      </c>
      <c r="I59" t="s">
        <v>44</v>
      </c>
      <c r="J59">
        <v>-79785428701</v>
      </c>
      <c r="K59" s="4" t="s">
        <v>101</v>
      </c>
      <c r="N59" t="str">
        <f>IFERROR(IFERROR(VLOOKUP($A59,'K-NETT'!$A$1:$AF$37898,1,FALSE),VLOOKUP($A59,'K-Wallet'!$A$1:$M$5000,1,FALSE)),"NOT VALID")</f>
        <v>1152925125</v>
      </c>
      <c r="O59" t="str">
        <f>IFERROR(IFERROR(VLOOKUP($A59,'K-NETT'!$A$1:$AF$37898,11,FALSE),VLOOKUP($A59,'K-Wallet'!$A$1:$M$5000,0,FALSE)),"NOT VALID")</f>
        <v>CNE2010000587</v>
      </c>
      <c r="P59" t="str">
        <f>IFERROR(IFERROR(VLOOKUP($A59,'K-NETT'!$A$1:$AF$37898,14,FALSE),VLOOKUP($A59,'K-Wallet'!$A$1:$M$5000,8,FALSE)),"NOT VALID")</f>
        <v>IDJTBAA12301</v>
      </c>
      <c r="Q59" t="str">
        <f>IFERROR(IFERROR(VLOOKUP($A59,'K-NETT'!$A$1:$AF$37898,15,FALSE),VLOOKUP($A59,'K-Wallet'!$A$1:$M$5000,9,FALSE)),"NOT VALID")</f>
        <v>FEBINA KOESVALISSA</v>
      </c>
      <c r="R59">
        <f>IFERROR(IFERROR(VLOOKUP($A59,'K-NETT'!$A$1:$AF$37898,16,FALSE),VLOOKUP($A59,'K-Wallet'!$A$1:$M$5000,0,FALSE)),"NOT VALID")</f>
        <v>513000</v>
      </c>
      <c r="S59">
        <f>IFERROR(IFERROR(VLOOKUP($A59,'K-NETT'!$A$1:$AF$37898,17,FALSE),VLOOKUP($A59,'K-Wallet'!$A$1:$M$5000,0,FALSE)),"NOT VALID")</f>
        <v>6650</v>
      </c>
      <c r="T59">
        <f>IFERROR(IFERROR(VLOOKUP($A59,'K-NETT'!$A$1:$AF$37898,18,FALSE),VLOOKUP($A59,'K-Wallet'!$A$1:$M$5000,0,FALSE)),"NOT VALID")</f>
        <v>10000</v>
      </c>
      <c r="U59">
        <f>IFERROR(IFERROR(VLOOKUP($A59,'K-NETT'!$A$1:$AF$37898,19,FALSE),VLOOKUP($A59,'K-Wallet'!$A$1:$M$5000,0,FALSE)),"NOT VALID")</f>
        <v>0</v>
      </c>
      <c r="V59">
        <f>IFERROR(IFERROR(VLOOKUP($A59,'K-NETT'!$A$1:$AF$37898,20,FALSE),VLOOKUP($A59,'K-Wallet'!$A$1:$M$5000,0,FALSE)),"NOT VALID")</f>
        <v>0</v>
      </c>
      <c r="W59">
        <f>IFERROR(IFERROR(VLOOKUP($A59,'K-NETT'!$A$1:$AF$37898,22,FALSE),VLOOKUP($A59,'K-Wallet'!$A$1:$M$5000,0,FALSE)),"NOT VALID")</f>
        <v>0</v>
      </c>
      <c r="X59">
        <f>IFERROR(IFERROR(VLOOKUP($A59,'K-NETT'!$A$1:$AF$37898,23,FALSE),VLOOKUP($A59,'K-Wallet'!$A$1:$M$5000,0,FALSE)),"NOT VALID")</f>
        <v>0</v>
      </c>
      <c r="Y59">
        <f>IFERROR(IFERROR(VLOOKUP($A59,'K-NETT'!$A$1:$AF$37898,26,FALSE),VLOOKUP($A59,'K-Wallet'!$A$1:$M$5000,0,FALSE)),"NOT VALID")</f>
        <v>529650</v>
      </c>
      <c r="Z59">
        <f>IFERROR(IFERROR(VLOOKUP($A59,'K-NETT'!$A$1:$AF$37898,30,FALSE),VLOOKUP($A59,'K-Wallet'!$A$1:$M$5000,11,FALSE)),"NOT VALID")</f>
        <v>0</v>
      </c>
      <c r="AA59" s="31">
        <f t="shared" si="1"/>
        <v>0</v>
      </c>
    </row>
    <row r="60" spans="1:27" x14ac:dyDescent="0.25">
      <c r="A60" t="str">
        <f t="shared" si="0"/>
        <v>1065925295</v>
      </c>
      <c r="B60">
        <v>51</v>
      </c>
      <c r="C60">
        <v>1065925295</v>
      </c>
      <c r="D60" t="s">
        <v>42</v>
      </c>
      <c r="E60" t="s">
        <v>43</v>
      </c>
      <c r="F60">
        <v>636650</v>
      </c>
      <c r="G60" s="2">
        <v>44105</v>
      </c>
      <c r="H60" s="3">
        <v>0.51391203703703703</v>
      </c>
      <c r="I60" t="s">
        <v>44</v>
      </c>
      <c r="J60">
        <v>-79787162201</v>
      </c>
      <c r="K60" s="4" t="s">
        <v>101</v>
      </c>
      <c r="N60" t="str">
        <f>IFERROR(IFERROR(VLOOKUP($A60,'K-NETT'!$A$1:$AF$37898,1,FALSE),VLOOKUP($A60,'K-Wallet'!$A$1:$M$5000,1,FALSE)),"NOT VALID")</f>
        <v>1065925295</v>
      </c>
      <c r="O60" t="str">
        <f>IFERROR(IFERROR(VLOOKUP($A60,'K-NETT'!$A$1:$AF$37898,11,FALSE),VLOOKUP($A60,'K-Wallet'!$A$1:$M$5000,0,FALSE)),"NOT VALID")</f>
        <v>CNE2010000592</v>
      </c>
      <c r="P60" t="str">
        <f>IFERROR(IFERROR(VLOOKUP($A60,'K-NETT'!$A$1:$AF$37898,14,FALSE),VLOOKUP($A60,'K-Wallet'!$A$1:$M$5000,8,FALSE)),"NOT VALID")</f>
        <v>IDSPAAB31880</v>
      </c>
      <c r="Q60" t="str">
        <f>IFERROR(IFERROR(VLOOKUP($A60,'K-NETT'!$A$1:$AF$37898,15,FALSE),VLOOKUP($A60,'K-Wallet'!$A$1:$M$5000,9,FALSE)),"NOT VALID")</f>
        <v>TATI ROSYATI</v>
      </c>
      <c r="R60">
        <f>IFERROR(IFERROR(VLOOKUP($A60,'K-NETT'!$A$1:$AF$37898,16,FALSE),VLOOKUP($A60,'K-Wallet'!$A$1:$M$5000,0,FALSE)),"NOT VALID")</f>
        <v>620000</v>
      </c>
      <c r="S60">
        <f>IFERROR(IFERROR(VLOOKUP($A60,'K-NETT'!$A$1:$AF$37898,17,FALSE),VLOOKUP($A60,'K-Wallet'!$A$1:$M$5000,0,FALSE)),"NOT VALID")</f>
        <v>6650</v>
      </c>
      <c r="T60">
        <f>IFERROR(IFERROR(VLOOKUP($A60,'K-NETT'!$A$1:$AF$37898,18,FALSE),VLOOKUP($A60,'K-Wallet'!$A$1:$M$5000,0,FALSE)),"NOT VALID")</f>
        <v>10000</v>
      </c>
      <c r="U60">
        <f>IFERROR(IFERROR(VLOOKUP($A60,'K-NETT'!$A$1:$AF$37898,19,FALSE),VLOOKUP($A60,'K-Wallet'!$A$1:$M$5000,0,FALSE)),"NOT VALID")</f>
        <v>0</v>
      </c>
      <c r="V60">
        <f>IFERROR(IFERROR(VLOOKUP($A60,'K-NETT'!$A$1:$AF$37898,20,FALSE),VLOOKUP($A60,'K-Wallet'!$A$1:$M$5000,0,FALSE)),"NOT VALID")</f>
        <v>0</v>
      </c>
      <c r="W60">
        <f>IFERROR(IFERROR(VLOOKUP($A60,'K-NETT'!$A$1:$AF$37898,22,FALSE),VLOOKUP($A60,'K-Wallet'!$A$1:$M$5000,0,FALSE)),"NOT VALID")</f>
        <v>0</v>
      </c>
      <c r="X60">
        <f>IFERROR(IFERROR(VLOOKUP($A60,'K-NETT'!$A$1:$AF$37898,23,FALSE),VLOOKUP($A60,'K-Wallet'!$A$1:$M$5000,0,FALSE)),"NOT VALID")</f>
        <v>0</v>
      </c>
      <c r="Y60">
        <f>IFERROR(IFERROR(VLOOKUP($A60,'K-NETT'!$A$1:$AF$37898,26,FALSE),VLOOKUP($A60,'K-Wallet'!$A$1:$M$5000,0,FALSE)),"NOT VALID")</f>
        <v>636650</v>
      </c>
      <c r="Z60">
        <f>IFERROR(IFERROR(VLOOKUP($A60,'K-NETT'!$A$1:$AF$37898,30,FALSE),VLOOKUP($A60,'K-Wallet'!$A$1:$M$5000,11,FALSE)),"NOT VALID")</f>
        <v>0</v>
      </c>
      <c r="AA60" s="31">
        <f t="shared" si="1"/>
        <v>0</v>
      </c>
    </row>
    <row r="61" spans="1:27" x14ac:dyDescent="0.25">
      <c r="A61" t="str">
        <f t="shared" si="0"/>
        <v>118720788</v>
      </c>
      <c r="B61">
        <v>52</v>
      </c>
      <c r="C61">
        <v>118720788</v>
      </c>
      <c r="D61" t="s">
        <v>942</v>
      </c>
      <c r="E61" t="s">
        <v>43</v>
      </c>
      <c r="F61">
        <v>900000</v>
      </c>
      <c r="G61" s="2">
        <v>44105</v>
      </c>
      <c r="H61" s="3">
        <v>0.51620370370370372</v>
      </c>
      <c r="I61" t="s">
        <v>44</v>
      </c>
      <c r="J61">
        <v>-79787940001</v>
      </c>
      <c r="K61" s="4" t="s">
        <v>101</v>
      </c>
      <c r="N61" t="str">
        <f>IFERROR(IFERROR(VLOOKUP($A61,'K-NETT'!$A$1:$AF$37898,1,FALSE),VLOOKUP($A61,'K-Wallet'!$A$1:$M$5000,1,FALSE)),"NOT VALID")</f>
        <v>118720788</v>
      </c>
      <c r="O61" t="str">
        <f>IFERROR(IFERROR(VLOOKUP($A61,'K-NETT'!$A$1:$AF$37898,11,FALSE),VLOOKUP($A61,'K-Wallet'!$A$1:$M$5000,0,FALSE)),"NOT VALID")</f>
        <v>NOT VALID</v>
      </c>
      <c r="P61" t="str">
        <f>IFERROR(IFERROR(VLOOKUP($A61,'K-NETT'!$A$1:$AF$37898,14,FALSE),VLOOKUP($A61,'K-Wallet'!$A$1:$M$5000,8,FALSE)),"NOT VALID")</f>
        <v>IDYAID000531</v>
      </c>
      <c r="Q61" t="str">
        <f>IFERROR(IFERROR(VLOOKUP($A61,'K-NETT'!$A$1:$AF$37898,15,FALSE),VLOOKUP($A61,'K-Wallet'!$A$1:$M$5000,9,FALSE)),"NOT VALID")</f>
        <v>HARMENHADI</v>
      </c>
      <c r="R61" t="str">
        <f>IFERROR(IFERROR(VLOOKUP($A61,'K-NETT'!$A$1:$AF$37898,16,FALSE),VLOOKUP($A61,'K-Wallet'!$A$1:$M$5000,0,FALSE)),"NOT VALID")</f>
        <v>NOT VALID</v>
      </c>
      <c r="S61" t="str">
        <f>IFERROR(IFERROR(VLOOKUP($A61,'K-NETT'!$A$1:$AF$37898,17,FALSE),VLOOKUP($A61,'K-Wallet'!$A$1:$M$5000,0,FALSE)),"NOT VALID")</f>
        <v>NOT VALID</v>
      </c>
      <c r="T61" t="str">
        <f>IFERROR(IFERROR(VLOOKUP($A61,'K-NETT'!$A$1:$AF$37898,18,FALSE),VLOOKUP($A61,'K-Wallet'!$A$1:$M$5000,0,FALSE)),"NOT VALID")</f>
        <v>NOT VALID</v>
      </c>
      <c r="U61" t="str">
        <f>IFERROR(IFERROR(VLOOKUP($A61,'K-NETT'!$A$1:$AF$37898,19,FALSE),VLOOKUP($A61,'K-Wallet'!$A$1:$M$5000,0,FALSE)),"NOT VALID")</f>
        <v>NOT VALID</v>
      </c>
      <c r="V61" t="str">
        <f>IFERROR(IFERROR(VLOOKUP($A61,'K-NETT'!$A$1:$AF$37898,20,FALSE),VLOOKUP($A61,'K-Wallet'!$A$1:$M$5000,0,FALSE)),"NOT VALID")</f>
        <v>NOT VALID</v>
      </c>
      <c r="W61" t="str">
        <f>IFERROR(IFERROR(VLOOKUP($A61,'K-NETT'!$A$1:$AF$37898,22,FALSE),VLOOKUP($A61,'K-Wallet'!$A$1:$M$5000,0,FALSE)),"NOT VALID")</f>
        <v>NOT VALID</v>
      </c>
      <c r="X61" t="str">
        <f>IFERROR(IFERROR(VLOOKUP($A61,'K-NETT'!$A$1:$AF$37898,23,FALSE),VLOOKUP($A61,'K-Wallet'!$A$1:$M$5000,0,FALSE)),"NOT VALID")</f>
        <v>NOT VALID</v>
      </c>
      <c r="Y61" t="str">
        <f>IFERROR(IFERROR(VLOOKUP($A61,'K-NETT'!$A$1:$AF$37898,26,FALSE),VLOOKUP($A61,'K-Wallet'!$A$1:$M$5000,0,FALSE)),"NOT VALID")</f>
        <v>NOT VALID</v>
      </c>
      <c r="Z61" t="str">
        <f>IFERROR(IFERROR(VLOOKUP($A61,'K-NETT'!$A$1:$AF$37898,30,FALSE),VLOOKUP($A61,'K-Wallet'!$A$1:$M$5000,11,FALSE)),"NOT VALID")</f>
        <v xml:space="preserve"> TOP UP K-WALLET</v>
      </c>
      <c r="AA61" s="31" t="e">
        <f t="shared" si="1"/>
        <v>#VALUE!</v>
      </c>
    </row>
    <row r="62" spans="1:27" x14ac:dyDescent="0.25">
      <c r="A62" t="str">
        <f t="shared" si="0"/>
        <v>1688925515</v>
      </c>
      <c r="B62">
        <v>53</v>
      </c>
      <c r="C62">
        <v>1688925515</v>
      </c>
      <c r="D62" t="s">
        <v>42</v>
      </c>
      <c r="E62" t="s">
        <v>43</v>
      </c>
      <c r="F62">
        <v>1861650</v>
      </c>
      <c r="G62" s="2">
        <v>44105</v>
      </c>
      <c r="H62" s="3">
        <v>0.51824074074074067</v>
      </c>
      <c r="I62" t="s">
        <v>44</v>
      </c>
      <c r="J62">
        <v>-79789651301</v>
      </c>
      <c r="K62" s="4" t="s">
        <v>101</v>
      </c>
      <c r="N62" t="str">
        <f>IFERROR(IFERROR(VLOOKUP($A62,'K-NETT'!$A$1:$AF$37898,1,FALSE),VLOOKUP($A62,'K-Wallet'!$A$1:$M$5000,1,FALSE)),"NOT VALID")</f>
        <v>1688925515</v>
      </c>
      <c r="O62" t="str">
        <f>IFERROR(IFERROR(VLOOKUP($A62,'K-NETT'!$A$1:$AF$37898,11,FALSE),VLOOKUP($A62,'K-Wallet'!$A$1:$M$5000,0,FALSE)),"NOT VALID")</f>
        <v>CNE2010000598</v>
      </c>
      <c r="P62" t="str">
        <f>IFERROR(IFERROR(VLOOKUP($A62,'K-NETT'!$A$1:$AF$37898,14,FALSE),VLOOKUP($A62,'K-Wallet'!$A$1:$M$5000,8,FALSE)),"NOT VALID")</f>
        <v>IDSPAAB29265</v>
      </c>
      <c r="Q62" t="str">
        <f>IFERROR(IFERROR(VLOOKUP($A62,'K-NETT'!$A$1:$AF$37898,15,FALSE),VLOOKUP($A62,'K-Wallet'!$A$1:$M$5000,9,FALSE)),"NOT VALID")</f>
        <v>EKA OKTAYANI</v>
      </c>
      <c r="R62">
        <f>IFERROR(IFERROR(VLOOKUP($A62,'K-NETT'!$A$1:$AF$37898,16,FALSE),VLOOKUP($A62,'K-Wallet'!$A$1:$M$5000,0,FALSE)),"NOT VALID")</f>
        <v>1820000</v>
      </c>
      <c r="S62">
        <f>IFERROR(IFERROR(VLOOKUP($A62,'K-NETT'!$A$1:$AF$37898,17,FALSE),VLOOKUP($A62,'K-Wallet'!$A$1:$M$5000,0,FALSE)),"NOT VALID")</f>
        <v>6650</v>
      </c>
      <c r="T62">
        <f>IFERROR(IFERROR(VLOOKUP($A62,'K-NETT'!$A$1:$AF$37898,18,FALSE),VLOOKUP($A62,'K-Wallet'!$A$1:$M$5000,0,FALSE)),"NOT VALID")</f>
        <v>35000</v>
      </c>
      <c r="U62">
        <f>IFERROR(IFERROR(VLOOKUP($A62,'K-NETT'!$A$1:$AF$37898,19,FALSE),VLOOKUP($A62,'K-Wallet'!$A$1:$M$5000,0,FALSE)),"NOT VALID")</f>
        <v>0</v>
      </c>
      <c r="V62">
        <f>IFERROR(IFERROR(VLOOKUP($A62,'K-NETT'!$A$1:$AF$37898,20,FALSE),VLOOKUP($A62,'K-Wallet'!$A$1:$M$5000,0,FALSE)),"NOT VALID")</f>
        <v>0</v>
      </c>
      <c r="W62">
        <f>IFERROR(IFERROR(VLOOKUP($A62,'K-NETT'!$A$1:$AF$37898,22,FALSE),VLOOKUP($A62,'K-Wallet'!$A$1:$M$5000,0,FALSE)),"NOT VALID")</f>
        <v>0</v>
      </c>
      <c r="X62">
        <f>IFERROR(IFERROR(VLOOKUP($A62,'K-NETT'!$A$1:$AF$37898,23,FALSE),VLOOKUP($A62,'K-Wallet'!$A$1:$M$5000,0,FALSE)),"NOT VALID")</f>
        <v>0</v>
      </c>
      <c r="Y62">
        <f>IFERROR(IFERROR(VLOOKUP($A62,'K-NETT'!$A$1:$AF$37898,26,FALSE),VLOOKUP($A62,'K-Wallet'!$A$1:$M$5000,0,FALSE)),"NOT VALID")</f>
        <v>1861650</v>
      </c>
      <c r="Z62">
        <f>IFERROR(IFERROR(VLOOKUP($A62,'K-NETT'!$A$1:$AF$37898,30,FALSE),VLOOKUP($A62,'K-Wallet'!$A$1:$M$5000,11,FALSE)),"NOT VALID")</f>
        <v>0</v>
      </c>
      <c r="AA62" s="31">
        <f t="shared" si="1"/>
        <v>0</v>
      </c>
    </row>
    <row r="63" spans="1:27" x14ac:dyDescent="0.25">
      <c r="A63" t="str">
        <f t="shared" si="0"/>
        <v>1334035714</v>
      </c>
      <c r="B63">
        <v>54</v>
      </c>
      <c r="C63">
        <v>1334035714</v>
      </c>
      <c r="D63" t="s">
        <v>42</v>
      </c>
      <c r="E63" t="s">
        <v>43</v>
      </c>
      <c r="F63">
        <v>2396650</v>
      </c>
      <c r="G63" s="2">
        <v>44105</v>
      </c>
      <c r="H63" s="3">
        <v>0.52479166666666666</v>
      </c>
      <c r="I63" t="s">
        <v>44</v>
      </c>
      <c r="J63">
        <v>-79793216101</v>
      </c>
      <c r="K63" s="4" t="s">
        <v>101</v>
      </c>
      <c r="N63" t="str">
        <f>IFERROR(IFERROR(VLOOKUP($A63,'K-NETT'!$A$1:$AF$37898,1,FALSE),VLOOKUP($A63,'K-Wallet'!$A$1:$M$5000,1,FALSE)),"NOT VALID")</f>
        <v>1334035714</v>
      </c>
      <c r="O63" t="str">
        <f>IFERROR(IFERROR(VLOOKUP($A63,'K-NETT'!$A$1:$AF$37898,11,FALSE),VLOOKUP($A63,'K-Wallet'!$A$1:$M$5000,0,FALSE)),"NOT VALID")</f>
        <v>CNE2010000600</v>
      </c>
      <c r="P63" t="str">
        <f>IFERROR(IFERROR(VLOOKUP($A63,'K-NETT'!$A$1:$AF$37898,14,FALSE),VLOOKUP($A63,'K-Wallet'!$A$1:$M$5000,8,FALSE)),"NOT VALID")</f>
        <v>IDPABLA09289</v>
      </c>
      <c r="Q63" t="str">
        <f>IFERROR(IFERROR(VLOOKUP($A63,'K-NETT'!$A$1:$AF$37898,15,FALSE),VLOOKUP($A63,'K-Wallet'!$A$1:$M$5000,9,FALSE)),"NOT VALID")</f>
        <v>SUYANTO</v>
      </c>
      <c r="R63">
        <f>IFERROR(IFERROR(VLOOKUP($A63,'K-NETT'!$A$1:$AF$37898,16,FALSE),VLOOKUP($A63,'K-Wallet'!$A$1:$M$5000,0,FALSE)),"NOT VALID")</f>
        <v>2390000</v>
      </c>
      <c r="S63">
        <f>IFERROR(IFERROR(VLOOKUP($A63,'K-NETT'!$A$1:$AF$37898,17,FALSE),VLOOKUP($A63,'K-Wallet'!$A$1:$M$5000,0,FALSE)),"NOT VALID")</f>
        <v>6650</v>
      </c>
      <c r="T63">
        <f>IFERROR(IFERROR(VLOOKUP($A63,'K-NETT'!$A$1:$AF$37898,18,FALSE),VLOOKUP($A63,'K-Wallet'!$A$1:$M$5000,0,FALSE)),"NOT VALID")</f>
        <v>0</v>
      </c>
      <c r="U63">
        <f>IFERROR(IFERROR(VLOOKUP($A63,'K-NETT'!$A$1:$AF$37898,19,FALSE),VLOOKUP($A63,'K-Wallet'!$A$1:$M$5000,0,FALSE)),"NOT VALID")</f>
        <v>0</v>
      </c>
      <c r="V63">
        <f>IFERROR(IFERROR(VLOOKUP($A63,'K-NETT'!$A$1:$AF$37898,20,FALSE),VLOOKUP($A63,'K-Wallet'!$A$1:$M$5000,0,FALSE)),"NOT VALID")</f>
        <v>0</v>
      </c>
      <c r="W63">
        <f>IFERROR(IFERROR(VLOOKUP($A63,'K-NETT'!$A$1:$AF$37898,22,FALSE),VLOOKUP($A63,'K-Wallet'!$A$1:$M$5000,0,FALSE)),"NOT VALID")</f>
        <v>0</v>
      </c>
      <c r="X63">
        <f>IFERROR(IFERROR(VLOOKUP($A63,'K-NETT'!$A$1:$AF$37898,23,FALSE),VLOOKUP($A63,'K-Wallet'!$A$1:$M$5000,0,FALSE)),"NOT VALID")</f>
        <v>0</v>
      </c>
      <c r="Y63">
        <f>IFERROR(IFERROR(VLOOKUP($A63,'K-NETT'!$A$1:$AF$37898,26,FALSE),VLOOKUP($A63,'K-Wallet'!$A$1:$M$5000,0,FALSE)),"NOT VALID")</f>
        <v>2396650</v>
      </c>
      <c r="Z63">
        <f>IFERROR(IFERROR(VLOOKUP($A63,'K-NETT'!$A$1:$AF$37898,30,FALSE),VLOOKUP($A63,'K-Wallet'!$A$1:$M$5000,11,FALSE)),"NOT VALID")</f>
        <v>0</v>
      </c>
      <c r="AA63" s="31">
        <f t="shared" si="1"/>
        <v>0</v>
      </c>
    </row>
    <row r="64" spans="1:27" x14ac:dyDescent="0.25">
      <c r="A64" t="str">
        <f t="shared" si="0"/>
        <v>1691035924</v>
      </c>
      <c r="B64">
        <v>55</v>
      </c>
      <c r="C64">
        <v>1691035924</v>
      </c>
      <c r="D64" t="s">
        <v>42</v>
      </c>
      <c r="E64" t="s">
        <v>43</v>
      </c>
      <c r="F64">
        <v>56650</v>
      </c>
      <c r="G64" s="2">
        <v>44105</v>
      </c>
      <c r="H64" s="3">
        <v>0.52658564814814812</v>
      </c>
      <c r="I64" t="s">
        <v>44</v>
      </c>
      <c r="J64">
        <v>-79794342401</v>
      </c>
      <c r="K64" s="4" t="s">
        <v>101</v>
      </c>
      <c r="N64" t="str">
        <f>IFERROR(IFERROR(VLOOKUP($A64,'K-NETT'!$A$1:$AF$37898,1,FALSE),VLOOKUP($A64,'K-Wallet'!$A$1:$M$5000,1,FALSE)),"NOT VALID")</f>
        <v>1691035924</v>
      </c>
      <c r="O64" t="str">
        <f>IFERROR(IFERROR(VLOOKUP($A64,'K-NETT'!$A$1:$AF$37898,11,FALSE),VLOOKUP($A64,'K-Wallet'!$A$1:$M$5000,0,FALSE)),"NOT VALID")</f>
        <v>MME2010000601</v>
      </c>
      <c r="P64" t="str">
        <f>IFERROR(IFERROR(VLOOKUP($A64,'K-NETT'!$A$1:$AF$37898,14,FALSE),VLOOKUP($A64,'K-Wallet'!$A$1:$M$5000,8,FALSE)),"NOT VALID")</f>
        <v>IDSPCCA02291</v>
      </c>
      <c r="Q64" t="str">
        <f>IFERROR(IFERROR(VLOOKUP($A64,'K-NETT'!$A$1:$AF$37898,15,FALSE),VLOOKUP($A64,'K-Wallet'!$A$1:$M$5000,9,FALSE)),"NOT VALID")</f>
        <v>NANANG HERDIANA SE</v>
      </c>
      <c r="R64">
        <f>IFERROR(IFERROR(VLOOKUP($A64,'K-NETT'!$A$1:$AF$37898,16,FALSE),VLOOKUP($A64,'K-Wallet'!$A$1:$M$5000,0,FALSE)),"NOT VALID")</f>
        <v>50000</v>
      </c>
      <c r="S64">
        <f>IFERROR(IFERROR(VLOOKUP($A64,'K-NETT'!$A$1:$AF$37898,17,FALSE),VLOOKUP($A64,'K-Wallet'!$A$1:$M$5000,0,FALSE)),"NOT VALID")</f>
        <v>6650</v>
      </c>
      <c r="T64">
        <f>IFERROR(IFERROR(VLOOKUP($A64,'K-NETT'!$A$1:$AF$37898,18,FALSE),VLOOKUP($A64,'K-Wallet'!$A$1:$M$5000,0,FALSE)),"NOT VALID")</f>
        <v>0</v>
      </c>
      <c r="U64">
        <f>IFERROR(IFERROR(VLOOKUP($A64,'K-NETT'!$A$1:$AF$37898,19,FALSE),VLOOKUP($A64,'K-Wallet'!$A$1:$M$5000,0,FALSE)),"NOT VALID")</f>
        <v>0</v>
      </c>
      <c r="V64">
        <f>IFERROR(IFERROR(VLOOKUP($A64,'K-NETT'!$A$1:$AF$37898,20,FALSE),VLOOKUP($A64,'K-Wallet'!$A$1:$M$5000,0,FALSE)),"NOT VALID")</f>
        <v>0</v>
      </c>
      <c r="W64">
        <f>IFERROR(IFERROR(VLOOKUP($A64,'K-NETT'!$A$1:$AF$37898,22,FALSE),VLOOKUP($A64,'K-Wallet'!$A$1:$M$5000,0,FALSE)),"NOT VALID")</f>
        <v>0</v>
      </c>
      <c r="X64">
        <f>IFERROR(IFERROR(VLOOKUP($A64,'K-NETT'!$A$1:$AF$37898,23,FALSE),VLOOKUP($A64,'K-Wallet'!$A$1:$M$5000,0,FALSE)),"NOT VALID")</f>
        <v>0</v>
      </c>
      <c r="Y64">
        <f>IFERROR(IFERROR(VLOOKUP($A64,'K-NETT'!$A$1:$AF$37898,26,FALSE),VLOOKUP($A64,'K-Wallet'!$A$1:$M$5000,0,FALSE)),"NOT VALID")</f>
        <v>56650</v>
      </c>
      <c r="Z64">
        <f>IFERROR(IFERROR(VLOOKUP($A64,'K-NETT'!$A$1:$AF$37898,30,FALSE),VLOOKUP($A64,'K-Wallet'!$A$1:$M$5000,11,FALSE)),"NOT VALID")</f>
        <v>0</v>
      </c>
      <c r="AA64" s="31">
        <f t="shared" si="1"/>
        <v>0</v>
      </c>
    </row>
    <row r="65" spans="1:27" x14ac:dyDescent="0.25">
      <c r="A65" t="str">
        <f t="shared" si="0"/>
        <v>1120135083</v>
      </c>
      <c r="B65">
        <v>56</v>
      </c>
      <c r="C65">
        <v>1120135083</v>
      </c>
      <c r="D65" t="s">
        <v>42</v>
      </c>
      <c r="E65" t="s">
        <v>43</v>
      </c>
      <c r="F65">
        <v>514650</v>
      </c>
      <c r="G65" s="2">
        <v>44105</v>
      </c>
      <c r="H65" s="3">
        <v>0.53099537037037037</v>
      </c>
      <c r="I65" t="s">
        <v>44</v>
      </c>
      <c r="J65">
        <v>-79796745001</v>
      </c>
      <c r="K65" s="4" t="s">
        <v>101</v>
      </c>
      <c r="N65" t="str">
        <f>IFERROR(IFERROR(VLOOKUP($A65,'K-NETT'!$A$1:$AF$37898,1,FALSE),VLOOKUP($A65,'K-Wallet'!$A$1:$M$5000,1,FALSE)),"NOT VALID")</f>
        <v>1120135083</v>
      </c>
      <c r="O65" t="str">
        <f>IFERROR(IFERROR(VLOOKUP($A65,'K-NETT'!$A$1:$AF$37898,11,FALSE),VLOOKUP($A65,'K-Wallet'!$A$1:$M$5000,0,FALSE)),"NOT VALID")</f>
        <v>CNE2010000605</v>
      </c>
      <c r="P65" t="str">
        <f>IFERROR(IFERROR(VLOOKUP($A65,'K-NETT'!$A$1:$AF$37898,14,FALSE),VLOOKUP($A65,'K-Wallet'!$A$1:$M$5000,8,FALSE)),"NOT VALID")</f>
        <v>IDSPAAB32242</v>
      </c>
      <c r="Q65" t="str">
        <f>IFERROR(IFERROR(VLOOKUP($A65,'K-NETT'!$A$1:$AF$37898,15,FALSE),VLOOKUP($A65,'K-Wallet'!$A$1:$M$5000,9,FALSE)),"NOT VALID")</f>
        <v>LINDA SURYANI</v>
      </c>
      <c r="R65">
        <f>IFERROR(IFERROR(VLOOKUP($A65,'K-NETT'!$A$1:$AF$37898,16,FALSE),VLOOKUP($A65,'K-Wallet'!$A$1:$M$5000,0,FALSE)),"NOT VALID")</f>
        <v>500000</v>
      </c>
      <c r="S65">
        <f>IFERROR(IFERROR(VLOOKUP($A65,'K-NETT'!$A$1:$AF$37898,17,FALSE),VLOOKUP($A65,'K-Wallet'!$A$1:$M$5000,0,FALSE)),"NOT VALID")</f>
        <v>6650</v>
      </c>
      <c r="T65">
        <f>IFERROR(IFERROR(VLOOKUP($A65,'K-NETT'!$A$1:$AF$37898,18,FALSE),VLOOKUP($A65,'K-Wallet'!$A$1:$M$5000,0,FALSE)),"NOT VALID")</f>
        <v>8000</v>
      </c>
      <c r="U65">
        <f>IFERROR(IFERROR(VLOOKUP($A65,'K-NETT'!$A$1:$AF$37898,19,FALSE),VLOOKUP($A65,'K-Wallet'!$A$1:$M$5000,0,FALSE)),"NOT VALID")</f>
        <v>0</v>
      </c>
      <c r="V65">
        <f>IFERROR(IFERROR(VLOOKUP($A65,'K-NETT'!$A$1:$AF$37898,20,FALSE),VLOOKUP($A65,'K-Wallet'!$A$1:$M$5000,0,FALSE)),"NOT VALID")</f>
        <v>0</v>
      </c>
      <c r="W65">
        <f>IFERROR(IFERROR(VLOOKUP($A65,'K-NETT'!$A$1:$AF$37898,22,FALSE),VLOOKUP($A65,'K-Wallet'!$A$1:$M$5000,0,FALSE)),"NOT VALID")</f>
        <v>0</v>
      </c>
      <c r="X65">
        <f>IFERROR(IFERROR(VLOOKUP($A65,'K-NETT'!$A$1:$AF$37898,23,FALSE),VLOOKUP($A65,'K-Wallet'!$A$1:$M$5000,0,FALSE)),"NOT VALID")</f>
        <v>0</v>
      </c>
      <c r="Y65">
        <f>IFERROR(IFERROR(VLOOKUP($A65,'K-NETT'!$A$1:$AF$37898,26,FALSE),VLOOKUP($A65,'K-Wallet'!$A$1:$M$5000,0,FALSE)),"NOT VALID")</f>
        <v>514650</v>
      </c>
      <c r="Z65">
        <f>IFERROR(IFERROR(VLOOKUP($A65,'K-NETT'!$A$1:$AF$37898,30,FALSE),VLOOKUP($A65,'K-Wallet'!$A$1:$M$5000,11,FALSE)),"NOT VALID")</f>
        <v>0</v>
      </c>
      <c r="AA65" s="31">
        <f t="shared" si="1"/>
        <v>0</v>
      </c>
    </row>
    <row r="66" spans="1:27" x14ac:dyDescent="0.25">
      <c r="A66" t="str">
        <f t="shared" si="0"/>
        <v>1829035096</v>
      </c>
      <c r="B66">
        <v>57</v>
      </c>
      <c r="C66">
        <v>1829035096</v>
      </c>
      <c r="D66" t="s">
        <v>42</v>
      </c>
      <c r="E66" t="s">
        <v>43</v>
      </c>
      <c r="F66">
        <v>976650</v>
      </c>
      <c r="G66" s="2">
        <v>44105</v>
      </c>
      <c r="H66" s="3">
        <v>0.53158564814814813</v>
      </c>
      <c r="I66" t="s">
        <v>44</v>
      </c>
      <c r="J66">
        <v>-79797056701</v>
      </c>
      <c r="K66" s="4" t="s">
        <v>101</v>
      </c>
      <c r="N66" t="str">
        <f>IFERROR(IFERROR(VLOOKUP($A66,'K-NETT'!$A$1:$AF$37898,1,FALSE),VLOOKUP($A66,'K-Wallet'!$A$1:$M$5000,1,FALSE)),"NOT VALID")</f>
        <v>1829035096</v>
      </c>
      <c r="O66" t="str">
        <f>IFERROR(IFERROR(VLOOKUP($A66,'K-NETT'!$A$1:$AF$37898,11,FALSE),VLOOKUP($A66,'K-Wallet'!$A$1:$M$5000,0,FALSE)),"NOT VALID")</f>
        <v>CNE2010000608</v>
      </c>
      <c r="P66" t="str">
        <f>IFERROR(IFERROR(VLOOKUP($A66,'K-NETT'!$A$1:$AF$37898,14,FALSE),VLOOKUP($A66,'K-Wallet'!$A$1:$M$5000,8,FALSE)),"NOT VALID")</f>
        <v>IDSPAAB42290</v>
      </c>
      <c r="Q66" t="str">
        <f>IFERROR(IFERROR(VLOOKUP($A66,'K-NETT'!$A$1:$AF$37898,15,FALSE),VLOOKUP($A66,'K-Wallet'!$A$1:$M$5000,9,FALSE)),"NOT VALID")</f>
        <v>ANA ROHANAH</v>
      </c>
      <c r="R66">
        <f>IFERROR(IFERROR(VLOOKUP($A66,'K-NETT'!$A$1:$AF$37898,16,FALSE),VLOOKUP($A66,'K-Wallet'!$A$1:$M$5000,0,FALSE)),"NOT VALID")</f>
        <v>950000</v>
      </c>
      <c r="S66">
        <f>IFERROR(IFERROR(VLOOKUP($A66,'K-NETT'!$A$1:$AF$37898,17,FALSE),VLOOKUP($A66,'K-Wallet'!$A$1:$M$5000,0,FALSE)),"NOT VALID")</f>
        <v>6650</v>
      </c>
      <c r="T66">
        <f>IFERROR(IFERROR(VLOOKUP($A66,'K-NETT'!$A$1:$AF$37898,18,FALSE),VLOOKUP($A66,'K-Wallet'!$A$1:$M$5000,0,FALSE)),"NOT VALID")</f>
        <v>20000</v>
      </c>
      <c r="U66">
        <f>IFERROR(IFERROR(VLOOKUP($A66,'K-NETT'!$A$1:$AF$37898,19,FALSE),VLOOKUP($A66,'K-Wallet'!$A$1:$M$5000,0,FALSE)),"NOT VALID")</f>
        <v>0</v>
      </c>
      <c r="V66">
        <f>IFERROR(IFERROR(VLOOKUP($A66,'K-NETT'!$A$1:$AF$37898,20,FALSE),VLOOKUP($A66,'K-Wallet'!$A$1:$M$5000,0,FALSE)),"NOT VALID")</f>
        <v>0</v>
      </c>
      <c r="W66">
        <f>IFERROR(IFERROR(VLOOKUP($A66,'K-NETT'!$A$1:$AF$37898,22,FALSE),VLOOKUP($A66,'K-Wallet'!$A$1:$M$5000,0,FALSE)),"NOT VALID")</f>
        <v>0</v>
      </c>
      <c r="X66">
        <f>IFERROR(IFERROR(VLOOKUP($A66,'K-NETT'!$A$1:$AF$37898,23,FALSE),VLOOKUP($A66,'K-Wallet'!$A$1:$M$5000,0,FALSE)),"NOT VALID")</f>
        <v>0</v>
      </c>
      <c r="Y66">
        <f>IFERROR(IFERROR(VLOOKUP($A66,'K-NETT'!$A$1:$AF$37898,26,FALSE),VLOOKUP($A66,'K-Wallet'!$A$1:$M$5000,0,FALSE)),"NOT VALID")</f>
        <v>976650</v>
      </c>
      <c r="Z66">
        <f>IFERROR(IFERROR(VLOOKUP($A66,'K-NETT'!$A$1:$AF$37898,30,FALSE),VLOOKUP($A66,'K-Wallet'!$A$1:$M$5000,11,FALSE)),"NOT VALID")</f>
        <v>0</v>
      </c>
      <c r="AA66" s="31">
        <f t="shared" si="1"/>
        <v>0</v>
      </c>
    </row>
    <row r="67" spans="1:27" x14ac:dyDescent="0.25">
      <c r="A67" t="str">
        <f t="shared" si="0"/>
        <v>1967135509</v>
      </c>
      <c r="B67">
        <v>58</v>
      </c>
      <c r="C67">
        <v>1967135509</v>
      </c>
      <c r="D67" t="s">
        <v>42</v>
      </c>
      <c r="E67" t="s">
        <v>43</v>
      </c>
      <c r="F67">
        <v>1013650</v>
      </c>
      <c r="G67" s="2">
        <v>44105</v>
      </c>
      <c r="H67" s="3">
        <v>0.54159722222222217</v>
      </c>
      <c r="I67" t="s">
        <v>44</v>
      </c>
      <c r="J67">
        <v>-79802503901</v>
      </c>
      <c r="K67" s="4" t="s">
        <v>101</v>
      </c>
      <c r="N67" t="str">
        <f>IFERROR(IFERROR(VLOOKUP($A67,'K-NETT'!$A$1:$AF$37898,1,FALSE),VLOOKUP($A67,'K-Wallet'!$A$1:$M$5000,1,FALSE)),"NOT VALID")</f>
        <v>1967135509</v>
      </c>
      <c r="O67" t="str">
        <f>IFERROR(IFERROR(VLOOKUP($A67,'K-NETT'!$A$1:$AF$37898,11,FALSE),VLOOKUP($A67,'K-Wallet'!$A$1:$M$5000,0,FALSE)),"NOT VALID")</f>
        <v>CNE2010000615</v>
      </c>
      <c r="P67" t="str">
        <f>IFERROR(IFERROR(VLOOKUP($A67,'K-NETT'!$A$1:$AF$37898,14,FALSE),VLOOKUP($A67,'K-Wallet'!$A$1:$M$5000,8,FALSE)),"NOT VALID")</f>
        <v>IDJTBXA01037</v>
      </c>
      <c r="Q67" t="str">
        <f>IFERROR(IFERROR(VLOOKUP($A67,'K-NETT'!$A$1:$AF$37898,15,FALSE),VLOOKUP($A67,'K-Wallet'!$A$1:$M$5000,9,FALSE)),"NOT VALID")</f>
        <v>JAELANI</v>
      </c>
      <c r="R67">
        <f>IFERROR(IFERROR(VLOOKUP($A67,'K-NETT'!$A$1:$AF$37898,16,FALSE),VLOOKUP($A67,'K-Wallet'!$A$1:$M$5000,0,FALSE)),"NOT VALID")</f>
        <v>950000</v>
      </c>
      <c r="S67">
        <f>IFERROR(IFERROR(VLOOKUP($A67,'K-NETT'!$A$1:$AF$37898,17,FALSE),VLOOKUP($A67,'K-Wallet'!$A$1:$M$5000,0,FALSE)),"NOT VALID")</f>
        <v>6650</v>
      </c>
      <c r="T67">
        <f>IFERROR(IFERROR(VLOOKUP($A67,'K-NETT'!$A$1:$AF$37898,18,FALSE),VLOOKUP($A67,'K-Wallet'!$A$1:$M$5000,0,FALSE)),"NOT VALID")</f>
        <v>57000</v>
      </c>
      <c r="U67">
        <f>IFERROR(IFERROR(VLOOKUP($A67,'K-NETT'!$A$1:$AF$37898,19,FALSE),VLOOKUP($A67,'K-Wallet'!$A$1:$M$5000,0,FALSE)),"NOT VALID")</f>
        <v>0</v>
      </c>
      <c r="V67">
        <f>IFERROR(IFERROR(VLOOKUP($A67,'K-NETT'!$A$1:$AF$37898,20,FALSE),VLOOKUP($A67,'K-Wallet'!$A$1:$M$5000,0,FALSE)),"NOT VALID")</f>
        <v>0</v>
      </c>
      <c r="W67">
        <f>IFERROR(IFERROR(VLOOKUP($A67,'K-NETT'!$A$1:$AF$37898,22,FALSE),VLOOKUP($A67,'K-Wallet'!$A$1:$M$5000,0,FALSE)),"NOT VALID")</f>
        <v>0</v>
      </c>
      <c r="X67">
        <f>IFERROR(IFERROR(VLOOKUP($A67,'K-NETT'!$A$1:$AF$37898,23,FALSE),VLOOKUP($A67,'K-Wallet'!$A$1:$M$5000,0,FALSE)),"NOT VALID")</f>
        <v>0</v>
      </c>
      <c r="Y67">
        <f>IFERROR(IFERROR(VLOOKUP($A67,'K-NETT'!$A$1:$AF$37898,26,FALSE),VLOOKUP($A67,'K-Wallet'!$A$1:$M$5000,0,FALSE)),"NOT VALID")</f>
        <v>1013650</v>
      </c>
      <c r="Z67">
        <f>IFERROR(IFERROR(VLOOKUP($A67,'K-NETT'!$A$1:$AF$37898,30,FALSE),VLOOKUP($A67,'K-Wallet'!$A$1:$M$5000,11,FALSE)),"NOT VALID")</f>
        <v>0</v>
      </c>
      <c r="AA67" s="31">
        <f t="shared" si="1"/>
        <v>0</v>
      </c>
    </row>
    <row r="68" spans="1:27" x14ac:dyDescent="0.25">
      <c r="A68" t="str">
        <f t="shared" si="0"/>
        <v>1989135657</v>
      </c>
      <c r="B68">
        <v>59</v>
      </c>
      <c r="C68">
        <v>1989135657</v>
      </c>
      <c r="D68" t="s">
        <v>42</v>
      </c>
      <c r="E68" t="s">
        <v>43</v>
      </c>
      <c r="F68">
        <v>336650</v>
      </c>
      <c r="G68" s="2">
        <v>44105</v>
      </c>
      <c r="H68" s="3">
        <v>0.5426157407407407</v>
      </c>
      <c r="I68" t="s">
        <v>44</v>
      </c>
      <c r="J68">
        <v>-79803149401</v>
      </c>
      <c r="K68" s="4" t="s">
        <v>101</v>
      </c>
      <c r="N68" t="str">
        <f>IFERROR(IFERROR(VLOOKUP($A68,'K-NETT'!$A$1:$AF$37898,1,FALSE),VLOOKUP($A68,'K-Wallet'!$A$1:$M$5000,1,FALSE)),"NOT VALID")</f>
        <v>1989135657</v>
      </c>
      <c r="O68" t="str">
        <f>IFERROR(IFERROR(VLOOKUP($A68,'K-NETT'!$A$1:$AF$37898,11,FALSE),VLOOKUP($A68,'K-Wallet'!$A$1:$M$5000,0,FALSE)),"NOT VALID")</f>
        <v>CNE2010000617</v>
      </c>
      <c r="P68" t="str">
        <f>IFERROR(IFERROR(VLOOKUP($A68,'K-NETT'!$A$1:$AF$37898,14,FALSE),VLOOKUP($A68,'K-Wallet'!$A$1:$M$5000,8,FALSE)),"NOT VALID")</f>
        <v>IDJHARA04370</v>
      </c>
      <c r="Q68" t="str">
        <f>IFERROR(IFERROR(VLOOKUP($A68,'K-NETT'!$A$1:$AF$37898,15,FALSE),VLOOKUP($A68,'K-Wallet'!$A$1:$M$5000,9,FALSE)),"NOT VALID")</f>
        <v>BAMBANG WIYONO</v>
      </c>
      <c r="R68">
        <f>IFERROR(IFERROR(VLOOKUP($A68,'K-NETT'!$A$1:$AF$37898,16,FALSE),VLOOKUP($A68,'K-Wallet'!$A$1:$M$5000,0,FALSE)),"NOT VALID")</f>
        <v>320000</v>
      </c>
      <c r="S68">
        <f>IFERROR(IFERROR(VLOOKUP($A68,'K-NETT'!$A$1:$AF$37898,17,FALSE),VLOOKUP($A68,'K-Wallet'!$A$1:$M$5000,0,FALSE)),"NOT VALID")</f>
        <v>6650</v>
      </c>
      <c r="T68">
        <f>IFERROR(IFERROR(VLOOKUP($A68,'K-NETT'!$A$1:$AF$37898,18,FALSE),VLOOKUP($A68,'K-Wallet'!$A$1:$M$5000,0,FALSE)),"NOT VALID")</f>
        <v>10000</v>
      </c>
      <c r="U68">
        <f>IFERROR(IFERROR(VLOOKUP($A68,'K-NETT'!$A$1:$AF$37898,19,FALSE),VLOOKUP($A68,'K-Wallet'!$A$1:$M$5000,0,FALSE)),"NOT VALID")</f>
        <v>0</v>
      </c>
      <c r="V68">
        <f>IFERROR(IFERROR(VLOOKUP($A68,'K-NETT'!$A$1:$AF$37898,20,FALSE),VLOOKUP($A68,'K-Wallet'!$A$1:$M$5000,0,FALSE)),"NOT VALID")</f>
        <v>0</v>
      </c>
      <c r="W68">
        <f>IFERROR(IFERROR(VLOOKUP($A68,'K-NETT'!$A$1:$AF$37898,22,FALSE),VLOOKUP($A68,'K-Wallet'!$A$1:$M$5000,0,FALSE)),"NOT VALID")</f>
        <v>0</v>
      </c>
      <c r="X68">
        <f>IFERROR(IFERROR(VLOOKUP($A68,'K-NETT'!$A$1:$AF$37898,23,FALSE),VLOOKUP($A68,'K-Wallet'!$A$1:$M$5000,0,FALSE)),"NOT VALID")</f>
        <v>0</v>
      </c>
      <c r="Y68">
        <f>IFERROR(IFERROR(VLOOKUP($A68,'K-NETT'!$A$1:$AF$37898,26,FALSE),VLOOKUP($A68,'K-Wallet'!$A$1:$M$5000,0,FALSE)),"NOT VALID")</f>
        <v>336650</v>
      </c>
      <c r="Z68">
        <f>IFERROR(IFERROR(VLOOKUP($A68,'K-NETT'!$A$1:$AF$37898,30,FALSE),VLOOKUP($A68,'K-Wallet'!$A$1:$M$5000,11,FALSE)),"NOT VALID")</f>
        <v>0</v>
      </c>
      <c r="AA68" s="31">
        <f t="shared" si="1"/>
        <v>0</v>
      </c>
    </row>
    <row r="69" spans="1:27" x14ac:dyDescent="0.25">
      <c r="A69" t="str">
        <f t="shared" si="0"/>
        <v>1169235367</v>
      </c>
      <c r="B69">
        <v>60</v>
      </c>
      <c r="C69">
        <v>1169235367</v>
      </c>
      <c r="D69" t="s">
        <v>42</v>
      </c>
      <c r="E69" t="s">
        <v>43</v>
      </c>
      <c r="F69">
        <v>86650</v>
      </c>
      <c r="G69" s="2">
        <v>44105</v>
      </c>
      <c r="H69" s="3">
        <v>0.55464120370370373</v>
      </c>
      <c r="I69" t="s">
        <v>44</v>
      </c>
      <c r="J69">
        <v>-79809763501</v>
      </c>
      <c r="K69" s="4" t="s">
        <v>101</v>
      </c>
      <c r="N69" t="str">
        <f>IFERROR(IFERROR(VLOOKUP($A69,'K-NETT'!$A$1:$AF$37898,1,FALSE),VLOOKUP($A69,'K-Wallet'!$A$1:$M$5000,1,FALSE)),"NOT VALID")</f>
        <v>1169235367</v>
      </c>
      <c r="O69" t="str">
        <f>IFERROR(IFERROR(VLOOKUP($A69,'K-NETT'!$A$1:$AF$37898,11,FALSE),VLOOKUP($A69,'K-Wallet'!$A$1:$M$5000,0,FALSE)),"NOT VALID")</f>
        <v>TA201001046</v>
      </c>
      <c r="P69" t="str">
        <f>IFERROR(IFERROR(VLOOKUP($A69,'K-NETT'!$A$1:$AF$37898,14,FALSE),VLOOKUP($A69,'K-Wallet'!$A$1:$M$5000,8,FALSE)),"NOT VALID")</f>
        <v>IDKHID001049</v>
      </c>
      <c r="Q69" t="str">
        <f>IFERROR(IFERROR(VLOOKUP($A69,'K-NETT'!$A$1:$AF$37898,15,FALSE),VLOOKUP($A69,'K-Wallet'!$A$1:$M$5000,9,FALSE)),"NOT VALID")</f>
        <v>ANANG HAMRI [CA]</v>
      </c>
      <c r="R69">
        <f>IFERROR(IFERROR(VLOOKUP($A69,'K-NETT'!$A$1:$AF$37898,16,FALSE),VLOOKUP($A69,'K-Wallet'!$A$1:$M$5000,0,FALSE)),"NOT VALID")</f>
        <v>80000</v>
      </c>
      <c r="S69">
        <f>IFERROR(IFERROR(VLOOKUP($A69,'K-NETT'!$A$1:$AF$37898,17,FALSE),VLOOKUP($A69,'K-Wallet'!$A$1:$M$5000,0,FALSE)),"NOT VALID")</f>
        <v>6650</v>
      </c>
      <c r="T69">
        <f>IFERROR(IFERROR(VLOOKUP($A69,'K-NETT'!$A$1:$AF$37898,18,FALSE),VLOOKUP($A69,'K-Wallet'!$A$1:$M$5000,0,FALSE)),"NOT VALID")</f>
        <v>0</v>
      </c>
      <c r="U69">
        <f>IFERROR(IFERROR(VLOOKUP($A69,'K-NETT'!$A$1:$AF$37898,19,FALSE),VLOOKUP($A69,'K-Wallet'!$A$1:$M$5000,0,FALSE)),"NOT VALID")</f>
        <v>0</v>
      </c>
      <c r="V69">
        <f>IFERROR(IFERROR(VLOOKUP($A69,'K-NETT'!$A$1:$AF$37898,20,FALSE),VLOOKUP($A69,'K-Wallet'!$A$1:$M$5000,0,FALSE)),"NOT VALID")</f>
        <v>0</v>
      </c>
      <c r="W69">
        <f>IFERROR(IFERROR(VLOOKUP($A69,'K-NETT'!$A$1:$AF$37898,22,FALSE),VLOOKUP($A69,'K-Wallet'!$A$1:$M$5000,0,FALSE)),"NOT VALID")</f>
        <v>0</v>
      </c>
      <c r="X69">
        <f>IFERROR(IFERROR(VLOOKUP($A69,'K-NETT'!$A$1:$AF$37898,23,FALSE),VLOOKUP($A69,'K-Wallet'!$A$1:$M$5000,0,FALSE)),"NOT VALID")</f>
        <v>0</v>
      </c>
      <c r="Y69">
        <f>IFERROR(IFERROR(VLOOKUP($A69,'K-NETT'!$A$1:$AF$37898,26,FALSE),VLOOKUP($A69,'K-Wallet'!$A$1:$M$5000,0,FALSE)),"NOT VALID")</f>
        <v>80000</v>
      </c>
      <c r="Z69" t="str">
        <f>IFERROR(IFERROR(VLOOKUP($A69,'K-NETT'!$A$1:$AF$37898,30,FALSE),VLOOKUP($A69,'K-Wallet'!$A$1:$M$5000,11,FALSE)),"NOT VALID")</f>
        <v>TDN - RIPKI (KALIMANTAN) - 2020/10/16</v>
      </c>
      <c r="AA69" s="31">
        <f t="shared" si="1"/>
        <v>6650</v>
      </c>
    </row>
    <row r="70" spans="1:27" x14ac:dyDescent="0.25">
      <c r="A70" t="str">
        <f t="shared" si="0"/>
        <v>1610335951</v>
      </c>
      <c r="B70">
        <v>61</v>
      </c>
      <c r="C70">
        <v>1610335951</v>
      </c>
      <c r="D70" t="s">
        <v>42</v>
      </c>
      <c r="E70" t="s">
        <v>43</v>
      </c>
      <c r="F70">
        <v>966650</v>
      </c>
      <c r="G70" s="2">
        <v>44105</v>
      </c>
      <c r="H70" s="3">
        <v>0.55465277777777777</v>
      </c>
      <c r="I70" t="s">
        <v>44</v>
      </c>
      <c r="J70">
        <v>-79809599101</v>
      </c>
      <c r="K70" s="4" t="s">
        <v>101</v>
      </c>
      <c r="N70" t="str">
        <f>IFERROR(IFERROR(VLOOKUP($A70,'K-NETT'!$A$1:$AF$37898,1,FALSE),VLOOKUP($A70,'K-Wallet'!$A$1:$M$5000,1,FALSE)),"NOT VALID")</f>
        <v>1610335951</v>
      </c>
      <c r="O70" t="str">
        <f>IFERROR(IFERROR(VLOOKUP($A70,'K-NETT'!$A$1:$AF$37898,11,FALSE),VLOOKUP($A70,'K-Wallet'!$A$1:$M$5000,0,FALSE)),"NOT VALID")</f>
        <v>CNE2010000622</v>
      </c>
      <c r="P70" t="str">
        <f>IFERROR(IFERROR(VLOOKUP($A70,'K-NETT'!$A$1:$AF$37898,14,FALSE),VLOOKUP($A70,'K-Wallet'!$A$1:$M$5000,8,FALSE)),"NOT VALID")</f>
        <v>IDJRAAA16160</v>
      </c>
      <c r="Q70" t="str">
        <f>IFERROR(IFERROR(VLOOKUP($A70,'K-NETT'!$A$1:$AF$37898,15,FALSE),VLOOKUP($A70,'K-Wallet'!$A$1:$M$5000,9,FALSE)),"NOT VALID")</f>
        <v>SRI INAYATI</v>
      </c>
      <c r="R70">
        <f>IFERROR(IFERROR(VLOOKUP($A70,'K-NETT'!$A$1:$AF$37898,16,FALSE),VLOOKUP($A70,'K-Wallet'!$A$1:$M$5000,0,FALSE)),"NOT VALID")</f>
        <v>950000</v>
      </c>
      <c r="S70">
        <f>IFERROR(IFERROR(VLOOKUP($A70,'K-NETT'!$A$1:$AF$37898,17,FALSE),VLOOKUP($A70,'K-Wallet'!$A$1:$M$5000,0,FALSE)),"NOT VALID")</f>
        <v>6650</v>
      </c>
      <c r="T70">
        <f>IFERROR(IFERROR(VLOOKUP($A70,'K-NETT'!$A$1:$AF$37898,18,FALSE),VLOOKUP($A70,'K-Wallet'!$A$1:$M$5000,0,FALSE)),"NOT VALID")</f>
        <v>10000</v>
      </c>
      <c r="U70">
        <f>IFERROR(IFERROR(VLOOKUP($A70,'K-NETT'!$A$1:$AF$37898,19,FALSE),VLOOKUP($A70,'K-Wallet'!$A$1:$M$5000,0,FALSE)),"NOT VALID")</f>
        <v>0</v>
      </c>
      <c r="V70">
        <f>IFERROR(IFERROR(VLOOKUP($A70,'K-NETT'!$A$1:$AF$37898,20,FALSE),VLOOKUP($A70,'K-Wallet'!$A$1:$M$5000,0,FALSE)),"NOT VALID")</f>
        <v>0</v>
      </c>
      <c r="W70">
        <f>IFERROR(IFERROR(VLOOKUP($A70,'K-NETT'!$A$1:$AF$37898,22,FALSE),VLOOKUP($A70,'K-Wallet'!$A$1:$M$5000,0,FALSE)),"NOT VALID")</f>
        <v>0</v>
      </c>
      <c r="X70">
        <f>IFERROR(IFERROR(VLOOKUP($A70,'K-NETT'!$A$1:$AF$37898,23,FALSE),VLOOKUP($A70,'K-Wallet'!$A$1:$M$5000,0,FALSE)),"NOT VALID")</f>
        <v>0</v>
      </c>
      <c r="Y70">
        <f>IFERROR(IFERROR(VLOOKUP($A70,'K-NETT'!$A$1:$AF$37898,26,FALSE),VLOOKUP($A70,'K-Wallet'!$A$1:$M$5000,0,FALSE)),"NOT VALID")</f>
        <v>966650</v>
      </c>
      <c r="Z70">
        <f>IFERROR(IFERROR(VLOOKUP($A70,'K-NETT'!$A$1:$AF$37898,30,FALSE),VLOOKUP($A70,'K-Wallet'!$A$1:$M$5000,11,FALSE)),"NOT VALID")</f>
        <v>0</v>
      </c>
      <c r="AA70" s="31">
        <f t="shared" si="1"/>
        <v>0</v>
      </c>
    </row>
    <row r="71" spans="1:27" x14ac:dyDescent="0.25">
      <c r="A71" t="str">
        <f t="shared" si="0"/>
        <v>1984335862</v>
      </c>
      <c r="B71">
        <v>62</v>
      </c>
      <c r="C71">
        <v>1984335862</v>
      </c>
      <c r="D71" t="s">
        <v>42</v>
      </c>
      <c r="E71" t="s">
        <v>43</v>
      </c>
      <c r="F71">
        <v>2534650</v>
      </c>
      <c r="G71" s="2">
        <v>44105</v>
      </c>
      <c r="H71" s="3">
        <v>0.55984953703703699</v>
      </c>
      <c r="I71" t="s">
        <v>46</v>
      </c>
      <c r="J71">
        <v>-79812364401</v>
      </c>
      <c r="K71" s="4" t="s">
        <v>101</v>
      </c>
      <c r="N71" t="str">
        <f>IFERROR(IFERROR(VLOOKUP($A71,'K-NETT'!$A$1:$AF$37898,1,FALSE),VLOOKUP($A71,'K-Wallet'!$A$1:$M$5000,1,FALSE)),"NOT VALID")</f>
        <v>1984335862</v>
      </c>
      <c r="O71" t="str">
        <f>IFERROR(IFERROR(VLOOKUP($A71,'K-NETT'!$A$1:$AF$37898,11,FALSE),VLOOKUP($A71,'K-Wallet'!$A$1:$M$5000,0,FALSE)),"NOT VALID")</f>
        <v>CNE2010000627</v>
      </c>
      <c r="P71" t="str">
        <f>IFERROR(IFERROR(VLOOKUP($A71,'K-NETT'!$A$1:$AF$37898,14,FALSE),VLOOKUP($A71,'K-Wallet'!$A$1:$M$5000,8,FALSE)),"NOT VALID")</f>
        <v>IDJTBWA06368</v>
      </c>
      <c r="Q71" t="str">
        <f>IFERROR(IFERROR(VLOOKUP($A71,'K-NETT'!$A$1:$AF$37898,15,FALSE),VLOOKUP($A71,'K-Wallet'!$A$1:$M$5000,9,FALSE)),"NOT VALID")</f>
        <v>PUPUN PUADAH</v>
      </c>
      <c r="R71">
        <f>IFERROR(IFERROR(VLOOKUP($A71,'K-NETT'!$A$1:$AF$37898,16,FALSE),VLOOKUP($A71,'K-Wallet'!$A$1:$M$5000,0,FALSE)),"NOT VALID")</f>
        <v>2520000</v>
      </c>
      <c r="S71">
        <f>IFERROR(IFERROR(VLOOKUP($A71,'K-NETT'!$A$1:$AF$37898,17,FALSE),VLOOKUP($A71,'K-Wallet'!$A$1:$M$5000,0,FALSE)),"NOT VALID")</f>
        <v>6650</v>
      </c>
      <c r="T71">
        <f>IFERROR(IFERROR(VLOOKUP($A71,'K-NETT'!$A$1:$AF$37898,18,FALSE),VLOOKUP($A71,'K-Wallet'!$A$1:$M$5000,0,FALSE)),"NOT VALID")</f>
        <v>8000</v>
      </c>
      <c r="U71">
        <f>IFERROR(IFERROR(VLOOKUP($A71,'K-NETT'!$A$1:$AF$37898,19,FALSE),VLOOKUP($A71,'K-Wallet'!$A$1:$M$5000,0,FALSE)),"NOT VALID")</f>
        <v>0</v>
      </c>
      <c r="V71">
        <f>IFERROR(IFERROR(VLOOKUP($A71,'K-NETT'!$A$1:$AF$37898,20,FALSE),VLOOKUP($A71,'K-Wallet'!$A$1:$M$5000,0,FALSE)),"NOT VALID")</f>
        <v>0</v>
      </c>
      <c r="W71">
        <f>IFERROR(IFERROR(VLOOKUP($A71,'K-NETT'!$A$1:$AF$37898,22,FALSE),VLOOKUP($A71,'K-Wallet'!$A$1:$M$5000,0,FALSE)),"NOT VALID")</f>
        <v>0</v>
      </c>
      <c r="X71">
        <f>IFERROR(IFERROR(VLOOKUP($A71,'K-NETT'!$A$1:$AF$37898,23,FALSE),VLOOKUP($A71,'K-Wallet'!$A$1:$M$5000,0,FALSE)),"NOT VALID")</f>
        <v>0</v>
      </c>
      <c r="Y71">
        <f>IFERROR(IFERROR(VLOOKUP($A71,'K-NETT'!$A$1:$AF$37898,26,FALSE),VLOOKUP($A71,'K-Wallet'!$A$1:$M$5000,0,FALSE)),"NOT VALID")</f>
        <v>2534650</v>
      </c>
      <c r="Z71">
        <f>IFERROR(IFERROR(VLOOKUP($A71,'K-NETT'!$A$1:$AF$37898,30,FALSE),VLOOKUP($A71,'K-Wallet'!$A$1:$M$5000,11,FALSE)),"NOT VALID")</f>
        <v>0</v>
      </c>
      <c r="AA71" s="31">
        <f t="shared" si="1"/>
        <v>0</v>
      </c>
    </row>
    <row r="72" spans="1:27" x14ac:dyDescent="0.25">
      <c r="A72" t="str">
        <f t="shared" si="0"/>
        <v>1699335763</v>
      </c>
      <c r="B72">
        <v>63</v>
      </c>
      <c r="C72">
        <v>1699335763</v>
      </c>
      <c r="D72" t="s">
        <v>42</v>
      </c>
      <c r="E72" t="s">
        <v>43</v>
      </c>
      <c r="F72">
        <v>137650</v>
      </c>
      <c r="G72" s="2">
        <v>44105</v>
      </c>
      <c r="H72" s="3">
        <v>0.57243055555555555</v>
      </c>
      <c r="I72" t="s">
        <v>44</v>
      </c>
      <c r="J72">
        <v>-79818953101</v>
      </c>
      <c r="K72" s="4" t="s">
        <v>101</v>
      </c>
      <c r="N72" t="str">
        <f>IFERROR(IFERROR(VLOOKUP($A72,'K-NETT'!$A$1:$AF$37898,1,FALSE),VLOOKUP($A72,'K-Wallet'!$A$1:$M$5000,1,FALSE)),"NOT VALID")</f>
        <v>1699335763</v>
      </c>
      <c r="O72" t="str">
        <f>IFERROR(IFERROR(VLOOKUP($A72,'K-NETT'!$A$1:$AF$37898,11,FALSE),VLOOKUP($A72,'K-Wallet'!$A$1:$M$5000,0,FALSE)),"NOT VALID")</f>
        <v>CNE2010000633</v>
      </c>
      <c r="P72" t="str">
        <f>IFERROR(IFERROR(VLOOKUP($A72,'K-NETT'!$A$1:$AF$37898,14,FALSE),VLOOKUP($A72,'K-Wallet'!$A$1:$M$5000,8,FALSE)),"NOT VALID")</f>
        <v>IDBBGAA00781</v>
      </c>
      <c r="Q72" t="str">
        <f>IFERROR(IFERROR(VLOOKUP($A72,'K-NETT'!$A$1:$AF$37898,15,FALSE),VLOOKUP($A72,'K-Wallet'!$A$1:$M$5000,9,FALSE)),"NOT VALID")</f>
        <v>SITI MARIAM</v>
      </c>
      <c r="R72">
        <f>IFERROR(IFERROR(VLOOKUP($A72,'K-NETT'!$A$1:$AF$37898,16,FALSE),VLOOKUP($A72,'K-Wallet'!$A$1:$M$5000,0,FALSE)),"NOT VALID")</f>
        <v>120000</v>
      </c>
      <c r="S72">
        <f>IFERROR(IFERROR(VLOOKUP($A72,'K-NETT'!$A$1:$AF$37898,17,FALSE),VLOOKUP($A72,'K-Wallet'!$A$1:$M$5000,0,FALSE)),"NOT VALID")</f>
        <v>6650</v>
      </c>
      <c r="T72">
        <f>IFERROR(IFERROR(VLOOKUP($A72,'K-NETT'!$A$1:$AF$37898,18,FALSE),VLOOKUP($A72,'K-Wallet'!$A$1:$M$5000,0,FALSE)),"NOT VALID")</f>
        <v>11000</v>
      </c>
      <c r="U72">
        <f>IFERROR(IFERROR(VLOOKUP($A72,'K-NETT'!$A$1:$AF$37898,19,FALSE),VLOOKUP($A72,'K-Wallet'!$A$1:$M$5000,0,FALSE)),"NOT VALID")</f>
        <v>0</v>
      </c>
      <c r="V72">
        <f>IFERROR(IFERROR(VLOOKUP($A72,'K-NETT'!$A$1:$AF$37898,20,FALSE),VLOOKUP($A72,'K-Wallet'!$A$1:$M$5000,0,FALSE)),"NOT VALID")</f>
        <v>0</v>
      </c>
      <c r="W72">
        <f>IFERROR(IFERROR(VLOOKUP($A72,'K-NETT'!$A$1:$AF$37898,22,FALSE),VLOOKUP($A72,'K-Wallet'!$A$1:$M$5000,0,FALSE)),"NOT VALID")</f>
        <v>0</v>
      </c>
      <c r="X72">
        <f>IFERROR(IFERROR(VLOOKUP($A72,'K-NETT'!$A$1:$AF$37898,23,FALSE),VLOOKUP($A72,'K-Wallet'!$A$1:$M$5000,0,FALSE)),"NOT VALID")</f>
        <v>0</v>
      </c>
      <c r="Y72">
        <f>IFERROR(IFERROR(VLOOKUP($A72,'K-NETT'!$A$1:$AF$37898,26,FALSE),VLOOKUP($A72,'K-Wallet'!$A$1:$M$5000,0,FALSE)),"NOT VALID")</f>
        <v>137650</v>
      </c>
      <c r="Z72">
        <f>IFERROR(IFERROR(VLOOKUP($A72,'K-NETT'!$A$1:$AF$37898,30,FALSE),VLOOKUP($A72,'K-Wallet'!$A$1:$M$5000,11,FALSE)),"NOT VALID")</f>
        <v>0</v>
      </c>
      <c r="AA72" s="31">
        <f t="shared" si="1"/>
        <v>0</v>
      </c>
    </row>
    <row r="73" spans="1:27" x14ac:dyDescent="0.25">
      <c r="A73" t="str">
        <f t="shared" si="0"/>
        <v>1107435124</v>
      </c>
      <c r="B73">
        <v>64</v>
      </c>
      <c r="C73">
        <v>1107435124</v>
      </c>
      <c r="D73" t="s">
        <v>42</v>
      </c>
      <c r="E73" t="s">
        <v>43</v>
      </c>
      <c r="F73">
        <v>637650</v>
      </c>
      <c r="G73" s="2">
        <v>44105</v>
      </c>
      <c r="H73" s="3">
        <v>0.57376157407407413</v>
      </c>
      <c r="I73" t="s">
        <v>44</v>
      </c>
      <c r="J73">
        <v>-79819606001</v>
      </c>
      <c r="K73" s="4" t="s">
        <v>101</v>
      </c>
      <c r="N73" t="str">
        <f>IFERROR(IFERROR(VLOOKUP($A73,'K-NETT'!$A$1:$AF$37898,1,FALSE),VLOOKUP($A73,'K-Wallet'!$A$1:$M$5000,1,FALSE)),"NOT VALID")</f>
        <v>1107435124</v>
      </c>
      <c r="O73" t="str">
        <f>IFERROR(IFERROR(VLOOKUP($A73,'K-NETT'!$A$1:$AF$37898,11,FALSE),VLOOKUP($A73,'K-Wallet'!$A$1:$M$5000,0,FALSE)),"NOT VALID")</f>
        <v>CNE2010000634</v>
      </c>
      <c r="P73" t="str">
        <f>IFERROR(IFERROR(VLOOKUP($A73,'K-NETT'!$A$1:$AF$37898,14,FALSE),VLOOKUP($A73,'K-Wallet'!$A$1:$M$5000,8,FALSE)),"NOT VALID")</f>
        <v>IDBNAJA08194</v>
      </c>
      <c r="Q73" t="str">
        <f>IFERROR(IFERROR(VLOOKUP($A73,'K-NETT'!$A$1:$AF$37898,15,FALSE),VLOOKUP($A73,'K-Wallet'!$A$1:$M$5000,9,FALSE)),"NOT VALID")</f>
        <v>FERIZAR SYAHPUTRA</v>
      </c>
      <c r="R73">
        <f>IFERROR(IFERROR(VLOOKUP($A73,'K-NETT'!$A$1:$AF$37898,16,FALSE),VLOOKUP($A73,'K-Wallet'!$A$1:$M$5000,0,FALSE)),"NOT VALID")</f>
        <v>601000</v>
      </c>
      <c r="S73">
        <f>IFERROR(IFERROR(VLOOKUP($A73,'K-NETT'!$A$1:$AF$37898,17,FALSE),VLOOKUP($A73,'K-Wallet'!$A$1:$M$5000,0,FALSE)),"NOT VALID")</f>
        <v>6650</v>
      </c>
      <c r="T73">
        <f>IFERROR(IFERROR(VLOOKUP($A73,'K-NETT'!$A$1:$AF$37898,18,FALSE),VLOOKUP($A73,'K-Wallet'!$A$1:$M$5000,0,FALSE)),"NOT VALID")</f>
        <v>30000</v>
      </c>
      <c r="U73">
        <f>IFERROR(IFERROR(VLOOKUP($A73,'K-NETT'!$A$1:$AF$37898,19,FALSE),VLOOKUP($A73,'K-Wallet'!$A$1:$M$5000,0,FALSE)),"NOT VALID")</f>
        <v>0</v>
      </c>
      <c r="V73">
        <f>IFERROR(IFERROR(VLOOKUP($A73,'K-NETT'!$A$1:$AF$37898,20,FALSE),VLOOKUP($A73,'K-Wallet'!$A$1:$M$5000,0,FALSE)),"NOT VALID")</f>
        <v>0</v>
      </c>
      <c r="W73">
        <f>IFERROR(IFERROR(VLOOKUP($A73,'K-NETT'!$A$1:$AF$37898,22,FALSE),VLOOKUP($A73,'K-Wallet'!$A$1:$M$5000,0,FALSE)),"NOT VALID")</f>
        <v>0</v>
      </c>
      <c r="X73">
        <f>IFERROR(IFERROR(VLOOKUP($A73,'K-NETT'!$A$1:$AF$37898,23,FALSE),VLOOKUP($A73,'K-Wallet'!$A$1:$M$5000,0,FALSE)),"NOT VALID")</f>
        <v>0</v>
      </c>
      <c r="Y73">
        <f>IFERROR(IFERROR(VLOOKUP($A73,'K-NETT'!$A$1:$AF$37898,26,FALSE),VLOOKUP($A73,'K-Wallet'!$A$1:$M$5000,0,FALSE)),"NOT VALID")</f>
        <v>637650</v>
      </c>
      <c r="Z73">
        <f>IFERROR(IFERROR(VLOOKUP($A73,'K-NETT'!$A$1:$AF$37898,30,FALSE),VLOOKUP($A73,'K-Wallet'!$A$1:$M$5000,11,FALSE)),"NOT VALID")</f>
        <v>0</v>
      </c>
      <c r="AA73" s="31">
        <f t="shared" si="1"/>
        <v>0</v>
      </c>
    </row>
    <row r="74" spans="1:27" x14ac:dyDescent="0.25">
      <c r="A74" t="str">
        <f t="shared" si="0"/>
        <v>1085435728</v>
      </c>
      <c r="B74">
        <v>65</v>
      </c>
      <c r="C74">
        <v>1085435728</v>
      </c>
      <c r="D74" t="s">
        <v>42</v>
      </c>
      <c r="E74" t="s">
        <v>43</v>
      </c>
      <c r="F74">
        <v>626650</v>
      </c>
      <c r="G74" s="2">
        <v>44105</v>
      </c>
      <c r="H74" s="3">
        <v>0.5741666666666666</v>
      </c>
      <c r="I74" t="s">
        <v>44</v>
      </c>
      <c r="J74">
        <v>-79819865301</v>
      </c>
      <c r="K74" s="4" t="s">
        <v>101</v>
      </c>
      <c r="N74" t="str">
        <f>IFERROR(IFERROR(VLOOKUP($A74,'K-NETT'!$A$1:$AF$37898,1,FALSE),VLOOKUP($A74,'K-Wallet'!$A$1:$M$5000,1,FALSE)),"NOT VALID")</f>
        <v>1085435728</v>
      </c>
      <c r="O74" t="str">
        <f>IFERROR(IFERROR(VLOOKUP($A74,'K-NETT'!$A$1:$AF$37898,11,FALSE),VLOOKUP($A74,'K-Wallet'!$A$1:$M$5000,0,FALSE)),"NOT VALID")</f>
        <v>CNE2010000635</v>
      </c>
      <c r="P74" t="str">
        <f>IFERROR(IFERROR(VLOOKUP($A74,'K-NETT'!$A$1:$AF$37898,14,FALSE),VLOOKUP($A74,'K-Wallet'!$A$1:$M$5000,8,FALSE)),"NOT VALID")</f>
        <v>IDBNAJA06423</v>
      </c>
      <c r="Q74" t="str">
        <f>IFERROR(IFERROR(VLOOKUP($A74,'K-NETT'!$A$1:$AF$37898,15,FALSE),VLOOKUP($A74,'K-Wallet'!$A$1:$M$5000,9,FALSE)),"NOT VALID")</f>
        <v>ASIH</v>
      </c>
      <c r="R74">
        <f>IFERROR(IFERROR(VLOOKUP($A74,'K-NETT'!$A$1:$AF$37898,16,FALSE),VLOOKUP($A74,'K-Wallet'!$A$1:$M$5000,0,FALSE)),"NOT VALID")</f>
        <v>620000</v>
      </c>
      <c r="S74">
        <f>IFERROR(IFERROR(VLOOKUP($A74,'K-NETT'!$A$1:$AF$37898,17,FALSE),VLOOKUP($A74,'K-Wallet'!$A$1:$M$5000,0,FALSE)),"NOT VALID")</f>
        <v>6650</v>
      </c>
      <c r="T74">
        <f>IFERROR(IFERROR(VLOOKUP($A74,'K-NETT'!$A$1:$AF$37898,18,FALSE),VLOOKUP($A74,'K-Wallet'!$A$1:$M$5000,0,FALSE)),"NOT VALID")</f>
        <v>0</v>
      </c>
      <c r="U74">
        <f>IFERROR(IFERROR(VLOOKUP($A74,'K-NETT'!$A$1:$AF$37898,19,FALSE),VLOOKUP($A74,'K-Wallet'!$A$1:$M$5000,0,FALSE)),"NOT VALID")</f>
        <v>0</v>
      </c>
      <c r="V74">
        <f>IFERROR(IFERROR(VLOOKUP($A74,'K-NETT'!$A$1:$AF$37898,20,FALSE),VLOOKUP($A74,'K-Wallet'!$A$1:$M$5000,0,FALSE)),"NOT VALID")</f>
        <v>0</v>
      </c>
      <c r="W74">
        <f>IFERROR(IFERROR(VLOOKUP($A74,'K-NETT'!$A$1:$AF$37898,22,FALSE),VLOOKUP($A74,'K-Wallet'!$A$1:$M$5000,0,FALSE)),"NOT VALID")</f>
        <v>0</v>
      </c>
      <c r="X74">
        <f>IFERROR(IFERROR(VLOOKUP($A74,'K-NETT'!$A$1:$AF$37898,23,FALSE),VLOOKUP($A74,'K-Wallet'!$A$1:$M$5000,0,FALSE)),"NOT VALID")</f>
        <v>0</v>
      </c>
      <c r="Y74">
        <f>IFERROR(IFERROR(VLOOKUP($A74,'K-NETT'!$A$1:$AF$37898,26,FALSE),VLOOKUP($A74,'K-Wallet'!$A$1:$M$5000,0,FALSE)),"NOT VALID")</f>
        <v>626650</v>
      </c>
      <c r="Z74">
        <f>IFERROR(IFERROR(VLOOKUP($A74,'K-NETT'!$A$1:$AF$37898,30,FALSE),VLOOKUP($A74,'K-Wallet'!$A$1:$M$5000,11,FALSE)),"NOT VALID")</f>
        <v>0</v>
      </c>
      <c r="AA74" s="31">
        <f t="shared" si="1"/>
        <v>0</v>
      </c>
    </row>
    <row r="75" spans="1:27" x14ac:dyDescent="0.25">
      <c r="A75" t="str">
        <f t="shared" ref="A75:A111" si="2">+K75&amp;C75</f>
        <v>1293435417</v>
      </c>
      <c r="B75">
        <v>66</v>
      </c>
      <c r="C75">
        <v>1293435417</v>
      </c>
      <c r="D75" t="s">
        <v>42</v>
      </c>
      <c r="E75" t="s">
        <v>43</v>
      </c>
      <c r="F75">
        <v>516650</v>
      </c>
      <c r="G75" s="2">
        <v>44105</v>
      </c>
      <c r="H75" s="3">
        <v>0.57465277777777779</v>
      </c>
      <c r="I75" t="s">
        <v>44</v>
      </c>
      <c r="J75">
        <v>-79820114301</v>
      </c>
      <c r="K75" s="4" t="s">
        <v>101</v>
      </c>
      <c r="N75" t="str">
        <f>IFERROR(IFERROR(VLOOKUP($A75,'K-NETT'!$A$1:$AF$37898,1,FALSE),VLOOKUP($A75,'K-Wallet'!$A$1:$M$5000,1,FALSE)),"NOT VALID")</f>
        <v>1293435417</v>
      </c>
      <c r="O75" t="str">
        <f>IFERROR(IFERROR(VLOOKUP($A75,'K-NETT'!$A$1:$AF$37898,11,FALSE),VLOOKUP($A75,'K-Wallet'!$A$1:$M$5000,0,FALSE)),"NOT VALID")</f>
        <v>CNE2010000636</v>
      </c>
      <c r="P75" t="str">
        <f>IFERROR(IFERROR(VLOOKUP($A75,'K-NETT'!$A$1:$AF$37898,14,FALSE),VLOOKUP($A75,'K-Wallet'!$A$1:$M$5000,8,FALSE)),"NOT VALID")</f>
        <v>IDJTAXA05160</v>
      </c>
      <c r="Q75" t="str">
        <f>IFERROR(IFERROR(VLOOKUP($A75,'K-NETT'!$A$1:$AF$37898,15,FALSE),VLOOKUP($A75,'K-Wallet'!$A$1:$M$5000,9,FALSE)),"NOT VALID")</f>
        <v>NUR QOMARIYAH</v>
      </c>
      <c r="R75">
        <f>IFERROR(IFERROR(VLOOKUP($A75,'K-NETT'!$A$1:$AF$37898,16,FALSE),VLOOKUP($A75,'K-Wallet'!$A$1:$M$5000,0,FALSE)),"NOT VALID")</f>
        <v>510000</v>
      </c>
      <c r="S75">
        <f>IFERROR(IFERROR(VLOOKUP($A75,'K-NETT'!$A$1:$AF$37898,17,FALSE),VLOOKUP($A75,'K-Wallet'!$A$1:$M$5000,0,FALSE)),"NOT VALID")</f>
        <v>6650</v>
      </c>
      <c r="T75">
        <f>IFERROR(IFERROR(VLOOKUP($A75,'K-NETT'!$A$1:$AF$37898,18,FALSE),VLOOKUP($A75,'K-Wallet'!$A$1:$M$5000,0,FALSE)),"NOT VALID")</f>
        <v>0</v>
      </c>
      <c r="U75">
        <f>IFERROR(IFERROR(VLOOKUP($A75,'K-NETT'!$A$1:$AF$37898,19,FALSE),VLOOKUP($A75,'K-Wallet'!$A$1:$M$5000,0,FALSE)),"NOT VALID")</f>
        <v>0</v>
      </c>
      <c r="V75">
        <f>IFERROR(IFERROR(VLOOKUP($A75,'K-NETT'!$A$1:$AF$37898,20,FALSE),VLOOKUP($A75,'K-Wallet'!$A$1:$M$5000,0,FALSE)),"NOT VALID")</f>
        <v>0</v>
      </c>
      <c r="W75">
        <f>IFERROR(IFERROR(VLOOKUP($A75,'K-NETT'!$A$1:$AF$37898,22,FALSE),VLOOKUP($A75,'K-Wallet'!$A$1:$M$5000,0,FALSE)),"NOT VALID")</f>
        <v>0</v>
      </c>
      <c r="X75">
        <f>IFERROR(IFERROR(VLOOKUP($A75,'K-NETT'!$A$1:$AF$37898,23,FALSE),VLOOKUP($A75,'K-Wallet'!$A$1:$M$5000,0,FALSE)),"NOT VALID")</f>
        <v>0</v>
      </c>
      <c r="Y75">
        <f>IFERROR(IFERROR(VLOOKUP($A75,'K-NETT'!$A$1:$AF$37898,26,FALSE),VLOOKUP($A75,'K-Wallet'!$A$1:$M$5000,0,FALSE)),"NOT VALID")</f>
        <v>516650</v>
      </c>
      <c r="Z75">
        <f>IFERROR(IFERROR(VLOOKUP($A75,'K-NETT'!$A$1:$AF$37898,30,FALSE),VLOOKUP($A75,'K-Wallet'!$A$1:$M$5000,11,FALSE)),"NOT VALID")</f>
        <v>0</v>
      </c>
      <c r="AA75" s="31">
        <f t="shared" ref="AA75:AA138" si="3">+F75-Y75</f>
        <v>0</v>
      </c>
    </row>
    <row r="76" spans="1:27" x14ac:dyDescent="0.25">
      <c r="A76" t="str">
        <f t="shared" si="2"/>
        <v>1218435401</v>
      </c>
      <c r="B76">
        <v>67</v>
      </c>
      <c r="C76">
        <v>1218435401</v>
      </c>
      <c r="D76" t="s">
        <v>42</v>
      </c>
      <c r="E76" t="s">
        <v>43</v>
      </c>
      <c r="F76">
        <v>668650</v>
      </c>
      <c r="G76" s="2">
        <v>44105</v>
      </c>
      <c r="H76" s="3">
        <v>0.57586805555555554</v>
      </c>
      <c r="I76" t="s">
        <v>44</v>
      </c>
      <c r="J76">
        <v>-79820616001</v>
      </c>
      <c r="K76" s="4" t="s">
        <v>101</v>
      </c>
      <c r="N76" t="str">
        <f>IFERROR(IFERROR(VLOOKUP($A76,'K-NETT'!$A$1:$AF$37898,1,FALSE),VLOOKUP($A76,'K-Wallet'!$A$1:$M$5000,1,FALSE)),"NOT VALID")</f>
        <v>1218435401</v>
      </c>
      <c r="O76" t="str">
        <f>IFERROR(IFERROR(VLOOKUP($A76,'K-NETT'!$A$1:$AF$37898,11,FALSE),VLOOKUP($A76,'K-Wallet'!$A$1:$M$5000,0,FALSE)),"NOT VALID")</f>
        <v>CNE2010000637</v>
      </c>
      <c r="P76" t="str">
        <f>IFERROR(IFERROR(VLOOKUP($A76,'K-NETT'!$A$1:$AF$37898,14,FALSE),VLOOKUP($A76,'K-Wallet'!$A$1:$M$5000,8,FALSE)),"NOT VALID")</f>
        <v>IDJRXYA07975</v>
      </c>
      <c r="Q76" t="str">
        <f>IFERROR(IFERROR(VLOOKUP($A76,'K-NETT'!$A$1:$AF$37898,15,FALSE),VLOOKUP($A76,'K-Wallet'!$A$1:$M$5000,9,FALSE)),"NOT VALID")</f>
        <v>RINI WAHYU HANDAYANI</v>
      </c>
      <c r="R76">
        <f>IFERROR(IFERROR(VLOOKUP($A76,'K-NETT'!$A$1:$AF$37898,16,FALSE),VLOOKUP($A76,'K-Wallet'!$A$1:$M$5000,0,FALSE)),"NOT VALID")</f>
        <v>610000</v>
      </c>
      <c r="S76">
        <f>IFERROR(IFERROR(VLOOKUP($A76,'K-NETT'!$A$1:$AF$37898,17,FALSE),VLOOKUP($A76,'K-Wallet'!$A$1:$M$5000,0,FALSE)),"NOT VALID")</f>
        <v>6650</v>
      </c>
      <c r="T76">
        <f>IFERROR(IFERROR(VLOOKUP($A76,'K-NETT'!$A$1:$AF$37898,18,FALSE),VLOOKUP($A76,'K-Wallet'!$A$1:$M$5000,0,FALSE)),"NOT VALID")</f>
        <v>52000</v>
      </c>
      <c r="U76">
        <f>IFERROR(IFERROR(VLOOKUP($A76,'K-NETT'!$A$1:$AF$37898,19,FALSE),VLOOKUP($A76,'K-Wallet'!$A$1:$M$5000,0,FALSE)),"NOT VALID")</f>
        <v>0</v>
      </c>
      <c r="V76">
        <f>IFERROR(IFERROR(VLOOKUP($A76,'K-NETT'!$A$1:$AF$37898,20,FALSE),VLOOKUP($A76,'K-Wallet'!$A$1:$M$5000,0,FALSE)),"NOT VALID")</f>
        <v>0</v>
      </c>
      <c r="W76">
        <f>IFERROR(IFERROR(VLOOKUP($A76,'K-NETT'!$A$1:$AF$37898,22,FALSE),VLOOKUP($A76,'K-Wallet'!$A$1:$M$5000,0,FALSE)),"NOT VALID")</f>
        <v>0</v>
      </c>
      <c r="X76">
        <f>IFERROR(IFERROR(VLOOKUP($A76,'K-NETT'!$A$1:$AF$37898,23,FALSE),VLOOKUP($A76,'K-Wallet'!$A$1:$M$5000,0,FALSE)),"NOT VALID")</f>
        <v>0</v>
      </c>
      <c r="Y76">
        <f>IFERROR(IFERROR(VLOOKUP($A76,'K-NETT'!$A$1:$AF$37898,26,FALSE),VLOOKUP($A76,'K-Wallet'!$A$1:$M$5000,0,FALSE)),"NOT VALID")</f>
        <v>668650</v>
      </c>
      <c r="Z76">
        <f>IFERROR(IFERROR(VLOOKUP($A76,'K-NETT'!$A$1:$AF$37898,30,FALSE),VLOOKUP($A76,'K-Wallet'!$A$1:$M$5000,11,FALSE)),"NOT VALID")</f>
        <v>0</v>
      </c>
      <c r="AA76" s="31">
        <f t="shared" si="3"/>
        <v>0</v>
      </c>
    </row>
    <row r="77" spans="1:27" x14ac:dyDescent="0.25">
      <c r="A77" t="str">
        <f t="shared" si="2"/>
        <v>1120925770</v>
      </c>
      <c r="B77">
        <v>68</v>
      </c>
      <c r="C77">
        <v>1120925770</v>
      </c>
      <c r="D77" t="s">
        <v>42</v>
      </c>
      <c r="E77" t="s">
        <v>43</v>
      </c>
      <c r="F77">
        <v>139650</v>
      </c>
      <c r="G77" s="2">
        <v>44105</v>
      </c>
      <c r="H77" s="3">
        <v>0.57635416666666661</v>
      </c>
      <c r="I77" t="s">
        <v>17128</v>
      </c>
      <c r="J77">
        <v>-79820905901</v>
      </c>
      <c r="K77" s="4" t="s">
        <v>101</v>
      </c>
      <c r="N77" t="str">
        <f>IFERROR(IFERROR(VLOOKUP($A77,'K-NETT'!$A$1:$AF$37898,1,FALSE),VLOOKUP($A77,'K-Wallet'!$A$1:$M$5000,1,FALSE)),"NOT VALID")</f>
        <v>1120925770</v>
      </c>
      <c r="O77" t="str">
        <f>IFERROR(IFERROR(VLOOKUP($A77,'K-NETT'!$A$1:$AF$37898,11,FALSE),VLOOKUP($A77,'K-Wallet'!$A$1:$M$5000,0,FALSE)),"NOT VALID")</f>
        <v>CNE2010000638</v>
      </c>
      <c r="P77" t="str">
        <f>IFERROR(IFERROR(VLOOKUP($A77,'K-NETT'!$A$1:$AF$37898,14,FALSE),VLOOKUP($A77,'K-Wallet'!$A$1:$M$5000,8,FALSE)),"NOT VALID")</f>
        <v>IDSABJA15653</v>
      </c>
      <c r="Q77" t="str">
        <f>IFERROR(IFERROR(VLOOKUP($A77,'K-NETT'!$A$1:$AF$37898,15,FALSE),VLOOKUP($A77,'K-Wallet'!$A$1:$M$5000,9,FALSE)),"NOT VALID")</f>
        <v>SARINAH</v>
      </c>
      <c r="R77">
        <f>IFERROR(IFERROR(VLOOKUP($A77,'K-NETT'!$A$1:$AF$37898,16,FALSE),VLOOKUP($A77,'K-Wallet'!$A$1:$M$5000,0,FALSE)),"NOT VALID")</f>
        <v>122000</v>
      </c>
      <c r="S77">
        <f>IFERROR(IFERROR(VLOOKUP($A77,'K-NETT'!$A$1:$AF$37898,17,FALSE),VLOOKUP($A77,'K-Wallet'!$A$1:$M$5000,0,FALSE)),"NOT VALID")</f>
        <v>6650</v>
      </c>
      <c r="T77">
        <f>IFERROR(IFERROR(VLOOKUP($A77,'K-NETT'!$A$1:$AF$37898,18,FALSE),VLOOKUP($A77,'K-Wallet'!$A$1:$M$5000,0,FALSE)),"NOT VALID")</f>
        <v>11000</v>
      </c>
      <c r="U77">
        <f>IFERROR(IFERROR(VLOOKUP($A77,'K-NETT'!$A$1:$AF$37898,19,FALSE),VLOOKUP($A77,'K-Wallet'!$A$1:$M$5000,0,FALSE)),"NOT VALID")</f>
        <v>0</v>
      </c>
      <c r="V77">
        <f>IFERROR(IFERROR(VLOOKUP($A77,'K-NETT'!$A$1:$AF$37898,20,FALSE),VLOOKUP($A77,'K-Wallet'!$A$1:$M$5000,0,FALSE)),"NOT VALID")</f>
        <v>0</v>
      </c>
      <c r="W77">
        <f>IFERROR(IFERROR(VLOOKUP($A77,'K-NETT'!$A$1:$AF$37898,22,FALSE),VLOOKUP($A77,'K-Wallet'!$A$1:$M$5000,0,FALSE)),"NOT VALID")</f>
        <v>0</v>
      </c>
      <c r="X77">
        <f>IFERROR(IFERROR(VLOOKUP($A77,'K-NETT'!$A$1:$AF$37898,23,FALSE),VLOOKUP($A77,'K-Wallet'!$A$1:$M$5000,0,FALSE)),"NOT VALID")</f>
        <v>0</v>
      </c>
      <c r="Y77">
        <f>IFERROR(IFERROR(VLOOKUP($A77,'K-NETT'!$A$1:$AF$37898,26,FALSE),VLOOKUP($A77,'K-Wallet'!$A$1:$M$5000,0,FALSE)),"NOT VALID")</f>
        <v>139650</v>
      </c>
      <c r="Z77">
        <f>IFERROR(IFERROR(VLOOKUP($A77,'K-NETT'!$A$1:$AF$37898,30,FALSE),VLOOKUP($A77,'K-Wallet'!$A$1:$M$5000,11,FALSE)),"NOT VALID")</f>
        <v>0</v>
      </c>
      <c r="AA77" s="31">
        <f t="shared" si="3"/>
        <v>0</v>
      </c>
    </row>
    <row r="78" spans="1:27" x14ac:dyDescent="0.25">
      <c r="A78" t="str">
        <f t="shared" si="2"/>
        <v>1681535524</v>
      </c>
      <c r="B78">
        <v>69</v>
      </c>
      <c r="C78">
        <v>1681535524</v>
      </c>
      <c r="D78" t="s">
        <v>42</v>
      </c>
      <c r="E78" t="s">
        <v>43</v>
      </c>
      <c r="F78">
        <v>653650</v>
      </c>
      <c r="G78" s="2">
        <v>44105</v>
      </c>
      <c r="H78" s="3">
        <v>0.57924768518518521</v>
      </c>
      <c r="I78" t="s">
        <v>44</v>
      </c>
      <c r="J78">
        <v>-79822336901</v>
      </c>
      <c r="K78" s="4" t="s">
        <v>101</v>
      </c>
      <c r="N78" t="str">
        <f>IFERROR(IFERROR(VLOOKUP($A78,'K-NETT'!$A$1:$AF$37898,1,FALSE),VLOOKUP($A78,'K-Wallet'!$A$1:$M$5000,1,FALSE)),"NOT VALID")</f>
        <v>1681535524</v>
      </c>
      <c r="O78" t="str">
        <f>IFERROR(IFERROR(VLOOKUP($A78,'K-NETT'!$A$1:$AF$37898,11,FALSE),VLOOKUP($A78,'K-Wallet'!$A$1:$M$5000,0,FALSE)),"NOT VALID")</f>
        <v>CNE2010000639</v>
      </c>
      <c r="P78" t="str">
        <f>IFERROR(IFERROR(VLOOKUP($A78,'K-NETT'!$A$1:$AF$37898,14,FALSE),VLOOKUP($A78,'K-Wallet'!$A$1:$M$5000,8,FALSE)),"NOT VALID")</f>
        <v>IDJHAHA05819</v>
      </c>
      <c r="Q78" t="str">
        <f>IFERROR(IFERROR(VLOOKUP($A78,'K-NETT'!$A$1:$AF$37898,15,FALSE),VLOOKUP($A78,'K-Wallet'!$A$1:$M$5000,9,FALSE)),"NOT VALID")</f>
        <v>NUR AMALIA</v>
      </c>
      <c r="R78">
        <f>IFERROR(IFERROR(VLOOKUP($A78,'K-NETT'!$A$1:$AF$37898,16,FALSE),VLOOKUP($A78,'K-Wallet'!$A$1:$M$5000,0,FALSE)),"NOT VALID")</f>
        <v>620000</v>
      </c>
      <c r="S78">
        <f>IFERROR(IFERROR(VLOOKUP($A78,'K-NETT'!$A$1:$AF$37898,17,FALSE),VLOOKUP($A78,'K-Wallet'!$A$1:$M$5000,0,FALSE)),"NOT VALID")</f>
        <v>6650</v>
      </c>
      <c r="T78">
        <f>IFERROR(IFERROR(VLOOKUP($A78,'K-NETT'!$A$1:$AF$37898,18,FALSE),VLOOKUP($A78,'K-Wallet'!$A$1:$M$5000,0,FALSE)),"NOT VALID")</f>
        <v>27000</v>
      </c>
      <c r="U78">
        <f>IFERROR(IFERROR(VLOOKUP($A78,'K-NETT'!$A$1:$AF$37898,19,FALSE),VLOOKUP($A78,'K-Wallet'!$A$1:$M$5000,0,FALSE)),"NOT VALID")</f>
        <v>0</v>
      </c>
      <c r="V78">
        <f>IFERROR(IFERROR(VLOOKUP($A78,'K-NETT'!$A$1:$AF$37898,20,FALSE),VLOOKUP($A78,'K-Wallet'!$A$1:$M$5000,0,FALSE)),"NOT VALID")</f>
        <v>0</v>
      </c>
      <c r="W78">
        <f>IFERROR(IFERROR(VLOOKUP($A78,'K-NETT'!$A$1:$AF$37898,22,FALSE),VLOOKUP($A78,'K-Wallet'!$A$1:$M$5000,0,FALSE)),"NOT VALID")</f>
        <v>0</v>
      </c>
      <c r="X78">
        <f>IFERROR(IFERROR(VLOOKUP($A78,'K-NETT'!$A$1:$AF$37898,23,FALSE),VLOOKUP($A78,'K-Wallet'!$A$1:$M$5000,0,FALSE)),"NOT VALID")</f>
        <v>0</v>
      </c>
      <c r="Y78">
        <f>IFERROR(IFERROR(VLOOKUP($A78,'K-NETT'!$A$1:$AF$37898,26,FALSE),VLOOKUP($A78,'K-Wallet'!$A$1:$M$5000,0,FALSE)),"NOT VALID")</f>
        <v>653650</v>
      </c>
      <c r="Z78">
        <f>IFERROR(IFERROR(VLOOKUP($A78,'K-NETT'!$A$1:$AF$37898,30,FALSE),VLOOKUP($A78,'K-Wallet'!$A$1:$M$5000,11,FALSE)),"NOT VALID")</f>
        <v>0</v>
      </c>
      <c r="AA78" s="31">
        <f t="shared" si="3"/>
        <v>0</v>
      </c>
    </row>
    <row r="79" spans="1:27" x14ac:dyDescent="0.25">
      <c r="A79" t="str">
        <f t="shared" si="2"/>
        <v>1252225013</v>
      </c>
      <c r="B79">
        <v>70</v>
      </c>
      <c r="C79">
        <v>1252225013</v>
      </c>
      <c r="D79" t="s">
        <v>42</v>
      </c>
      <c r="E79" t="s">
        <v>43</v>
      </c>
      <c r="F79">
        <v>504650</v>
      </c>
      <c r="G79" s="2">
        <v>44105</v>
      </c>
      <c r="H79" s="3">
        <v>0.58357638888888885</v>
      </c>
      <c r="I79" t="s">
        <v>17129</v>
      </c>
      <c r="J79">
        <v>-79824458801</v>
      </c>
      <c r="K79" s="4" t="s">
        <v>101</v>
      </c>
      <c r="N79" t="str">
        <f>IFERROR(IFERROR(VLOOKUP($A79,'K-NETT'!$A$1:$AF$37898,1,FALSE),VLOOKUP($A79,'K-Wallet'!$A$1:$M$5000,1,FALSE)),"NOT VALID")</f>
        <v>1252225013</v>
      </c>
      <c r="O79" t="str">
        <f>IFERROR(IFERROR(VLOOKUP($A79,'K-NETT'!$A$1:$AF$37898,11,FALSE),VLOOKUP($A79,'K-Wallet'!$A$1:$M$5000,0,FALSE)),"NOT VALID")</f>
        <v>CNE2010000643</v>
      </c>
      <c r="P79" t="str">
        <f>IFERROR(IFERROR(VLOOKUP($A79,'K-NETT'!$A$1:$AF$37898,14,FALSE),VLOOKUP($A79,'K-Wallet'!$A$1:$M$5000,8,FALSE)),"NOT VALID")</f>
        <v>IDJHBAA01026</v>
      </c>
      <c r="Q79" t="str">
        <f>IFERROR(IFERROR(VLOOKUP($A79,'K-NETT'!$A$1:$AF$37898,15,FALSE),VLOOKUP($A79,'K-Wallet'!$A$1:$M$5000,9,FALSE)),"NOT VALID")</f>
        <v>DANIEL SUKOCO</v>
      </c>
      <c r="R79">
        <f>IFERROR(IFERROR(VLOOKUP($A79,'K-NETT'!$A$1:$AF$37898,16,FALSE),VLOOKUP($A79,'K-Wallet'!$A$1:$M$5000,0,FALSE)),"NOT VALID")</f>
        <v>475000</v>
      </c>
      <c r="S79">
        <f>IFERROR(IFERROR(VLOOKUP($A79,'K-NETT'!$A$1:$AF$37898,17,FALSE),VLOOKUP($A79,'K-Wallet'!$A$1:$M$5000,0,FALSE)),"NOT VALID")</f>
        <v>6650</v>
      </c>
      <c r="T79">
        <f>IFERROR(IFERROR(VLOOKUP($A79,'K-NETT'!$A$1:$AF$37898,18,FALSE),VLOOKUP($A79,'K-Wallet'!$A$1:$M$5000,0,FALSE)),"NOT VALID")</f>
        <v>23000</v>
      </c>
      <c r="U79">
        <f>IFERROR(IFERROR(VLOOKUP($A79,'K-NETT'!$A$1:$AF$37898,19,FALSE),VLOOKUP($A79,'K-Wallet'!$A$1:$M$5000,0,FALSE)),"NOT VALID")</f>
        <v>0</v>
      </c>
      <c r="V79">
        <f>IFERROR(IFERROR(VLOOKUP($A79,'K-NETT'!$A$1:$AF$37898,20,FALSE),VLOOKUP($A79,'K-Wallet'!$A$1:$M$5000,0,FALSE)),"NOT VALID")</f>
        <v>0</v>
      </c>
      <c r="W79">
        <f>IFERROR(IFERROR(VLOOKUP($A79,'K-NETT'!$A$1:$AF$37898,22,FALSE),VLOOKUP($A79,'K-Wallet'!$A$1:$M$5000,0,FALSE)),"NOT VALID")</f>
        <v>0</v>
      </c>
      <c r="X79">
        <f>IFERROR(IFERROR(VLOOKUP($A79,'K-NETT'!$A$1:$AF$37898,23,FALSE),VLOOKUP($A79,'K-Wallet'!$A$1:$M$5000,0,FALSE)),"NOT VALID")</f>
        <v>0</v>
      </c>
      <c r="Y79">
        <f>IFERROR(IFERROR(VLOOKUP($A79,'K-NETT'!$A$1:$AF$37898,26,FALSE),VLOOKUP($A79,'K-Wallet'!$A$1:$M$5000,0,FALSE)),"NOT VALID")</f>
        <v>504650</v>
      </c>
      <c r="Z79">
        <f>IFERROR(IFERROR(VLOOKUP($A79,'K-NETT'!$A$1:$AF$37898,30,FALSE),VLOOKUP($A79,'K-Wallet'!$A$1:$M$5000,11,FALSE)),"NOT VALID")</f>
        <v>0</v>
      </c>
      <c r="AA79" s="31">
        <f t="shared" si="3"/>
        <v>0</v>
      </c>
    </row>
    <row r="80" spans="1:27" x14ac:dyDescent="0.25">
      <c r="A80" t="str">
        <f t="shared" si="2"/>
        <v>1250525971</v>
      </c>
      <c r="B80">
        <v>71</v>
      </c>
      <c r="C80">
        <v>1250525971</v>
      </c>
      <c r="D80" t="s">
        <v>42</v>
      </c>
      <c r="E80" t="s">
        <v>43</v>
      </c>
      <c r="F80">
        <v>56650</v>
      </c>
      <c r="G80" s="2">
        <v>44105</v>
      </c>
      <c r="H80" s="3">
        <v>0.59714120370370372</v>
      </c>
      <c r="I80" t="s">
        <v>60</v>
      </c>
      <c r="J80">
        <v>-79831295001</v>
      </c>
      <c r="K80" s="4" t="s">
        <v>101</v>
      </c>
      <c r="N80" t="str">
        <f>IFERROR(IFERROR(VLOOKUP($A80,'K-NETT'!$A$1:$AF$37898,1,FALSE),VLOOKUP($A80,'K-Wallet'!$A$1:$M$5000,1,FALSE)),"NOT VALID")</f>
        <v>1250525971</v>
      </c>
      <c r="O80" t="str">
        <f>IFERROR(IFERROR(VLOOKUP($A80,'K-NETT'!$A$1:$AF$37898,11,FALSE),VLOOKUP($A80,'K-Wallet'!$A$1:$M$5000,0,FALSE)),"NOT VALID")</f>
        <v>MME2010000651</v>
      </c>
      <c r="P80" t="str">
        <f>IFERROR(IFERROR(VLOOKUP($A80,'K-NETT'!$A$1:$AF$37898,14,FALSE),VLOOKUP($A80,'K-Wallet'!$A$1:$M$5000,8,FALSE)),"NOT VALID")</f>
        <v>IDJHAMA10382</v>
      </c>
      <c r="Q80" t="str">
        <f>IFERROR(IFERROR(VLOOKUP($A80,'K-NETT'!$A$1:$AF$37898,15,FALSE),VLOOKUP($A80,'K-Wallet'!$A$1:$M$5000,9,FALSE)),"NOT VALID")</f>
        <v>DWI SRI GUNANTI</v>
      </c>
      <c r="R80">
        <f>IFERROR(IFERROR(VLOOKUP($A80,'K-NETT'!$A$1:$AF$37898,16,FALSE),VLOOKUP($A80,'K-Wallet'!$A$1:$M$5000,0,FALSE)),"NOT VALID")</f>
        <v>50000</v>
      </c>
      <c r="S80">
        <f>IFERROR(IFERROR(VLOOKUP($A80,'K-NETT'!$A$1:$AF$37898,17,FALSE),VLOOKUP($A80,'K-Wallet'!$A$1:$M$5000,0,FALSE)),"NOT VALID")</f>
        <v>6650</v>
      </c>
      <c r="T80">
        <f>IFERROR(IFERROR(VLOOKUP($A80,'K-NETT'!$A$1:$AF$37898,18,FALSE),VLOOKUP($A80,'K-Wallet'!$A$1:$M$5000,0,FALSE)),"NOT VALID")</f>
        <v>0</v>
      </c>
      <c r="U80">
        <f>IFERROR(IFERROR(VLOOKUP($A80,'K-NETT'!$A$1:$AF$37898,19,FALSE),VLOOKUP($A80,'K-Wallet'!$A$1:$M$5000,0,FALSE)),"NOT VALID")</f>
        <v>0</v>
      </c>
      <c r="V80">
        <f>IFERROR(IFERROR(VLOOKUP($A80,'K-NETT'!$A$1:$AF$37898,20,FALSE),VLOOKUP($A80,'K-Wallet'!$A$1:$M$5000,0,FALSE)),"NOT VALID")</f>
        <v>0</v>
      </c>
      <c r="W80">
        <f>IFERROR(IFERROR(VLOOKUP($A80,'K-NETT'!$A$1:$AF$37898,22,FALSE),VLOOKUP($A80,'K-Wallet'!$A$1:$M$5000,0,FALSE)),"NOT VALID")</f>
        <v>0</v>
      </c>
      <c r="X80">
        <f>IFERROR(IFERROR(VLOOKUP($A80,'K-NETT'!$A$1:$AF$37898,23,FALSE),VLOOKUP($A80,'K-Wallet'!$A$1:$M$5000,0,FALSE)),"NOT VALID")</f>
        <v>0</v>
      </c>
      <c r="Y80">
        <f>IFERROR(IFERROR(VLOOKUP($A80,'K-NETT'!$A$1:$AF$37898,26,FALSE),VLOOKUP($A80,'K-Wallet'!$A$1:$M$5000,0,FALSE)),"NOT VALID")</f>
        <v>56650</v>
      </c>
      <c r="Z80">
        <f>IFERROR(IFERROR(VLOOKUP($A80,'K-NETT'!$A$1:$AF$37898,30,FALSE),VLOOKUP($A80,'K-Wallet'!$A$1:$M$5000,11,FALSE)),"NOT VALID")</f>
        <v>0</v>
      </c>
      <c r="AA80" s="31">
        <f t="shared" si="3"/>
        <v>0</v>
      </c>
    </row>
    <row r="81" spans="1:27" x14ac:dyDescent="0.25">
      <c r="A81" t="str">
        <f t="shared" si="2"/>
        <v>1473425832</v>
      </c>
      <c r="B81">
        <v>72</v>
      </c>
      <c r="C81">
        <v>1473425832</v>
      </c>
      <c r="D81" t="s">
        <v>42</v>
      </c>
      <c r="E81" t="s">
        <v>43</v>
      </c>
      <c r="F81">
        <v>56650</v>
      </c>
      <c r="G81" s="2">
        <v>44105</v>
      </c>
      <c r="H81" s="3">
        <v>0.59837962962962965</v>
      </c>
      <c r="I81" t="s">
        <v>60</v>
      </c>
      <c r="J81">
        <v>-79831893801</v>
      </c>
      <c r="K81" s="4" t="s">
        <v>101</v>
      </c>
      <c r="N81" t="str">
        <f>IFERROR(IFERROR(VLOOKUP($A81,'K-NETT'!$A$1:$AF$37898,1,FALSE),VLOOKUP($A81,'K-Wallet'!$A$1:$M$5000,1,FALSE)),"NOT VALID")</f>
        <v>1473425832</v>
      </c>
      <c r="O81" t="str">
        <f>IFERROR(IFERROR(VLOOKUP($A81,'K-NETT'!$A$1:$AF$37898,11,FALSE),VLOOKUP($A81,'K-Wallet'!$A$1:$M$5000,0,FALSE)),"NOT VALID")</f>
        <v>MME2010000653</v>
      </c>
      <c r="P81" t="str">
        <f>IFERROR(IFERROR(VLOOKUP($A81,'K-NETT'!$A$1:$AF$37898,14,FALSE),VLOOKUP($A81,'K-Wallet'!$A$1:$M$5000,8,FALSE)),"NOT VALID")</f>
        <v>IDJHAMA10383</v>
      </c>
      <c r="Q81" t="str">
        <f>IFERROR(IFERROR(VLOOKUP($A81,'K-NETT'!$A$1:$AF$37898,15,FALSE),VLOOKUP($A81,'K-Wallet'!$A$1:$M$5000,9,FALSE)),"NOT VALID")</f>
        <v>UMI RACHMASARI</v>
      </c>
      <c r="R81">
        <f>IFERROR(IFERROR(VLOOKUP($A81,'K-NETT'!$A$1:$AF$37898,16,FALSE),VLOOKUP($A81,'K-Wallet'!$A$1:$M$5000,0,FALSE)),"NOT VALID")</f>
        <v>50000</v>
      </c>
      <c r="S81">
        <f>IFERROR(IFERROR(VLOOKUP($A81,'K-NETT'!$A$1:$AF$37898,17,FALSE),VLOOKUP($A81,'K-Wallet'!$A$1:$M$5000,0,FALSE)),"NOT VALID")</f>
        <v>6650</v>
      </c>
      <c r="T81">
        <f>IFERROR(IFERROR(VLOOKUP($A81,'K-NETT'!$A$1:$AF$37898,18,FALSE),VLOOKUP($A81,'K-Wallet'!$A$1:$M$5000,0,FALSE)),"NOT VALID")</f>
        <v>0</v>
      </c>
      <c r="U81">
        <f>IFERROR(IFERROR(VLOOKUP($A81,'K-NETT'!$A$1:$AF$37898,19,FALSE),VLOOKUP($A81,'K-Wallet'!$A$1:$M$5000,0,FALSE)),"NOT VALID")</f>
        <v>0</v>
      </c>
      <c r="V81">
        <f>IFERROR(IFERROR(VLOOKUP($A81,'K-NETT'!$A$1:$AF$37898,20,FALSE),VLOOKUP($A81,'K-Wallet'!$A$1:$M$5000,0,FALSE)),"NOT VALID")</f>
        <v>0</v>
      </c>
      <c r="W81">
        <f>IFERROR(IFERROR(VLOOKUP($A81,'K-NETT'!$A$1:$AF$37898,22,FALSE),VLOOKUP($A81,'K-Wallet'!$A$1:$M$5000,0,FALSE)),"NOT VALID")</f>
        <v>0</v>
      </c>
      <c r="X81">
        <f>IFERROR(IFERROR(VLOOKUP($A81,'K-NETT'!$A$1:$AF$37898,23,FALSE),VLOOKUP($A81,'K-Wallet'!$A$1:$M$5000,0,FALSE)),"NOT VALID")</f>
        <v>0</v>
      </c>
      <c r="Y81">
        <f>IFERROR(IFERROR(VLOOKUP($A81,'K-NETT'!$A$1:$AF$37898,26,FALSE),VLOOKUP($A81,'K-Wallet'!$A$1:$M$5000,0,FALSE)),"NOT VALID")</f>
        <v>56650</v>
      </c>
      <c r="Z81">
        <f>IFERROR(IFERROR(VLOOKUP($A81,'K-NETT'!$A$1:$AF$37898,30,FALSE),VLOOKUP($A81,'K-Wallet'!$A$1:$M$5000,11,FALSE)),"NOT VALID")</f>
        <v>0</v>
      </c>
      <c r="AA81" s="31">
        <f t="shared" si="3"/>
        <v>0</v>
      </c>
    </row>
    <row r="82" spans="1:27" x14ac:dyDescent="0.25">
      <c r="A82" t="str">
        <f t="shared" si="2"/>
        <v>1024325900</v>
      </c>
      <c r="B82">
        <v>73</v>
      </c>
      <c r="C82">
        <v>1024325900</v>
      </c>
      <c r="D82" t="s">
        <v>42</v>
      </c>
      <c r="E82" t="s">
        <v>43</v>
      </c>
      <c r="F82">
        <v>56650</v>
      </c>
      <c r="G82" s="2">
        <v>44105</v>
      </c>
      <c r="H82" s="3">
        <v>0.59902777777777783</v>
      </c>
      <c r="I82" t="s">
        <v>60</v>
      </c>
      <c r="J82">
        <v>-79832182001</v>
      </c>
      <c r="K82" s="4" t="s">
        <v>101</v>
      </c>
      <c r="N82" t="str">
        <f>IFERROR(IFERROR(VLOOKUP($A82,'K-NETT'!$A$1:$AF$37898,1,FALSE),VLOOKUP($A82,'K-Wallet'!$A$1:$M$5000,1,FALSE)),"NOT VALID")</f>
        <v>1024325900</v>
      </c>
      <c r="O82" t="str">
        <f>IFERROR(IFERROR(VLOOKUP($A82,'K-NETT'!$A$1:$AF$37898,11,FALSE),VLOOKUP($A82,'K-Wallet'!$A$1:$M$5000,0,FALSE)),"NOT VALID")</f>
        <v>MME2010000654</v>
      </c>
      <c r="P82" t="str">
        <f>IFERROR(IFERROR(VLOOKUP($A82,'K-NETT'!$A$1:$AF$37898,14,FALSE),VLOOKUP($A82,'K-Wallet'!$A$1:$M$5000,8,FALSE)),"NOT VALID")</f>
        <v>IDJHAMA10384</v>
      </c>
      <c r="Q82" t="str">
        <f>IFERROR(IFERROR(VLOOKUP($A82,'K-NETT'!$A$1:$AF$37898,15,FALSE),VLOOKUP($A82,'K-Wallet'!$A$1:$M$5000,9,FALSE)),"NOT VALID")</f>
        <v>WITRI OKTAWURI AMD</v>
      </c>
      <c r="R82">
        <f>IFERROR(IFERROR(VLOOKUP($A82,'K-NETT'!$A$1:$AF$37898,16,FALSE),VLOOKUP($A82,'K-Wallet'!$A$1:$M$5000,0,FALSE)),"NOT VALID")</f>
        <v>50000</v>
      </c>
      <c r="S82">
        <f>IFERROR(IFERROR(VLOOKUP($A82,'K-NETT'!$A$1:$AF$37898,17,FALSE),VLOOKUP($A82,'K-Wallet'!$A$1:$M$5000,0,FALSE)),"NOT VALID")</f>
        <v>6650</v>
      </c>
      <c r="T82">
        <f>IFERROR(IFERROR(VLOOKUP($A82,'K-NETT'!$A$1:$AF$37898,18,FALSE),VLOOKUP($A82,'K-Wallet'!$A$1:$M$5000,0,FALSE)),"NOT VALID")</f>
        <v>0</v>
      </c>
      <c r="U82">
        <f>IFERROR(IFERROR(VLOOKUP($A82,'K-NETT'!$A$1:$AF$37898,19,FALSE),VLOOKUP($A82,'K-Wallet'!$A$1:$M$5000,0,FALSE)),"NOT VALID")</f>
        <v>0</v>
      </c>
      <c r="V82">
        <f>IFERROR(IFERROR(VLOOKUP($A82,'K-NETT'!$A$1:$AF$37898,20,FALSE),VLOOKUP($A82,'K-Wallet'!$A$1:$M$5000,0,FALSE)),"NOT VALID")</f>
        <v>0</v>
      </c>
      <c r="W82">
        <f>IFERROR(IFERROR(VLOOKUP($A82,'K-NETT'!$A$1:$AF$37898,22,FALSE),VLOOKUP($A82,'K-Wallet'!$A$1:$M$5000,0,FALSE)),"NOT VALID")</f>
        <v>0</v>
      </c>
      <c r="X82">
        <f>IFERROR(IFERROR(VLOOKUP($A82,'K-NETT'!$A$1:$AF$37898,23,FALSE),VLOOKUP($A82,'K-Wallet'!$A$1:$M$5000,0,FALSE)),"NOT VALID")</f>
        <v>0</v>
      </c>
      <c r="Y82">
        <f>IFERROR(IFERROR(VLOOKUP($A82,'K-NETT'!$A$1:$AF$37898,26,FALSE),VLOOKUP($A82,'K-Wallet'!$A$1:$M$5000,0,FALSE)),"NOT VALID")</f>
        <v>56650</v>
      </c>
      <c r="Z82">
        <f>IFERROR(IFERROR(VLOOKUP($A82,'K-NETT'!$A$1:$AF$37898,30,FALSE),VLOOKUP($A82,'K-Wallet'!$A$1:$M$5000,11,FALSE)),"NOT VALID")</f>
        <v>0</v>
      </c>
      <c r="AA82" s="31">
        <f t="shared" si="3"/>
        <v>0</v>
      </c>
    </row>
    <row r="83" spans="1:27" x14ac:dyDescent="0.25">
      <c r="A83" t="str">
        <f t="shared" si="2"/>
        <v>152796397</v>
      </c>
      <c r="B83">
        <v>74</v>
      </c>
      <c r="C83">
        <v>152796397</v>
      </c>
      <c r="D83" t="s">
        <v>987</v>
      </c>
      <c r="E83" t="s">
        <v>43</v>
      </c>
      <c r="F83">
        <v>500000</v>
      </c>
      <c r="G83" s="2">
        <v>44105</v>
      </c>
      <c r="H83" s="3">
        <v>0.6001967592592593</v>
      </c>
      <c r="I83" t="s">
        <v>44</v>
      </c>
      <c r="J83">
        <v>-79832746201</v>
      </c>
      <c r="K83" s="4" t="s">
        <v>101</v>
      </c>
      <c r="N83" t="str">
        <f>IFERROR(IFERROR(VLOOKUP($A83,'K-NETT'!$A$1:$AF$37898,1,FALSE),VLOOKUP($A83,'K-Wallet'!$A$1:$M$5000,1,FALSE)),"NOT VALID")</f>
        <v>152796397</v>
      </c>
      <c r="O83" t="str">
        <f>IFERROR(IFERROR(VLOOKUP($A83,'K-NETT'!$A$1:$AF$37898,11,FALSE),VLOOKUP($A83,'K-Wallet'!$A$1:$M$5000,0,FALSE)),"NOT VALID")</f>
        <v>NOT VALID</v>
      </c>
      <c r="P83" t="str">
        <f>IFERROR(IFERROR(VLOOKUP($A83,'K-NETT'!$A$1:$AF$37898,14,FALSE),VLOOKUP($A83,'K-Wallet'!$A$1:$M$5000,8,FALSE)),"NOT VALID")</f>
        <v>IDSPAAA96351</v>
      </c>
      <c r="Q83" t="str">
        <f>IFERROR(IFERROR(VLOOKUP($A83,'K-NETT'!$A$1:$AF$37898,15,FALSE),VLOOKUP($A83,'K-Wallet'!$A$1:$M$5000,9,FALSE)),"NOT VALID")</f>
        <v>DONNYSTEVENMASSIE</v>
      </c>
      <c r="R83" t="str">
        <f>IFERROR(IFERROR(VLOOKUP($A83,'K-NETT'!$A$1:$AF$37898,16,FALSE),VLOOKUP($A83,'K-Wallet'!$A$1:$M$5000,0,FALSE)),"NOT VALID")</f>
        <v>NOT VALID</v>
      </c>
      <c r="S83" t="str">
        <f>IFERROR(IFERROR(VLOOKUP($A83,'K-NETT'!$A$1:$AF$37898,17,FALSE),VLOOKUP($A83,'K-Wallet'!$A$1:$M$5000,0,FALSE)),"NOT VALID")</f>
        <v>NOT VALID</v>
      </c>
      <c r="T83" t="str">
        <f>IFERROR(IFERROR(VLOOKUP($A83,'K-NETT'!$A$1:$AF$37898,18,FALSE),VLOOKUP($A83,'K-Wallet'!$A$1:$M$5000,0,FALSE)),"NOT VALID")</f>
        <v>NOT VALID</v>
      </c>
      <c r="U83" t="str">
        <f>IFERROR(IFERROR(VLOOKUP($A83,'K-NETT'!$A$1:$AF$37898,19,FALSE),VLOOKUP($A83,'K-Wallet'!$A$1:$M$5000,0,FALSE)),"NOT VALID")</f>
        <v>NOT VALID</v>
      </c>
      <c r="V83" t="str">
        <f>IFERROR(IFERROR(VLOOKUP($A83,'K-NETT'!$A$1:$AF$37898,20,FALSE),VLOOKUP($A83,'K-Wallet'!$A$1:$M$5000,0,FALSE)),"NOT VALID")</f>
        <v>NOT VALID</v>
      </c>
      <c r="W83" t="str">
        <f>IFERROR(IFERROR(VLOOKUP($A83,'K-NETT'!$A$1:$AF$37898,22,FALSE),VLOOKUP($A83,'K-Wallet'!$A$1:$M$5000,0,FALSE)),"NOT VALID")</f>
        <v>NOT VALID</v>
      </c>
      <c r="X83" t="str">
        <f>IFERROR(IFERROR(VLOOKUP($A83,'K-NETT'!$A$1:$AF$37898,23,FALSE),VLOOKUP($A83,'K-Wallet'!$A$1:$M$5000,0,FALSE)),"NOT VALID")</f>
        <v>NOT VALID</v>
      </c>
      <c r="Y83" t="str">
        <f>IFERROR(IFERROR(VLOOKUP($A83,'K-NETT'!$A$1:$AF$37898,26,FALSE),VLOOKUP($A83,'K-Wallet'!$A$1:$M$5000,0,FALSE)),"NOT VALID")</f>
        <v>NOT VALID</v>
      </c>
      <c r="Z83" t="str">
        <f>IFERROR(IFERROR(VLOOKUP($A83,'K-NETT'!$A$1:$AF$37898,30,FALSE),VLOOKUP($A83,'K-Wallet'!$A$1:$M$5000,11,FALSE)),"NOT VALID")</f>
        <v xml:space="preserve"> TOP UP K-WALLET</v>
      </c>
      <c r="AA83" s="31" t="e">
        <f t="shared" si="3"/>
        <v>#VALUE!</v>
      </c>
    </row>
    <row r="84" spans="1:27" x14ac:dyDescent="0.25">
      <c r="A84" t="str">
        <f t="shared" si="2"/>
        <v>1520735469</v>
      </c>
      <c r="B84">
        <v>75</v>
      </c>
      <c r="C84">
        <v>1520735469</v>
      </c>
      <c r="D84" t="s">
        <v>42</v>
      </c>
      <c r="E84" t="s">
        <v>43</v>
      </c>
      <c r="F84">
        <v>1225650</v>
      </c>
      <c r="G84" s="2">
        <v>44105</v>
      </c>
      <c r="H84" s="3">
        <v>0.60263888888888884</v>
      </c>
      <c r="I84" t="s">
        <v>46</v>
      </c>
      <c r="J84">
        <v>-79833609301</v>
      </c>
      <c r="K84" s="4" t="s">
        <v>101</v>
      </c>
      <c r="N84" t="str">
        <f>IFERROR(IFERROR(VLOOKUP($A84,'K-NETT'!$A$1:$AF$37898,1,FALSE),VLOOKUP($A84,'K-Wallet'!$A$1:$M$5000,1,FALSE)),"NOT VALID")</f>
        <v>1520735469</v>
      </c>
      <c r="O84" t="str">
        <f>IFERROR(IFERROR(VLOOKUP($A84,'K-NETT'!$A$1:$AF$37898,11,FALSE),VLOOKUP($A84,'K-Wallet'!$A$1:$M$5000,0,FALSE)),"NOT VALID")</f>
        <v>CNE2010000656</v>
      </c>
      <c r="P84" t="str">
        <f>IFERROR(IFERROR(VLOOKUP($A84,'K-NETT'!$A$1:$AF$37898,14,FALSE),VLOOKUP($A84,'K-Wallet'!$A$1:$M$5000,8,FALSE)),"NOT VALID")</f>
        <v>EID607235</v>
      </c>
      <c r="Q84" t="str">
        <f>IFERROR(IFERROR(VLOOKUP($A84,'K-NETT'!$A$1:$AF$37898,15,FALSE),VLOOKUP($A84,'K-Wallet'!$A$1:$M$5000,9,FALSE)),"NOT VALID")</f>
        <v>ARWANI S.KOM</v>
      </c>
      <c r="R84">
        <f>IFERROR(IFERROR(VLOOKUP($A84,'K-NETT'!$A$1:$AF$37898,16,FALSE),VLOOKUP($A84,'K-Wallet'!$A$1:$M$5000,0,FALSE)),"NOT VALID")</f>
        <v>1095000</v>
      </c>
      <c r="S84">
        <f>IFERROR(IFERROR(VLOOKUP($A84,'K-NETT'!$A$1:$AF$37898,17,FALSE),VLOOKUP($A84,'K-Wallet'!$A$1:$M$5000,0,FALSE)),"NOT VALID")</f>
        <v>6650</v>
      </c>
      <c r="T84">
        <f>IFERROR(IFERROR(VLOOKUP($A84,'K-NETT'!$A$1:$AF$37898,18,FALSE),VLOOKUP($A84,'K-Wallet'!$A$1:$M$5000,0,FALSE)),"NOT VALID")</f>
        <v>124000</v>
      </c>
      <c r="U84">
        <f>IFERROR(IFERROR(VLOOKUP($A84,'K-NETT'!$A$1:$AF$37898,19,FALSE),VLOOKUP($A84,'K-Wallet'!$A$1:$M$5000,0,FALSE)),"NOT VALID")</f>
        <v>0</v>
      </c>
      <c r="V84">
        <f>IFERROR(IFERROR(VLOOKUP($A84,'K-NETT'!$A$1:$AF$37898,20,FALSE),VLOOKUP($A84,'K-Wallet'!$A$1:$M$5000,0,FALSE)),"NOT VALID")</f>
        <v>0</v>
      </c>
      <c r="W84">
        <f>IFERROR(IFERROR(VLOOKUP($A84,'K-NETT'!$A$1:$AF$37898,22,FALSE),VLOOKUP($A84,'K-Wallet'!$A$1:$M$5000,0,FALSE)),"NOT VALID")</f>
        <v>0</v>
      </c>
      <c r="X84">
        <f>IFERROR(IFERROR(VLOOKUP($A84,'K-NETT'!$A$1:$AF$37898,23,FALSE),VLOOKUP($A84,'K-Wallet'!$A$1:$M$5000,0,FALSE)),"NOT VALID")</f>
        <v>0</v>
      </c>
      <c r="Y84">
        <f>IFERROR(IFERROR(VLOOKUP($A84,'K-NETT'!$A$1:$AF$37898,26,FALSE),VLOOKUP($A84,'K-Wallet'!$A$1:$M$5000,0,FALSE)),"NOT VALID")</f>
        <v>1225650</v>
      </c>
      <c r="Z84">
        <f>IFERROR(IFERROR(VLOOKUP($A84,'K-NETT'!$A$1:$AF$37898,30,FALSE),VLOOKUP($A84,'K-Wallet'!$A$1:$M$5000,11,FALSE)),"NOT VALID")</f>
        <v>0</v>
      </c>
      <c r="AA84" s="31">
        <f t="shared" si="3"/>
        <v>0</v>
      </c>
    </row>
    <row r="85" spans="1:27" x14ac:dyDescent="0.25">
      <c r="A85" t="str">
        <f t="shared" si="2"/>
        <v>1327735637</v>
      </c>
      <c r="B85">
        <v>76</v>
      </c>
      <c r="C85">
        <v>1327735637</v>
      </c>
      <c r="D85" t="s">
        <v>42</v>
      </c>
      <c r="E85" t="s">
        <v>43</v>
      </c>
      <c r="F85">
        <v>1074650</v>
      </c>
      <c r="G85" s="2">
        <v>44105</v>
      </c>
      <c r="H85" s="3">
        <v>0.60853009259259261</v>
      </c>
      <c r="I85" t="s">
        <v>44</v>
      </c>
      <c r="J85">
        <v>-79836850601</v>
      </c>
      <c r="K85" s="4" t="s">
        <v>101</v>
      </c>
      <c r="N85" t="str">
        <f>IFERROR(IFERROR(VLOOKUP($A85,'K-NETT'!$A$1:$AF$37898,1,FALSE),VLOOKUP($A85,'K-Wallet'!$A$1:$M$5000,1,FALSE)),"NOT VALID")</f>
        <v>1327735637</v>
      </c>
      <c r="O85" t="str">
        <f>IFERROR(IFERROR(VLOOKUP($A85,'K-NETT'!$A$1:$AF$37898,11,FALSE),VLOOKUP($A85,'K-Wallet'!$A$1:$M$5000,0,FALSE)),"NOT VALID")</f>
        <v>CNE2010000659</v>
      </c>
      <c r="P85" t="str">
        <f>IFERROR(IFERROR(VLOOKUP($A85,'K-NETT'!$A$1:$AF$37898,14,FALSE),VLOOKUP($A85,'K-Wallet'!$A$1:$M$5000,8,FALSE)),"NOT VALID")</f>
        <v>IDBNALA01180</v>
      </c>
      <c r="Q85" t="str">
        <f>IFERROR(IFERROR(VLOOKUP($A85,'K-NETT'!$A$1:$AF$37898,15,FALSE),VLOOKUP($A85,'K-Wallet'!$A$1:$M$5000,9,FALSE)),"NOT VALID")</f>
        <v>ADI WARISTIYO</v>
      </c>
      <c r="R85">
        <f>IFERROR(IFERROR(VLOOKUP($A85,'K-NETT'!$A$1:$AF$37898,16,FALSE),VLOOKUP($A85,'K-Wallet'!$A$1:$M$5000,0,FALSE)),"NOT VALID")</f>
        <v>1050000</v>
      </c>
      <c r="S85">
        <f>IFERROR(IFERROR(VLOOKUP($A85,'K-NETT'!$A$1:$AF$37898,17,FALSE),VLOOKUP($A85,'K-Wallet'!$A$1:$M$5000,0,FALSE)),"NOT VALID")</f>
        <v>6650</v>
      </c>
      <c r="T85">
        <f>IFERROR(IFERROR(VLOOKUP($A85,'K-NETT'!$A$1:$AF$37898,18,FALSE),VLOOKUP($A85,'K-Wallet'!$A$1:$M$5000,0,FALSE)),"NOT VALID")</f>
        <v>18000</v>
      </c>
      <c r="U85">
        <f>IFERROR(IFERROR(VLOOKUP($A85,'K-NETT'!$A$1:$AF$37898,19,FALSE),VLOOKUP($A85,'K-Wallet'!$A$1:$M$5000,0,FALSE)),"NOT VALID")</f>
        <v>0</v>
      </c>
      <c r="V85">
        <f>IFERROR(IFERROR(VLOOKUP($A85,'K-NETT'!$A$1:$AF$37898,20,FALSE),VLOOKUP($A85,'K-Wallet'!$A$1:$M$5000,0,FALSE)),"NOT VALID")</f>
        <v>0</v>
      </c>
      <c r="W85">
        <f>IFERROR(IFERROR(VLOOKUP($A85,'K-NETT'!$A$1:$AF$37898,22,FALSE),VLOOKUP($A85,'K-Wallet'!$A$1:$M$5000,0,FALSE)),"NOT VALID")</f>
        <v>0</v>
      </c>
      <c r="X85">
        <f>IFERROR(IFERROR(VLOOKUP($A85,'K-NETT'!$A$1:$AF$37898,23,FALSE),VLOOKUP($A85,'K-Wallet'!$A$1:$M$5000,0,FALSE)),"NOT VALID")</f>
        <v>0</v>
      </c>
      <c r="Y85">
        <f>IFERROR(IFERROR(VLOOKUP($A85,'K-NETT'!$A$1:$AF$37898,26,FALSE),VLOOKUP($A85,'K-Wallet'!$A$1:$M$5000,0,FALSE)),"NOT VALID")</f>
        <v>1074650</v>
      </c>
      <c r="Z85">
        <f>IFERROR(IFERROR(VLOOKUP($A85,'K-NETT'!$A$1:$AF$37898,30,FALSE),VLOOKUP($A85,'K-Wallet'!$A$1:$M$5000,11,FALSE)),"NOT VALID")</f>
        <v>0</v>
      </c>
      <c r="AA85" s="31">
        <f t="shared" si="3"/>
        <v>0</v>
      </c>
    </row>
    <row r="86" spans="1:27" x14ac:dyDescent="0.25">
      <c r="A86" t="str">
        <f t="shared" si="2"/>
        <v>1362835417</v>
      </c>
      <c r="B86">
        <v>77</v>
      </c>
      <c r="C86">
        <v>1362835417</v>
      </c>
      <c r="D86" t="s">
        <v>42</v>
      </c>
      <c r="E86" t="s">
        <v>43</v>
      </c>
      <c r="F86">
        <v>635650</v>
      </c>
      <c r="G86" s="2">
        <v>44105</v>
      </c>
      <c r="H86" s="3">
        <v>0.61568287037037039</v>
      </c>
      <c r="I86" t="s">
        <v>44</v>
      </c>
      <c r="J86">
        <v>-79840282701</v>
      </c>
      <c r="K86" s="4" t="s">
        <v>101</v>
      </c>
      <c r="N86" t="str">
        <f>IFERROR(IFERROR(VLOOKUP($A86,'K-NETT'!$A$1:$AF$37898,1,FALSE),VLOOKUP($A86,'K-Wallet'!$A$1:$M$5000,1,FALSE)),"NOT VALID")</f>
        <v>1362835417</v>
      </c>
      <c r="O86" t="str">
        <f>IFERROR(IFERROR(VLOOKUP($A86,'K-NETT'!$A$1:$AF$37898,11,FALSE),VLOOKUP($A86,'K-Wallet'!$A$1:$M$5000,0,FALSE)),"NOT VALID")</f>
        <v>CNE2010000665</v>
      </c>
      <c r="P86" t="str">
        <f>IFERROR(IFERROR(VLOOKUP($A86,'K-NETT'!$A$1:$AF$37898,14,FALSE),VLOOKUP($A86,'K-Wallet'!$A$1:$M$5000,8,FALSE)),"NOT VALID")</f>
        <v>IDSPAAB32016</v>
      </c>
      <c r="Q86" t="str">
        <f>IFERROR(IFERROR(VLOOKUP($A86,'K-NETT'!$A$1:$AF$37898,15,FALSE),VLOOKUP($A86,'K-Wallet'!$A$1:$M$5000,9,FALSE)),"NOT VALID")</f>
        <v>DIAN RAHMAWATI</v>
      </c>
      <c r="R86">
        <f>IFERROR(IFERROR(VLOOKUP($A86,'K-NETT'!$A$1:$AF$37898,16,FALSE),VLOOKUP($A86,'K-Wallet'!$A$1:$M$5000,0,FALSE)),"NOT VALID")</f>
        <v>620000</v>
      </c>
      <c r="S86">
        <f>IFERROR(IFERROR(VLOOKUP($A86,'K-NETT'!$A$1:$AF$37898,17,FALSE),VLOOKUP($A86,'K-Wallet'!$A$1:$M$5000,0,FALSE)),"NOT VALID")</f>
        <v>6650</v>
      </c>
      <c r="T86">
        <f>IFERROR(IFERROR(VLOOKUP($A86,'K-NETT'!$A$1:$AF$37898,18,FALSE),VLOOKUP($A86,'K-Wallet'!$A$1:$M$5000,0,FALSE)),"NOT VALID")</f>
        <v>9000</v>
      </c>
      <c r="U86">
        <f>IFERROR(IFERROR(VLOOKUP($A86,'K-NETT'!$A$1:$AF$37898,19,FALSE),VLOOKUP($A86,'K-Wallet'!$A$1:$M$5000,0,FALSE)),"NOT VALID")</f>
        <v>0</v>
      </c>
      <c r="V86">
        <f>IFERROR(IFERROR(VLOOKUP($A86,'K-NETT'!$A$1:$AF$37898,20,FALSE),VLOOKUP($A86,'K-Wallet'!$A$1:$M$5000,0,FALSE)),"NOT VALID")</f>
        <v>0</v>
      </c>
      <c r="W86">
        <f>IFERROR(IFERROR(VLOOKUP($A86,'K-NETT'!$A$1:$AF$37898,22,FALSE),VLOOKUP($A86,'K-Wallet'!$A$1:$M$5000,0,FALSE)),"NOT VALID")</f>
        <v>0</v>
      </c>
      <c r="X86">
        <f>IFERROR(IFERROR(VLOOKUP($A86,'K-NETT'!$A$1:$AF$37898,23,FALSE),VLOOKUP($A86,'K-Wallet'!$A$1:$M$5000,0,FALSE)),"NOT VALID")</f>
        <v>0</v>
      </c>
      <c r="Y86">
        <f>IFERROR(IFERROR(VLOOKUP($A86,'K-NETT'!$A$1:$AF$37898,26,FALSE),VLOOKUP($A86,'K-Wallet'!$A$1:$M$5000,0,FALSE)),"NOT VALID")</f>
        <v>635650</v>
      </c>
      <c r="Z86">
        <f>IFERROR(IFERROR(VLOOKUP($A86,'K-NETT'!$A$1:$AF$37898,30,FALSE),VLOOKUP($A86,'K-Wallet'!$A$1:$M$5000,11,FALSE)),"NOT VALID")</f>
        <v>0</v>
      </c>
      <c r="AA86" s="31">
        <f t="shared" si="3"/>
        <v>0</v>
      </c>
    </row>
    <row r="87" spans="1:27" x14ac:dyDescent="0.25">
      <c r="A87" t="str">
        <f t="shared" si="2"/>
        <v>1952045148</v>
      </c>
      <c r="B87">
        <v>78</v>
      </c>
      <c r="C87">
        <v>1952045148</v>
      </c>
      <c r="D87" t="s">
        <v>42</v>
      </c>
      <c r="E87" t="s">
        <v>43</v>
      </c>
      <c r="F87">
        <v>488650</v>
      </c>
      <c r="G87" s="2">
        <v>44105</v>
      </c>
      <c r="H87" s="3">
        <v>0.64070601851851849</v>
      </c>
      <c r="I87" t="s">
        <v>17130</v>
      </c>
      <c r="J87">
        <v>-79851974001</v>
      </c>
      <c r="K87" s="4" t="s">
        <v>101</v>
      </c>
      <c r="N87" t="str">
        <f>IFERROR(IFERROR(VLOOKUP($A87,'K-NETT'!$A$1:$AF$37898,1,FALSE),VLOOKUP($A87,'K-Wallet'!$A$1:$M$5000,1,FALSE)),"NOT VALID")</f>
        <v>1952045148</v>
      </c>
      <c r="O87" t="str">
        <f>IFERROR(IFERROR(VLOOKUP($A87,'K-NETT'!$A$1:$AF$37898,11,FALSE),VLOOKUP($A87,'K-Wallet'!$A$1:$M$5000,0,FALSE)),"NOT VALID")</f>
        <v>CNE2010000680</v>
      </c>
      <c r="P87" t="str">
        <f>IFERROR(IFERROR(VLOOKUP($A87,'K-NETT'!$A$1:$AF$37898,14,FALSE),VLOOKUP($A87,'K-Wallet'!$A$1:$M$5000,8,FALSE)),"NOT VALID")</f>
        <v>IDJTID028878</v>
      </c>
      <c r="Q87" t="str">
        <f>IFERROR(IFERROR(VLOOKUP($A87,'K-NETT'!$A$1:$AF$37898,15,FALSE),VLOOKUP($A87,'K-Wallet'!$A$1:$M$5000,9,FALSE)),"NOT VALID")</f>
        <v>ASEP</v>
      </c>
      <c r="R87">
        <f>IFERROR(IFERROR(VLOOKUP($A87,'K-NETT'!$A$1:$AF$37898,16,FALSE),VLOOKUP($A87,'K-Wallet'!$A$1:$M$5000,0,FALSE)),"NOT VALID")</f>
        <v>474000</v>
      </c>
      <c r="S87">
        <f>IFERROR(IFERROR(VLOOKUP($A87,'K-NETT'!$A$1:$AF$37898,17,FALSE),VLOOKUP($A87,'K-Wallet'!$A$1:$M$5000,0,FALSE)),"NOT VALID")</f>
        <v>6650</v>
      </c>
      <c r="T87">
        <f>IFERROR(IFERROR(VLOOKUP($A87,'K-NETT'!$A$1:$AF$37898,18,FALSE),VLOOKUP($A87,'K-Wallet'!$A$1:$M$5000,0,FALSE)),"NOT VALID")</f>
        <v>8000</v>
      </c>
      <c r="U87">
        <f>IFERROR(IFERROR(VLOOKUP($A87,'K-NETT'!$A$1:$AF$37898,19,FALSE),VLOOKUP($A87,'K-Wallet'!$A$1:$M$5000,0,FALSE)),"NOT VALID")</f>
        <v>0</v>
      </c>
      <c r="V87">
        <f>IFERROR(IFERROR(VLOOKUP($A87,'K-NETT'!$A$1:$AF$37898,20,FALSE),VLOOKUP($A87,'K-Wallet'!$A$1:$M$5000,0,FALSE)),"NOT VALID")</f>
        <v>0</v>
      </c>
      <c r="W87">
        <f>IFERROR(IFERROR(VLOOKUP($A87,'K-NETT'!$A$1:$AF$37898,22,FALSE),VLOOKUP($A87,'K-Wallet'!$A$1:$M$5000,0,FALSE)),"NOT VALID")</f>
        <v>0</v>
      </c>
      <c r="X87">
        <f>IFERROR(IFERROR(VLOOKUP($A87,'K-NETT'!$A$1:$AF$37898,23,FALSE),VLOOKUP($A87,'K-Wallet'!$A$1:$M$5000,0,FALSE)),"NOT VALID")</f>
        <v>0</v>
      </c>
      <c r="Y87">
        <f>IFERROR(IFERROR(VLOOKUP($A87,'K-NETT'!$A$1:$AF$37898,26,FALSE),VLOOKUP($A87,'K-Wallet'!$A$1:$M$5000,0,FALSE)),"NOT VALID")</f>
        <v>488650</v>
      </c>
      <c r="Z87">
        <f>IFERROR(IFERROR(VLOOKUP($A87,'K-NETT'!$A$1:$AF$37898,30,FALSE),VLOOKUP($A87,'K-Wallet'!$A$1:$M$5000,11,FALSE)),"NOT VALID")</f>
        <v>0</v>
      </c>
      <c r="AA87" s="31">
        <f t="shared" si="3"/>
        <v>0</v>
      </c>
    </row>
    <row r="88" spans="1:27" x14ac:dyDescent="0.25">
      <c r="A88" t="str">
        <f t="shared" si="2"/>
        <v>1992145664</v>
      </c>
      <c r="B88">
        <v>79</v>
      </c>
      <c r="C88">
        <v>1992145664</v>
      </c>
      <c r="D88" t="s">
        <v>42</v>
      </c>
      <c r="E88" t="s">
        <v>43</v>
      </c>
      <c r="F88">
        <v>646650</v>
      </c>
      <c r="G88" s="2">
        <v>44105</v>
      </c>
      <c r="H88" s="3">
        <v>0.64994212962962961</v>
      </c>
      <c r="I88" t="s">
        <v>44</v>
      </c>
      <c r="J88">
        <v>-79856328501</v>
      </c>
      <c r="K88" s="4" t="s">
        <v>101</v>
      </c>
      <c r="N88" t="str">
        <f>IFERROR(IFERROR(VLOOKUP($A88,'K-NETT'!$A$1:$AF$37898,1,FALSE),VLOOKUP($A88,'K-Wallet'!$A$1:$M$5000,1,FALSE)),"NOT VALID")</f>
        <v>1992145664</v>
      </c>
      <c r="O88" t="str">
        <f>IFERROR(IFERROR(VLOOKUP($A88,'K-NETT'!$A$1:$AF$37898,11,FALSE),VLOOKUP($A88,'K-Wallet'!$A$1:$M$5000,0,FALSE)),"NOT VALID")</f>
        <v>CNE2010000685</v>
      </c>
      <c r="P88" t="str">
        <f>IFERROR(IFERROR(VLOOKUP($A88,'K-NETT'!$A$1:$AF$37898,14,FALSE),VLOOKUP($A88,'K-Wallet'!$A$1:$M$5000,8,FALSE)),"NOT VALID")</f>
        <v>IDJTBZA02137</v>
      </c>
      <c r="Q88" t="str">
        <f>IFERROR(IFERROR(VLOOKUP($A88,'K-NETT'!$A$1:$AF$37898,15,FALSE),VLOOKUP($A88,'K-Wallet'!$A$1:$M$5000,9,FALSE)),"NOT VALID")</f>
        <v>IPAH MASRIPAH</v>
      </c>
      <c r="R88">
        <f>IFERROR(IFERROR(VLOOKUP($A88,'K-NETT'!$A$1:$AF$37898,16,FALSE),VLOOKUP($A88,'K-Wallet'!$A$1:$M$5000,0,FALSE)),"NOT VALID")</f>
        <v>620000</v>
      </c>
      <c r="S88">
        <f>IFERROR(IFERROR(VLOOKUP($A88,'K-NETT'!$A$1:$AF$37898,17,FALSE),VLOOKUP($A88,'K-Wallet'!$A$1:$M$5000,0,FALSE)),"NOT VALID")</f>
        <v>6650</v>
      </c>
      <c r="T88">
        <f>IFERROR(IFERROR(VLOOKUP($A88,'K-NETT'!$A$1:$AF$37898,18,FALSE),VLOOKUP($A88,'K-Wallet'!$A$1:$M$5000,0,FALSE)),"NOT VALID")</f>
        <v>20000</v>
      </c>
      <c r="U88">
        <f>IFERROR(IFERROR(VLOOKUP($A88,'K-NETT'!$A$1:$AF$37898,19,FALSE),VLOOKUP($A88,'K-Wallet'!$A$1:$M$5000,0,FALSE)),"NOT VALID")</f>
        <v>0</v>
      </c>
      <c r="V88">
        <f>IFERROR(IFERROR(VLOOKUP($A88,'K-NETT'!$A$1:$AF$37898,20,FALSE),VLOOKUP($A88,'K-Wallet'!$A$1:$M$5000,0,FALSE)),"NOT VALID")</f>
        <v>0</v>
      </c>
      <c r="W88">
        <f>IFERROR(IFERROR(VLOOKUP($A88,'K-NETT'!$A$1:$AF$37898,22,FALSE),VLOOKUP($A88,'K-Wallet'!$A$1:$M$5000,0,FALSE)),"NOT VALID")</f>
        <v>0</v>
      </c>
      <c r="X88">
        <f>IFERROR(IFERROR(VLOOKUP($A88,'K-NETT'!$A$1:$AF$37898,23,FALSE),VLOOKUP($A88,'K-Wallet'!$A$1:$M$5000,0,FALSE)),"NOT VALID")</f>
        <v>0</v>
      </c>
      <c r="Y88">
        <f>IFERROR(IFERROR(VLOOKUP($A88,'K-NETT'!$A$1:$AF$37898,26,FALSE),VLOOKUP($A88,'K-Wallet'!$A$1:$M$5000,0,FALSE)),"NOT VALID")</f>
        <v>646650</v>
      </c>
      <c r="Z88">
        <f>IFERROR(IFERROR(VLOOKUP($A88,'K-NETT'!$A$1:$AF$37898,30,FALSE),VLOOKUP($A88,'K-Wallet'!$A$1:$M$5000,11,FALSE)),"NOT VALID")</f>
        <v>0</v>
      </c>
      <c r="AA88" s="31">
        <f t="shared" si="3"/>
        <v>0</v>
      </c>
    </row>
    <row r="89" spans="1:27" x14ac:dyDescent="0.25">
      <c r="A89" t="str">
        <f t="shared" si="2"/>
        <v>1662935985</v>
      </c>
      <c r="B89">
        <v>80</v>
      </c>
      <c r="C89">
        <v>1662935985</v>
      </c>
      <c r="D89" t="s">
        <v>42</v>
      </c>
      <c r="E89" t="s">
        <v>43</v>
      </c>
      <c r="F89">
        <v>86650</v>
      </c>
      <c r="G89" s="2">
        <v>44105</v>
      </c>
      <c r="H89" s="3">
        <v>0.65216435185185184</v>
      </c>
      <c r="I89" t="s">
        <v>44</v>
      </c>
      <c r="J89">
        <v>-79857151301</v>
      </c>
      <c r="K89" s="4" t="s">
        <v>101</v>
      </c>
      <c r="N89" t="str">
        <f>IFERROR(IFERROR(VLOOKUP($A89,'K-NETT'!$A$1:$AF$37898,1,FALSE),VLOOKUP($A89,'K-Wallet'!$A$1:$M$5000,1,FALSE)),"NOT VALID")</f>
        <v>1662935985</v>
      </c>
      <c r="O89" t="str">
        <f>IFERROR(IFERROR(VLOOKUP($A89,'K-NETT'!$A$1:$AF$37898,11,FALSE),VLOOKUP($A89,'K-Wallet'!$A$1:$M$5000,0,FALSE)),"NOT VALID")</f>
        <v>NR72010000003</v>
      </c>
      <c r="P89" t="str">
        <f>IFERROR(IFERROR(VLOOKUP($A89,'K-NETT'!$A$1:$AF$37898,14,FALSE),VLOOKUP($A89,'K-Wallet'!$A$1:$M$5000,8,FALSE)),"NOT VALID")</f>
        <v>IDJTADA09211</v>
      </c>
      <c r="Q89" t="str">
        <f>IFERROR(IFERROR(VLOOKUP($A89,'K-NETT'!$A$1:$AF$37898,15,FALSE),VLOOKUP($A89,'K-Wallet'!$A$1:$M$5000,9,FALSE)),"NOT VALID")</f>
        <v>MAIZUL ELFI [-]</v>
      </c>
      <c r="R89">
        <f>IFERROR(IFERROR(VLOOKUP($A89,'K-NETT'!$A$1:$AF$37898,16,FALSE),VLOOKUP($A89,'K-Wallet'!$A$1:$M$5000,0,FALSE)),"NOT VALID")</f>
        <v>80000</v>
      </c>
      <c r="S89">
        <f>IFERROR(IFERROR(VLOOKUP($A89,'K-NETT'!$A$1:$AF$37898,17,FALSE),VLOOKUP($A89,'K-Wallet'!$A$1:$M$5000,0,FALSE)),"NOT VALID")</f>
        <v>6650</v>
      </c>
      <c r="T89">
        <f>IFERROR(IFERROR(VLOOKUP($A89,'K-NETT'!$A$1:$AF$37898,18,FALSE),VLOOKUP($A89,'K-Wallet'!$A$1:$M$5000,0,FALSE)),"NOT VALID")</f>
        <v>0</v>
      </c>
      <c r="U89">
        <f>IFERROR(IFERROR(VLOOKUP($A89,'K-NETT'!$A$1:$AF$37898,19,FALSE),VLOOKUP($A89,'K-Wallet'!$A$1:$M$5000,0,FALSE)),"NOT VALID")</f>
        <v>0</v>
      </c>
      <c r="V89">
        <f>IFERROR(IFERROR(VLOOKUP($A89,'K-NETT'!$A$1:$AF$37898,20,FALSE),VLOOKUP($A89,'K-Wallet'!$A$1:$M$5000,0,FALSE)),"NOT VALID")</f>
        <v>0</v>
      </c>
      <c r="W89">
        <f>IFERROR(IFERROR(VLOOKUP($A89,'K-NETT'!$A$1:$AF$37898,22,FALSE),VLOOKUP($A89,'K-Wallet'!$A$1:$M$5000,0,FALSE)),"NOT VALID")</f>
        <v>0</v>
      </c>
      <c r="X89">
        <f>IFERROR(IFERROR(VLOOKUP($A89,'K-NETT'!$A$1:$AF$37898,23,FALSE),VLOOKUP($A89,'K-Wallet'!$A$1:$M$5000,0,FALSE)),"NOT VALID")</f>
        <v>0</v>
      </c>
      <c r="Y89">
        <f>IFERROR(IFERROR(VLOOKUP($A89,'K-NETT'!$A$1:$AF$37898,26,FALSE),VLOOKUP($A89,'K-Wallet'!$A$1:$M$5000,0,FALSE)),"NOT VALID")</f>
        <v>80000</v>
      </c>
      <c r="Z89" t="str">
        <f>IFERROR(IFERROR(VLOOKUP($A89,'K-NETT'!$A$1:$AF$37898,30,FALSE),VLOOKUP($A89,'K-Wallet'!$A$1:$M$5000,11,FALSE)),"NOT VALID")</f>
        <v>NR7 - OSCAR (DKI-JATENG) - 2020/10/01</v>
      </c>
      <c r="AA89" s="31">
        <f t="shared" si="3"/>
        <v>6650</v>
      </c>
    </row>
    <row r="90" spans="1:27" x14ac:dyDescent="0.25">
      <c r="A90" t="str">
        <f t="shared" si="2"/>
        <v>1514245700</v>
      </c>
      <c r="B90">
        <v>81</v>
      </c>
      <c r="C90">
        <v>1514245700</v>
      </c>
      <c r="D90" t="s">
        <v>42</v>
      </c>
      <c r="E90" t="s">
        <v>43</v>
      </c>
      <c r="F90">
        <v>56650</v>
      </c>
      <c r="G90" s="2">
        <v>44105</v>
      </c>
      <c r="H90" s="3">
        <v>0.66320601851851857</v>
      </c>
      <c r="I90" t="s">
        <v>44</v>
      </c>
      <c r="J90">
        <v>-79862476501</v>
      </c>
      <c r="K90" s="4" t="s">
        <v>101</v>
      </c>
      <c r="N90" t="str">
        <f>IFERROR(IFERROR(VLOOKUP($A90,'K-NETT'!$A$1:$AF$37898,1,FALSE),VLOOKUP($A90,'K-Wallet'!$A$1:$M$5000,1,FALSE)),"NOT VALID")</f>
        <v>1514245700</v>
      </c>
      <c r="O90" t="str">
        <f>IFERROR(IFERROR(VLOOKUP($A90,'K-NETT'!$A$1:$AF$37898,11,FALSE),VLOOKUP($A90,'K-Wallet'!$A$1:$M$5000,0,FALSE)),"NOT VALID")</f>
        <v>MME2010000694</v>
      </c>
      <c r="P90" t="str">
        <f>IFERROR(IFERROR(VLOOKUP($A90,'K-NETT'!$A$1:$AF$37898,14,FALSE),VLOOKUP($A90,'K-Wallet'!$A$1:$M$5000,8,FALSE)),"NOT VALID")</f>
        <v>IDSPAAB43689</v>
      </c>
      <c r="Q90" t="str">
        <f>IFERROR(IFERROR(VLOOKUP($A90,'K-NETT'!$A$1:$AF$37898,15,FALSE),VLOOKUP($A90,'K-Wallet'!$A$1:$M$5000,9,FALSE)),"NOT VALID")</f>
        <v>M DAHLAN KUSUMA</v>
      </c>
      <c r="R90">
        <f>IFERROR(IFERROR(VLOOKUP($A90,'K-NETT'!$A$1:$AF$37898,16,FALSE),VLOOKUP($A90,'K-Wallet'!$A$1:$M$5000,0,FALSE)),"NOT VALID")</f>
        <v>50000</v>
      </c>
      <c r="S90">
        <f>IFERROR(IFERROR(VLOOKUP($A90,'K-NETT'!$A$1:$AF$37898,17,FALSE),VLOOKUP($A90,'K-Wallet'!$A$1:$M$5000,0,FALSE)),"NOT VALID")</f>
        <v>6650</v>
      </c>
      <c r="T90">
        <f>IFERROR(IFERROR(VLOOKUP($A90,'K-NETT'!$A$1:$AF$37898,18,FALSE),VLOOKUP($A90,'K-Wallet'!$A$1:$M$5000,0,FALSE)),"NOT VALID")</f>
        <v>0</v>
      </c>
      <c r="U90">
        <f>IFERROR(IFERROR(VLOOKUP($A90,'K-NETT'!$A$1:$AF$37898,19,FALSE),VLOOKUP($A90,'K-Wallet'!$A$1:$M$5000,0,FALSE)),"NOT VALID")</f>
        <v>0</v>
      </c>
      <c r="V90">
        <f>IFERROR(IFERROR(VLOOKUP($A90,'K-NETT'!$A$1:$AF$37898,20,FALSE),VLOOKUP($A90,'K-Wallet'!$A$1:$M$5000,0,FALSE)),"NOT VALID")</f>
        <v>0</v>
      </c>
      <c r="W90">
        <f>IFERROR(IFERROR(VLOOKUP($A90,'K-NETT'!$A$1:$AF$37898,22,FALSE),VLOOKUP($A90,'K-Wallet'!$A$1:$M$5000,0,FALSE)),"NOT VALID")</f>
        <v>0</v>
      </c>
      <c r="X90">
        <f>IFERROR(IFERROR(VLOOKUP($A90,'K-NETT'!$A$1:$AF$37898,23,FALSE),VLOOKUP($A90,'K-Wallet'!$A$1:$M$5000,0,FALSE)),"NOT VALID")</f>
        <v>0</v>
      </c>
      <c r="Y90">
        <f>IFERROR(IFERROR(VLOOKUP($A90,'K-NETT'!$A$1:$AF$37898,26,FALSE),VLOOKUP($A90,'K-Wallet'!$A$1:$M$5000,0,FALSE)),"NOT VALID")</f>
        <v>56650</v>
      </c>
      <c r="Z90">
        <f>IFERROR(IFERROR(VLOOKUP($A90,'K-NETT'!$A$1:$AF$37898,30,FALSE),VLOOKUP($A90,'K-Wallet'!$A$1:$M$5000,11,FALSE)),"NOT VALID")</f>
        <v>0</v>
      </c>
      <c r="AA90" s="31">
        <f t="shared" si="3"/>
        <v>0</v>
      </c>
    </row>
    <row r="91" spans="1:27" x14ac:dyDescent="0.25">
      <c r="A91" t="str">
        <f t="shared" si="2"/>
        <v>1707245833</v>
      </c>
      <c r="B91">
        <v>82</v>
      </c>
      <c r="C91">
        <v>1707245833</v>
      </c>
      <c r="D91" t="s">
        <v>42</v>
      </c>
      <c r="E91" t="s">
        <v>43</v>
      </c>
      <c r="F91">
        <v>64650</v>
      </c>
      <c r="G91" s="2">
        <v>44105</v>
      </c>
      <c r="H91" s="3">
        <v>0.66618055555555555</v>
      </c>
      <c r="I91" t="s">
        <v>44</v>
      </c>
      <c r="J91">
        <v>-79863887001</v>
      </c>
      <c r="K91" s="4" t="s">
        <v>101</v>
      </c>
      <c r="N91" t="str">
        <f>IFERROR(IFERROR(VLOOKUP($A91,'K-NETT'!$A$1:$AF$37898,1,FALSE),VLOOKUP($A91,'K-Wallet'!$A$1:$M$5000,1,FALSE)),"NOT VALID")</f>
        <v>1707245833</v>
      </c>
      <c r="O91" t="str">
        <f>IFERROR(IFERROR(VLOOKUP($A91,'K-NETT'!$A$1:$AF$37898,11,FALSE),VLOOKUP($A91,'K-Wallet'!$A$1:$M$5000,0,FALSE)),"NOT VALID")</f>
        <v>MME2010000696</v>
      </c>
      <c r="P91" t="str">
        <f>IFERROR(IFERROR(VLOOKUP($A91,'K-NETT'!$A$1:$AF$37898,14,FALSE),VLOOKUP($A91,'K-Wallet'!$A$1:$M$5000,8,FALSE)),"NOT VALID")</f>
        <v>IDSPAAB43691</v>
      </c>
      <c r="Q91" t="str">
        <f>IFERROR(IFERROR(VLOOKUP($A91,'K-NETT'!$A$1:$AF$37898,15,FALSE),VLOOKUP($A91,'K-Wallet'!$A$1:$M$5000,9,FALSE)),"NOT VALID")</f>
        <v>BUDI HERIANTO</v>
      </c>
      <c r="R91">
        <f>IFERROR(IFERROR(VLOOKUP($A91,'K-NETT'!$A$1:$AF$37898,16,FALSE),VLOOKUP($A91,'K-Wallet'!$A$1:$M$5000,0,FALSE)),"NOT VALID")</f>
        <v>50000</v>
      </c>
      <c r="S91">
        <f>IFERROR(IFERROR(VLOOKUP($A91,'K-NETT'!$A$1:$AF$37898,17,FALSE),VLOOKUP($A91,'K-Wallet'!$A$1:$M$5000,0,FALSE)),"NOT VALID")</f>
        <v>6650</v>
      </c>
      <c r="T91">
        <f>IFERROR(IFERROR(VLOOKUP($A91,'K-NETT'!$A$1:$AF$37898,18,FALSE),VLOOKUP($A91,'K-Wallet'!$A$1:$M$5000,0,FALSE)),"NOT VALID")</f>
        <v>8000</v>
      </c>
      <c r="U91">
        <f>IFERROR(IFERROR(VLOOKUP($A91,'K-NETT'!$A$1:$AF$37898,19,FALSE),VLOOKUP($A91,'K-Wallet'!$A$1:$M$5000,0,FALSE)),"NOT VALID")</f>
        <v>0</v>
      </c>
      <c r="V91">
        <f>IFERROR(IFERROR(VLOOKUP($A91,'K-NETT'!$A$1:$AF$37898,20,FALSE),VLOOKUP($A91,'K-Wallet'!$A$1:$M$5000,0,FALSE)),"NOT VALID")</f>
        <v>0</v>
      </c>
      <c r="W91">
        <f>IFERROR(IFERROR(VLOOKUP($A91,'K-NETT'!$A$1:$AF$37898,22,FALSE),VLOOKUP($A91,'K-Wallet'!$A$1:$M$5000,0,FALSE)),"NOT VALID")</f>
        <v>0</v>
      </c>
      <c r="X91">
        <f>IFERROR(IFERROR(VLOOKUP($A91,'K-NETT'!$A$1:$AF$37898,23,FALSE),VLOOKUP($A91,'K-Wallet'!$A$1:$M$5000,0,FALSE)),"NOT VALID")</f>
        <v>0</v>
      </c>
      <c r="Y91">
        <f>IFERROR(IFERROR(VLOOKUP($A91,'K-NETT'!$A$1:$AF$37898,26,FALSE),VLOOKUP($A91,'K-Wallet'!$A$1:$M$5000,0,FALSE)),"NOT VALID")</f>
        <v>64650</v>
      </c>
      <c r="Z91">
        <f>IFERROR(IFERROR(VLOOKUP($A91,'K-NETT'!$A$1:$AF$37898,30,FALSE),VLOOKUP($A91,'K-Wallet'!$A$1:$M$5000,11,FALSE)),"NOT VALID")</f>
        <v>0</v>
      </c>
      <c r="AA91" s="31">
        <f t="shared" si="3"/>
        <v>0</v>
      </c>
    </row>
    <row r="92" spans="1:27" x14ac:dyDescent="0.25">
      <c r="A92" t="str">
        <f t="shared" si="2"/>
        <v>1663445890</v>
      </c>
      <c r="B92">
        <v>83</v>
      </c>
      <c r="C92">
        <v>1663445890</v>
      </c>
      <c r="D92" t="s">
        <v>42</v>
      </c>
      <c r="E92" t="s">
        <v>43</v>
      </c>
      <c r="F92">
        <v>66650</v>
      </c>
      <c r="G92" s="2">
        <v>44105</v>
      </c>
      <c r="H92" s="3">
        <v>0.68586805555555552</v>
      </c>
      <c r="I92" t="s">
        <v>44</v>
      </c>
      <c r="J92">
        <v>-79872729601</v>
      </c>
      <c r="K92" s="4" t="s">
        <v>101</v>
      </c>
      <c r="N92" t="str">
        <f>IFERROR(IFERROR(VLOOKUP($A92,'K-NETT'!$A$1:$AF$37898,1,FALSE),VLOOKUP($A92,'K-Wallet'!$A$1:$M$5000,1,FALSE)),"NOT VALID")</f>
        <v>1663445890</v>
      </c>
      <c r="O92" t="str">
        <f>IFERROR(IFERROR(VLOOKUP($A92,'K-NETT'!$A$1:$AF$37898,11,FALSE),VLOOKUP($A92,'K-Wallet'!$A$1:$M$5000,0,FALSE)),"NOT VALID")</f>
        <v>MME2010000705</v>
      </c>
      <c r="P92" t="str">
        <f>IFERROR(IFERROR(VLOOKUP($A92,'K-NETT'!$A$1:$AF$37898,14,FALSE),VLOOKUP($A92,'K-Wallet'!$A$1:$M$5000,8,FALSE)),"NOT VALID")</f>
        <v>IDSPAAB43696</v>
      </c>
      <c r="Q92" t="str">
        <f>IFERROR(IFERROR(VLOOKUP($A92,'K-NETT'!$A$1:$AF$37898,15,FALSE),VLOOKUP($A92,'K-Wallet'!$A$1:$M$5000,9,FALSE)),"NOT VALID")</f>
        <v>MEGAWATI</v>
      </c>
      <c r="R92">
        <f>IFERROR(IFERROR(VLOOKUP($A92,'K-NETT'!$A$1:$AF$37898,16,FALSE),VLOOKUP($A92,'K-Wallet'!$A$1:$M$5000,0,FALSE)),"NOT VALID")</f>
        <v>50000</v>
      </c>
      <c r="S92">
        <f>IFERROR(IFERROR(VLOOKUP($A92,'K-NETT'!$A$1:$AF$37898,17,FALSE),VLOOKUP($A92,'K-Wallet'!$A$1:$M$5000,0,FALSE)),"NOT VALID")</f>
        <v>6650</v>
      </c>
      <c r="T92">
        <f>IFERROR(IFERROR(VLOOKUP($A92,'K-NETT'!$A$1:$AF$37898,18,FALSE),VLOOKUP($A92,'K-Wallet'!$A$1:$M$5000,0,FALSE)),"NOT VALID")</f>
        <v>10000</v>
      </c>
      <c r="U92">
        <f>IFERROR(IFERROR(VLOOKUP($A92,'K-NETT'!$A$1:$AF$37898,19,FALSE),VLOOKUP($A92,'K-Wallet'!$A$1:$M$5000,0,FALSE)),"NOT VALID")</f>
        <v>0</v>
      </c>
      <c r="V92">
        <f>IFERROR(IFERROR(VLOOKUP($A92,'K-NETT'!$A$1:$AF$37898,20,FALSE),VLOOKUP($A92,'K-Wallet'!$A$1:$M$5000,0,FALSE)),"NOT VALID")</f>
        <v>0</v>
      </c>
      <c r="W92">
        <f>IFERROR(IFERROR(VLOOKUP($A92,'K-NETT'!$A$1:$AF$37898,22,FALSE),VLOOKUP($A92,'K-Wallet'!$A$1:$M$5000,0,FALSE)),"NOT VALID")</f>
        <v>0</v>
      </c>
      <c r="X92">
        <f>IFERROR(IFERROR(VLOOKUP($A92,'K-NETT'!$A$1:$AF$37898,23,FALSE),VLOOKUP($A92,'K-Wallet'!$A$1:$M$5000,0,FALSE)),"NOT VALID")</f>
        <v>0</v>
      </c>
      <c r="Y92">
        <f>IFERROR(IFERROR(VLOOKUP($A92,'K-NETT'!$A$1:$AF$37898,26,FALSE),VLOOKUP($A92,'K-Wallet'!$A$1:$M$5000,0,FALSE)),"NOT VALID")</f>
        <v>66650</v>
      </c>
      <c r="Z92">
        <f>IFERROR(IFERROR(VLOOKUP($A92,'K-NETT'!$A$1:$AF$37898,30,FALSE),VLOOKUP($A92,'K-Wallet'!$A$1:$M$5000,11,FALSE)),"NOT VALID")</f>
        <v>0</v>
      </c>
      <c r="AA92" s="31">
        <f t="shared" si="3"/>
        <v>0</v>
      </c>
    </row>
    <row r="93" spans="1:27" x14ac:dyDescent="0.25">
      <c r="A93" t="str">
        <f t="shared" si="2"/>
        <v>1556445970</v>
      </c>
      <c r="B93">
        <v>84</v>
      </c>
      <c r="C93">
        <v>1556445970</v>
      </c>
      <c r="D93" t="s">
        <v>42</v>
      </c>
      <c r="E93" t="s">
        <v>43</v>
      </c>
      <c r="F93">
        <v>64650</v>
      </c>
      <c r="G93" s="2">
        <v>44105</v>
      </c>
      <c r="H93" s="3">
        <v>0.689386574074074</v>
      </c>
      <c r="I93" t="s">
        <v>44</v>
      </c>
      <c r="J93">
        <v>-79874320101</v>
      </c>
      <c r="K93" s="4" t="s">
        <v>101</v>
      </c>
      <c r="N93" t="str">
        <f>IFERROR(IFERROR(VLOOKUP($A93,'K-NETT'!$A$1:$AF$37898,1,FALSE),VLOOKUP($A93,'K-Wallet'!$A$1:$M$5000,1,FALSE)),"NOT VALID")</f>
        <v>1556445970</v>
      </c>
      <c r="O93" t="str">
        <f>IFERROR(IFERROR(VLOOKUP($A93,'K-NETT'!$A$1:$AF$37898,11,FALSE),VLOOKUP($A93,'K-Wallet'!$A$1:$M$5000,0,FALSE)),"NOT VALID")</f>
        <v>MME2010000708</v>
      </c>
      <c r="P93" t="str">
        <f>IFERROR(IFERROR(VLOOKUP($A93,'K-NETT'!$A$1:$AF$37898,14,FALSE),VLOOKUP($A93,'K-Wallet'!$A$1:$M$5000,8,FALSE)),"NOT VALID")</f>
        <v>IDBNALA03700</v>
      </c>
      <c r="Q93" t="str">
        <f>IFERROR(IFERROR(VLOOKUP($A93,'K-NETT'!$A$1:$AF$37898,15,FALSE),VLOOKUP($A93,'K-Wallet'!$A$1:$M$5000,9,FALSE)),"NOT VALID")</f>
        <v>NUNUNG HASANAH</v>
      </c>
      <c r="R93">
        <f>IFERROR(IFERROR(VLOOKUP($A93,'K-NETT'!$A$1:$AF$37898,16,FALSE),VLOOKUP($A93,'K-Wallet'!$A$1:$M$5000,0,FALSE)),"NOT VALID")</f>
        <v>50000</v>
      </c>
      <c r="S93">
        <f>IFERROR(IFERROR(VLOOKUP($A93,'K-NETT'!$A$1:$AF$37898,17,FALSE),VLOOKUP($A93,'K-Wallet'!$A$1:$M$5000,0,FALSE)),"NOT VALID")</f>
        <v>6650</v>
      </c>
      <c r="T93">
        <f>IFERROR(IFERROR(VLOOKUP($A93,'K-NETT'!$A$1:$AF$37898,18,FALSE),VLOOKUP($A93,'K-Wallet'!$A$1:$M$5000,0,FALSE)),"NOT VALID")</f>
        <v>8000</v>
      </c>
      <c r="U93">
        <f>IFERROR(IFERROR(VLOOKUP($A93,'K-NETT'!$A$1:$AF$37898,19,FALSE),VLOOKUP($A93,'K-Wallet'!$A$1:$M$5000,0,FALSE)),"NOT VALID")</f>
        <v>0</v>
      </c>
      <c r="V93">
        <f>IFERROR(IFERROR(VLOOKUP($A93,'K-NETT'!$A$1:$AF$37898,20,FALSE),VLOOKUP($A93,'K-Wallet'!$A$1:$M$5000,0,FALSE)),"NOT VALID")</f>
        <v>0</v>
      </c>
      <c r="W93">
        <f>IFERROR(IFERROR(VLOOKUP($A93,'K-NETT'!$A$1:$AF$37898,22,FALSE),VLOOKUP($A93,'K-Wallet'!$A$1:$M$5000,0,FALSE)),"NOT VALID")</f>
        <v>0</v>
      </c>
      <c r="X93">
        <f>IFERROR(IFERROR(VLOOKUP($A93,'K-NETT'!$A$1:$AF$37898,23,FALSE),VLOOKUP($A93,'K-Wallet'!$A$1:$M$5000,0,FALSE)),"NOT VALID")</f>
        <v>0</v>
      </c>
      <c r="Y93">
        <f>IFERROR(IFERROR(VLOOKUP($A93,'K-NETT'!$A$1:$AF$37898,26,FALSE),VLOOKUP($A93,'K-Wallet'!$A$1:$M$5000,0,FALSE)),"NOT VALID")</f>
        <v>64650</v>
      </c>
      <c r="Z93">
        <f>IFERROR(IFERROR(VLOOKUP($A93,'K-NETT'!$A$1:$AF$37898,30,FALSE),VLOOKUP($A93,'K-Wallet'!$A$1:$M$5000,11,FALSE)),"NOT VALID")</f>
        <v>0</v>
      </c>
      <c r="AA93" s="31">
        <f t="shared" si="3"/>
        <v>0</v>
      </c>
    </row>
    <row r="94" spans="1:27" x14ac:dyDescent="0.25">
      <c r="A94" t="str">
        <f t="shared" si="2"/>
        <v>1106645436</v>
      </c>
      <c r="B94">
        <v>85</v>
      </c>
      <c r="C94">
        <v>1106645436</v>
      </c>
      <c r="D94" t="s">
        <v>42</v>
      </c>
      <c r="E94" t="s">
        <v>43</v>
      </c>
      <c r="F94">
        <v>394650</v>
      </c>
      <c r="G94" s="2">
        <v>44105</v>
      </c>
      <c r="H94" s="3">
        <v>0.71121527777777782</v>
      </c>
      <c r="I94" t="s">
        <v>44</v>
      </c>
      <c r="J94">
        <v>-79884067901</v>
      </c>
      <c r="K94" s="4" t="s">
        <v>101</v>
      </c>
      <c r="N94" t="str">
        <f>IFERROR(IFERROR(VLOOKUP($A94,'K-NETT'!$A$1:$AF$37898,1,FALSE),VLOOKUP($A94,'K-Wallet'!$A$1:$M$5000,1,FALSE)),"NOT VALID")</f>
        <v>1106645436</v>
      </c>
      <c r="O94" t="str">
        <f>IFERROR(IFERROR(VLOOKUP($A94,'K-NETT'!$A$1:$AF$37898,11,FALSE),VLOOKUP($A94,'K-Wallet'!$A$1:$M$5000,0,FALSE)),"NOT VALID")</f>
        <v>CNE2010000714</v>
      </c>
      <c r="P94" t="str">
        <f>IFERROR(IFERROR(VLOOKUP($A94,'K-NETT'!$A$1:$AF$37898,14,FALSE),VLOOKUP($A94,'K-Wallet'!$A$1:$M$5000,8,FALSE)),"NOT VALID")</f>
        <v>IDBNALA00991</v>
      </c>
      <c r="Q94" t="str">
        <f>IFERROR(IFERROR(VLOOKUP($A94,'K-NETT'!$A$1:$AF$37898,15,FALSE),VLOOKUP($A94,'K-Wallet'!$A$1:$M$5000,9,FALSE)),"NOT VALID")</f>
        <v>RADIANTI PRIUTAMI</v>
      </c>
      <c r="R94">
        <f>IFERROR(IFERROR(VLOOKUP($A94,'K-NETT'!$A$1:$AF$37898,16,FALSE),VLOOKUP($A94,'K-Wallet'!$A$1:$M$5000,0,FALSE)),"NOT VALID")</f>
        <v>378000</v>
      </c>
      <c r="S94">
        <f>IFERROR(IFERROR(VLOOKUP($A94,'K-NETT'!$A$1:$AF$37898,17,FALSE),VLOOKUP($A94,'K-Wallet'!$A$1:$M$5000,0,FALSE)),"NOT VALID")</f>
        <v>6650</v>
      </c>
      <c r="T94">
        <f>IFERROR(IFERROR(VLOOKUP($A94,'K-NETT'!$A$1:$AF$37898,18,FALSE),VLOOKUP($A94,'K-Wallet'!$A$1:$M$5000,0,FALSE)),"NOT VALID")</f>
        <v>10000</v>
      </c>
      <c r="U94">
        <f>IFERROR(IFERROR(VLOOKUP($A94,'K-NETT'!$A$1:$AF$37898,19,FALSE),VLOOKUP($A94,'K-Wallet'!$A$1:$M$5000,0,FALSE)),"NOT VALID")</f>
        <v>0</v>
      </c>
      <c r="V94">
        <f>IFERROR(IFERROR(VLOOKUP($A94,'K-NETT'!$A$1:$AF$37898,20,FALSE),VLOOKUP($A94,'K-Wallet'!$A$1:$M$5000,0,FALSE)),"NOT VALID")</f>
        <v>0</v>
      </c>
      <c r="W94">
        <f>IFERROR(IFERROR(VLOOKUP($A94,'K-NETT'!$A$1:$AF$37898,22,FALSE),VLOOKUP($A94,'K-Wallet'!$A$1:$M$5000,0,FALSE)),"NOT VALID")</f>
        <v>0</v>
      </c>
      <c r="X94">
        <f>IFERROR(IFERROR(VLOOKUP($A94,'K-NETT'!$A$1:$AF$37898,23,FALSE),VLOOKUP($A94,'K-Wallet'!$A$1:$M$5000,0,FALSE)),"NOT VALID")</f>
        <v>0</v>
      </c>
      <c r="Y94">
        <f>IFERROR(IFERROR(VLOOKUP($A94,'K-NETT'!$A$1:$AF$37898,26,FALSE),VLOOKUP($A94,'K-Wallet'!$A$1:$M$5000,0,FALSE)),"NOT VALID")</f>
        <v>394650</v>
      </c>
      <c r="Z94">
        <f>IFERROR(IFERROR(VLOOKUP($A94,'K-NETT'!$A$1:$AF$37898,30,FALSE),VLOOKUP($A94,'K-Wallet'!$A$1:$M$5000,11,FALSE)),"NOT VALID")</f>
        <v>0</v>
      </c>
      <c r="AA94" s="31">
        <f t="shared" si="3"/>
        <v>0</v>
      </c>
    </row>
    <row r="95" spans="1:27" x14ac:dyDescent="0.25">
      <c r="A95" t="str">
        <f t="shared" si="2"/>
        <v>1054745951</v>
      </c>
      <c r="B95">
        <v>86</v>
      </c>
      <c r="C95">
        <v>1054745951</v>
      </c>
      <c r="D95" t="s">
        <v>42</v>
      </c>
      <c r="E95" t="s">
        <v>43</v>
      </c>
      <c r="F95">
        <v>966650</v>
      </c>
      <c r="G95" s="2">
        <v>44105</v>
      </c>
      <c r="H95" s="3">
        <v>0.72138888888888886</v>
      </c>
      <c r="I95" t="s">
        <v>44</v>
      </c>
      <c r="J95">
        <v>-79888532201</v>
      </c>
      <c r="K95" s="4" t="s">
        <v>101</v>
      </c>
      <c r="N95" t="str">
        <f>IFERROR(IFERROR(VLOOKUP($A95,'K-NETT'!$A$1:$AF$37898,1,FALSE),VLOOKUP($A95,'K-Wallet'!$A$1:$M$5000,1,FALSE)),"NOT VALID")</f>
        <v>1054745951</v>
      </c>
      <c r="O95" t="str">
        <f>IFERROR(IFERROR(VLOOKUP($A95,'K-NETT'!$A$1:$AF$37898,11,FALSE),VLOOKUP($A95,'K-Wallet'!$A$1:$M$5000,0,FALSE)),"NOT VALID")</f>
        <v>CNE2010000719</v>
      </c>
      <c r="P95" t="str">
        <f>IFERROR(IFERROR(VLOOKUP($A95,'K-NETT'!$A$1:$AF$37898,14,FALSE),VLOOKUP($A95,'K-Wallet'!$A$1:$M$5000,8,FALSE)),"NOT VALID")</f>
        <v>IDBNAGA07370</v>
      </c>
      <c r="Q95" t="str">
        <f>IFERROR(IFERROR(VLOOKUP($A95,'K-NETT'!$A$1:$AF$37898,15,FALSE),VLOOKUP($A95,'K-Wallet'!$A$1:$M$5000,9,FALSE)),"NOT VALID")</f>
        <v>SUCI IRHAMI</v>
      </c>
      <c r="R95">
        <f>IFERROR(IFERROR(VLOOKUP($A95,'K-NETT'!$A$1:$AF$37898,16,FALSE),VLOOKUP($A95,'K-Wallet'!$A$1:$M$5000,0,FALSE)),"NOT VALID")</f>
        <v>950000</v>
      </c>
      <c r="S95">
        <f>IFERROR(IFERROR(VLOOKUP($A95,'K-NETT'!$A$1:$AF$37898,17,FALSE),VLOOKUP($A95,'K-Wallet'!$A$1:$M$5000,0,FALSE)),"NOT VALID")</f>
        <v>6650</v>
      </c>
      <c r="T95">
        <f>IFERROR(IFERROR(VLOOKUP($A95,'K-NETT'!$A$1:$AF$37898,18,FALSE),VLOOKUP($A95,'K-Wallet'!$A$1:$M$5000,0,FALSE)),"NOT VALID")</f>
        <v>10000</v>
      </c>
      <c r="U95">
        <f>IFERROR(IFERROR(VLOOKUP($A95,'K-NETT'!$A$1:$AF$37898,19,FALSE),VLOOKUP($A95,'K-Wallet'!$A$1:$M$5000,0,FALSE)),"NOT VALID")</f>
        <v>0</v>
      </c>
      <c r="V95">
        <f>IFERROR(IFERROR(VLOOKUP($A95,'K-NETT'!$A$1:$AF$37898,20,FALSE),VLOOKUP($A95,'K-Wallet'!$A$1:$M$5000,0,FALSE)),"NOT VALID")</f>
        <v>0</v>
      </c>
      <c r="W95">
        <f>IFERROR(IFERROR(VLOOKUP($A95,'K-NETT'!$A$1:$AF$37898,22,FALSE),VLOOKUP($A95,'K-Wallet'!$A$1:$M$5000,0,FALSE)),"NOT VALID")</f>
        <v>0</v>
      </c>
      <c r="X95">
        <f>IFERROR(IFERROR(VLOOKUP($A95,'K-NETT'!$A$1:$AF$37898,23,FALSE),VLOOKUP($A95,'K-Wallet'!$A$1:$M$5000,0,FALSE)),"NOT VALID")</f>
        <v>0</v>
      </c>
      <c r="Y95">
        <f>IFERROR(IFERROR(VLOOKUP($A95,'K-NETT'!$A$1:$AF$37898,26,FALSE),VLOOKUP($A95,'K-Wallet'!$A$1:$M$5000,0,FALSE)),"NOT VALID")</f>
        <v>966650</v>
      </c>
      <c r="Z95">
        <f>IFERROR(IFERROR(VLOOKUP($A95,'K-NETT'!$A$1:$AF$37898,30,FALSE),VLOOKUP($A95,'K-Wallet'!$A$1:$M$5000,11,FALSE)),"NOT VALID")</f>
        <v>0</v>
      </c>
      <c r="AA95" s="31">
        <f t="shared" si="3"/>
        <v>0</v>
      </c>
    </row>
    <row r="96" spans="1:27" x14ac:dyDescent="0.25">
      <c r="A96" t="str">
        <f t="shared" si="2"/>
        <v>1167845504</v>
      </c>
      <c r="B96">
        <v>87</v>
      </c>
      <c r="C96">
        <v>1167845504</v>
      </c>
      <c r="D96" t="s">
        <v>42</v>
      </c>
      <c r="E96" t="s">
        <v>43</v>
      </c>
      <c r="F96">
        <v>56650</v>
      </c>
      <c r="G96" s="2">
        <v>44105</v>
      </c>
      <c r="H96" s="3">
        <v>0.73644675925925929</v>
      </c>
      <c r="I96" t="s">
        <v>44</v>
      </c>
      <c r="J96">
        <v>-79895441201</v>
      </c>
      <c r="K96" s="4" t="s">
        <v>101</v>
      </c>
      <c r="N96" t="str">
        <f>IFERROR(IFERROR(VLOOKUP($A96,'K-NETT'!$A$1:$AF$37898,1,FALSE),VLOOKUP($A96,'K-Wallet'!$A$1:$M$5000,1,FALSE)),"NOT VALID")</f>
        <v>1167845504</v>
      </c>
      <c r="O96" t="str">
        <f>IFERROR(IFERROR(VLOOKUP($A96,'K-NETT'!$A$1:$AF$37898,11,FALSE),VLOOKUP($A96,'K-Wallet'!$A$1:$M$5000,0,FALSE)),"NOT VALID")</f>
        <v>MME2010000725</v>
      </c>
      <c r="P96" t="str">
        <f>IFERROR(IFERROR(VLOOKUP($A96,'K-NETT'!$A$1:$AF$37898,14,FALSE),VLOOKUP($A96,'K-Wallet'!$A$1:$M$5000,8,FALSE)),"NOT VALID")</f>
        <v>IDJHAHA06862</v>
      </c>
      <c r="Q96" t="str">
        <f>IFERROR(IFERROR(VLOOKUP($A96,'K-NETT'!$A$1:$AF$37898,15,FALSE),VLOOKUP($A96,'K-Wallet'!$A$1:$M$5000,9,FALSE)),"NOT VALID")</f>
        <v>KHOZINATUN RIZQIYAH</v>
      </c>
      <c r="R96">
        <f>IFERROR(IFERROR(VLOOKUP($A96,'K-NETT'!$A$1:$AF$37898,16,FALSE),VLOOKUP($A96,'K-Wallet'!$A$1:$M$5000,0,FALSE)),"NOT VALID")</f>
        <v>50000</v>
      </c>
      <c r="S96">
        <f>IFERROR(IFERROR(VLOOKUP($A96,'K-NETT'!$A$1:$AF$37898,17,FALSE),VLOOKUP($A96,'K-Wallet'!$A$1:$M$5000,0,FALSE)),"NOT VALID")</f>
        <v>6650</v>
      </c>
      <c r="T96">
        <f>IFERROR(IFERROR(VLOOKUP($A96,'K-NETT'!$A$1:$AF$37898,18,FALSE),VLOOKUP($A96,'K-Wallet'!$A$1:$M$5000,0,FALSE)),"NOT VALID")</f>
        <v>0</v>
      </c>
      <c r="U96">
        <f>IFERROR(IFERROR(VLOOKUP($A96,'K-NETT'!$A$1:$AF$37898,19,FALSE),VLOOKUP($A96,'K-Wallet'!$A$1:$M$5000,0,FALSE)),"NOT VALID")</f>
        <v>0</v>
      </c>
      <c r="V96">
        <f>IFERROR(IFERROR(VLOOKUP($A96,'K-NETT'!$A$1:$AF$37898,20,FALSE),VLOOKUP($A96,'K-Wallet'!$A$1:$M$5000,0,FALSE)),"NOT VALID")</f>
        <v>0</v>
      </c>
      <c r="W96">
        <f>IFERROR(IFERROR(VLOOKUP($A96,'K-NETT'!$A$1:$AF$37898,22,FALSE),VLOOKUP($A96,'K-Wallet'!$A$1:$M$5000,0,FALSE)),"NOT VALID")</f>
        <v>0</v>
      </c>
      <c r="X96">
        <f>IFERROR(IFERROR(VLOOKUP($A96,'K-NETT'!$A$1:$AF$37898,23,FALSE),VLOOKUP($A96,'K-Wallet'!$A$1:$M$5000,0,FALSE)),"NOT VALID")</f>
        <v>0</v>
      </c>
      <c r="Y96">
        <f>IFERROR(IFERROR(VLOOKUP($A96,'K-NETT'!$A$1:$AF$37898,26,FALSE),VLOOKUP($A96,'K-Wallet'!$A$1:$M$5000,0,FALSE)),"NOT VALID")</f>
        <v>56650</v>
      </c>
      <c r="Z96">
        <f>IFERROR(IFERROR(VLOOKUP($A96,'K-NETT'!$A$1:$AF$37898,30,FALSE),VLOOKUP($A96,'K-Wallet'!$A$1:$M$5000,11,FALSE)),"NOT VALID")</f>
        <v>0</v>
      </c>
      <c r="AA96" s="31">
        <f t="shared" si="3"/>
        <v>0</v>
      </c>
    </row>
    <row r="97" spans="1:27" x14ac:dyDescent="0.25">
      <c r="A97" t="str">
        <f t="shared" si="2"/>
        <v>1024055331</v>
      </c>
      <c r="B97">
        <v>88</v>
      </c>
      <c r="C97">
        <v>1024055331</v>
      </c>
      <c r="D97" t="s">
        <v>42</v>
      </c>
      <c r="E97" t="s">
        <v>43</v>
      </c>
      <c r="F97">
        <v>73650</v>
      </c>
      <c r="G97" s="2">
        <v>44105</v>
      </c>
      <c r="H97" s="3">
        <v>0.75629629629629624</v>
      </c>
      <c r="I97" t="s">
        <v>44</v>
      </c>
      <c r="J97">
        <v>-79904392301</v>
      </c>
      <c r="K97" s="4" t="s">
        <v>101</v>
      </c>
      <c r="N97" t="str">
        <f>IFERROR(IFERROR(VLOOKUP($A97,'K-NETT'!$A$1:$AF$37898,1,FALSE),VLOOKUP($A97,'K-Wallet'!$A$1:$M$5000,1,FALSE)),"NOT VALID")</f>
        <v>1024055331</v>
      </c>
      <c r="O97" t="str">
        <f>IFERROR(IFERROR(VLOOKUP($A97,'K-NETT'!$A$1:$AF$37898,11,FALSE),VLOOKUP($A97,'K-Wallet'!$A$1:$M$5000,0,FALSE)),"NOT VALID")</f>
        <v>MME2010000728</v>
      </c>
      <c r="P97" t="str">
        <f>IFERROR(IFERROR(VLOOKUP($A97,'K-NETT'!$A$1:$AF$37898,14,FALSE),VLOOKUP($A97,'K-Wallet'!$A$1:$M$5000,8,FALSE)),"NOT VALID")</f>
        <v>IDJRBAA07294</v>
      </c>
      <c r="Q97" t="str">
        <f>IFERROR(IFERROR(VLOOKUP($A97,'K-NETT'!$A$1:$AF$37898,15,FALSE),VLOOKUP($A97,'K-Wallet'!$A$1:$M$5000,9,FALSE)),"NOT VALID")</f>
        <v>HIMATUS SORAYYA</v>
      </c>
      <c r="R97">
        <f>IFERROR(IFERROR(VLOOKUP($A97,'K-NETT'!$A$1:$AF$37898,16,FALSE),VLOOKUP($A97,'K-Wallet'!$A$1:$M$5000,0,FALSE)),"NOT VALID")</f>
        <v>50000</v>
      </c>
      <c r="S97">
        <f>IFERROR(IFERROR(VLOOKUP($A97,'K-NETT'!$A$1:$AF$37898,17,FALSE),VLOOKUP($A97,'K-Wallet'!$A$1:$M$5000,0,FALSE)),"NOT VALID")</f>
        <v>6650</v>
      </c>
      <c r="T97">
        <f>IFERROR(IFERROR(VLOOKUP($A97,'K-NETT'!$A$1:$AF$37898,18,FALSE),VLOOKUP($A97,'K-Wallet'!$A$1:$M$5000,0,FALSE)),"NOT VALID")</f>
        <v>17000</v>
      </c>
      <c r="U97">
        <f>IFERROR(IFERROR(VLOOKUP($A97,'K-NETT'!$A$1:$AF$37898,19,FALSE),VLOOKUP($A97,'K-Wallet'!$A$1:$M$5000,0,FALSE)),"NOT VALID")</f>
        <v>0</v>
      </c>
      <c r="V97">
        <f>IFERROR(IFERROR(VLOOKUP($A97,'K-NETT'!$A$1:$AF$37898,20,FALSE),VLOOKUP($A97,'K-Wallet'!$A$1:$M$5000,0,FALSE)),"NOT VALID")</f>
        <v>0</v>
      </c>
      <c r="W97">
        <f>IFERROR(IFERROR(VLOOKUP($A97,'K-NETT'!$A$1:$AF$37898,22,FALSE),VLOOKUP($A97,'K-Wallet'!$A$1:$M$5000,0,FALSE)),"NOT VALID")</f>
        <v>0</v>
      </c>
      <c r="X97">
        <f>IFERROR(IFERROR(VLOOKUP($A97,'K-NETT'!$A$1:$AF$37898,23,FALSE),VLOOKUP($A97,'K-Wallet'!$A$1:$M$5000,0,FALSE)),"NOT VALID")</f>
        <v>0</v>
      </c>
      <c r="Y97">
        <f>IFERROR(IFERROR(VLOOKUP($A97,'K-NETT'!$A$1:$AF$37898,26,FALSE),VLOOKUP($A97,'K-Wallet'!$A$1:$M$5000,0,FALSE)),"NOT VALID")</f>
        <v>73650</v>
      </c>
      <c r="Z97">
        <f>IFERROR(IFERROR(VLOOKUP($A97,'K-NETT'!$A$1:$AF$37898,30,FALSE),VLOOKUP($A97,'K-Wallet'!$A$1:$M$5000,11,FALSE)),"NOT VALID")</f>
        <v>0</v>
      </c>
      <c r="AA97" s="31">
        <f t="shared" si="3"/>
        <v>0</v>
      </c>
    </row>
    <row r="98" spans="1:27" x14ac:dyDescent="0.25">
      <c r="A98" t="str">
        <f t="shared" si="2"/>
        <v>1465255289</v>
      </c>
      <c r="B98">
        <v>89</v>
      </c>
      <c r="C98">
        <v>1465255289</v>
      </c>
      <c r="D98" t="s">
        <v>42</v>
      </c>
      <c r="E98" t="s">
        <v>43</v>
      </c>
      <c r="F98">
        <v>966650</v>
      </c>
      <c r="G98" s="2">
        <v>44105</v>
      </c>
      <c r="H98" s="3">
        <v>0.78033564814814815</v>
      </c>
      <c r="I98" t="s">
        <v>44</v>
      </c>
      <c r="J98">
        <v>-79916137501</v>
      </c>
      <c r="K98" s="4" t="s">
        <v>101</v>
      </c>
      <c r="N98" t="str">
        <f>IFERROR(IFERROR(VLOOKUP($A98,'K-NETT'!$A$1:$AF$37898,1,FALSE),VLOOKUP($A98,'K-Wallet'!$A$1:$M$5000,1,FALSE)),"NOT VALID")</f>
        <v>1465255289</v>
      </c>
      <c r="O98" t="str">
        <f>IFERROR(IFERROR(VLOOKUP($A98,'K-NETT'!$A$1:$AF$37898,11,FALSE),VLOOKUP($A98,'K-Wallet'!$A$1:$M$5000,0,FALSE)),"NOT VALID")</f>
        <v>CNE2010000739</v>
      </c>
      <c r="P98" t="str">
        <f>IFERROR(IFERROR(VLOOKUP($A98,'K-NETT'!$A$1:$AF$37898,14,FALSE),VLOOKUP($A98,'K-Wallet'!$A$1:$M$5000,8,FALSE)),"NOT VALID")</f>
        <v>IDSPAAB26301</v>
      </c>
      <c r="Q98" t="str">
        <f>IFERROR(IFERROR(VLOOKUP($A98,'K-NETT'!$A$1:$AF$37898,15,FALSE),VLOOKUP($A98,'K-Wallet'!$A$1:$M$5000,9,FALSE)),"NOT VALID")</f>
        <v>NUR ALPI LAIL</v>
      </c>
      <c r="R98">
        <f>IFERROR(IFERROR(VLOOKUP($A98,'K-NETT'!$A$1:$AF$37898,16,FALSE),VLOOKUP($A98,'K-Wallet'!$A$1:$M$5000,0,FALSE)),"NOT VALID")</f>
        <v>950000</v>
      </c>
      <c r="S98">
        <f>IFERROR(IFERROR(VLOOKUP($A98,'K-NETT'!$A$1:$AF$37898,17,FALSE),VLOOKUP($A98,'K-Wallet'!$A$1:$M$5000,0,FALSE)),"NOT VALID")</f>
        <v>6650</v>
      </c>
      <c r="T98">
        <f>IFERROR(IFERROR(VLOOKUP($A98,'K-NETT'!$A$1:$AF$37898,18,FALSE),VLOOKUP($A98,'K-Wallet'!$A$1:$M$5000,0,FALSE)),"NOT VALID")</f>
        <v>10000</v>
      </c>
      <c r="U98">
        <f>IFERROR(IFERROR(VLOOKUP($A98,'K-NETT'!$A$1:$AF$37898,19,FALSE),VLOOKUP($A98,'K-Wallet'!$A$1:$M$5000,0,FALSE)),"NOT VALID")</f>
        <v>0</v>
      </c>
      <c r="V98">
        <f>IFERROR(IFERROR(VLOOKUP($A98,'K-NETT'!$A$1:$AF$37898,20,FALSE),VLOOKUP($A98,'K-Wallet'!$A$1:$M$5000,0,FALSE)),"NOT VALID")</f>
        <v>0</v>
      </c>
      <c r="W98">
        <f>IFERROR(IFERROR(VLOOKUP($A98,'K-NETT'!$A$1:$AF$37898,22,FALSE),VLOOKUP($A98,'K-Wallet'!$A$1:$M$5000,0,FALSE)),"NOT VALID")</f>
        <v>0</v>
      </c>
      <c r="X98">
        <f>IFERROR(IFERROR(VLOOKUP($A98,'K-NETT'!$A$1:$AF$37898,23,FALSE),VLOOKUP($A98,'K-Wallet'!$A$1:$M$5000,0,FALSE)),"NOT VALID")</f>
        <v>0</v>
      </c>
      <c r="Y98">
        <f>IFERROR(IFERROR(VLOOKUP($A98,'K-NETT'!$A$1:$AF$37898,26,FALSE),VLOOKUP($A98,'K-Wallet'!$A$1:$M$5000,0,FALSE)),"NOT VALID")</f>
        <v>966650</v>
      </c>
      <c r="Z98">
        <f>IFERROR(IFERROR(VLOOKUP($A98,'K-NETT'!$A$1:$AF$37898,30,FALSE),VLOOKUP($A98,'K-Wallet'!$A$1:$M$5000,11,FALSE)),"NOT VALID")</f>
        <v>0</v>
      </c>
      <c r="AA98" s="31">
        <f t="shared" si="3"/>
        <v>0</v>
      </c>
    </row>
    <row r="99" spans="1:27" x14ac:dyDescent="0.25">
      <c r="A99" t="str">
        <f t="shared" si="2"/>
        <v>118732544</v>
      </c>
      <c r="B99">
        <v>90</v>
      </c>
      <c r="C99">
        <v>118732544</v>
      </c>
      <c r="D99" t="s">
        <v>61</v>
      </c>
      <c r="E99" t="s">
        <v>43</v>
      </c>
      <c r="F99">
        <v>112000</v>
      </c>
      <c r="G99" s="2">
        <v>44105</v>
      </c>
      <c r="H99" s="3">
        <v>0.79148148148148145</v>
      </c>
      <c r="I99" t="s">
        <v>44</v>
      </c>
      <c r="J99">
        <v>-79921685101</v>
      </c>
      <c r="K99" s="4" t="s">
        <v>101</v>
      </c>
      <c r="N99" t="str">
        <f>IFERROR(IFERROR(VLOOKUP($A99,'K-NETT'!$A$1:$AF$37898,1,FALSE),VLOOKUP($A99,'K-Wallet'!$A$1:$M$5000,1,FALSE)),"NOT VALID")</f>
        <v>118732544</v>
      </c>
      <c r="O99" t="str">
        <f>IFERROR(IFERROR(VLOOKUP($A99,'K-NETT'!$A$1:$AF$37898,11,FALSE),VLOOKUP($A99,'K-Wallet'!$A$1:$M$5000,0,FALSE)),"NOT VALID")</f>
        <v>NOT VALID</v>
      </c>
      <c r="P99" t="str">
        <f>IFERROR(IFERROR(VLOOKUP($A99,'K-NETT'!$A$1:$AF$37898,14,FALSE),VLOOKUP($A99,'K-Wallet'!$A$1:$M$5000,8,FALSE)),"NOT VALID")</f>
        <v>IDYAID001758</v>
      </c>
      <c r="Q99" t="str">
        <f>IFERROR(IFERROR(VLOOKUP($A99,'K-NETT'!$A$1:$AF$37898,15,FALSE),VLOOKUP($A99,'K-Wallet'!$A$1:$M$5000,9,FALSE)),"NOT VALID")</f>
        <v>IDHAM CHALID IWANTORO</v>
      </c>
      <c r="R99" t="str">
        <f>IFERROR(IFERROR(VLOOKUP($A99,'K-NETT'!$A$1:$AF$37898,16,FALSE),VLOOKUP($A99,'K-Wallet'!$A$1:$M$5000,0,FALSE)),"NOT VALID")</f>
        <v>NOT VALID</v>
      </c>
      <c r="S99" t="str">
        <f>IFERROR(IFERROR(VLOOKUP($A99,'K-NETT'!$A$1:$AF$37898,17,FALSE),VLOOKUP($A99,'K-Wallet'!$A$1:$M$5000,0,FALSE)),"NOT VALID")</f>
        <v>NOT VALID</v>
      </c>
      <c r="T99" t="str">
        <f>IFERROR(IFERROR(VLOOKUP($A99,'K-NETT'!$A$1:$AF$37898,18,FALSE),VLOOKUP($A99,'K-Wallet'!$A$1:$M$5000,0,FALSE)),"NOT VALID")</f>
        <v>NOT VALID</v>
      </c>
      <c r="U99" t="str">
        <f>IFERROR(IFERROR(VLOOKUP($A99,'K-NETT'!$A$1:$AF$37898,19,FALSE),VLOOKUP($A99,'K-Wallet'!$A$1:$M$5000,0,FALSE)),"NOT VALID")</f>
        <v>NOT VALID</v>
      </c>
      <c r="V99" t="str">
        <f>IFERROR(IFERROR(VLOOKUP($A99,'K-NETT'!$A$1:$AF$37898,20,FALSE),VLOOKUP($A99,'K-Wallet'!$A$1:$M$5000,0,FALSE)),"NOT VALID")</f>
        <v>NOT VALID</v>
      </c>
      <c r="W99" t="str">
        <f>IFERROR(IFERROR(VLOOKUP($A99,'K-NETT'!$A$1:$AF$37898,22,FALSE),VLOOKUP($A99,'K-Wallet'!$A$1:$M$5000,0,FALSE)),"NOT VALID")</f>
        <v>NOT VALID</v>
      </c>
      <c r="X99" t="str">
        <f>IFERROR(IFERROR(VLOOKUP($A99,'K-NETT'!$A$1:$AF$37898,23,FALSE),VLOOKUP($A99,'K-Wallet'!$A$1:$M$5000,0,FALSE)),"NOT VALID")</f>
        <v>NOT VALID</v>
      </c>
      <c r="Y99" t="str">
        <f>IFERROR(IFERROR(VLOOKUP($A99,'K-NETT'!$A$1:$AF$37898,26,FALSE),VLOOKUP($A99,'K-Wallet'!$A$1:$M$5000,0,FALSE)),"NOT VALID")</f>
        <v>NOT VALID</v>
      </c>
      <c r="Z99" t="str">
        <f>IFERROR(IFERROR(VLOOKUP($A99,'K-NETT'!$A$1:$AF$37898,30,FALSE),VLOOKUP($A99,'K-Wallet'!$A$1:$M$5000,11,FALSE)),"NOT VALID")</f>
        <v xml:space="preserve"> TOP UP K-WALLET</v>
      </c>
      <c r="AA99" s="31" t="e">
        <f t="shared" si="3"/>
        <v>#VALUE!</v>
      </c>
    </row>
    <row r="100" spans="1:27" x14ac:dyDescent="0.25">
      <c r="A100" t="str">
        <f t="shared" si="2"/>
        <v>1233355045</v>
      </c>
      <c r="B100">
        <v>91</v>
      </c>
      <c r="C100">
        <v>1233355045</v>
      </c>
      <c r="D100" t="s">
        <v>42</v>
      </c>
      <c r="E100" t="s">
        <v>43</v>
      </c>
      <c r="F100">
        <v>966650</v>
      </c>
      <c r="G100" s="2">
        <v>44105</v>
      </c>
      <c r="H100" s="3">
        <v>0.79148148148148145</v>
      </c>
      <c r="I100" t="s">
        <v>44</v>
      </c>
      <c r="J100">
        <v>-79921668701</v>
      </c>
      <c r="K100" s="4" t="s">
        <v>101</v>
      </c>
      <c r="N100" t="str">
        <f>IFERROR(IFERROR(VLOOKUP($A100,'K-NETT'!$A$1:$AF$37898,1,FALSE),VLOOKUP($A100,'K-Wallet'!$A$1:$M$5000,1,FALSE)),"NOT VALID")</f>
        <v>1233355045</v>
      </c>
      <c r="O100" t="str">
        <f>IFERROR(IFERROR(VLOOKUP($A100,'K-NETT'!$A$1:$AF$37898,11,FALSE),VLOOKUP($A100,'K-Wallet'!$A$1:$M$5000,0,FALSE)),"NOT VALID")</f>
        <v>CNE2010000742</v>
      </c>
      <c r="P100" t="str">
        <f>IFERROR(IFERROR(VLOOKUP($A100,'K-NETT'!$A$1:$AF$37898,14,FALSE),VLOOKUP($A100,'K-Wallet'!$A$1:$M$5000,8,FALSE)),"NOT VALID")</f>
        <v>IDJKAJA03866</v>
      </c>
      <c r="Q100" t="str">
        <f>IFERROR(IFERROR(VLOOKUP($A100,'K-NETT'!$A$1:$AF$37898,15,FALSE),VLOOKUP($A100,'K-Wallet'!$A$1:$M$5000,9,FALSE)),"NOT VALID")</f>
        <v>NUR HALIMAH</v>
      </c>
      <c r="R100">
        <f>IFERROR(IFERROR(VLOOKUP($A100,'K-NETT'!$A$1:$AF$37898,16,FALSE),VLOOKUP($A100,'K-Wallet'!$A$1:$M$5000,0,FALSE)),"NOT VALID")</f>
        <v>950000</v>
      </c>
      <c r="S100">
        <f>IFERROR(IFERROR(VLOOKUP($A100,'K-NETT'!$A$1:$AF$37898,17,FALSE),VLOOKUP($A100,'K-Wallet'!$A$1:$M$5000,0,FALSE)),"NOT VALID")</f>
        <v>6650</v>
      </c>
      <c r="T100">
        <f>IFERROR(IFERROR(VLOOKUP($A100,'K-NETT'!$A$1:$AF$37898,18,FALSE),VLOOKUP($A100,'K-Wallet'!$A$1:$M$5000,0,FALSE)),"NOT VALID")</f>
        <v>10000</v>
      </c>
      <c r="U100">
        <f>IFERROR(IFERROR(VLOOKUP($A100,'K-NETT'!$A$1:$AF$37898,19,FALSE),VLOOKUP($A100,'K-Wallet'!$A$1:$M$5000,0,FALSE)),"NOT VALID")</f>
        <v>0</v>
      </c>
      <c r="V100">
        <f>IFERROR(IFERROR(VLOOKUP($A100,'K-NETT'!$A$1:$AF$37898,20,FALSE),VLOOKUP($A100,'K-Wallet'!$A$1:$M$5000,0,FALSE)),"NOT VALID")</f>
        <v>0</v>
      </c>
      <c r="W100">
        <f>IFERROR(IFERROR(VLOOKUP($A100,'K-NETT'!$A$1:$AF$37898,22,FALSE),VLOOKUP($A100,'K-Wallet'!$A$1:$M$5000,0,FALSE)),"NOT VALID")</f>
        <v>0</v>
      </c>
      <c r="X100">
        <f>IFERROR(IFERROR(VLOOKUP($A100,'K-NETT'!$A$1:$AF$37898,23,FALSE),VLOOKUP($A100,'K-Wallet'!$A$1:$M$5000,0,FALSE)),"NOT VALID")</f>
        <v>0</v>
      </c>
      <c r="Y100">
        <f>IFERROR(IFERROR(VLOOKUP($A100,'K-NETT'!$A$1:$AF$37898,26,FALSE),VLOOKUP($A100,'K-Wallet'!$A$1:$M$5000,0,FALSE)),"NOT VALID")</f>
        <v>966650</v>
      </c>
      <c r="Z100">
        <f>IFERROR(IFERROR(VLOOKUP($A100,'K-NETT'!$A$1:$AF$37898,30,FALSE),VLOOKUP($A100,'K-Wallet'!$A$1:$M$5000,11,FALSE)),"NOT VALID")</f>
        <v>0</v>
      </c>
      <c r="AA100" s="31">
        <f t="shared" si="3"/>
        <v>0</v>
      </c>
    </row>
    <row r="101" spans="1:27" x14ac:dyDescent="0.25">
      <c r="A101" t="str">
        <f t="shared" si="2"/>
        <v>1825355360</v>
      </c>
      <c r="B101">
        <v>92</v>
      </c>
      <c r="C101">
        <v>1825355360</v>
      </c>
      <c r="D101" t="s">
        <v>42</v>
      </c>
      <c r="E101" t="s">
        <v>43</v>
      </c>
      <c r="F101">
        <v>2826650</v>
      </c>
      <c r="G101" s="2">
        <v>44105</v>
      </c>
      <c r="H101" s="3">
        <v>0.79258101851851848</v>
      </c>
      <c r="I101" t="s">
        <v>44</v>
      </c>
      <c r="J101">
        <v>-79922276201</v>
      </c>
      <c r="K101" s="4" t="s">
        <v>101</v>
      </c>
      <c r="N101" t="str">
        <f>IFERROR(IFERROR(VLOOKUP($A101,'K-NETT'!$A$1:$AF$37898,1,FALSE),VLOOKUP($A101,'K-Wallet'!$A$1:$M$5000,1,FALSE)),"NOT VALID")</f>
        <v>1825355360</v>
      </c>
      <c r="O101" t="str">
        <f>IFERROR(IFERROR(VLOOKUP($A101,'K-NETT'!$A$1:$AF$37898,11,FALSE),VLOOKUP($A101,'K-Wallet'!$A$1:$M$5000,0,FALSE)),"NOT VALID")</f>
        <v>CNE2010000744</v>
      </c>
      <c r="P101" t="str">
        <f>IFERROR(IFERROR(VLOOKUP($A101,'K-NETT'!$A$1:$AF$37898,14,FALSE),VLOOKUP($A101,'K-Wallet'!$A$1:$M$5000,8,FALSE)),"NOT VALID")</f>
        <v>IDSPAAB35167</v>
      </c>
      <c r="Q101" t="str">
        <f>IFERROR(IFERROR(VLOOKUP($A101,'K-NETT'!$A$1:$AF$37898,15,FALSE),VLOOKUP($A101,'K-Wallet'!$A$1:$M$5000,9,FALSE)),"NOT VALID")</f>
        <v>SITI MARIAH</v>
      </c>
      <c r="R101">
        <f>IFERROR(IFERROR(VLOOKUP($A101,'K-NETT'!$A$1:$AF$37898,16,FALSE),VLOOKUP($A101,'K-Wallet'!$A$1:$M$5000,0,FALSE)),"NOT VALID")</f>
        <v>2810000</v>
      </c>
      <c r="S101">
        <f>IFERROR(IFERROR(VLOOKUP($A101,'K-NETT'!$A$1:$AF$37898,17,FALSE),VLOOKUP($A101,'K-Wallet'!$A$1:$M$5000,0,FALSE)),"NOT VALID")</f>
        <v>6650</v>
      </c>
      <c r="T101">
        <f>IFERROR(IFERROR(VLOOKUP($A101,'K-NETT'!$A$1:$AF$37898,18,FALSE),VLOOKUP($A101,'K-Wallet'!$A$1:$M$5000,0,FALSE)),"NOT VALID")</f>
        <v>10000</v>
      </c>
      <c r="U101">
        <f>IFERROR(IFERROR(VLOOKUP($A101,'K-NETT'!$A$1:$AF$37898,19,FALSE),VLOOKUP($A101,'K-Wallet'!$A$1:$M$5000,0,FALSE)),"NOT VALID")</f>
        <v>0</v>
      </c>
      <c r="V101">
        <f>IFERROR(IFERROR(VLOOKUP($A101,'K-NETT'!$A$1:$AF$37898,20,FALSE),VLOOKUP($A101,'K-Wallet'!$A$1:$M$5000,0,FALSE)),"NOT VALID")</f>
        <v>0</v>
      </c>
      <c r="W101">
        <f>IFERROR(IFERROR(VLOOKUP($A101,'K-NETT'!$A$1:$AF$37898,22,FALSE),VLOOKUP($A101,'K-Wallet'!$A$1:$M$5000,0,FALSE)),"NOT VALID")</f>
        <v>0</v>
      </c>
      <c r="X101">
        <f>IFERROR(IFERROR(VLOOKUP($A101,'K-NETT'!$A$1:$AF$37898,23,FALSE),VLOOKUP($A101,'K-Wallet'!$A$1:$M$5000,0,FALSE)),"NOT VALID")</f>
        <v>0</v>
      </c>
      <c r="Y101">
        <f>IFERROR(IFERROR(VLOOKUP($A101,'K-NETT'!$A$1:$AF$37898,26,FALSE),VLOOKUP($A101,'K-Wallet'!$A$1:$M$5000,0,FALSE)),"NOT VALID")</f>
        <v>2826650</v>
      </c>
      <c r="Z101">
        <f>IFERROR(IFERROR(VLOOKUP($A101,'K-NETT'!$A$1:$AF$37898,30,FALSE),VLOOKUP($A101,'K-Wallet'!$A$1:$M$5000,11,FALSE)),"NOT VALID")</f>
        <v>0</v>
      </c>
      <c r="AA101" s="31">
        <f t="shared" si="3"/>
        <v>0</v>
      </c>
    </row>
    <row r="102" spans="1:27" x14ac:dyDescent="0.25">
      <c r="A102" t="str">
        <f t="shared" si="2"/>
        <v>1687455439</v>
      </c>
      <c r="B102">
        <v>93</v>
      </c>
      <c r="C102">
        <v>1687455439</v>
      </c>
      <c r="D102" t="s">
        <v>42</v>
      </c>
      <c r="E102" t="s">
        <v>43</v>
      </c>
      <c r="F102">
        <v>56650</v>
      </c>
      <c r="G102" s="2">
        <v>44105</v>
      </c>
      <c r="H102" s="3">
        <v>0.80748842592592596</v>
      </c>
      <c r="I102" t="s">
        <v>44</v>
      </c>
      <c r="J102">
        <v>-79929527501</v>
      </c>
      <c r="K102" s="4" t="s">
        <v>101</v>
      </c>
      <c r="N102" t="str">
        <f>IFERROR(IFERROR(VLOOKUP($A102,'K-NETT'!$A$1:$AF$37898,1,FALSE),VLOOKUP($A102,'K-Wallet'!$A$1:$M$5000,1,FALSE)),"NOT VALID")</f>
        <v>1687455439</v>
      </c>
      <c r="O102" t="str">
        <f>IFERROR(IFERROR(VLOOKUP($A102,'K-NETT'!$A$1:$AF$37898,11,FALSE),VLOOKUP($A102,'K-Wallet'!$A$1:$M$5000,0,FALSE)),"NOT VALID")</f>
        <v>MME2010000749</v>
      </c>
      <c r="P102" t="str">
        <f>IFERROR(IFERROR(VLOOKUP($A102,'K-NETT'!$A$1:$AF$37898,14,FALSE),VLOOKUP($A102,'K-Wallet'!$A$1:$M$5000,8,FALSE)),"NOT VALID")</f>
        <v>IDJKAJA04518</v>
      </c>
      <c r="Q102" t="str">
        <f>IFERROR(IFERROR(VLOOKUP($A102,'K-NETT'!$A$1:$AF$37898,15,FALSE),VLOOKUP($A102,'K-Wallet'!$A$1:$M$5000,9,FALSE)),"NOT VALID")</f>
        <v>BUDI SANTOSO</v>
      </c>
      <c r="R102">
        <f>IFERROR(IFERROR(VLOOKUP($A102,'K-NETT'!$A$1:$AF$37898,16,FALSE),VLOOKUP($A102,'K-Wallet'!$A$1:$M$5000,0,FALSE)),"NOT VALID")</f>
        <v>50000</v>
      </c>
      <c r="S102">
        <f>IFERROR(IFERROR(VLOOKUP($A102,'K-NETT'!$A$1:$AF$37898,17,FALSE),VLOOKUP($A102,'K-Wallet'!$A$1:$M$5000,0,FALSE)),"NOT VALID")</f>
        <v>6650</v>
      </c>
      <c r="T102">
        <f>IFERROR(IFERROR(VLOOKUP($A102,'K-NETT'!$A$1:$AF$37898,18,FALSE),VLOOKUP($A102,'K-Wallet'!$A$1:$M$5000,0,FALSE)),"NOT VALID")</f>
        <v>0</v>
      </c>
      <c r="U102">
        <f>IFERROR(IFERROR(VLOOKUP($A102,'K-NETT'!$A$1:$AF$37898,19,FALSE),VLOOKUP($A102,'K-Wallet'!$A$1:$M$5000,0,FALSE)),"NOT VALID")</f>
        <v>0</v>
      </c>
      <c r="V102">
        <f>IFERROR(IFERROR(VLOOKUP($A102,'K-NETT'!$A$1:$AF$37898,20,FALSE),VLOOKUP($A102,'K-Wallet'!$A$1:$M$5000,0,FALSE)),"NOT VALID")</f>
        <v>0</v>
      </c>
      <c r="W102">
        <f>IFERROR(IFERROR(VLOOKUP($A102,'K-NETT'!$A$1:$AF$37898,22,FALSE),VLOOKUP($A102,'K-Wallet'!$A$1:$M$5000,0,FALSE)),"NOT VALID")</f>
        <v>0</v>
      </c>
      <c r="X102">
        <f>IFERROR(IFERROR(VLOOKUP($A102,'K-NETT'!$A$1:$AF$37898,23,FALSE),VLOOKUP($A102,'K-Wallet'!$A$1:$M$5000,0,FALSE)),"NOT VALID")</f>
        <v>0</v>
      </c>
      <c r="Y102">
        <f>IFERROR(IFERROR(VLOOKUP($A102,'K-NETT'!$A$1:$AF$37898,26,FALSE),VLOOKUP($A102,'K-Wallet'!$A$1:$M$5000,0,FALSE)),"NOT VALID")</f>
        <v>56650</v>
      </c>
      <c r="Z102">
        <f>IFERROR(IFERROR(VLOOKUP($A102,'K-NETT'!$A$1:$AF$37898,30,FALSE),VLOOKUP($A102,'K-Wallet'!$A$1:$M$5000,11,FALSE)),"NOT VALID")</f>
        <v>0</v>
      </c>
      <c r="AA102" s="31">
        <f t="shared" si="3"/>
        <v>0</v>
      </c>
    </row>
    <row r="103" spans="1:27" x14ac:dyDescent="0.25">
      <c r="A103" t="str">
        <f t="shared" si="2"/>
        <v>1308555715</v>
      </c>
      <c r="B103">
        <v>94</v>
      </c>
      <c r="C103">
        <v>1308555715</v>
      </c>
      <c r="D103" t="s">
        <v>42</v>
      </c>
      <c r="E103" t="s">
        <v>43</v>
      </c>
      <c r="F103">
        <v>56650</v>
      </c>
      <c r="G103" s="2">
        <v>44105</v>
      </c>
      <c r="H103" s="3">
        <v>0.81804398148148139</v>
      </c>
      <c r="I103" t="s">
        <v>44</v>
      </c>
      <c r="J103">
        <v>-79934645101</v>
      </c>
      <c r="K103" s="4" t="s">
        <v>101</v>
      </c>
      <c r="N103" t="str">
        <f>IFERROR(IFERROR(VLOOKUP($A103,'K-NETT'!$A$1:$AF$37898,1,FALSE),VLOOKUP($A103,'K-Wallet'!$A$1:$M$5000,1,FALSE)),"NOT VALID")</f>
        <v>1308555715</v>
      </c>
      <c r="O103" t="str">
        <f>IFERROR(IFERROR(VLOOKUP($A103,'K-NETT'!$A$1:$AF$37898,11,FALSE),VLOOKUP($A103,'K-Wallet'!$A$1:$M$5000,0,FALSE)),"NOT VALID")</f>
        <v>MME2010000751</v>
      </c>
      <c r="P103" t="str">
        <f>IFERROR(IFERROR(VLOOKUP($A103,'K-NETT'!$A$1:$AF$37898,14,FALSE),VLOOKUP($A103,'K-Wallet'!$A$1:$M$5000,8,FALSE)),"NOT VALID")</f>
        <v>IDJKAJA04519</v>
      </c>
      <c r="Q103" t="str">
        <f>IFERROR(IFERROR(VLOOKUP($A103,'K-NETT'!$A$1:$AF$37898,15,FALSE),VLOOKUP($A103,'K-Wallet'!$A$1:$M$5000,9,FALSE)),"NOT VALID")</f>
        <v>YOSHI PUSPITASARI</v>
      </c>
      <c r="R103">
        <f>IFERROR(IFERROR(VLOOKUP($A103,'K-NETT'!$A$1:$AF$37898,16,FALSE),VLOOKUP($A103,'K-Wallet'!$A$1:$M$5000,0,FALSE)),"NOT VALID")</f>
        <v>50000</v>
      </c>
      <c r="S103">
        <f>IFERROR(IFERROR(VLOOKUP($A103,'K-NETT'!$A$1:$AF$37898,17,FALSE),VLOOKUP($A103,'K-Wallet'!$A$1:$M$5000,0,FALSE)),"NOT VALID")</f>
        <v>6650</v>
      </c>
      <c r="T103">
        <f>IFERROR(IFERROR(VLOOKUP($A103,'K-NETT'!$A$1:$AF$37898,18,FALSE),VLOOKUP($A103,'K-Wallet'!$A$1:$M$5000,0,FALSE)),"NOT VALID")</f>
        <v>0</v>
      </c>
      <c r="U103">
        <f>IFERROR(IFERROR(VLOOKUP($A103,'K-NETT'!$A$1:$AF$37898,19,FALSE),VLOOKUP($A103,'K-Wallet'!$A$1:$M$5000,0,FALSE)),"NOT VALID")</f>
        <v>0</v>
      </c>
      <c r="V103">
        <f>IFERROR(IFERROR(VLOOKUP($A103,'K-NETT'!$A$1:$AF$37898,20,FALSE),VLOOKUP($A103,'K-Wallet'!$A$1:$M$5000,0,FALSE)),"NOT VALID")</f>
        <v>0</v>
      </c>
      <c r="W103">
        <f>IFERROR(IFERROR(VLOOKUP($A103,'K-NETT'!$A$1:$AF$37898,22,FALSE),VLOOKUP($A103,'K-Wallet'!$A$1:$M$5000,0,FALSE)),"NOT VALID")</f>
        <v>0</v>
      </c>
      <c r="X103">
        <f>IFERROR(IFERROR(VLOOKUP($A103,'K-NETT'!$A$1:$AF$37898,23,FALSE),VLOOKUP($A103,'K-Wallet'!$A$1:$M$5000,0,FALSE)),"NOT VALID")</f>
        <v>0</v>
      </c>
      <c r="Y103">
        <f>IFERROR(IFERROR(VLOOKUP($A103,'K-NETT'!$A$1:$AF$37898,26,FALSE),VLOOKUP($A103,'K-Wallet'!$A$1:$M$5000,0,FALSE)),"NOT VALID")</f>
        <v>56650</v>
      </c>
      <c r="Z103">
        <f>IFERROR(IFERROR(VLOOKUP($A103,'K-NETT'!$A$1:$AF$37898,30,FALSE),VLOOKUP($A103,'K-Wallet'!$A$1:$M$5000,11,FALSE)),"NOT VALID")</f>
        <v>0</v>
      </c>
      <c r="AA103" s="31">
        <f t="shared" si="3"/>
        <v>0</v>
      </c>
    </row>
    <row r="104" spans="1:27" x14ac:dyDescent="0.25">
      <c r="A104" t="str">
        <f t="shared" si="2"/>
        <v>1703655758</v>
      </c>
      <c r="B104">
        <v>95</v>
      </c>
      <c r="C104">
        <v>1703655758</v>
      </c>
      <c r="D104" t="s">
        <v>42</v>
      </c>
      <c r="E104" t="s">
        <v>43</v>
      </c>
      <c r="F104">
        <v>56650</v>
      </c>
      <c r="G104" s="2">
        <v>44105</v>
      </c>
      <c r="H104" s="3">
        <v>0.82400462962962961</v>
      </c>
      <c r="I104" t="s">
        <v>44</v>
      </c>
      <c r="J104">
        <v>-79937446401</v>
      </c>
      <c r="K104" s="4" t="s">
        <v>101</v>
      </c>
      <c r="N104" t="str">
        <f>IFERROR(IFERROR(VLOOKUP($A104,'K-NETT'!$A$1:$AF$37898,1,FALSE),VLOOKUP($A104,'K-Wallet'!$A$1:$M$5000,1,FALSE)),"NOT VALID")</f>
        <v>1703655758</v>
      </c>
      <c r="O104" t="str">
        <f>IFERROR(IFERROR(VLOOKUP($A104,'K-NETT'!$A$1:$AF$37898,11,FALSE),VLOOKUP($A104,'K-Wallet'!$A$1:$M$5000,0,FALSE)),"NOT VALID")</f>
        <v>MME2010000753</v>
      </c>
      <c r="P104" t="str">
        <f>IFERROR(IFERROR(VLOOKUP($A104,'K-NETT'!$A$1:$AF$37898,14,FALSE),VLOOKUP($A104,'K-Wallet'!$A$1:$M$5000,8,FALSE)),"NOT VALID")</f>
        <v>IDSPAAB43697</v>
      </c>
      <c r="Q104" t="str">
        <f>IFERROR(IFERROR(VLOOKUP($A104,'K-NETT'!$A$1:$AF$37898,15,FALSE),VLOOKUP($A104,'K-Wallet'!$A$1:$M$5000,9,FALSE)),"NOT VALID")</f>
        <v>SRI UTAMI DEWI</v>
      </c>
      <c r="R104">
        <f>IFERROR(IFERROR(VLOOKUP($A104,'K-NETT'!$A$1:$AF$37898,16,FALSE),VLOOKUP($A104,'K-Wallet'!$A$1:$M$5000,0,FALSE)),"NOT VALID")</f>
        <v>50000</v>
      </c>
      <c r="S104">
        <f>IFERROR(IFERROR(VLOOKUP($A104,'K-NETT'!$A$1:$AF$37898,17,FALSE),VLOOKUP($A104,'K-Wallet'!$A$1:$M$5000,0,FALSE)),"NOT VALID")</f>
        <v>6650</v>
      </c>
      <c r="T104">
        <f>IFERROR(IFERROR(VLOOKUP($A104,'K-NETT'!$A$1:$AF$37898,18,FALSE),VLOOKUP($A104,'K-Wallet'!$A$1:$M$5000,0,FALSE)),"NOT VALID")</f>
        <v>0</v>
      </c>
      <c r="U104">
        <f>IFERROR(IFERROR(VLOOKUP($A104,'K-NETT'!$A$1:$AF$37898,19,FALSE),VLOOKUP($A104,'K-Wallet'!$A$1:$M$5000,0,FALSE)),"NOT VALID")</f>
        <v>0</v>
      </c>
      <c r="V104">
        <f>IFERROR(IFERROR(VLOOKUP($A104,'K-NETT'!$A$1:$AF$37898,20,FALSE),VLOOKUP($A104,'K-Wallet'!$A$1:$M$5000,0,FALSE)),"NOT VALID")</f>
        <v>0</v>
      </c>
      <c r="W104">
        <f>IFERROR(IFERROR(VLOOKUP($A104,'K-NETT'!$A$1:$AF$37898,22,FALSE),VLOOKUP($A104,'K-Wallet'!$A$1:$M$5000,0,FALSE)),"NOT VALID")</f>
        <v>0</v>
      </c>
      <c r="X104">
        <f>IFERROR(IFERROR(VLOOKUP($A104,'K-NETT'!$A$1:$AF$37898,23,FALSE),VLOOKUP($A104,'K-Wallet'!$A$1:$M$5000,0,FALSE)),"NOT VALID")</f>
        <v>0</v>
      </c>
      <c r="Y104">
        <f>IFERROR(IFERROR(VLOOKUP($A104,'K-NETT'!$A$1:$AF$37898,26,FALSE),VLOOKUP($A104,'K-Wallet'!$A$1:$M$5000,0,FALSE)),"NOT VALID")</f>
        <v>56650</v>
      </c>
      <c r="Z104">
        <f>IFERROR(IFERROR(VLOOKUP($A104,'K-NETT'!$A$1:$AF$37898,30,FALSE),VLOOKUP($A104,'K-Wallet'!$A$1:$M$5000,11,FALSE)),"NOT VALID")</f>
        <v>0</v>
      </c>
      <c r="AA104" s="31">
        <f t="shared" si="3"/>
        <v>0</v>
      </c>
    </row>
    <row r="105" spans="1:27" x14ac:dyDescent="0.25">
      <c r="A105" t="str">
        <f t="shared" si="2"/>
        <v>1583655877</v>
      </c>
      <c r="B105">
        <v>96</v>
      </c>
      <c r="C105">
        <v>1583655877</v>
      </c>
      <c r="D105" t="s">
        <v>42</v>
      </c>
      <c r="E105" t="s">
        <v>43</v>
      </c>
      <c r="F105">
        <v>488650</v>
      </c>
      <c r="G105" s="2">
        <v>44105</v>
      </c>
      <c r="H105" s="3">
        <v>0.82483796296296286</v>
      </c>
      <c r="I105" t="s">
        <v>44</v>
      </c>
      <c r="J105">
        <v>-79937894801</v>
      </c>
      <c r="K105" s="4" t="s">
        <v>101</v>
      </c>
      <c r="N105" t="str">
        <f>IFERROR(IFERROR(VLOOKUP($A105,'K-NETT'!$A$1:$AF$37898,1,FALSE),VLOOKUP($A105,'K-Wallet'!$A$1:$M$5000,1,FALSE)),"NOT VALID")</f>
        <v>1583655877</v>
      </c>
      <c r="O105" t="str">
        <f>IFERROR(IFERROR(VLOOKUP($A105,'K-NETT'!$A$1:$AF$37898,11,FALSE),VLOOKUP($A105,'K-Wallet'!$A$1:$M$5000,0,FALSE)),"NOT VALID")</f>
        <v>CNE2010000754</v>
      </c>
      <c r="P105" t="str">
        <f>IFERROR(IFERROR(VLOOKUP($A105,'K-NETT'!$A$1:$AF$37898,14,FALSE),VLOOKUP($A105,'K-Wallet'!$A$1:$M$5000,8,FALSE)),"NOT VALID")</f>
        <v>IDSPAAB38335</v>
      </c>
      <c r="Q105" t="str">
        <f>IFERROR(IFERROR(VLOOKUP($A105,'K-NETT'!$A$1:$AF$37898,15,FALSE),VLOOKUP($A105,'K-Wallet'!$A$1:$M$5000,9,FALSE)),"NOT VALID")</f>
        <v>SITI ZURIA HANDAYANI</v>
      </c>
      <c r="R105">
        <f>IFERROR(IFERROR(VLOOKUP($A105,'K-NETT'!$A$1:$AF$37898,16,FALSE),VLOOKUP($A105,'K-Wallet'!$A$1:$M$5000,0,FALSE)),"NOT VALID")</f>
        <v>474000</v>
      </c>
      <c r="S105">
        <f>IFERROR(IFERROR(VLOOKUP($A105,'K-NETT'!$A$1:$AF$37898,17,FALSE),VLOOKUP($A105,'K-Wallet'!$A$1:$M$5000,0,FALSE)),"NOT VALID")</f>
        <v>6650</v>
      </c>
      <c r="T105">
        <f>IFERROR(IFERROR(VLOOKUP($A105,'K-NETT'!$A$1:$AF$37898,18,FALSE),VLOOKUP($A105,'K-Wallet'!$A$1:$M$5000,0,FALSE)),"NOT VALID")</f>
        <v>8000</v>
      </c>
      <c r="U105">
        <f>IFERROR(IFERROR(VLOOKUP($A105,'K-NETT'!$A$1:$AF$37898,19,FALSE),VLOOKUP($A105,'K-Wallet'!$A$1:$M$5000,0,FALSE)),"NOT VALID")</f>
        <v>0</v>
      </c>
      <c r="V105">
        <f>IFERROR(IFERROR(VLOOKUP($A105,'K-NETT'!$A$1:$AF$37898,20,FALSE),VLOOKUP($A105,'K-Wallet'!$A$1:$M$5000,0,FALSE)),"NOT VALID")</f>
        <v>0</v>
      </c>
      <c r="W105">
        <f>IFERROR(IFERROR(VLOOKUP($A105,'K-NETT'!$A$1:$AF$37898,22,FALSE),VLOOKUP($A105,'K-Wallet'!$A$1:$M$5000,0,FALSE)),"NOT VALID")</f>
        <v>0</v>
      </c>
      <c r="X105">
        <f>IFERROR(IFERROR(VLOOKUP($A105,'K-NETT'!$A$1:$AF$37898,23,FALSE),VLOOKUP($A105,'K-Wallet'!$A$1:$M$5000,0,FALSE)),"NOT VALID")</f>
        <v>0</v>
      </c>
      <c r="Y105">
        <f>IFERROR(IFERROR(VLOOKUP($A105,'K-NETT'!$A$1:$AF$37898,26,FALSE),VLOOKUP($A105,'K-Wallet'!$A$1:$M$5000,0,FALSE)),"NOT VALID")</f>
        <v>488650</v>
      </c>
      <c r="Z105">
        <f>IFERROR(IFERROR(VLOOKUP($A105,'K-NETT'!$A$1:$AF$37898,30,FALSE),VLOOKUP($A105,'K-Wallet'!$A$1:$M$5000,11,FALSE)),"NOT VALID")</f>
        <v>0</v>
      </c>
      <c r="AA105" s="31">
        <f t="shared" si="3"/>
        <v>0</v>
      </c>
    </row>
    <row r="106" spans="1:27" x14ac:dyDescent="0.25">
      <c r="A106" t="str">
        <f t="shared" si="2"/>
        <v>1346655118</v>
      </c>
      <c r="B106">
        <v>97</v>
      </c>
      <c r="C106">
        <v>1346655118</v>
      </c>
      <c r="D106" t="s">
        <v>42</v>
      </c>
      <c r="E106" t="s">
        <v>43</v>
      </c>
      <c r="F106">
        <v>56650</v>
      </c>
      <c r="G106" s="2">
        <v>44105</v>
      </c>
      <c r="H106" s="3">
        <v>0.8276041666666667</v>
      </c>
      <c r="I106" t="s">
        <v>44</v>
      </c>
      <c r="J106">
        <v>-79939202501</v>
      </c>
      <c r="K106" s="4" t="s">
        <v>101</v>
      </c>
      <c r="N106" t="str">
        <f>IFERROR(IFERROR(VLOOKUP($A106,'K-NETT'!$A$1:$AF$37898,1,FALSE),VLOOKUP($A106,'K-Wallet'!$A$1:$M$5000,1,FALSE)),"NOT VALID")</f>
        <v>1346655118</v>
      </c>
      <c r="O106" t="str">
        <f>IFERROR(IFERROR(VLOOKUP($A106,'K-NETT'!$A$1:$AF$37898,11,FALSE),VLOOKUP($A106,'K-Wallet'!$A$1:$M$5000,0,FALSE)),"NOT VALID")</f>
        <v>MME2010000755</v>
      </c>
      <c r="P106" t="str">
        <f>IFERROR(IFERROR(VLOOKUP($A106,'K-NETT'!$A$1:$AF$37898,14,FALSE),VLOOKUP($A106,'K-Wallet'!$A$1:$M$5000,8,FALSE)),"NOT VALID")</f>
        <v>IDJKAJA04520</v>
      </c>
      <c r="Q106" t="str">
        <f>IFERROR(IFERROR(VLOOKUP($A106,'K-NETT'!$A$1:$AF$37898,15,FALSE),VLOOKUP($A106,'K-Wallet'!$A$1:$M$5000,9,FALSE)),"NOT VALID")</f>
        <v>CHARLES</v>
      </c>
      <c r="R106">
        <f>IFERROR(IFERROR(VLOOKUP($A106,'K-NETT'!$A$1:$AF$37898,16,FALSE),VLOOKUP($A106,'K-Wallet'!$A$1:$M$5000,0,FALSE)),"NOT VALID")</f>
        <v>50000</v>
      </c>
      <c r="S106">
        <f>IFERROR(IFERROR(VLOOKUP($A106,'K-NETT'!$A$1:$AF$37898,17,FALSE),VLOOKUP($A106,'K-Wallet'!$A$1:$M$5000,0,FALSE)),"NOT VALID")</f>
        <v>6650</v>
      </c>
      <c r="T106">
        <f>IFERROR(IFERROR(VLOOKUP($A106,'K-NETT'!$A$1:$AF$37898,18,FALSE),VLOOKUP($A106,'K-Wallet'!$A$1:$M$5000,0,FALSE)),"NOT VALID")</f>
        <v>0</v>
      </c>
      <c r="U106">
        <f>IFERROR(IFERROR(VLOOKUP($A106,'K-NETT'!$A$1:$AF$37898,19,FALSE),VLOOKUP($A106,'K-Wallet'!$A$1:$M$5000,0,FALSE)),"NOT VALID")</f>
        <v>0</v>
      </c>
      <c r="V106">
        <f>IFERROR(IFERROR(VLOOKUP($A106,'K-NETT'!$A$1:$AF$37898,20,FALSE),VLOOKUP($A106,'K-Wallet'!$A$1:$M$5000,0,FALSE)),"NOT VALID")</f>
        <v>0</v>
      </c>
      <c r="W106">
        <f>IFERROR(IFERROR(VLOOKUP($A106,'K-NETT'!$A$1:$AF$37898,22,FALSE),VLOOKUP($A106,'K-Wallet'!$A$1:$M$5000,0,FALSE)),"NOT VALID")</f>
        <v>0</v>
      </c>
      <c r="X106">
        <f>IFERROR(IFERROR(VLOOKUP($A106,'K-NETT'!$A$1:$AF$37898,23,FALSE),VLOOKUP($A106,'K-Wallet'!$A$1:$M$5000,0,FALSE)),"NOT VALID")</f>
        <v>0</v>
      </c>
      <c r="Y106">
        <f>IFERROR(IFERROR(VLOOKUP($A106,'K-NETT'!$A$1:$AF$37898,26,FALSE),VLOOKUP($A106,'K-Wallet'!$A$1:$M$5000,0,FALSE)),"NOT VALID")</f>
        <v>56650</v>
      </c>
      <c r="Z106">
        <f>IFERROR(IFERROR(VLOOKUP($A106,'K-NETT'!$A$1:$AF$37898,30,FALSE),VLOOKUP($A106,'K-Wallet'!$A$1:$M$5000,11,FALSE)),"NOT VALID")</f>
        <v>0</v>
      </c>
      <c r="AA106" s="31">
        <f t="shared" si="3"/>
        <v>0</v>
      </c>
    </row>
    <row r="107" spans="1:27" x14ac:dyDescent="0.25">
      <c r="A107" t="str">
        <f t="shared" si="2"/>
        <v>1717755060</v>
      </c>
      <c r="B107">
        <v>98</v>
      </c>
      <c r="C107">
        <v>1717755060</v>
      </c>
      <c r="D107" t="s">
        <v>91</v>
      </c>
      <c r="E107" t="s">
        <v>43</v>
      </c>
      <c r="F107">
        <v>329650</v>
      </c>
      <c r="G107" s="2">
        <v>44105</v>
      </c>
      <c r="H107" s="3">
        <v>0.84035879629629628</v>
      </c>
      <c r="I107" t="s">
        <v>44</v>
      </c>
      <c r="J107">
        <v>-79944959801</v>
      </c>
      <c r="K107" s="4" t="s">
        <v>101</v>
      </c>
      <c r="N107" t="str">
        <f>IFERROR(IFERROR(VLOOKUP($A107,'K-NETT'!$A$1:$AF$37898,1,FALSE),VLOOKUP($A107,'K-Wallet'!$A$1:$M$5000,1,FALSE)),"NOT VALID")</f>
        <v>1717755060</v>
      </c>
      <c r="O107" t="str">
        <f>IFERROR(IFERROR(VLOOKUP($A107,'K-NETT'!$A$1:$AF$37898,11,FALSE),VLOOKUP($A107,'K-Wallet'!$A$1:$M$5000,0,FALSE)),"NOT VALID")</f>
        <v>CNE2010000759</v>
      </c>
      <c r="P107" t="str">
        <f>IFERROR(IFERROR(VLOOKUP($A107,'K-NETT'!$A$1:$AF$37898,14,FALSE),VLOOKUP($A107,'K-Wallet'!$A$1:$M$5000,8,FALSE)),"NOT VALID")</f>
        <v>IDJRBBA32404</v>
      </c>
      <c r="Q107" t="str">
        <f>IFERROR(IFERROR(VLOOKUP($A107,'K-NETT'!$A$1:$AF$37898,15,FALSE),VLOOKUP($A107,'K-Wallet'!$A$1:$M$5000,9,FALSE)),"NOT VALID")</f>
        <v>IRAWATI BR SILITONGA</v>
      </c>
      <c r="R107">
        <f>IFERROR(IFERROR(VLOOKUP($A107,'K-NETT'!$A$1:$AF$37898,16,FALSE),VLOOKUP($A107,'K-Wallet'!$A$1:$M$5000,0,FALSE)),"NOT VALID")</f>
        <v>315000</v>
      </c>
      <c r="S107">
        <f>IFERROR(IFERROR(VLOOKUP($A107,'K-NETT'!$A$1:$AF$37898,17,FALSE),VLOOKUP($A107,'K-Wallet'!$A$1:$M$5000,0,FALSE)),"NOT VALID")</f>
        <v>6650</v>
      </c>
      <c r="T107">
        <f>IFERROR(IFERROR(VLOOKUP($A107,'K-NETT'!$A$1:$AF$37898,18,FALSE),VLOOKUP($A107,'K-Wallet'!$A$1:$M$5000,0,FALSE)),"NOT VALID")</f>
        <v>8000</v>
      </c>
      <c r="U107">
        <f>IFERROR(IFERROR(VLOOKUP($A107,'K-NETT'!$A$1:$AF$37898,19,FALSE),VLOOKUP($A107,'K-Wallet'!$A$1:$M$5000,0,FALSE)),"NOT VALID")</f>
        <v>0</v>
      </c>
      <c r="V107">
        <f>IFERROR(IFERROR(VLOOKUP($A107,'K-NETT'!$A$1:$AF$37898,20,FALSE),VLOOKUP($A107,'K-Wallet'!$A$1:$M$5000,0,FALSE)),"NOT VALID")</f>
        <v>0</v>
      </c>
      <c r="W107">
        <f>IFERROR(IFERROR(VLOOKUP($A107,'K-NETT'!$A$1:$AF$37898,22,FALSE),VLOOKUP($A107,'K-Wallet'!$A$1:$M$5000,0,FALSE)),"NOT VALID")</f>
        <v>0</v>
      </c>
      <c r="X107">
        <f>IFERROR(IFERROR(VLOOKUP($A107,'K-NETT'!$A$1:$AF$37898,23,FALSE),VLOOKUP($A107,'K-Wallet'!$A$1:$M$5000,0,FALSE)),"NOT VALID")</f>
        <v>0</v>
      </c>
      <c r="Y107">
        <f>IFERROR(IFERROR(VLOOKUP($A107,'K-NETT'!$A$1:$AF$37898,26,FALSE),VLOOKUP($A107,'K-Wallet'!$A$1:$M$5000,0,FALSE)),"NOT VALID")</f>
        <v>329650</v>
      </c>
      <c r="Z107">
        <f>IFERROR(IFERROR(VLOOKUP($A107,'K-NETT'!$A$1:$AF$37898,30,FALSE),VLOOKUP($A107,'K-Wallet'!$A$1:$M$5000,11,FALSE)),"NOT VALID")</f>
        <v>0</v>
      </c>
      <c r="AA107" s="31">
        <f t="shared" si="3"/>
        <v>0</v>
      </c>
    </row>
    <row r="108" spans="1:27" x14ac:dyDescent="0.25">
      <c r="A108" t="str">
        <f t="shared" si="2"/>
        <v>117162800</v>
      </c>
      <c r="B108">
        <v>99</v>
      </c>
      <c r="C108">
        <v>117162800</v>
      </c>
      <c r="D108" t="s">
        <v>4556</v>
      </c>
      <c r="E108" t="s">
        <v>43</v>
      </c>
      <c r="F108">
        <v>1100000</v>
      </c>
      <c r="G108" s="2">
        <v>44105</v>
      </c>
      <c r="H108" s="3">
        <v>0.85283564814814816</v>
      </c>
      <c r="I108" t="s">
        <v>44</v>
      </c>
      <c r="J108">
        <v>-79950599501</v>
      </c>
      <c r="K108" s="4" t="s">
        <v>101</v>
      </c>
      <c r="N108" t="str">
        <f>IFERROR(IFERROR(VLOOKUP($A108,'K-NETT'!$A$1:$AF$37898,1,FALSE),VLOOKUP($A108,'K-Wallet'!$A$1:$M$5000,1,FALSE)),"NOT VALID")</f>
        <v>117162800</v>
      </c>
      <c r="O108" t="str">
        <f>IFERROR(IFERROR(VLOOKUP($A108,'K-NETT'!$A$1:$AF$37898,11,FALSE),VLOOKUP($A108,'K-Wallet'!$A$1:$M$5000,0,FALSE)),"NOT VALID")</f>
        <v>NOT VALID</v>
      </c>
      <c r="P108" t="str">
        <f>IFERROR(IFERROR(VLOOKUP($A108,'K-NETT'!$A$1:$AF$37898,14,FALSE),VLOOKUP($A108,'K-Wallet'!$A$1:$M$5000,8,FALSE)),"NOT VALID")</f>
        <v>IDSTID004397</v>
      </c>
      <c r="Q108" t="str">
        <f>IFERROR(IFERROR(VLOOKUP($A108,'K-NETT'!$A$1:$AF$37898,15,FALSE),VLOOKUP($A108,'K-Wallet'!$A$1:$M$5000,9,FALSE)),"NOT VALID")</f>
        <v>SUTRISNO</v>
      </c>
      <c r="R108" t="str">
        <f>IFERROR(IFERROR(VLOOKUP($A108,'K-NETT'!$A$1:$AF$37898,16,FALSE),VLOOKUP($A108,'K-Wallet'!$A$1:$M$5000,0,FALSE)),"NOT VALID")</f>
        <v>NOT VALID</v>
      </c>
      <c r="S108" t="str">
        <f>IFERROR(IFERROR(VLOOKUP($A108,'K-NETT'!$A$1:$AF$37898,17,FALSE),VLOOKUP($A108,'K-Wallet'!$A$1:$M$5000,0,FALSE)),"NOT VALID")</f>
        <v>NOT VALID</v>
      </c>
      <c r="T108" t="str">
        <f>IFERROR(IFERROR(VLOOKUP($A108,'K-NETT'!$A$1:$AF$37898,18,FALSE),VLOOKUP($A108,'K-Wallet'!$A$1:$M$5000,0,FALSE)),"NOT VALID")</f>
        <v>NOT VALID</v>
      </c>
      <c r="U108" t="str">
        <f>IFERROR(IFERROR(VLOOKUP($A108,'K-NETT'!$A$1:$AF$37898,19,FALSE),VLOOKUP($A108,'K-Wallet'!$A$1:$M$5000,0,FALSE)),"NOT VALID")</f>
        <v>NOT VALID</v>
      </c>
      <c r="V108" t="str">
        <f>IFERROR(IFERROR(VLOOKUP($A108,'K-NETT'!$A$1:$AF$37898,20,FALSE),VLOOKUP($A108,'K-Wallet'!$A$1:$M$5000,0,FALSE)),"NOT VALID")</f>
        <v>NOT VALID</v>
      </c>
      <c r="W108" t="str">
        <f>IFERROR(IFERROR(VLOOKUP($A108,'K-NETT'!$A$1:$AF$37898,22,FALSE),VLOOKUP($A108,'K-Wallet'!$A$1:$M$5000,0,FALSE)),"NOT VALID")</f>
        <v>NOT VALID</v>
      </c>
      <c r="X108" t="str">
        <f>IFERROR(IFERROR(VLOOKUP($A108,'K-NETT'!$A$1:$AF$37898,23,FALSE),VLOOKUP($A108,'K-Wallet'!$A$1:$M$5000,0,FALSE)),"NOT VALID")</f>
        <v>NOT VALID</v>
      </c>
      <c r="Y108" t="str">
        <f>IFERROR(IFERROR(VLOOKUP($A108,'K-NETT'!$A$1:$AF$37898,26,FALSE),VLOOKUP($A108,'K-Wallet'!$A$1:$M$5000,0,FALSE)),"NOT VALID")</f>
        <v>NOT VALID</v>
      </c>
      <c r="Z108" t="str">
        <f>IFERROR(IFERROR(VLOOKUP($A108,'K-NETT'!$A$1:$AF$37898,30,FALSE),VLOOKUP($A108,'K-Wallet'!$A$1:$M$5000,11,FALSE)),"NOT VALID")</f>
        <v xml:space="preserve"> TOP UP K-WALLET</v>
      </c>
      <c r="AA108" s="31" t="e">
        <f t="shared" si="3"/>
        <v>#VALUE!</v>
      </c>
    </row>
    <row r="109" spans="1:27" x14ac:dyDescent="0.25">
      <c r="A109" t="str">
        <f t="shared" si="2"/>
        <v>1633855047</v>
      </c>
      <c r="B109">
        <v>100</v>
      </c>
      <c r="C109">
        <v>1633855047</v>
      </c>
      <c r="D109" t="s">
        <v>42</v>
      </c>
      <c r="E109" t="s">
        <v>43</v>
      </c>
      <c r="F109">
        <v>2123650</v>
      </c>
      <c r="G109" s="2">
        <v>44105</v>
      </c>
      <c r="H109" s="3">
        <v>0.85410879629629621</v>
      </c>
      <c r="I109" t="s">
        <v>44</v>
      </c>
      <c r="J109">
        <v>-79951215801</v>
      </c>
      <c r="K109" s="4" t="s">
        <v>101</v>
      </c>
      <c r="N109" t="str">
        <f>IFERROR(IFERROR(VLOOKUP($A109,'K-NETT'!$A$1:$AF$37898,1,FALSE),VLOOKUP($A109,'K-Wallet'!$A$1:$M$5000,1,FALSE)),"NOT VALID")</f>
        <v>1633855047</v>
      </c>
      <c r="O109" t="str">
        <f>IFERROR(IFERROR(VLOOKUP($A109,'K-NETT'!$A$1:$AF$37898,11,FALSE),VLOOKUP($A109,'K-Wallet'!$A$1:$M$5000,0,FALSE)),"NOT VALID")</f>
        <v>CNE2010000765</v>
      </c>
      <c r="P109" t="str">
        <f>IFERROR(IFERROR(VLOOKUP($A109,'K-NETT'!$A$1:$AF$37898,14,FALSE),VLOOKUP($A109,'K-Wallet'!$A$1:$M$5000,8,FALSE)),"NOT VALID")</f>
        <v>IDJTBHA20022</v>
      </c>
      <c r="Q109" t="str">
        <f>IFERROR(IFERROR(VLOOKUP($A109,'K-NETT'!$A$1:$AF$37898,15,FALSE),VLOOKUP($A109,'K-Wallet'!$A$1:$M$5000,9,FALSE)),"NOT VALID")</f>
        <v>NENG MAYA</v>
      </c>
      <c r="R109">
        <f>IFERROR(IFERROR(VLOOKUP($A109,'K-NETT'!$A$1:$AF$37898,16,FALSE),VLOOKUP($A109,'K-Wallet'!$A$1:$M$5000,0,FALSE)),"NOT VALID")</f>
        <v>2105000</v>
      </c>
      <c r="S109">
        <f>IFERROR(IFERROR(VLOOKUP($A109,'K-NETT'!$A$1:$AF$37898,17,FALSE),VLOOKUP($A109,'K-Wallet'!$A$1:$M$5000,0,FALSE)),"NOT VALID")</f>
        <v>6650</v>
      </c>
      <c r="T109">
        <f>IFERROR(IFERROR(VLOOKUP($A109,'K-NETT'!$A$1:$AF$37898,18,FALSE),VLOOKUP($A109,'K-Wallet'!$A$1:$M$5000,0,FALSE)),"NOT VALID")</f>
        <v>12000</v>
      </c>
      <c r="U109">
        <f>IFERROR(IFERROR(VLOOKUP($A109,'K-NETT'!$A$1:$AF$37898,19,FALSE),VLOOKUP($A109,'K-Wallet'!$A$1:$M$5000,0,FALSE)),"NOT VALID")</f>
        <v>0</v>
      </c>
      <c r="V109">
        <f>IFERROR(IFERROR(VLOOKUP($A109,'K-NETT'!$A$1:$AF$37898,20,FALSE),VLOOKUP($A109,'K-Wallet'!$A$1:$M$5000,0,FALSE)),"NOT VALID")</f>
        <v>0</v>
      </c>
      <c r="W109">
        <f>IFERROR(IFERROR(VLOOKUP($A109,'K-NETT'!$A$1:$AF$37898,22,FALSE),VLOOKUP($A109,'K-Wallet'!$A$1:$M$5000,0,FALSE)),"NOT VALID")</f>
        <v>0</v>
      </c>
      <c r="X109">
        <f>IFERROR(IFERROR(VLOOKUP($A109,'K-NETT'!$A$1:$AF$37898,23,FALSE),VLOOKUP($A109,'K-Wallet'!$A$1:$M$5000,0,FALSE)),"NOT VALID")</f>
        <v>0</v>
      </c>
      <c r="Y109">
        <f>IFERROR(IFERROR(VLOOKUP($A109,'K-NETT'!$A$1:$AF$37898,26,FALSE),VLOOKUP($A109,'K-Wallet'!$A$1:$M$5000,0,FALSE)),"NOT VALID")</f>
        <v>2123650</v>
      </c>
      <c r="Z109">
        <f>IFERROR(IFERROR(VLOOKUP($A109,'K-NETT'!$A$1:$AF$37898,30,FALSE),VLOOKUP($A109,'K-Wallet'!$A$1:$M$5000,11,FALSE)),"NOT VALID")</f>
        <v>0</v>
      </c>
      <c r="AA109" s="31">
        <f t="shared" si="3"/>
        <v>0</v>
      </c>
    </row>
    <row r="110" spans="1:27" x14ac:dyDescent="0.25">
      <c r="A110" t="str">
        <f t="shared" si="2"/>
        <v>214651101</v>
      </c>
      <c r="B110">
        <v>101</v>
      </c>
      <c r="C110">
        <v>214651101</v>
      </c>
      <c r="D110" t="s">
        <v>59</v>
      </c>
      <c r="E110" t="s">
        <v>43</v>
      </c>
      <c r="F110">
        <v>5000000</v>
      </c>
      <c r="G110" s="2">
        <v>44105</v>
      </c>
      <c r="H110" s="3">
        <v>0.85908564814814825</v>
      </c>
      <c r="I110" t="s">
        <v>44</v>
      </c>
      <c r="J110">
        <v>-79952609701</v>
      </c>
      <c r="K110" s="4" t="s">
        <v>101</v>
      </c>
      <c r="N110" t="str">
        <f>IFERROR(IFERROR(VLOOKUP($A110,'K-NETT'!$A$1:$AF$37898,1,FALSE),VLOOKUP($A110,'K-Wallet'!$A$1:$M$5000,1,FALSE)),"NOT VALID")</f>
        <v>214651101</v>
      </c>
      <c r="O110" t="str">
        <f>IFERROR(IFERROR(VLOOKUP($A110,'K-NETT'!$A$1:$AF$37898,11,FALSE),VLOOKUP($A110,'K-Wallet'!$A$1:$M$5000,0,FALSE)),"NOT VALID")</f>
        <v>NOT VALID</v>
      </c>
      <c r="P110" t="str">
        <f>IFERROR(IFERROR(VLOOKUP($A110,'K-NETT'!$A$1:$AF$37898,14,FALSE),VLOOKUP($A110,'K-Wallet'!$A$1:$M$5000,8,FALSE)),"NOT VALID")</f>
        <v>IDJTAXA05063</v>
      </c>
      <c r="Q110" t="str">
        <f>IFERROR(IFERROR(VLOOKUP($A110,'K-NETT'!$A$1:$AF$37898,15,FALSE),VLOOKUP($A110,'K-Wallet'!$A$1:$M$5000,9,FALSE)),"NOT VALID")</f>
        <v>LIAALIEFMUFLIHAH</v>
      </c>
      <c r="R110" t="str">
        <f>IFERROR(IFERROR(VLOOKUP($A110,'K-NETT'!$A$1:$AF$37898,16,FALSE),VLOOKUP($A110,'K-Wallet'!$A$1:$M$5000,0,FALSE)),"NOT VALID")</f>
        <v>NOT VALID</v>
      </c>
      <c r="S110" t="str">
        <f>IFERROR(IFERROR(VLOOKUP($A110,'K-NETT'!$A$1:$AF$37898,17,FALSE),VLOOKUP($A110,'K-Wallet'!$A$1:$M$5000,0,FALSE)),"NOT VALID")</f>
        <v>NOT VALID</v>
      </c>
      <c r="T110" t="str">
        <f>IFERROR(IFERROR(VLOOKUP($A110,'K-NETT'!$A$1:$AF$37898,18,FALSE),VLOOKUP($A110,'K-Wallet'!$A$1:$M$5000,0,FALSE)),"NOT VALID")</f>
        <v>NOT VALID</v>
      </c>
      <c r="U110" t="str">
        <f>IFERROR(IFERROR(VLOOKUP($A110,'K-NETT'!$A$1:$AF$37898,19,FALSE),VLOOKUP($A110,'K-Wallet'!$A$1:$M$5000,0,FALSE)),"NOT VALID")</f>
        <v>NOT VALID</v>
      </c>
      <c r="V110" t="str">
        <f>IFERROR(IFERROR(VLOOKUP($A110,'K-NETT'!$A$1:$AF$37898,20,FALSE),VLOOKUP($A110,'K-Wallet'!$A$1:$M$5000,0,FALSE)),"NOT VALID")</f>
        <v>NOT VALID</v>
      </c>
      <c r="W110" t="str">
        <f>IFERROR(IFERROR(VLOOKUP($A110,'K-NETT'!$A$1:$AF$37898,22,FALSE),VLOOKUP($A110,'K-Wallet'!$A$1:$M$5000,0,FALSE)),"NOT VALID")</f>
        <v>NOT VALID</v>
      </c>
      <c r="X110" t="str">
        <f>IFERROR(IFERROR(VLOOKUP($A110,'K-NETT'!$A$1:$AF$37898,23,FALSE),VLOOKUP($A110,'K-Wallet'!$A$1:$M$5000,0,FALSE)),"NOT VALID")</f>
        <v>NOT VALID</v>
      </c>
      <c r="Y110" t="str">
        <f>IFERROR(IFERROR(VLOOKUP($A110,'K-NETT'!$A$1:$AF$37898,26,FALSE),VLOOKUP($A110,'K-Wallet'!$A$1:$M$5000,0,FALSE)),"NOT VALID")</f>
        <v>NOT VALID</v>
      </c>
      <c r="Z110" t="str">
        <f>IFERROR(IFERROR(VLOOKUP($A110,'K-NETT'!$A$1:$AF$37898,30,FALSE),VLOOKUP($A110,'K-Wallet'!$A$1:$M$5000,11,FALSE)),"NOT VALID")</f>
        <v xml:space="preserve"> TOP UP K-WALLET</v>
      </c>
      <c r="AA110" s="31" t="e">
        <f t="shared" si="3"/>
        <v>#VALUE!</v>
      </c>
    </row>
    <row r="111" spans="1:27" x14ac:dyDescent="0.25">
      <c r="A111" t="str">
        <f t="shared" si="2"/>
        <v>1125355471</v>
      </c>
      <c r="B111">
        <v>102</v>
      </c>
      <c r="C111">
        <v>1125355471</v>
      </c>
      <c r="D111" t="s">
        <v>42</v>
      </c>
      <c r="E111" t="s">
        <v>43</v>
      </c>
      <c r="F111">
        <v>636650</v>
      </c>
      <c r="G111" s="2">
        <v>44105</v>
      </c>
      <c r="H111" s="3">
        <v>0.87653935185185183</v>
      </c>
      <c r="I111" t="s">
        <v>44</v>
      </c>
      <c r="J111">
        <v>-79960485101</v>
      </c>
      <c r="K111" s="4" t="s">
        <v>101</v>
      </c>
      <c r="N111" t="str">
        <f>IFERROR(IFERROR(VLOOKUP($A111,'K-NETT'!$A$1:$AF$37898,1,FALSE),VLOOKUP($A111,'K-Wallet'!$A$1:$M$5000,1,FALSE)),"NOT VALID")</f>
        <v>1125355471</v>
      </c>
      <c r="O111" t="str">
        <f>IFERROR(IFERROR(VLOOKUP($A111,'K-NETT'!$A$1:$AF$37898,11,FALSE),VLOOKUP($A111,'K-Wallet'!$A$1:$M$5000,0,FALSE)),"NOT VALID")</f>
        <v>CNE2010000775</v>
      </c>
      <c r="P111" t="str">
        <f>IFERROR(IFERROR(VLOOKUP($A111,'K-NETT'!$A$1:$AF$37898,14,FALSE),VLOOKUP($A111,'K-Wallet'!$A$1:$M$5000,8,FALSE)),"NOT VALID")</f>
        <v>IDJRAYA05776</v>
      </c>
      <c r="Q111" t="str">
        <f>IFERROR(IFERROR(VLOOKUP($A111,'K-NETT'!$A$1:$AF$37898,15,FALSE),VLOOKUP($A111,'K-Wallet'!$A$1:$M$5000,9,FALSE)),"NOT VALID")</f>
        <v>SITI ROMLAH</v>
      </c>
      <c r="R111">
        <f>IFERROR(IFERROR(VLOOKUP($A111,'K-NETT'!$A$1:$AF$37898,16,FALSE),VLOOKUP($A111,'K-Wallet'!$A$1:$M$5000,0,FALSE)),"NOT VALID")</f>
        <v>620000</v>
      </c>
      <c r="S111">
        <f>IFERROR(IFERROR(VLOOKUP($A111,'K-NETT'!$A$1:$AF$37898,17,FALSE),VLOOKUP($A111,'K-Wallet'!$A$1:$M$5000,0,FALSE)),"NOT VALID")</f>
        <v>6650</v>
      </c>
      <c r="T111">
        <f>IFERROR(IFERROR(VLOOKUP($A111,'K-NETT'!$A$1:$AF$37898,18,FALSE),VLOOKUP($A111,'K-Wallet'!$A$1:$M$5000,0,FALSE)),"NOT VALID")</f>
        <v>10000</v>
      </c>
      <c r="U111">
        <f>IFERROR(IFERROR(VLOOKUP($A111,'K-NETT'!$A$1:$AF$37898,19,FALSE),VLOOKUP($A111,'K-Wallet'!$A$1:$M$5000,0,FALSE)),"NOT VALID")</f>
        <v>0</v>
      </c>
      <c r="V111">
        <f>IFERROR(IFERROR(VLOOKUP($A111,'K-NETT'!$A$1:$AF$37898,20,FALSE),VLOOKUP($A111,'K-Wallet'!$A$1:$M$5000,0,FALSE)),"NOT VALID")</f>
        <v>0</v>
      </c>
      <c r="W111">
        <f>IFERROR(IFERROR(VLOOKUP($A111,'K-NETT'!$A$1:$AF$37898,22,FALSE),VLOOKUP($A111,'K-Wallet'!$A$1:$M$5000,0,FALSE)),"NOT VALID")</f>
        <v>0</v>
      </c>
      <c r="X111">
        <f>IFERROR(IFERROR(VLOOKUP($A111,'K-NETT'!$A$1:$AF$37898,23,FALSE),VLOOKUP($A111,'K-Wallet'!$A$1:$M$5000,0,FALSE)),"NOT VALID")</f>
        <v>0</v>
      </c>
      <c r="Y111">
        <f>IFERROR(IFERROR(VLOOKUP($A111,'K-NETT'!$A$1:$AF$37898,26,FALSE),VLOOKUP($A111,'K-Wallet'!$A$1:$M$5000,0,FALSE)),"NOT VALID")</f>
        <v>636650</v>
      </c>
      <c r="Z111">
        <f>IFERROR(IFERROR(VLOOKUP($A111,'K-NETT'!$A$1:$AF$37898,30,FALSE),VLOOKUP($A111,'K-Wallet'!$A$1:$M$5000,11,FALSE)),"NOT VALID")</f>
        <v>0</v>
      </c>
      <c r="AA111" s="31">
        <f t="shared" si="3"/>
        <v>0</v>
      </c>
    </row>
    <row r="112" spans="1:27" x14ac:dyDescent="0.25">
      <c r="F112">
        <f>SUM(F10:F111)</f>
        <v>74871400</v>
      </c>
      <c r="G112" s="2"/>
      <c r="H112" s="3"/>
      <c r="AA112" s="31"/>
    </row>
    <row r="113" spans="2:27" x14ac:dyDescent="0.25">
      <c r="B113" t="s">
        <v>1147</v>
      </c>
      <c r="C113" t="s">
        <v>1148</v>
      </c>
      <c r="D113" t="s">
        <v>73</v>
      </c>
      <c r="E113">
        <v>102</v>
      </c>
      <c r="AA113" s="31"/>
    </row>
    <row r="114" spans="2:27" x14ac:dyDescent="0.25">
      <c r="B114" t="s">
        <v>1147</v>
      </c>
      <c r="C114" t="s">
        <v>1149</v>
      </c>
      <c r="D114" t="s">
        <v>75</v>
      </c>
      <c r="E114" t="s">
        <v>17131</v>
      </c>
      <c r="F114">
        <v>71400</v>
      </c>
      <c r="AA114" s="31"/>
    </row>
    <row r="115" spans="2:27" x14ac:dyDescent="0.25">
      <c r="AA115" s="31"/>
    </row>
    <row r="116" spans="2:27" x14ac:dyDescent="0.25">
      <c r="B116" t="s">
        <v>1150</v>
      </c>
      <c r="C116" t="s">
        <v>1151</v>
      </c>
      <c r="D116" t="s">
        <v>73</v>
      </c>
      <c r="E116">
        <v>102</v>
      </c>
      <c r="AA116" s="31"/>
    </row>
    <row r="117" spans="2:27" x14ac:dyDescent="0.25">
      <c r="B117" t="s">
        <v>1150</v>
      </c>
      <c r="C117" t="s">
        <v>1152</v>
      </c>
      <c r="D117" t="s">
        <v>79</v>
      </c>
      <c r="E117" t="s">
        <v>17131</v>
      </c>
      <c r="F117">
        <v>71400</v>
      </c>
      <c r="AA117" s="31"/>
    </row>
    <row r="118" spans="2:27" x14ac:dyDescent="0.25">
      <c r="AA118" s="31"/>
    </row>
    <row r="119" spans="2:27" x14ac:dyDescent="0.25">
      <c r="AA119" s="31"/>
    </row>
    <row r="120" spans="2:27" x14ac:dyDescent="0.25">
      <c r="AA120" s="31"/>
    </row>
    <row r="121" spans="2:27" x14ac:dyDescent="0.25">
      <c r="AA121" s="31"/>
    </row>
    <row r="122" spans="2:27" x14ac:dyDescent="0.25">
      <c r="AA122" s="31"/>
    </row>
    <row r="123" spans="2:27" x14ac:dyDescent="0.25">
      <c r="AA123" s="31"/>
    </row>
    <row r="124" spans="2:27" x14ac:dyDescent="0.25">
      <c r="AA124" s="31"/>
    </row>
    <row r="125" spans="2:27" x14ac:dyDescent="0.25">
      <c r="AA125" s="31"/>
    </row>
    <row r="126" spans="2:27" x14ac:dyDescent="0.25">
      <c r="AA126" s="31"/>
    </row>
    <row r="127" spans="2:27" x14ac:dyDescent="0.25">
      <c r="AA127" s="31"/>
    </row>
    <row r="128" spans="2:27" x14ac:dyDescent="0.25">
      <c r="AA128" s="31"/>
    </row>
    <row r="129" spans="27:27" x14ac:dyDescent="0.25">
      <c r="AA129" s="31"/>
    </row>
    <row r="130" spans="27:27" x14ac:dyDescent="0.25">
      <c r="AA130" s="31"/>
    </row>
    <row r="131" spans="27:27" x14ac:dyDescent="0.25">
      <c r="AA131" s="31"/>
    </row>
    <row r="132" spans="27:27" x14ac:dyDescent="0.25">
      <c r="AA132" s="31"/>
    </row>
    <row r="133" spans="27:27" x14ac:dyDescent="0.25">
      <c r="AA133" s="31"/>
    </row>
    <row r="134" spans="27:27" x14ac:dyDescent="0.25">
      <c r="AA134" s="31"/>
    </row>
    <row r="135" spans="27:27" x14ac:dyDescent="0.25">
      <c r="AA135" s="31"/>
    </row>
    <row r="136" spans="27:27" x14ac:dyDescent="0.25">
      <c r="AA136" s="31"/>
    </row>
    <row r="137" spans="27:27" x14ac:dyDescent="0.25">
      <c r="AA137" s="31"/>
    </row>
    <row r="138" spans="27:27" x14ac:dyDescent="0.25">
      <c r="AA138" s="31"/>
    </row>
    <row r="139" spans="27:27" x14ac:dyDescent="0.25">
      <c r="AA139" s="31"/>
    </row>
    <row r="140" spans="27:27" x14ac:dyDescent="0.25">
      <c r="AA140" s="31"/>
    </row>
    <row r="141" spans="27:27" x14ac:dyDescent="0.25">
      <c r="AA141" s="31"/>
    </row>
    <row r="142" spans="27:27" x14ac:dyDescent="0.25">
      <c r="AA142" s="31"/>
    </row>
    <row r="143" spans="27:27" x14ac:dyDescent="0.25">
      <c r="AA143" s="31"/>
    </row>
    <row r="144" spans="27:27" x14ac:dyDescent="0.25">
      <c r="AA144" s="31"/>
    </row>
    <row r="145" spans="27:27" x14ac:dyDescent="0.25">
      <c r="AA145" s="31"/>
    </row>
    <row r="146" spans="27:27" x14ac:dyDescent="0.25">
      <c r="AA146" s="31"/>
    </row>
    <row r="147" spans="27:27" x14ac:dyDescent="0.25">
      <c r="AA147" s="31"/>
    </row>
    <row r="148" spans="27:27" x14ac:dyDescent="0.25">
      <c r="AA148" s="31"/>
    </row>
    <row r="149" spans="27:27" x14ac:dyDescent="0.25">
      <c r="AA149" s="31"/>
    </row>
    <row r="150" spans="27:27" x14ac:dyDescent="0.25">
      <c r="AA150" s="31"/>
    </row>
    <row r="151" spans="27:27" x14ac:dyDescent="0.25">
      <c r="AA151" s="31"/>
    </row>
    <row r="152" spans="27:27" x14ac:dyDescent="0.25">
      <c r="AA152" s="31"/>
    </row>
    <row r="153" spans="27:27" x14ac:dyDescent="0.25">
      <c r="AA153" s="31"/>
    </row>
    <row r="154" spans="27:27" x14ac:dyDescent="0.25">
      <c r="AA154" s="31"/>
    </row>
    <row r="155" spans="27:27" x14ac:dyDescent="0.25">
      <c r="AA155" s="31"/>
    </row>
    <row r="156" spans="27:27" x14ac:dyDescent="0.25">
      <c r="AA156" s="31"/>
    </row>
    <row r="157" spans="27:27" x14ac:dyDescent="0.25">
      <c r="AA157" s="31"/>
    </row>
    <row r="158" spans="27:27" x14ac:dyDescent="0.25">
      <c r="AA158" s="31"/>
    </row>
    <row r="159" spans="27:27" x14ac:dyDescent="0.25">
      <c r="AA159" s="31"/>
    </row>
    <row r="160" spans="27:27" x14ac:dyDescent="0.25">
      <c r="AA160" s="31"/>
    </row>
    <row r="161" spans="27:27" x14ac:dyDescent="0.25">
      <c r="AA161" s="31"/>
    </row>
    <row r="162" spans="27:27" x14ac:dyDescent="0.25">
      <c r="AA162" s="31"/>
    </row>
    <row r="163" spans="27:27" x14ac:dyDescent="0.25">
      <c r="AA163" s="31"/>
    </row>
    <row r="164" spans="27:27" x14ac:dyDescent="0.25">
      <c r="AA164" s="31"/>
    </row>
    <row r="165" spans="27:27" x14ac:dyDescent="0.25">
      <c r="AA165" s="31"/>
    </row>
    <row r="166" spans="27:27" x14ac:dyDescent="0.25">
      <c r="AA166" s="31"/>
    </row>
    <row r="167" spans="27:27" x14ac:dyDescent="0.25">
      <c r="AA167" s="31"/>
    </row>
    <row r="168" spans="27:27" x14ac:dyDescent="0.25">
      <c r="AA168" s="31"/>
    </row>
    <row r="169" spans="27:27" x14ac:dyDescent="0.25">
      <c r="AA169" s="31"/>
    </row>
    <row r="170" spans="27:27" x14ac:dyDescent="0.25">
      <c r="AA170" s="31"/>
    </row>
    <row r="171" spans="27:27" x14ac:dyDescent="0.25">
      <c r="AA171" s="31"/>
    </row>
    <row r="172" spans="27:27" x14ac:dyDescent="0.25">
      <c r="AA172" s="31"/>
    </row>
    <row r="173" spans="27:27" x14ac:dyDescent="0.25">
      <c r="AA173" s="31"/>
    </row>
    <row r="174" spans="27:27" x14ac:dyDescent="0.25">
      <c r="AA174" s="31"/>
    </row>
    <row r="175" spans="27:27" x14ac:dyDescent="0.25">
      <c r="AA175" s="31"/>
    </row>
    <row r="176" spans="27:27" x14ac:dyDescent="0.25">
      <c r="AA176" s="31"/>
    </row>
    <row r="177" spans="27:27" x14ac:dyDescent="0.25">
      <c r="AA177" s="31"/>
    </row>
    <row r="178" spans="27:27" x14ac:dyDescent="0.25">
      <c r="AA178" s="31"/>
    </row>
    <row r="179" spans="27:27" x14ac:dyDescent="0.25">
      <c r="AA179" s="31"/>
    </row>
    <row r="180" spans="27:27" x14ac:dyDescent="0.25">
      <c r="AA180" s="31"/>
    </row>
    <row r="181" spans="27:27" x14ac:dyDescent="0.25">
      <c r="AA181" s="31"/>
    </row>
    <row r="182" spans="27:27" x14ac:dyDescent="0.25">
      <c r="AA182" s="31"/>
    </row>
    <row r="183" spans="27:27" x14ac:dyDescent="0.25">
      <c r="AA183" s="31"/>
    </row>
    <row r="184" spans="27:27" x14ac:dyDescent="0.25">
      <c r="AA184" s="31"/>
    </row>
    <row r="185" spans="27:27" x14ac:dyDescent="0.25">
      <c r="AA185" s="31"/>
    </row>
    <row r="186" spans="27:27" x14ac:dyDescent="0.25">
      <c r="AA186" s="31"/>
    </row>
    <row r="187" spans="27:27" x14ac:dyDescent="0.25">
      <c r="AA187" s="31"/>
    </row>
    <row r="188" spans="27:27" x14ac:dyDescent="0.25">
      <c r="AA188" s="31"/>
    </row>
    <row r="189" spans="27:27" x14ac:dyDescent="0.25">
      <c r="AA189" s="31"/>
    </row>
    <row r="190" spans="27:27" x14ac:dyDescent="0.25">
      <c r="AA190" s="31"/>
    </row>
    <row r="191" spans="27:27" x14ac:dyDescent="0.25">
      <c r="AA191" s="31"/>
    </row>
    <row r="192" spans="27:27" x14ac:dyDescent="0.25">
      <c r="AA192" s="31"/>
    </row>
    <row r="193" spans="27:27" x14ac:dyDescent="0.25">
      <c r="AA193" s="31"/>
    </row>
    <row r="194" spans="27:27" x14ac:dyDescent="0.25">
      <c r="AA194" s="31"/>
    </row>
    <row r="195" spans="27:27" x14ac:dyDescent="0.25">
      <c r="AA195" s="31"/>
    </row>
    <row r="196" spans="27:27" x14ac:dyDescent="0.25">
      <c r="AA196" s="31"/>
    </row>
    <row r="197" spans="27:27" x14ac:dyDescent="0.25">
      <c r="AA197" s="31"/>
    </row>
    <row r="198" spans="27:27" x14ac:dyDescent="0.25">
      <c r="AA198" s="31"/>
    </row>
    <row r="199" spans="27:27" x14ac:dyDescent="0.25">
      <c r="AA199" s="31"/>
    </row>
    <row r="200" spans="27:27" x14ac:dyDescent="0.25">
      <c r="AA200" s="31"/>
    </row>
    <row r="201" spans="27:27" x14ac:dyDescent="0.25">
      <c r="AA201" s="31"/>
    </row>
    <row r="202" spans="27:27" x14ac:dyDescent="0.25">
      <c r="AA202" s="31"/>
    </row>
    <row r="203" spans="27:27" x14ac:dyDescent="0.25">
      <c r="AA203" s="31"/>
    </row>
    <row r="204" spans="27:27" x14ac:dyDescent="0.25">
      <c r="AA204" s="31"/>
    </row>
    <row r="205" spans="27:27" x14ac:dyDescent="0.25">
      <c r="AA205" s="31"/>
    </row>
    <row r="206" spans="27:27" x14ac:dyDescent="0.25">
      <c r="AA206" s="31"/>
    </row>
    <row r="207" spans="27:27" x14ac:dyDescent="0.25">
      <c r="AA207" s="31"/>
    </row>
    <row r="208" spans="27:27" x14ac:dyDescent="0.25">
      <c r="AA208" s="31"/>
    </row>
    <row r="209" spans="27:27" x14ac:dyDescent="0.25">
      <c r="AA209" s="31"/>
    </row>
    <row r="210" spans="27:27" x14ac:dyDescent="0.25">
      <c r="AA210" s="31"/>
    </row>
    <row r="211" spans="27:27" x14ac:dyDescent="0.25">
      <c r="AA211" s="31"/>
    </row>
    <row r="212" spans="27:27" x14ac:dyDescent="0.25">
      <c r="AA212" s="31"/>
    </row>
    <row r="213" spans="27:27" x14ac:dyDescent="0.25">
      <c r="AA213" s="31"/>
    </row>
    <row r="214" spans="27:27" x14ac:dyDescent="0.25">
      <c r="AA214" s="31"/>
    </row>
    <row r="215" spans="27:27" x14ac:dyDescent="0.25">
      <c r="AA215" s="31"/>
    </row>
    <row r="216" spans="27:27" x14ac:dyDescent="0.25">
      <c r="AA216" s="31"/>
    </row>
    <row r="217" spans="27:27" x14ac:dyDescent="0.25">
      <c r="AA217" s="31"/>
    </row>
    <row r="218" spans="27:27" x14ac:dyDescent="0.25">
      <c r="AA218" s="31"/>
    </row>
    <row r="219" spans="27:27" x14ac:dyDescent="0.25">
      <c r="AA219" s="31"/>
    </row>
    <row r="220" spans="27:27" x14ac:dyDescent="0.25">
      <c r="AA220" s="31"/>
    </row>
    <row r="221" spans="27:27" x14ac:dyDescent="0.25">
      <c r="AA221" s="31"/>
    </row>
    <row r="222" spans="27:27" x14ac:dyDescent="0.25">
      <c r="AA222" s="31"/>
    </row>
    <row r="223" spans="27:27" x14ac:dyDescent="0.25">
      <c r="AA223" s="31"/>
    </row>
    <row r="224" spans="27:27" x14ac:dyDescent="0.25">
      <c r="AA224" s="31"/>
    </row>
    <row r="225" spans="27:27" x14ac:dyDescent="0.25">
      <c r="AA225" s="31"/>
    </row>
    <row r="226" spans="27:27" x14ac:dyDescent="0.25">
      <c r="AA226" s="31"/>
    </row>
    <row r="227" spans="27:27" x14ac:dyDescent="0.25">
      <c r="AA227" s="31"/>
    </row>
    <row r="228" spans="27:27" x14ac:dyDescent="0.25">
      <c r="AA228" s="31"/>
    </row>
    <row r="229" spans="27:27" x14ac:dyDescent="0.25">
      <c r="AA229" s="31"/>
    </row>
    <row r="230" spans="27:27" x14ac:dyDescent="0.25">
      <c r="AA230" s="31"/>
    </row>
    <row r="231" spans="27:27" x14ac:dyDescent="0.25">
      <c r="AA231" s="31"/>
    </row>
    <row r="232" spans="27:27" x14ac:dyDescent="0.25">
      <c r="AA232" s="31"/>
    </row>
    <row r="233" spans="27:27" x14ac:dyDescent="0.25">
      <c r="AA233" s="31"/>
    </row>
    <row r="234" spans="27:27" x14ac:dyDescent="0.25">
      <c r="AA234" s="31"/>
    </row>
    <row r="235" spans="27:27" x14ac:dyDescent="0.25">
      <c r="AA235" s="31"/>
    </row>
    <row r="236" spans="27:27" x14ac:dyDescent="0.25">
      <c r="AA236" s="31"/>
    </row>
    <row r="237" spans="27:27" x14ac:dyDescent="0.25">
      <c r="AA237" s="31"/>
    </row>
    <row r="238" spans="27:27" x14ac:dyDescent="0.25">
      <c r="AA238" s="31"/>
    </row>
    <row r="239" spans="27:27" x14ac:dyDescent="0.25">
      <c r="AA239" s="31"/>
    </row>
    <row r="240" spans="27:27" x14ac:dyDescent="0.25">
      <c r="AA240" s="31"/>
    </row>
    <row r="241" spans="27:27" x14ac:dyDescent="0.25">
      <c r="AA241" s="31"/>
    </row>
    <row r="242" spans="27:27" x14ac:dyDescent="0.25">
      <c r="AA242" s="31"/>
    </row>
    <row r="243" spans="27:27" x14ac:dyDescent="0.25">
      <c r="AA243" s="31"/>
    </row>
    <row r="244" spans="27:27" x14ac:dyDescent="0.25">
      <c r="AA244" s="31"/>
    </row>
    <row r="245" spans="27:27" x14ac:dyDescent="0.25">
      <c r="AA245" s="31"/>
    </row>
    <row r="246" spans="27:27" x14ac:dyDescent="0.25">
      <c r="AA246" s="31"/>
    </row>
    <row r="247" spans="27:27" x14ac:dyDescent="0.25">
      <c r="AA247" s="31"/>
    </row>
    <row r="248" spans="27:27" x14ac:dyDescent="0.25">
      <c r="AA248" s="31"/>
    </row>
    <row r="249" spans="27:27" x14ac:dyDescent="0.25">
      <c r="AA249" s="31"/>
    </row>
    <row r="250" spans="27:27" x14ac:dyDescent="0.25">
      <c r="AA250" s="31"/>
    </row>
    <row r="251" spans="27:27" x14ac:dyDescent="0.25">
      <c r="AA251" s="31"/>
    </row>
    <row r="252" spans="27:27" x14ac:dyDescent="0.25">
      <c r="AA252" s="31"/>
    </row>
    <row r="253" spans="27:27" x14ac:dyDescent="0.25">
      <c r="AA253" s="31"/>
    </row>
    <row r="254" spans="27:27" x14ac:dyDescent="0.25">
      <c r="AA254" s="31"/>
    </row>
    <row r="255" spans="27:27" x14ac:dyDescent="0.25">
      <c r="AA255" s="31"/>
    </row>
    <row r="256" spans="27:27" x14ac:dyDescent="0.25">
      <c r="AA256" s="31"/>
    </row>
    <row r="257" spans="27:27" x14ac:dyDescent="0.25">
      <c r="AA257" s="31"/>
    </row>
    <row r="258" spans="27:27" x14ac:dyDescent="0.25">
      <c r="AA258" s="31"/>
    </row>
    <row r="259" spans="27:27" x14ac:dyDescent="0.25">
      <c r="AA259" s="31"/>
    </row>
    <row r="260" spans="27:27" x14ac:dyDescent="0.25">
      <c r="AA260" s="31"/>
    </row>
    <row r="261" spans="27:27" x14ac:dyDescent="0.25">
      <c r="AA261" s="31"/>
    </row>
    <row r="262" spans="27:27" x14ac:dyDescent="0.25">
      <c r="AA262" s="31"/>
    </row>
    <row r="263" spans="27:27" x14ac:dyDescent="0.25">
      <c r="AA263" s="31"/>
    </row>
    <row r="264" spans="27:27" x14ac:dyDescent="0.25">
      <c r="AA264" s="31"/>
    </row>
    <row r="265" spans="27:27" x14ac:dyDescent="0.25">
      <c r="AA265" s="31"/>
    </row>
  </sheetData>
  <conditionalFormatting sqref="N10">
    <cfRule type="cellIs" dxfId="896" priority="76" stopIfTrue="1" operator="equal">
      <formula>"not valid"</formula>
    </cfRule>
    <cfRule type="cellIs" dxfId="895" priority="77" stopIfTrue="1" operator="equal">
      <formula>"Topup K-Wallet"</formula>
    </cfRule>
    <cfRule type="cellIs" dxfId="894" priority="78" stopIfTrue="1" operator="equal">
      <formula>"Transaksi"</formula>
    </cfRule>
  </conditionalFormatting>
  <conditionalFormatting sqref="N11:N265">
    <cfRule type="cellIs" dxfId="893" priority="73" stopIfTrue="1" operator="equal">
      <formula>"not valid"</formula>
    </cfRule>
    <cfRule type="cellIs" dxfId="892" priority="74" stopIfTrue="1" operator="equal">
      <formula>"Topup K-Wallet"</formula>
    </cfRule>
    <cfRule type="cellIs" dxfId="891" priority="75" stopIfTrue="1" operator="equal">
      <formula>"Transaksi"</formula>
    </cfRule>
  </conditionalFormatting>
  <conditionalFormatting sqref="O10">
    <cfRule type="cellIs" dxfId="890" priority="70" stopIfTrue="1" operator="equal">
      <formula>"not valid"</formula>
    </cfRule>
    <cfRule type="cellIs" dxfId="889" priority="71" stopIfTrue="1" operator="equal">
      <formula>"Topup K-Wallet"</formula>
    </cfRule>
    <cfRule type="cellIs" dxfId="888" priority="72" stopIfTrue="1" operator="equal">
      <formula>"Transaksi"</formula>
    </cfRule>
  </conditionalFormatting>
  <conditionalFormatting sqref="P10">
    <cfRule type="cellIs" dxfId="887" priority="67" stopIfTrue="1" operator="equal">
      <formula>"not valid"</formula>
    </cfRule>
    <cfRule type="cellIs" dxfId="886" priority="68" stopIfTrue="1" operator="equal">
      <formula>"Topup K-Wallet"</formula>
    </cfRule>
    <cfRule type="cellIs" dxfId="885" priority="69" stopIfTrue="1" operator="equal">
      <formula>"Transaksi"</formula>
    </cfRule>
  </conditionalFormatting>
  <conditionalFormatting sqref="Q10">
    <cfRule type="cellIs" dxfId="884" priority="64" stopIfTrue="1" operator="equal">
      <formula>"not valid"</formula>
    </cfRule>
    <cfRule type="cellIs" dxfId="883" priority="65" stopIfTrue="1" operator="equal">
      <formula>"Topup K-Wallet"</formula>
    </cfRule>
    <cfRule type="cellIs" dxfId="882" priority="66" stopIfTrue="1" operator="equal">
      <formula>"Transaksi"</formula>
    </cfRule>
  </conditionalFormatting>
  <conditionalFormatting sqref="R10">
    <cfRule type="cellIs" dxfId="881" priority="61" stopIfTrue="1" operator="equal">
      <formula>"not valid"</formula>
    </cfRule>
    <cfRule type="cellIs" dxfId="880" priority="62" stopIfTrue="1" operator="equal">
      <formula>"Topup K-Wallet"</formula>
    </cfRule>
    <cfRule type="cellIs" dxfId="879" priority="63" stopIfTrue="1" operator="equal">
      <formula>"Transaksi"</formula>
    </cfRule>
  </conditionalFormatting>
  <conditionalFormatting sqref="S10">
    <cfRule type="cellIs" dxfId="878" priority="58" stopIfTrue="1" operator="equal">
      <formula>"not valid"</formula>
    </cfRule>
    <cfRule type="cellIs" dxfId="877" priority="59" stopIfTrue="1" operator="equal">
      <formula>"Topup K-Wallet"</formula>
    </cfRule>
    <cfRule type="cellIs" dxfId="876" priority="60" stopIfTrue="1" operator="equal">
      <formula>"Transaksi"</formula>
    </cfRule>
  </conditionalFormatting>
  <conditionalFormatting sqref="T10">
    <cfRule type="cellIs" dxfId="875" priority="55" stopIfTrue="1" operator="equal">
      <formula>"not valid"</formula>
    </cfRule>
    <cfRule type="cellIs" dxfId="874" priority="56" stopIfTrue="1" operator="equal">
      <formula>"Topup K-Wallet"</formula>
    </cfRule>
    <cfRule type="cellIs" dxfId="873" priority="57" stopIfTrue="1" operator="equal">
      <formula>"Transaksi"</formula>
    </cfRule>
  </conditionalFormatting>
  <conditionalFormatting sqref="U10">
    <cfRule type="cellIs" dxfId="872" priority="52" stopIfTrue="1" operator="equal">
      <formula>"not valid"</formula>
    </cfRule>
    <cfRule type="cellIs" dxfId="871" priority="53" stopIfTrue="1" operator="equal">
      <formula>"Topup K-Wallet"</formula>
    </cfRule>
    <cfRule type="cellIs" dxfId="870" priority="54" stopIfTrue="1" operator="equal">
      <formula>"Transaksi"</formula>
    </cfRule>
  </conditionalFormatting>
  <conditionalFormatting sqref="V10">
    <cfRule type="cellIs" dxfId="869" priority="49" stopIfTrue="1" operator="equal">
      <formula>"not valid"</formula>
    </cfRule>
    <cfRule type="cellIs" dxfId="868" priority="50" stopIfTrue="1" operator="equal">
      <formula>"Topup K-Wallet"</formula>
    </cfRule>
    <cfRule type="cellIs" dxfId="867" priority="51" stopIfTrue="1" operator="equal">
      <formula>"Transaksi"</formula>
    </cfRule>
  </conditionalFormatting>
  <conditionalFormatting sqref="W10">
    <cfRule type="cellIs" dxfId="866" priority="46" stopIfTrue="1" operator="equal">
      <formula>"not valid"</formula>
    </cfRule>
    <cfRule type="cellIs" dxfId="865" priority="47" stopIfTrue="1" operator="equal">
      <formula>"Topup K-Wallet"</formula>
    </cfRule>
    <cfRule type="cellIs" dxfId="864" priority="48" stopIfTrue="1" operator="equal">
      <formula>"Transaksi"</formula>
    </cfRule>
  </conditionalFormatting>
  <conditionalFormatting sqref="X10">
    <cfRule type="cellIs" dxfId="863" priority="43" stopIfTrue="1" operator="equal">
      <formula>"not valid"</formula>
    </cfRule>
    <cfRule type="cellIs" dxfId="862" priority="44" stopIfTrue="1" operator="equal">
      <formula>"Topup K-Wallet"</formula>
    </cfRule>
    <cfRule type="cellIs" dxfId="861" priority="45" stopIfTrue="1" operator="equal">
      <formula>"Transaksi"</formula>
    </cfRule>
  </conditionalFormatting>
  <conditionalFormatting sqref="Y10">
    <cfRule type="cellIs" dxfId="860" priority="40" stopIfTrue="1" operator="equal">
      <formula>"not valid"</formula>
    </cfRule>
    <cfRule type="cellIs" dxfId="859" priority="41" stopIfTrue="1" operator="equal">
      <formula>"Topup K-Wallet"</formula>
    </cfRule>
    <cfRule type="cellIs" dxfId="858" priority="42" stopIfTrue="1" operator="equal">
      <formula>"Transaksi"</formula>
    </cfRule>
  </conditionalFormatting>
  <conditionalFormatting sqref="Z10">
    <cfRule type="cellIs" dxfId="857" priority="37" stopIfTrue="1" operator="equal">
      <formula>"not valid"</formula>
    </cfRule>
    <cfRule type="cellIs" dxfId="856" priority="38" stopIfTrue="1" operator="equal">
      <formula>"Topup K-Wallet"</formula>
    </cfRule>
    <cfRule type="cellIs" dxfId="855" priority="39" stopIfTrue="1" operator="equal">
      <formula>"Transaksi"</formula>
    </cfRule>
  </conditionalFormatting>
  <conditionalFormatting sqref="O11:O265">
    <cfRule type="cellIs" dxfId="854" priority="34" stopIfTrue="1" operator="equal">
      <formula>"not valid"</formula>
    </cfRule>
    <cfRule type="cellIs" dxfId="853" priority="35" stopIfTrue="1" operator="equal">
      <formula>"Topup K-Wallet"</formula>
    </cfRule>
    <cfRule type="cellIs" dxfId="852" priority="36" stopIfTrue="1" operator="equal">
      <formula>"Transaksi"</formula>
    </cfRule>
  </conditionalFormatting>
  <conditionalFormatting sqref="P11:P265">
    <cfRule type="cellIs" dxfId="851" priority="31" stopIfTrue="1" operator="equal">
      <formula>"not valid"</formula>
    </cfRule>
    <cfRule type="cellIs" dxfId="850" priority="32" stopIfTrue="1" operator="equal">
      <formula>"Topup K-Wallet"</formula>
    </cfRule>
    <cfRule type="cellIs" dxfId="849" priority="33" stopIfTrue="1" operator="equal">
      <formula>"Transaksi"</formula>
    </cfRule>
  </conditionalFormatting>
  <conditionalFormatting sqref="Q11:Q265">
    <cfRule type="cellIs" dxfId="848" priority="28" stopIfTrue="1" operator="equal">
      <formula>"not valid"</formula>
    </cfRule>
    <cfRule type="cellIs" dxfId="847" priority="29" stopIfTrue="1" operator="equal">
      <formula>"Topup K-Wallet"</formula>
    </cfRule>
    <cfRule type="cellIs" dxfId="846" priority="30" stopIfTrue="1" operator="equal">
      <formula>"Transaksi"</formula>
    </cfRule>
  </conditionalFormatting>
  <conditionalFormatting sqref="R11:R265">
    <cfRule type="cellIs" dxfId="845" priority="25" stopIfTrue="1" operator="equal">
      <formula>"not valid"</formula>
    </cfRule>
    <cfRule type="cellIs" dxfId="844" priority="26" stopIfTrue="1" operator="equal">
      <formula>"Topup K-Wallet"</formula>
    </cfRule>
    <cfRule type="cellIs" dxfId="843" priority="27" stopIfTrue="1" operator="equal">
      <formula>"Transaksi"</formula>
    </cfRule>
  </conditionalFormatting>
  <conditionalFormatting sqref="S11:S265">
    <cfRule type="cellIs" dxfId="842" priority="22" stopIfTrue="1" operator="equal">
      <formula>"not valid"</formula>
    </cfRule>
    <cfRule type="cellIs" dxfId="841" priority="23" stopIfTrue="1" operator="equal">
      <formula>"Topup K-Wallet"</formula>
    </cfRule>
    <cfRule type="cellIs" dxfId="840" priority="24" stopIfTrue="1" operator="equal">
      <formula>"Transaksi"</formula>
    </cfRule>
  </conditionalFormatting>
  <conditionalFormatting sqref="T11:T265">
    <cfRule type="cellIs" dxfId="839" priority="19" stopIfTrue="1" operator="equal">
      <formula>"not valid"</formula>
    </cfRule>
    <cfRule type="cellIs" dxfId="838" priority="20" stopIfTrue="1" operator="equal">
      <formula>"Topup K-Wallet"</formula>
    </cfRule>
    <cfRule type="cellIs" dxfId="837" priority="21" stopIfTrue="1" operator="equal">
      <formula>"Transaksi"</formula>
    </cfRule>
  </conditionalFormatting>
  <conditionalFormatting sqref="U11:U265">
    <cfRule type="cellIs" dxfId="836" priority="16" stopIfTrue="1" operator="equal">
      <formula>"not valid"</formula>
    </cfRule>
    <cfRule type="cellIs" dxfId="835" priority="17" stopIfTrue="1" operator="equal">
      <formula>"Topup K-Wallet"</formula>
    </cfRule>
    <cfRule type="cellIs" dxfId="834" priority="18" stopIfTrue="1" operator="equal">
      <formula>"Transaksi"</formula>
    </cfRule>
  </conditionalFormatting>
  <conditionalFormatting sqref="V11:V265">
    <cfRule type="cellIs" dxfId="833" priority="13" stopIfTrue="1" operator="equal">
      <formula>"not valid"</formula>
    </cfRule>
    <cfRule type="cellIs" dxfId="832" priority="14" stopIfTrue="1" operator="equal">
      <formula>"Topup K-Wallet"</formula>
    </cfRule>
    <cfRule type="cellIs" dxfId="831" priority="15" stopIfTrue="1" operator="equal">
      <formula>"Transaksi"</formula>
    </cfRule>
  </conditionalFormatting>
  <conditionalFormatting sqref="W11:W265">
    <cfRule type="cellIs" dxfId="830" priority="10" stopIfTrue="1" operator="equal">
      <formula>"not valid"</formula>
    </cfRule>
    <cfRule type="cellIs" dxfId="829" priority="11" stopIfTrue="1" operator="equal">
      <formula>"Topup K-Wallet"</formula>
    </cfRule>
    <cfRule type="cellIs" dxfId="828" priority="12" stopIfTrue="1" operator="equal">
      <formula>"Transaksi"</formula>
    </cfRule>
  </conditionalFormatting>
  <conditionalFormatting sqref="X11:X265">
    <cfRule type="cellIs" dxfId="827" priority="7" stopIfTrue="1" operator="equal">
      <formula>"not valid"</formula>
    </cfRule>
    <cfRule type="cellIs" dxfId="826" priority="8" stopIfTrue="1" operator="equal">
      <formula>"Topup K-Wallet"</formula>
    </cfRule>
    <cfRule type="cellIs" dxfId="825" priority="9" stopIfTrue="1" operator="equal">
      <formula>"Transaksi"</formula>
    </cfRule>
  </conditionalFormatting>
  <conditionalFormatting sqref="Y11:Y265">
    <cfRule type="cellIs" dxfId="824" priority="4" stopIfTrue="1" operator="equal">
      <formula>"not valid"</formula>
    </cfRule>
    <cfRule type="cellIs" dxfId="823" priority="5" stopIfTrue="1" operator="equal">
      <formula>"Topup K-Wallet"</formula>
    </cfRule>
    <cfRule type="cellIs" dxfId="822" priority="6" stopIfTrue="1" operator="equal">
      <formula>"Transaksi"</formula>
    </cfRule>
  </conditionalFormatting>
  <conditionalFormatting sqref="Z11:Z265">
    <cfRule type="cellIs" dxfId="821" priority="1" stopIfTrue="1" operator="equal">
      <formula>"not valid"</formula>
    </cfRule>
    <cfRule type="cellIs" dxfId="820" priority="2" stopIfTrue="1" operator="equal">
      <formula>"Topup K-Wallet"</formula>
    </cfRule>
    <cfRule type="cellIs" dxfId="819" priority="3" stopIfTrue="1" operator="equal">
      <formula>"Transaksi"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65"/>
  <sheetViews>
    <sheetView topLeftCell="I105" workbookViewId="0">
      <selection activeCell="W39" sqref="W39"/>
    </sheetView>
  </sheetViews>
  <sheetFormatPr defaultRowHeight="15" x14ac:dyDescent="0.25"/>
  <cols>
    <col min="12" max="13" width="0" hidden="1" customWidth="1"/>
  </cols>
  <sheetData>
    <row r="1" spans="1:27" x14ac:dyDescent="0.25">
      <c r="B1" t="s">
        <v>1135</v>
      </c>
      <c r="C1" t="s">
        <v>1136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J1" t="s">
        <v>1648</v>
      </c>
      <c r="K1" t="s">
        <v>1649</v>
      </c>
    </row>
    <row r="2" spans="1:27" x14ac:dyDescent="0.25">
      <c r="B2" t="s">
        <v>1137</v>
      </c>
      <c r="C2" t="s">
        <v>1138</v>
      </c>
      <c r="F2" t="s">
        <v>11</v>
      </c>
      <c r="G2" t="s">
        <v>12</v>
      </c>
      <c r="J2" t="s">
        <v>13</v>
      </c>
      <c r="K2" t="s">
        <v>17132</v>
      </c>
    </row>
    <row r="3" spans="1:27" x14ac:dyDescent="0.25">
      <c r="B3" t="s">
        <v>1139</v>
      </c>
      <c r="C3" t="s">
        <v>1140</v>
      </c>
      <c r="D3" t="s">
        <v>17</v>
      </c>
      <c r="J3" t="s">
        <v>18</v>
      </c>
      <c r="K3" t="s">
        <v>19</v>
      </c>
    </row>
    <row r="4" spans="1:27" x14ac:dyDescent="0.25">
      <c r="B4" t="s">
        <v>1141</v>
      </c>
      <c r="C4" t="s">
        <v>1142</v>
      </c>
      <c r="D4" t="s">
        <v>22</v>
      </c>
    </row>
    <row r="5" spans="1:27" x14ac:dyDescent="0.25">
      <c r="B5" t="s">
        <v>80</v>
      </c>
      <c r="C5" t="s">
        <v>81</v>
      </c>
      <c r="D5" t="s">
        <v>25</v>
      </c>
      <c r="E5" t="s">
        <v>23</v>
      </c>
      <c r="F5" t="s">
        <v>24</v>
      </c>
      <c r="G5" t="s">
        <v>26</v>
      </c>
      <c r="H5" t="s">
        <v>26</v>
      </c>
      <c r="I5" t="s">
        <v>27</v>
      </c>
      <c r="J5" t="s">
        <v>24</v>
      </c>
      <c r="K5" t="s">
        <v>28</v>
      </c>
    </row>
    <row r="6" spans="1:27" x14ac:dyDescent="0.25">
      <c r="B6" t="s">
        <v>30</v>
      </c>
      <c r="C6" t="s">
        <v>31</v>
      </c>
      <c r="D6" t="s">
        <v>32</v>
      </c>
      <c r="F6" t="s">
        <v>33</v>
      </c>
      <c r="G6" t="s">
        <v>34</v>
      </c>
      <c r="H6" t="s">
        <v>35</v>
      </c>
      <c r="I6" t="s">
        <v>36</v>
      </c>
      <c r="J6" t="s">
        <v>1650</v>
      </c>
      <c r="K6" t="s">
        <v>1651</v>
      </c>
    </row>
    <row r="7" spans="1:27" x14ac:dyDescent="0.25">
      <c r="B7" t="s">
        <v>80</v>
      </c>
      <c r="C7" t="s">
        <v>81</v>
      </c>
      <c r="D7" t="s">
        <v>25</v>
      </c>
      <c r="E7" t="s">
        <v>23</v>
      </c>
      <c r="F7" t="s">
        <v>24</v>
      </c>
      <c r="G7" t="s">
        <v>26</v>
      </c>
      <c r="H7" t="s">
        <v>26</v>
      </c>
      <c r="I7" t="s">
        <v>27</v>
      </c>
      <c r="J7" t="s">
        <v>24</v>
      </c>
      <c r="K7" t="s">
        <v>28</v>
      </c>
      <c r="P7">
        <v>8</v>
      </c>
      <c r="Q7">
        <v>9</v>
      </c>
      <c r="Z7">
        <v>11</v>
      </c>
    </row>
    <row r="8" spans="1:27" x14ac:dyDescent="0.25">
      <c r="O8">
        <v>11</v>
      </c>
      <c r="P8">
        <v>14</v>
      </c>
      <c r="Q8">
        <v>15</v>
      </c>
      <c r="R8">
        <v>16</v>
      </c>
      <c r="S8">
        <v>17</v>
      </c>
      <c r="T8">
        <v>18</v>
      </c>
      <c r="U8">
        <v>19</v>
      </c>
      <c r="V8">
        <v>20</v>
      </c>
      <c r="W8">
        <v>22</v>
      </c>
      <c r="X8">
        <v>23</v>
      </c>
      <c r="Y8">
        <v>26</v>
      </c>
      <c r="Z8">
        <v>30</v>
      </c>
    </row>
    <row r="9" spans="1:27" x14ac:dyDescent="0.25">
      <c r="B9" t="s">
        <v>1143</v>
      </c>
      <c r="C9" t="s">
        <v>1144</v>
      </c>
      <c r="O9" t="s">
        <v>119</v>
      </c>
      <c r="P9" t="s">
        <v>122</v>
      </c>
      <c r="Q9" t="s">
        <v>123</v>
      </c>
      <c r="R9" t="s">
        <v>124</v>
      </c>
      <c r="S9" t="s">
        <v>125</v>
      </c>
      <c r="T9" t="s">
        <v>126</v>
      </c>
      <c r="U9" t="s">
        <v>127</v>
      </c>
      <c r="V9" t="s">
        <v>128</v>
      </c>
      <c r="W9" t="s">
        <v>130</v>
      </c>
      <c r="X9" t="s">
        <v>131</v>
      </c>
      <c r="Y9" t="s">
        <v>134</v>
      </c>
    </row>
    <row r="10" spans="1:27" x14ac:dyDescent="0.25">
      <c r="A10" t="str">
        <f>+K10&amp;C10</f>
        <v>1605165409</v>
      </c>
      <c r="B10">
        <v>1</v>
      </c>
      <c r="C10">
        <v>1605165409</v>
      </c>
      <c r="D10" t="s">
        <v>42</v>
      </c>
      <c r="E10" t="s">
        <v>43</v>
      </c>
      <c r="F10">
        <v>641650</v>
      </c>
      <c r="G10" s="2">
        <v>44105</v>
      </c>
      <c r="H10" s="3">
        <v>0.88460648148148147</v>
      </c>
      <c r="I10" t="s">
        <v>44</v>
      </c>
      <c r="J10">
        <v>-79963650001</v>
      </c>
      <c r="K10" s="4" t="s">
        <v>101</v>
      </c>
      <c r="N10" t="str">
        <f>IFERROR(IFERROR(VLOOKUP($A10,'K-NETT'!$A$1:$AF$37898,1,FALSE),VLOOKUP($A10,'K-Wallet'!$A$1:$M$5000,1,FALSE)),"NOT VALID")</f>
        <v>1605165409</v>
      </c>
      <c r="O10" t="str">
        <f>IFERROR(IFERROR(VLOOKUP($A10,'K-NETT'!$A$1:$AF$37898,11,FALSE),VLOOKUP($A10,'K-Wallet'!$A$1:$M$5000,0,FALSE)),"NOT VALID")</f>
        <v>CNE2010000790</v>
      </c>
      <c r="P10" t="str">
        <f>IFERROR(IFERROR(VLOOKUP($A10,'K-NETT'!$A$1:$AF$37898,14,FALSE),VLOOKUP($A10,'K-Wallet'!$A$1:$M$5000,8,FALSE)),"NOT VALID")</f>
        <v>IDJTBSA03873</v>
      </c>
      <c r="Q10" t="str">
        <f>IFERROR(IFERROR(VLOOKUP($A10,'K-NETT'!$A$1:$AF$37898,15,FALSE),VLOOKUP($A10,'K-Wallet'!$A$1:$M$5000,9,FALSE)),"NOT VALID")</f>
        <v>SOLIHIN</v>
      </c>
      <c r="R10">
        <f>IFERROR(IFERROR(VLOOKUP($A10,'K-NETT'!$A$1:$AF$37898,16,FALSE),VLOOKUP($A10,'K-Wallet'!$A$1:$M$5000,0,FALSE)),"NOT VALID")</f>
        <v>620000</v>
      </c>
      <c r="S10">
        <f>IFERROR(IFERROR(VLOOKUP($A10,'K-NETT'!$A$1:$AF$37898,17,FALSE),VLOOKUP($A10,'K-Wallet'!$A$1:$M$5000,0,FALSE)),"NOT VALID")</f>
        <v>6650</v>
      </c>
      <c r="T10">
        <f>IFERROR(IFERROR(VLOOKUP($A10,'K-NETT'!$A$1:$AF$37898,18,FALSE),VLOOKUP($A10,'K-Wallet'!$A$1:$M$5000,0,FALSE)),"NOT VALID")</f>
        <v>15000</v>
      </c>
      <c r="U10">
        <f>IFERROR(IFERROR(VLOOKUP($A10,'K-NETT'!$A$1:$AF$37898,19,FALSE),VLOOKUP($A10,'K-Wallet'!$A$1:$M$5000,0,FALSE)),"NOT VALID")</f>
        <v>0</v>
      </c>
      <c r="V10">
        <f>IFERROR(IFERROR(VLOOKUP($A10,'K-NETT'!$A$1:$AF$37898,20,FALSE),VLOOKUP($A10,'K-Wallet'!$A$1:$M$5000,0,FALSE)),"NOT VALID")</f>
        <v>0</v>
      </c>
      <c r="W10">
        <f>IFERROR(IFERROR(VLOOKUP($A10,'K-NETT'!$A$1:$AF$37898,22,FALSE),VLOOKUP($A10,'K-Wallet'!$A$1:$M$5000,0,FALSE)),"NOT VALID")</f>
        <v>0</v>
      </c>
      <c r="X10">
        <f>IFERROR(IFERROR(VLOOKUP($A10,'K-NETT'!$A$1:$AF$37898,23,FALSE),VLOOKUP($A10,'K-Wallet'!$A$1:$M$5000,0,FALSE)),"NOT VALID")</f>
        <v>0</v>
      </c>
      <c r="Y10">
        <f>IFERROR(IFERROR(VLOOKUP($A10,'K-NETT'!$A$1:$AF$37898,26,FALSE),VLOOKUP($A10,'K-Wallet'!$A$1:$M$5000,0,FALSE)),"NOT VALID")</f>
        <v>641650</v>
      </c>
      <c r="Z10">
        <f>IFERROR(IFERROR(VLOOKUP($A10,'K-NETT'!$A$1:$AF$37898,30,FALSE),VLOOKUP($A10,'K-Wallet'!$A$1:$M$5000,11,FALSE)),"NOT VALID")</f>
        <v>0</v>
      </c>
      <c r="AA10" s="31">
        <f>+F10-Y10</f>
        <v>0</v>
      </c>
    </row>
    <row r="11" spans="1:27" x14ac:dyDescent="0.25">
      <c r="A11" t="str">
        <f t="shared" ref="A11:A74" si="0">+K11&amp;C11</f>
        <v>1630265477</v>
      </c>
      <c r="B11">
        <v>2</v>
      </c>
      <c r="C11">
        <v>1630265477</v>
      </c>
      <c r="D11" t="s">
        <v>42</v>
      </c>
      <c r="E11" t="s">
        <v>43</v>
      </c>
      <c r="F11">
        <v>964650</v>
      </c>
      <c r="G11" s="2">
        <v>44105</v>
      </c>
      <c r="H11" s="3">
        <v>0.89041666666666675</v>
      </c>
      <c r="I11" t="s">
        <v>44</v>
      </c>
      <c r="J11">
        <v>-79966038501</v>
      </c>
      <c r="K11" s="4" t="s">
        <v>101</v>
      </c>
      <c r="N11" t="str">
        <f>IFERROR(IFERROR(VLOOKUP($A11,'K-NETT'!$A$1:$AF$37898,1,FALSE),VLOOKUP($A11,'K-Wallet'!$A$1:$M$5000,1,FALSE)),"NOT VALID")</f>
        <v>1630265477</v>
      </c>
      <c r="O11" t="str">
        <f>IFERROR(IFERROR(VLOOKUP($A11,'K-NETT'!$A$1:$AF$37898,11,FALSE),VLOOKUP($A11,'K-Wallet'!$A$1:$M$5000,0,FALSE)),"NOT VALID")</f>
        <v>CNE2010000793</v>
      </c>
      <c r="P11" t="str">
        <f>IFERROR(IFERROR(VLOOKUP($A11,'K-NETT'!$A$1:$AF$37898,14,FALSE),VLOOKUP($A11,'K-Wallet'!$A$1:$M$5000,8,FALSE)),"NOT VALID")</f>
        <v>IDPABLA03420</v>
      </c>
      <c r="Q11" t="str">
        <f>IFERROR(IFERROR(VLOOKUP($A11,'K-NETT'!$A$1:$AF$37898,15,FALSE),VLOOKUP($A11,'K-Wallet'!$A$1:$M$5000,9,FALSE)),"NOT VALID")</f>
        <v>ISWAHYUDI</v>
      </c>
      <c r="R11">
        <f>IFERROR(IFERROR(VLOOKUP($A11,'K-NETT'!$A$1:$AF$37898,16,FALSE),VLOOKUP($A11,'K-Wallet'!$A$1:$M$5000,0,FALSE)),"NOT VALID")</f>
        <v>950000</v>
      </c>
      <c r="S11">
        <f>IFERROR(IFERROR(VLOOKUP($A11,'K-NETT'!$A$1:$AF$37898,17,FALSE),VLOOKUP($A11,'K-Wallet'!$A$1:$M$5000,0,FALSE)),"NOT VALID")</f>
        <v>6650</v>
      </c>
      <c r="T11">
        <f>IFERROR(IFERROR(VLOOKUP($A11,'K-NETT'!$A$1:$AF$37898,18,FALSE),VLOOKUP($A11,'K-Wallet'!$A$1:$M$5000,0,FALSE)),"NOT VALID")</f>
        <v>8000</v>
      </c>
      <c r="U11">
        <f>IFERROR(IFERROR(VLOOKUP($A11,'K-NETT'!$A$1:$AF$37898,19,FALSE),VLOOKUP($A11,'K-Wallet'!$A$1:$M$5000,0,FALSE)),"NOT VALID")</f>
        <v>0</v>
      </c>
      <c r="V11">
        <f>IFERROR(IFERROR(VLOOKUP($A11,'K-NETT'!$A$1:$AF$37898,20,FALSE),VLOOKUP($A11,'K-Wallet'!$A$1:$M$5000,0,FALSE)),"NOT VALID")</f>
        <v>0</v>
      </c>
      <c r="W11">
        <f>IFERROR(IFERROR(VLOOKUP($A11,'K-NETT'!$A$1:$AF$37898,22,FALSE),VLOOKUP($A11,'K-Wallet'!$A$1:$M$5000,0,FALSE)),"NOT VALID")</f>
        <v>0</v>
      </c>
      <c r="X11">
        <f>IFERROR(IFERROR(VLOOKUP($A11,'K-NETT'!$A$1:$AF$37898,23,FALSE),VLOOKUP($A11,'K-Wallet'!$A$1:$M$5000,0,FALSE)),"NOT VALID")</f>
        <v>0</v>
      </c>
      <c r="Y11">
        <f>IFERROR(IFERROR(VLOOKUP($A11,'K-NETT'!$A$1:$AF$37898,26,FALSE),VLOOKUP($A11,'K-Wallet'!$A$1:$M$5000,0,FALSE)),"NOT VALID")</f>
        <v>964650</v>
      </c>
      <c r="Z11">
        <f>IFERROR(IFERROR(VLOOKUP($A11,'K-NETT'!$A$1:$AF$37898,30,FALSE),VLOOKUP($A11,'K-Wallet'!$A$1:$M$5000,11,FALSE)),"NOT VALID")</f>
        <v>0</v>
      </c>
      <c r="AA11" s="31">
        <f t="shared" ref="AA11:AA74" si="1">+F11-Y11</f>
        <v>0</v>
      </c>
    </row>
    <row r="12" spans="1:27" x14ac:dyDescent="0.25">
      <c r="A12" t="str">
        <f t="shared" si="0"/>
        <v>1153265431</v>
      </c>
      <c r="B12">
        <v>3</v>
      </c>
      <c r="C12">
        <v>1153265431</v>
      </c>
      <c r="D12" t="s">
        <v>42</v>
      </c>
      <c r="E12" t="s">
        <v>43</v>
      </c>
      <c r="F12">
        <v>487650</v>
      </c>
      <c r="G12" s="2">
        <v>44105</v>
      </c>
      <c r="H12" s="3">
        <v>0.8944212962962963</v>
      </c>
      <c r="I12" t="s">
        <v>44</v>
      </c>
      <c r="J12">
        <v>-79967544101</v>
      </c>
      <c r="K12" s="4" t="s">
        <v>101</v>
      </c>
      <c r="N12" t="str">
        <f>IFERROR(IFERROR(VLOOKUP($A12,'K-NETT'!$A$1:$AF$37898,1,FALSE),VLOOKUP($A12,'K-Wallet'!$A$1:$M$5000,1,FALSE)),"NOT VALID")</f>
        <v>1153265431</v>
      </c>
      <c r="O12" t="str">
        <f>IFERROR(IFERROR(VLOOKUP($A12,'K-NETT'!$A$1:$AF$37898,11,FALSE),VLOOKUP($A12,'K-Wallet'!$A$1:$M$5000,0,FALSE)),"NOT VALID")</f>
        <v>CNE2010000795</v>
      </c>
      <c r="P12" t="str">
        <f>IFERROR(IFERROR(VLOOKUP($A12,'K-NETT'!$A$1:$AF$37898,14,FALSE),VLOOKUP($A12,'K-Wallet'!$A$1:$M$5000,8,FALSE)),"NOT VALID")</f>
        <v>IDJRID005670</v>
      </c>
      <c r="Q12" t="str">
        <f>IFERROR(IFERROR(VLOOKUP($A12,'K-NETT'!$A$1:$AF$37898,15,FALSE),VLOOKUP($A12,'K-Wallet'!$A$1:$M$5000,9,FALSE)),"NOT VALID")</f>
        <v>YUSRI</v>
      </c>
      <c r="R12">
        <f>IFERROR(IFERROR(VLOOKUP($A12,'K-NETT'!$A$1:$AF$37898,16,FALSE),VLOOKUP($A12,'K-Wallet'!$A$1:$M$5000,0,FALSE)),"NOT VALID")</f>
        <v>474000</v>
      </c>
      <c r="S12">
        <f>IFERROR(IFERROR(VLOOKUP($A12,'K-NETT'!$A$1:$AF$37898,17,FALSE),VLOOKUP($A12,'K-Wallet'!$A$1:$M$5000,0,FALSE)),"NOT VALID")</f>
        <v>6650</v>
      </c>
      <c r="T12">
        <f>IFERROR(IFERROR(VLOOKUP($A12,'K-NETT'!$A$1:$AF$37898,18,FALSE),VLOOKUP($A12,'K-Wallet'!$A$1:$M$5000,0,FALSE)),"NOT VALID")</f>
        <v>7000</v>
      </c>
      <c r="U12">
        <f>IFERROR(IFERROR(VLOOKUP($A12,'K-NETT'!$A$1:$AF$37898,19,FALSE),VLOOKUP($A12,'K-Wallet'!$A$1:$M$5000,0,FALSE)),"NOT VALID")</f>
        <v>0</v>
      </c>
      <c r="V12">
        <f>IFERROR(IFERROR(VLOOKUP($A12,'K-NETT'!$A$1:$AF$37898,20,FALSE),VLOOKUP($A12,'K-Wallet'!$A$1:$M$5000,0,FALSE)),"NOT VALID")</f>
        <v>0</v>
      </c>
      <c r="W12">
        <f>IFERROR(IFERROR(VLOOKUP($A12,'K-NETT'!$A$1:$AF$37898,22,FALSE),VLOOKUP($A12,'K-Wallet'!$A$1:$M$5000,0,FALSE)),"NOT VALID")</f>
        <v>0</v>
      </c>
      <c r="X12">
        <f>IFERROR(IFERROR(VLOOKUP($A12,'K-NETT'!$A$1:$AF$37898,23,FALSE),VLOOKUP($A12,'K-Wallet'!$A$1:$M$5000,0,FALSE)),"NOT VALID")</f>
        <v>0</v>
      </c>
      <c r="Y12">
        <f>IFERROR(IFERROR(VLOOKUP($A12,'K-NETT'!$A$1:$AF$37898,26,FALSE),VLOOKUP($A12,'K-Wallet'!$A$1:$M$5000,0,FALSE)),"NOT VALID")</f>
        <v>487650</v>
      </c>
      <c r="Z12">
        <f>IFERROR(IFERROR(VLOOKUP($A12,'K-NETT'!$A$1:$AF$37898,30,FALSE),VLOOKUP($A12,'K-Wallet'!$A$1:$M$5000,11,FALSE)),"NOT VALID")</f>
        <v>0</v>
      </c>
      <c r="AA12" s="31">
        <f t="shared" si="1"/>
        <v>0</v>
      </c>
    </row>
    <row r="13" spans="1:27" x14ac:dyDescent="0.25">
      <c r="A13" t="str">
        <f t="shared" si="0"/>
        <v>1401365348</v>
      </c>
      <c r="B13">
        <v>4</v>
      </c>
      <c r="C13">
        <v>1401365348</v>
      </c>
      <c r="D13" t="s">
        <v>42</v>
      </c>
      <c r="E13" t="s">
        <v>43</v>
      </c>
      <c r="F13">
        <v>135650</v>
      </c>
      <c r="G13" s="2">
        <v>44105</v>
      </c>
      <c r="H13" s="3">
        <v>0.90241898148148147</v>
      </c>
      <c r="I13" t="s">
        <v>44</v>
      </c>
      <c r="J13">
        <v>-79970447001</v>
      </c>
      <c r="K13" s="4" t="s">
        <v>101</v>
      </c>
      <c r="N13" t="str">
        <f>IFERROR(IFERROR(VLOOKUP($A13,'K-NETT'!$A$1:$AF$37898,1,FALSE),VLOOKUP($A13,'K-Wallet'!$A$1:$M$5000,1,FALSE)),"NOT VALID")</f>
        <v>1401365348</v>
      </c>
      <c r="O13" t="str">
        <f>IFERROR(IFERROR(VLOOKUP($A13,'K-NETT'!$A$1:$AF$37898,11,FALSE),VLOOKUP($A13,'K-Wallet'!$A$1:$M$5000,0,FALSE)),"NOT VALID")</f>
        <v>CNE2010000797</v>
      </c>
      <c r="P13" t="str">
        <f>IFERROR(IFERROR(VLOOKUP($A13,'K-NETT'!$A$1:$AF$37898,14,FALSE),VLOOKUP($A13,'K-Wallet'!$A$1:$M$5000,8,FALSE)),"NOT VALID")</f>
        <v>EID643341</v>
      </c>
      <c r="Q13" t="str">
        <f>IFERROR(IFERROR(VLOOKUP($A13,'K-NETT'!$A$1:$AF$37898,15,FALSE),VLOOKUP($A13,'K-Wallet'!$A$1:$M$5000,9,FALSE)),"NOT VALID")</f>
        <v>AGUNG SETYO NUGROHO</v>
      </c>
      <c r="R13">
        <f>IFERROR(IFERROR(VLOOKUP($A13,'K-NETT'!$A$1:$AF$37898,16,FALSE),VLOOKUP($A13,'K-Wallet'!$A$1:$M$5000,0,FALSE)),"NOT VALID")</f>
        <v>120000</v>
      </c>
      <c r="S13">
        <f>IFERROR(IFERROR(VLOOKUP($A13,'K-NETT'!$A$1:$AF$37898,17,FALSE),VLOOKUP($A13,'K-Wallet'!$A$1:$M$5000,0,FALSE)),"NOT VALID")</f>
        <v>6650</v>
      </c>
      <c r="T13">
        <f>IFERROR(IFERROR(VLOOKUP($A13,'K-NETT'!$A$1:$AF$37898,18,FALSE),VLOOKUP($A13,'K-Wallet'!$A$1:$M$5000,0,FALSE)),"NOT VALID")</f>
        <v>9000</v>
      </c>
      <c r="U13">
        <f>IFERROR(IFERROR(VLOOKUP($A13,'K-NETT'!$A$1:$AF$37898,19,FALSE),VLOOKUP($A13,'K-Wallet'!$A$1:$M$5000,0,FALSE)),"NOT VALID")</f>
        <v>0</v>
      </c>
      <c r="V13">
        <f>IFERROR(IFERROR(VLOOKUP($A13,'K-NETT'!$A$1:$AF$37898,20,FALSE),VLOOKUP($A13,'K-Wallet'!$A$1:$M$5000,0,FALSE)),"NOT VALID")</f>
        <v>0</v>
      </c>
      <c r="W13">
        <f>IFERROR(IFERROR(VLOOKUP($A13,'K-NETT'!$A$1:$AF$37898,22,FALSE),VLOOKUP($A13,'K-Wallet'!$A$1:$M$5000,0,FALSE)),"NOT VALID")</f>
        <v>0</v>
      </c>
      <c r="X13">
        <f>IFERROR(IFERROR(VLOOKUP($A13,'K-NETT'!$A$1:$AF$37898,23,FALSE),VLOOKUP($A13,'K-Wallet'!$A$1:$M$5000,0,FALSE)),"NOT VALID")</f>
        <v>0</v>
      </c>
      <c r="Y13">
        <f>SUM(R13:X13)</f>
        <v>135650</v>
      </c>
      <c r="Z13">
        <f>IFERROR(IFERROR(VLOOKUP($A13,'K-NETT'!$A$1:$AF$37898,30,FALSE),VLOOKUP($A13,'K-Wallet'!$A$1:$M$5000,11,FALSE)),"NOT VALID")</f>
        <v>0</v>
      </c>
      <c r="AA13" s="31">
        <f t="shared" si="1"/>
        <v>0</v>
      </c>
    </row>
    <row r="14" spans="1:27" x14ac:dyDescent="0.25">
      <c r="A14" t="str">
        <f t="shared" si="0"/>
        <v>1227365958</v>
      </c>
      <c r="B14">
        <v>5</v>
      </c>
      <c r="C14">
        <v>1227365958</v>
      </c>
      <c r="D14" t="s">
        <v>42</v>
      </c>
      <c r="E14" t="s">
        <v>43</v>
      </c>
      <c r="F14">
        <v>110650</v>
      </c>
      <c r="G14" s="2">
        <v>44105</v>
      </c>
      <c r="H14" s="3">
        <v>0.91009259259259256</v>
      </c>
      <c r="I14" t="s">
        <v>44</v>
      </c>
      <c r="J14">
        <v>-79973077101</v>
      </c>
      <c r="K14" s="4" t="s">
        <v>101</v>
      </c>
      <c r="N14" t="str">
        <f>IFERROR(IFERROR(VLOOKUP($A14,'K-NETT'!$A$1:$AF$37898,1,FALSE),VLOOKUP($A14,'K-Wallet'!$A$1:$M$5000,1,FALSE)),"NOT VALID")</f>
        <v>1227365958</v>
      </c>
      <c r="O14" t="str">
        <f>IFERROR(IFERROR(VLOOKUP($A14,'K-NETT'!$A$1:$AF$37898,11,FALSE),VLOOKUP($A14,'K-Wallet'!$A$1:$M$5000,0,FALSE)),"NOT VALID")</f>
        <v>CNE2010000798</v>
      </c>
      <c r="P14" t="str">
        <f>IFERROR(IFERROR(VLOOKUP($A14,'K-NETT'!$A$1:$AF$37898,14,FALSE),VLOOKUP($A14,'K-Wallet'!$A$1:$M$5000,8,FALSE)),"NOT VALID")</f>
        <v>IDNTAOA05824</v>
      </c>
      <c r="Q14" t="str">
        <f>IFERROR(IFERROR(VLOOKUP($A14,'K-NETT'!$A$1:$AF$37898,15,FALSE),VLOOKUP($A14,'K-Wallet'!$A$1:$M$5000,9,FALSE)),"NOT VALID")</f>
        <v>ANDI ASMADI</v>
      </c>
      <c r="R14">
        <f>IFERROR(IFERROR(VLOOKUP($A14,'K-NETT'!$A$1:$AF$37898,16,FALSE),VLOOKUP($A14,'K-Wallet'!$A$1:$M$5000,0,FALSE)),"NOT VALID")</f>
        <v>76000</v>
      </c>
      <c r="S14">
        <f>IFERROR(IFERROR(VLOOKUP($A14,'K-NETT'!$A$1:$AF$37898,17,FALSE),VLOOKUP($A14,'K-Wallet'!$A$1:$M$5000,0,FALSE)),"NOT VALID")</f>
        <v>6650</v>
      </c>
      <c r="T14">
        <f>IFERROR(IFERROR(VLOOKUP($A14,'K-NETT'!$A$1:$AF$37898,18,FALSE),VLOOKUP($A14,'K-Wallet'!$A$1:$M$5000,0,FALSE)),"NOT VALID")</f>
        <v>28000</v>
      </c>
      <c r="U14">
        <f>IFERROR(IFERROR(VLOOKUP($A14,'K-NETT'!$A$1:$AF$37898,19,FALSE),VLOOKUP($A14,'K-Wallet'!$A$1:$M$5000,0,FALSE)),"NOT VALID")</f>
        <v>0</v>
      </c>
      <c r="V14">
        <f>IFERROR(IFERROR(VLOOKUP($A14,'K-NETT'!$A$1:$AF$37898,20,FALSE),VLOOKUP($A14,'K-Wallet'!$A$1:$M$5000,0,FALSE)),"NOT VALID")</f>
        <v>0</v>
      </c>
      <c r="W14">
        <f>IFERROR(IFERROR(VLOOKUP($A14,'K-NETT'!$A$1:$AF$37898,22,FALSE),VLOOKUP($A14,'K-Wallet'!$A$1:$M$5000,0,FALSE)),"NOT VALID")</f>
        <v>0</v>
      </c>
      <c r="X14">
        <f>IFERROR(IFERROR(VLOOKUP($A14,'K-NETT'!$A$1:$AF$37898,23,FALSE),VLOOKUP($A14,'K-Wallet'!$A$1:$M$5000,0,FALSE)),"NOT VALID")</f>
        <v>0</v>
      </c>
      <c r="Y14">
        <f>IFERROR(IFERROR(VLOOKUP($A14,'K-NETT'!$A$1:$AF$37898,26,FALSE),VLOOKUP($A14,'K-Wallet'!$A$1:$M$5000,0,FALSE)),"NOT VALID")</f>
        <v>110650</v>
      </c>
      <c r="Z14">
        <f>IFERROR(IFERROR(VLOOKUP($A14,'K-NETT'!$A$1:$AF$37898,30,FALSE),VLOOKUP($A14,'K-Wallet'!$A$1:$M$5000,11,FALSE)),"NOT VALID")</f>
        <v>0</v>
      </c>
      <c r="AA14" s="31">
        <f t="shared" si="1"/>
        <v>0</v>
      </c>
    </row>
    <row r="15" spans="1:27" x14ac:dyDescent="0.25">
      <c r="A15" t="str">
        <f t="shared" si="0"/>
        <v>1280465441</v>
      </c>
      <c r="B15">
        <v>6</v>
      </c>
      <c r="C15">
        <v>1280465441</v>
      </c>
      <c r="D15" t="s">
        <v>42</v>
      </c>
      <c r="E15" t="s">
        <v>43</v>
      </c>
      <c r="F15">
        <v>66650</v>
      </c>
      <c r="G15" s="2">
        <v>44105</v>
      </c>
      <c r="H15" s="3">
        <v>0.91400462962962958</v>
      </c>
      <c r="I15" t="s">
        <v>44</v>
      </c>
      <c r="J15">
        <v>-79974484701</v>
      </c>
      <c r="K15" s="4" t="s">
        <v>101</v>
      </c>
      <c r="N15" t="str">
        <f>IFERROR(IFERROR(VLOOKUP($A15,'K-NETT'!$A$1:$AF$37898,1,FALSE),VLOOKUP($A15,'K-Wallet'!$A$1:$M$5000,1,FALSE)),"NOT VALID")</f>
        <v>1280465441</v>
      </c>
      <c r="O15" t="str">
        <f>IFERROR(IFERROR(VLOOKUP($A15,'K-NETT'!$A$1:$AF$37898,11,FALSE),VLOOKUP($A15,'K-Wallet'!$A$1:$M$5000,0,FALSE)),"NOT VALID")</f>
        <v>MME2010000800</v>
      </c>
      <c r="P15" t="str">
        <f>IFERROR(IFERROR(VLOOKUP($A15,'K-NETT'!$A$1:$AF$37898,14,FALSE),VLOOKUP($A15,'K-Wallet'!$A$1:$M$5000,8,FALSE)),"NOT VALID")</f>
        <v>IDSPAAB43699</v>
      </c>
      <c r="Q15" t="str">
        <f>IFERROR(IFERROR(VLOOKUP($A15,'K-NETT'!$A$1:$AF$37898,15,FALSE),VLOOKUP($A15,'K-Wallet'!$A$1:$M$5000,9,FALSE)),"NOT VALID")</f>
        <v>NURAINI</v>
      </c>
      <c r="R15">
        <f>IFERROR(IFERROR(VLOOKUP($A15,'K-NETT'!$A$1:$AF$37898,16,FALSE),VLOOKUP($A15,'K-Wallet'!$A$1:$M$5000,0,FALSE)),"NOT VALID")</f>
        <v>50000</v>
      </c>
      <c r="S15">
        <f>IFERROR(IFERROR(VLOOKUP($A15,'K-NETT'!$A$1:$AF$37898,17,FALSE),VLOOKUP($A15,'K-Wallet'!$A$1:$M$5000,0,FALSE)),"NOT VALID")</f>
        <v>6650</v>
      </c>
      <c r="T15">
        <f>IFERROR(IFERROR(VLOOKUP($A15,'K-NETT'!$A$1:$AF$37898,18,FALSE),VLOOKUP($A15,'K-Wallet'!$A$1:$M$5000,0,FALSE)),"NOT VALID")</f>
        <v>10000</v>
      </c>
      <c r="U15">
        <f>IFERROR(IFERROR(VLOOKUP($A15,'K-NETT'!$A$1:$AF$37898,19,FALSE),VLOOKUP($A15,'K-Wallet'!$A$1:$M$5000,0,FALSE)),"NOT VALID")</f>
        <v>0</v>
      </c>
      <c r="V15">
        <f>IFERROR(IFERROR(VLOOKUP($A15,'K-NETT'!$A$1:$AF$37898,20,FALSE),VLOOKUP($A15,'K-Wallet'!$A$1:$M$5000,0,FALSE)),"NOT VALID")</f>
        <v>0</v>
      </c>
      <c r="W15">
        <f>IFERROR(IFERROR(VLOOKUP($A15,'K-NETT'!$A$1:$AF$37898,22,FALSE),VLOOKUP($A15,'K-Wallet'!$A$1:$M$5000,0,FALSE)),"NOT VALID")</f>
        <v>0</v>
      </c>
      <c r="X15">
        <f>IFERROR(IFERROR(VLOOKUP($A15,'K-NETT'!$A$1:$AF$37898,23,FALSE),VLOOKUP($A15,'K-Wallet'!$A$1:$M$5000,0,FALSE)),"NOT VALID")</f>
        <v>0</v>
      </c>
      <c r="Y15">
        <f>IFERROR(IFERROR(VLOOKUP($A15,'K-NETT'!$A$1:$AF$37898,26,FALSE),VLOOKUP($A15,'K-Wallet'!$A$1:$M$5000,0,FALSE)),"NOT VALID")</f>
        <v>66650</v>
      </c>
      <c r="Z15">
        <f>IFERROR(IFERROR(VLOOKUP($A15,'K-NETT'!$A$1:$AF$37898,30,FALSE),VLOOKUP($A15,'K-Wallet'!$A$1:$M$5000,11,FALSE)),"NOT VALID")</f>
        <v>0</v>
      </c>
      <c r="AA15" s="31">
        <f t="shared" si="1"/>
        <v>0</v>
      </c>
    </row>
    <row r="16" spans="1:27" x14ac:dyDescent="0.25">
      <c r="A16" t="str">
        <f t="shared" si="0"/>
        <v>1404175181</v>
      </c>
      <c r="B16">
        <v>7</v>
      </c>
      <c r="C16">
        <v>1404175181</v>
      </c>
      <c r="D16" t="s">
        <v>42</v>
      </c>
      <c r="E16" t="s">
        <v>43</v>
      </c>
      <c r="F16">
        <v>138650</v>
      </c>
      <c r="G16" s="2">
        <v>44105</v>
      </c>
      <c r="H16" s="3">
        <v>0.99840277777777775</v>
      </c>
      <c r="I16" t="s">
        <v>44</v>
      </c>
      <c r="J16">
        <v>-79994215801</v>
      </c>
      <c r="K16" s="4" t="s">
        <v>101</v>
      </c>
      <c r="N16" t="str">
        <f>IFERROR(IFERROR(VLOOKUP($A16,'K-NETT'!$A$1:$AF$37898,1,FALSE),VLOOKUP($A16,'K-Wallet'!$A$1:$M$5000,1,FALSE)),"NOT VALID")</f>
        <v>1404175181</v>
      </c>
      <c r="O16" t="str">
        <f>IFERROR(IFERROR(VLOOKUP($A16,'K-NETT'!$A$1:$AF$37898,11,FALSE),VLOOKUP($A16,'K-Wallet'!$A$1:$M$5000,0,FALSE)),"NOT VALID")</f>
        <v>CNE2010000815</v>
      </c>
      <c r="P16" t="str">
        <f>IFERROR(IFERROR(VLOOKUP($A16,'K-NETT'!$A$1:$AF$37898,14,FALSE),VLOOKUP($A16,'K-Wallet'!$A$1:$M$5000,8,FALSE)),"NOT VALID")</f>
        <v>IDSPACA16930</v>
      </c>
      <c r="Q16" t="str">
        <f>IFERROR(IFERROR(VLOOKUP($A16,'K-NETT'!$A$1:$AF$37898,15,FALSE),VLOOKUP($A16,'K-Wallet'!$A$1:$M$5000,9,FALSE)),"NOT VALID")</f>
        <v>KUNTUM RAHMADIA</v>
      </c>
      <c r="R16">
        <f>IFERROR(IFERROR(VLOOKUP($A16,'K-NETT'!$A$1:$AF$37898,16,FALSE),VLOOKUP($A16,'K-Wallet'!$A$1:$M$5000,0,FALSE)),"NOT VALID")</f>
        <v>122000</v>
      </c>
      <c r="S16">
        <f>IFERROR(IFERROR(VLOOKUP($A16,'K-NETT'!$A$1:$AF$37898,17,FALSE),VLOOKUP($A16,'K-Wallet'!$A$1:$M$5000,0,FALSE)),"NOT VALID")</f>
        <v>6650</v>
      </c>
      <c r="T16">
        <f>IFERROR(IFERROR(VLOOKUP($A16,'K-NETT'!$A$1:$AF$37898,18,FALSE),VLOOKUP($A16,'K-Wallet'!$A$1:$M$5000,0,FALSE)),"NOT VALID")</f>
        <v>10000</v>
      </c>
      <c r="U16">
        <f>IFERROR(IFERROR(VLOOKUP($A16,'K-NETT'!$A$1:$AF$37898,19,FALSE),VLOOKUP($A16,'K-Wallet'!$A$1:$M$5000,0,FALSE)),"NOT VALID")</f>
        <v>0</v>
      </c>
      <c r="V16">
        <f>IFERROR(IFERROR(VLOOKUP($A16,'K-NETT'!$A$1:$AF$37898,20,FALSE),VLOOKUP($A16,'K-Wallet'!$A$1:$M$5000,0,FALSE)),"NOT VALID")</f>
        <v>0</v>
      </c>
      <c r="W16">
        <f>IFERROR(IFERROR(VLOOKUP($A16,'K-NETT'!$A$1:$AF$37898,22,FALSE),VLOOKUP($A16,'K-Wallet'!$A$1:$M$5000,0,FALSE)),"NOT VALID")</f>
        <v>0</v>
      </c>
      <c r="X16">
        <f>IFERROR(IFERROR(VLOOKUP($A16,'K-NETT'!$A$1:$AF$37898,23,FALSE),VLOOKUP($A16,'K-Wallet'!$A$1:$M$5000,0,FALSE)),"NOT VALID")</f>
        <v>0</v>
      </c>
      <c r="Y16">
        <f>IFERROR(IFERROR(VLOOKUP($A16,'K-NETT'!$A$1:$AF$37898,26,FALSE),VLOOKUP($A16,'K-Wallet'!$A$1:$M$5000,0,FALSE)),"NOT VALID")</f>
        <v>138650</v>
      </c>
      <c r="Z16">
        <f>IFERROR(IFERROR(VLOOKUP($A16,'K-NETT'!$A$1:$AF$37898,30,FALSE),VLOOKUP($A16,'K-Wallet'!$A$1:$M$5000,11,FALSE)),"NOT VALID")</f>
        <v>0</v>
      </c>
      <c r="AA16" s="31">
        <f t="shared" si="1"/>
        <v>0</v>
      </c>
    </row>
    <row r="17" spans="1:27" x14ac:dyDescent="0.25">
      <c r="A17" t="str">
        <f t="shared" si="0"/>
        <v>1237375679</v>
      </c>
      <c r="B17">
        <v>8</v>
      </c>
      <c r="C17">
        <v>1237375679</v>
      </c>
      <c r="D17" t="s">
        <v>42</v>
      </c>
      <c r="E17" t="s">
        <v>43</v>
      </c>
      <c r="F17">
        <v>174650</v>
      </c>
      <c r="G17" s="2">
        <v>44106</v>
      </c>
      <c r="H17" s="3">
        <v>2.6087962962962966E-2</v>
      </c>
      <c r="I17" t="s">
        <v>44</v>
      </c>
      <c r="J17">
        <v>-79997906401</v>
      </c>
      <c r="K17" s="4" t="s">
        <v>101</v>
      </c>
      <c r="N17" t="str">
        <f>IFERROR(IFERROR(VLOOKUP($A17,'K-NETT'!$A$1:$AF$37898,1,FALSE),VLOOKUP($A17,'K-Wallet'!$A$1:$M$5000,1,FALSE)),"NOT VALID")</f>
        <v>1237375679</v>
      </c>
      <c r="O17" t="str">
        <f>IFERROR(IFERROR(VLOOKUP($A17,'K-NETT'!$A$1:$AF$37898,11,FALSE),VLOOKUP($A17,'K-Wallet'!$A$1:$M$5000,0,FALSE)),"NOT VALID")</f>
        <v>CNE2010000817</v>
      </c>
      <c r="P17" t="str">
        <f>IFERROR(IFERROR(VLOOKUP($A17,'K-NETT'!$A$1:$AF$37898,14,FALSE),VLOOKUP($A17,'K-Wallet'!$A$1:$M$5000,8,FALSE)),"NOT VALID")</f>
        <v>IDJTID041196</v>
      </c>
      <c r="Q17" t="str">
        <f>IFERROR(IFERROR(VLOOKUP($A17,'K-NETT'!$A$1:$AF$37898,15,FALSE),VLOOKUP($A17,'K-Wallet'!$A$1:$M$5000,9,FALSE)),"NOT VALID")</f>
        <v>SUGENG SANTOSO SPD</v>
      </c>
      <c r="R17">
        <f>IFERROR(IFERROR(VLOOKUP($A17,'K-NETT'!$A$1:$AF$37898,16,FALSE),VLOOKUP($A17,'K-Wallet'!$A$1:$M$5000,0,FALSE)),"NOT VALID")</f>
        <v>160000</v>
      </c>
      <c r="S17">
        <f>IFERROR(IFERROR(VLOOKUP($A17,'K-NETT'!$A$1:$AF$37898,17,FALSE),VLOOKUP($A17,'K-Wallet'!$A$1:$M$5000,0,FALSE)),"NOT VALID")</f>
        <v>6650</v>
      </c>
      <c r="T17">
        <f>IFERROR(IFERROR(VLOOKUP($A17,'K-NETT'!$A$1:$AF$37898,18,FALSE),VLOOKUP($A17,'K-Wallet'!$A$1:$M$5000,0,FALSE)),"NOT VALID")</f>
        <v>8000</v>
      </c>
      <c r="U17">
        <f>IFERROR(IFERROR(VLOOKUP($A17,'K-NETT'!$A$1:$AF$37898,19,FALSE),VLOOKUP($A17,'K-Wallet'!$A$1:$M$5000,0,FALSE)),"NOT VALID")</f>
        <v>0</v>
      </c>
      <c r="V17">
        <f>IFERROR(IFERROR(VLOOKUP($A17,'K-NETT'!$A$1:$AF$37898,20,FALSE),VLOOKUP($A17,'K-Wallet'!$A$1:$M$5000,0,FALSE)),"NOT VALID")</f>
        <v>0</v>
      </c>
      <c r="W17">
        <f>IFERROR(IFERROR(VLOOKUP($A17,'K-NETT'!$A$1:$AF$37898,22,FALSE),VLOOKUP($A17,'K-Wallet'!$A$1:$M$5000,0,FALSE)),"NOT VALID")</f>
        <v>0</v>
      </c>
      <c r="X17">
        <f>IFERROR(IFERROR(VLOOKUP($A17,'K-NETT'!$A$1:$AF$37898,23,FALSE),VLOOKUP($A17,'K-Wallet'!$A$1:$M$5000,0,FALSE)),"NOT VALID")</f>
        <v>0</v>
      </c>
      <c r="Y17">
        <f>IFERROR(IFERROR(VLOOKUP($A17,'K-NETT'!$A$1:$AF$37898,26,FALSE),VLOOKUP($A17,'K-Wallet'!$A$1:$M$5000,0,FALSE)),"NOT VALID")</f>
        <v>174650</v>
      </c>
      <c r="Z17">
        <f>IFERROR(IFERROR(VLOOKUP($A17,'K-NETT'!$A$1:$AF$37898,30,FALSE),VLOOKUP($A17,'K-Wallet'!$A$1:$M$5000,11,FALSE)),"NOT VALID")</f>
        <v>0</v>
      </c>
      <c r="AA17" s="31">
        <f t="shared" si="1"/>
        <v>0</v>
      </c>
    </row>
    <row r="18" spans="1:27" x14ac:dyDescent="0.25">
      <c r="A18" t="str">
        <f t="shared" si="0"/>
        <v>1225675592</v>
      </c>
      <c r="B18">
        <v>9</v>
      </c>
      <c r="C18">
        <v>1225675592</v>
      </c>
      <c r="D18" t="s">
        <v>42</v>
      </c>
      <c r="E18" t="s">
        <v>43</v>
      </c>
      <c r="F18">
        <v>56650</v>
      </c>
      <c r="G18" s="2">
        <v>44106</v>
      </c>
      <c r="H18" s="3">
        <v>6.157407407407408E-2</v>
      </c>
      <c r="I18" t="s">
        <v>44</v>
      </c>
      <c r="J18">
        <v>-80001052101</v>
      </c>
      <c r="K18" s="4" t="s">
        <v>101</v>
      </c>
      <c r="N18" t="str">
        <f>IFERROR(IFERROR(VLOOKUP($A18,'K-NETT'!$A$1:$AF$37898,1,FALSE),VLOOKUP($A18,'K-Wallet'!$A$1:$M$5000,1,FALSE)),"NOT VALID")</f>
        <v>1225675592</v>
      </c>
      <c r="O18" t="str">
        <f>IFERROR(IFERROR(VLOOKUP($A18,'K-NETT'!$A$1:$AF$37898,11,FALSE),VLOOKUP($A18,'K-Wallet'!$A$1:$M$5000,0,FALSE)),"NOT VALID")</f>
        <v>MME2010001111</v>
      </c>
      <c r="P18" t="str">
        <f>IFERROR(IFERROR(VLOOKUP($A18,'K-NETT'!$A$1:$AF$37898,14,FALSE),VLOOKUP($A18,'K-Wallet'!$A$1:$M$5000,8,FALSE)),"NOT VALID")</f>
        <v>IDJRBBA33297</v>
      </c>
      <c r="Q18" t="str">
        <f>IFERROR(IFERROR(VLOOKUP($A18,'K-NETT'!$A$1:$AF$37898,15,FALSE),VLOOKUP($A18,'K-Wallet'!$A$1:$M$5000,9,FALSE)),"NOT VALID")</f>
        <v>ADINDA SYAFITRI</v>
      </c>
      <c r="R18">
        <f>IFERROR(IFERROR(VLOOKUP($A18,'K-NETT'!$A$1:$AF$37898,16,FALSE),VLOOKUP($A18,'K-Wallet'!$A$1:$M$5000,0,FALSE)),"NOT VALID")</f>
        <v>50000</v>
      </c>
      <c r="S18">
        <f>IFERROR(IFERROR(VLOOKUP($A18,'K-NETT'!$A$1:$AF$37898,17,FALSE),VLOOKUP($A18,'K-Wallet'!$A$1:$M$5000,0,FALSE)),"NOT VALID")</f>
        <v>6650</v>
      </c>
      <c r="T18">
        <f>IFERROR(IFERROR(VLOOKUP($A18,'K-NETT'!$A$1:$AF$37898,18,FALSE),VLOOKUP($A18,'K-Wallet'!$A$1:$M$5000,0,FALSE)),"NOT VALID")</f>
        <v>0</v>
      </c>
      <c r="U18">
        <f>IFERROR(IFERROR(VLOOKUP($A18,'K-NETT'!$A$1:$AF$37898,19,FALSE),VLOOKUP($A18,'K-Wallet'!$A$1:$M$5000,0,FALSE)),"NOT VALID")</f>
        <v>0</v>
      </c>
      <c r="V18">
        <f>IFERROR(IFERROR(VLOOKUP($A18,'K-NETT'!$A$1:$AF$37898,20,FALSE),VLOOKUP($A18,'K-Wallet'!$A$1:$M$5000,0,FALSE)),"NOT VALID")</f>
        <v>0</v>
      </c>
      <c r="W18">
        <f>IFERROR(IFERROR(VLOOKUP($A18,'K-NETT'!$A$1:$AF$37898,22,FALSE),VLOOKUP($A18,'K-Wallet'!$A$1:$M$5000,0,FALSE)),"NOT VALID")</f>
        <v>0</v>
      </c>
      <c r="X18">
        <f>IFERROR(IFERROR(VLOOKUP($A18,'K-NETT'!$A$1:$AF$37898,23,FALSE),VLOOKUP($A18,'K-Wallet'!$A$1:$M$5000,0,FALSE)),"NOT VALID")</f>
        <v>0</v>
      </c>
      <c r="Y18">
        <f>IFERROR(IFERROR(VLOOKUP($A18,'K-NETT'!$A$1:$AF$37898,26,FALSE),VLOOKUP($A18,'K-Wallet'!$A$1:$M$5000,0,FALSE)),"NOT VALID")</f>
        <v>56650</v>
      </c>
      <c r="Z18">
        <f>IFERROR(IFERROR(VLOOKUP($A18,'K-NETT'!$A$1:$AF$37898,30,FALSE),VLOOKUP($A18,'K-Wallet'!$A$1:$M$5000,11,FALSE)),"NOT VALID")</f>
        <v>0</v>
      </c>
      <c r="AA18" s="31">
        <f t="shared" si="1"/>
        <v>0</v>
      </c>
    </row>
    <row r="19" spans="1:27" x14ac:dyDescent="0.25">
      <c r="A19" t="str">
        <f t="shared" si="0"/>
        <v>1844095470</v>
      </c>
      <c r="B19">
        <v>10</v>
      </c>
      <c r="C19">
        <v>1844095470</v>
      </c>
      <c r="D19" t="s">
        <v>42</v>
      </c>
      <c r="E19" t="s">
        <v>43</v>
      </c>
      <c r="F19">
        <v>472650</v>
      </c>
      <c r="G19" s="2">
        <v>44106</v>
      </c>
      <c r="H19" s="3">
        <v>0.22138888888888889</v>
      </c>
      <c r="I19" t="s">
        <v>44</v>
      </c>
      <c r="J19">
        <v>-80008281301</v>
      </c>
      <c r="K19" s="4" t="s">
        <v>101</v>
      </c>
      <c r="N19" t="str">
        <f>IFERROR(IFERROR(VLOOKUP($A19,'K-NETT'!$A$1:$AF$37898,1,FALSE),VLOOKUP($A19,'K-Wallet'!$A$1:$M$5000,1,FALSE)),"NOT VALID")</f>
        <v>1844095470</v>
      </c>
      <c r="O19" t="str">
        <f>IFERROR(IFERROR(VLOOKUP($A19,'K-NETT'!$A$1:$AF$37898,11,FALSE),VLOOKUP($A19,'K-Wallet'!$A$1:$M$5000,0,FALSE)),"NOT VALID")</f>
        <v>CNE2010001208</v>
      </c>
      <c r="P19" t="str">
        <f>IFERROR(IFERROR(VLOOKUP($A19,'K-NETT'!$A$1:$AF$37898,14,FALSE),VLOOKUP($A19,'K-Wallet'!$A$1:$M$5000,8,FALSE)),"NOT VALID")</f>
        <v>IDPABLA05342</v>
      </c>
      <c r="Q19" t="str">
        <f>IFERROR(IFERROR(VLOOKUP($A19,'K-NETT'!$A$1:$AF$37898,15,FALSE),VLOOKUP($A19,'K-Wallet'!$A$1:$M$5000,9,FALSE)),"NOT VALID")</f>
        <v>UMI ROSIDAH</v>
      </c>
      <c r="R19">
        <f>IFERROR(IFERROR(VLOOKUP($A19,'K-NETT'!$A$1:$AF$37898,16,FALSE),VLOOKUP($A19,'K-Wallet'!$A$1:$M$5000,0,FALSE)),"NOT VALID")</f>
        <v>459000</v>
      </c>
      <c r="S19">
        <f>IFERROR(IFERROR(VLOOKUP($A19,'K-NETT'!$A$1:$AF$37898,17,FALSE),VLOOKUP($A19,'K-Wallet'!$A$1:$M$5000,0,FALSE)),"NOT VALID")</f>
        <v>6650</v>
      </c>
      <c r="T19">
        <f>IFERROR(IFERROR(VLOOKUP($A19,'K-NETT'!$A$1:$AF$37898,18,FALSE),VLOOKUP($A19,'K-Wallet'!$A$1:$M$5000,0,FALSE)),"NOT VALID")</f>
        <v>7000</v>
      </c>
      <c r="U19">
        <f>IFERROR(IFERROR(VLOOKUP($A19,'K-NETT'!$A$1:$AF$37898,19,FALSE),VLOOKUP($A19,'K-Wallet'!$A$1:$M$5000,0,FALSE)),"NOT VALID")</f>
        <v>0</v>
      </c>
      <c r="V19">
        <f>IFERROR(IFERROR(VLOOKUP($A19,'K-NETT'!$A$1:$AF$37898,20,FALSE),VLOOKUP($A19,'K-Wallet'!$A$1:$M$5000,0,FALSE)),"NOT VALID")</f>
        <v>0</v>
      </c>
      <c r="W19">
        <f>IFERROR(IFERROR(VLOOKUP($A19,'K-NETT'!$A$1:$AF$37898,22,FALSE),VLOOKUP($A19,'K-Wallet'!$A$1:$M$5000,0,FALSE)),"NOT VALID")</f>
        <v>0</v>
      </c>
      <c r="X19">
        <f>IFERROR(IFERROR(VLOOKUP($A19,'K-NETT'!$A$1:$AF$37898,23,FALSE),VLOOKUP($A19,'K-Wallet'!$A$1:$M$5000,0,FALSE)),"NOT VALID")</f>
        <v>0</v>
      </c>
      <c r="Y19">
        <f>IFERROR(IFERROR(VLOOKUP($A19,'K-NETT'!$A$1:$AF$37898,26,FALSE),VLOOKUP($A19,'K-Wallet'!$A$1:$M$5000,0,FALSE)),"NOT VALID")</f>
        <v>472650</v>
      </c>
      <c r="Z19">
        <f>IFERROR(IFERROR(VLOOKUP($A19,'K-NETT'!$A$1:$AF$37898,30,FALSE),VLOOKUP($A19,'K-Wallet'!$A$1:$M$5000,11,FALSE)),"NOT VALID")</f>
        <v>0</v>
      </c>
      <c r="AA19" s="31">
        <f t="shared" si="1"/>
        <v>0</v>
      </c>
    </row>
    <row r="20" spans="1:27" x14ac:dyDescent="0.25">
      <c r="A20" t="str">
        <f t="shared" si="0"/>
        <v>1924195225</v>
      </c>
      <c r="B20">
        <v>11</v>
      </c>
      <c r="C20">
        <v>1924195225</v>
      </c>
      <c r="D20" t="s">
        <v>42</v>
      </c>
      <c r="E20" t="s">
        <v>43</v>
      </c>
      <c r="F20">
        <v>1214650</v>
      </c>
      <c r="G20" s="2">
        <v>44106</v>
      </c>
      <c r="H20" s="3">
        <v>0.23018518518518519</v>
      </c>
      <c r="I20" t="s">
        <v>44</v>
      </c>
      <c r="J20">
        <v>-80009047701</v>
      </c>
      <c r="K20" s="4" t="s">
        <v>101</v>
      </c>
      <c r="N20" t="str">
        <f>IFERROR(IFERROR(VLOOKUP($A20,'K-NETT'!$A$1:$AF$37898,1,FALSE),VLOOKUP($A20,'K-Wallet'!$A$1:$M$5000,1,FALSE)),"NOT VALID")</f>
        <v>1924195225</v>
      </c>
      <c r="O20" t="str">
        <f>IFERROR(IFERROR(VLOOKUP($A20,'K-NETT'!$A$1:$AF$37898,11,FALSE),VLOOKUP($A20,'K-Wallet'!$A$1:$M$5000,0,FALSE)),"NOT VALID")</f>
        <v>CNE2010001209</v>
      </c>
      <c r="P20" t="str">
        <f>IFERROR(IFERROR(VLOOKUP($A20,'K-NETT'!$A$1:$AF$37898,14,FALSE),VLOOKUP($A20,'K-Wallet'!$A$1:$M$5000,8,FALSE)),"NOT VALID")</f>
        <v>IDJTAXA06908</v>
      </c>
      <c r="Q20" t="str">
        <f>IFERROR(IFERROR(VLOOKUP($A20,'K-NETT'!$A$1:$AF$37898,15,FALSE),VLOOKUP($A20,'K-Wallet'!$A$1:$M$5000,9,FALSE)),"NOT VALID")</f>
        <v>ZULIANTI</v>
      </c>
      <c r="R20">
        <f>IFERROR(IFERROR(VLOOKUP($A20,'K-NETT'!$A$1:$AF$37898,16,FALSE),VLOOKUP($A20,'K-Wallet'!$A$1:$M$5000,0,FALSE)),"NOT VALID")</f>
        <v>1200000</v>
      </c>
      <c r="S20">
        <f>IFERROR(IFERROR(VLOOKUP($A20,'K-NETT'!$A$1:$AF$37898,17,FALSE),VLOOKUP($A20,'K-Wallet'!$A$1:$M$5000,0,FALSE)),"NOT VALID")</f>
        <v>6650</v>
      </c>
      <c r="T20">
        <f>IFERROR(IFERROR(VLOOKUP($A20,'K-NETT'!$A$1:$AF$37898,18,FALSE),VLOOKUP($A20,'K-Wallet'!$A$1:$M$5000,0,FALSE)),"NOT VALID")</f>
        <v>8000</v>
      </c>
      <c r="U20">
        <f>IFERROR(IFERROR(VLOOKUP($A20,'K-NETT'!$A$1:$AF$37898,19,FALSE),VLOOKUP($A20,'K-Wallet'!$A$1:$M$5000,0,FALSE)),"NOT VALID")</f>
        <v>0</v>
      </c>
      <c r="V20">
        <f>IFERROR(IFERROR(VLOOKUP($A20,'K-NETT'!$A$1:$AF$37898,20,FALSE),VLOOKUP($A20,'K-Wallet'!$A$1:$M$5000,0,FALSE)),"NOT VALID")</f>
        <v>0</v>
      </c>
      <c r="W20">
        <f>IFERROR(IFERROR(VLOOKUP($A20,'K-NETT'!$A$1:$AF$37898,22,FALSE),VLOOKUP($A20,'K-Wallet'!$A$1:$M$5000,0,FALSE)),"NOT VALID")</f>
        <v>0</v>
      </c>
      <c r="X20">
        <f>IFERROR(IFERROR(VLOOKUP($A20,'K-NETT'!$A$1:$AF$37898,23,FALSE),VLOOKUP($A20,'K-Wallet'!$A$1:$M$5000,0,FALSE)),"NOT VALID")</f>
        <v>0</v>
      </c>
      <c r="Y20">
        <f>IFERROR(IFERROR(VLOOKUP($A20,'K-NETT'!$A$1:$AF$37898,26,FALSE),VLOOKUP($A20,'K-Wallet'!$A$1:$M$5000,0,FALSE)),"NOT VALID")</f>
        <v>1214650</v>
      </c>
      <c r="Z20">
        <f>IFERROR(IFERROR(VLOOKUP($A20,'K-NETT'!$A$1:$AF$37898,30,FALSE),VLOOKUP($A20,'K-Wallet'!$A$1:$M$5000,11,FALSE)),"NOT VALID")</f>
        <v>0</v>
      </c>
      <c r="AA20" s="31">
        <f t="shared" si="1"/>
        <v>0</v>
      </c>
    </row>
    <row r="21" spans="1:27" x14ac:dyDescent="0.25">
      <c r="A21" t="str">
        <f t="shared" si="0"/>
        <v>1983395911</v>
      </c>
      <c r="B21">
        <v>12</v>
      </c>
      <c r="C21">
        <v>1983395911</v>
      </c>
      <c r="D21" t="s">
        <v>42</v>
      </c>
      <c r="E21" t="s">
        <v>43</v>
      </c>
      <c r="F21">
        <v>978650</v>
      </c>
      <c r="G21" s="2">
        <v>44106</v>
      </c>
      <c r="H21" s="3">
        <v>0.25354166666666667</v>
      </c>
      <c r="I21" t="s">
        <v>46</v>
      </c>
      <c r="J21">
        <v>-80011679401</v>
      </c>
      <c r="K21" s="4" t="s">
        <v>101</v>
      </c>
      <c r="N21" t="str">
        <f>IFERROR(IFERROR(VLOOKUP($A21,'K-NETT'!$A$1:$AF$37898,1,FALSE),VLOOKUP($A21,'K-Wallet'!$A$1:$M$5000,1,FALSE)),"NOT VALID")</f>
        <v>1983395911</v>
      </c>
      <c r="O21" t="str">
        <f>IFERROR(IFERROR(VLOOKUP($A21,'K-NETT'!$A$1:$AF$37898,11,FALSE),VLOOKUP($A21,'K-Wallet'!$A$1:$M$5000,0,FALSE)),"NOT VALID")</f>
        <v>CNE2010001212</v>
      </c>
      <c r="P21" t="str">
        <f>IFERROR(IFERROR(VLOOKUP($A21,'K-NETT'!$A$1:$AF$37898,14,FALSE),VLOOKUP($A21,'K-Wallet'!$A$1:$M$5000,8,FALSE)),"NOT VALID")</f>
        <v>IDJTAXA06312</v>
      </c>
      <c r="Q21" t="str">
        <f>IFERROR(IFERROR(VLOOKUP($A21,'K-NETT'!$A$1:$AF$37898,15,FALSE),VLOOKUP($A21,'K-Wallet'!$A$1:$M$5000,9,FALSE)),"NOT VALID")</f>
        <v>KARIMATUS SAKDIYAH</v>
      </c>
      <c r="R21">
        <f>IFERROR(IFERROR(VLOOKUP($A21,'K-NETT'!$A$1:$AF$37898,16,FALSE),VLOOKUP($A21,'K-Wallet'!$A$1:$M$5000,0,FALSE)),"NOT VALID")</f>
        <v>950000</v>
      </c>
      <c r="S21">
        <f>IFERROR(IFERROR(VLOOKUP($A21,'K-NETT'!$A$1:$AF$37898,17,FALSE),VLOOKUP($A21,'K-Wallet'!$A$1:$M$5000,0,FALSE)),"NOT VALID")</f>
        <v>6650</v>
      </c>
      <c r="T21">
        <f>IFERROR(IFERROR(VLOOKUP($A21,'K-NETT'!$A$1:$AF$37898,18,FALSE),VLOOKUP($A21,'K-Wallet'!$A$1:$M$5000,0,FALSE)),"NOT VALID")</f>
        <v>22000</v>
      </c>
      <c r="U21">
        <f>IFERROR(IFERROR(VLOOKUP($A21,'K-NETT'!$A$1:$AF$37898,19,FALSE),VLOOKUP($A21,'K-Wallet'!$A$1:$M$5000,0,FALSE)),"NOT VALID")</f>
        <v>0</v>
      </c>
      <c r="V21">
        <f>IFERROR(IFERROR(VLOOKUP($A21,'K-NETT'!$A$1:$AF$37898,20,FALSE),VLOOKUP($A21,'K-Wallet'!$A$1:$M$5000,0,FALSE)),"NOT VALID")</f>
        <v>0</v>
      </c>
      <c r="W21">
        <f>IFERROR(IFERROR(VLOOKUP($A21,'K-NETT'!$A$1:$AF$37898,22,FALSE),VLOOKUP($A21,'K-Wallet'!$A$1:$M$5000,0,FALSE)),"NOT VALID")</f>
        <v>0</v>
      </c>
      <c r="X21">
        <f>IFERROR(IFERROR(VLOOKUP($A21,'K-NETT'!$A$1:$AF$37898,23,FALSE),VLOOKUP($A21,'K-Wallet'!$A$1:$M$5000,0,FALSE)),"NOT VALID")</f>
        <v>0</v>
      </c>
      <c r="Y21">
        <f>IFERROR(IFERROR(VLOOKUP($A21,'K-NETT'!$A$1:$AF$37898,26,FALSE),VLOOKUP($A21,'K-Wallet'!$A$1:$M$5000,0,FALSE)),"NOT VALID")</f>
        <v>978650</v>
      </c>
      <c r="Z21">
        <f>IFERROR(IFERROR(VLOOKUP($A21,'K-NETT'!$A$1:$AF$37898,30,FALSE),VLOOKUP($A21,'K-Wallet'!$A$1:$M$5000,11,FALSE)),"NOT VALID")</f>
        <v>0</v>
      </c>
      <c r="AA21" s="31">
        <f t="shared" si="1"/>
        <v>0</v>
      </c>
    </row>
    <row r="22" spans="1:27" x14ac:dyDescent="0.25">
      <c r="A22" t="str">
        <f t="shared" si="0"/>
        <v>1941595743</v>
      </c>
      <c r="B22">
        <v>13</v>
      </c>
      <c r="C22">
        <v>1941595743</v>
      </c>
      <c r="D22" t="s">
        <v>42</v>
      </c>
      <c r="E22" t="s">
        <v>43</v>
      </c>
      <c r="F22">
        <v>490650</v>
      </c>
      <c r="G22" s="2">
        <v>44106</v>
      </c>
      <c r="H22" s="3">
        <v>0.27336805555555554</v>
      </c>
      <c r="I22" t="s">
        <v>44</v>
      </c>
      <c r="J22">
        <v>-80014823201</v>
      </c>
      <c r="K22" s="4" t="s">
        <v>101</v>
      </c>
      <c r="N22" t="str">
        <f>IFERROR(IFERROR(VLOOKUP($A22,'K-NETT'!$A$1:$AF$37898,1,FALSE),VLOOKUP($A22,'K-Wallet'!$A$1:$M$5000,1,FALSE)),"NOT VALID")</f>
        <v>1941595743</v>
      </c>
      <c r="O22" t="str">
        <f>IFERROR(IFERROR(VLOOKUP($A22,'K-NETT'!$A$1:$AF$37898,11,FALSE),VLOOKUP($A22,'K-Wallet'!$A$1:$M$5000,0,FALSE)),"NOT VALID")</f>
        <v>CNE2010001214</v>
      </c>
      <c r="P22" t="str">
        <f>IFERROR(IFERROR(VLOOKUP($A22,'K-NETT'!$A$1:$AF$37898,14,FALSE),VLOOKUP($A22,'K-Wallet'!$A$1:$M$5000,8,FALSE)),"NOT VALID")</f>
        <v>IDJTAAA06042</v>
      </c>
      <c r="Q22" t="str">
        <f>IFERROR(IFERROR(VLOOKUP($A22,'K-NETT'!$A$1:$AF$37898,15,FALSE),VLOOKUP($A22,'K-Wallet'!$A$1:$M$5000,9,FALSE)),"NOT VALID")</f>
        <v>EKA NURLIASARI</v>
      </c>
      <c r="R22">
        <f>IFERROR(IFERROR(VLOOKUP($A22,'K-NETT'!$A$1:$AF$37898,16,FALSE),VLOOKUP($A22,'K-Wallet'!$A$1:$M$5000,0,FALSE)),"NOT VALID")</f>
        <v>474000</v>
      </c>
      <c r="S22">
        <f>IFERROR(IFERROR(VLOOKUP($A22,'K-NETT'!$A$1:$AF$37898,17,FALSE),VLOOKUP($A22,'K-Wallet'!$A$1:$M$5000,0,FALSE)),"NOT VALID")</f>
        <v>6650</v>
      </c>
      <c r="T22">
        <f>IFERROR(IFERROR(VLOOKUP($A22,'K-NETT'!$A$1:$AF$37898,18,FALSE),VLOOKUP($A22,'K-Wallet'!$A$1:$M$5000,0,FALSE)),"NOT VALID")</f>
        <v>10000</v>
      </c>
      <c r="U22">
        <f>IFERROR(IFERROR(VLOOKUP($A22,'K-NETT'!$A$1:$AF$37898,19,FALSE),VLOOKUP($A22,'K-Wallet'!$A$1:$M$5000,0,FALSE)),"NOT VALID")</f>
        <v>0</v>
      </c>
      <c r="V22">
        <f>IFERROR(IFERROR(VLOOKUP($A22,'K-NETT'!$A$1:$AF$37898,20,FALSE),VLOOKUP($A22,'K-Wallet'!$A$1:$M$5000,0,FALSE)),"NOT VALID")</f>
        <v>0</v>
      </c>
      <c r="W22">
        <f>IFERROR(IFERROR(VLOOKUP($A22,'K-NETT'!$A$1:$AF$37898,22,FALSE),VLOOKUP($A22,'K-Wallet'!$A$1:$M$5000,0,FALSE)),"NOT VALID")</f>
        <v>0</v>
      </c>
      <c r="X22">
        <f>IFERROR(IFERROR(VLOOKUP($A22,'K-NETT'!$A$1:$AF$37898,23,FALSE),VLOOKUP($A22,'K-Wallet'!$A$1:$M$5000,0,FALSE)),"NOT VALID")</f>
        <v>0</v>
      </c>
      <c r="Y22">
        <f>IFERROR(IFERROR(VLOOKUP($A22,'K-NETT'!$A$1:$AF$37898,26,FALSE),VLOOKUP($A22,'K-Wallet'!$A$1:$M$5000,0,FALSE)),"NOT VALID")</f>
        <v>490650</v>
      </c>
      <c r="Z22">
        <f>IFERROR(IFERROR(VLOOKUP($A22,'K-NETT'!$A$1:$AF$37898,30,FALSE),VLOOKUP($A22,'K-Wallet'!$A$1:$M$5000,11,FALSE)),"NOT VALID")</f>
        <v>0</v>
      </c>
      <c r="AA22" s="31">
        <f t="shared" si="1"/>
        <v>0</v>
      </c>
    </row>
    <row r="23" spans="1:27" x14ac:dyDescent="0.25">
      <c r="A23" t="str">
        <f t="shared" si="0"/>
        <v>1934995997</v>
      </c>
      <c r="B23">
        <v>14</v>
      </c>
      <c r="C23">
        <v>1934995997</v>
      </c>
      <c r="D23" t="s">
        <v>42</v>
      </c>
      <c r="E23" t="s">
        <v>43</v>
      </c>
      <c r="F23">
        <v>1196650</v>
      </c>
      <c r="G23" s="2">
        <v>44106</v>
      </c>
      <c r="H23" s="3">
        <v>0.32277777777777777</v>
      </c>
      <c r="I23" t="s">
        <v>44</v>
      </c>
      <c r="J23">
        <v>-80026005801</v>
      </c>
      <c r="K23" s="4" t="s">
        <v>101</v>
      </c>
      <c r="N23" t="str">
        <f>IFERROR(IFERROR(VLOOKUP($A23,'K-NETT'!$A$1:$AF$37898,1,FALSE),VLOOKUP($A23,'K-Wallet'!$A$1:$M$5000,1,FALSE)),"NOT VALID")</f>
        <v>1934995997</v>
      </c>
      <c r="O23" t="str">
        <f>IFERROR(IFERROR(VLOOKUP($A23,'K-NETT'!$A$1:$AF$37898,11,FALSE),VLOOKUP($A23,'K-Wallet'!$A$1:$M$5000,0,FALSE)),"NOT VALID")</f>
        <v>CNE2010001230</v>
      </c>
      <c r="P23" t="str">
        <f>IFERROR(IFERROR(VLOOKUP($A23,'K-NETT'!$A$1:$AF$37898,14,FALSE),VLOOKUP($A23,'K-Wallet'!$A$1:$M$5000,8,FALSE)),"NOT VALID")</f>
        <v>IDBNALA01180</v>
      </c>
      <c r="Q23" t="str">
        <f>IFERROR(IFERROR(VLOOKUP($A23,'K-NETT'!$A$1:$AF$37898,15,FALSE),VLOOKUP($A23,'K-Wallet'!$A$1:$M$5000,9,FALSE)),"NOT VALID")</f>
        <v>ADI WARISTIYO</v>
      </c>
      <c r="R23">
        <f>IFERROR(IFERROR(VLOOKUP($A23,'K-NETT'!$A$1:$AF$37898,16,FALSE),VLOOKUP($A23,'K-Wallet'!$A$1:$M$5000,0,FALSE)),"NOT VALID")</f>
        <v>1165000</v>
      </c>
      <c r="S23">
        <f>IFERROR(IFERROR(VLOOKUP($A23,'K-NETT'!$A$1:$AF$37898,17,FALSE),VLOOKUP($A23,'K-Wallet'!$A$1:$M$5000,0,FALSE)),"NOT VALID")</f>
        <v>6650</v>
      </c>
      <c r="T23">
        <f>IFERROR(IFERROR(VLOOKUP($A23,'K-NETT'!$A$1:$AF$37898,18,FALSE),VLOOKUP($A23,'K-Wallet'!$A$1:$M$5000,0,FALSE)),"NOT VALID")</f>
        <v>25000</v>
      </c>
      <c r="U23">
        <f>IFERROR(IFERROR(VLOOKUP($A23,'K-NETT'!$A$1:$AF$37898,19,FALSE),VLOOKUP($A23,'K-Wallet'!$A$1:$M$5000,0,FALSE)),"NOT VALID")</f>
        <v>0</v>
      </c>
      <c r="V23">
        <f>IFERROR(IFERROR(VLOOKUP($A23,'K-NETT'!$A$1:$AF$37898,20,FALSE),VLOOKUP($A23,'K-Wallet'!$A$1:$M$5000,0,FALSE)),"NOT VALID")</f>
        <v>0</v>
      </c>
      <c r="W23">
        <f>IFERROR(IFERROR(VLOOKUP($A23,'K-NETT'!$A$1:$AF$37898,22,FALSE),VLOOKUP($A23,'K-Wallet'!$A$1:$M$5000,0,FALSE)),"NOT VALID")</f>
        <v>0</v>
      </c>
      <c r="X23">
        <f>IFERROR(IFERROR(VLOOKUP($A23,'K-NETT'!$A$1:$AF$37898,23,FALSE),VLOOKUP($A23,'K-Wallet'!$A$1:$M$5000,0,FALSE)),"NOT VALID")</f>
        <v>0</v>
      </c>
      <c r="Y23">
        <f>IFERROR(IFERROR(VLOOKUP($A23,'K-NETT'!$A$1:$AF$37898,26,FALSE),VLOOKUP($A23,'K-Wallet'!$A$1:$M$5000,0,FALSE)),"NOT VALID")</f>
        <v>1196650</v>
      </c>
      <c r="Z23">
        <f>IFERROR(IFERROR(VLOOKUP($A23,'K-NETT'!$A$1:$AF$37898,30,FALSE),VLOOKUP($A23,'K-Wallet'!$A$1:$M$5000,11,FALSE)),"NOT VALID")</f>
        <v>0</v>
      </c>
      <c r="AA23" s="31">
        <f t="shared" si="1"/>
        <v>0</v>
      </c>
    </row>
    <row r="24" spans="1:27" x14ac:dyDescent="0.25">
      <c r="A24" t="str">
        <f t="shared" si="0"/>
        <v>1568995253</v>
      </c>
      <c r="B24">
        <v>15</v>
      </c>
      <c r="C24">
        <v>1568995253</v>
      </c>
      <c r="D24" t="s">
        <v>42</v>
      </c>
      <c r="E24" t="s">
        <v>43</v>
      </c>
      <c r="F24">
        <v>65650</v>
      </c>
      <c r="G24" s="2">
        <v>44106</v>
      </c>
      <c r="H24" s="3">
        <v>0.32792824074074073</v>
      </c>
      <c r="I24" t="s">
        <v>44</v>
      </c>
      <c r="J24">
        <v>-80027435201</v>
      </c>
      <c r="K24" s="4" t="s">
        <v>101</v>
      </c>
      <c r="N24" t="str">
        <f>IFERROR(IFERROR(VLOOKUP($A24,'K-NETT'!$A$1:$AF$37898,1,FALSE),VLOOKUP($A24,'K-Wallet'!$A$1:$M$5000,1,FALSE)),"NOT VALID")</f>
        <v>1568995253</v>
      </c>
      <c r="O24" t="str">
        <f>IFERROR(IFERROR(VLOOKUP($A24,'K-NETT'!$A$1:$AF$37898,11,FALSE),VLOOKUP($A24,'K-Wallet'!$A$1:$M$5000,0,FALSE)),"NOT VALID")</f>
        <v>MME2010001232</v>
      </c>
      <c r="P24" t="str">
        <f>IFERROR(IFERROR(VLOOKUP($A24,'K-NETT'!$A$1:$AF$37898,14,FALSE),VLOOKUP($A24,'K-Wallet'!$A$1:$M$5000,8,FALSE)),"NOT VALID")</f>
        <v>IDJRBFA13675</v>
      </c>
      <c r="Q24" t="str">
        <f>IFERROR(IFERROR(VLOOKUP($A24,'K-NETT'!$A$1:$AF$37898,15,FALSE),VLOOKUP($A24,'K-Wallet'!$A$1:$M$5000,9,FALSE)),"NOT VALID")</f>
        <v>LELI DAHLIYA</v>
      </c>
      <c r="R24">
        <f>IFERROR(IFERROR(VLOOKUP($A24,'K-NETT'!$A$1:$AF$37898,16,FALSE),VLOOKUP($A24,'K-Wallet'!$A$1:$M$5000,0,FALSE)),"NOT VALID")</f>
        <v>50000</v>
      </c>
      <c r="S24">
        <f>IFERROR(IFERROR(VLOOKUP($A24,'K-NETT'!$A$1:$AF$37898,17,FALSE),VLOOKUP($A24,'K-Wallet'!$A$1:$M$5000,0,FALSE)),"NOT VALID")</f>
        <v>6650</v>
      </c>
      <c r="T24">
        <f>IFERROR(IFERROR(VLOOKUP($A24,'K-NETT'!$A$1:$AF$37898,18,FALSE),VLOOKUP($A24,'K-Wallet'!$A$1:$M$5000,0,FALSE)),"NOT VALID")</f>
        <v>9000</v>
      </c>
      <c r="U24">
        <f>IFERROR(IFERROR(VLOOKUP($A24,'K-NETT'!$A$1:$AF$37898,19,FALSE),VLOOKUP($A24,'K-Wallet'!$A$1:$M$5000,0,FALSE)),"NOT VALID")</f>
        <v>0</v>
      </c>
      <c r="V24">
        <f>IFERROR(IFERROR(VLOOKUP($A24,'K-NETT'!$A$1:$AF$37898,20,FALSE),VLOOKUP($A24,'K-Wallet'!$A$1:$M$5000,0,FALSE)),"NOT VALID")</f>
        <v>0</v>
      </c>
      <c r="W24">
        <f>IFERROR(IFERROR(VLOOKUP($A24,'K-NETT'!$A$1:$AF$37898,22,FALSE),VLOOKUP($A24,'K-Wallet'!$A$1:$M$5000,0,FALSE)),"NOT VALID")</f>
        <v>0</v>
      </c>
      <c r="X24">
        <f>IFERROR(IFERROR(VLOOKUP($A24,'K-NETT'!$A$1:$AF$37898,23,FALSE),VLOOKUP($A24,'K-Wallet'!$A$1:$M$5000,0,FALSE)),"NOT VALID")</f>
        <v>0</v>
      </c>
      <c r="Y24">
        <f>IFERROR(IFERROR(VLOOKUP($A24,'K-NETT'!$A$1:$AF$37898,26,FALSE),VLOOKUP($A24,'K-Wallet'!$A$1:$M$5000,0,FALSE)),"NOT VALID")</f>
        <v>65650</v>
      </c>
      <c r="Z24">
        <f>IFERROR(IFERROR(VLOOKUP($A24,'K-NETT'!$A$1:$AF$37898,30,FALSE),VLOOKUP($A24,'K-Wallet'!$A$1:$M$5000,11,FALSE)),"NOT VALID")</f>
        <v>0</v>
      </c>
      <c r="AA24" s="31">
        <f t="shared" si="1"/>
        <v>0</v>
      </c>
    </row>
    <row r="25" spans="1:27" x14ac:dyDescent="0.25">
      <c r="A25" t="str">
        <f t="shared" si="0"/>
        <v>1655106301</v>
      </c>
      <c r="B25">
        <v>16</v>
      </c>
      <c r="C25">
        <v>1655106301</v>
      </c>
      <c r="D25" t="s">
        <v>42</v>
      </c>
      <c r="E25" t="s">
        <v>43</v>
      </c>
      <c r="F25">
        <v>454650</v>
      </c>
      <c r="G25" s="2">
        <v>44106</v>
      </c>
      <c r="H25" s="3">
        <v>0.34733796296296293</v>
      </c>
      <c r="I25" t="s">
        <v>44</v>
      </c>
      <c r="J25">
        <v>-80033734601</v>
      </c>
      <c r="K25" s="4" t="s">
        <v>101</v>
      </c>
      <c r="N25" t="str">
        <f>IFERROR(IFERROR(VLOOKUP($A25,'K-NETT'!$A$1:$AF$37898,1,FALSE),VLOOKUP($A25,'K-Wallet'!$A$1:$M$5000,1,FALSE)),"NOT VALID")</f>
        <v>1655106301</v>
      </c>
      <c r="O25" t="str">
        <f>IFERROR(IFERROR(VLOOKUP($A25,'K-NETT'!$A$1:$AF$37898,11,FALSE),VLOOKUP($A25,'K-Wallet'!$A$1:$M$5000,0,FALSE)),"NOT VALID")</f>
        <v>CNE2010001237</v>
      </c>
      <c r="P25" t="str">
        <f>IFERROR(IFERROR(VLOOKUP($A25,'K-NETT'!$A$1:$AF$37898,14,FALSE),VLOOKUP($A25,'K-Wallet'!$A$1:$M$5000,8,FALSE)),"NOT VALID")</f>
        <v>IDPABLA08217</v>
      </c>
      <c r="Q25" t="str">
        <f>IFERROR(IFERROR(VLOOKUP($A25,'K-NETT'!$A$1:$AF$37898,15,FALSE),VLOOKUP($A25,'K-Wallet'!$A$1:$M$5000,9,FALSE)),"NOT VALID")</f>
        <v>ALYCIA AYU M</v>
      </c>
      <c r="R25">
        <f>IFERROR(IFERROR(VLOOKUP($A25,'K-NETT'!$A$1:$AF$37898,16,FALSE),VLOOKUP($A25,'K-Wallet'!$A$1:$M$5000,0,FALSE)),"NOT VALID")</f>
        <v>430000</v>
      </c>
      <c r="S25">
        <f>IFERROR(IFERROR(VLOOKUP($A25,'K-NETT'!$A$1:$AF$37898,17,FALSE),VLOOKUP($A25,'K-Wallet'!$A$1:$M$5000,0,FALSE)),"NOT VALID")</f>
        <v>6650</v>
      </c>
      <c r="T25">
        <f>IFERROR(IFERROR(VLOOKUP($A25,'K-NETT'!$A$1:$AF$37898,18,FALSE),VLOOKUP($A25,'K-Wallet'!$A$1:$M$5000,0,FALSE)),"NOT VALID")</f>
        <v>18000</v>
      </c>
      <c r="U25">
        <f>IFERROR(IFERROR(VLOOKUP($A25,'K-NETT'!$A$1:$AF$37898,19,FALSE),VLOOKUP($A25,'K-Wallet'!$A$1:$M$5000,0,FALSE)),"NOT VALID")</f>
        <v>0</v>
      </c>
      <c r="V25">
        <f>IFERROR(IFERROR(VLOOKUP($A25,'K-NETT'!$A$1:$AF$37898,20,FALSE),VLOOKUP($A25,'K-Wallet'!$A$1:$M$5000,0,FALSE)),"NOT VALID")</f>
        <v>0</v>
      </c>
      <c r="W25">
        <f>IFERROR(IFERROR(VLOOKUP($A25,'K-NETT'!$A$1:$AF$37898,22,FALSE),VLOOKUP($A25,'K-Wallet'!$A$1:$M$5000,0,FALSE)),"NOT VALID")</f>
        <v>0</v>
      </c>
      <c r="X25">
        <f>IFERROR(IFERROR(VLOOKUP($A25,'K-NETT'!$A$1:$AF$37898,23,FALSE),VLOOKUP($A25,'K-Wallet'!$A$1:$M$5000,0,FALSE)),"NOT VALID")</f>
        <v>0</v>
      </c>
      <c r="Y25">
        <f>IFERROR(IFERROR(VLOOKUP($A25,'K-NETT'!$A$1:$AF$37898,26,FALSE),VLOOKUP($A25,'K-Wallet'!$A$1:$M$5000,0,FALSE)),"NOT VALID")</f>
        <v>454650</v>
      </c>
      <c r="Z25">
        <f>IFERROR(IFERROR(VLOOKUP($A25,'K-NETT'!$A$1:$AF$37898,30,FALSE),VLOOKUP($A25,'K-Wallet'!$A$1:$M$5000,11,FALSE)),"NOT VALID")</f>
        <v>0</v>
      </c>
      <c r="AA25" s="31">
        <f t="shared" si="1"/>
        <v>0</v>
      </c>
    </row>
    <row r="26" spans="1:27" x14ac:dyDescent="0.25">
      <c r="A26" t="str">
        <f t="shared" si="0"/>
        <v>1339206064</v>
      </c>
      <c r="B26">
        <v>17</v>
      </c>
      <c r="C26">
        <v>1339206064</v>
      </c>
      <c r="D26" t="s">
        <v>42</v>
      </c>
      <c r="E26" t="s">
        <v>43</v>
      </c>
      <c r="F26">
        <v>490650</v>
      </c>
      <c r="G26" s="2">
        <v>44106</v>
      </c>
      <c r="H26" s="3">
        <v>0.36406250000000001</v>
      </c>
      <c r="I26" t="s">
        <v>44</v>
      </c>
      <c r="J26">
        <v>-80039905101</v>
      </c>
      <c r="K26" s="4" t="s">
        <v>101</v>
      </c>
      <c r="N26" t="str">
        <f>IFERROR(IFERROR(VLOOKUP($A26,'K-NETT'!$A$1:$AF$37898,1,FALSE),VLOOKUP($A26,'K-Wallet'!$A$1:$M$5000,1,FALSE)),"NOT VALID")</f>
        <v>1339206064</v>
      </c>
      <c r="O26" t="str">
        <f>IFERROR(IFERROR(VLOOKUP($A26,'K-NETT'!$A$1:$AF$37898,11,FALSE),VLOOKUP($A26,'K-Wallet'!$A$1:$M$5000,0,FALSE)),"NOT VALID")</f>
        <v>CNE2010001242</v>
      </c>
      <c r="P26" t="str">
        <f>IFERROR(IFERROR(VLOOKUP($A26,'K-NETT'!$A$1:$AF$37898,14,FALSE),VLOOKUP($A26,'K-Wallet'!$A$1:$M$5000,8,FALSE)),"NOT VALID")</f>
        <v>IDJTAAA06042</v>
      </c>
      <c r="Q26" t="str">
        <f>IFERROR(IFERROR(VLOOKUP($A26,'K-NETT'!$A$1:$AF$37898,15,FALSE),VLOOKUP($A26,'K-Wallet'!$A$1:$M$5000,9,FALSE)),"NOT VALID")</f>
        <v>EKA NURLIASARI</v>
      </c>
      <c r="R26">
        <f>IFERROR(IFERROR(VLOOKUP($A26,'K-NETT'!$A$1:$AF$37898,16,FALSE),VLOOKUP($A26,'K-Wallet'!$A$1:$M$5000,0,FALSE)),"NOT VALID")</f>
        <v>474000</v>
      </c>
      <c r="S26">
        <f>IFERROR(IFERROR(VLOOKUP($A26,'K-NETT'!$A$1:$AF$37898,17,FALSE),VLOOKUP($A26,'K-Wallet'!$A$1:$M$5000,0,FALSE)),"NOT VALID")</f>
        <v>6650</v>
      </c>
      <c r="T26">
        <f>IFERROR(IFERROR(VLOOKUP($A26,'K-NETT'!$A$1:$AF$37898,18,FALSE),VLOOKUP($A26,'K-Wallet'!$A$1:$M$5000,0,FALSE)),"NOT VALID")</f>
        <v>10000</v>
      </c>
      <c r="U26">
        <f>IFERROR(IFERROR(VLOOKUP($A26,'K-NETT'!$A$1:$AF$37898,19,FALSE),VLOOKUP($A26,'K-Wallet'!$A$1:$M$5000,0,FALSE)),"NOT VALID")</f>
        <v>0</v>
      </c>
      <c r="V26">
        <f>IFERROR(IFERROR(VLOOKUP($A26,'K-NETT'!$A$1:$AF$37898,20,FALSE),VLOOKUP($A26,'K-Wallet'!$A$1:$M$5000,0,FALSE)),"NOT VALID")</f>
        <v>0</v>
      </c>
      <c r="W26">
        <f>IFERROR(IFERROR(VLOOKUP($A26,'K-NETT'!$A$1:$AF$37898,22,FALSE),VLOOKUP($A26,'K-Wallet'!$A$1:$M$5000,0,FALSE)),"NOT VALID")</f>
        <v>0</v>
      </c>
      <c r="X26">
        <f>IFERROR(IFERROR(VLOOKUP($A26,'K-NETT'!$A$1:$AF$37898,23,FALSE),VLOOKUP($A26,'K-Wallet'!$A$1:$M$5000,0,FALSE)),"NOT VALID")</f>
        <v>0</v>
      </c>
      <c r="Y26">
        <f>IFERROR(IFERROR(VLOOKUP($A26,'K-NETT'!$A$1:$AF$37898,26,FALSE),VLOOKUP($A26,'K-Wallet'!$A$1:$M$5000,0,FALSE)),"NOT VALID")</f>
        <v>490650</v>
      </c>
      <c r="Z26">
        <f>IFERROR(IFERROR(VLOOKUP($A26,'K-NETT'!$A$1:$AF$37898,30,FALSE),VLOOKUP($A26,'K-Wallet'!$A$1:$M$5000,11,FALSE)),"NOT VALID")</f>
        <v>0</v>
      </c>
      <c r="AA26" s="31">
        <f t="shared" si="1"/>
        <v>0</v>
      </c>
    </row>
    <row r="27" spans="1:27" x14ac:dyDescent="0.25">
      <c r="A27" t="str">
        <f t="shared" si="0"/>
        <v>1418306397</v>
      </c>
      <c r="B27">
        <v>18</v>
      </c>
      <c r="C27">
        <v>1418306397</v>
      </c>
      <c r="D27" t="s">
        <v>42</v>
      </c>
      <c r="E27" t="s">
        <v>43</v>
      </c>
      <c r="F27">
        <v>56650</v>
      </c>
      <c r="G27" s="2">
        <v>44106</v>
      </c>
      <c r="H27" s="3">
        <v>0.37458333333333332</v>
      </c>
      <c r="I27" t="s">
        <v>44</v>
      </c>
      <c r="J27">
        <v>-80043991401</v>
      </c>
      <c r="K27" s="4" t="s">
        <v>101</v>
      </c>
      <c r="N27" t="str">
        <f>IFERROR(IFERROR(VLOOKUP($A27,'K-NETT'!$A$1:$AF$37898,1,FALSE),VLOOKUP($A27,'K-Wallet'!$A$1:$M$5000,1,FALSE)),"NOT VALID")</f>
        <v>1418306397</v>
      </c>
      <c r="O27" t="str">
        <f>IFERROR(IFERROR(VLOOKUP($A27,'K-NETT'!$A$1:$AF$37898,11,FALSE),VLOOKUP($A27,'K-Wallet'!$A$1:$M$5000,0,FALSE)),"NOT VALID")</f>
        <v>MME2010001246</v>
      </c>
      <c r="P27" t="str">
        <f>IFERROR(IFERROR(VLOOKUP($A27,'K-NETT'!$A$1:$AF$37898,14,FALSE),VLOOKUP($A27,'K-Wallet'!$A$1:$M$5000,8,FALSE)),"NOT VALID")</f>
        <v>IDSPAAB43701</v>
      </c>
      <c r="Q27" t="str">
        <f>IFERROR(IFERROR(VLOOKUP($A27,'K-NETT'!$A$1:$AF$37898,15,FALSE),VLOOKUP($A27,'K-Wallet'!$A$1:$M$5000,9,FALSE)),"NOT VALID")</f>
        <v>AKBAR ILHAM PURBA</v>
      </c>
      <c r="R27">
        <f>IFERROR(IFERROR(VLOOKUP($A27,'K-NETT'!$A$1:$AF$37898,16,FALSE),VLOOKUP($A27,'K-Wallet'!$A$1:$M$5000,0,FALSE)),"NOT VALID")</f>
        <v>50000</v>
      </c>
      <c r="S27">
        <f>IFERROR(IFERROR(VLOOKUP($A27,'K-NETT'!$A$1:$AF$37898,17,FALSE),VLOOKUP($A27,'K-Wallet'!$A$1:$M$5000,0,FALSE)),"NOT VALID")</f>
        <v>6650</v>
      </c>
      <c r="T27">
        <f>IFERROR(IFERROR(VLOOKUP($A27,'K-NETT'!$A$1:$AF$37898,18,FALSE),VLOOKUP($A27,'K-Wallet'!$A$1:$M$5000,0,FALSE)),"NOT VALID")</f>
        <v>0</v>
      </c>
      <c r="U27">
        <f>IFERROR(IFERROR(VLOOKUP($A27,'K-NETT'!$A$1:$AF$37898,19,FALSE),VLOOKUP($A27,'K-Wallet'!$A$1:$M$5000,0,FALSE)),"NOT VALID")</f>
        <v>0</v>
      </c>
      <c r="V27">
        <f>IFERROR(IFERROR(VLOOKUP($A27,'K-NETT'!$A$1:$AF$37898,20,FALSE),VLOOKUP($A27,'K-Wallet'!$A$1:$M$5000,0,FALSE)),"NOT VALID")</f>
        <v>0</v>
      </c>
      <c r="W27">
        <f>IFERROR(IFERROR(VLOOKUP($A27,'K-NETT'!$A$1:$AF$37898,22,FALSE),VLOOKUP($A27,'K-Wallet'!$A$1:$M$5000,0,FALSE)),"NOT VALID")</f>
        <v>0</v>
      </c>
      <c r="X27">
        <f>IFERROR(IFERROR(VLOOKUP($A27,'K-NETT'!$A$1:$AF$37898,23,FALSE),VLOOKUP($A27,'K-Wallet'!$A$1:$M$5000,0,FALSE)),"NOT VALID")</f>
        <v>0</v>
      </c>
      <c r="Y27">
        <f>IFERROR(IFERROR(VLOOKUP($A27,'K-NETT'!$A$1:$AF$37898,26,FALSE),VLOOKUP($A27,'K-Wallet'!$A$1:$M$5000,0,FALSE)),"NOT VALID")</f>
        <v>56650</v>
      </c>
      <c r="Z27">
        <f>IFERROR(IFERROR(VLOOKUP($A27,'K-NETT'!$A$1:$AF$37898,30,FALSE),VLOOKUP($A27,'K-Wallet'!$A$1:$M$5000,11,FALSE)),"NOT VALID")</f>
        <v>0</v>
      </c>
      <c r="AA27" s="31">
        <f t="shared" si="1"/>
        <v>0</v>
      </c>
    </row>
    <row r="28" spans="1:27" x14ac:dyDescent="0.25">
      <c r="A28" t="str">
        <f t="shared" si="0"/>
        <v>1216406706</v>
      </c>
      <c r="B28">
        <v>19</v>
      </c>
      <c r="C28">
        <v>1216406706</v>
      </c>
      <c r="D28" t="s">
        <v>42</v>
      </c>
      <c r="E28" t="s">
        <v>43</v>
      </c>
      <c r="F28">
        <v>491650</v>
      </c>
      <c r="G28" s="2">
        <v>44106</v>
      </c>
      <c r="H28" s="3">
        <v>0.38248842592592597</v>
      </c>
      <c r="I28" t="s">
        <v>44</v>
      </c>
      <c r="J28">
        <v>-80047381601</v>
      </c>
      <c r="K28" s="4" t="s">
        <v>101</v>
      </c>
      <c r="N28" t="str">
        <f>IFERROR(IFERROR(VLOOKUP($A28,'K-NETT'!$A$1:$AF$37898,1,FALSE),VLOOKUP($A28,'K-Wallet'!$A$1:$M$5000,1,FALSE)),"NOT VALID")</f>
        <v>1216406706</v>
      </c>
      <c r="O28" t="str">
        <f>IFERROR(IFERROR(VLOOKUP($A28,'K-NETT'!$A$1:$AF$37898,11,FALSE),VLOOKUP($A28,'K-Wallet'!$A$1:$M$5000,0,FALSE)),"NOT VALID")</f>
        <v>CNE2010001247</v>
      </c>
      <c r="P28" t="str">
        <f>IFERROR(IFERROR(VLOOKUP($A28,'K-NETT'!$A$1:$AF$37898,14,FALSE),VLOOKUP($A28,'K-Wallet'!$A$1:$M$5000,8,FALSE)),"NOT VALID")</f>
        <v>IDJTAXA05072</v>
      </c>
      <c r="Q28" t="str">
        <f>IFERROR(IFERROR(VLOOKUP($A28,'K-NETT'!$A$1:$AF$37898,15,FALSE),VLOOKUP($A28,'K-Wallet'!$A$1:$M$5000,9,FALSE)),"NOT VALID")</f>
        <v>DIAN LIS MARDIANA</v>
      </c>
      <c r="R28">
        <f>IFERROR(IFERROR(VLOOKUP($A28,'K-NETT'!$A$1:$AF$37898,16,FALSE),VLOOKUP($A28,'K-Wallet'!$A$1:$M$5000,0,FALSE)),"NOT VALID")</f>
        <v>475000</v>
      </c>
      <c r="S28">
        <f>IFERROR(IFERROR(VLOOKUP($A28,'K-NETT'!$A$1:$AF$37898,17,FALSE),VLOOKUP($A28,'K-Wallet'!$A$1:$M$5000,0,FALSE)),"NOT VALID")</f>
        <v>6650</v>
      </c>
      <c r="T28">
        <f>IFERROR(IFERROR(VLOOKUP($A28,'K-NETT'!$A$1:$AF$37898,18,FALSE),VLOOKUP($A28,'K-Wallet'!$A$1:$M$5000,0,FALSE)),"NOT VALID")</f>
        <v>10000</v>
      </c>
      <c r="U28">
        <f>IFERROR(IFERROR(VLOOKUP($A28,'K-NETT'!$A$1:$AF$37898,19,FALSE),VLOOKUP($A28,'K-Wallet'!$A$1:$M$5000,0,FALSE)),"NOT VALID")</f>
        <v>0</v>
      </c>
      <c r="V28">
        <f>IFERROR(IFERROR(VLOOKUP($A28,'K-NETT'!$A$1:$AF$37898,20,FALSE),VLOOKUP($A28,'K-Wallet'!$A$1:$M$5000,0,FALSE)),"NOT VALID")</f>
        <v>0</v>
      </c>
      <c r="W28">
        <f>IFERROR(IFERROR(VLOOKUP($A28,'K-NETT'!$A$1:$AF$37898,22,FALSE),VLOOKUP($A28,'K-Wallet'!$A$1:$M$5000,0,FALSE)),"NOT VALID")</f>
        <v>0</v>
      </c>
      <c r="X28">
        <f>IFERROR(IFERROR(VLOOKUP($A28,'K-NETT'!$A$1:$AF$37898,23,FALSE),VLOOKUP($A28,'K-Wallet'!$A$1:$M$5000,0,FALSE)),"NOT VALID")</f>
        <v>0</v>
      </c>
      <c r="Y28">
        <f>IFERROR(IFERROR(VLOOKUP($A28,'K-NETT'!$A$1:$AF$37898,26,FALSE),VLOOKUP($A28,'K-Wallet'!$A$1:$M$5000,0,FALSE)),"NOT VALID")</f>
        <v>491650</v>
      </c>
      <c r="Z28">
        <f>IFERROR(IFERROR(VLOOKUP($A28,'K-NETT'!$A$1:$AF$37898,30,FALSE),VLOOKUP($A28,'K-Wallet'!$A$1:$M$5000,11,FALSE)),"NOT VALID")</f>
        <v>0</v>
      </c>
      <c r="AA28" s="31">
        <f t="shared" si="1"/>
        <v>0</v>
      </c>
    </row>
    <row r="29" spans="1:27" x14ac:dyDescent="0.25">
      <c r="A29" t="str">
        <f t="shared" si="0"/>
        <v>1720506664</v>
      </c>
      <c r="B29">
        <v>20</v>
      </c>
      <c r="C29">
        <v>1720506664</v>
      </c>
      <c r="D29" t="s">
        <v>42</v>
      </c>
      <c r="E29" t="s">
        <v>43</v>
      </c>
      <c r="F29">
        <v>579650</v>
      </c>
      <c r="G29" s="2">
        <v>44106</v>
      </c>
      <c r="H29" s="3">
        <v>0.38741898148148146</v>
      </c>
      <c r="I29" t="s">
        <v>44</v>
      </c>
      <c r="J29">
        <v>-80049472401</v>
      </c>
      <c r="K29" s="4" t="s">
        <v>101</v>
      </c>
      <c r="N29" t="str">
        <f>IFERROR(IFERROR(VLOOKUP($A29,'K-NETT'!$A$1:$AF$37898,1,FALSE),VLOOKUP($A29,'K-Wallet'!$A$1:$M$5000,1,FALSE)),"NOT VALID")</f>
        <v>1720506664</v>
      </c>
      <c r="O29" t="str">
        <f>IFERROR(IFERROR(VLOOKUP($A29,'K-NETT'!$A$1:$AF$37898,11,FALSE),VLOOKUP($A29,'K-Wallet'!$A$1:$M$5000,0,FALSE)),"NOT VALID")</f>
        <v>CNE2010001250</v>
      </c>
      <c r="P29" t="str">
        <f>IFERROR(IFERROR(VLOOKUP($A29,'K-NETT'!$A$1:$AF$37898,14,FALSE),VLOOKUP($A29,'K-Wallet'!$A$1:$M$5000,8,FALSE)),"NOT VALID")</f>
        <v>IDSPAAB18851</v>
      </c>
      <c r="Q29" t="str">
        <f>IFERROR(IFERROR(VLOOKUP($A29,'K-NETT'!$A$1:$AF$37898,15,FALSE),VLOOKUP($A29,'K-Wallet'!$A$1:$M$5000,9,FALSE)),"NOT VALID")</f>
        <v>SAFINATUN NAJAH</v>
      </c>
      <c r="R29">
        <f>IFERROR(IFERROR(VLOOKUP($A29,'K-NETT'!$A$1:$AF$37898,16,FALSE),VLOOKUP($A29,'K-Wallet'!$A$1:$M$5000,0,FALSE)),"NOT VALID")</f>
        <v>563000</v>
      </c>
      <c r="S29">
        <f>IFERROR(IFERROR(VLOOKUP($A29,'K-NETT'!$A$1:$AF$37898,17,FALSE),VLOOKUP($A29,'K-Wallet'!$A$1:$M$5000,0,FALSE)),"NOT VALID")</f>
        <v>6650</v>
      </c>
      <c r="T29">
        <f>IFERROR(IFERROR(VLOOKUP($A29,'K-NETT'!$A$1:$AF$37898,18,FALSE),VLOOKUP($A29,'K-Wallet'!$A$1:$M$5000,0,FALSE)),"NOT VALID")</f>
        <v>10000</v>
      </c>
      <c r="U29">
        <f>IFERROR(IFERROR(VLOOKUP($A29,'K-NETT'!$A$1:$AF$37898,19,FALSE),VLOOKUP($A29,'K-Wallet'!$A$1:$M$5000,0,FALSE)),"NOT VALID")</f>
        <v>0</v>
      </c>
      <c r="V29">
        <f>IFERROR(IFERROR(VLOOKUP($A29,'K-NETT'!$A$1:$AF$37898,20,FALSE),VLOOKUP($A29,'K-Wallet'!$A$1:$M$5000,0,FALSE)),"NOT VALID")</f>
        <v>0</v>
      </c>
      <c r="W29">
        <f>IFERROR(IFERROR(VLOOKUP($A29,'K-NETT'!$A$1:$AF$37898,22,FALSE),VLOOKUP($A29,'K-Wallet'!$A$1:$M$5000,0,FALSE)),"NOT VALID")</f>
        <v>0</v>
      </c>
      <c r="X29">
        <f>IFERROR(IFERROR(VLOOKUP($A29,'K-NETT'!$A$1:$AF$37898,23,FALSE),VLOOKUP($A29,'K-Wallet'!$A$1:$M$5000,0,FALSE)),"NOT VALID")</f>
        <v>0</v>
      </c>
      <c r="Y29">
        <f>IFERROR(IFERROR(VLOOKUP($A29,'K-NETT'!$A$1:$AF$37898,26,FALSE),VLOOKUP($A29,'K-Wallet'!$A$1:$M$5000,0,FALSE)),"NOT VALID")</f>
        <v>579650</v>
      </c>
      <c r="Z29">
        <f>IFERROR(IFERROR(VLOOKUP($A29,'K-NETT'!$A$1:$AF$37898,30,FALSE),VLOOKUP($A29,'K-Wallet'!$A$1:$M$5000,11,FALSE)),"NOT VALID")</f>
        <v>0</v>
      </c>
      <c r="AA29" s="31">
        <f t="shared" si="1"/>
        <v>0</v>
      </c>
    </row>
    <row r="30" spans="1:27" x14ac:dyDescent="0.25">
      <c r="A30" t="str">
        <f t="shared" si="0"/>
        <v>1386506201</v>
      </c>
      <c r="B30">
        <v>21</v>
      </c>
      <c r="C30">
        <v>1386506201</v>
      </c>
      <c r="D30" t="s">
        <v>42</v>
      </c>
      <c r="E30" t="s">
        <v>43</v>
      </c>
      <c r="F30">
        <v>1440650</v>
      </c>
      <c r="G30" s="2">
        <v>44106</v>
      </c>
      <c r="H30" s="3">
        <v>0.39513888888888887</v>
      </c>
      <c r="I30" t="s">
        <v>44</v>
      </c>
      <c r="J30">
        <v>-80052782401</v>
      </c>
      <c r="K30" s="4" t="s">
        <v>101</v>
      </c>
      <c r="N30" t="str">
        <f>IFERROR(IFERROR(VLOOKUP($A30,'K-NETT'!$A$1:$AF$37898,1,FALSE),VLOOKUP($A30,'K-Wallet'!$A$1:$M$5000,1,FALSE)),"NOT VALID")</f>
        <v>1386506201</v>
      </c>
      <c r="O30" t="str">
        <f>IFERROR(IFERROR(VLOOKUP($A30,'K-NETT'!$A$1:$AF$37898,11,FALSE),VLOOKUP($A30,'K-Wallet'!$A$1:$M$5000,0,FALSE)),"NOT VALID")</f>
        <v>CNE2010001255</v>
      </c>
      <c r="P30" t="str">
        <f>IFERROR(IFERROR(VLOOKUP($A30,'K-NETT'!$A$1:$AF$37898,14,FALSE),VLOOKUP($A30,'K-Wallet'!$A$1:$M$5000,8,FALSE)),"NOT VALID")</f>
        <v>IDJTAXA08273</v>
      </c>
      <c r="Q30" t="str">
        <f>IFERROR(IFERROR(VLOOKUP($A30,'K-NETT'!$A$1:$AF$37898,15,FALSE),VLOOKUP($A30,'K-Wallet'!$A$1:$M$5000,9,FALSE)),"NOT VALID")</f>
        <v>ENAH ROHANIAH</v>
      </c>
      <c r="R30">
        <f>IFERROR(IFERROR(VLOOKUP($A30,'K-NETT'!$A$1:$AF$37898,16,FALSE),VLOOKUP($A30,'K-Wallet'!$A$1:$M$5000,0,FALSE)),"NOT VALID")</f>
        <v>1424000</v>
      </c>
      <c r="S30">
        <f>IFERROR(IFERROR(VLOOKUP($A30,'K-NETT'!$A$1:$AF$37898,17,FALSE),VLOOKUP($A30,'K-Wallet'!$A$1:$M$5000,0,FALSE)),"NOT VALID")</f>
        <v>6650</v>
      </c>
      <c r="T30">
        <f>IFERROR(IFERROR(VLOOKUP($A30,'K-NETT'!$A$1:$AF$37898,18,FALSE),VLOOKUP($A30,'K-Wallet'!$A$1:$M$5000,0,FALSE)),"NOT VALID")</f>
        <v>10000</v>
      </c>
      <c r="U30">
        <f>IFERROR(IFERROR(VLOOKUP($A30,'K-NETT'!$A$1:$AF$37898,19,FALSE),VLOOKUP($A30,'K-Wallet'!$A$1:$M$5000,0,FALSE)),"NOT VALID")</f>
        <v>0</v>
      </c>
      <c r="V30">
        <f>IFERROR(IFERROR(VLOOKUP($A30,'K-NETT'!$A$1:$AF$37898,20,FALSE),VLOOKUP($A30,'K-Wallet'!$A$1:$M$5000,0,FALSE)),"NOT VALID")</f>
        <v>0</v>
      </c>
      <c r="W30">
        <f>IFERROR(IFERROR(VLOOKUP($A30,'K-NETT'!$A$1:$AF$37898,22,FALSE),VLOOKUP($A30,'K-Wallet'!$A$1:$M$5000,0,FALSE)),"NOT VALID")</f>
        <v>0</v>
      </c>
      <c r="X30">
        <f>IFERROR(IFERROR(VLOOKUP($A30,'K-NETT'!$A$1:$AF$37898,23,FALSE),VLOOKUP($A30,'K-Wallet'!$A$1:$M$5000,0,FALSE)),"NOT VALID")</f>
        <v>0</v>
      </c>
      <c r="Y30">
        <f>IFERROR(IFERROR(VLOOKUP($A30,'K-NETT'!$A$1:$AF$37898,26,FALSE),VLOOKUP($A30,'K-Wallet'!$A$1:$M$5000,0,FALSE)),"NOT VALID")</f>
        <v>1440650</v>
      </c>
      <c r="Z30">
        <f>IFERROR(IFERROR(VLOOKUP($A30,'K-NETT'!$A$1:$AF$37898,30,FALSE),VLOOKUP($A30,'K-Wallet'!$A$1:$M$5000,11,FALSE)),"NOT VALID")</f>
        <v>0</v>
      </c>
      <c r="AA30" s="31">
        <f t="shared" si="1"/>
        <v>0</v>
      </c>
    </row>
    <row r="31" spans="1:27" x14ac:dyDescent="0.25">
      <c r="A31" t="str">
        <f t="shared" si="0"/>
        <v>1241606131</v>
      </c>
      <c r="B31">
        <v>22</v>
      </c>
      <c r="C31">
        <v>1241606131</v>
      </c>
      <c r="D31" t="s">
        <v>42</v>
      </c>
      <c r="E31" t="s">
        <v>43</v>
      </c>
      <c r="F31">
        <v>967650</v>
      </c>
      <c r="G31" s="2">
        <v>44106</v>
      </c>
      <c r="H31" s="3">
        <v>0.40069444444444446</v>
      </c>
      <c r="I31" t="s">
        <v>44</v>
      </c>
      <c r="J31">
        <v>-80055319501</v>
      </c>
      <c r="K31" s="4" t="s">
        <v>101</v>
      </c>
      <c r="N31" t="str">
        <f>IFERROR(IFERROR(VLOOKUP($A31,'K-NETT'!$A$1:$AF$37898,1,FALSE),VLOOKUP($A31,'K-Wallet'!$A$1:$M$5000,1,FALSE)),"NOT VALID")</f>
        <v>1241606131</v>
      </c>
      <c r="O31" t="str">
        <f>IFERROR(IFERROR(VLOOKUP($A31,'K-NETT'!$A$1:$AF$37898,11,FALSE),VLOOKUP($A31,'K-Wallet'!$A$1:$M$5000,0,FALSE)),"NOT VALID")</f>
        <v>CNE2010001257</v>
      </c>
      <c r="P31" t="str">
        <f>IFERROR(IFERROR(VLOOKUP($A31,'K-NETT'!$A$1:$AF$37898,14,FALSE),VLOOKUP($A31,'K-Wallet'!$A$1:$M$5000,8,FALSE)),"NOT VALID")</f>
        <v>IDSPAAB25131</v>
      </c>
      <c r="Q31" t="str">
        <f>IFERROR(IFERROR(VLOOKUP($A31,'K-NETT'!$A$1:$AF$37898,15,FALSE),VLOOKUP($A31,'K-Wallet'!$A$1:$M$5000,9,FALSE)),"NOT VALID")</f>
        <v>NURHAYATI FITRI MULIA RAMADHANI</v>
      </c>
      <c r="R31">
        <f>IFERROR(IFERROR(VLOOKUP($A31,'K-NETT'!$A$1:$AF$37898,16,FALSE),VLOOKUP($A31,'K-Wallet'!$A$1:$M$5000,0,FALSE)),"NOT VALID")</f>
        <v>950000</v>
      </c>
      <c r="S31">
        <f>IFERROR(IFERROR(VLOOKUP($A31,'K-NETT'!$A$1:$AF$37898,17,FALSE),VLOOKUP($A31,'K-Wallet'!$A$1:$M$5000,0,FALSE)),"NOT VALID")</f>
        <v>6650</v>
      </c>
      <c r="T31">
        <f>IFERROR(IFERROR(VLOOKUP($A31,'K-NETT'!$A$1:$AF$37898,18,FALSE),VLOOKUP($A31,'K-Wallet'!$A$1:$M$5000,0,FALSE)),"NOT VALID")</f>
        <v>11000</v>
      </c>
      <c r="U31">
        <f>IFERROR(IFERROR(VLOOKUP($A31,'K-NETT'!$A$1:$AF$37898,19,FALSE),VLOOKUP($A31,'K-Wallet'!$A$1:$M$5000,0,FALSE)),"NOT VALID")</f>
        <v>0</v>
      </c>
      <c r="V31">
        <f>IFERROR(IFERROR(VLOOKUP($A31,'K-NETT'!$A$1:$AF$37898,20,FALSE),VLOOKUP($A31,'K-Wallet'!$A$1:$M$5000,0,FALSE)),"NOT VALID")</f>
        <v>0</v>
      </c>
      <c r="W31">
        <f>IFERROR(IFERROR(VLOOKUP($A31,'K-NETT'!$A$1:$AF$37898,22,FALSE),VLOOKUP($A31,'K-Wallet'!$A$1:$M$5000,0,FALSE)),"NOT VALID")</f>
        <v>0</v>
      </c>
      <c r="X31">
        <f>IFERROR(IFERROR(VLOOKUP($A31,'K-NETT'!$A$1:$AF$37898,23,FALSE),VLOOKUP($A31,'K-Wallet'!$A$1:$M$5000,0,FALSE)),"NOT VALID")</f>
        <v>0</v>
      </c>
      <c r="Y31">
        <f>IFERROR(IFERROR(VLOOKUP($A31,'K-NETT'!$A$1:$AF$37898,26,FALSE),VLOOKUP($A31,'K-Wallet'!$A$1:$M$5000,0,FALSE)),"NOT VALID")</f>
        <v>967650</v>
      </c>
      <c r="Z31">
        <f>IFERROR(IFERROR(VLOOKUP($A31,'K-NETT'!$A$1:$AF$37898,30,FALSE),VLOOKUP($A31,'K-Wallet'!$A$1:$M$5000,11,FALSE)),"NOT VALID")</f>
        <v>0</v>
      </c>
      <c r="AA31" s="31">
        <f t="shared" si="1"/>
        <v>0</v>
      </c>
    </row>
    <row r="32" spans="1:27" x14ac:dyDescent="0.25">
      <c r="A32" t="str">
        <f t="shared" si="0"/>
        <v>1851506392</v>
      </c>
      <c r="B32">
        <v>23</v>
      </c>
      <c r="C32">
        <v>1851506392</v>
      </c>
      <c r="D32" t="s">
        <v>42</v>
      </c>
      <c r="E32" t="s">
        <v>43</v>
      </c>
      <c r="F32">
        <v>501650</v>
      </c>
      <c r="G32" s="2">
        <v>44106</v>
      </c>
      <c r="H32" s="3">
        <v>0.4045138888888889</v>
      </c>
      <c r="I32" t="s">
        <v>1660</v>
      </c>
      <c r="J32">
        <v>-80057053301</v>
      </c>
      <c r="K32" s="4" t="s">
        <v>101</v>
      </c>
      <c r="N32" t="str">
        <f>IFERROR(IFERROR(VLOOKUP($A32,'K-NETT'!$A$1:$AF$37898,1,FALSE),VLOOKUP($A32,'K-Wallet'!$A$1:$M$5000,1,FALSE)),"NOT VALID")</f>
        <v>1851506392</v>
      </c>
      <c r="O32" t="str">
        <f>IFERROR(IFERROR(VLOOKUP($A32,'K-NETT'!$A$1:$AF$37898,11,FALSE),VLOOKUP($A32,'K-Wallet'!$A$1:$M$5000,0,FALSE)),"NOT VALID")</f>
        <v>CNE2010001260</v>
      </c>
      <c r="P32" t="str">
        <f>IFERROR(IFERROR(VLOOKUP($A32,'K-NETT'!$A$1:$AF$37898,14,FALSE),VLOOKUP($A32,'K-Wallet'!$A$1:$M$5000,8,FALSE)),"NOT VALID")</f>
        <v>EID552661</v>
      </c>
      <c r="Q32" t="str">
        <f>IFERROR(IFERROR(VLOOKUP($A32,'K-NETT'!$A$1:$AF$37898,15,FALSE),VLOOKUP($A32,'K-Wallet'!$A$1:$M$5000,9,FALSE)),"NOT VALID")</f>
        <v>F. MURTI WIJAYA</v>
      </c>
      <c r="R32">
        <f>IFERROR(IFERROR(VLOOKUP($A32,'K-NETT'!$A$1:$AF$37898,16,FALSE),VLOOKUP($A32,'K-Wallet'!$A$1:$M$5000,0,FALSE)),"NOT VALID")</f>
        <v>475000</v>
      </c>
      <c r="S32">
        <f>IFERROR(IFERROR(VLOOKUP($A32,'K-NETT'!$A$1:$AF$37898,17,FALSE),VLOOKUP($A32,'K-Wallet'!$A$1:$M$5000,0,FALSE)),"NOT VALID")</f>
        <v>6650</v>
      </c>
      <c r="T32">
        <f>IFERROR(IFERROR(VLOOKUP($A32,'K-NETT'!$A$1:$AF$37898,18,FALSE),VLOOKUP($A32,'K-Wallet'!$A$1:$M$5000,0,FALSE)),"NOT VALID")</f>
        <v>20000</v>
      </c>
      <c r="U32">
        <f>IFERROR(IFERROR(VLOOKUP($A32,'K-NETT'!$A$1:$AF$37898,19,FALSE),VLOOKUP($A32,'K-Wallet'!$A$1:$M$5000,0,FALSE)),"NOT VALID")</f>
        <v>0</v>
      </c>
      <c r="V32">
        <f>IFERROR(IFERROR(VLOOKUP($A32,'K-NETT'!$A$1:$AF$37898,20,FALSE),VLOOKUP($A32,'K-Wallet'!$A$1:$M$5000,0,FALSE)),"NOT VALID")</f>
        <v>0</v>
      </c>
      <c r="W32">
        <f>IFERROR(IFERROR(VLOOKUP($A32,'K-NETT'!$A$1:$AF$37898,22,FALSE),VLOOKUP($A32,'K-Wallet'!$A$1:$M$5000,0,FALSE)),"NOT VALID")</f>
        <v>0</v>
      </c>
      <c r="X32">
        <f>IFERROR(IFERROR(VLOOKUP($A32,'K-NETT'!$A$1:$AF$37898,23,FALSE),VLOOKUP($A32,'K-Wallet'!$A$1:$M$5000,0,FALSE)),"NOT VALID")</f>
        <v>0</v>
      </c>
      <c r="Y32">
        <f>IFERROR(IFERROR(VLOOKUP($A32,'K-NETT'!$A$1:$AF$37898,26,FALSE),VLOOKUP($A32,'K-Wallet'!$A$1:$M$5000,0,FALSE)),"NOT VALID")</f>
        <v>501650</v>
      </c>
      <c r="Z32">
        <f>IFERROR(IFERROR(VLOOKUP($A32,'K-NETT'!$A$1:$AF$37898,30,FALSE),VLOOKUP($A32,'K-Wallet'!$A$1:$M$5000,11,FALSE)),"NOT VALID")</f>
        <v>0</v>
      </c>
      <c r="AA32" s="31">
        <f t="shared" si="1"/>
        <v>0</v>
      </c>
    </row>
    <row r="33" spans="1:27" x14ac:dyDescent="0.25">
      <c r="A33" t="str">
        <f t="shared" si="0"/>
        <v>1899606686</v>
      </c>
      <c r="B33">
        <v>24</v>
      </c>
      <c r="C33">
        <v>1899606686</v>
      </c>
      <c r="D33" t="s">
        <v>42</v>
      </c>
      <c r="E33" t="s">
        <v>43</v>
      </c>
      <c r="F33">
        <v>362650</v>
      </c>
      <c r="G33" s="2">
        <v>44106</v>
      </c>
      <c r="H33" s="3">
        <v>0.41078703703703701</v>
      </c>
      <c r="I33" t="s">
        <v>44</v>
      </c>
      <c r="J33">
        <v>-80059833301</v>
      </c>
      <c r="K33" s="4" t="s">
        <v>101</v>
      </c>
      <c r="N33" t="str">
        <f>IFERROR(IFERROR(VLOOKUP($A33,'K-NETT'!$A$1:$AF$37898,1,FALSE),VLOOKUP($A33,'K-Wallet'!$A$1:$M$5000,1,FALSE)),"NOT VALID")</f>
        <v>1899606686</v>
      </c>
      <c r="O33" t="str">
        <f>IFERROR(IFERROR(VLOOKUP($A33,'K-NETT'!$A$1:$AF$37898,11,FALSE),VLOOKUP($A33,'K-Wallet'!$A$1:$M$5000,0,FALSE)),"NOT VALID")</f>
        <v>CNE2010001261</v>
      </c>
      <c r="P33" t="str">
        <f>IFERROR(IFERROR(VLOOKUP($A33,'K-NETT'!$A$1:$AF$37898,14,FALSE),VLOOKUP($A33,'K-Wallet'!$A$1:$M$5000,8,FALSE)),"NOT VALID")</f>
        <v>IDSPACA09906</v>
      </c>
      <c r="Q33" t="str">
        <f>IFERROR(IFERROR(VLOOKUP($A33,'K-NETT'!$A$1:$AF$37898,15,FALSE),VLOOKUP($A33,'K-Wallet'!$A$1:$M$5000,9,FALSE)),"NOT VALID")</f>
        <v>HIDAYATUL FITRI</v>
      </c>
      <c r="R33">
        <f>IFERROR(IFERROR(VLOOKUP($A33,'K-NETT'!$A$1:$AF$37898,16,FALSE),VLOOKUP($A33,'K-Wallet'!$A$1:$M$5000,0,FALSE)),"NOT VALID")</f>
        <v>356000</v>
      </c>
      <c r="S33">
        <f>IFERROR(IFERROR(VLOOKUP($A33,'K-NETT'!$A$1:$AF$37898,17,FALSE),VLOOKUP($A33,'K-Wallet'!$A$1:$M$5000,0,FALSE)),"NOT VALID")</f>
        <v>6650</v>
      </c>
      <c r="T33">
        <f>IFERROR(IFERROR(VLOOKUP($A33,'K-NETT'!$A$1:$AF$37898,18,FALSE),VLOOKUP($A33,'K-Wallet'!$A$1:$M$5000,0,FALSE)),"NOT VALID")</f>
        <v>0</v>
      </c>
      <c r="U33">
        <f>IFERROR(IFERROR(VLOOKUP($A33,'K-NETT'!$A$1:$AF$37898,19,FALSE),VLOOKUP($A33,'K-Wallet'!$A$1:$M$5000,0,FALSE)),"NOT VALID")</f>
        <v>0</v>
      </c>
      <c r="V33">
        <f>IFERROR(IFERROR(VLOOKUP($A33,'K-NETT'!$A$1:$AF$37898,20,FALSE),VLOOKUP($A33,'K-Wallet'!$A$1:$M$5000,0,FALSE)),"NOT VALID")</f>
        <v>0</v>
      </c>
      <c r="W33">
        <f>IFERROR(IFERROR(VLOOKUP($A33,'K-NETT'!$A$1:$AF$37898,22,FALSE),VLOOKUP($A33,'K-Wallet'!$A$1:$M$5000,0,FALSE)),"NOT VALID")</f>
        <v>0</v>
      </c>
      <c r="X33">
        <f>IFERROR(IFERROR(VLOOKUP($A33,'K-NETT'!$A$1:$AF$37898,23,FALSE),VLOOKUP($A33,'K-Wallet'!$A$1:$M$5000,0,FALSE)),"NOT VALID")</f>
        <v>0</v>
      </c>
      <c r="Y33">
        <f>IFERROR(IFERROR(VLOOKUP($A33,'K-NETT'!$A$1:$AF$37898,26,FALSE),VLOOKUP($A33,'K-Wallet'!$A$1:$M$5000,0,FALSE)),"NOT VALID")</f>
        <v>362650</v>
      </c>
      <c r="Z33">
        <f>IFERROR(IFERROR(VLOOKUP($A33,'K-NETT'!$A$1:$AF$37898,30,FALSE),VLOOKUP($A33,'K-Wallet'!$A$1:$M$5000,11,FALSE)),"NOT VALID")</f>
        <v>0</v>
      </c>
      <c r="AA33" s="31">
        <f t="shared" si="1"/>
        <v>0</v>
      </c>
    </row>
    <row r="34" spans="1:27" x14ac:dyDescent="0.25">
      <c r="A34" t="str">
        <f t="shared" si="0"/>
        <v>1630706826</v>
      </c>
      <c r="B34">
        <v>25</v>
      </c>
      <c r="C34">
        <v>1630706826</v>
      </c>
      <c r="D34" t="s">
        <v>42</v>
      </c>
      <c r="E34" t="s">
        <v>43</v>
      </c>
      <c r="F34">
        <v>246650</v>
      </c>
      <c r="G34" s="2">
        <v>44106</v>
      </c>
      <c r="H34" s="3">
        <v>0.41107638888888887</v>
      </c>
      <c r="I34" t="s">
        <v>44</v>
      </c>
      <c r="J34">
        <v>-80059989301</v>
      </c>
      <c r="K34" s="4" t="s">
        <v>101</v>
      </c>
      <c r="N34" t="str">
        <f>IFERROR(IFERROR(VLOOKUP($A34,'K-NETT'!$A$1:$AF$37898,1,FALSE),VLOOKUP($A34,'K-Wallet'!$A$1:$M$5000,1,FALSE)),"NOT VALID")</f>
        <v>1630706826</v>
      </c>
      <c r="O34" t="str">
        <f>IFERROR(IFERROR(VLOOKUP($A34,'K-NETT'!$A$1:$AF$37898,11,FALSE),VLOOKUP($A34,'K-Wallet'!$A$1:$M$5000,0,FALSE)),"NOT VALID")</f>
        <v>CNE2010001262</v>
      </c>
      <c r="P34" t="str">
        <f>IFERROR(IFERROR(VLOOKUP($A34,'K-NETT'!$A$1:$AF$37898,14,FALSE),VLOOKUP($A34,'K-Wallet'!$A$1:$M$5000,8,FALSE)),"NOT VALID")</f>
        <v>IDPABLA09264</v>
      </c>
      <c r="Q34" t="str">
        <f>IFERROR(IFERROR(VLOOKUP($A34,'K-NETT'!$A$1:$AF$37898,15,FALSE),VLOOKUP($A34,'K-Wallet'!$A$1:$M$5000,9,FALSE)),"NOT VALID")</f>
        <v>FATIHAH</v>
      </c>
      <c r="R34">
        <f>IFERROR(IFERROR(VLOOKUP($A34,'K-NETT'!$A$1:$AF$37898,16,FALSE),VLOOKUP($A34,'K-Wallet'!$A$1:$M$5000,0,FALSE)),"NOT VALID")</f>
        <v>240000</v>
      </c>
      <c r="S34">
        <f>IFERROR(IFERROR(VLOOKUP($A34,'K-NETT'!$A$1:$AF$37898,17,FALSE),VLOOKUP($A34,'K-Wallet'!$A$1:$M$5000,0,FALSE)),"NOT VALID")</f>
        <v>6650</v>
      </c>
      <c r="T34">
        <f>IFERROR(IFERROR(VLOOKUP($A34,'K-NETT'!$A$1:$AF$37898,18,FALSE),VLOOKUP($A34,'K-Wallet'!$A$1:$M$5000,0,FALSE)),"NOT VALID")</f>
        <v>0</v>
      </c>
      <c r="U34">
        <f>IFERROR(IFERROR(VLOOKUP($A34,'K-NETT'!$A$1:$AF$37898,19,FALSE),VLOOKUP($A34,'K-Wallet'!$A$1:$M$5000,0,FALSE)),"NOT VALID")</f>
        <v>0</v>
      </c>
      <c r="V34">
        <f>IFERROR(IFERROR(VLOOKUP($A34,'K-NETT'!$A$1:$AF$37898,20,FALSE),VLOOKUP($A34,'K-Wallet'!$A$1:$M$5000,0,FALSE)),"NOT VALID")</f>
        <v>0</v>
      </c>
      <c r="W34">
        <f>IFERROR(IFERROR(VLOOKUP($A34,'K-NETT'!$A$1:$AF$37898,22,FALSE),VLOOKUP($A34,'K-Wallet'!$A$1:$M$5000,0,FALSE)),"NOT VALID")</f>
        <v>0</v>
      </c>
      <c r="X34">
        <f>IFERROR(IFERROR(VLOOKUP($A34,'K-NETT'!$A$1:$AF$37898,23,FALSE),VLOOKUP($A34,'K-Wallet'!$A$1:$M$5000,0,FALSE)),"NOT VALID")</f>
        <v>0</v>
      </c>
      <c r="Y34">
        <f>IFERROR(IFERROR(VLOOKUP($A34,'K-NETT'!$A$1:$AF$37898,26,FALSE),VLOOKUP($A34,'K-Wallet'!$A$1:$M$5000,0,FALSE)),"NOT VALID")</f>
        <v>246650</v>
      </c>
      <c r="Z34">
        <f>IFERROR(IFERROR(VLOOKUP($A34,'K-NETT'!$A$1:$AF$37898,30,FALSE),VLOOKUP($A34,'K-Wallet'!$A$1:$M$5000,11,FALSE)),"NOT VALID")</f>
        <v>0</v>
      </c>
      <c r="AA34" s="31">
        <f t="shared" si="1"/>
        <v>0</v>
      </c>
    </row>
    <row r="35" spans="1:27" x14ac:dyDescent="0.25">
      <c r="A35" t="str">
        <f t="shared" si="0"/>
        <v>1899606222</v>
      </c>
      <c r="B35">
        <v>26</v>
      </c>
      <c r="C35">
        <v>1899606222</v>
      </c>
      <c r="D35" t="s">
        <v>42</v>
      </c>
      <c r="E35" t="s">
        <v>43</v>
      </c>
      <c r="F35">
        <v>774650</v>
      </c>
      <c r="G35" s="2">
        <v>44106</v>
      </c>
      <c r="H35" s="3">
        <v>0.41115740740740742</v>
      </c>
      <c r="I35" t="s">
        <v>44</v>
      </c>
      <c r="J35">
        <v>-80059911301</v>
      </c>
      <c r="K35" s="4" t="s">
        <v>101</v>
      </c>
      <c r="N35" t="str">
        <f>IFERROR(IFERROR(VLOOKUP($A35,'K-NETT'!$A$1:$AF$37898,1,FALSE),VLOOKUP($A35,'K-Wallet'!$A$1:$M$5000,1,FALSE)),"NOT VALID")</f>
        <v>1899606222</v>
      </c>
      <c r="O35" t="str">
        <f>IFERROR(IFERROR(VLOOKUP($A35,'K-NETT'!$A$1:$AF$37898,11,FALSE),VLOOKUP($A35,'K-Wallet'!$A$1:$M$5000,0,FALSE)),"NOT VALID")</f>
        <v>CNE2010001263</v>
      </c>
      <c r="P35" t="str">
        <f>IFERROR(IFERROR(VLOOKUP($A35,'K-NETT'!$A$1:$AF$37898,14,FALSE),VLOOKUP($A35,'K-Wallet'!$A$1:$M$5000,8,FALSE)),"NOT VALID")</f>
        <v>IDSPAAB37251</v>
      </c>
      <c r="Q35" t="str">
        <f>IFERROR(IFERROR(VLOOKUP($A35,'K-NETT'!$A$1:$AF$37898,15,FALSE),VLOOKUP($A35,'K-Wallet'!$A$1:$M$5000,9,FALSE)),"NOT VALID")</f>
        <v>NURLAELAH</v>
      </c>
      <c r="R35">
        <f>IFERROR(IFERROR(VLOOKUP($A35,'K-NETT'!$A$1:$AF$37898,16,FALSE),VLOOKUP($A35,'K-Wallet'!$A$1:$M$5000,0,FALSE)),"NOT VALID")</f>
        <v>750000</v>
      </c>
      <c r="S35">
        <f>IFERROR(IFERROR(VLOOKUP($A35,'K-NETT'!$A$1:$AF$37898,17,FALSE),VLOOKUP($A35,'K-Wallet'!$A$1:$M$5000,0,FALSE)),"NOT VALID")</f>
        <v>6650</v>
      </c>
      <c r="T35">
        <f>IFERROR(IFERROR(VLOOKUP($A35,'K-NETT'!$A$1:$AF$37898,18,FALSE),VLOOKUP($A35,'K-Wallet'!$A$1:$M$5000,0,FALSE)),"NOT VALID")</f>
        <v>18000</v>
      </c>
      <c r="U35">
        <f>IFERROR(IFERROR(VLOOKUP($A35,'K-NETT'!$A$1:$AF$37898,19,FALSE),VLOOKUP($A35,'K-Wallet'!$A$1:$M$5000,0,FALSE)),"NOT VALID")</f>
        <v>0</v>
      </c>
      <c r="V35">
        <f>IFERROR(IFERROR(VLOOKUP($A35,'K-NETT'!$A$1:$AF$37898,20,FALSE),VLOOKUP($A35,'K-Wallet'!$A$1:$M$5000,0,FALSE)),"NOT VALID")</f>
        <v>0</v>
      </c>
      <c r="W35">
        <f>IFERROR(IFERROR(VLOOKUP($A35,'K-NETT'!$A$1:$AF$37898,22,FALSE),VLOOKUP($A35,'K-Wallet'!$A$1:$M$5000,0,FALSE)),"NOT VALID")</f>
        <v>0</v>
      </c>
      <c r="X35">
        <f>IFERROR(IFERROR(VLOOKUP($A35,'K-NETT'!$A$1:$AF$37898,23,FALSE),VLOOKUP($A35,'K-Wallet'!$A$1:$M$5000,0,FALSE)),"NOT VALID")</f>
        <v>0</v>
      </c>
      <c r="Y35">
        <f>IFERROR(IFERROR(VLOOKUP($A35,'K-NETT'!$A$1:$AF$37898,26,FALSE),VLOOKUP($A35,'K-Wallet'!$A$1:$M$5000,0,FALSE)),"NOT VALID")</f>
        <v>774650</v>
      </c>
      <c r="Z35">
        <f>IFERROR(IFERROR(VLOOKUP($A35,'K-NETT'!$A$1:$AF$37898,30,FALSE),VLOOKUP($A35,'K-Wallet'!$A$1:$M$5000,11,FALSE)),"NOT VALID")</f>
        <v>0</v>
      </c>
      <c r="AA35" s="31">
        <f t="shared" si="1"/>
        <v>0</v>
      </c>
    </row>
    <row r="36" spans="1:27" x14ac:dyDescent="0.25">
      <c r="A36" t="str">
        <f t="shared" si="0"/>
        <v>1659606192</v>
      </c>
      <c r="B36">
        <v>27</v>
      </c>
      <c r="C36">
        <v>1659606192</v>
      </c>
      <c r="D36" t="s">
        <v>42</v>
      </c>
      <c r="E36" t="s">
        <v>43</v>
      </c>
      <c r="F36">
        <v>860650</v>
      </c>
      <c r="G36" s="2">
        <v>44106</v>
      </c>
      <c r="H36" s="3">
        <v>0.4334722222222222</v>
      </c>
      <c r="I36" t="s">
        <v>44</v>
      </c>
      <c r="J36">
        <v>-80070812901</v>
      </c>
      <c r="K36" s="4" t="s">
        <v>101</v>
      </c>
      <c r="N36" t="str">
        <f>IFERROR(IFERROR(VLOOKUP($A36,'K-NETT'!$A$1:$AF$37898,1,FALSE),VLOOKUP($A36,'K-Wallet'!$A$1:$M$5000,1,FALSE)),"NOT VALID")</f>
        <v>1659606192</v>
      </c>
      <c r="O36" t="str">
        <f>IFERROR(IFERROR(VLOOKUP($A36,'K-NETT'!$A$1:$AF$37898,11,FALSE),VLOOKUP($A36,'K-Wallet'!$A$1:$M$5000,0,FALSE)),"NOT VALID")</f>
        <v>CNE2010001310</v>
      </c>
      <c r="P36" t="str">
        <f>IFERROR(IFERROR(VLOOKUP($A36,'K-NETT'!$A$1:$AF$37898,14,FALSE),VLOOKUP($A36,'K-Wallet'!$A$1:$M$5000,8,FALSE)),"NOT VALID")</f>
        <v>IDPABLA09107</v>
      </c>
      <c r="Q36" t="str">
        <f>IFERROR(IFERROR(VLOOKUP($A36,'K-NETT'!$A$1:$AF$37898,15,FALSE),VLOOKUP($A36,'K-Wallet'!$A$1:$M$5000,9,FALSE)),"NOT VALID")</f>
        <v>SRI INDAHYATI</v>
      </c>
      <c r="R36">
        <f>IFERROR(IFERROR(VLOOKUP($A36,'K-NETT'!$A$1:$AF$37898,16,FALSE),VLOOKUP($A36,'K-Wallet'!$A$1:$M$5000,0,FALSE)),"NOT VALID")</f>
        <v>854000</v>
      </c>
      <c r="S36">
        <f>IFERROR(IFERROR(VLOOKUP($A36,'K-NETT'!$A$1:$AF$37898,17,FALSE),VLOOKUP($A36,'K-Wallet'!$A$1:$M$5000,0,FALSE)),"NOT VALID")</f>
        <v>6650</v>
      </c>
      <c r="T36">
        <f>IFERROR(IFERROR(VLOOKUP($A36,'K-NETT'!$A$1:$AF$37898,18,FALSE),VLOOKUP($A36,'K-Wallet'!$A$1:$M$5000,0,FALSE)),"NOT VALID")</f>
        <v>0</v>
      </c>
      <c r="U36">
        <f>IFERROR(IFERROR(VLOOKUP($A36,'K-NETT'!$A$1:$AF$37898,19,FALSE),VLOOKUP($A36,'K-Wallet'!$A$1:$M$5000,0,FALSE)),"NOT VALID")</f>
        <v>0</v>
      </c>
      <c r="V36">
        <f>IFERROR(IFERROR(VLOOKUP($A36,'K-NETT'!$A$1:$AF$37898,20,FALSE),VLOOKUP($A36,'K-Wallet'!$A$1:$M$5000,0,FALSE)),"NOT VALID")</f>
        <v>0</v>
      </c>
      <c r="W36">
        <f>IFERROR(IFERROR(VLOOKUP($A36,'K-NETT'!$A$1:$AF$37898,22,FALSE),VLOOKUP($A36,'K-Wallet'!$A$1:$M$5000,0,FALSE)),"NOT VALID")</f>
        <v>0</v>
      </c>
      <c r="X36">
        <f>IFERROR(IFERROR(VLOOKUP($A36,'K-NETT'!$A$1:$AF$37898,23,FALSE),VLOOKUP($A36,'K-Wallet'!$A$1:$M$5000,0,FALSE)),"NOT VALID")</f>
        <v>0</v>
      </c>
      <c r="Y36">
        <f>IFERROR(IFERROR(VLOOKUP($A36,'K-NETT'!$A$1:$AF$37898,26,FALSE),VLOOKUP($A36,'K-Wallet'!$A$1:$M$5000,0,FALSE)),"NOT VALID")</f>
        <v>860650</v>
      </c>
      <c r="Z36">
        <f>IFERROR(IFERROR(VLOOKUP($A36,'K-NETT'!$A$1:$AF$37898,30,FALSE),VLOOKUP($A36,'K-Wallet'!$A$1:$M$5000,11,FALSE)),"NOT VALID")</f>
        <v>0</v>
      </c>
      <c r="AA36" s="31">
        <f t="shared" si="1"/>
        <v>0</v>
      </c>
    </row>
    <row r="37" spans="1:27" x14ac:dyDescent="0.25">
      <c r="A37" t="str">
        <f t="shared" si="0"/>
        <v>1949906651</v>
      </c>
      <c r="B37">
        <v>28</v>
      </c>
      <c r="C37">
        <v>1949906651</v>
      </c>
      <c r="D37" t="s">
        <v>42</v>
      </c>
      <c r="E37" t="s">
        <v>43</v>
      </c>
      <c r="F37">
        <v>56650</v>
      </c>
      <c r="G37" s="2">
        <v>44106</v>
      </c>
      <c r="H37" s="3">
        <v>0.44468749999999996</v>
      </c>
      <c r="I37" t="s">
        <v>44</v>
      </c>
      <c r="J37">
        <v>-80076691501</v>
      </c>
      <c r="K37" s="4" t="s">
        <v>101</v>
      </c>
      <c r="N37" t="str">
        <f>IFERROR(IFERROR(VLOOKUP($A37,'K-NETT'!$A$1:$AF$37898,1,FALSE),VLOOKUP($A37,'K-Wallet'!$A$1:$M$5000,1,FALSE)),"NOT VALID")</f>
        <v>1949906651</v>
      </c>
      <c r="O37" t="str">
        <f>IFERROR(IFERROR(VLOOKUP($A37,'K-NETT'!$A$1:$AF$37898,11,FALSE),VLOOKUP($A37,'K-Wallet'!$A$1:$M$5000,0,FALSE)),"NOT VALID")</f>
        <v>MME2010001315</v>
      </c>
      <c r="P37" t="str">
        <f>IFERROR(IFERROR(VLOOKUP($A37,'K-NETT'!$A$1:$AF$37898,14,FALSE),VLOOKUP($A37,'K-Wallet'!$A$1:$M$5000,8,FALSE)),"NOT VALID")</f>
        <v>IDJRBFA13676</v>
      </c>
      <c r="Q37" t="str">
        <f>IFERROR(IFERROR(VLOOKUP($A37,'K-NETT'!$A$1:$AF$37898,15,FALSE),VLOOKUP($A37,'K-Wallet'!$A$1:$M$5000,9,FALSE)),"NOT VALID")</f>
        <v>YULIANA IKA R</v>
      </c>
      <c r="R37">
        <f>IFERROR(IFERROR(VLOOKUP($A37,'K-NETT'!$A$1:$AF$37898,16,FALSE),VLOOKUP($A37,'K-Wallet'!$A$1:$M$5000,0,FALSE)),"NOT VALID")</f>
        <v>50000</v>
      </c>
      <c r="S37">
        <f>IFERROR(IFERROR(VLOOKUP($A37,'K-NETT'!$A$1:$AF$37898,17,FALSE),VLOOKUP($A37,'K-Wallet'!$A$1:$M$5000,0,FALSE)),"NOT VALID")</f>
        <v>6650</v>
      </c>
      <c r="T37">
        <f>IFERROR(IFERROR(VLOOKUP($A37,'K-NETT'!$A$1:$AF$37898,18,FALSE),VLOOKUP($A37,'K-Wallet'!$A$1:$M$5000,0,FALSE)),"NOT VALID")</f>
        <v>0</v>
      </c>
      <c r="U37">
        <f>IFERROR(IFERROR(VLOOKUP($A37,'K-NETT'!$A$1:$AF$37898,19,FALSE),VLOOKUP($A37,'K-Wallet'!$A$1:$M$5000,0,FALSE)),"NOT VALID")</f>
        <v>0</v>
      </c>
      <c r="V37">
        <f>IFERROR(IFERROR(VLOOKUP($A37,'K-NETT'!$A$1:$AF$37898,20,FALSE),VLOOKUP($A37,'K-Wallet'!$A$1:$M$5000,0,FALSE)),"NOT VALID")</f>
        <v>0</v>
      </c>
      <c r="W37">
        <f>IFERROR(IFERROR(VLOOKUP($A37,'K-NETT'!$A$1:$AF$37898,22,FALSE),VLOOKUP($A37,'K-Wallet'!$A$1:$M$5000,0,FALSE)),"NOT VALID")</f>
        <v>0</v>
      </c>
      <c r="X37">
        <f>IFERROR(IFERROR(VLOOKUP($A37,'K-NETT'!$A$1:$AF$37898,23,FALSE),VLOOKUP($A37,'K-Wallet'!$A$1:$M$5000,0,FALSE)),"NOT VALID")</f>
        <v>0</v>
      </c>
      <c r="Y37">
        <f>IFERROR(IFERROR(VLOOKUP($A37,'K-NETT'!$A$1:$AF$37898,26,FALSE),VLOOKUP($A37,'K-Wallet'!$A$1:$M$5000,0,FALSE)),"NOT VALID")</f>
        <v>56650</v>
      </c>
      <c r="Z37">
        <f>IFERROR(IFERROR(VLOOKUP($A37,'K-NETT'!$A$1:$AF$37898,30,FALSE),VLOOKUP($A37,'K-Wallet'!$A$1:$M$5000,11,FALSE)),"NOT VALID")</f>
        <v>0</v>
      </c>
      <c r="AA37" s="31">
        <f t="shared" si="1"/>
        <v>0</v>
      </c>
    </row>
    <row r="38" spans="1:27" x14ac:dyDescent="0.25">
      <c r="A38" t="str">
        <f t="shared" si="0"/>
        <v>1815906981</v>
      </c>
      <c r="B38">
        <v>29</v>
      </c>
      <c r="C38">
        <v>1815906981</v>
      </c>
      <c r="D38" t="s">
        <v>42</v>
      </c>
      <c r="E38" t="s">
        <v>43</v>
      </c>
      <c r="F38">
        <v>76650</v>
      </c>
      <c r="G38" s="2">
        <v>44106</v>
      </c>
      <c r="H38" s="3">
        <v>0.44715277777777779</v>
      </c>
      <c r="I38" t="s">
        <v>44</v>
      </c>
      <c r="J38">
        <v>-80077720801</v>
      </c>
      <c r="K38" s="4" t="s">
        <v>101</v>
      </c>
      <c r="N38" t="str">
        <f>IFERROR(IFERROR(VLOOKUP($A38,'K-NETT'!$A$1:$AF$37898,1,FALSE),VLOOKUP($A38,'K-Wallet'!$A$1:$M$5000,1,FALSE)),"NOT VALID")</f>
        <v>1815906981</v>
      </c>
      <c r="O38" t="str">
        <f>IFERROR(IFERROR(VLOOKUP($A38,'K-NETT'!$A$1:$AF$37898,11,FALSE),VLOOKUP($A38,'K-Wallet'!$A$1:$M$5000,0,FALSE)),"NOT VALID")</f>
        <v>MME2010001317</v>
      </c>
      <c r="P38" t="str">
        <f>IFERROR(IFERROR(VLOOKUP($A38,'K-NETT'!$A$1:$AF$37898,14,FALSE),VLOOKUP($A38,'K-Wallet'!$A$1:$M$5000,8,FALSE)),"NOT VALID")</f>
        <v>IDSPCCA02293</v>
      </c>
      <c r="Q38" t="str">
        <f>IFERROR(IFERROR(VLOOKUP($A38,'K-NETT'!$A$1:$AF$37898,15,FALSE),VLOOKUP($A38,'K-Wallet'!$A$1:$M$5000,9,FALSE)),"NOT VALID")</f>
        <v>RISA MEITA RAHAYU</v>
      </c>
      <c r="R38">
        <f>IFERROR(IFERROR(VLOOKUP($A38,'K-NETT'!$A$1:$AF$37898,16,FALSE),VLOOKUP($A38,'K-Wallet'!$A$1:$M$5000,0,FALSE)),"NOT VALID")</f>
        <v>70000</v>
      </c>
      <c r="S38">
        <f>IFERROR(IFERROR(VLOOKUP($A38,'K-NETT'!$A$1:$AF$37898,17,FALSE),VLOOKUP($A38,'K-Wallet'!$A$1:$M$5000,0,FALSE)),"NOT VALID")</f>
        <v>6650</v>
      </c>
      <c r="T38">
        <f>IFERROR(IFERROR(VLOOKUP($A38,'K-NETT'!$A$1:$AF$37898,18,FALSE),VLOOKUP($A38,'K-Wallet'!$A$1:$M$5000,0,FALSE)),"NOT VALID")</f>
        <v>0</v>
      </c>
      <c r="U38">
        <f>IFERROR(IFERROR(VLOOKUP($A38,'K-NETT'!$A$1:$AF$37898,19,FALSE),VLOOKUP($A38,'K-Wallet'!$A$1:$M$5000,0,FALSE)),"NOT VALID")</f>
        <v>0</v>
      </c>
      <c r="V38">
        <f>IFERROR(IFERROR(VLOOKUP($A38,'K-NETT'!$A$1:$AF$37898,20,FALSE),VLOOKUP($A38,'K-Wallet'!$A$1:$M$5000,0,FALSE)),"NOT VALID")</f>
        <v>0</v>
      </c>
      <c r="W38">
        <f>IFERROR(IFERROR(VLOOKUP($A38,'K-NETT'!$A$1:$AF$37898,22,FALSE),VLOOKUP($A38,'K-Wallet'!$A$1:$M$5000,0,FALSE)),"NOT VALID")</f>
        <v>0</v>
      </c>
      <c r="X38">
        <f>IFERROR(IFERROR(VLOOKUP($A38,'K-NETT'!$A$1:$AF$37898,23,FALSE),VLOOKUP($A38,'K-Wallet'!$A$1:$M$5000,0,FALSE)),"NOT VALID")</f>
        <v>0</v>
      </c>
      <c r="Y38">
        <f>IFERROR(IFERROR(VLOOKUP($A38,'K-NETT'!$A$1:$AF$37898,26,FALSE),VLOOKUP($A38,'K-Wallet'!$A$1:$M$5000,0,FALSE)),"NOT VALID")</f>
        <v>76650</v>
      </c>
      <c r="Z38">
        <f>IFERROR(IFERROR(VLOOKUP($A38,'K-NETT'!$A$1:$AF$37898,30,FALSE),VLOOKUP($A38,'K-Wallet'!$A$1:$M$5000,11,FALSE)),"NOT VALID")</f>
        <v>0</v>
      </c>
      <c r="AA38" s="31">
        <f t="shared" si="1"/>
        <v>0</v>
      </c>
    </row>
    <row r="39" spans="1:27" x14ac:dyDescent="0.25">
      <c r="A39" t="str">
        <f t="shared" si="0"/>
        <v>1915016139</v>
      </c>
      <c r="B39">
        <v>30</v>
      </c>
      <c r="C39">
        <v>1915016139</v>
      </c>
      <c r="D39" t="s">
        <v>42</v>
      </c>
      <c r="E39" t="s">
        <v>43</v>
      </c>
      <c r="F39">
        <v>1779650</v>
      </c>
      <c r="G39" s="2">
        <v>44106</v>
      </c>
      <c r="H39" s="3">
        <v>0.45108796296296294</v>
      </c>
      <c r="I39" t="s">
        <v>44</v>
      </c>
      <c r="J39">
        <v>-80079998301</v>
      </c>
      <c r="K39" s="4" t="s">
        <v>101</v>
      </c>
      <c r="N39" t="str">
        <f>IFERROR(IFERROR(VLOOKUP($A39,'K-NETT'!$A$1:$AF$37898,1,FALSE),VLOOKUP($A39,'K-Wallet'!$A$1:$M$5000,1,FALSE)),"NOT VALID")</f>
        <v>NOT VALID</v>
      </c>
      <c r="O39" t="str">
        <f>IFERROR(IFERROR(VLOOKUP($A39,'K-NETT'!$A$1:$AF$37898,11,FALSE),VLOOKUP($A39,'K-Wallet'!$A$1:$M$5000,0,FALSE)),"NOT VALID")</f>
        <v>NOT VALID</v>
      </c>
      <c r="P39" t="str">
        <f>IFERROR(IFERROR(VLOOKUP($A39,'K-NETT'!$A$1:$AF$37898,14,FALSE),VLOOKUP($A39,'K-Wallet'!$A$1:$M$5000,8,FALSE)),"NOT VALID")</f>
        <v>NOT VALID</v>
      </c>
      <c r="Q39" t="str">
        <f>IFERROR(IFERROR(VLOOKUP($A39,'K-NETT'!$A$1:$AF$37898,15,FALSE),VLOOKUP($A39,'K-Wallet'!$A$1:$M$5000,9,FALSE)),"NOT VALID")</f>
        <v>NOT VALID</v>
      </c>
      <c r="R39" t="str">
        <f>IFERROR(IFERROR(VLOOKUP($A39,'K-NETT'!$A$1:$AF$37898,16,FALSE),VLOOKUP($A39,'K-Wallet'!$A$1:$M$5000,0,FALSE)),"NOT VALID")</f>
        <v>NOT VALID</v>
      </c>
      <c r="S39" t="str">
        <f>IFERROR(IFERROR(VLOOKUP($A39,'K-NETT'!$A$1:$AF$37898,17,FALSE),VLOOKUP($A39,'K-Wallet'!$A$1:$M$5000,0,FALSE)),"NOT VALID")</f>
        <v>NOT VALID</v>
      </c>
      <c r="T39" t="str">
        <f>IFERROR(IFERROR(VLOOKUP($A39,'K-NETT'!$A$1:$AF$37898,18,FALSE),VLOOKUP($A39,'K-Wallet'!$A$1:$M$5000,0,FALSE)),"NOT VALID")</f>
        <v>NOT VALID</v>
      </c>
      <c r="U39" t="str">
        <f>IFERROR(IFERROR(VLOOKUP($A39,'K-NETT'!$A$1:$AF$37898,19,FALSE),VLOOKUP($A39,'K-Wallet'!$A$1:$M$5000,0,FALSE)),"NOT VALID")</f>
        <v>NOT VALID</v>
      </c>
      <c r="V39" t="str">
        <f>IFERROR(IFERROR(VLOOKUP($A39,'K-NETT'!$A$1:$AF$37898,20,FALSE),VLOOKUP($A39,'K-Wallet'!$A$1:$M$5000,0,FALSE)),"NOT VALID")</f>
        <v>NOT VALID</v>
      </c>
      <c r="W39" t="str">
        <f>IFERROR(IFERROR(VLOOKUP($A39,'K-NETT'!$A$1:$AF$37898,22,FALSE),VLOOKUP($A39,'K-Wallet'!$A$1:$M$5000,0,FALSE)),"NOT VALID")</f>
        <v>NOT VALID</v>
      </c>
      <c r="X39" t="str">
        <f>IFERROR(IFERROR(VLOOKUP($A39,'K-NETT'!$A$1:$AF$37898,23,FALSE),VLOOKUP($A39,'K-Wallet'!$A$1:$M$5000,0,FALSE)),"NOT VALID")</f>
        <v>NOT VALID</v>
      </c>
      <c r="Y39" t="str">
        <f>IFERROR(IFERROR(VLOOKUP($A39,'K-NETT'!$A$1:$AF$37898,26,FALSE),VLOOKUP($A39,'K-Wallet'!$A$1:$M$5000,0,FALSE)),"NOT VALID")</f>
        <v>NOT VALID</v>
      </c>
      <c r="Z39" t="str">
        <f>IFERROR(IFERROR(VLOOKUP($A39,'K-NETT'!$A$1:$AF$37898,30,FALSE),VLOOKUP($A39,'K-Wallet'!$A$1:$M$5000,11,FALSE)),"NOT VALID")</f>
        <v>NOT VALID</v>
      </c>
      <c r="AA39" s="31" t="e">
        <f t="shared" si="1"/>
        <v>#VALUE!</v>
      </c>
    </row>
    <row r="40" spans="1:27" x14ac:dyDescent="0.25">
      <c r="A40" t="str">
        <f t="shared" si="0"/>
        <v>1609016684</v>
      </c>
      <c r="B40">
        <v>31</v>
      </c>
      <c r="C40">
        <v>1609016684</v>
      </c>
      <c r="D40" t="s">
        <v>42</v>
      </c>
      <c r="E40" t="s">
        <v>43</v>
      </c>
      <c r="F40">
        <v>79650</v>
      </c>
      <c r="G40" s="2">
        <v>44106</v>
      </c>
      <c r="H40" s="3">
        <v>0.45859953703703704</v>
      </c>
      <c r="I40" t="s">
        <v>44</v>
      </c>
      <c r="J40">
        <v>-80083639201</v>
      </c>
      <c r="K40" s="4" t="s">
        <v>101</v>
      </c>
      <c r="N40" t="str">
        <f>IFERROR(IFERROR(VLOOKUP($A40,'K-NETT'!$A$1:$AF$37898,1,FALSE),VLOOKUP($A40,'K-Wallet'!$A$1:$M$5000,1,FALSE)),"NOT VALID")</f>
        <v>1609016684</v>
      </c>
      <c r="O40" t="str">
        <f>IFERROR(IFERROR(VLOOKUP($A40,'K-NETT'!$A$1:$AF$37898,11,FALSE),VLOOKUP($A40,'K-Wallet'!$A$1:$M$5000,0,FALSE)),"NOT VALID")</f>
        <v>MME2010001325</v>
      </c>
      <c r="P40" t="str">
        <f>IFERROR(IFERROR(VLOOKUP($A40,'K-NETT'!$A$1:$AF$37898,14,FALSE),VLOOKUP($A40,'K-Wallet'!$A$1:$M$5000,8,FALSE)),"NOT VALID")</f>
        <v>IDJHAMA10386</v>
      </c>
      <c r="Q40" t="str">
        <f>IFERROR(IFERROR(VLOOKUP($A40,'K-NETT'!$A$1:$AF$37898,15,FALSE),VLOOKUP($A40,'K-Wallet'!$A$1:$M$5000,9,FALSE)),"NOT VALID")</f>
        <v>RIVANNY GIRSANG</v>
      </c>
      <c r="R40">
        <f>IFERROR(IFERROR(VLOOKUP($A40,'K-NETT'!$A$1:$AF$37898,16,FALSE),VLOOKUP($A40,'K-Wallet'!$A$1:$M$5000,0,FALSE)),"NOT VALID")</f>
        <v>50000</v>
      </c>
      <c r="S40">
        <f>IFERROR(IFERROR(VLOOKUP($A40,'K-NETT'!$A$1:$AF$37898,17,FALSE),VLOOKUP($A40,'K-Wallet'!$A$1:$M$5000,0,FALSE)),"NOT VALID")</f>
        <v>6650</v>
      </c>
      <c r="T40">
        <f>IFERROR(IFERROR(VLOOKUP($A40,'K-NETT'!$A$1:$AF$37898,18,FALSE),VLOOKUP($A40,'K-Wallet'!$A$1:$M$5000,0,FALSE)),"NOT VALID")</f>
        <v>23000</v>
      </c>
      <c r="U40">
        <f>IFERROR(IFERROR(VLOOKUP($A40,'K-NETT'!$A$1:$AF$37898,19,FALSE),VLOOKUP($A40,'K-Wallet'!$A$1:$M$5000,0,FALSE)),"NOT VALID")</f>
        <v>0</v>
      </c>
      <c r="V40">
        <f>IFERROR(IFERROR(VLOOKUP($A40,'K-NETT'!$A$1:$AF$37898,20,FALSE),VLOOKUP($A40,'K-Wallet'!$A$1:$M$5000,0,FALSE)),"NOT VALID")</f>
        <v>0</v>
      </c>
      <c r="W40">
        <f>IFERROR(IFERROR(VLOOKUP($A40,'K-NETT'!$A$1:$AF$37898,22,FALSE),VLOOKUP($A40,'K-Wallet'!$A$1:$M$5000,0,FALSE)),"NOT VALID")</f>
        <v>0</v>
      </c>
      <c r="X40">
        <f>IFERROR(IFERROR(VLOOKUP($A40,'K-NETT'!$A$1:$AF$37898,23,FALSE),VLOOKUP($A40,'K-Wallet'!$A$1:$M$5000,0,FALSE)),"NOT VALID")</f>
        <v>0</v>
      </c>
      <c r="Y40">
        <f>IFERROR(IFERROR(VLOOKUP($A40,'K-NETT'!$A$1:$AF$37898,26,FALSE),VLOOKUP($A40,'K-Wallet'!$A$1:$M$5000,0,FALSE)),"NOT VALID")</f>
        <v>79650</v>
      </c>
      <c r="Z40">
        <f>IFERROR(IFERROR(VLOOKUP($A40,'K-NETT'!$A$1:$AF$37898,30,FALSE),VLOOKUP($A40,'K-Wallet'!$A$1:$M$5000,11,FALSE)),"NOT VALID")</f>
        <v>0</v>
      </c>
      <c r="AA40" s="31">
        <f t="shared" si="1"/>
        <v>0</v>
      </c>
    </row>
    <row r="41" spans="1:27" x14ac:dyDescent="0.25">
      <c r="A41" t="str">
        <f t="shared" si="0"/>
        <v>1975116579</v>
      </c>
      <c r="B41">
        <v>32</v>
      </c>
      <c r="C41">
        <v>1975116579</v>
      </c>
      <c r="D41" t="s">
        <v>42</v>
      </c>
      <c r="E41" t="s">
        <v>43</v>
      </c>
      <c r="F41">
        <v>1005650</v>
      </c>
      <c r="G41" s="2">
        <v>44106</v>
      </c>
      <c r="H41" s="3">
        <v>0.46328703703703705</v>
      </c>
      <c r="I41" t="s">
        <v>44</v>
      </c>
      <c r="J41">
        <v>-80086463301</v>
      </c>
      <c r="K41" s="4" t="s">
        <v>101</v>
      </c>
      <c r="N41" t="str">
        <f>IFERROR(IFERROR(VLOOKUP($A41,'K-NETT'!$A$1:$AF$37898,1,FALSE),VLOOKUP($A41,'K-Wallet'!$A$1:$M$5000,1,FALSE)),"NOT VALID")</f>
        <v>1975116579</v>
      </c>
      <c r="O41" t="str">
        <f>IFERROR(IFERROR(VLOOKUP($A41,'K-NETT'!$A$1:$AF$37898,11,FALSE),VLOOKUP($A41,'K-Wallet'!$A$1:$M$5000,0,FALSE)),"NOT VALID")</f>
        <v>CNE2010001329</v>
      </c>
      <c r="P41" t="str">
        <f>IFERROR(IFERROR(VLOOKUP($A41,'K-NETT'!$A$1:$AF$37898,14,FALSE),VLOOKUP($A41,'K-Wallet'!$A$1:$M$5000,8,FALSE)),"NOT VALID")</f>
        <v>EID026685</v>
      </c>
      <c r="Q41" t="str">
        <f>IFERROR(IFERROR(VLOOKUP($A41,'K-NETT'!$A$1:$AF$37898,15,FALSE),VLOOKUP($A41,'K-Wallet'!$A$1:$M$5000,9,FALSE)),"NOT VALID")</f>
        <v>CHRISTIANA LINA MARINI</v>
      </c>
      <c r="R41">
        <f>IFERROR(IFERROR(VLOOKUP($A41,'K-NETT'!$A$1:$AF$37898,16,FALSE),VLOOKUP($A41,'K-Wallet'!$A$1:$M$5000,0,FALSE)),"NOT VALID")</f>
        <v>988000</v>
      </c>
      <c r="S41">
        <f>IFERROR(IFERROR(VLOOKUP($A41,'K-NETT'!$A$1:$AF$37898,17,FALSE),VLOOKUP($A41,'K-Wallet'!$A$1:$M$5000,0,FALSE)),"NOT VALID")</f>
        <v>6650</v>
      </c>
      <c r="T41">
        <f>IFERROR(IFERROR(VLOOKUP($A41,'K-NETT'!$A$1:$AF$37898,18,FALSE),VLOOKUP($A41,'K-Wallet'!$A$1:$M$5000,0,FALSE)),"NOT VALID")</f>
        <v>11000</v>
      </c>
      <c r="U41">
        <f>IFERROR(IFERROR(VLOOKUP($A41,'K-NETT'!$A$1:$AF$37898,19,FALSE),VLOOKUP($A41,'K-Wallet'!$A$1:$M$5000,0,FALSE)),"NOT VALID")</f>
        <v>0</v>
      </c>
      <c r="V41">
        <f>IFERROR(IFERROR(VLOOKUP($A41,'K-NETT'!$A$1:$AF$37898,20,FALSE),VLOOKUP($A41,'K-Wallet'!$A$1:$M$5000,0,FALSE)),"NOT VALID")</f>
        <v>0</v>
      </c>
      <c r="W41">
        <f>IFERROR(IFERROR(VLOOKUP($A41,'K-NETT'!$A$1:$AF$37898,22,FALSE),VLOOKUP($A41,'K-Wallet'!$A$1:$M$5000,0,FALSE)),"NOT VALID")</f>
        <v>0</v>
      </c>
      <c r="X41">
        <f>IFERROR(IFERROR(VLOOKUP($A41,'K-NETT'!$A$1:$AF$37898,23,FALSE),VLOOKUP($A41,'K-Wallet'!$A$1:$M$5000,0,FALSE)),"NOT VALID")</f>
        <v>0</v>
      </c>
      <c r="Y41">
        <f>IFERROR(IFERROR(VLOOKUP($A41,'K-NETT'!$A$1:$AF$37898,26,FALSE),VLOOKUP($A41,'K-Wallet'!$A$1:$M$5000,0,FALSE)),"NOT VALID")</f>
        <v>1005650</v>
      </c>
      <c r="Z41">
        <f>IFERROR(IFERROR(VLOOKUP($A41,'K-NETT'!$A$1:$AF$37898,30,FALSE),VLOOKUP($A41,'K-Wallet'!$A$1:$M$5000,11,FALSE)),"NOT VALID")</f>
        <v>0</v>
      </c>
      <c r="AA41" s="31">
        <f t="shared" si="1"/>
        <v>0</v>
      </c>
    </row>
    <row r="42" spans="1:27" x14ac:dyDescent="0.25">
      <c r="A42" t="str">
        <f t="shared" si="0"/>
        <v>1825116788</v>
      </c>
      <c r="B42">
        <v>33</v>
      </c>
      <c r="C42">
        <v>1825116788</v>
      </c>
      <c r="D42" t="s">
        <v>42</v>
      </c>
      <c r="E42" t="s">
        <v>43</v>
      </c>
      <c r="F42">
        <v>634650</v>
      </c>
      <c r="G42" s="2">
        <v>44106</v>
      </c>
      <c r="H42" s="3">
        <v>0.46348379629629632</v>
      </c>
      <c r="I42" t="s">
        <v>44</v>
      </c>
      <c r="J42">
        <v>-80086405201</v>
      </c>
      <c r="K42" s="4" t="s">
        <v>101</v>
      </c>
      <c r="N42" t="str">
        <f>IFERROR(IFERROR(VLOOKUP($A42,'K-NETT'!$A$1:$AF$37898,1,FALSE),VLOOKUP($A42,'K-Wallet'!$A$1:$M$5000,1,FALSE)),"NOT VALID")</f>
        <v>1825116788</v>
      </c>
      <c r="O42" t="str">
        <f>IFERROR(IFERROR(VLOOKUP($A42,'K-NETT'!$A$1:$AF$37898,11,FALSE),VLOOKUP($A42,'K-Wallet'!$A$1:$M$5000,0,FALSE)),"NOT VALID")</f>
        <v>CNE2010001331</v>
      </c>
      <c r="P42" t="str">
        <f>IFERROR(IFERROR(VLOOKUP($A42,'K-NETT'!$A$1:$AF$37898,14,FALSE),VLOOKUP($A42,'K-Wallet'!$A$1:$M$5000,8,FALSE)),"NOT VALID")</f>
        <v>IDSPAAB43545</v>
      </c>
      <c r="Q42" t="str">
        <f>IFERROR(IFERROR(VLOOKUP($A42,'K-NETT'!$A$1:$AF$37898,15,FALSE),VLOOKUP($A42,'K-Wallet'!$A$1:$M$5000,9,FALSE)),"NOT VALID")</f>
        <v>YULI YANTI</v>
      </c>
      <c r="R42">
        <f>IFERROR(IFERROR(VLOOKUP($A42,'K-NETT'!$A$1:$AF$37898,16,FALSE),VLOOKUP($A42,'K-Wallet'!$A$1:$M$5000,0,FALSE)),"NOT VALID")</f>
        <v>620000</v>
      </c>
      <c r="S42">
        <f>IFERROR(IFERROR(VLOOKUP($A42,'K-NETT'!$A$1:$AF$37898,17,FALSE),VLOOKUP($A42,'K-Wallet'!$A$1:$M$5000,0,FALSE)),"NOT VALID")</f>
        <v>6650</v>
      </c>
      <c r="T42">
        <f>IFERROR(IFERROR(VLOOKUP($A42,'K-NETT'!$A$1:$AF$37898,18,FALSE),VLOOKUP($A42,'K-Wallet'!$A$1:$M$5000,0,FALSE)),"NOT VALID")</f>
        <v>8000</v>
      </c>
      <c r="U42">
        <f>IFERROR(IFERROR(VLOOKUP($A42,'K-NETT'!$A$1:$AF$37898,19,FALSE),VLOOKUP($A42,'K-Wallet'!$A$1:$M$5000,0,FALSE)),"NOT VALID")</f>
        <v>0</v>
      </c>
      <c r="V42">
        <f>IFERROR(IFERROR(VLOOKUP($A42,'K-NETT'!$A$1:$AF$37898,20,FALSE),VLOOKUP($A42,'K-Wallet'!$A$1:$M$5000,0,FALSE)),"NOT VALID")</f>
        <v>0</v>
      </c>
      <c r="W42">
        <f>IFERROR(IFERROR(VLOOKUP($A42,'K-NETT'!$A$1:$AF$37898,22,FALSE),VLOOKUP($A42,'K-Wallet'!$A$1:$M$5000,0,FALSE)),"NOT VALID")</f>
        <v>0</v>
      </c>
      <c r="X42">
        <f>IFERROR(IFERROR(VLOOKUP($A42,'K-NETT'!$A$1:$AF$37898,23,FALSE),VLOOKUP($A42,'K-Wallet'!$A$1:$M$5000,0,FALSE)),"NOT VALID")</f>
        <v>0</v>
      </c>
      <c r="Y42">
        <f>IFERROR(IFERROR(VLOOKUP($A42,'K-NETT'!$A$1:$AF$37898,26,FALSE),VLOOKUP($A42,'K-Wallet'!$A$1:$M$5000,0,FALSE)),"NOT VALID")</f>
        <v>634650</v>
      </c>
      <c r="Z42">
        <f>IFERROR(IFERROR(VLOOKUP($A42,'K-NETT'!$A$1:$AF$37898,30,FALSE),VLOOKUP($A42,'K-Wallet'!$A$1:$M$5000,11,FALSE)),"NOT VALID")</f>
        <v>0</v>
      </c>
      <c r="AA42" s="31">
        <f t="shared" si="1"/>
        <v>0</v>
      </c>
    </row>
    <row r="43" spans="1:27" x14ac:dyDescent="0.25">
      <c r="A43" t="str">
        <f t="shared" si="0"/>
        <v>1070116418</v>
      </c>
      <c r="B43">
        <v>34</v>
      </c>
      <c r="C43">
        <v>1070116418</v>
      </c>
      <c r="D43" t="s">
        <v>42</v>
      </c>
      <c r="E43" t="s">
        <v>43</v>
      </c>
      <c r="F43">
        <v>56650</v>
      </c>
      <c r="G43" s="2">
        <v>44106</v>
      </c>
      <c r="H43" s="3">
        <v>0.46471064814814816</v>
      </c>
      <c r="I43" t="s">
        <v>17133</v>
      </c>
      <c r="J43">
        <v>-80087064001</v>
      </c>
      <c r="K43" s="4" t="s">
        <v>101</v>
      </c>
      <c r="N43" t="str">
        <f>IFERROR(IFERROR(VLOOKUP($A43,'K-NETT'!$A$1:$AF$37898,1,FALSE),VLOOKUP($A43,'K-Wallet'!$A$1:$M$5000,1,FALSE)),"NOT VALID")</f>
        <v>1070116418</v>
      </c>
      <c r="O43" t="str">
        <f>IFERROR(IFERROR(VLOOKUP($A43,'K-NETT'!$A$1:$AF$37898,11,FALSE),VLOOKUP($A43,'K-Wallet'!$A$1:$M$5000,0,FALSE)),"NOT VALID")</f>
        <v>MME2010001333</v>
      </c>
      <c r="P43" t="str">
        <f>IFERROR(IFERROR(VLOOKUP($A43,'K-NETT'!$A$1:$AF$37898,14,FALSE),VLOOKUP($A43,'K-Wallet'!$A$1:$M$5000,8,FALSE)),"NOT VALID")</f>
        <v>IDJTBSA04334</v>
      </c>
      <c r="Q43" t="str">
        <f>IFERROR(IFERROR(VLOOKUP($A43,'K-NETT'!$A$1:$AF$37898,15,FALSE),VLOOKUP($A43,'K-Wallet'!$A$1:$M$5000,9,FALSE)),"NOT VALID")</f>
        <v>WISNU GANDANA AFFANDI</v>
      </c>
      <c r="R43">
        <f>IFERROR(IFERROR(VLOOKUP($A43,'K-NETT'!$A$1:$AF$37898,16,FALSE),VLOOKUP($A43,'K-Wallet'!$A$1:$M$5000,0,FALSE)),"NOT VALID")</f>
        <v>50000</v>
      </c>
      <c r="S43">
        <f>IFERROR(IFERROR(VLOOKUP($A43,'K-NETT'!$A$1:$AF$37898,17,FALSE),VLOOKUP($A43,'K-Wallet'!$A$1:$M$5000,0,FALSE)),"NOT VALID")</f>
        <v>6650</v>
      </c>
      <c r="T43">
        <f>IFERROR(IFERROR(VLOOKUP($A43,'K-NETT'!$A$1:$AF$37898,18,FALSE),VLOOKUP($A43,'K-Wallet'!$A$1:$M$5000,0,FALSE)),"NOT VALID")</f>
        <v>0</v>
      </c>
      <c r="U43">
        <f>IFERROR(IFERROR(VLOOKUP($A43,'K-NETT'!$A$1:$AF$37898,19,FALSE),VLOOKUP($A43,'K-Wallet'!$A$1:$M$5000,0,FALSE)),"NOT VALID")</f>
        <v>0</v>
      </c>
      <c r="V43">
        <f>IFERROR(IFERROR(VLOOKUP($A43,'K-NETT'!$A$1:$AF$37898,20,FALSE),VLOOKUP($A43,'K-Wallet'!$A$1:$M$5000,0,FALSE)),"NOT VALID")</f>
        <v>0</v>
      </c>
      <c r="W43">
        <f>IFERROR(IFERROR(VLOOKUP($A43,'K-NETT'!$A$1:$AF$37898,22,FALSE),VLOOKUP($A43,'K-Wallet'!$A$1:$M$5000,0,FALSE)),"NOT VALID")</f>
        <v>0</v>
      </c>
      <c r="X43">
        <f>IFERROR(IFERROR(VLOOKUP($A43,'K-NETT'!$A$1:$AF$37898,23,FALSE),VLOOKUP($A43,'K-Wallet'!$A$1:$M$5000,0,FALSE)),"NOT VALID")</f>
        <v>0</v>
      </c>
      <c r="Y43">
        <f>IFERROR(IFERROR(VLOOKUP($A43,'K-NETT'!$A$1:$AF$37898,26,FALSE),VLOOKUP($A43,'K-Wallet'!$A$1:$M$5000,0,FALSE)),"NOT VALID")</f>
        <v>56650</v>
      </c>
      <c r="Z43">
        <f>IFERROR(IFERROR(VLOOKUP($A43,'K-NETT'!$A$1:$AF$37898,30,FALSE),VLOOKUP($A43,'K-Wallet'!$A$1:$M$5000,11,FALSE)),"NOT VALID")</f>
        <v>0</v>
      </c>
      <c r="AA43" s="31">
        <f t="shared" si="1"/>
        <v>0</v>
      </c>
    </row>
    <row r="44" spans="1:27" x14ac:dyDescent="0.25">
      <c r="A44" t="str">
        <f t="shared" si="0"/>
        <v>1370216718</v>
      </c>
      <c r="B44">
        <v>35</v>
      </c>
      <c r="C44">
        <v>1370216718</v>
      </c>
      <c r="D44" t="s">
        <v>42</v>
      </c>
      <c r="E44" t="s">
        <v>43</v>
      </c>
      <c r="F44">
        <v>636650</v>
      </c>
      <c r="G44" s="2">
        <v>44106</v>
      </c>
      <c r="H44" s="3">
        <v>0.46880787037037036</v>
      </c>
      <c r="I44" t="s">
        <v>44</v>
      </c>
      <c r="J44">
        <v>-80089448801</v>
      </c>
      <c r="K44" s="4" t="s">
        <v>101</v>
      </c>
      <c r="N44" t="str">
        <f>IFERROR(IFERROR(VLOOKUP($A44,'K-NETT'!$A$1:$AF$37898,1,FALSE),VLOOKUP($A44,'K-Wallet'!$A$1:$M$5000,1,FALSE)),"NOT VALID")</f>
        <v>1370216718</v>
      </c>
      <c r="O44" t="str">
        <f>IFERROR(IFERROR(VLOOKUP($A44,'K-NETT'!$A$1:$AF$37898,11,FALSE),VLOOKUP($A44,'K-Wallet'!$A$1:$M$5000,0,FALSE)),"NOT VALID")</f>
        <v>CNE2010001334</v>
      </c>
      <c r="P44" t="str">
        <f>IFERROR(IFERROR(VLOOKUP($A44,'K-NETT'!$A$1:$AF$37898,14,FALSE),VLOOKUP($A44,'K-Wallet'!$A$1:$M$5000,8,FALSE)),"NOT VALID")</f>
        <v>IDBNAJA08194</v>
      </c>
      <c r="Q44" t="str">
        <f>IFERROR(IFERROR(VLOOKUP($A44,'K-NETT'!$A$1:$AF$37898,15,FALSE),VLOOKUP($A44,'K-Wallet'!$A$1:$M$5000,9,FALSE)),"NOT VALID")</f>
        <v>FERIZAR SYAHPUTRA</v>
      </c>
      <c r="R44">
        <f>IFERROR(IFERROR(VLOOKUP($A44,'K-NETT'!$A$1:$AF$37898,16,FALSE),VLOOKUP($A44,'K-Wallet'!$A$1:$M$5000,0,FALSE)),"NOT VALID")</f>
        <v>620000</v>
      </c>
      <c r="S44">
        <f>IFERROR(IFERROR(VLOOKUP($A44,'K-NETT'!$A$1:$AF$37898,17,FALSE),VLOOKUP($A44,'K-Wallet'!$A$1:$M$5000,0,FALSE)),"NOT VALID")</f>
        <v>6650</v>
      </c>
      <c r="T44">
        <f>IFERROR(IFERROR(VLOOKUP($A44,'K-NETT'!$A$1:$AF$37898,18,FALSE),VLOOKUP($A44,'K-Wallet'!$A$1:$M$5000,0,FALSE)),"NOT VALID")</f>
        <v>10000</v>
      </c>
      <c r="U44">
        <f>IFERROR(IFERROR(VLOOKUP($A44,'K-NETT'!$A$1:$AF$37898,19,FALSE),VLOOKUP($A44,'K-Wallet'!$A$1:$M$5000,0,FALSE)),"NOT VALID")</f>
        <v>0</v>
      </c>
      <c r="V44">
        <f>IFERROR(IFERROR(VLOOKUP($A44,'K-NETT'!$A$1:$AF$37898,20,FALSE),VLOOKUP($A44,'K-Wallet'!$A$1:$M$5000,0,FALSE)),"NOT VALID")</f>
        <v>0</v>
      </c>
      <c r="W44">
        <f>IFERROR(IFERROR(VLOOKUP($A44,'K-NETT'!$A$1:$AF$37898,22,FALSE),VLOOKUP($A44,'K-Wallet'!$A$1:$M$5000,0,FALSE)),"NOT VALID")</f>
        <v>0</v>
      </c>
      <c r="X44">
        <f>IFERROR(IFERROR(VLOOKUP($A44,'K-NETT'!$A$1:$AF$37898,23,FALSE),VLOOKUP($A44,'K-Wallet'!$A$1:$M$5000,0,FALSE)),"NOT VALID")</f>
        <v>0</v>
      </c>
      <c r="Y44">
        <f>IFERROR(IFERROR(VLOOKUP($A44,'K-NETT'!$A$1:$AF$37898,26,FALSE),VLOOKUP($A44,'K-Wallet'!$A$1:$M$5000,0,FALSE)),"NOT VALID")</f>
        <v>636650</v>
      </c>
      <c r="Z44">
        <f>IFERROR(IFERROR(VLOOKUP($A44,'K-NETT'!$A$1:$AF$37898,30,FALSE),VLOOKUP($A44,'K-Wallet'!$A$1:$M$5000,11,FALSE)),"NOT VALID")</f>
        <v>0</v>
      </c>
      <c r="AA44" s="31">
        <f t="shared" si="1"/>
        <v>0</v>
      </c>
    </row>
    <row r="45" spans="1:27" x14ac:dyDescent="0.25">
      <c r="A45" t="str">
        <f t="shared" si="0"/>
        <v>1161216991</v>
      </c>
      <c r="B45">
        <v>36</v>
      </c>
      <c r="C45">
        <v>1161216991</v>
      </c>
      <c r="D45" t="s">
        <v>42</v>
      </c>
      <c r="E45" t="s">
        <v>43</v>
      </c>
      <c r="F45">
        <v>498650</v>
      </c>
      <c r="G45" s="2">
        <v>44106</v>
      </c>
      <c r="H45" s="3">
        <v>0.47017361111111117</v>
      </c>
      <c r="I45" t="s">
        <v>44</v>
      </c>
      <c r="J45">
        <v>-80090232101</v>
      </c>
      <c r="K45" s="4" t="s">
        <v>101</v>
      </c>
      <c r="N45" t="str">
        <f>IFERROR(IFERROR(VLOOKUP($A45,'K-NETT'!$A$1:$AF$37898,1,FALSE),VLOOKUP($A45,'K-Wallet'!$A$1:$M$5000,1,FALSE)),"NOT VALID")</f>
        <v>NOT VALID</v>
      </c>
      <c r="O45" t="str">
        <f>IFERROR(IFERROR(VLOOKUP($A45,'K-NETT'!$A$1:$AF$37898,11,FALSE),VLOOKUP($A45,'K-Wallet'!$A$1:$M$5000,0,FALSE)),"NOT VALID")</f>
        <v>NOT VALID</v>
      </c>
      <c r="P45" t="str">
        <f>IFERROR(IFERROR(VLOOKUP($A45,'K-NETT'!$A$1:$AF$37898,14,FALSE),VLOOKUP($A45,'K-Wallet'!$A$1:$M$5000,8,FALSE)),"NOT VALID")</f>
        <v>NOT VALID</v>
      </c>
      <c r="Q45" t="str">
        <f>IFERROR(IFERROR(VLOOKUP($A45,'K-NETT'!$A$1:$AF$37898,15,FALSE),VLOOKUP($A45,'K-Wallet'!$A$1:$M$5000,9,FALSE)),"NOT VALID")</f>
        <v>NOT VALID</v>
      </c>
      <c r="R45" t="str">
        <f>IFERROR(IFERROR(VLOOKUP($A45,'K-NETT'!$A$1:$AF$37898,16,FALSE),VLOOKUP($A45,'K-Wallet'!$A$1:$M$5000,0,FALSE)),"NOT VALID")</f>
        <v>NOT VALID</v>
      </c>
      <c r="S45" t="str">
        <f>IFERROR(IFERROR(VLOOKUP($A45,'K-NETT'!$A$1:$AF$37898,17,FALSE),VLOOKUP($A45,'K-Wallet'!$A$1:$M$5000,0,FALSE)),"NOT VALID")</f>
        <v>NOT VALID</v>
      </c>
      <c r="T45" t="str">
        <f>IFERROR(IFERROR(VLOOKUP($A45,'K-NETT'!$A$1:$AF$37898,18,FALSE),VLOOKUP($A45,'K-Wallet'!$A$1:$M$5000,0,FALSE)),"NOT VALID")</f>
        <v>NOT VALID</v>
      </c>
      <c r="U45" t="str">
        <f>IFERROR(IFERROR(VLOOKUP($A45,'K-NETT'!$A$1:$AF$37898,19,FALSE),VLOOKUP($A45,'K-Wallet'!$A$1:$M$5000,0,FALSE)),"NOT VALID")</f>
        <v>NOT VALID</v>
      </c>
      <c r="V45" t="str">
        <f>IFERROR(IFERROR(VLOOKUP($A45,'K-NETT'!$A$1:$AF$37898,20,FALSE),VLOOKUP($A45,'K-Wallet'!$A$1:$M$5000,0,FALSE)),"NOT VALID")</f>
        <v>NOT VALID</v>
      </c>
      <c r="W45" t="str">
        <f>IFERROR(IFERROR(VLOOKUP($A45,'K-NETT'!$A$1:$AF$37898,22,FALSE),VLOOKUP($A45,'K-Wallet'!$A$1:$M$5000,0,FALSE)),"NOT VALID")</f>
        <v>NOT VALID</v>
      </c>
      <c r="X45" t="str">
        <f>IFERROR(IFERROR(VLOOKUP($A45,'K-NETT'!$A$1:$AF$37898,23,FALSE),VLOOKUP($A45,'K-Wallet'!$A$1:$M$5000,0,FALSE)),"NOT VALID")</f>
        <v>NOT VALID</v>
      </c>
      <c r="Y45" t="str">
        <f>IFERROR(IFERROR(VLOOKUP($A45,'K-NETT'!$A$1:$AF$37898,26,FALSE),VLOOKUP($A45,'K-Wallet'!$A$1:$M$5000,0,FALSE)),"NOT VALID")</f>
        <v>NOT VALID</v>
      </c>
      <c r="Z45" t="str">
        <f>IFERROR(IFERROR(VLOOKUP($A45,'K-NETT'!$A$1:$AF$37898,30,FALSE),VLOOKUP($A45,'K-Wallet'!$A$1:$M$5000,11,FALSE)),"NOT VALID")</f>
        <v>NOT VALID</v>
      </c>
      <c r="AA45" s="31" t="e">
        <f t="shared" si="1"/>
        <v>#VALUE!</v>
      </c>
    </row>
    <row r="46" spans="1:27" x14ac:dyDescent="0.25">
      <c r="A46" t="str">
        <f t="shared" si="0"/>
        <v>1761216667</v>
      </c>
      <c r="B46">
        <v>37</v>
      </c>
      <c r="C46">
        <v>1761216667</v>
      </c>
      <c r="D46" t="s">
        <v>42</v>
      </c>
      <c r="E46" t="s">
        <v>43</v>
      </c>
      <c r="F46">
        <v>86650</v>
      </c>
      <c r="G46" s="2">
        <v>44106</v>
      </c>
      <c r="H46" s="3">
        <v>0.47025462962962966</v>
      </c>
      <c r="I46" t="s">
        <v>44</v>
      </c>
      <c r="J46">
        <v>-80090242801</v>
      </c>
      <c r="K46" s="4" t="s">
        <v>101</v>
      </c>
      <c r="N46" t="str">
        <f>IFERROR(IFERROR(VLOOKUP($A46,'K-NETT'!$A$1:$AF$37898,1,FALSE),VLOOKUP($A46,'K-Wallet'!$A$1:$M$5000,1,FALSE)),"NOT VALID")</f>
        <v>1761216667</v>
      </c>
      <c r="O46" t="str">
        <f>IFERROR(IFERROR(VLOOKUP($A46,'K-NETT'!$A$1:$AF$37898,11,FALSE),VLOOKUP($A46,'K-Wallet'!$A$1:$M$5000,0,FALSE)),"NOT VALID")</f>
        <v>TDN2010000015</v>
      </c>
      <c r="P46" t="str">
        <f>IFERROR(IFERROR(VLOOKUP($A46,'K-NETT'!$A$1:$AF$37898,14,FALSE),VLOOKUP($A46,'K-Wallet'!$A$1:$M$5000,8,FALSE)),"NOT VALID")</f>
        <v>EID1326621</v>
      </c>
      <c r="Q46" t="str">
        <f>IFERROR(IFERROR(VLOOKUP($A46,'K-NETT'!$A$1:$AF$37898,15,FALSE),VLOOKUP($A46,'K-Wallet'!$A$1:$M$5000,9,FALSE)),"NOT VALID")</f>
        <v>RYUKI ALDO PRATAMA LUBIS</v>
      </c>
      <c r="R46">
        <f>IFERROR(IFERROR(VLOOKUP($A46,'K-NETT'!$A$1:$AF$37898,16,FALSE),VLOOKUP($A46,'K-Wallet'!$A$1:$M$5000,0,FALSE)),"NOT VALID")</f>
        <v>80000</v>
      </c>
      <c r="S46">
        <f>IFERROR(IFERROR(VLOOKUP($A46,'K-NETT'!$A$1:$AF$37898,17,FALSE),VLOOKUP($A46,'K-Wallet'!$A$1:$M$5000,0,FALSE)),"NOT VALID")</f>
        <v>6650</v>
      </c>
      <c r="T46">
        <f>IFERROR(IFERROR(VLOOKUP($A46,'K-NETT'!$A$1:$AF$37898,18,FALSE),VLOOKUP($A46,'K-Wallet'!$A$1:$M$5000,0,FALSE)),"NOT VALID")</f>
        <v>0</v>
      </c>
      <c r="U46">
        <f>IFERROR(IFERROR(VLOOKUP($A46,'K-NETT'!$A$1:$AF$37898,19,FALSE),VLOOKUP($A46,'K-Wallet'!$A$1:$M$5000,0,FALSE)),"NOT VALID")</f>
        <v>0</v>
      </c>
      <c r="V46">
        <f>IFERROR(IFERROR(VLOOKUP($A46,'K-NETT'!$A$1:$AF$37898,20,FALSE),VLOOKUP($A46,'K-Wallet'!$A$1:$M$5000,0,FALSE)),"NOT VALID")</f>
        <v>0</v>
      </c>
      <c r="W46">
        <f>IFERROR(IFERROR(VLOOKUP($A46,'K-NETT'!$A$1:$AF$37898,22,FALSE),VLOOKUP($A46,'K-Wallet'!$A$1:$M$5000,0,FALSE)),"NOT VALID")</f>
        <v>0</v>
      </c>
      <c r="X46">
        <f>IFERROR(IFERROR(VLOOKUP($A46,'K-NETT'!$A$1:$AF$37898,23,FALSE),VLOOKUP($A46,'K-Wallet'!$A$1:$M$5000,0,FALSE)),"NOT VALID")</f>
        <v>0</v>
      </c>
      <c r="Y46">
        <f>IFERROR(IFERROR(VLOOKUP($A46,'K-NETT'!$A$1:$AF$37898,26,FALSE),VLOOKUP($A46,'K-Wallet'!$A$1:$M$5000,0,FALSE)),"NOT VALID")</f>
        <v>80000</v>
      </c>
      <c r="Z46" t="str">
        <f>IFERROR(IFERROR(VLOOKUP($A46,'K-NETT'!$A$1:$AF$37898,30,FALSE),VLOOKUP($A46,'K-Wallet'!$A$1:$M$5000,11,FALSE)),"NOT VALID")</f>
        <v>TDN - REZA (JAMBI-SUMSEL) - 2020/10/02</v>
      </c>
      <c r="AA46" s="31">
        <f t="shared" si="1"/>
        <v>6650</v>
      </c>
    </row>
    <row r="47" spans="1:27" x14ac:dyDescent="0.25">
      <c r="A47" t="str">
        <f t="shared" si="0"/>
        <v>1371216932</v>
      </c>
      <c r="B47">
        <v>38</v>
      </c>
      <c r="C47">
        <v>1371216932</v>
      </c>
      <c r="D47" t="s">
        <v>42</v>
      </c>
      <c r="E47" t="s">
        <v>43</v>
      </c>
      <c r="F47">
        <v>894650</v>
      </c>
      <c r="G47" s="2">
        <v>44106</v>
      </c>
      <c r="H47" s="3">
        <v>0.47069444444444447</v>
      </c>
      <c r="I47" t="s">
        <v>44</v>
      </c>
      <c r="J47">
        <v>-80090449401</v>
      </c>
      <c r="K47" s="4" t="s">
        <v>101</v>
      </c>
      <c r="N47" t="str">
        <f>IFERROR(IFERROR(VLOOKUP($A47,'K-NETT'!$A$1:$AF$37898,1,FALSE),VLOOKUP($A47,'K-Wallet'!$A$1:$M$5000,1,FALSE)),"NOT VALID")</f>
        <v>1371216932</v>
      </c>
      <c r="O47" t="str">
        <f>IFERROR(IFERROR(VLOOKUP($A47,'K-NETT'!$A$1:$AF$37898,11,FALSE),VLOOKUP($A47,'K-Wallet'!$A$1:$M$5000,0,FALSE)),"NOT VALID")</f>
        <v>CNE2010001336</v>
      </c>
      <c r="P47" t="str">
        <f>IFERROR(IFERROR(VLOOKUP($A47,'K-NETT'!$A$1:$AF$37898,14,FALSE),VLOOKUP($A47,'K-Wallet'!$A$1:$M$5000,8,FALSE)),"NOT VALID")</f>
        <v>EID1352290</v>
      </c>
      <c r="Q47" t="str">
        <f>IFERROR(IFERROR(VLOOKUP($A47,'K-NETT'!$A$1:$AF$37898,15,FALSE),VLOOKUP($A47,'K-Wallet'!$A$1:$M$5000,9,FALSE)),"NOT VALID")</f>
        <v>RIVANIE</v>
      </c>
      <c r="R47">
        <f>IFERROR(IFERROR(VLOOKUP($A47,'K-NETT'!$A$1:$AF$37898,16,FALSE),VLOOKUP($A47,'K-Wallet'!$A$1:$M$5000,0,FALSE)),"NOT VALID")</f>
        <v>880000</v>
      </c>
      <c r="S47">
        <f>IFERROR(IFERROR(VLOOKUP($A47,'K-NETT'!$A$1:$AF$37898,17,FALSE),VLOOKUP($A47,'K-Wallet'!$A$1:$M$5000,0,FALSE)),"NOT VALID")</f>
        <v>6650</v>
      </c>
      <c r="T47">
        <f>IFERROR(IFERROR(VLOOKUP($A47,'K-NETT'!$A$1:$AF$37898,18,FALSE),VLOOKUP($A47,'K-Wallet'!$A$1:$M$5000,0,FALSE)),"NOT VALID")</f>
        <v>8000</v>
      </c>
      <c r="U47">
        <f>IFERROR(IFERROR(VLOOKUP($A47,'K-NETT'!$A$1:$AF$37898,19,FALSE),VLOOKUP($A47,'K-Wallet'!$A$1:$M$5000,0,FALSE)),"NOT VALID")</f>
        <v>0</v>
      </c>
      <c r="V47">
        <f>IFERROR(IFERROR(VLOOKUP($A47,'K-NETT'!$A$1:$AF$37898,20,FALSE),VLOOKUP($A47,'K-Wallet'!$A$1:$M$5000,0,FALSE)),"NOT VALID")</f>
        <v>0</v>
      </c>
      <c r="W47">
        <f>IFERROR(IFERROR(VLOOKUP($A47,'K-NETT'!$A$1:$AF$37898,22,FALSE),VLOOKUP($A47,'K-Wallet'!$A$1:$M$5000,0,FALSE)),"NOT VALID")</f>
        <v>0</v>
      </c>
      <c r="X47">
        <f>IFERROR(IFERROR(VLOOKUP($A47,'K-NETT'!$A$1:$AF$37898,23,FALSE),VLOOKUP($A47,'K-Wallet'!$A$1:$M$5000,0,FALSE)),"NOT VALID")</f>
        <v>0</v>
      </c>
      <c r="Y47">
        <f>IFERROR(IFERROR(VLOOKUP($A47,'K-NETT'!$A$1:$AF$37898,26,FALSE),VLOOKUP($A47,'K-Wallet'!$A$1:$M$5000,0,FALSE)),"NOT VALID")</f>
        <v>894650</v>
      </c>
      <c r="Z47">
        <f>IFERROR(IFERROR(VLOOKUP($A47,'K-NETT'!$A$1:$AF$37898,30,FALSE),VLOOKUP($A47,'K-Wallet'!$A$1:$M$5000,11,FALSE)),"NOT VALID")</f>
        <v>0</v>
      </c>
      <c r="AA47" s="31">
        <f t="shared" si="1"/>
        <v>0</v>
      </c>
    </row>
    <row r="48" spans="1:27" x14ac:dyDescent="0.25">
      <c r="A48" t="str">
        <f t="shared" si="0"/>
        <v>1858216330</v>
      </c>
      <c r="B48">
        <v>39</v>
      </c>
      <c r="C48">
        <v>1858216330</v>
      </c>
      <c r="D48" t="s">
        <v>42</v>
      </c>
      <c r="E48" t="s">
        <v>43</v>
      </c>
      <c r="F48">
        <v>806650</v>
      </c>
      <c r="G48" s="2">
        <v>44106</v>
      </c>
      <c r="H48" s="3">
        <v>0.47855324074074074</v>
      </c>
      <c r="I48" t="s">
        <v>44</v>
      </c>
      <c r="J48">
        <v>-80094635401</v>
      </c>
      <c r="K48" s="4" t="s">
        <v>101</v>
      </c>
      <c r="N48" t="str">
        <f>IFERROR(IFERROR(VLOOKUP($A48,'K-NETT'!$A$1:$AF$37898,1,FALSE),VLOOKUP($A48,'K-Wallet'!$A$1:$M$5000,1,FALSE)),"NOT VALID")</f>
        <v>1858216330</v>
      </c>
      <c r="O48" t="str">
        <f>IFERROR(IFERROR(VLOOKUP($A48,'K-NETT'!$A$1:$AF$37898,11,FALSE),VLOOKUP($A48,'K-Wallet'!$A$1:$M$5000,0,FALSE)),"NOT VALID")</f>
        <v>CNE2010001340</v>
      </c>
      <c r="P48" t="str">
        <f>IFERROR(IFERROR(VLOOKUP($A48,'K-NETT'!$A$1:$AF$37898,14,FALSE),VLOOKUP($A48,'K-Wallet'!$A$1:$M$5000,8,FALSE)),"NOT VALID")</f>
        <v>IDBNAJA06809</v>
      </c>
      <c r="Q48" t="str">
        <f>IFERROR(IFERROR(VLOOKUP($A48,'K-NETT'!$A$1:$AF$37898,15,FALSE),VLOOKUP($A48,'K-Wallet'!$A$1:$M$5000,9,FALSE)),"NOT VALID")</f>
        <v>MAMAY MAYSAROH</v>
      </c>
      <c r="R48">
        <f>IFERROR(IFERROR(VLOOKUP($A48,'K-NETT'!$A$1:$AF$37898,16,FALSE),VLOOKUP($A48,'K-Wallet'!$A$1:$M$5000,0,FALSE)),"NOT VALID")</f>
        <v>800000</v>
      </c>
      <c r="S48">
        <f>IFERROR(IFERROR(VLOOKUP($A48,'K-NETT'!$A$1:$AF$37898,17,FALSE),VLOOKUP($A48,'K-Wallet'!$A$1:$M$5000,0,FALSE)),"NOT VALID")</f>
        <v>6650</v>
      </c>
      <c r="T48">
        <f>IFERROR(IFERROR(VLOOKUP($A48,'K-NETT'!$A$1:$AF$37898,18,FALSE),VLOOKUP($A48,'K-Wallet'!$A$1:$M$5000,0,FALSE)),"NOT VALID")</f>
        <v>0</v>
      </c>
      <c r="U48">
        <f>IFERROR(IFERROR(VLOOKUP($A48,'K-NETT'!$A$1:$AF$37898,19,FALSE),VLOOKUP($A48,'K-Wallet'!$A$1:$M$5000,0,FALSE)),"NOT VALID")</f>
        <v>0</v>
      </c>
      <c r="V48">
        <f>IFERROR(IFERROR(VLOOKUP($A48,'K-NETT'!$A$1:$AF$37898,20,FALSE),VLOOKUP($A48,'K-Wallet'!$A$1:$M$5000,0,FALSE)),"NOT VALID")</f>
        <v>0</v>
      </c>
      <c r="W48">
        <f>IFERROR(IFERROR(VLOOKUP($A48,'K-NETT'!$A$1:$AF$37898,22,FALSE),VLOOKUP($A48,'K-Wallet'!$A$1:$M$5000,0,FALSE)),"NOT VALID")</f>
        <v>0</v>
      </c>
      <c r="X48">
        <f>IFERROR(IFERROR(VLOOKUP($A48,'K-NETT'!$A$1:$AF$37898,23,FALSE),VLOOKUP($A48,'K-Wallet'!$A$1:$M$5000,0,FALSE)),"NOT VALID")</f>
        <v>0</v>
      </c>
      <c r="Y48">
        <f>IFERROR(IFERROR(VLOOKUP($A48,'K-NETT'!$A$1:$AF$37898,26,FALSE),VLOOKUP($A48,'K-Wallet'!$A$1:$M$5000,0,FALSE)),"NOT VALID")</f>
        <v>806650</v>
      </c>
      <c r="Z48">
        <f>IFERROR(IFERROR(VLOOKUP($A48,'K-NETT'!$A$1:$AF$37898,30,FALSE),VLOOKUP($A48,'K-Wallet'!$A$1:$M$5000,11,FALSE)),"NOT VALID")</f>
        <v>0</v>
      </c>
      <c r="AA48" s="31">
        <f t="shared" si="1"/>
        <v>0</v>
      </c>
    </row>
    <row r="49" spans="1:27" x14ac:dyDescent="0.25">
      <c r="A49" t="str">
        <f t="shared" si="0"/>
        <v>1324216684</v>
      </c>
      <c r="B49">
        <v>40</v>
      </c>
      <c r="C49">
        <v>1324216684</v>
      </c>
      <c r="D49" t="s">
        <v>42</v>
      </c>
      <c r="E49" t="s">
        <v>43</v>
      </c>
      <c r="F49">
        <v>86650</v>
      </c>
      <c r="G49" s="2">
        <v>44106</v>
      </c>
      <c r="H49" s="3">
        <v>0.4788425925925926</v>
      </c>
      <c r="I49" t="s">
        <v>44</v>
      </c>
      <c r="J49">
        <v>-80094945901</v>
      </c>
      <c r="K49" s="4" t="s">
        <v>101</v>
      </c>
      <c r="N49" t="str">
        <f>IFERROR(IFERROR(VLOOKUP($A49,'K-NETT'!$A$1:$AF$37898,1,FALSE),VLOOKUP($A49,'K-Wallet'!$A$1:$M$5000,1,FALSE)),"NOT VALID")</f>
        <v>1324216684</v>
      </c>
      <c r="O49" t="str">
        <f>IFERROR(IFERROR(VLOOKUP($A49,'K-NETT'!$A$1:$AF$37898,11,FALSE),VLOOKUP($A49,'K-Wallet'!$A$1:$M$5000,0,FALSE)),"NOT VALID")</f>
        <v>TDN2010000015</v>
      </c>
      <c r="P49" t="str">
        <f>IFERROR(IFERROR(VLOOKUP($A49,'K-NETT'!$A$1:$AF$37898,14,FALSE),VLOOKUP($A49,'K-Wallet'!$A$1:$M$5000,8,FALSE)),"NOT VALID")</f>
        <v>EID1326621</v>
      </c>
      <c r="Q49" t="str">
        <f>IFERROR(IFERROR(VLOOKUP($A49,'K-NETT'!$A$1:$AF$37898,15,FALSE),VLOOKUP($A49,'K-Wallet'!$A$1:$M$5000,9,FALSE)),"NOT VALID")</f>
        <v>RYUKI ALDO PRATAMA LUBIS</v>
      </c>
      <c r="R49">
        <f>IFERROR(IFERROR(VLOOKUP($A49,'K-NETT'!$A$1:$AF$37898,16,FALSE),VLOOKUP($A49,'K-Wallet'!$A$1:$M$5000,0,FALSE)),"NOT VALID")</f>
        <v>80000</v>
      </c>
      <c r="S49">
        <f>IFERROR(IFERROR(VLOOKUP($A49,'K-NETT'!$A$1:$AF$37898,17,FALSE),VLOOKUP($A49,'K-Wallet'!$A$1:$M$5000,0,FALSE)),"NOT VALID")</f>
        <v>6650</v>
      </c>
      <c r="T49">
        <f>IFERROR(IFERROR(VLOOKUP($A49,'K-NETT'!$A$1:$AF$37898,18,FALSE),VLOOKUP($A49,'K-Wallet'!$A$1:$M$5000,0,FALSE)),"NOT VALID")</f>
        <v>0</v>
      </c>
      <c r="U49">
        <f>IFERROR(IFERROR(VLOOKUP($A49,'K-NETT'!$A$1:$AF$37898,19,FALSE),VLOOKUP($A49,'K-Wallet'!$A$1:$M$5000,0,FALSE)),"NOT VALID")</f>
        <v>0</v>
      </c>
      <c r="V49">
        <f>IFERROR(IFERROR(VLOOKUP($A49,'K-NETT'!$A$1:$AF$37898,20,FALSE),VLOOKUP($A49,'K-Wallet'!$A$1:$M$5000,0,FALSE)),"NOT VALID")</f>
        <v>0</v>
      </c>
      <c r="W49">
        <f>IFERROR(IFERROR(VLOOKUP($A49,'K-NETT'!$A$1:$AF$37898,22,FALSE),VLOOKUP($A49,'K-Wallet'!$A$1:$M$5000,0,FALSE)),"NOT VALID")</f>
        <v>0</v>
      </c>
      <c r="X49">
        <f>IFERROR(IFERROR(VLOOKUP($A49,'K-NETT'!$A$1:$AF$37898,23,FALSE),VLOOKUP($A49,'K-Wallet'!$A$1:$M$5000,0,FALSE)),"NOT VALID")</f>
        <v>0</v>
      </c>
      <c r="Y49">
        <f>IFERROR(IFERROR(VLOOKUP($A49,'K-NETT'!$A$1:$AF$37898,26,FALSE),VLOOKUP($A49,'K-Wallet'!$A$1:$M$5000,0,FALSE)),"NOT VALID")</f>
        <v>80000</v>
      </c>
      <c r="Z49" t="str">
        <f>IFERROR(IFERROR(VLOOKUP($A49,'K-NETT'!$A$1:$AF$37898,30,FALSE),VLOOKUP($A49,'K-Wallet'!$A$1:$M$5000,11,FALSE)),"NOT VALID")</f>
        <v>TDN - REZA (JAMBI-SUMSEL) - 2020/10/02</v>
      </c>
      <c r="AA49" s="31">
        <f t="shared" si="1"/>
        <v>6650</v>
      </c>
    </row>
    <row r="50" spans="1:27" x14ac:dyDescent="0.25">
      <c r="A50" t="str">
        <f t="shared" si="0"/>
        <v>1581316934</v>
      </c>
      <c r="B50">
        <v>41</v>
      </c>
      <c r="C50">
        <v>1581316934</v>
      </c>
      <c r="D50" t="s">
        <v>42</v>
      </c>
      <c r="E50" t="s">
        <v>43</v>
      </c>
      <c r="F50">
        <v>1224650</v>
      </c>
      <c r="G50" s="2">
        <v>44106</v>
      </c>
      <c r="H50" s="3">
        <v>0.48207175925925921</v>
      </c>
      <c r="I50" t="s">
        <v>44</v>
      </c>
      <c r="J50">
        <v>-80096552901</v>
      </c>
      <c r="K50" s="4" t="s">
        <v>101</v>
      </c>
      <c r="N50" t="str">
        <f>IFERROR(IFERROR(VLOOKUP($A50,'K-NETT'!$A$1:$AF$37898,1,FALSE),VLOOKUP($A50,'K-Wallet'!$A$1:$M$5000,1,FALSE)),"NOT VALID")</f>
        <v>1581316934</v>
      </c>
      <c r="O50" t="str">
        <f>IFERROR(IFERROR(VLOOKUP($A50,'K-NETT'!$A$1:$AF$37898,11,FALSE),VLOOKUP($A50,'K-Wallet'!$A$1:$M$5000,0,FALSE)),"NOT VALID")</f>
        <v>CNE2010001343</v>
      </c>
      <c r="P50" t="str">
        <f>IFERROR(IFERROR(VLOOKUP($A50,'K-NETT'!$A$1:$AF$37898,14,FALSE),VLOOKUP($A50,'K-Wallet'!$A$1:$M$5000,8,FALSE)),"NOT VALID")</f>
        <v>IDBNAKA00719</v>
      </c>
      <c r="Q50" t="str">
        <f>IFERROR(IFERROR(VLOOKUP($A50,'K-NETT'!$A$1:$AF$37898,15,FALSE),VLOOKUP($A50,'K-Wallet'!$A$1:$M$5000,9,FALSE)),"NOT VALID")</f>
        <v>SAROH</v>
      </c>
      <c r="R50">
        <f>IFERROR(IFERROR(VLOOKUP($A50,'K-NETT'!$A$1:$AF$37898,16,FALSE),VLOOKUP($A50,'K-Wallet'!$A$1:$M$5000,0,FALSE)),"NOT VALID")</f>
        <v>1218000</v>
      </c>
      <c r="S50">
        <f>IFERROR(IFERROR(VLOOKUP($A50,'K-NETT'!$A$1:$AF$37898,17,FALSE),VLOOKUP($A50,'K-Wallet'!$A$1:$M$5000,0,FALSE)),"NOT VALID")</f>
        <v>6650</v>
      </c>
      <c r="T50">
        <f>IFERROR(IFERROR(VLOOKUP($A50,'K-NETT'!$A$1:$AF$37898,18,FALSE),VLOOKUP($A50,'K-Wallet'!$A$1:$M$5000,0,FALSE)),"NOT VALID")</f>
        <v>0</v>
      </c>
      <c r="U50">
        <f>IFERROR(IFERROR(VLOOKUP($A50,'K-NETT'!$A$1:$AF$37898,19,FALSE),VLOOKUP($A50,'K-Wallet'!$A$1:$M$5000,0,FALSE)),"NOT VALID")</f>
        <v>0</v>
      </c>
      <c r="V50">
        <f>IFERROR(IFERROR(VLOOKUP($A50,'K-NETT'!$A$1:$AF$37898,20,FALSE),VLOOKUP($A50,'K-Wallet'!$A$1:$M$5000,0,FALSE)),"NOT VALID")</f>
        <v>0</v>
      </c>
      <c r="W50">
        <f>IFERROR(IFERROR(VLOOKUP($A50,'K-NETT'!$A$1:$AF$37898,22,FALSE),VLOOKUP($A50,'K-Wallet'!$A$1:$M$5000,0,FALSE)),"NOT VALID")</f>
        <v>0</v>
      </c>
      <c r="X50">
        <f>IFERROR(IFERROR(VLOOKUP($A50,'K-NETT'!$A$1:$AF$37898,23,FALSE),VLOOKUP($A50,'K-Wallet'!$A$1:$M$5000,0,FALSE)),"NOT VALID")</f>
        <v>0</v>
      </c>
      <c r="Y50">
        <f>IFERROR(IFERROR(VLOOKUP($A50,'K-NETT'!$A$1:$AF$37898,26,FALSE),VLOOKUP($A50,'K-Wallet'!$A$1:$M$5000,0,FALSE)),"NOT VALID")</f>
        <v>1224650</v>
      </c>
      <c r="Z50">
        <f>IFERROR(IFERROR(VLOOKUP($A50,'K-NETT'!$A$1:$AF$37898,30,FALSE),VLOOKUP($A50,'K-Wallet'!$A$1:$M$5000,11,FALSE)),"NOT VALID")</f>
        <v>0</v>
      </c>
      <c r="AA50" s="31">
        <f t="shared" si="1"/>
        <v>0</v>
      </c>
    </row>
    <row r="51" spans="1:27" x14ac:dyDescent="0.25">
      <c r="A51" t="str">
        <f t="shared" si="0"/>
        <v>1681316350</v>
      </c>
      <c r="B51">
        <v>42</v>
      </c>
      <c r="C51">
        <v>1681316350</v>
      </c>
      <c r="D51" t="s">
        <v>91</v>
      </c>
      <c r="E51" t="s">
        <v>43</v>
      </c>
      <c r="F51">
        <v>634650</v>
      </c>
      <c r="G51" s="2">
        <v>44106</v>
      </c>
      <c r="H51" s="3">
        <v>0.48233796296296294</v>
      </c>
      <c r="I51" t="s">
        <v>44</v>
      </c>
      <c r="J51">
        <v>-80096726701</v>
      </c>
      <c r="K51" s="4" t="s">
        <v>101</v>
      </c>
      <c r="N51" t="str">
        <f>IFERROR(IFERROR(VLOOKUP($A51,'K-NETT'!$A$1:$AF$37898,1,FALSE),VLOOKUP($A51,'K-Wallet'!$A$1:$M$5000,1,FALSE)),"NOT VALID")</f>
        <v>1681316350</v>
      </c>
      <c r="O51" t="str">
        <f>IFERROR(IFERROR(VLOOKUP($A51,'K-NETT'!$A$1:$AF$37898,11,FALSE),VLOOKUP($A51,'K-Wallet'!$A$1:$M$5000,0,FALSE)),"NOT VALID")</f>
        <v>CNE2010001344</v>
      </c>
      <c r="P51" t="str">
        <f>IFERROR(IFERROR(VLOOKUP($A51,'K-NETT'!$A$1:$AF$37898,14,FALSE),VLOOKUP($A51,'K-Wallet'!$A$1:$M$5000,8,FALSE)),"NOT VALID")</f>
        <v>IDPABLA04148</v>
      </c>
      <c r="Q51" t="str">
        <f>IFERROR(IFERROR(VLOOKUP($A51,'K-NETT'!$A$1:$AF$37898,15,FALSE),VLOOKUP($A51,'K-Wallet'!$A$1:$M$5000,9,FALSE)),"NOT VALID")</f>
        <v>NUR CHALIMATUS SA`DIYAH</v>
      </c>
      <c r="R51">
        <f>IFERROR(IFERROR(VLOOKUP($A51,'K-NETT'!$A$1:$AF$37898,16,FALSE),VLOOKUP($A51,'K-Wallet'!$A$1:$M$5000,0,FALSE)),"NOT VALID")</f>
        <v>620000</v>
      </c>
      <c r="S51">
        <f>IFERROR(IFERROR(VLOOKUP($A51,'K-NETT'!$A$1:$AF$37898,17,FALSE),VLOOKUP($A51,'K-Wallet'!$A$1:$M$5000,0,FALSE)),"NOT VALID")</f>
        <v>6650</v>
      </c>
      <c r="T51">
        <f>IFERROR(IFERROR(VLOOKUP($A51,'K-NETT'!$A$1:$AF$37898,18,FALSE),VLOOKUP($A51,'K-Wallet'!$A$1:$M$5000,0,FALSE)),"NOT VALID")</f>
        <v>8000</v>
      </c>
      <c r="U51">
        <f>IFERROR(IFERROR(VLOOKUP($A51,'K-NETT'!$A$1:$AF$37898,19,FALSE),VLOOKUP($A51,'K-Wallet'!$A$1:$M$5000,0,FALSE)),"NOT VALID")</f>
        <v>0</v>
      </c>
      <c r="V51">
        <f>IFERROR(IFERROR(VLOOKUP($A51,'K-NETT'!$A$1:$AF$37898,20,FALSE),VLOOKUP($A51,'K-Wallet'!$A$1:$M$5000,0,FALSE)),"NOT VALID")</f>
        <v>0</v>
      </c>
      <c r="W51">
        <f>IFERROR(IFERROR(VLOOKUP($A51,'K-NETT'!$A$1:$AF$37898,22,FALSE),VLOOKUP($A51,'K-Wallet'!$A$1:$M$5000,0,FALSE)),"NOT VALID")</f>
        <v>0</v>
      </c>
      <c r="X51">
        <f>IFERROR(IFERROR(VLOOKUP($A51,'K-NETT'!$A$1:$AF$37898,23,FALSE),VLOOKUP($A51,'K-Wallet'!$A$1:$M$5000,0,FALSE)),"NOT VALID")</f>
        <v>0</v>
      </c>
      <c r="Y51">
        <f>IFERROR(IFERROR(VLOOKUP($A51,'K-NETT'!$A$1:$AF$37898,26,FALSE),VLOOKUP($A51,'K-Wallet'!$A$1:$M$5000,0,FALSE)),"NOT VALID")</f>
        <v>634650</v>
      </c>
      <c r="Z51">
        <f>IFERROR(IFERROR(VLOOKUP($A51,'K-NETT'!$A$1:$AF$37898,30,FALSE),VLOOKUP($A51,'K-Wallet'!$A$1:$M$5000,11,FALSE)),"NOT VALID")</f>
        <v>0</v>
      </c>
      <c r="AA51" s="31">
        <f t="shared" si="1"/>
        <v>0</v>
      </c>
    </row>
    <row r="52" spans="1:27" x14ac:dyDescent="0.25">
      <c r="A52" t="str">
        <f t="shared" si="0"/>
        <v>1894116355</v>
      </c>
      <c r="B52">
        <v>43</v>
      </c>
      <c r="C52">
        <v>1894116355</v>
      </c>
      <c r="D52" t="s">
        <v>42</v>
      </c>
      <c r="E52" t="s">
        <v>43</v>
      </c>
      <c r="F52">
        <v>358650</v>
      </c>
      <c r="G52" s="2">
        <v>44106</v>
      </c>
      <c r="H52" s="3">
        <v>0.48498842592592589</v>
      </c>
      <c r="I52" t="s">
        <v>44</v>
      </c>
      <c r="J52">
        <v>-80098131601</v>
      </c>
      <c r="K52" s="4" t="s">
        <v>101</v>
      </c>
      <c r="N52" t="str">
        <f>IFERROR(IFERROR(VLOOKUP($A52,'K-NETT'!$A$1:$AF$37898,1,FALSE),VLOOKUP($A52,'K-Wallet'!$A$1:$M$5000,1,FALSE)),"NOT VALID")</f>
        <v>1894116355</v>
      </c>
      <c r="O52" t="str">
        <f>IFERROR(IFERROR(VLOOKUP($A52,'K-NETT'!$A$1:$AF$37898,11,FALSE),VLOOKUP($A52,'K-Wallet'!$A$1:$M$5000,0,FALSE)),"NOT VALID")</f>
        <v>CNE2010001345</v>
      </c>
      <c r="P52" t="str">
        <f>IFERROR(IFERROR(VLOOKUP($A52,'K-NETT'!$A$1:$AF$37898,14,FALSE),VLOOKUP($A52,'K-Wallet'!$A$1:$M$5000,8,FALSE)),"NOT VALID")</f>
        <v>IDSAAEA09304</v>
      </c>
      <c r="Q52" t="str">
        <f>IFERROR(IFERROR(VLOOKUP($A52,'K-NETT'!$A$1:$AF$37898,15,FALSE),VLOOKUP($A52,'K-Wallet'!$A$1:$M$5000,9,FALSE)),"NOT VALID")</f>
        <v>ARNOLD HARRISTIAN WINARDO SINAGA</v>
      </c>
      <c r="R52">
        <f>IFERROR(IFERROR(VLOOKUP($A52,'K-NETT'!$A$1:$AF$37898,16,FALSE),VLOOKUP($A52,'K-Wallet'!$A$1:$M$5000,0,FALSE)),"NOT VALID")</f>
        <v>342000</v>
      </c>
      <c r="S52">
        <f>IFERROR(IFERROR(VLOOKUP($A52,'K-NETT'!$A$1:$AF$37898,17,FALSE),VLOOKUP($A52,'K-Wallet'!$A$1:$M$5000,0,FALSE)),"NOT VALID")</f>
        <v>6650</v>
      </c>
      <c r="T52">
        <f>IFERROR(IFERROR(VLOOKUP($A52,'K-NETT'!$A$1:$AF$37898,18,FALSE),VLOOKUP($A52,'K-Wallet'!$A$1:$M$5000,0,FALSE)),"NOT VALID")</f>
        <v>10000</v>
      </c>
      <c r="U52">
        <f>IFERROR(IFERROR(VLOOKUP($A52,'K-NETT'!$A$1:$AF$37898,19,FALSE),VLOOKUP($A52,'K-Wallet'!$A$1:$M$5000,0,FALSE)),"NOT VALID")</f>
        <v>0</v>
      </c>
      <c r="V52">
        <f>IFERROR(IFERROR(VLOOKUP($A52,'K-NETT'!$A$1:$AF$37898,20,FALSE),VLOOKUP($A52,'K-Wallet'!$A$1:$M$5000,0,FALSE)),"NOT VALID")</f>
        <v>0</v>
      </c>
      <c r="W52">
        <f>IFERROR(IFERROR(VLOOKUP($A52,'K-NETT'!$A$1:$AF$37898,22,FALSE),VLOOKUP($A52,'K-Wallet'!$A$1:$M$5000,0,FALSE)),"NOT VALID")</f>
        <v>0</v>
      </c>
      <c r="X52">
        <f>IFERROR(IFERROR(VLOOKUP($A52,'K-NETT'!$A$1:$AF$37898,23,FALSE),VLOOKUP($A52,'K-Wallet'!$A$1:$M$5000,0,FALSE)),"NOT VALID")</f>
        <v>0</v>
      </c>
      <c r="Y52">
        <f>IFERROR(IFERROR(VLOOKUP($A52,'K-NETT'!$A$1:$AF$37898,26,FALSE),VLOOKUP($A52,'K-Wallet'!$A$1:$M$5000,0,FALSE)),"NOT VALID")</f>
        <v>358650</v>
      </c>
      <c r="Z52">
        <f>IFERROR(IFERROR(VLOOKUP($A52,'K-NETT'!$A$1:$AF$37898,30,FALSE),VLOOKUP($A52,'K-Wallet'!$A$1:$M$5000,11,FALSE)),"NOT VALID")</f>
        <v>0</v>
      </c>
      <c r="AA52" s="31">
        <f t="shared" si="1"/>
        <v>0</v>
      </c>
    </row>
    <row r="53" spans="1:27" x14ac:dyDescent="0.25">
      <c r="A53" t="str">
        <f t="shared" si="0"/>
        <v>1366316758</v>
      </c>
      <c r="B53">
        <v>44</v>
      </c>
      <c r="C53">
        <v>1366316758</v>
      </c>
      <c r="D53" t="s">
        <v>42</v>
      </c>
      <c r="E53" t="s">
        <v>43</v>
      </c>
      <c r="F53">
        <v>976650</v>
      </c>
      <c r="G53" s="2">
        <v>44106</v>
      </c>
      <c r="H53" s="3">
        <v>0.48743055555555559</v>
      </c>
      <c r="I53" t="s">
        <v>44</v>
      </c>
      <c r="J53">
        <v>-80099473101</v>
      </c>
      <c r="K53" s="4" t="s">
        <v>101</v>
      </c>
      <c r="N53" t="str">
        <f>IFERROR(IFERROR(VLOOKUP($A53,'K-NETT'!$A$1:$AF$37898,1,FALSE),VLOOKUP($A53,'K-Wallet'!$A$1:$M$5000,1,FALSE)),"NOT VALID")</f>
        <v>1366316758</v>
      </c>
      <c r="O53" t="str">
        <f>IFERROR(IFERROR(VLOOKUP($A53,'K-NETT'!$A$1:$AF$37898,11,FALSE),VLOOKUP($A53,'K-Wallet'!$A$1:$M$5000,0,FALSE)),"NOT VALID")</f>
        <v>CNE2010001347</v>
      </c>
      <c r="P53" t="str">
        <f>IFERROR(IFERROR(VLOOKUP($A53,'K-NETT'!$A$1:$AF$37898,14,FALSE),VLOOKUP($A53,'K-Wallet'!$A$1:$M$5000,8,FALSE)),"NOT VALID")</f>
        <v>IDJKAJA04332</v>
      </c>
      <c r="Q53" t="str">
        <f>IFERROR(IFERROR(VLOOKUP($A53,'K-NETT'!$A$1:$AF$37898,15,FALSE),VLOOKUP($A53,'K-Wallet'!$A$1:$M$5000,9,FALSE)),"NOT VALID")</f>
        <v>WIKE ROHMAYENI</v>
      </c>
      <c r="R53">
        <f>IFERROR(IFERROR(VLOOKUP($A53,'K-NETT'!$A$1:$AF$37898,16,FALSE),VLOOKUP($A53,'K-Wallet'!$A$1:$M$5000,0,FALSE)),"NOT VALID")</f>
        <v>950000</v>
      </c>
      <c r="S53">
        <f>IFERROR(IFERROR(VLOOKUP($A53,'K-NETT'!$A$1:$AF$37898,17,FALSE),VLOOKUP($A53,'K-Wallet'!$A$1:$M$5000,0,FALSE)),"NOT VALID")</f>
        <v>6650</v>
      </c>
      <c r="T53">
        <f>IFERROR(IFERROR(VLOOKUP($A53,'K-NETT'!$A$1:$AF$37898,18,FALSE),VLOOKUP($A53,'K-Wallet'!$A$1:$M$5000,0,FALSE)),"NOT VALID")</f>
        <v>20000</v>
      </c>
      <c r="U53">
        <f>IFERROR(IFERROR(VLOOKUP($A53,'K-NETT'!$A$1:$AF$37898,19,FALSE),VLOOKUP($A53,'K-Wallet'!$A$1:$M$5000,0,FALSE)),"NOT VALID")</f>
        <v>0</v>
      </c>
      <c r="V53">
        <f>IFERROR(IFERROR(VLOOKUP($A53,'K-NETT'!$A$1:$AF$37898,20,FALSE),VLOOKUP($A53,'K-Wallet'!$A$1:$M$5000,0,FALSE)),"NOT VALID")</f>
        <v>0</v>
      </c>
      <c r="W53">
        <f>IFERROR(IFERROR(VLOOKUP($A53,'K-NETT'!$A$1:$AF$37898,22,FALSE),VLOOKUP($A53,'K-Wallet'!$A$1:$M$5000,0,FALSE)),"NOT VALID")</f>
        <v>0</v>
      </c>
      <c r="X53">
        <f>IFERROR(IFERROR(VLOOKUP($A53,'K-NETT'!$A$1:$AF$37898,23,FALSE),VLOOKUP($A53,'K-Wallet'!$A$1:$M$5000,0,FALSE)),"NOT VALID")</f>
        <v>0</v>
      </c>
      <c r="Y53">
        <f>IFERROR(IFERROR(VLOOKUP($A53,'K-NETT'!$A$1:$AF$37898,26,FALSE),VLOOKUP($A53,'K-Wallet'!$A$1:$M$5000,0,FALSE)),"NOT VALID")</f>
        <v>976650</v>
      </c>
      <c r="Z53">
        <f>IFERROR(IFERROR(VLOOKUP($A53,'K-NETT'!$A$1:$AF$37898,30,FALSE),VLOOKUP($A53,'K-Wallet'!$A$1:$M$5000,11,FALSE)),"NOT VALID")</f>
        <v>0</v>
      </c>
      <c r="AA53" s="31">
        <f t="shared" si="1"/>
        <v>0</v>
      </c>
    </row>
    <row r="54" spans="1:27" x14ac:dyDescent="0.25">
      <c r="A54" t="str">
        <f t="shared" si="0"/>
        <v>1069316255</v>
      </c>
      <c r="B54">
        <v>45</v>
      </c>
      <c r="C54">
        <v>1069316255</v>
      </c>
      <c r="D54" t="s">
        <v>42</v>
      </c>
      <c r="E54" t="s">
        <v>43</v>
      </c>
      <c r="F54">
        <v>966650</v>
      </c>
      <c r="G54" s="2">
        <v>44106</v>
      </c>
      <c r="H54" s="3">
        <v>0.49231481481481482</v>
      </c>
      <c r="I54" t="s">
        <v>44</v>
      </c>
      <c r="J54">
        <v>-80102019001</v>
      </c>
      <c r="K54" s="4" t="s">
        <v>101</v>
      </c>
      <c r="N54" t="str">
        <f>IFERROR(IFERROR(VLOOKUP($A54,'K-NETT'!$A$1:$AF$37898,1,FALSE),VLOOKUP($A54,'K-Wallet'!$A$1:$M$5000,1,FALSE)),"NOT VALID")</f>
        <v>1069316255</v>
      </c>
      <c r="O54" t="str">
        <f>IFERROR(IFERROR(VLOOKUP($A54,'K-NETT'!$A$1:$AF$37898,11,FALSE),VLOOKUP($A54,'K-Wallet'!$A$1:$M$5000,0,FALSE)),"NOT VALID")</f>
        <v>CNE2010001351</v>
      </c>
      <c r="P54" t="str">
        <f>IFERROR(IFERROR(VLOOKUP($A54,'K-NETT'!$A$1:$AF$37898,14,FALSE),VLOOKUP($A54,'K-Wallet'!$A$1:$M$5000,8,FALSE)),"NOT VALID")</f>
        <v>IDJTADA13096</v>
      </c>
      <c r="Q54" t="str">
        <f>IFERROR(IFERROR(VLOOKUP($A54,'K-NETT'!$A$1:$AF$37898,15,FALSE),VLOOKUP($A54,'K-Wallet'!$A$1:$M$5000,9,FALSE)),"NOT VALID")</f>
        <v>HASYIM ASYARI</v>
      </c>
      <c r="R54">
        <f>IFERROR(IFERROR(VLOOKUP($A54,'K-NETT'!$A$1:$AF$37898,16,FALSE),VLOOKUP($A54,'K-Wallet'!$A$1:$M$5000,0,FALSE)),"NOT VALID")</f>
        <v>950000</v>
      </c>
      <c r="S54">
        <f>IFERROR(IFERROR(VLOOKUP($A54,'K-NETT'!$A$1:$AF$37898,17,FALSE),VLOOKUP($A54,'K-Wallet'!$A$1:$M$5000,0,FALSE)),"NOT VALID")</f>
        <v>6650</v>
      </c>
      <c r="T54">
        <f>IFERROR(IFERROR(VLOOKUP($A54,'K-NETT'!$A$1:$AF$37898,18,FALSE),VLOOKUP($A54,'K-Wallet'!$A$1:$M$5000,0,FALSE)),"NOT VALID")</f>
        <v>10000</v>
      </c>
      <c r="U54">
        <f>IFERROR(IFERROR(VLOOKUP($A54,'K-NETT'!$A$1:$AF$37898,19,FALSE),VLOOKUP($A54,'K-Wallet'!$A$1:$M$5000,0,FALSE)),"NOT VALID")</f>
        <v>0</v>
      </c>
      <c r="V54">
        <f>IFERROR(IFERROR(VLOOKUP($A54,'K-NETT'!$A$1:$AF$37898,20,FALSE),VLOOKUP($A54,'K-Wallet'!$A$1:$M$5000,0,FALSE)),"NOT VALID")</f>
        <v>0</v>
      </c>
      <c r="W54">
        <f>IFERROR(IFERROR(VLOOKUP($A54,'K-NETT'!$A$1:$AF$37898,22,FALSE),VLOOKUP($A54,'K-Wallet'!$A$1:$M$5000,0,FALSE)),"NOT VALID")</f>
        <v>0</v>
      </c>
      <c r="X54">
        <f>IFERROR(IFERROR(VLOOKUP($A54,'K-NETT'!$A$1:$AF$37898,23,FALSE),VLOOKUP($A54,'K-Wallet'!$A$1:$M$5000,0,FALSE)),"NOT VALID")</f>
        <v>0</v>
      </c>
      <c r="Y54">
        <f>IFERROR(IFERROR(VLOOKUP($A54,'K-NETT'!$A$1:$AF$37898,26,FALSE),VLOOKUP($A54,'K-Wallet'!$A$1:$M$5000,0,FALSE)),"NOT VALID")</f>
        <v>966650</v>
      </c>
      <c r="Z54">
        <f>IFERROR(IFERROR(VLOOKUP($A54,'K-NETT'!$A$1:$AF$37898,30,FALSE),VLOOKUP($A54,'K-Wallet'!$A$1:$M$5000,11,FALSE)),"NOT VALID")</f>
        <v>0</v>
      </c>
      <c r="AA54" s="31">
        <f t="shared" si="1"/>
        <v>0</v>
      </c>
    </row>
    <row r="55" spans="1:27" x14ac:dyDescent="0.25">
      <c r="A55" t="str">
        <f t="shared" si="0"/>
        <v>1693116127</v>
      </c>
      <c r="B55">
        <v>46</v>
      </c>
      <c r="C55">
        <v>1693116127</v>
      </c>
      <c r="D55" t="s">
        <v>42</v>
      </c>
      <c r="E55" t="s">
        <v>43</v>
      </c>
      <c r="F55">
        <v>516650</v>
      </c>
      <c r="G55" s="2">
        <v>44106</v>
      </c>
      <c r="H55" s="3">
        <v>0.49231481481481482</v>
      </c>
      <c r="I55" t="s">
        <v>44</v>
      </c>
      <c r="J55">
        <v>-80101950401</v>
      </c>
      <c r="K55" s="4" t="s">
        <v>101</v>
      </c>
      <c r="N55" t="str">
        <f>IFERROR(IFERROR(VLOOKUP($A55,'K-NETT'!$A$1:$AF$37898,1,FALSE),VLOOKUP($A55,'K-Wallet'!$A$1:$M$5000,1,FALSE)),"NOT VALID")</f>
        <v>1693116127</v>
      </c>
      <c r="O55" t="str">
        <f>IFERROR(IFERROR(VLOOKUP($A55,'K-NETT'!$A$1:$AF$37898,11,FALSE),VLOOKUP($A55,'K-Wallet'!$A$1:$M$5000,0,FALSE)),"NOT VALID")</f>
        <v>CNE2010001350</v>
      </c>
      <c r="P55" t="str">
        <f>IFERROR(IFERROR(VLOOKUP($A55,'K-NETT'!$A$1:$AF$37898,14,FALSE),VLOOKUP($A55,'K-Wallet'!$A$1:$M$5000,8,FALSE)),"NOT VALID")</f>
        <v>IDSPAAB42064</v>
      </c>
      <c r="Q55" t="str">
        <f>IFERROR(IFERROR(VLOOKUP($A55,'K-NETT'!$A$1:$AF$37898,15,FALSE),VLOOKUP($A55,'K-Wallet'!$A$1:$M$5000,9,FALSE)),"NOT VALID")</f>
        <v>SALMAH</v>
      </c>
      <c r="R55">
        <f>IFERROR(IFERROR(VLOOKUP($A55,'K-NETT'!$A$1:$AF$37898,16,FALSE),VLOOKUP($A55,'K-Wallet'!$A$1:$M$5000,0,FALSE)),"NOT VALID")</f>
        <v>500000</v>
      </c>
      <c r="S55">
        <f>IFERROR(IFERROR(VLOOKUP($A55,'K-NETT'!$A$1:$AF$37898,17,FALSE),VLOOKUP($A55,'K-Wallet'!$A$1:$M$5000,0,FALSE)),"NOT VALID")</f>
        <v>6650</v>
      </c>
      <c r="T55">
        <f>IFERROR(IFERROR(VLOOKUP($A55,'K-NETT'!$A$1:$AF$37898,18,FALSE),VLOOKUP($A55,'K-Wallet'!$A$1:$M$5000,0,FALSE)),"NOT VALID")</f>
        <v>10000</v>
      </c>
      <c r="U55">
        <f>IFERROR(IFERROR(VLOOKUP($A55,'K-NETT'!$A$1:$AF$37898,19,FALSE),VLOOKUP($A55,'K-Wallet'!$A$1:$M$5000,0,FALSE)),"NOT VALID")</f>
        <v>0</v>
      </c>
      <c r="V55">
        <f>IFERROR(IFERROR(VLOOKUP($A55,'K-NETT'!$A$1:$AF$37898,20,FALSE),VLOOKUP($A55,'K-Wallet'!$A$1:$M$5000,0,FALSE)),"NOT VALID")</f>
        <v>0</v>
      </c>
      <c r="W55">
        <f>IFERROR(IFERROR(VLOOKUP($A55,'K-NETT'!$A$1:$AF$37898,22,FALSE),VLOOKUP($A55,'K-Wallet'!$A$1:$M$5000,0,FALSE)),"NOT VALID")</f>
        <v>0</v>
      </c>
      <c r="X55">
        <f>IFERROR(IFERROR(VLOOKUP($A55,'K-NETT'!$A$1:$AF$37898,23,FALSE),VLOOKUP($A55,'K-Wallet'!$A$1:$M$5000,0,FALSE)),"NOT VALID")</f>
        <v>0</v>
      </c>
      <c r="Y55">
        <f>IFERROR(IFERROR(VLOOKUP($A55,'K-NETT'!$A$1:$AF$37898,26,FALSE),VLOOKUP($A55,'K-Wallet'!$A$1:$M$5000,0,FALSE)),"NOT VALID")</f>
        <v>516650</v>
      </c>
      <c r="Z55">
        <f>IFERROR(IFERROR(VLOOKUP($A55,'K-NETT'!$A$1:$AF$37898,30,FALSE),VLOOKUP($A55,'K-Wallet'!$A$1:$M$5000,11,FALSE)),"NOT VALID")</f>
        <v>0</v>
      </c>
      <c r="AA55" s="31">
        <f t="shared" si="1"/>
        <v>0</v>
      </c>
    </row>
    <row r="56" spans="1:27" x14ac:dyDescent="0.25">
      <c r="A56" t="str">
        <f t="shared" si="0"/>
        <v>1332416210</v>
      </c>
      <c r="B56">
        <v>47</v>
      </c>
      <c r="C56">
        <v>1332416210</v>
      </c>
      <c r="D56" t="s">
        <v>42</v>
      </c>
      <c r="E56" t="s">
        <v>43</v>
      </c>
      <c r="F56">
        <v>121650</v>
      </c>
      <c r="G56" s="2">
        <v>44106</v>
      </c>
      <c r="H56" s="3">
        <v>0.49402777777777779</v>
      </c>
      <c r="I56" t="s">
        <v>44</v>
      </c>
      <c r="J56">
        <v>-80102920201</v>
      </c>
      <c r="K56" s="4" t="s">
        <v>101</v>
      </c>
      <c r="N56" t="str">
        <f>IFERROR(IFERROR(VLOOKUP($A56,'K-NETT'!$A$1:$AF$37898,1,FALSE),VLOOKUP($A56,'K-Wallet'!$A$1:$M$5000,1,FALSE)),"NOT VALID")</f>
        <v>1332416210</v>
      </c>
      <c r="O56" t="str">
        <f>IFERROR(IFERROR(VLOOKUP($A56,'K-NETT'!$A$1:$AF$37898,11,FALSE),VLOOKUP($A56,'K-Wallet'!$A$1:$M$5000,0,FALSE)),"NOT VALID")</f>
        <v>CNE2010001352</v>
      </c>
      <c r="P56" t="str">
        <f>IFERROR(IFERROR(VLOOKUP($A56,'K-NETT'!$A$1:$AF$37898,14,FALSE),VLOOKUP($A56,'K-Wallet'!$A$1:$M$5000,8,FALSE)),"NOT VALID")</f>
        <v>IDBNAGA08014</v>
      </c>
      <c r="Q56" t="str">
        <f>IFERROR(IFERROR(VLOOKUP($A56,'K-NETT'!$A$1:$AF$37898,15,FALSE),VLOOKUP($A56,'K-Wallet'!$A$1:$M$5000,9,FALSE)),"NOT VALID")</f>
        <v>VIDYA RATNA</v>
      </c>
      <c r="R56">
        <f>IFERROR(IFERROR(VLOOKUP($A56,'K-NETT'!$A$1:$AF$37898,16,FALSE),VLOOKUP($A56,'K-Wallet'!$A$1:$M$5000,0,FALSE)),"NOT VALID")</f>
        <v>105000</v>
      </c>
      <c r="S56">
        <f>IFERROR(IFERROR(VLOOKUP($A56,'K-NETT'!$A$1:$AF$37898,17,FALSE),VLOOKUP($A56,'K-Wallet'!$A$1:$M$5000,0,FALSE)),"NOT VALID")</f>
        <v>6650</v>
      </c>
      <c r="T56">
        <f>IFERROR(IFERROR(VLOOKUP($A56,'K-NETT'!$A$1:$AF$37898,18,FALSE),VLOOKUP($A56,'K-Wallet'!$A$1:$M$5000,0,FALSE)),"NOT VALID")</f>
        <v>10000</v>
      </c>
      <c r="U56">
        <f>IFERROR(IFERROR(VLOOKUP($A56,'K-NETT'!$A$1:$AF$37898,19,FALSE),VLOOKUP($A56,'K-Wallet'!$A$1:$M$5000,0,FALSE)),"NOT VALID")</f>
        <v>0</v>
      </c>
      <c r="V56">
        <f>IFERROR(IFERROR(VLOOKUP($A56,'K-NETT'!$A$1:$AF$37898,20,FALSE),VLOOKUP($A56,'K-Wallet'!$A$1:$M$5000,0,FALSE)),"NOT VALID")</f>
        <v>0</v>
      </c>
      <c r="W56">
        <f>IFERROR(IFERROR(VLOOKUP($A56,'K-NETT'!$A$1:$AF$37898,22,FALSE),VLOOKUP($A56,'K-Wallet'!$A$1:$M$5000,0,FALSE)),"NOT VALID")</f>
        <v>0</v>
      </c>
      <c r="X56">
        <f>IFERROR(IFERROR(VLOOKUP($A56,'K-NETT'!$A$1:$AF$37898,23,FALSE),VLOOKUP($A56,'K-Wallet'!$A$1:$M$5000,0,FALSE)),"NOT VALID")</f>
        <v>0</v>
      </c>
      <c r="Y56">
        <f>IFERROR(IFERROR(VLOOKUP($A56,'K-NETT'!$A$1:$AF$37898,26,FALSE),VLOOKUP($A56,'K-Wallet'!$A$1:$M$5000,0,FALSE)),"NOT VALID")</f>
        <v>121650</v>
      </c>
      <c r="Z56">
        <f>IFERROR(IFERROR(VLOOKUP($A56,'K-NETT'!$A$1:$AF$37898,30,FALSE),VLOOKUP($A56,'K-Wallet'!$A$1:$M$5000,11,FALSE)),"NOT VALID")</f>
        <v>0</v>
      </c>
      <c r="AA56" s="31">
        <f t="shared" si="1"/>
        <v>0</v>
      </c>
    </row>
    <row r="57" spans="1:27" x14ac:dyDescent="0.25">
      <c r="A57" t="str">
        <f t="shared" si="0"/>
        <v>1482416946</v>
      </c>
      <c r="B57">
        <v>48</v>
      </c>
      <c r="C57">
        <v>1482416946</v>
      </c>
      <c r="D57" t="s">
        <v>42</v>
      </c>
      <c r="E57" t="s">
        <v>43</v>
      </c>
      <c r="F57">
        <v>1440650</v>
      </c>
      <c r="G57" s="2">
        <v>44106</v>
      </c>
      <c r="H57" s="3">
        <v>0.49475694444444446</v>
      </c>
      <c r="I57" t="s">
        <v>44</v>
      </c>
      <c r="J57">
        <v>-80103240201</v>
      </c>
      <c r="K57" s="4" t="s">
        <v>101</v>
      </c>
      <c r="N57" t="str">
        <f>IFERROR(IFERROR(VLOOKUP($A57,'K-NETT'!$A$1:$AF$37898,1,FALSE),VLOOKUP($A57,'K-Wallet'!$A$1:$M$5000,1,FALSE)),"NOT VALID")</f>
        <v>1482416946</v>
      </c>
      <c r="O57" t="str">
        <f>IFERROR(IFERROR(VLOOKUP($A57,'K-NETT'!$A$1:$AF$37898,11,FALSE),VLOOKUP($A57,'K-Wallet'!$A$1:$M$5000,0,FALSE)),"NOT VALID")</f>
        <v>CNE2010001353</v>
      </c>
      <c r="P57" t="str">
        <f>IFERROR(IFERROR(VLOOKUP($A57,'K-NETT'!$A$1:$AF$37898,14,FALSE),VLOOKUP($A57,'K-Wallet'!$A$1:$M$5000,8,FALSE)),"NOT VALID")</f>
        <v>IDJKAJA04423</v>
      </c>
      <c r="Q57" t="str">
        <f>IFERROR(IFERROR(VLOOKUP($A57,'K-NETT'!$A$1:$AF$37898,15,FALSE),VLOOKUP($A57,'K-Wallet'!$A$1:$M$5000,9,FALSE)),"NOT VALID")</f>
        <v>NUR ASIAH JAMIL</v>
      </c>
      <c r="R57">
        <f>IFERROR(IFERROR(VLOOKUP($A57,'K-NETT'!$A$1:$AF$37898,16,FALSE),VLOOKUP($A57,'K-Wallet'!$A$1:$M$5000,0,FALSE)),"NOT VALID")</f>
        <v>1424000</v>
      </c>
      <c r="S57">
        <f>IFERROR(IFERROR(VLOOKUP($A57,'K-NETT'!$A$1:$AF$37898,17,FALSE),VLOOKUP($A57,'K-Wallet'!$A$1:$M$5000,0,FALSE)),"NOT VALID")</f>
        <v>6650</v>
      </c>
      <c r="T57">
        <f>IFERROR(IFERROR(VLOOKUP($A57,'K-NETT'!$A$1:$AF$37898,18,FALSE),VLOOKUP($A57,'K-Wallet'!$A$1:$M$5000,0,FALSE)),"NOT VALID")</f>
        <v>10000</v>
      </c>
      <c r="U57">
        <f>IFERROR(IFERROR(VLOOKUP($A57,'K-NETT'!$A$1:$AF$37898,19,FALSE),VLOOKUP($A57,'K-Wallet'!$A$1:$M$5000,0,FALSE)),"NOT VALID")</f>
        <v>0</v>
      </c>
      <c r="V57">
        <f>IFERROR(IFERROR(VLOOKUP($A57,'K-NETT'!$A$1:$AF$37898,20,FALSE),VLOOKUP($A57,'K-Wallet'!$A$1:$M$5000,0,FALSE)),"NOT VALID")</f>
        <v>0</v>
      </c>
      <c r="W57">
        <f>IFERROR(IFERROR(VLOOKUP($A57,'K-NETT'!$A$1:$AF$37898,22,FALSE),VLOOKUP($A57,'K-Wallet'!$A$1:$M$5000,0,FALSE)),"NOT VALID")</f>
        <v>0</v>
      </c>
      <c r="X57">
        <f>IFERROR(IFERROR(VLOOKUP($A57,'K-NETT'!$A$1:$AF$37898,23,FALSE),VLOOKUP($A57,'K-Wallet'!$A$1:$M$5000,0,FALSE)),"NOT VALID")</f>
        <v>0</v>
      </c>
      <c r="Y57">
        <f>IFERROR(IFERROR(VLOOKUP($A57,'K-NETT'!$A$1:$AF$37898,26,FALSE),VLOOKUP($A57,'K-Wallet'!$A$1:$M$5000,0,FALSE)),"NOT VALID")</f>
        <v>1440650</v>
      </c>
      <c r="Z57">
        <f>IFERROR(IFERROR(VLOOKUP($A57,'K-NETT'!$A$1:$AF$37898,30,FALSE),VLOOKUP($A57,'K-Wallet'!$A$1:$M$5000,11,FALSE)),"NOT VALID")</f>
        <v>0</v>
      </c>
      <c r="AA57" s="31">
        <f t="shared" si="1"/>
        <v>0</v>
      </c>
    </row>
    <row r="58" spans="1:27" x14ac:dyDescent="0.25">
      <c r="A58" t="str">
        <f t="shared" si="0"/>
        <v>1254416231</v>
      </c>
      <c r="B58">
        <v>49</v>
      </c>
      <c r="C58">
        <v>1254416231</v>
      </c>
      <c r="D58" t="s">
        <v>42</v>
      </c>
      <c r="E58" t="s">
        <v>43</v>
      </c>
      <c r="F58">
        <v>492650</v>
      </c>
      <c r="G58" s="2">
        <v>44106</v>
      </c>
      <c r="H58" s="3">
        <v>0.49818287037037035</v>
      </c>
      <c r="I58" t="s">
        <v>44</v>
      </c>
      <c r="J58">
        <v>-80105003001</v>
      </c>
      <c r="K58" s="4" t="s">
        <v>101</v>
      </c>
      <c r="N58" t="str">
        <f>IFERROR(IFERROR(VLOOKUP($A58,'K-NETT'!$A$1:$AF$37898,1,FALSE),VLOOKUP($A58,'K-Wallet'!$A$1:$M$5000,1,FALSE)),"NOT VALID")</f>
        <v>1254416231</v>
      </c>
      <c r="O58" t="str">
        <f>IFERROR(IFERROR(VLOOKUP($A58,'K-NETT'!$A$1:$AF$37898,11,FALSE),VLOOKUP($A58,'K-Wallet'!$A$1:$M$5000,0,FALSE)),"NOT VALID")</f>
        <v>CNE2010001356</v>
      </c>
      <c r="P58" t="str">
        <f>IFERROR(IFERROR(VLOOKUP($A58,'K-NETT'!$A$1:$AF$37898,14,FALSE),VLOOKUP($A58,'K-Wallet'!$A$1:$M$5000,8,FALSE)),"NOT VALID")</f>
        <v>IDSPAAB38335</v>
      </c>
      <c r="Q58" t="str">
        <f>IFERROR(IFERROR(VLOOKUP($A58,'K-NETT'!$A$1:$AF$37898,15,FALSE),VLOOKUP($A58,'K-Wallet'!$A$1:$M$5000,9,FALSE)),"NOT VALID")</f>
        <v>SITI ZURIA HANDAYANI</v>
      </c>
      <c r="R58">
        <f>IFERROR(IFERROR(VLOOKUP($A58,'K-NETT'!$A$1:$AF$37898,16,FALSE),VLOOKUP($A58,'K-Wallet'!$A$1:$M$5000,0,FALSE)),"NOT VALID")</f>
        <v>474000</v>
      </c>
      <c r="S58">
        <f>IFERROR(IFERROR(VLOOKUP($A58,'K-NETT'!$A$1:$AF$37898,17,FALSE),VLOOKUP($A58,'K-Wallet'!$A$1:$M$5000,0,FALSE)),"NOT VALID")</f>
        <v>6650</v>
      </c>
      <c r="T58">
        <f>IFERROR(IFERROR(VLOOKUP($A58,'K-NETT'!$A$1:$AF$37898,18,FALSE),VLOOKUP($A58,'K-Wallet'!$A$1:$M$5000,0,FALSE)),"NOT VALID")</f>
        <v>12000</v>
      </c>
      <c r="U58">
        <f>IFERROR(IFERROR(VLOOKUP($A58,'K-NETT'!$A$1:$AF$37898,19,FALSE),VLOOKUP($A58,'K-Wallet'!$A$1:$M$5000,0,FALSE)),"NOT VALID")</f>
        <v>0</v>
      </c>
      <c r="V58">
        <f>IFERROR(IFERROR(VLOOKUP($A58,'K-NETT'!$A$1:$AF$37898,20,FALSE),VLOOKUP($A58,'K-Wallet'!$A$1:$M$5000,0,FALSE)),"NOT VALID")</f>
        <v>0</v>
      </c>
      <c r="W58">
        <f>IFERROR(IFERROR(VLOOKUP($A58,'K-NETT'!$A$1:$AF$37898,22,FALSE),VLOOKUP($A58,'K-Wallet'!$A$1:$M$5000,0,FALSE)),"NOT VALID")</f>
        <v>0</v>
      </c>
      <c r="X58">
        <f>IFERROR(IFERROR(VLOOKUP($A58,'K-NETT'!$A$1:$AF$37898,23,FALSE),VLOOKUP($A58,'K-Wallet'!$A$1:$M$5000,0,FALSE)),"NOT VALID")</f>
        <v>0</v>
      </c>
      <c r="Y58">
        <f>IFERROR(IFERROR(VLOOKUP($A58,'K-NETT'!$A$1:$AF$37898,26,FALSE),VLOOKUP($A58,'K-Wallet'!$A$1:$M$5000,0,FALSE)),"NOT VALID")</f>
        <v>492650</v>
      </c>
      <c r="Z58">
        <f>IFERROR(IFERROR(VLOOKUP($A58,'K-NETT'!$A$1:$AF$37898,30,FALSE),VLOOKUP($A58,'K-Wallet'!$A$1:$M$5000,11,FALSE)),"NOT VALID")</f>
        <v>0</v>
      </c>
      <c r="AA58" s="31">
        <f t="shared" si="1"/>
        <v>0</v>
      </c>
    </row>
    <row r="59" spans="1:27" x14ac:dyDescent="0.25">
      <c r="A59" t="str">
        <f t="shared" si="0"/>
        <v>1207416128</v>
      </c>
      <c r="B59">
        <v>50</v>
      </c>
      <c r="C59">
        <v>1207416128</v>
      </c>
      <c r="D59" t="s">
        <v>42</v>
      </c>
      <c r="E59" t="s">
        <v>43</v>
      </c>
      <c r="F59">
        <v>1200650</v>
      </c>
      <c r="G59" s="2">
        <v>44106</v>
      </c>
      <c r="H59" s="3">
        <v>0.51466435185185189</v>
      </c>
      <c r="I59" t="s">
        <v>44</v>
      </c>
      <c r="J59">
        <v>-80113167001</v>
      </c>
      <c r="K59" s="4" t="s">
        <v>101</v>
      </c>
      <c r="N59" t="str">
        <f>IFERROR(IFERROR(VLOOKUP($A59,'K-NETT'!$A$1:$AF$37898,1,FALSE),VLOOKUP($A59,'K-Wallet'!$A$1:$M$5000,1,FALSE)),"NOT VALID")</f>
        <v>1207416128</v>
      </c>
      <c r="O59" t="str">
        <f>IFERROR(IFERROR(VLOOKUP($A59,'K-NETT'!$A$1:$AF$37898,11,FALSE),VLOOKUP($A59,'K-Wallet'!$A$1:$M$5000,0,FALSE)),"NOT VALID")</f>
        <v>CNE2010001359</v>
      </c>
      <c r="P59" t="str">
        <f>IFERROR(IFERROR(VLOOKUP($A59,'K-NETT'!$A$1:$AF$37898,14,FALSE),VLOOKUP($A59,'K-Wallet'!$A$1:$M$5000,8,FALSE)),"NOT VALID")</f>
        <v>IDRUAHA03972</v>
      </c>
      <c r="Q59" t="str">
        <f>IFERROR(IFERROR(VLOOKUP($A59,'K-NETT'!$A$1:$AF$37898,15,FALSE),VLOOKUP($A59,'K-Wallet'!$A$1:$M$5000,9,FALSE)),"NOT VALID")</f>
        <v>DEUDEU DESMIATI</v>
      </c>
      <c r="R59">
        <f>IFERROR(IFERROR(VLOOKUP($A59,'K-NETT'!$A$1:$AF$37898,16,FALSE),VLOOKUP($A59,'K-Wallet'!$A$1:$M$5000,0,FALSE)),"NOT VALID")</f>
        <v>1163000</v>
      </c>
      <c r="S59">
        <f>IFERROR(IFERROR(VLOOKUP($A59,'K-NETT'!$A$1:$AF$37898,17,FALSE),VLOOKUP($A59,'K-Wallet'!$A$1:$M$5000,0,FALSE)),"NOT VALID")</f>
        <v>6650</v>
      </c>
      <c r="T59">
        <f>IFERROR(IFERROR(VLOOKUP($A59,'K-NETT'!$A$1:$AF$37898,18,FALSE),VLOOKUP($A59,'K-Wallet'!$A$1:$M$5000,0,FALSE)),"NOT VALID")</f>
        <v>31000</v>
      </c>
      <c r="U59">
        <f>IFERROR(IFERROR(VLOOKUP($A59,'K-NETT'!$A$1:$AF$37898,19,FALSE),VLOOKUP($A59,'K-Wallet'!$A$1:$M$5000,0,FALSE)),"NOT VALID")</f>
        <v>0</v>
      </c>
      <c r="V59">
        <f>IFERROR(IFERROR(VLOOKUP($A59,'K-NETT'!$A$1:$AF$37898,20,FALSE),VLOOKUP($A59,'K-Wallet'!$A$1:$M$5000,0,FALSE)),"NOT VALID")</f>
        <v>0</v>
      </c>
      <c r="W59">
        <f>IFERROR(IFERROR(VLOOKUP($A59,'K-NETT'!$A$1:$AF$37898,22,FALSE),VLOOKUP($A59,'K-Wallet'!$A$1:$M$5000,0,FALSE)),"NOT VALID")</f>
        <v>0</v>
      </c>
      <c r="X59">
        <f>IFERROR(IFERROR(VLOOKUP($A59,'K-NETT'!$A$1:$AF$37898,23,FALSE),VLOOKUP($A59,'K-Wallet'!$A$1:$M$5000,0,FALSE)),"NOT VALID")</f>
        <v>0</v>
      </c>
      <c r="Y59">
        <f>IFERROR(IFERROR(VLOOKUP($A59,'K-NETT'!$A$1:$AF$37898,26,FALSE),VLOOKUP($A59,'K-Wallet'!$A$1:$M$5000,0,FALSE)),"NOT VALID")</f>
        <v>1200650</v>
      </c>
      <c r="Z59">
        <f>IFERROR(IFERROR(VLOOKUP($A59,'K-NETT'!$A$1:$AF$37898,30,FALSE),VLOOKUP($A59,'K-Wallet'!$A$1:$M$5000,11,FALSE)),"NOT VALID")</f>
        <v>0</v>
      </c>
      <c r="AA59" s="31">
        <f t="shared" si="1"/>
        <v>0</v>
      </c>
    </row>
    <row r="60" spans="1:27" x14ac:dyDescent="0.25">
      <c r="A60" t="str">
        <f t="shared" si="0"/>
        <v>1800616771</v>
      </c>
      <c r="B60">
        <v>51</v>
      </c>
      <c r="C60">
        <v>1800616771</v>
      </c>
      <c r="D60" t="s">
        <v>42</v>
      </c>
      <c r="E60" t="s">
        <v>43</v>
      </c>
      <c r="F60">
        <v>490650</v>
      </c>
      <c r="G60" s="2">
        <v>44106</v>
      </c>
      <c r="H60" s="3">
        <v>0.51555555555555554</v>
      </c>
      <c r="I60" t="s">
        <v>44</v>
      </c>
      <c r="J60">
        <v>-80113445901</v>
      </c>
      <c r="K60" s="4" t="s">
        <v>101</v>
      </c>
      <c r="N60" t="str">
        <f>IFERROR(IFERROR(VLOOKUP($A60,'K-NETT'!$A$1:$AF$37898,1,FALSE),VLOOKUP($A60,'K-Wallet'!$A$1:$M$5000,1,FALSE)),"NOT VALID")</f>
        <v>1800616771</v>
      </c>
      <c r="O60" t="str">
        <f>IFERROR(IFERROR(VLOOKUP($A60,'K-NETT'!$A$1:$AF$37898,11,FALSE),VLOOKUP($A60,'K-Wallet'!$A$1:$M$5000,0,FALSE)),"NOT VALID")</f>
        <v>CNE2010001361</v>
      </c>
      <c r="P60" t="str">
        <f>IFERROR(IFERROR(VLOOKUP($A60,'K-NETT'!$A$1:$AF$37898,14,FALSE),VLOOKUP($A60,'K-Wallet'!$A$1:$M$5000,8,FALSE)),"NOT VALID")</f>
        <v>IDBNAGA07140</v>
      </c>
      <c r="Q60" t="str">
        <f>IFERROR(IFERROR(VLOOKUP($A60,'K-NETT'!$A$1:$AF$37898,15,FALSE),VLOOKUP($A60,'K-Wallet'!$A$1:$M$5000,9,FALSE)),"NOT VALID")</f>
        <v>AYU OKTAVIANI</v>
      </c>
      <c r="R60">
        <f>IFERROR(IFERROR(VLOOKUP($A60,'K-NETT'!$A$1:$AF$37898,16,FALSE),VLOOKUP($A60,'K-Wallet'!$A$1:$M$5000,0,FALSE)),"NOT VALID")</f>
        <v>474000</v>
      </c>
      <c r="S60">
        <f>IFERROR(IFERROR(VLOOKUP($A60,'K-NETT'!$A$1:$AF$37898,17,FALSE),VLOOKUP($A60,'K-Wallet'!$A$1:$M$5000,0,FALSE)),"NOT VALID")</f>
        <v>6650</v>
      </c>
      <c r="T60">
        <f>IFERROR(IFERROR(VLOOKUP($A60,'K-NETT'!$A$1:$AF$37898,18,FALSE),VLOOKUP($A60,'K-Wallet'!$A$1:$M$5000,0,FALSE)),"NOT VALID")</f>
        <v>10000</v>
      </c>
      <c r="U60">
        <f>IFERROR(IFERROR(VLOOKUP($A60,'K-NETT'!$A$1:$AF$37898,19,FALSE),VLOOKUP($A60,'K-Wallet'!$A$1:$M$5000,0,FALSE)),"NOT VALID")</f>
        <v>0</v>
      </c>
      <c r="V60">
        <f>IFERROR(IFERROR(VLOOKUP($A60,'K-NETT'!$A$1:$AF$37898,20,FALSE),VLOOKUP($A60,'K-Wallet'!$A$1:$M$5000,0,FALSE)),"NOT VALID")</f>
        <v>0</v>
      </c>
      <c r="W60">
        <f>IFERROR(IFERROR(VLOOKUP($A60,'K-NETT'!$A$1:$AF$37898,22,FALSE),VLOOKUP($A60,'K-Wallet'!$A$1:$M$5000,0,FALSE)),"NOT VALID")</f>
        <v>0</v>
      </c>
      <c r="X60">
        <f>IFERROR(IFERROR(VLOOKUP($A60,'K-NETT'!$A$1:$AF$37898,23,FALSE),VLOOKUP($A60,'K-Wallet'!$A$1:$M$5000,0,FALSE)),"NOT VALID")</f>
        <v>0</v>
      </c>
      <c r="Y60">
        <f>IFERROR(IFERROR(VLOOKUP($A60,'K-NETT'!$A$1:$AF$37898,26,FALSE),VLOOKUP($A60,'K-Wallet'!$A$1:$M$5000,0,FALSE)),"NOT VALID")</f>
        <v>490650</v>
      </c>
      <c r="Z60">
        <f>IFERROR(IFERROR(VLOOKUP($A60,'K-NETT'!$A$1:$AF$37898,30,FALSE),VLOOKUP($A60,'K-Wallet'!$A$1:$M$5000,11,FALSE)),"NOT VALID")</f>
        <v>0</v>
      </c>
      <c r="AA60" s="31">
        <f t="shared" si="1"/>
        <v>0</v>
      </c>
    </row>
    <row r="61" spans="1:27" x14ac:dyDescent="0.25">
      <c r="A61" t="str">
        <f t="shared" si="0"/>
        <v>1644616721</v>
      </c>
      <c r="B61">
        <v>52</v>
      </c>
      <c r="C61">
        <v>1644616721</v>
      </c>
      <c r="D61" t="s">
        <v>42</v>
      </c>
      <c r="E61" t="s">
        <v>43</v>
      </c>
      <c r="F61">
        <v>966650</v>
      </c>
      <c r="G61" s="2">
        <v>44106</v>
      </c>
      <c r="H61" s="3">
        <v>0.52209490740740738</v>
      </c>
      <c r="I61" t="s">
        <v>44</v>
      </c>
      <c r="J61">
        <v>-80116872001</v>
      </c>
      <c r="K61" s="4" t="s">
        <v>101</v>
      </c>
      <c r="N61" t="str">
        <f>IFERROR(IFERROR(VLOOKUP($A61,'K-NETT'!$A$1:$AF$37898,1,FALSE),VLOOKUP($A61,'K-Wallet'!$A$1:$M$5000,1,FALSE)),"NOT VALID")</f>
        <v>1644616721</v>
      </c>
      <c r="O61" t="str">
        <f>IFERROR(IFERROR(VLOOKUP($A61,'K-NETT'!$A$1:$AF$37898,11,FALSE),VLOOKUP($A61,'K-Wallet'!$A$1:$M$5000,0,FALSE)),"NOT VALID")</f>
        <v>CNE2010001364</v>
      </c>
      <c r="P61" t="str">
        <f>IFERROR(IFERROR(VLOOKUP($A61,'K-NETT'!$A$1:$AF$37898,14,FALSE),VLOOKUP($A61,'K-Wallet'!$A$1:$M$5000,8,FALSE)),"NOT VALID")</f>
        <v>IDSPAAB33147</v>
      </c>
      <c r="Q61" t="str">
        <f>IFERROR(IFERROR(VLOOKUP($A61,'K-NETT'!$A$1:$AF$37898,15,FALSE),VLOOKUP($A61,'K-Wallet'!$A$1:$M$5000,9,FALSE)),"NOT VALID")</f>
        <v>ASEP RONY RUBIYANSAH</v>
      </c>
      <c r="R61">
        <f>IFERROR(IFERROR(VLOOKUP($A61,'K-NETT'!$A$1:$AF$37898,16,FALSE),VLOOKUP($A61,'K-Wallet'!$A$1:$M$5000,0,FALSE)),"NOT VALID")</f>
        <v>950000</v>
      </c>
      <c r="S61">
        <f>IFERROR(IFERROR(VLOOKUP($A61,'K-NETT'!$A$1:$AF$37898,17,FALSE),VLOOKUP($A61,'K-Wallet'!$A$1:$M$5000,0,FALSE)),"NOT VALID")</f>
        <v>6650</v>
      </c>
      <c r="T61">
        <f>IFERROR(IFERROR(VLOOKUP($A61,'K-NETT'!$A$1:$AF$37898,18,FALSE),VLOOKUP($A61,'K-Wallet'!$A$1:$M$5000,0,FALSE)),"NOT VALID")</f>
        <v>10000</v>
      </c>
      <c r="U61">
        <f>IFERROR(IFERROR(VLOOKUP($A61,'K-NETT'!$A$1:$AF$37898,19,FALSE),VLOOKUP($A61,'K-Wallet'!$A$1:$M$5000,0,FALSE)),"NOT VALID")</f>
        <v>0</v>
      </c>
      <c r="V61">
        <f>IFERROR(IFERROR(VLOOKUP($A61,'K-NETT'!$A$1:$AF$37898,20,FALSE),VLOOKUP($A61,'K-Wallet'!$A$1:$M$5000,0,FALSE)),"NOT VALID")</f>
        <v>0</v>
      </c>
      <c r="W61">
        <f>IFERROR(IFERROR(VLOOKUP($A61,'K-NETT'!$A$1:$AF$37898,22,FALSE),VLOOKUP($A61,'K-Wallet'!$A$1:$M$5000,0,FALSE)),"NOT VALID")</f>
        <v>0</v>
      </c>
      <c r="X61">
        <f>IFERROR(IFERROR(VLOOKUP($A61,'K-NETT'!$A$1:$AF$37898,23,FALSE),VLOOKUP($A61,'K-Wallet'!$A$1:$M$5000,0,FALSE)),"NOT VALID")</f>
        <v>0</v>
      </c>
      <c r="Y61">
        <f>IFERROR(IFERROR(VLOOKUP($A61,'K-NETT'!$A$1:$AF$37898,26,FALSE),VLOOKUP($A61,'K-Wallet'!$A$1:$M$5000,0,FALSE)),"NOT VALID")</f>
        <v>966650</v>
      </c>
      <c r="Z61">
        <f>IFERROR(IFERROR(VLOOKUP($A61,'K-NETT'!$A$1:$AF$37898,30,FALSE),VLOOKUP($A61,'K-Wallet'!$A$1:$M$5000,11,FALSE)),"NOT VALID")</f>
        <v>0</v>
      </c>
      <c r="AA61" s="31">
        <f t="shared" si="1"/>
        <v>0</v>
      </c>
    </row>
    <row r="62" spans="1:27" x14ac:dyDescent="0.25">
      <c r="A62" t="str">
        <f t="shared" si="0"/>
        <v>1857616566</v>
      </c>
      <c r="B62">
        <v>53</v>
      </c>
      <c r="C62">
        <v>1857616566</v>
      </c>
      <c r="D62" t="s">
        <v>42</v>
      </c>
      <c r="E62" t="s">
        <v>43</v>
      </c>
      <c r="F62">
        <v>1660650</v>
      </c>
      <c r="G62" s="2">
        <v>44106</v>
      </c>
      <c r="H62" s="3">
        <v>0.5239583333333333</v>
      </c>
      <c r="I62" t="s">
        <v>44</v>
      </c>
      <c r="J62">
        <v>-80117938501</v>
      </c>
      <c r="K62" s="4" t="s">
        <v>101</v>
      </c>
      <c r="N62" t="str">
        <f>IFERROR(IFERROR(VLOOKUP($A62,'K-NETT'!$A$1:$AF$37898,1,FALSE),VLOOKUP($A62,'K-Wallet'!$A$1:$M$5000,1,FALSE)),"NOT VALID")</f>
        <v>NOT VALID</v>
      </c>
      <c r="O62" t="str">
        <f>IFERROR(IFERROR(VLOOKUP($A62,'K-NETT'!$A$1:$AF$37898,11,FALSE),VLOOKUP($A62,'K-Wallet'!$A$1:$M$5000,0,FALSE)),"NOT VALID")</f>
        <v>NOT VALID</v>
      </c>
      <c r="P62" t="str">
        <f>IFERROR(IFERROR(VLOOKUP($A62,'K-NETT'!$A$1:$AF$37898,14,FALSE),VLOOKUP($A62,'K-Wallet'!$A$1:$M$5000,8,FALSE)),"NOT VALID")</f>
        <v>NOT VALID</v>
      </c>
      <c r="Q62" t="str">
        <f>IFERROR(IFERROR(VLOOKUP($A62,'K-NETT'!$A$1:$AF$37898,15,FALSE),VLOOKUP($A62,'K-Wallet'!$A$1:$M$5000,9,FALSE)),"NOT VALID")</f>
        <v>NOT VALID</v>
      </c>
      <c r="R62" t="str">
        <f>IFERROR(IFERROR(VLOOKUP($A62,'K-NETT'!$A$1:$AF$37898,16,FALSE),VLOOKUP($A62,'K-Wallet'!$A$1:$M$5000,0,FALSE)),"NOT VALID")</f>
        <v>NOT VALID</v>
      </c>
      <c r="S62" t="str">
        <f>IFERROR(IFERROR(VLOOKUP($A62,'K-NETT'!$A$1:$AF$37898,17,FALSE),VLOOKUP($A62,'K-Wallet'!$A$1:$M$5000,0,FALSE)),"NOT VALID")</f>
        <v>NOT VALID</v>
      </c>
      <c r="T62" t="str">
        <f>IFERROR(IFERROR(VLOOKUP($A62,'K-NETT'!$A$1:$AF$37898,18,FALSE),VLOOKUP($A62,'K-Wallet'!$A$1:$M$5000,0,FALSE)),"NOT VALID")</f>
        <v>NOT VALID</v>
      </c>
      <c r="U62" t="str">
        <f>IFERROR(IFERROR(VLOOKUP($A62,'K-NETT'!$A$1:$AF$37898,19,FALSE),VLOOKUP($A62,'K-Wallet'!$A$1:$M$5000,0,FALSE)),"NOT VALID")</f>
        <v>NOT VALID</v>
      </c>
      <c r="V62" t="str">
        <f>IFERROR(IFERROR(VLOOKUP($A62,'K-NETT'!$A$1:$AF$37898,20,FALSE),VLOOKUP($A62,'K-Wallet'!$A$1:$M$5000,0,FALSE)),"NOT VALID")</f>
        <v>NOT VALID</v>
      </c>
      <c r="W62" t="str">
        <f>IFERROR(IFERROR(VLOOKUP($A62,'K-NETT'!$A$1:$AF$37898,22,FALSE),VLOOKUP($A62,'K-Wallet'!$A$1:$M$5000,0,FALSE)),"NOT VALID")</f>
        <v>NOT VALID</v>
      </c>
      <c r="X62" t="str">
        <f>IFERROR(IFERROR(VLOOKUP($A62,'K-NETT'!$A$1:$AF$37898,23,FALSE),VLOOKUP($A62,'K-Wallet'!$A$1:$M$5000,0,FALSE)),"NOT VALID")</f>
        <v>NOT VALID</v>
      </c>
      <c r="Y62" t="str">
        <f>IFERROR(IFERROR(VLOOKUP($A62,'K-NETT'!$A$1:$AF$37898,26,FALSE),VLOOKUP($A62,'K-Wallet'!$A$1:$M$5000,0,FALSE)),"NOT VALID")</f>
        <v>NOT VALID</v>
      </c>
      <c r="Z62" t="str">
        <f>IFERROR(IFERROR(VLOOKUP($A62,'K-NETT'!$A$1:$AF$37898,30,FALSE),VLOOKUP($A62,'K-Wallet'!$A$1:$M$5000,11,FALSE)),"NOT VALID")</f>
        <v>NOT VALID</v>
      </c>
      <c r="AA62" s="31" t="e">
        <f t="shared" si="1"/>
        <v>#VALUE!</v>
      </c>
    </row>
    <row r="63" spans="1:27" x14ac:dyDescent="0.25">
      <c r="A63" t="str">
        <f t="shared" si="0"/>
        <v>1069616995</v>
      </c>
      <c r="B63">
        <v>54</v>
      </c>
      <c r="C63">
        <v>1069616995</v>
      </c>
      <c r="D63" t="s">
        <v>42</v>
      </c>
      <c r="E63" t="s">
        <v>43</v>
      </c>
      <c r="F63">
        <v>490650</v>
      </c>
      <c r="G63" s="2">
        <v>44106</v>
      </c>
      <c r="H63" s="3">
        <v>0.52571759259259265</v>
      </c>
      <c r="I63" t="s">
        <v>44</v>
      </c>
      <c r="J63">
        <v>-80118850901</v>
      </c>
      <c r="K63" s="4" t="s">
        <v>101</v>
      </c>
      <c r="N63" t="str">
        <f>IFERROR(IFERROR(VLOOKUP($A63,'K-NETT'!$A$1:$AF$37898,1,FALSE),VLOOKUP($A63,'K-Wallet'!$A$1:$M$5000,1,FALSE)),"NOT VALID")</f>
        <v>1069616995</v>
      </c>
      <c r="O63" t="str">
        <f>IFERROR(IFERROR(VLOOKUP($A63,'K-NETT'!$A$1:$AF$37898,11,FALSE),VLOOKUP($A63,'K-Wallet'!$A$1:$M$5000,0,FALSE)),"NOT VALID")</f>
        <v>CNE2010001368</v>
      </c>
      <c r="P63" t="str">
        <f>IFERROR(IFERROR(VLOOKUP($A63,'K-NETT'!$A$1:$AF$37898,14,FALSE),VLOOKUP($A63,'K-Wallet'!$A$1:$M$5000,8,FALSE)),"NOT VALID")</f>
        <v>IDBNALA03527</v>
      </c>
      <c r="Q63" t="str">
        <f>IFERROR(IFERROR(VLOOKUP($A63,'K-NETT'!$A$1:$AF$37898,15,FALSE),VLOOKUP($A63,'K-Wallet'!$A$1:$M$5000,9,FALSE)),"NOT VALID")</f>
        <v>LUSIA SEPTIANA</v>
      </c>
      <c r="R63">
        <f>IFERROR(IFERROR(VLOOKUP($A63,'K-NETT'!$A$1:$AF$37898,16,FALSE),VLOOKUP($A63,'K-Wallet'!$A$1:$M$5000,0,FALSE)),"NOT VALID")</f>
        <v>474000</v>
      </c>
      <c r="S63">
        <f>IFERROR(IFERROR(VLOOKUP($A63,'K-NETT'!$A$1:$AF$37898,17,FALSE),VLOOKUP($A63,'K-Wallet'!$A$1:$M$5000,0,FALSE)),"NOT VALID")</f>
        <v>6650</v>
      </c>
      <c r="T63">
        <f>IFERROR(IFERROR(VLOOKUP($A63,'K-NETT'!$A$1:$AF$37898,18,FALSE),VLOOKUP($A63,'K-Wallet'!$A$1:$M$5000,0,FALSE)),"NOT VALID")</f>
        <v>10000</v>
      </c>
      <c r="U63">
        <f>IFERROR(IFERROR(VLOOKUP($A63,'K-NETT'!$A$1:$AF$37898,19,FALSE),VLOOKUP($A63,'K-Wallet'!$A$1:$M$5000,0,FALSE)),"NOT VALID")</f>
        <v>0</v>
      </c>
      <c r="V63">
        <f>IFERROR(IFERROR(VLOOKUP($A63,'K-NETT'!$A$1:$AF$37898,20,FALSE),VLOOKUP($A63,'K-Wallet'!$A$1:$M$5000,0,FALSE)),"NOT VALID")</f>
        <v>0</v>
      </c>
      <c r="W63">
        <f>IFERROR(IFERROR(VLOOKUP($A63,'K-NETT'!$A$1:$AF$37898,22,FALSE),VLOOKUP($A63,'K-Wallet'!$A$1:$M$5000,0,FALSE)),"NOT VALID")</f>
        <v>0</v>
      </c>
      <c r="X63">
        <f>IFERROR(IFERROR(VLOOKUP($A63,'K-NETT'!$A$1:$AF$37898,23,FALSE),VLOOKUP($A63,'K-Wallet'!$A$1:$M$5000,0,FALSE)),"NOT VALID")</f>
        <v>0</v>
      </c>
      <c r="Y63">
        <f>IFERROR(IFERROR(VLOOKUP($A63,'K-NETT'!$A$1:$AF$37898,26,FALSE),VLOOKUP($A63,'K-Wallet'!$A$1:$M$5000,0,FALSE)),"NOT VALID")</f>
        <v>490650</v>
      </c>
      <c r="Z63">
        <f>IFERROR(IFERROR(VLOOKUP($A63,'K-NETT'!$A$1:$AF$37898,30,FALSE),VLOOKUP($A63,'K-Wallet'!$A$1:$M$5000,11,FALSE)),"NOT VALID")</f>
        <v>0</v>
      </c>
      <c r="AA63" s="31">
        <f t="shared" si="1"/>
        <v>0</v>
      </c>
    </row>
    <row r="64" spans="1:27" x14ac:dyDescent="0.25">
      <c r="A64" t="str">
        <f t="shared" si="0"/>
        <v>1960716172</v>
      </c>
      <c r="B64">
        <v>55</v>
      </c>
      <c r="C64">
        <v>1960716172</v>
      </c>
      <c r="D64" t="s">
        <v>42</v>
      </c>
      <c r="E64" t="s">
        <v>43</v>
      </c>
      <c r="F64">
        <v>974650</v>
      </c>
      <c r="G64" s="2">
        <v>44106</v>
      </c>
      <c r="H64" s="3">
        <v>0.52732638888888894</v>
      </c>
      <c r="I64" t="s">
        <v>44</v>
      </c>
      <c r="J64">
        <v>-80119716301</v>
      </c>
      <c r="K64" s="4" t="s">
        <v>101</v>
      </c>
      <c r="N64" t="str">
        <f>IFERROR(IFERROR(VLOOKUP($A64,'K-NETT'!$A$1:$AF$37898,1,FALSE),VLOOKUP($A64,'K-Wallet'!$A$1:$M$5000,1,FALSE)),"NOT VALID")</f>
        <v>1960716172</v>
      </c>
      <c r="O64" t="str">
        <f>IFERROR(IFERROR(VLOOKUP($A64,'K-NETT'!$A$1:$AF$37898,11,FALSE),VLOOKUP($A64,'K-Wallet'!$A$1:$M$5000,0,FALSE)),"NOT VALID")</f>
        <v>CNE2010001369</v>
      </c>
      <c r="P64" t="str">
        <f>IFERROR(IFERROR(VLOOKUP($A64,'K-NETT'!$A$1:$AF$37898,14,FALSE),VLOOKUP($A64,'K-Wallet'!$A$1:$M$5000,8,FALSE)),"NOT VALID")</f>
        <v>IDJTAAA08254</v>
      </c>
      <c r="Q64" t="str">
        <f>IFERROR(IFERROR(VLOOKUP($A64,'K-NETT'!$A$1:$AF$37898,15,FALSE),VLOOKUP($A64,'K-Wallet'!$A$1:$M$5000,9,FALSE)),"NOT VALID")</f>
        <v>AFRIYANI</v>
      </c>
      <c r="R64">
        <f>IFERROR(IFERROR(VLOOKUP($A64,'K-NETT'!$A$1:$AF$37898,16,FALSE),VLOOKUP($A64,'K-Wallet'!$A$1:$M$5000,0,FALSE)),"NOT VALID")</f>
        <v>960000</v>
      </c>
      <c r="S64">
        <f>IFERROR(IFERROR(VLOOKUP($A64,'K-NETT'!$A$1:$AF$37898,17,FALSE),VLOOKUP($A64,'K-Wallet'!$A$1:$M$5000,0,FALSE)),"NOT VALID")</f>
        <v>6650</v>
      </c>
      <c r="T64">
        <f>IFERROR(IFERROR(VLOOKUP($A64,'K-NETT'!$A$1:$AF$37898,18,FALSE),VLOOKUP($A64,'K-Wallet'!$A$1:$M$5000,0,FALSE)),"NOT VALID")</f>
        <v>8000</v>
      </c>
      <c r="U64">
        <f>IFERROR(IFERROR(VLOOKUP($A64,'K-NETT'!$A$1:$AF$37898,19,FALSE),VLOOKUP($A64,'K-Wallet'!$A$1:$M$5000,0,FALSE)),"NOT VALID")</f>
        <v>0</v>
      </c>
      <c r="V64">
        <f>IFERROR(IFERROR(VLOOKUP($A64,'K-NETT'!$A$1:$AF$37898,20,FALSE),VLOOKUP($A64,'K-Wallet'!$A$1:$M$5000,0,FALSE)),"NOT VALID")</f>
        <v>0</v>
      </c>
      <c r="W64">
        <f>IFERROR(IFERROR(VLOOKUP($A64,'K-NETT'!$A$1:$AF$37898,22,FALSE),VLOOKUP($A64,'K-Wallet'!$A$1:$M$5000,0,FALSE)),"NOT VALID")</f>
        <v>0</v>
      </c>
      <c r="X64">
        <f>IFERROR(IFERROR(VLOOKUP($A64,'K-NETT'!$A$1:$AF$37898,23,FALSE),VLOOKUP($A64,'K-Wallet'!$A$1:$M$5000,0,FALSE)),"NOT VALID")</f>
        <v>0</v>
      </c>
      <c r="Y64">
        <f>IFERROR(IFERROR(VLOOKUP($A64,'K-NETT'!$A$1:$AF$37898,26,FALSE),VLOOKUP($A64,'K-Wallet'!$A$1:$M$5000,0,FALSE)),"NOT VALID")</f>
        <v>974650</v>
      </c>
      <c r="Z64">
        <f>IFERROR(IFERROR(VLOOKUP($A64,'K-NETT'!$A$1:$AF$37898,30,FALSE),VLOOKUP($A64,'K-Wallet'!$A$1:$M$5000,11,FALSE)),"NOT VALID")</f>
        <v>0</v>
      </c>
      <c r="AA64" s="31">
        <f t="shared" si="1"/>
        <v>0</v>
      </c>
    </row>
    <row r="65" spans="1:27" x14ac:dyDescent="0.25">
      <c r="A65" t="str">
        <f t="shared" si="0"/>
        <v>1869616926</v>
      </c>
      <c r="B65">
        <v>56</v>
      </c>
      <c r="C65">
        <v>1869616926</v>
      </c>
      <c r="D65" t="s">
        <v>42</v>
      </c>
      <c r="E65" t="s">
        <v>43</v>
      </c>
      <c r="F65">
        <v>956650</v>
      </c>
      <c r="G65" s="2">
        <v>44106</v>
      </c>
      <c r="H65" s="3">
        <v>0.52905092592592595</v>
      </c>
      <c r="I65" t="s">
        <v>44</v>
      </c>
      <c r="J65">
        <v>-80120697901</v>
      </c>
      <c r="K65" s="4" t="s">
        <v>101</v>
      </c>
      <c r="N65" t="str">
        <f>IFERROR(IFERROR(VLOOKUP($A65,'K-NETT'!$A$1:$AF$37898,1,FALSE),VLOOKUP($A65,'K-Wallet'!$A$1:$M$5000,1,FALSE)),"NOT VALID")</f>
        <v>1869616926</v>
      </c>
      <c r="O65" t="str">
        <f>IFERROR(IFERROR(VLOOKUP($A65,'K-NETT'!$A$1:$AF$37898,11,FALSE),VLOOKUP($A65,'K-Wallet'!$A$1:$M$5000,0,FALSE)),"NOT VALID")</f>
        <v>CNE2010001370</v>
      </c>
      <c r="P65" t="str">
        <f>IFERROR(IFERROR(VLOOKUP($A65,'K-NETT'!$A$1:$AF$37898,14,FALSE),VLOOKUP($A65,'K-Wallet'!$A$1:$M$5000,8,FALSE)),"NOT VALID")</f>
        <v>IDYAID001720AT</v>
      </c>
      <c r="Q65" t="str">
        <f>IFERROR(IFERROR(VLOOKUP($A65,'K-NETT'!$A$1:$AF$37898,15,FALSE),VLOOKUP($A65,'K-Wallet'!$A$1:$M$5000,9,FALSE)),"NOT VALID")</f>
        <v>ICHA NUR HANNA</v>
      </c>
      <c r="R65">
        <f>IFERROR(IFERROR(VLOOKUP($A65,'K-NETT'!$A$1:$AF$37898,16,FALSE),VLOOKUP($A65,'K-Wallet'!$A$1:$M$5000,0,FALSE)),"NOT VALID")</f>
        <v>950000</v>
      </c>
      <c r="S65">
        <f>IFERROR(IFERROR(VLOOKUP($A65,'K-NETT'!$A$1:$AF$37898,17,FALSE),VLOOKUP($A65,'K-Wallet'!$A$1:$M$5000,0,FALSE)),"NOT VALID")</f>
        <v>6650</v>
      </c>
      <c r="T65">
        <f>IFERROR(IFERROR(VLOOKUP($A65,'K-NETT'!$A$1:$AF$37898,18,FALSE),VLOOKUP($A65,'K-Wallet'!$A$1:$M$5000,0,FALSE)),"NOT VALID")</f>
        <v>0</v>
      </c>
      <c r="U65">
        <f>IFERROR(IFERROR(VLOOKUP($A65,'K-NETT'!$A$1:$AF$37898,19,FALSE),VLOOKUP($A65,'K-Wallet'!$A$1:$M$5000,0,FALSE)),"NOT VALID")</f>
        <v>0</v>
      </c>
      <c r="V65">
        <f>IFERROR(IFERROR(VLOOKUP($A65,'K-NETT'!$A$1:$AF$37898,20,FALSE),VLOOKUP($A65,'K-Wallet'!$A$1:$M$5000,0,FALSE)),"NOT VALID")</f>
        <v>0</v>
      </c>
      <c r="W65">
        <f>IFERROR(IFERROR(VLOOKUP($A65,'K-NETT'!$A$1:$AF$37898,22,FALSE),VLOOKUP($A65,'K-Wallet'!$A$1:$M$5000,0,FALSE)),"NOT VALID")</f>
        <v>0</v>
      </c>
      <c r="X65">
        <f>IFERROR(IFERROR(VLOOKUP($A65,'K-NETT'!$A$1:$AF$37898,23,FALSE),VLOOKUP($A65,'K-Wallet'!$A$1:$M$5000,0,FALSE)),"NOT VALID")</f>
        <v>0</v>
      </c>
      <c r="Y65">
        <f>IFERROR(IFERROR(VLOOKUP($A65,'K-NETT'!$A$1:$AF$37898,26,FALSE),VLOOKUP($A65,'K-Wallet'!$A$1:$M$5000,0,FALSE)),"NOT VALID")</f>
        <v>956650</v>
      </c>
      <c r="Z65">
        <f>IFERROR(IFERROR(VLOOKUP($A65,'K-NETT'!$A$1:$AF$37898,30,FALSE),VLOOKUP($A65,'K-Wallet'!$A$1:$M$5000,11,FALSE)),"NOT VALID")</f>
        <v>0</v>
      </c>
      <c r="AA65" s="31">
        <f t="shared" si="1"/>
        <v>0</v>
      </c>
    </row>
    <row r="66" spans="1:27" x14ac:dyDescent="0.25">
      <c r="A66" t="str">
        <f t="shared" si="0"/>
        <v>1242716089</v>
      </c>
      <c r="B66">
        <v>57</v>
      </c>
      <c r="C66">
        <v>1242716089</v>
      </c>
      <c r="D66" t="s">
        <v>42</v>
      </c>
      <c r="E66" t="s">
        <v>43</v>
      </c>
      <c r="F66">
        <v>56650</v>
      </c>
      <c r="G66" s="2">
        <v>44106</v>
      </c>
      <c r="H66" s="3">
        <v>0.52965277777777775</v>
      </c>
      <c r="I66" t="s">
        <v>44</v>
      </c>
      <c r="J66">
        <v>-80120942301</v>
      </c>
      <c r="K66" s="4" t="s">
        <v>101</v>
      </c>
      <c r="N66" t="str">
        <f>IFERROR(IFERROR(VLOOKUP($A66,'K-NETT'!$A$1:$AF$37898,1,FALSE),VLOOKUP($A66,'K-Wallet'!$A$1:$M$5000,1,FALSE)),"NOT VALID")</f>
        <v>1242716089</v>
      </c>
      <c r="O66" t="str">
        <f>IFERROR(IFERROR(VLOOKUP($A66,'K-NETT'!$A$1:$AF$37898,11,FALSE),VLOOKUP($A66,'K-Wallet'!$A$1:$M$5000,0,FALSE)),"NOT VALID")</f>
        <v>MME2010001372</v>
      </c>
      <c r="P66" t="str">
        <f>IFERROR(IFERROR(VLOOKUP($A66,'K-NETT'!$A$1:$AF$37898,14,FALSE),VLOOKUP($A66,'K-Wallet'!$A$1:$M$5000,8,FALSE)),"NOT VALID")</f>
        <v>IDJTBAA17435</v>
      </c>
      <c r="Q66" t="str">
        <f>IFERROR(IFERROR(VLOOKUP($A66,'K-NETT'!$A$1:$AF$37898,15,FALSE),VLOOKUP($A66,'K-Wallet'!$A$1:$M$5000,9,FALSE)),"NOT VALID")</f>
        <v>SUMIATI</v>
      </c>
      <c r="R66">
        <f>IFERROR(IFERROR(VLOOKUP($A66,'K-NETT'!$A$1:$AF$37898,16,FALSE),VLOOKUP($A66,'K-Wallet'!$A$1:$M$5000,0,FALSE)),"NOT VALID")</f>
        <v>50000</v>
      </c>
      <c r="S66">
        <f>IFERROR(IFERROR(VLOOKUP($A66,'K-NETT'!$A$1:$AF$37898,17,FALSE),VLOOKUP($A66,'K-Wallet'!$A$1:$M$5000,0,FALSE)),"NOT VALID")</f>
        <v>6650</v>
      </c>
      <c r="T66">
        <f>IFERROR(IFERROR(VLOOKUP($A66,'K-NETT'!$A$1:$AF$37898,18,FALSE),VLOOKUP($A66,'K-Wallet'!$A$1:$M$5000,0,FALSE)),"NOT VALID")</f>
        <v>0</v>
      </c>
      <c r="U66">
        <f>IFERROR(IFERROR(VLOOKUP($A66,'K-NETT'!$A$1:$AF$37898,19,FALSE),VLOOKUP($A66,'K-Wallet'!$A$1:$M$5000,0,FALSE)),"NOT VALID")</f>
        <v>0</v>
      </c>
      <c r="V66">
        <f>IFERROR(IFERROR(VLOOKUP($A66,'K-NETT'!$A$1:$AF$37898,20,FALSE),VLOOKUP($A66,'K-Wallet'!$A$1:$M$5000,0,FALSE)),"NOT VALID")</f>
        <v>0</v>
      </c>
      <c r="W66">
        <f>IFERROR(IFERROR(VLOOKUP($A66,'K-NETT'!$A$1:$AF$37898,22,FALSE),VLOOKUP($A66,'K-Wallet'!$A$1:$M$5000,0,FALSE)),"NOT VALID")</f>
        <v>0</v>
      </c>
      <c r="X66">
        <f>IFERROR(IFERROR(VLOOKUP($A66,'K-NETT'!$A$1:$AF$37898,23,FALSE),VLOOKUP($A66,'K-Wallet'!$A$1:$M$5000,0,FALSE)),"NOT VALID")</f>
        <v>0</v>
      </c>
      <c r="Y66">
        <f>IFERROR(IFERROR(VLOOKUP($A66,'K-NETT'!$A$1:$AF$37898,26,FALSE),VLOOKUP($A66,'K-Wallet'!$A$1:$M$5000,0,FALSE)),"NOT VALID")</f>
        <v>56650</v>
      </c>
      <c r="Z66">
        <f>IFERROR(IFERROR(VLOOKUP($A66,'K-NETT'!$A$1:$AF$37898,30,FALSE),VLOOKUP($A66,'K-Wallet'!$A$1:$M$5000,11,FALSE)),"NOT VALID")</f>
        <v>0</v>
      </c>
      <c r="AA66" s="31">
        <f t="shared" si="1"/>
        <v>0</v>
      </c>
    </row>
    <row r="67" spans="1:27" x14ac:dyDescent="0.25">
      <c r="A67" t="str">
        <f t="shared" si="0"/>
        <v>1960716473</v>
      </c>
      <c r="B67">
        <v>58</v>
      </c>
      <c r="C67">
        <v>1960716473</v>
      </c>
      <c r="D67" t="s">
        <v>42</v>
      </c>
      <c r="E67" t="s">
        <v>43</v>
      </c>
      <c r="F67">
        <v>174650</v>
      </c>
      <c r="G67" s="2">
        <v>44106</v>
      </c>
      <c r="H67" s="3">
        <v>0.53456018518518522</v>
      </c>
      <c r="I67" t="s">
        <v>1134</v>
      </c>
      <c r="J67">
        <v>-80123523101</v>
      </c>
      <c r="K67" s="4" t="s">
        <v>101</v>
      </c>
      <c r="N67" t="str">
        <f>IFERROR(IFERROR(VLOOKUP($A67,'K-NETT'!$A$1:$AF$37898,1,FALSE),VLOOKUP($A67,'K-Wallet'!$A$1:$M$5000,1,FALSE)),"NOT VALID")</f>
        <v>1960716473</v>
      </c>
      <c r="O67" t="str">
        <f>IFERROR(IFERROR(VLOOKUP($A67,'K-NETT'!$A$1:$AF$37898,11,FALSE),VLOOKUP($A67,'K-Wallet'!$A$1:$M$5000,0,FALSE)),"NOT VALID")</f>
        <v>CNE2010001378</v>
      </c>
      <c r="P67" t="str">
        <f>IFERROR(IFERROR(VLOOKUP($A67,'K-NETT'!$A$1:$AF$37898,14,FALSE),VLOOKUP($A67,'K-Wallet'!$A$1:$M$5000,8,FALSE)),"NOT VALID")</f>
        <v>IDJHBFA21700</v>
      </c>
      <c r="Q67" t="str">
        <f>IFERROR(IFERROR(VLOOKUP($A67,'K-NETT'!$A$1:$AF$37898,15,FALSE),VLOOKUP($A67,'K-Wallet'!$A$1:$M$5000,9,FALSE)),"NOT VALID")</f>
        <v>MUJI RAHAYU</v>
      </c>
      <c r="R67">
        <f>IFERROR(IFERROR(VLOOKUP($A67,'K-NETT'!$A$1:$AF$37898,16,FALSE),VLOOKUP($A67,'K-Wallet'!$A$1:$M$5000,0,FALSE)),"NOT VALID")</f>
        <v>160000</v>
      </c>
      <c r="S67">
        <f>IFERROR(IFERROR(VLOOKUP($A67,'K-NETT'!$A$1:$AF$37898,17,FALSE),VLOOKUP($A67,'K-Wallet'!$A$1:$M$5000,0,FALSE)),"NOT VALID")</f>
        <v>6650</v>
      </c>
      <c r="T67">
        <f>IFERROR(IFERROR(VLOOKUP($A67,'K-NETT'!$A$1:$AF$37898,18,FALSE),VLOOKUP($A67,'K-Wallet'!$A$1:$M$5000,0,FALSE)),"NOT VALID")</f>
        <v>8000</v>
      </c>
      <c r="U67">
        <f>IFERROR(IFERROR(VLOOKUP($A67,'K-NETT'!$A$1:$AF$37898,19,FALSE),VLOOKUP($A67,'K-Wallet'!$A$1:$M$5000,0,FALSE)),"NOT VALID")</f>
        <v>0</v>
      </c>
      <c r="V67">
        <f>IFERROR(IFERROR(VLOOKUP($A67,'K-NETT'!$A$1:$AF$37898,20,FALSE),VLOOKUP($A67,'K-Wallet'!$A$1:$M$5000,0,FALSE)),"NOT VALID")</f>
        <v>0</v>
      </c>
      <c r="W67">
        <f>IFERROR(IFERROR(VLOOKUP($A67,'K-NETT'!$A$1:$AF$37898,22,FALSE),VLOOKUP($A67,'K-Wallet'!$A$1:$M$5000,0,FALSE)),"NOT VALID")</f>
        <v>0</v>
      </c>
      <c r="X67">
        <f>IFERROR(IFERROR(VLOOKUP($A67,'K-NETT'!$A$1:$AF$37898,23,FALSE),VLOOKUP($A67,'K-Wallet'!$A$1:$M$5000,0,FALSE)),"NOT VALID")</f>
        <v>0</v>
      </c>
      <c r="Y67">
        <f>IFERROR(IFERROR(VLOOKUP($A67,'K-NETT'!$A$1:$AF$37898,26,FALSE),VLOOKUP($A67,'K-Wallet'!$A$1:$M$5000,0,FALSE)),"NOT VALID")</f>
        <v>174650</v>
      </c>
      <c r="Z67">
        <f>IFERROR(IFERROR(VLOOKUP($A67,'K-NETT'!$A$1:$AF$37898,30,FALSE),VLOOKUP($A67,'K-Wallet'!$A$1:$M$5000,11,FALSE)),"NOT VALID")</f>
        <v>0</v>
      </c>
      <c r="AA67" s="31">
        <f t="shared" si="1"/>
        <v>0</v>
      </c>
    </row>
    <row r="68" spans="1:27" x14ac:dyDescent="0.25">
      <c r="A68" t="str">
        <f t="shared" si="0"/>
        <v>1376716453</v>
      </c>
      <c r="B68">
        <v>59</v>
      </c>
      <c r="C68">
        <v>1376716453</v>
      </c>
      <c r="D68" t="s">
        <v>42</v>
      </c>
      <c r="E68" t="s">
        <v>43</v>
      </c>
      <c r="F68">
        <v>168650</v>
      </c>
      <c r="G68" s="2">
        <v>44106</v>
      </c>
      <c r="H68" s="3">
        <v>0.54049768518518515</v>
      </c>
      <c r="I68" t="s">
        <v>44</v>
      </c>
      <c r="J68">
        <v>-80126610301</v>
      </c>
      <c r="K68" s="4" t="s">
        <v>101</v>
      </c>
      <c r="N68" t="str">
        <f>IFERROR(IFERROR(VLOOKUP($A68,'K-NETT'!$A$1:$AF$37898,1,FALSE),VLOOKUP($A68,'K-Wallet'!$A$1:$M$5000,1,FALSE)),"NOT VALID")</f>
        <v>1376716453</v>
      </c>
      <c r="O68" t="str">
        <f>IFERROR(IFERROR(VLOOKUP($A68,'K-NETT'!$A$1:$AF$37898,11,FALSE),VLOOKUP($A68,'K-Wallet'!$A$1:$M$5000,0,FALSE)),"NOT VALID")</f>
        <v>CNE2010001385</v>
      </c>
      <c r="P68" t="str">
        <f>IFERROR(IFERROR(VLOOKUP($A68,'K-NETT'!$A$1:$AF$37898,14,FALSE),VLOOKUP($A68,'K-Wallet'!$A$1:$M$5000,8,FALSE)),"NOT VALID")</f>
        <v>IDBNAFA11017</v>
      </c>
      <c r="Q68" t="str">
        <f>IFERROR(IFERROR(VLOOKUP($A68,'K-NETT'!$A$1:$AF$37898,15,FALSE),VLOOKUP($A68,'K-Wallet'!$A$1:$M$5000,9,FALSE)),"NOT VALID")</f>
        <v>ROHMATULLAH</v>
      </c>
      <c r="R68">
        <f>IFERROR(IFERROR(VLOOKUP($A68,'K-NETT'!$A$1:$AF$37898,16,FALSE),VLOOKUP($A68,'K-Wallet'!$A$1:$M$5000,0,FALSE)),"NOT VALID")</f>
        <v>150000</v>
      </c>
      <c r="S68">
        <f>IFERROR(IFERROR(VLOOKUP($A68,'K-NETT'!$A$1:$AF$37898,17,FALSE),VLOOKUP($A68,'K-Wallet'!$A$1:$M$5000,0,FALSE)),"NOT VALID")</f>
        <v>6650</v>
      </c>
      <c r="T68">
        <f>IFERROR(IFERROR(VLOOKUP($A68,'K-NETT'!$A$1:$AF$37898,18,FALSE),VLOOKUP($A68,'K-Wallet'!$A$1:$M$5000,0,FALSE)),"NOT VALID")</f>
        <v>12000</v>
      </c>
      <c r="U68">
        <f>IFERROR(IFERROR(VLOOKUP($A68,'K-NETT'!$A$1:$AF$37898,19,FALSE),VLOOKUP($A68,'K-Wallet'!$A$1:$M$5000,0,FALSE)),"NOT VALID")</f>
        <v>0</v>
      </c>
      <c r="V68">
        <f>IFERROR(IFERROR(VLOOKUP($A68,'K-NETT'!$A$1:$AF$37898,20,FALSE),VLOOKUP($A68,'K-Wallet'!$A$1:$M$5000,0,FALSE)),"NOT VALID")</f>
        <v>0</v>
      </c>
      <c r="W68">
        <f>IFERROR(IFERROR(VLOOKUP($A68,'K-NETT'!$A$1:$AF$37898,22,FALSE),VLOOKUP($A68,'K-Wallet'!$A$1:$M$5000,0,FALSE)),"NOT VALID")</f>
        <v>0</v>
      </c>
      <c r="X68">
        <f>IFERROR(IFERROR(VLOOKUP($A68,'K-NETT'!$A$1:$AF$37898,23,FALSE),VLOOKUP($A68,'K-Wallet'!$A$1:$M$5000,0,FALSE)),"NOT VALID")</f>
        <v>0</v>
      </c>
      <c r="Y68">
        <f>IFERROR(IFERROR(VLOOKUP($A68,'K-NETT'!$A$1:$AF$37898,26,FALSE),VLOOKUP($A68,'K-Wallet'!$A$1:$M$5000,0,FALSE)),"NOT VALID")</f>
        <v>168650</v>
      </c>
      <c r="Z68">
        <f>IFERROR(IFERROR(VLOOKUP($A68,'K-NETT'!$A$1:$AF$37898,30,FALSE),VLOOKUP($A68,'K-Wallet'!$A$1:$M$5000,11,FALSE)),"NOT VALID")</f>
        <v>0</v>
      </c>
      <c r="AA68" s="31">
        <f t="shared" si="1"/>
        <v>0</v>
      </c>
    </row>
    <row r="69" spans="1:27" x14ac:dyDescent="0.25">
      <c r="A69" t="str">
        <f t="shared" si="0"/>
        <v>1073816052</v>
      </c>
      <c r="B69">
        <v>60</v>
      </c>
      <c r="C69">
        <v>1073816052</v>
      </c>
      <c r="D69" t="s">
        <v>42</v>
      </c>
      <c r="E69" t="s">
        <v>43</v>
      </c>
      <c r="F69">
        <v>977650</v>
      </c>
      <c r="G69" s="2">
        <v>44106</v>
      </c>
      <c r="H69" s="3">
        <v>0.54246527777777775</v>
      </c>
      <c r="I69" t="s">
        <v>44</v>
      </c>
      <c r="J69">
        <v>-80127696001</v>
      </c>
      <c r="K69" s="4" t="s">
        <v>101</v>
      </c>
      <c r="N69" t="str">
        <f>IFERROR(IFERROR(VLOOKUP($A69,'K-NETT'!$A$1:$AF$37898,1,FALSE),VLOOKUP($A69,'K-Wallet'!$A$1:$M$5000,1,FALSE)),"NOT VALID")</f>
        <v>1073816052</v>
      </c>
      <c r="O69" t="str">
        <f>IFERROR(IFERROR(VLOOKUP($A69,'K-NETT'!$A$1:$AF$37898,11,FALSE),VLOOKUP($A69,'K-Wallet'!$A$1:$M$5000,0,FALSE)),"NOT VALID")</f>
        <v>CNE2010001388</v>
      </c>
      <c r="P69" t="str">
        <f>IFERROR(IFERROR(VLOOKUP($A69,'K-NETT'!$A$1:$AF$37898,14,FALSE),VLOOKUP($A69,'K-Wallet'!$A$1:$M$5000,8,FALSE)),"NOT VALID")</f>
        <v>IDSPAAB24296</v>
      </c>
      <c r="Q69" t="str">
        <f>IFERROR(IFERROR(VLOOKUP($A69,'K-NETT'!$A$1:$AF$37898,15,FALSE),VLOOKUP($A69,'K-Wallet'!$A$1:$M$5000,9,FALSE)),"NOT VALID")</f>
        <v>NI KADEK MASMINI</v>
      </c>
      <c r="R69">
        <f>IFERROR(IFERROR(VLOOKUP($A69,'K-NETT'!$A$1:$AF$37898,16,FALSE),VLOOKUP($A69,'K-Wallet'!$A$1:$M$5000,0,FALSE)),"NOT VALID")</f>
        <v>948000</v>
      </c>
      <c r="S69">
        <f>IFERROR(IFERROR(VLOOKUP($A69,'K-NETT'!$A$1:$AF$37898,17,FALSE),VLOOKUP($A69,'K-Wallet'!$A$1:$M$5000,0,FALSE)),"NOT VALID")</f>
        <v>6650</v>
      </c>
      <c r="T69">
        <f>IFERROR(IFERROR(VLOOKUP($A69,'K-NETT'!$A$1:$AF$37898,18,FALSE),VLOOKUP($A69,'K-Wallet'!$A$1:$M$5000,0,FALSE)),"NOT VALID")</f>
        <v>23000</v>
      </c>
      <c r="U69">
        <f>IFERROR(IFERROR(VLOOKUP($A69,'K-NETT'!$A$1:$AF$37898,19,FALSE),VLOOKUP($A69,'K-Wallet'!$A$1:$M$5000,0,FALSE)),"NOT VALID")</f>
        <v>0</v>
      </c>
      <c r="V69">
        <f>IFERROR(IFERROR(VLOOKUP($A69,'K-NETT'!$A$1:$AF$37898,20,FALSE),VLOOKUP($A69,'K-Wallet'!$A$1:$M$5000,0,FALSE)),"NOT VALID")</f>
        <v>0</v>
      </c>
      <c r="W69">
        <f>IFERROR(IFERROR(VLOOKUP($A69,'K-NETT'!$A$1:$AF$37898,22,FALSE),VLOOKUP($A69,'K-Wallet'!$A$1:$M$5000,0,FALSE)),"NOT VALID")</f>
        <v>0</v>
      </c>
      <c r="X69">
        <f>IFERROR(IFERROR(VLOOKUP($A69,'K-NETT'!$A$1:$AF$37898,23,FALSE),VLOOKUP($A69,'K-Wallet'!$A$1:$M$5000,0,FALSE)),"NOT VALID")</f>
        <v>0</v>
      </c>
      <c r="Y69">
        <f>IFERROR(IFERROR(VLOOKUP($A69,'K-NETT'!$A$1:$AF$37898,26,FALSE),VLOOKUP($A69,'K-Wallet'!$A$1:$M$5000,0,FALSE)),"NOT VALID")</f>
        <v>977650</v>
      </c>
      <c r="Z69">
        <f>IFERROR(IFERROR(VLOOKUP($A69,'K-NETT'!$A$1:$AF$37898,30,FALSE),VLOOKUP($A69,'K-Wallet'!$A$1:$M$5000,11,FALSE)),"NOT VALID")</f>
        <v>0</v>
      </c>
      <c r="AA69" s="31">
        <f t="shared" si="1"/>
        <v>0</v>
      </c>
    </row>
    <row r="70" spans="1:27" x14ac:dyDescent="0.25">
      <c r="A70" t="str">
        <f t="shared" si="0"/>
        <v>1074816440</v>
      </c>
      <c r="B70">
        <v>61</v>
      </c>
      <c r="C70">
        <v>1074816440</v>
      </c>
      <c r="D70" t="s">
        <v>42</v>
      </c>
      <c r="E70" t="s">
        <v>43</v>
      </c>
      <c r="F70">
        <v>966650</v>
      </c>
      <c r="G70" s="2">
        <v>44106</v>
      </c>
      <c r="H70" s="3">
        <v>0.54393518518518513</v>
      </c>
      <c r="I70" t="s">
        <v>44</v>
      </c>
      <c r="J70">
        <v>-80128551201</v>
      </c>
      <c r="K70" s="4" t="s">
        <v>101</v>
      </c>
      <c r="N70" t="str">
        <f>IFERROR(IFERROR(VLOOKUP($A70,'K-NETT'!$A$1:$AF$37898,1,FALSE),VLOOKUP($A70,'K-Wallet'!$A$1:$M$5000,1,FALSE)),"NOT VALID")</f>
        <v>1074816440</v>
      </c>
      <c r="O70" t="str">
        <f>IFERROR(IFERROR(VLOOKUP($A70,'K-NETT'!$A$1:$AF$37898,11,FALSE),VLOOKUP($A70,'K-Wallet'!$A$1:$M$5000,0,FALSE)),"NOT VALID")</f>
        <v>CNE2010001389</v>
      </c>
      <c r="P70" t="str">
        <f>IFERROR(IFERROR(VLOOKUP($A70,'K-NETT'!$A$1:$AF$37898,14,FALSE),VLOOKUP($A70,'K-Wallet'!$A$1:$M$5000,8,FALSE)),"NOT VALID")</f>
        <v>IDJKAJA03866</v>
      </c>
      <c r="Q70" t="str">
        <f>IFERROR(IFERROR(VLOOKUP($A70,'K-NETT'!$A$1:$AF$37898,15,FALSE),VLOOKUP($A70,'K-Wallet'!$A$1:$M$5000,9,FALSE)),"NOT VALID")</f>
        <v>NUR HALIMAH</v>
      </c>
      <c r="R70">
        <f>IFERROR(IFERROR(VLOOKUP($A70,'K-NETT'!$A$1:$AF$37898,16,FALSE),VLOOKUP($A70,'K-Wallet'!$A$1:$M$5000,0,FALSE)),"NOT VALID")</f>
        <v>950000</v>
      </c>
      <c r="S70">
        <f>IFERROR(IFERROR(VLOOKUP($A70,'K-NETT'!$A$1:$AF$37898,17,FALSE),VLOOKUP($A70,'K-Wallet'!$A$1:$M$5000,0,FALSE)),"NOT VALID")</f>
        <v>6650</v>
      </c>
      <c r="T70">
        <f>IFERROR(IFERROR(VLOOKUP($A70,'K-NETT'!$A$1:$AF$37898,18,FALSE),VLOOKUP($A70,'K-Wallet'!$A$1:$M$5000,0,FALSE)),"NOT VALID")</f>
        <v>10000</v>
      </c>
      <c r="U70">
        <f>IFERROR(IFERROR(VLOOKUP($A70,'K-NETT'!$A$1:$AF$37898,19,FALSE),VLOOKUP($A70,'K-Wallet'!$A$1:$M$5000,0,FALSE)),"NOT VALID")</f>
        <v>0</v>
      </c>
      <c r="V70">
        <f>IFERROR(IFERROR(VLOOKUP($A70,'K-NETT'!$A$1:$AF$37898,20,FALSE),VLOOKUP($A70,'K-Wallet'!$A$1:$M$5000,0,FALSE)),"NOT VALID")</f>
        <v>0</v>
      </c>
      <c r="W70">
        <f>IFERROR(IFERROR(VLOOKUP($A70,'K-NETT'!$A$1:$AF$37898,22,FALSE),VLOOKUP($A70,'K-Wallet'!$A$1:$M$5000,0,FALSE)),"NOT VALID")</f>
        <v>0</v>
      </c>
      <c r="X70">
        <f>IFERROR(IFERROR(VLOOKUP($A70,'K-NETT'!$A$1:$AF$37898,23,FALSE),VLOOKUP($A70,'K-Wallet'!$A$1:$M$5000,0,FALSE)),"NOT VALID")</f>
        <v>0</v>
      </c>
      <c r="Y70">
        <f>IFERROR(IFERROR(VLOOKUP($A70,'K-NETT'!$A$1:$AF$37898,26,FALSE),VLOOKUP($A70,'K-Wallet'!$A$1:$M$5000,0,FALSE)),"NOT VALID")</f>
        <v>966650</v>
      </c>
      <c r="Z70">
        <f>IFERROR(IFERROR(VLOOKUP($A70,'K-NETT'!$A$1:$AF$37898,30,FALSE),VLOOKUP($A70,'K-Wallet'!$A$1:$M$5000,11,FALSE)),"NOT VALID")</f>
        <v>0</v>
      </c>
      <c r="AA70" s="31">
        <f t="shared" si="1"/>
        <v>0</v>
      </c>
    </row>
    <row r="71" spans="1:27" x14ac:dyDescent="0.25">
      <c r="A71" t="str">
        <f t="shared" si="0"/>
        <v>1561416369</v>
      </c>
      <c r="B71">
        <v>62</v>
      </c>
      <c r="C71">
        <v>1561416369</v>
      </c>
      <c r="D71" t="s">
        <v>42</v>
      </c>
      <c r="E71" t="s">
        <v>43</v>
      </c>
      <c r="F71">
        <v>1440650</v>
      </c>
      <c r="G71" s="2">
        <v>44106</v>
      </c>
      <c r="H71" s="3">
        <v>0.5503703703703704</v>
      </c>
      <c r="I71" t="s">
        <v>17134</v>
      </c>
      <c r="J71">
        <v>-80131962401</v>
      </c>
      <c r="K71" s="4" t="s">
        <v>101</v>
      </c>
      <c r="N71" t="str">
        <f>IFERROR(IFERROR(VLOOKUP($A71,'K-NETT'!$A$1:$AF$37898,1,FALSE),VLOOKUP($A71,'K-Wallet'!$A$1:$M$5000,1,FALSE)),"NOT VALID")</f>
        <v>1561416369</v>
      </c>
      <c r="O71" t="str">
        <f>IFERROR(IFERROR(VLOOKUP($A71,'K-NETT'!$A$1:$AF$37898,11,FALSE),VLOOKUP($A71,'K-Wallet'!$A$1:$M$5000,0,FALSE)),"NOT VALID")</f>
        <v>CNE2010001395</v>
      </c>
      <c r="P71" t="str">
        <f>IFERROR(IFERROR(VLOOKUP($A71,'K-NETT'!$A$1:$AF$37898,14,FALSE),VLOOKUP($A71,'K-Wallet'!$A$1:$M$5000,8,FALSE)),"NOT VALID")</f>
        <v>IDSPAAB43629</v>
      </c>
      <c r="Q71" t="str">
        <f>IFERROR(IFERROR(VLOOKUP($A71,'K-NETT'!$A$1:$AF$37898,15,FALSE),VLOOKUP($A71,'K-Wallet'!$A$1:$M$5000,9,FALSE)),"NOT VALID")</f>
        <v>ADE MANAH SARI</v>
      </c>
      <c r="R71">
        <f>IFERROR(IFERROR(VLOOKUP($A71,'K-NETT'!$A$1:$AF$37898,16,FALSE),VLOOKUP($A71,'K-Wallet'!$A$1:$M$5000,0,FALSE)),"NOT VALID")</f>
        <v>1424000</v>
      </c>
      <c r="S71">
        <f>IFERROR(IFERROR(VLOOKUP($A71,'K-NETT'!$A$1:$AF$37898,17,FALSE),VLOOKUP($A71,'K-Wallet'!$A$1:$M$5000,0,FALSE)),"NOT VALID")</f>
        <v>6650</v>
      </c>
      <c r="T71">
        <f>IFERROR(IFERROR(VLOOKUP($A71,'K-NETT'!$A$1:$AF$37898,18,FALSE),VLOOKUP($A71,'K-Wallet'!$A$1:$M$5000,0,FALSE)),"NOT VALID")</f>
        <v>10000</v>
      </c>
      <c r="U71">
        <f>IFERROR(IFERROR(VLOOKUP($A71,'K-NETT'!$A$1:$AF$37898,19,FALSE),VLOOKUP($A71,'K-Wallet'!$A$1:$M$5000,0,FALSE)),"NOT VALID")</f>
        <v>0</v>
      </c>
      <c r="V71">
        <f>IFERROR(IFERROR(VLOOKUP($A71,'K-NETT'!$A$1:$AF$37898,20,FALSE),VLOOKUP($A71,'K-Wallet'!$A$1:$M$5000,0,FALSE)),"NOT VALID")</f>
        <v>0</v>
      </c>
      <c r="W71">
        <f>IFERROR(IFERROR(VLOOKUP($A71,'K-NETT'!$A$1:$AF$37898,22,FALSE),VLOOKUP($A71,'K-Wallet'!$A$1:$M$5000,0,FALSE)),"NOT VALID")</f>
        <v>0</v>
      </c>
      <c r="X71">
        <f>IFERROR(IFERROR(VLOOKUP($A71,'K-NETT'!$A$1:$AF$37898,23,FALSE),VLOOKUP($A71,'K-Wallet'!$A$1:$M$5000,0,FALSE)),"NOT VALID")</f>
        <v>0</v>
      </c>
      <c r="Y71">
        <f>IFERROR(IFERROR(VLOOKUP($A71,'K-NETT'!$A$1:$AF$37898,26,FALSE),VLOOKUP($A71,'K-Wallet'!$A$1:$M$5000,0,FALSE)),"NOT VALID")</f>
        <v>1440650</v>
      </c>
      <c r="Z71">
        <f>IFERROR(IFERROR(VLOOKUP($A71,'K-NETT'!$A$1:$AF$37898,30,FALSE),VLOOKUP($A71,'K-Wallet'!$A$1:$M$5000,11,FALSE)),"NOT VALID")</f>
        <v>0</v>
      </c>
      <c r="AA71" s="31">
        <f t="shared" si="1"/>
        <v>0</v>
      </c>
    </row>
    <row r="72" spans="1:27" x14ac:dyDescent="0.25">
      <c r="A72" t="str">
        <f t="shared" si="0"/>
        <v>1554916636</v>
      </c>
      <c r="B72">
        <v>63</v>
      </c>
      <c r="C72">
        <v>1554916636</v>
      </c>
      <c r="D72" t="s">
        <v>42</v>
      </c>
      <c r="E72" t="s">
        <v>43</v>
      </c>
      <c r="F72">
        <v>1986650</v>
      </c>
      <c r="G72" s="2">
        <v>44106</v>
      </c>
      <c r="H72" s="3">
        <v>0.55542824074074071</v>
      </c>
      <c r="I72" t="s">
        <v>44</v>
      </c>
      <c r="J72">
        <v>-80134251001</v>
      </c>
      <c r="K72" s="4" t="s">
        <v>101</v>
      </c>
      <c r="N72" t="str">
        <f>IFERROR(IFERROR(VLOOKUP($A72,'K-NETT'!$A$1:$AF$37898,1,FALSE),VLOOKUP($A72,'K-Wallet'!$A$1:$M$5000,1,FALSE)),"NOT VALID")</f>
        <v>1554916636</v>
      </c>
      <c r="O72" t="str">
        <f>IFERROR(IFERROR(VLOOKUP($A72,'K-NETT'!$A$1:$AF$37898,11,FALSE),VLOOKUP($A72,'K-Wallet'!$A$1:$M$5000,0,FALSE)),"NOT VALID")</f>
        <v>CNE2010001397</v>
      </c>
      <c r="P72" t="str">
        <f>IFERROR(IFERROR(VLOOKUP($A72,'K-NETT'!$A$1:$AF$37898,14,FALSE),VLOOKUP($A72,'K-Wallet'!$A$1:$M$5000,8,FALSE)),"NOT VALID")</f>
        <v>IDJTAXA05223</v>
      </c>
      <c r="Q72" t="str">
        <f>IFERROR(IFERROR(VLOOKUP($A72,'K-NETT'!$A$1:$AF$37898,15,FALSE),VLOOKUP($A72,'K-Wallet'!$A$1:$M$5000,9,FALSE)),"NOT VALID")</f>
        <v>LEILA SURYATI</v>
      </c>
      <c r="R72">
        <f>IFERROR(IFERROR(VLOOKUP($A72,'K-NETT'!$A$1:$AF$37898,16,FALSE),VLOOKUP($A72,'K-Wallet'!$A$1:$M$5000,0,FALSE)),"NOT VALID")</f>
        <v>1980000</v>
      </c>
      <c r="S72">
        <f>IFERROR(IFERROR(VLOOKUP($A72,'K-NETT'!$A$1:$AF$37898,17,FALSE),VLOOKUP($A72,'K-Wallet'!$A$1:$M$5000,0,FALSE)),"NOT VALID")</f>
        <v>6650</v>
      </c>
      <c r="T72">
        <f>IFERROR(IFERROR(VLOOKUP($A72,'K-NETT'!$A$1:$AF$37898,18,FALSE),VLOOKUP($A72,'K-Wallet'!$A$1:$M$5000,0,FALSE)),"NOT VALID")</f>
        <v>0</v>
      </c>
      <c r="U72">
        <f>IFERROR(IFERROR(VLOOKUP($A72,'K-NETT'!$A$1:$AF$37898,19,FALSE),VLOOKUP($A72,'K-Wallet'!$A$1:$M$5000,0,FALSE)),"NOT VALID")</f>
        <v>0</v>
      </c>
      <c r="V72">
        <f>IFERROR(IFERROR(VLOOKUP($A72,'K-NETT'!$A$1:$AF$37898,20,FALSE),VLOOKUP($A72,'K-Wallet'!$A$1:$M$5000,0,FALSE)),"NOT VALID")</f>
        <v>0</v>
      </c>
      <c r="W72">
        <f>IFERROR(IFERROR(VLOOKUP($A72,'K-NETT'!$A$1:$AF$37898,22,FALSE),VLOOKUP($A72,'K-Wallet'!$A$1:$M$5000,0,FALSE)),"NOT VALID")</f>
        <v>0</v>
      </c>
      <c r="X72">
        <f>IFERROR(IFERROR(VLOOKUP($A72,'K-NETT'!$A$1:$AF$37898,23,FALSE),VLOOKUP($A72,'K-Wallet'!$A$1:$M$5000,0,FALSE)),"NOT VALID")</f>
        <v>0</v>
      </c>
      <c r="Y72">
        <f>IFERROR(IFERROR(VLOOKUP($A72,'K-NETT'!$A$1:$AF$37898,26,FALSE),VLOOKUP($A72,'K-Wallet'!$A$1:$M$5000,0,FALSE)),"NOT VALID")</f>
        <v>1986650</v>
      </c>
      <c r="Z72">
        <f>IFERROR(IFERROR(VLOOKUP($A72,'K-NETT'!$A$1:$AF$37898,30,FALSE),VLOOKUP($A72,'K-Wallet'!$A$1:$M$5000,11,FALSE)),"NOT VALID")</f>
        <v>0</v>
      </c>
      <c r="AA72" s="31">
        <f t="shared" si="1"/>
        <v>0</v>
      </c>
    </row>
    <row r="73" spans="1:27" x14ac:dyDescent="0.25">
      <c r="A73" t="str">
        <f t="shared" si="0"/>
        <v>1582716994</v>
      </c>
      <c r="B73">
        <v>64</v>
      </c>
      <c r="C73">
        <v>1582716994</v>
      </c>
      <c r="D73" t="s">
        <v>42</v>
      </c>
      <c r="E73" t="s">
        <v>43</v>
      </c>
      <c r="F73">
        <v>108650</v>
      </c>
      <c r="G73" s="2">
        <v>44106</v>
      </c>
      <c r="H73" s="3">
        <v>0.56234953703703705</v>
      </c>
      <c r="I73" t="s">
        <v>17135</v>
      </c>
      <c r="J73">
        <v>-80138187201</v>
      </c>
      <c r="K73" s="4" t="s">
        <v>101</v>
      </c>
      <c r="N73" t="str">
        <f>IFERROR(IFERROR(VLOOKUP($A73,'K-NETT'!$A$1:$AF$37898,1,FALSE),VLOOKUP($A73,'K-Wallet'!$A$1:$M$5000,1,FALSE)),"NOT VALID")</f>
        <v>1582716994</v>
      </c>
      <c r="O73" t="str">
        <f>IFERROR(IFERROR(VLOOKUP($A73,'K-NETT'!$A$1:$AF$37898,11,FALSE),VLOOKUP($A73,'K-Wallet'!$A$1:$M$5000,0,FALSE)),"NOT VALID")</f>
        <v>CNE2010001402</v>
      </c>
      <c r="P73" t="str">
        <f>IFERROR(IFERROR(VLOOKUP($A73,'K-NETT'!$A$1:$AF$37898,14,FALSE),VLOOKUP($A73,'K-Wallet'!$A$1:$M$5000,8,FALSE)),"NOT VALID")</f>
        <v>IDSAID002663</v>
      </c>
      <c r="Q73" t="str">
        <f>IFERROR(IFERROR(VLOOKUP($A73,'K-NETT'!$A$1:$AF$37898,15,FALSE),VLOOKUP($A73,'K-Wallet'!$A$1:$M$5000,9,FALSE)),"NOT VALID")</f>
        <v>M JAMALUDDIN AL AFGHANI</v>
      </c>
      <c r="R73">
        <f>IFERROR(IFERROR(VLOOKUP($A73,'K-NETT'!$A$1:$AF$37898,16,FALSE),VLOOKUP($A73,'K-Wallet'!$A$1:$M$5000,0,FALSE)),"NOT VALID")</f>
        <v>91000</v>
      </c>
      <c r="S73">
        <f>IFERROR(IFERROR(VLOOKUP($A73,'K-NETT'!$A$1:$AF$37898,17,FALSE),VLOOKUP($A73,'K-Wallet'!$A$1:$M$5000,0,FALSE)),"NOT VALID")</f>
        <v>6650</v>
      </c>
      <c r="T73">
        <f>IFERROR(IFERROR(VLOOKUP($A73,'K-NETT'!$A$1:$AF$37898,18,FALSE),VLOOKUP($A73,'K-Wallet'!$A$1:$M$5000,0,FALSE)),"NOT VALID")</f>
        <v>11000</v>
      </c>
      <c r="U73">
        <f>IFERROR(IFERROR(VLOOKUP($A73,'K-NETT'!$A$1:$AF$37898,19,FALSE),VLOOKUP($A73,'K-Wallet'!$A$1:$M$5000,0,FALSE)),"NOT VALID")</f>
        <v>0</v>
      </c>
      <c r="V73">
        <f>IFERROR(IFERROR(VLOOKUP($A73,'K-NETT'!$A$1:$AF$37898,20,FALSE),VLOOKUP($A73,'K-Wallet'!$A$1:$M$5000,0,FALSE)),"NOT VALID")</f>
        <v>0</v>
      </c>
      <c r="W73">
        <f>IFERROR(IFERROR(VLOOKUP($A73,'K-NETT'!$A$1:$AF$37898,22,FALSE),VLOOKUP($A73,'K-Wallet'!$A$1:$M$5000,0,FALSE)),"NOT VALID")</f>
        <v>0</v>
      </c>
      <c r="X73">
        <f>IFERROR(IFERROR(VLOOKUP($A73,'K-NETT'!$A$1:$AF$37898,23,FALSE),VLOOKUP($A73,'K-Wallet'!$A$1:$M$5000,0,FALSE)),"NOT VALID")</f>
        <v>0</v>
      </c>
      <c r="Y73">
        <f>IFERROR(IFERROR(VLOOKUP($A73,'K-NETT'!$A$1:$AF$37898,26,FALSE),VLOOKUP($A73,'K-Wallet'!$A$1:$M$5000,0,FALSE)),"NOT VALID")</f>
        <v>108650</v>
      </c>
      <c r="Z73">
        <f>IFERROR(IFERROR(VLOOKUP($A73,'K-NETT'!$A$1:$AF$37898,30,FALSE),VLOOKUP($A73,'K-Wallet'!$A$1:$M$5000,11,FALSE)),"NOT VALID")</f>
        <v>0</v>
      </c>
      <c r="AA73" s="31">
        <f t="shared" si="1"/>
        <v>0</v>
      </c>
    </row>
    <row r="74" spans="1:27" x14ac:dyDescent="0.25">
      <c r="A74" t="str">
        <f t="shared" si="0"/>
        <v>1963026473</v>
      </c>
      <c r="B74">
        <v>65</v>
      </c>
      <c r="C74">
        <v>1963026473</v>
      </c>
      <c r="D74" t="s">
        <v>42</v>
      </c>
      <c r="E74" t="s">
        <v>43</v>
      </c>
      <c r="F74">
        <v>56650</v>
      </c>
      <c r="G74" s="2">
        <v>44106</v>
      </c>
      <c r="H74" s="3">
        <v>0.5655324074074074</v>
      </c>
      <c r="I74" t="s">
        <v>44</v>
      </c>
      <c r="J74">
        <v>-80139811801</v>
      </c>
      <c r="K74" s="4" t="s">
        <v>101</v>
      </c>
      <c r="N74" t="str">
        <f>IFERROR(IFERROR(VLOOKUP($A74,'K-NETT'!$A$1:$AF$37898,1,FALSE),VLOOKUP($A74,'K-Wallet'!$A$1:$M$5000,1,FALSE)),"NOT VALID")</f>
        <v>1963026473</v>
      </c>
      <c r="O74" t="str">
        <f>IFERROR(IFERROR(VLOOKUP($A74,'K-NETT'!$A$1:$AF$37898,11,FALSE),VLOOKUP($A74,'K-Wallet'!$A$1:$M$5000,0,FALSE)),"NOT VALID")</f>
        <v>MME2010001404</v>
      </c>
      <c r="P74" t="str">
        <f>IFERROR(IFERROR(VLOOKUP($A74,'K-NETT'!$A$1:$AF$37898,14,FALSE),VLOOKUP($A74,'K-Wallet'!$A$1:$M$5000,8,FALSE)),"NOT VALID")</f>
        <v>IDJHAMA10388</v>
      </c>
      <c r="Q74" t="str">
        <f>IFERROR(IFERROR(VLOOKUP($A74,'K-NETT'!$A$1:$AF$37898,15,FALSE),VLOOKUP($A74,'K-Wallet'!$A$1:$M$5000,9,FALSE)),"NOT VALID")</f>
        <v>DYAH WISNU ANDANI</v>
      </c>
      <c r="R74">
        <f>IFERROR(IFERROR(VLOOKUP($A74,'K-NETT'!$A$1:$AF$37898,16,FALSE),VLOOKUP($A74,'K-Wallet'!$A$1:$M$5000,0,FALSE)),"NOT VALID")</f>
        <v>50000</v>
      </c>
      <c r="S74">
        <f>IFERROR(IFERROR(VLOOKUP($A74,'K-NETT'!$A$1:$AF$37898,17,FALSE),VLOOKUP($A74,'K-Wallet'!$A$1:$M$5000,0,FALSE)),"NOT VALID")</f>
        <v>6650</v>
      </c>
      <c r="T74">
        <f>IFERROR(IFERROR(VLOOKUP($A74,'K-NETT'!$A$1:$AF$37898,18,FALSE),VLOOKUP($A74,'K-Wallet'!$A$1:$M$5000,0,FALSE)),"NOT VALID")</f>
        <v>0</v>
      </c>
      <c r="U74">
        <f>IFERROR(IFERROR(VLOOKUP($A74,'K-NETT'!$A$1:$AF$37898,19,FALSE),VLOOKUP($A74,'K-Wallet'!$A$1:$M$5000,0,FALSE)),"NOT VALID")</f>
        <v>0</v>
      </c>
      <c r="V74">
        <f>IFERROR(IFERROR(VLOOKUP($A74,'K-NETT'!$A$1:$AF$37898,20,FALSE),VLOOKUP($A74,'K-Wallet'!$A$1:$M$5000,0,FALSE)),"NOT VALID")</f>
        <v>0</v>
      </c>
      <c r="W74">
        <f>IFERROR(IFERROR(VLOOKUP($A74,'K-NETT'!$A$1:$AF$37898,22,FALSE),VLOOKUP($A74,'K-Wallet'!$A$1:$M$5000,0,FALSE)),"NOT VALID")</f>
        <v>0</v>
      </c>
      <c r="X74">
        <f>IFERROR(IFERROR(VLOOKUP($A74,'K-NETT'!$A$1:$AF$37898,23,FALSE),VLOOKUP($A74,'K-Wallet'!$A$1:$M$5000,0,FALSE)),"NOT VALID")</f>
        <v>0</v>
      </c>
      <c r="Y74">
        <f>IFERROR(IFERROR(VLOOKUP($A74,'K-NETT'!$A$1:$AF$37898,26,FALSE),VLOOKUP($A74,'K-Wallet'!$A$1:$M$5000,0,FALSE)),"NOT VALID")</f>
        <v>56650</v>
      </c>
      <c r="Z74">
        <f>IFERROR(IFERROR(VLOOKUP($A74,'K-NETT'!$A$1:$AF$37898,30,FALSE),VLOOKUP($A74,'K-Wallet'!$A$1:$M$5000,11,FALSE)),"NOT VALID")</f>
        <v>0</v>
      </c>
      <c r="AA74" s="31">
        <f t="shared" si="1"/>
        <v>0</v>
      </c>
    </row>
    <row r="75" spans="1:27" x14ac:dyDescent="0.25">
      <c r="A75" t="str">
        <f t="shared" ref="A75:A114" si="2">+K75&amp;C75</f>
        <v>1667026086</v>
      </c>
      <c r="B75">
        <v>66</v>
      </c>
      <c r="C75">
        <v>1667026086</v>
      </c>
      <c r="D75" t="s">
        <v>42</v>
      </c>
      <c r="E75" t="s">
        <v>43</v>
      </c>
      <c r="F75">
        <v>56650</v>
      </c>
      <c r="G75" s="2">
        <v>44106</v>
      </c>
      <c r="H75" s="3">
        <v>0.56975694444444447</v>
      </c>
      <c r="I75" t="s">
        <v>44</v>
      </c>
      <c r="J75">
        <v>-80141996301</v>
      </c>
      <c r="K75" s="4" t="s">
        <v>101</v>
      </c>
      <c r="N75" t="str">
        <f>IFERROR(IFERROR(VLOOKUP($A75,'K-NETT'!$A$1:$AF$37898,1,FALSE),VLOOKUP($A75,'K-Wallet'!$A$1:$M$5000,1,FALSE)),"NOT VALID")</f>
        <v>1667026086</v>
      </c>
      <c r="O75" t="str">
        <f>IFERROR(IFERROR(VLOOKUP($A75,'K-NETT'!$A$1:$AF$37898,11,FALSE),VLOOKUP($A75,'K-Wallet'!$A$1:$M$5000,0,FALSE)),"NOT VALID")</f>
        <v>MME2010001406</v>
      </c>
      <c r="P75" t="str">
        <f>IFERROR(IFERROR(VLOOKUP($A75,'K-NETT'!$A$1:$AF$37898,14,FALSE),VLOOKUP($A75,'K-Wallet'!$A$1:$M$5000,8,FALSE)),"NOT VALID")</f>
        <v>IDJHAMA10389</v>
      </c>
      <c r="Q75" t="str">
        <f>IFERROR(IFERROR(VLOOKUP($A75,'K-NETT'!$A$1:$AF$37898,15,FALSE),VLOOKUP($A75,'K-Wallet'!$A$1:$M$5000,9,FALSE)),"NOT VALID")</f>
        <v>ASMAUL FARDHIYAH</v>
      </c>
      <c r="R75">
        <f>IFERROR(IFERROR(VLOOKUP($A75,'K-NETT'!$A$1:$AF$37898,16,FALSE),VLOOKUP($A75,'K-Wallet'!$A$1:$M$5000,0,FALSE)),"NOT VALID")</f>
        <v>50000</v>
      </c>
      <c r="S75">
        <f>IFERROR(IFERROR(VLOOKUP($A75,'K-NETT'!$A$1:$AF$37898,17,FALSE),VLOOKUP($A75,'K-Wallet'!$A$1:$M$5000,0,FALSE)),"NOT VALID")</f>
        <v>6650</v>
      </c>
      <c r="T75">
        <f>IFERROR(IFERROR(VLOOKUP($A75,'K-NETT'!$A$1:$AF$37898,18,FALSE),VLOOKUP($A75,'K-Wallet'!$A$1:$M$5000,0,FALSE)),"NOT VALID")</f>
        <v>0</v>
      </c>
      <c r="U75">
        <f>IFERROR(IFERROR(VLOOKUP($A75,'K-NETT'!$A$1:$AF$37898,19,FALSE),VLOOKUP($A75,'K-Wallet'!$A$1:$M$5000,0,FALSE)),"NOT VALID")</f>
        <v>0</v>
      </c>
      <c r="V75">
        <f>IFERROR(IFERROR(VLOOKUP($A75,'K-NETT'!$A$1:$AF$37898,20,FALSE),VLOOKUP($A75,'K-Wallet'!$A$1:$M$5000,0,FALSE)),"NOT VALID")</f>
        <v>0</v>
      </c>
      <c r="W75">
        <f>IFERROR(IFERROR(VLOOKUP($A75,'K-NETT'!$A$1:$AF$37898,22,FALSE),VLOOKUP($A75,'K-Wallet'!$A$1:$M$5000,0,FALSE)),"NOT VALID")</f>
        <v>0</v>
      </c>
      <c r="X75">
        <f>IFERROR(IFERROR(VLOOKUP($A75,'K-NETT'!$A$1:$AF$37898,23,FALSE),VLOOKUP($A75,'K-Wallet'!$A$1:$M$5000,0,FALSE)),"NOT VALID")</f>
        <v>0</v>
      </c>
      <c r="Y75">
        <f>IFERROR(IFERROR(VLOOKUP($A75,'K-NETT'!$A$1:$AF$37898,26,FALSE),VLOOKUP($A75,'K-Wallet'!$A$1:$M$5000,0,FALSE)),"NOT VALID")</f>
        <v>56650</v>
      </c>
      <c r="Z75">
        <f>IFERROR(IFERROR(VLOOKUP($A75,'K-NETT'!$A$1:$AF$37898,30,FALSE),VLOOKUP($A75,'K-Wallet'!$A$1:$M$5000,11,FALSE)),"NOT VALID")</f>
        <v>0</v>
      </c>
      <c r="AA75" s="31">
        <f t="shared" ref="AA75:AA138" si="3">+F75-Y75</f>
        <v>0</v>
      </c>
    </row>
    <row r="76" spans="1:27" x14ac:dyDescent="0.25">
      <c r="A76" t="str">
        <f t="shared" si="2"/>
        <v>1913026642</v>
      </c>
      <c r="B76">
        <v>67</v>
      </c>
      <c r="C76">
        <v>1913026642</v>
      </c>
      <c r="D76" t="s">
        <v>42</v>
      </c>
      <c r="E76" t="s">
        <v>43</v>
      </c>
      <c r="F76">
        <v>326650</v>
      </c>
      <c r="G76" s="2">
        <v>44106</v>
      </c>
      <c r="H76" s="3">
        <v>0.56987268518518519</v>
      </c>
      <c r="I76" t="s">
        <v>44</v>
      </c>
      <c r="J76">
        <v>-80141856901</v>
      </c>
      <c r="K76" s="4" t="s">
        <v>101</v>
      </c>
      <c r="N76" t="str">
        <f>IFERROR(IFERROR(VLOOKUP($A76,'K-NETT'!$A$1:$AF$37898,1,FALSE),VLOOKUP($A76,'K-Wallet'!$A$1:$M$5000,1,FALSE)),"NOT VALID")</f>
        <v>1913026642</v>
      </c>
      <c r="O76" t="str">
        <f>IFERROR(IFERROR(VLOOKUP($A76,'K-NETT'!$A$1:$AF$37898,11,FALSE),VLOOKUP($A76,'K-Wallet'!$A$1:$M$5000,0,FALSE)),"NOT VALID")</f>
        <v>CNE2010001407</v>
      </c>
      <c r="P76" t="str">
        <f>IFERROR(IFERROR(VLOOKUP($A76,'K-NETT'!$A$1:$AF$37898,14,FALSE),VLOOKUP($A76,'K-Wallet'!$A$1:$M$5000,8,FALSE)),"NOT VALID")</f>
        <v>IDBNAGA08071</v>
      </c>
      <c r="Q76" t="str">
        <f>IFERROR(IFERROR(VLOOKUP($A76,'K-NETT'!$A$1:$AF$37898,15,FALSE),VLOOKUP($A76,'K-Wallet'!$A$1:$M$5000,9,FALSE)),"NOT VALID")</f>
        <v>AHMAD YASIR</v>
      </c>
      <c r="R76">
        <f>IFERROR(IFERROR(VLOOKUP($A76,'K-NETT'!$A$1:$AF$37898,16,FALSE),VLOOKUP($A76,'K-Wallet'!$A$1:$M$5000,0,FALSE)),"NOT VALID")</f>
        <v>300000</v>
      </c>
      <c r="S76">
        <f>IFERROR(IFERROR(VLOOKUP($A76,'K-NETT'!$A$1:$AF$37898,17,FALSE),VLOOKUP($A76,'K-Wallet'!$A$1:$M$5000,0,FALSE)),"NOT VALID")</f>
        <v>6650</v>
      </c>
      <c r="T76">
        <f>IFERROR(IFERROR(VLOOKUP($A76,'K-NETT'!$A$1:$AF$37898,18,FALSE),VLOOKUP($A76,'K-Wallet'!$A$1:$M$5000,0,FALSE)),"NOT VALID")</f>
        <v>20000</v>
      </c>
      <c r="U76">
        <f>IFERROR(IFERROR(VLOOKUP($A76,'K-NETT'!$A$1:$AF$37898,19,FALSE),VLOOKUP($A76,'K-Wallet'!$A$1:$M$5000,0,FALSE)),"NOT VALID")</f>
        <v>0</v>
      </c>
      <c r="V76">
        <f>IFERROR(IFERROR(VLOOKUP($A76,'K-NETT'!$A$1:$AF$37898,20,FALSE),VLOOKUP($A76,'K-Wallet'!$A$1:$M$5000,0,FALSE)),"NOT VALID")</f>
        <v>0</v>
      </c>
      <c r="W76">
        <f>IFERROR(IFERROR(VLOOKUP($A76,'K-NETT'!$A$1:$AF$37898,22,FALSE),VLOOKUP($A76,'K-Wallet'!$A$1:$M$5000,0,FALSE)),"NOT VALID")</f>
        <v>0</v>
      </c>
      <c r="X76">
        <f>IFERROR(IFERROR(VLOOKUP($A76,'K-NETT'!$A$1:$AF$37898,23,FALSE),VLOOKUP($A76,'K-Wallet'!$A$1:$M$5000,0,FALSE)),"NOT VALID")</f>
        <v>0</v>
      </c>
      <c r="Y76">
        <f>IFERROR(IFERROR(VLOOKUP($A76,'K-NETT'!$A$1:$AF$37898,26,FALSE),VLOOKUP($A76,'K-Wallet'!$A$1:$M$5000,0,FALSE)),"NOT VALID")</f>
        <v>326650</v>
      </c>
      <c r="Z76">
        <f>IFERROR(IFERROR(VLOOKUP($A76,'K-NETT'!$A$1:$AF$37898,30,FALSE),VLOOKUP($A76,'K-Wallet'!$A$1:$M$5000,11,FALSE)),"NOT VALID")</f>
        <v>0</v>
      </c>
      <c r="AA76" s="31">
        <f t="shared" si="3"/>
        <v>0</v>
      </c>
    </row>
    <row r="77" spans="1:27" x14ac:dyDescent="0.25">
      <c r="A77" t="str">
        <f t="shared" si="2"/>
        <v>1734126255</v>
      </c>
      <c r="B77">
        <v>68</v>
      </c>
      <c r="C77">
        <v>1734126255</v>
      </c>
      <c r="D77" t="s">
        <v>42</v>
      </c>
      <c r="E77" t="s">
        <v>43</v>
      </c>
      <c r="F77">
        <v>65650</v>
      </c>
      <c r="G77" s="2">
        <v>44106</v>
      </c>
      <c r="H77" s="3">
        <v>0.57763888888888892</v>
      </c>
      <c r="I77" t="s">
        <v>44</v>
      </c>
      <c r="J77">
        <v>-80145895601</v>
      </c>
      <c r="K77" s="4" t="s">
        <v>101</v>
      </c>
      <c r="N77" t="str">
        <f>IFERROR(IFERROR(VLOOKUP($A77,'K-NETT'!$A$1:$AF$37898,1,FALSE),VLOOKUP($A77,'K-Wallet'!$A$1:$M$5000,1,FALSE)),"NOT VALID")</f>
        <v>1734126255</v>
      </c>
      <c r="O77" t="str">
        <f>IFERROR(IFERROR(VLOOKUP($A77,'K-NETT'!$A$1:$AF$37898,11,FALSE),VLOOKUP($A77,'K-Wallet'!$A$1:$M$5000,0,FALSE)),"NOT VALID")</f>
        <v>MME2010001412</v>
      </c>
      <c r="P77" t="str">
        <f>IFERROR(IFERROR(VLOOKUP($A77,'K-NETT'!$A$1:$AF$37898,14,FALSE),VLOOKUP($A77,'K-Wallet'!$A$1:$M$5000,8,FALSE)),"NOT VALID")</f>
        <v>IDSPAAB43702</v>
      </c>
      <c r="Q77" t="str">
        <f>IFERROR(IFERROR(VLOOKUP($A77,'K-NETT'!$A$1:$AF$37898,15,FALSE),VLOOKUP($A77,'K-Wallet'!$A$1:$M$5000,9,FALSE)),"NOT VALID")</f>
        <v>NENENG FEBRI ROSYA SUSANTI</v>
      </c>
      <c r="R77">
        <f>IFERROR(IFERROR(VLOOKUP($A77,'K-NETT'!$A$1:$AF$37898,16,FALSE),VLOOKUP($A77,'K-Wallet'!$A$1:$M$5000,0,FALSE)),"NOT VALID")</f>
        <v>50000</v>
      </c>
      <c r="S77">
        <f>IFERROR(IFERROR(VLOOKUP($A77,'K-NETT'!$A$1:$AF$37898,17,FALSE),VLOOKUP($A77,'K-Wallet'!$A$1:$M$5000,0,FALSE)),"NOT VALID")</f>
        <v>6650</v>
      </c>
      <c r="T77">
        <f>IFERROR(IFERROR(VLOOKUP($A77,'K-NETT'!$A$1:$AF$37898,18,FALSE),VLOOKUP($A77,'K-Wallet'!$A$1:$M$5000,0,FALSE)),"NOT VALID")</f>
        <v>9000</v>
      </c>
      <c r="U77">
        <f>IFERROR(IFERROR(VLOOKUP($A77,'K-NETT'!$A$1:$AF$37898,19,FALSE),VLOOKUP($A77,'K-Wallet'!$A$1:$M$5000,0,FALSE)),"NOT VALID")</f>
        <v>0</v>
      </c>
      <c r="V77">
        <f>IFERROR(IFERROR(VLOOKUP($A77,'K-NETT'!$A$1:$AF$37898,20,FALSE),VLOOKUP($A77,'K-Wallet'!$A$1:$M$5000,0,FALSE)),"NOT VALID")</f>
        <v>0</v>
      </c>
      <c r="W77">
        <f>IFERROR(IFERROR(VLOOKUP($A77,'K-NETT'!$A$1:$AF$37898,22,FALSE),VLOOKUP($A77,'K-Wallet'!$A$1:$M$5000,0,FALSE)),"NOT VALID")</f>
        <v>0</v>
      </c>
      <c r="X77">
        <f>IFERROR(IFERROR(VLOOKUP($A77,'K-NETT'!$A$1:$AF$37898,23,FALSE),VLOOKUP($A77,'K-Wallet'!$A$1:$M$5000,0,FALSE)),"NOT VALID")</f>
        <v>0</v>
      </c>
      <c r="Y77">
        <f>IFERROR(IFERROR(VLOOKUP($A77,'K-NETT'!$A$1:$AF$37898,26,FALSE),VLOOKUP($A77,'K-Wallet'!$A$1:$M$5000,0,FALSE)),"NOT VALID")</f>
        <v>65650</v>
      </c>
      <c r="Z77">
        <f>IFERROR(IFERROR(VLOOKUP($A77,'K-NETT'!$A$1:$AF$37898,30,FALSE),VLOOKUP($A77,'K-Wallet'!$A$1:$M$5000,11,FALSE)),"NOT VALID")</f>
        <v>0</v>
      </c>
      <c r="AA77" s="31">
        <f t="shared" si="3"/>
        <v>0</v>
      </c>
    </row>
    <row r="78" spans="1:27" x14ac:dyDescent="0.25">
      <c r="A78" t="str">
        <f t="shared" si="2"/>
        <v>118705466</v>
      </c>
      <c r="B78">
        <v>69</v>
      </c>
      <c r="C78">
        <v>118705466</v>
      </c>
      <c r="D78" t="s">
        <v>57</v>
      </c>
      <c r="E78" t="s">
        <v>43</v>
      </c>
      <c r="F78">
        <v>15000000</v>
      </c>
      <c r="G78" s="2">
        <v>44106</v>
      </c>
      <c r="H78" s="3">
        <v>0.58054398148148145</v>
      </c>
      <c r="I78" t="s">
        <v>44</v>
      </c>
      <c r="J78">
        <v>-80147301601</v>
      </c>
      <c r="K78" s="4" t="s">
        <v>101</v>
      </c>
      <c r="N78" t="str">
        <f>IFERROR(IFERROR(VLOOKUP($A78,'K-NETT'!$A$1:$AF$37898,1,FALSE),VLOOKUP($A78,'K-Wallet'!$A$1:$M$5000,1,FALSE)),"NOT VALID")</f>
        <v>118705466</v>
      </c>
      <c r="O78" t="str">
        <f>IFERROR(IFERROR(VLOOKUP($A78,'K-NETT'!$A$1:$AF$37898,11,FALSE),VLOOKUP($A78,'K-Wallet'!$A$1:$M$5000,0,FALSE)),"NOT VALID")</f>
        <v>NOT VALID</v>
      </c>
      <c r="P78" t="str">
        <f>IFERROR(IFERROR(VLOOKUP($A78,'K-NETT'!$A$1:$AF$37898,14,FALSE),VLOOKUP($A78,'K-Wallet'!$A$1:$M$5000,8,FALSE)),"NOT VALID")</f>
        <v>IDSUID000097</v>
      </c>
      <c r="Q78" t="str">
        <f>IFERROR(IFERROR(VLOOKUP($A78,'K-NETT'!$A$1:$AF$37898,15,FALSE),VLOOKUP($A78,'K-Wallet'!$A$1:$M$5000,9,FALSE)),"NOT VALID")</f>
        <v>ERWIN</v>
      </c>
      <c r="R78" t="str">
        <f>IFERROR(IFERROR(VLOOKUP($A78,'K-NETT'!$A$1:$AF$37898,16,FALSE),VLOOKUP($A78,'K-Wallet'!$A$1:$M$5000,0,FALSE)),"NOT VALID")</f>
        <v>NOT VALID</v>
      </c>
      <c r="S78" t="str">
        <f>IFERROR(IFERROR(VLOOKUP($A78,'K-NETT'!$A$1:$AF$37898,17,FALSE),VLOOKUP($A78,'K-Wallet'!$A$1:$M$5000,0,FALSE)),"NOT VALID")</f>
        <v>NOT VALID</v>
      </c>
      <c r="T78" t="str">
        <f>IFERROR(IFERROR(VLOOKUP($A78,'K-NETT'!$A$1:$AF$37898,18,FALSE),VLOOKUP($A78,'K-Wallet'!$A$1:$M$5000,0,FALSE)),"NOT VALID")</f>
        <v>NOT VALID</v>
      </c>
      <c r="U78" t="str">
        <f>IFERROR(IFERROR(VLOOKUP($A78,'K-NETT'!$A$1:$AF$37898,19,FALSE),VLOOKUP($A78,'K-Wallet'!$A$1:$M$5000,0,FALSE)),"NOT VALID")</f>
        <v>NOT VALID</v>
      </c>
      <c r="V78" t="str">
        <f>IFERROR(IFERROR(VLOOKUP($A78,'K-NETT'!$A$1:$AF$37898,20,FALSE),VLOOKUP($A78,'K-Wallet'!$A$1:$M$5000,0,FALSE)),"NOT VALID")</f>
        <v>NOT VALID</v>
      </c>
      <c r="W78" t="str">
        <f>IFERROR(IFERROR(VLOOKUP($A78,'K-NETT'!$A$1:$AF$37898,22,FALSE),VLOOKUP($A78,'K-Wallet'!$A$1:$M$5000,0,FALSE)),"NOT VALID")</f>
        <v>NOT VALID</v>
      </c>
      <c r="X78" t="str">
        <f>IFERROR(IFERROR(VLOOKUP($A78,'K-NETT'!$A$1:$AF$37898,23,FALSE),VLOOKUP($A78,'K-Wallet'!$A$1:$M$5000,0,FALSE)),"NOT VALID")</f>
        <v>NOT VALID</v>
      </c>
      <c r="Y78" t="str">
        <f>IFERROR(IFERROR(VLOOKUP($A78,'K-NETT'!$A$1:$AF$37898,26,FALSE),VLOOKUP($A78,'K-Wallet'!$A$1:$M$5000,0,FALSE)),"NOT VALID")</f>
        <v>NOT VALID</v>
      </c>
      <c r="Z78" t="str">
        <f>IFERROR(IFERROR(VLOOKUP($A78,'K-NETT'!$A$1:$AF$37898,30,FALSE),VLOOKUP($A78,'K-Wallet'!$A$1:$M$5000,11,FALSE)),"NOT VALID")</f>
        <v xml:space="preserve"> TOP UP K-WALLET</v>
      </c>
      <c r="AA78" s="31" t="e">
        <f t="shared" si="3"/>
        <v>#VALUE!</v>
      </c>
    </row>
    <row r="79" spans="1:27" x14ac:dyDescent="0.25">
      <c r="A79" t="str">
        <f t="shared" si="2"/>
        <v>1684226426</v>
      </c>
      <c r="B79">
        <v>70</v>
      </c>
      <c r="C79">
        <v>1684226426</v>
      </c>
      <c r="D79" t="s">
        <v>42</v>
      </c>
      <c r="E79" t="s">
        <v>43</v>
      </c>
      <c r="F79">
        <v>166650</v>
      </c>
      <c r="G79" s="2">
        <v>44106</v>
      </c>
      <c r="H79" s="3">
        <v>0.58984953703703702</v>
      </c>
      <c r="I79" t="s">
        <v>44</v>
      </c>
      <c r="J79">
        <v>-80151750001</v>
      </c>
      <c r="K79" s="4" t="s">
        <v>101</v>
      </c>
      <c r="N79" t="str">
        <f>IFERROR(IFERROR(VLOOKUP($A79,'K-NETT'!$A$1:$AF$37898,1,FALSE),VLOOKUP($A79,'K-Wallet'!$A$1:$M$5000,1,FALSE)),"NOT VALID")</f>
        <v>1684226426</v>
      </c>
      <c r="O79" t="str">
        <f>IFERROR(IFERROR(VLOOKUP($A79,'K-NETT'!$A$1:$AF$37898,11,FALSE),VLOOKUP($A79,'K-Wallet'!$A$1:$M$5000,0,FALSE)),"NOT VALID")</f>
        <v>TDN2010000015</v>
      </c>
      <c r="P79" t="str">
        <f>IFERROR(IFERROR(VLOOKUP($A79,'K-NETT'!$A$1:$AF$37898,14,FALSE),VLOOKUP($A79,'K-Wallet'!$A$1:$M$5000,8,FALSE)),"NOT VALID")</f>
        <v>IDSPAAB06674</v>
      </c>
      <c r="Q79" t="str">
        <f>IFERROR(IFERROR(VLOOKUP($A79,'K-NETT'!$A$1:$AF$37898,15,FALSE),VLOOKUP($A79,'K-Wallet'!$A$1:$M$5000,9,FALSE)),"NOT VALID")</f>
        <v>MAISARAH</v>
      </c>
      <c r="R79">
        <f>IFERROR(IFERROR(VLOOKUP($A79,'K-NETT'!$A$1:$AF$37898,16,FALSE),VLOOKUP($A79,'K-Wallet'!$A$1:$M$5000,0,FALSE)),"NOT VALID")</f>
        <v>160000</v>
      </c>
      <c r="S79">
        <f>IFERROR(IFERROR(VLOOKUP($A79,'K-NETT'!$A$1:$AF$37898,17,FALSE),VLOOKUP($A79,'K-Wallet'!$A$1:$M$5000,0,FALSE)),"NOT VALID")</f>
        <v>6650</v>
      </c>
      <c r="T79">
        <f>IFERROR(IFERROR(VLOOKUP($A79,'K-NETT'!$A$1:$AF$37898,18,FALSE),VLOOKUP($A79,'K-Wallet'!$A$1:$M$5000,0,FALSE)),"NOT VALID")</f>
        <v>0</v>
      </c>
      <c r="U79">
        <f>IFERROR(IFERROR(VLOOKUP($A79,'K-NETT'!$A$1:$AF$37898,19,FALSE),VLOOKUP($A79,'K-Wallet'!$A$1:$M$5000,0,FALSE)),"NOT VALID")</f>
        <v>0</v>
      </c>
      <c r="V79">
        <f>IFERROR(IFERROR(VLOOKUP($A79,'K-NETT'!$A$1:$AF$37898,20,FALSE),VLOOKUP($A79,'K-Wallet'!$A$1:$M$5000,0,FALSE)),"NOT VALID")</f>
        <v>0</v>
      </c>
      <c r="W79">
        <f>IFERROR(IFERROR(VLOOKUP($A79,'K-NETT'!$A$1:$AF$37898,22,FALSE),VLOOKUP($A79,'K-Wallet'!$A$1:$M$5000,0,FALSE)),"NOT VALID")</f>
        <v>0</v>
      </c>
      <c r="X79">
        <f>IFERROR(IFERROR(VLOOKUP($A79,'K-NETT'!$A$1:$AF$37898,23,FALSE),VLOOKUP($A79,'K-Wallet'!$A$1:$M$5000,0,FALSE)),"NOT VALID")</f>
        <v>0</v>
      </c>
      <c r="Y79">
        <f>IFERROR(IFERROR(VLOOKUP($A79,'K-NETT'!$A$1:$AF$37898,26,FALSE),VLOOKUP($A79,'K-Wallet'!$A$1:$M$5000,0,FALSE)),"NOT VALID")</f>
        <v>160000</v>
      </c>
      <c r="Z79" t="str">
        <f>IFERROR(IFERROR(VLOOKUP($A79,'K-NETT'!$A$1:$AF$37898,30,FALSE),VLOOKUP($A79,'K-Wallet'!$A$1:$M$5000,11,FALSE)),"NOT VALID")</f>
        <v>TDN - REZA (JAMBI-SUMSEL) - 2020/10/02</v>
      </c>
      <c r="AA79" s="31">
        <f t="shared" si="3"/>
        <v>6650</v>
      </c>
    </row>
    <row r="80" spans="1:27" x14ac:dyDescent="0.25">
      <c r="A80" t="str">
        <f t="shared" si="2"/>
        <v>1137226075</v>
      </c>
      <c r="B80">
        <v>71</v>
      </c>
      <c r="C80">
        <v>1137226075</v>
      </c>
      <c r="D80" t="s">
        <v>42</v>
      </c>
      <c r="E80" t="s">
        <v>43</v>
      </c>
      <c r="F80">
        <v>641650</v>
      </c>
      <c r="G80" s="2">
        <v>44106</v>
      </c>
      <c r="H80" s="3">
        <v>0.59225694444444443</v>
      </c>
      <c r="I80" t="s">
        <v>44</v>
      </c>
      <c r="J80">
        <v>-80152914001</v>
      </c>
      <c r="K80" s="4" t="s">
        <v>101</v>
      </c>
      <c r="N80" t="str">
        <f>IFERROR(IFERROR(VLOOKUP($A80,'K-NETT'!$A$1:$AF$37898,1,FALSE),VLOOKUP($A80,'K-Wallet'!$A$1:$M$5000,1,FALSE)),"NOT VALID")</f>
        <v>1137226075</v>
      </c>
      <c r="O80" t="str">
        <f>IFERROR(IFERROR(VLOOKUP($A80,'K-NETT'!$A$1:$AF$37898,11,FALSE),VLOOKUP($A80,'K-Wallet'!$A$1:$M$5000,0,FALSE)),"NOT VALID")</f>
        <v>CNE2010001420</v>
      </c>
      <c r="P80" t="str">
        <f>IFERROR(IFERROR(VLOOKUP($A80,'K-NETT'!$A$1:$AF$37898,14,FALSE),VLOOKUP($A80,'K-Wallet'!$A$1:$M$5000,8,FALSE)),"NOT VALID")</f>
        <v>IDJRAEA07443</v>
      </c>
      <c r="Q80" t="str">
        <f>IFERROR(IFERROR(VLOOKUP($A80,'K-NETT'!$A$1:$AF$37898,15,FALSE),VLOOKUP($A80,'K-Wallet'!$A$1:$M$5000,9,FALSE)),"NOT VALID")</f>
        <v>BERTHA NORMASARI M</v>
      </c>
      <c r="R80">
        <f>IFERROR(IFERROR(VLOOKUP($A80,'K-NETT'!$A$1:$AF$37898,16,FALSE),VLOOKUP($A80,'K-Wallet'!$A$1:$M$5000,0,FALSE)),"NOT VALID")</f>
        <v>620000</v>
      </c>
      <c r="S80">
        <f>IFERROR(IFERROR(VLOOKUP($A80,'K-NETT'!$A$1:$AF$37898,17,FALSE),VLOOKUP($A80,'K-Wallet'!$A$1:$M$5000,0,FALSE)),"NOT VALID")</f>
        <v>6650</v>
      </c>
      <c r="T80">
        <f>IFERROR(IFERROR(VLOOKUP($A80,'K-NETT'!$A$1:$AF$37898,18,FALSE),VLOOKUP($A80,'K-Wallet'!$A$1:$M$5000,0,FALSE)),"NOT VALID")</f>
        <v>15000</v>
      </c>
      <c r="U80">
        <f>IFERROR(IFERROR(VLOOKUP($A80,'K-NETT'!$A$1:$AF$37898,19,FALSE),VLOOKUP($A80,'K-Wallet'!$A$1:$M$5000,0,FALSE)),"NOT VALID")</f>
        <v>0</v>
      </c>
      <c r="V80">
        <f>IFERROR(IFERROR(VLOOKUP($A80,'K-NETT'!$A$1:$AF$37898,20,FALSE),VLOOKUP($A80,'K-Wallet'!$A$1:$M$5000,0,FALSE)),"NOT VALID")</f>
        <v>0</v>
      </c>
      <c r="W80">
        <f>IFERROR(IFERROR(VLOOKUP($A80,'K-NETT'!$A$1:$AF$37898,22,FALSE),VLOOKUP($A80,'K-Wallet'!$A$1:$M$5000,0,FALSE)),"NOT VALID")</f>
        <v>0</v>
      </c>
      <c r="X80">
        <f>IFERROR(IFERROR(VLOOKUP($A80,'K-NETT'!$A$1:$AF$37898,23,FALSE),VLOOKUP($A80,'K-Wallet'!$A$1:$M$5000,0,FALSE)),"NOT VALID")</f>
        <v>0</v>
      </c>
      <c r="Y80">
        <f>IFERROR(IFERROR(VLOOKUP($A80,'K-NETT'!$A$1:$AF$37898,26,FALSE),VLOOKUP($A80,'K-Wallet'!$A$1:$M$5000,0,FALSE)),"NOT VALID")</f>
        <v>641650</v>
      </c>
      <c r="Z80">
        <f>IFERROR(IFERROR(VLOOKUP($A80,'K-NETT'!$A$1:$AF$37898,30,FALSE),VLOOKUP($A80,'K-Wallet'!$A$1:$M$5000,11,FALSE)),"NOT VALID")</f>
        <v>0</v>
      </c>
      <c r="AA80" s="31">
        <f t="shared" si="3"/>
        <v>0</v>
      </c>
    </row>
    <row r="81" spans="1:27" x14ac:dyDescent="0.25">
      <c r="A81" t="str">
        <f t="shared" si="2"/>
        <v>1866226953</v>
      </c>
      <c r="B81">
        <v>72</v>
      </c>
      <c r="C81">
        <v>1866226953</v>
      </c>
      <c r="D81" t="s">
        <v>42</v>
      </c>
      <c r="E81" t="s">
        <v>43</v>
      </c>
      <c r="F81">
        <v>56650</v>
      </c>
      <c r="G81" s="2">
        <v>44106</v>
      </c>
      <c r="H81" s="3">
        <v>0.59232638888888889</v>
      </c>
      <c r="I81" t="s">
        <v>44</v>
      </c>
      <c r="J81">
        <v>-80152838501</v>
      </c>
      <c r="K81" s="4" t="s">
        <v>101</v>
      </c>
      <c r="N81" t="str">
        <f>IFERROR(IFERROR(VLOOKUP($A81,'K-NETT'!$A$1:$AF$37898,1,FALSE),VLOOKUP($A81,'K-Wallet'!$A$1:$M$5000,1,FALSE)),"NOT VALID")</f>
        <v>1866226953</v>
      </c>
      <c r="O81" t="str">
        <f>IFERROR(IFERROR(VLOOKUP($A81,'K-NETT'!$A$1:$AF$37898,11,FALSE),VLOOKUP($A81,'K-Wallet'!$A$1:$M$5000,0,FALSE)),"NOT VALID")</f>
        <v>MME2010001421</v>
      </c>
      <c r="P81" t="str">
        <f>IFERROR(IFERROR(VLOOKUP($A81,'K-NETT'!$A$1:$AF$37898,14,FALSE),VLOOKUP($A81,'K-Wallet'!$A$1:$M$5000,8,FALSE)),"NOT VALID")</f>
        <v>IDJTBBA08842</v>
      </c>
      <c r="Q81" t="str">
        <f>IFERROR(IFERROR(VLOOKUP($A81,'K-NETT'!$A$1:$AF$37898,15,FALSE),VLOOKUP($A81,'K-Wallet'!$A$1:$M$5000,9,FALSE)),"NOT VALID")</f>
        <v>SARIFUDIN</v>
      </c>
      <c r="R81">
        <f>IFERROR(IFERROR(VLOOKUP($A81,'K-NETT'!$A$1:$AF$37898,16,FALSE),VLOOKUP($A81,'K-Wallet'!$A$1:$M$5000,0,FALSE)),"NOT VALID")</f>
        <v>50000</v>
      </c>
      <c r="S81">
        <f>IFERROR(IFERROR(VLOOKUP($A81,'K-NETT'!$A$1:$AF$37898,17,FALSE),VLOOKUP($A81,'K-Wallet'!$A$1:$M$5000,0,FALSE)),"NOT VALID")</f>
        <v>6650</v>
      </c>
      <c r="T81">
        <f>IFERROR(IFERROR(VLOOKUP($A81,'K-NETT'!$A$1:$AF$37898,18,FALSE),VLOOKUP($A81,'K-Wallet'!$A$1:$M$5000,0,FALSE)),"NOT VALID")</f>
        <v>0</v>
      </c>
      <c r="U81">
        <f>IFERROR(IFERROR(VLOOKUP($A81,'K-NETT'!$A$1:$AF$37898,19,FALSE),VLOOKUP($A81,'K-Wallet'!$A$1:$M$5000,0,FALSE)),"NOT VALID")</f>
        <v>0</v>
      </c>
      <c r="V81">
        <f>IFERROR(IFERROR(VLOOKUP($A81,'K-NETT'!$A$1:$AF$37898,20,FALSE),VLOOKUP($A81,'K-Wallet'!$A$1:$M$5000,0,FALSE)),"NOT VALID")</f>
        <v>0</v>
      </c>
      <c r="W81">
        <f>IFERROR(IFERROR(VLOOKUP($A81,'K-NETT'!$A$1:$AF$37898,22,FALSE),VLOOKUP($A81,'K-Wallet'!$A$1:$M$5000,0,FALSE)),"NOT VALID")</f>
        <v>0</v>
      </c>
      <c r="X81">
        <f>IFERROR(IFERROR(VLOOKUP($A81,'K-NETT'!$A$1:$AF$37898,23,FALSE),VLOOKUP($A81,'K-Wallet'!$A$1:$M$5000,0,FALSE)),"NOT VALID")</f>
        <v>0</v>
      </c>
      <c r="Y81">
        <f>IFERROR(IFERROR(VLOOKUP($A81,'K-NETT'!$A$1:$AF$37898,26,FALSE),VLOOKUP($A81,'K-Wallet'!$A$1:$M$5000,0,FALSE)),"NOT VALID")</f>
        <v>56650</v>
      </c>
      <c r="Z81">
        <f>IFERROR(IFERROR(VLOOKUP($A81,'K-NETT'!$A$1:$AF$37898,30,FALSE),VLOOKUP($A81,'K-Wallet'!$A$1:$M$5000,11,FALSE)),"NOT VALID")</f>
        <v>0</v>
      </c>
      <c r="AA81" s="31">
        <f t="shared" si="3"/>
        <v>0</v>
      </c>
    </row>
    <row r="82" spans="1:27" x14ac:dyDescent="0.25">
      <c r="A82" t="str">
        <f t="shared" si="2"/>
        <v>1847226507</v>
      </c>
      <c r="B82">
        <v>73</v>
      </c>
      <c r="C82">
        <v>1847226507</v>
      </c>
      <c r="D82" t="s">
        <v>42</v>
      </c>
      <c r="E82" t="s">
        <v>43</v>
      </c>
      <c r="F82">
        <v>1218650</v>
      </c>
      <c r="G82" s="2">
        <v>44106</v>
      </c>
      <c r="H82" s="3">
        <v>0.5962615740740741</v>
      </c>
      <c r="I82" t="s">
        <v>44</v>
      </c>
      <c r="J82">
        <v>-80154785201</v>
      </c>
      <c r="K82" s="4" t="s">
        <v>101</v>
      </c>
      <c r="N82" t="str">
        <f>IFERROR(IFERROR(VLOOKUP($A82,'K-NETT'!$A$1:$AF$37898,1,FALSE),VLOOKUP($A82,'K-Wallet'!$A$1:$M$5000,1,FALSE)),"NOT VALID")</f>
        <v>1847226507</v>
      </c>
      <c r="O82" t="str">
        <f>IFERROR(IFERROR(VLOOKUP($A82,'K-NETT'!$A$1:$AF$37898,11,FALSE),VLOOKUP($A82,'K-Wallet'!$A$1:$M$5000,0,FALSE)),"NOT VALID")</f>
        <v>CNE2010001432</v>
      </c>
      <c r="P82" t="str">
        <f>IFERROR(IFERROR(VLOOKUP($A82,'K-NETT'!$A$1:$AF$37898,14,FALSE),VLOOKUP($A82,'K-Wallet'!$A$1:$M$5000,8,FALSE)),"NOT VALID")</f>
        <v>IDSPAAB40095</v>
      </c>
      <c r="Q82" t="str">
        <f>IFERROR(IFERROR(VLOOKUP($A82,'K-NETT'!$A$1:$AF$37898,15,FALSE),VLOOKUP($A82,'K-Wallet'!$A$1:$M$5000,9,FALSE)),"NOT VALID")</f>
        <v>DENDI SUGRIWA VIJAYA</v>
      </c>
      <c r="R82">
        <f>IFERROR(IFERROR(VLOOKUP($A82,'K-NETT'!$A$1:$AF$37898,16,FALSE),VLOOKUP($A82,'K-Wallet'!$A$1:$M$5000,0,FALSE)),"NOT VALID")</f>
        <v>1200000</v>
      </c>
      <c r="S82">
        <f>IFERROR(IFERROR(VLOOKUP($A82,'K-NETT'!$A$1:$AF$37898,17,FALSE),VLOOKUP($A82,'K-Wallet'!$A$1:$M$5000,0,FALSE)),"NOT VALID")</f>
        <v>6650</v>
      </c>
      <c r="T82">
        <f>IFERROR(IFERROR(VLOOKUP($A82,'K-NETT'!$A$1:$AF$37898,18,FALSE),VLOOKUP($A82,'K-Wallet'!$A$1:$M$5000,0,FALSE)),"NOT VALID")</f>
        <v>12000</v>
      </c>
      <c r="U82">
        <f>IFERROR(IFERROR(VLOOKUP($A82,'K-NETT'!$A$1:$AF$37898,19,FALSE),VLOOKUP($A82,'K-Wallet'!$A$1:$M$5000,0,FALSE)),"NOT VALID")</f>
        <v>0</v>
      </c>
      <c r="V82">
        <f>IFERROR(IFERROR(VLOOKUP($A82,'K-NETT'!$A$1:$AF$37898,20,FALSE),VLOOKUP($A82,'K-Wallet'!$A$1:$M$5000,0,FALSE)),"NOT VALID")</f>
        <v>0</v>
      </c>
      <c r="W82">
        <f>IFERROR(IFERROR(VLOOKUP($A82,'K-NETT'!$A$1:$AF$37898,22,FALSE),VLOOKUP($A82,'K-Wallet'!$A$1:$M$5000,0,FALSE)),"NOT VALID")</f>
        <v>0</v>
      </c>
      <c r="X82">
        <f>IFERROR(IFERROR(VLOOKUP($A82,'K-NETT'!$A$1:$AF$37898,23,FALSE),VLOOKUP($A82,'K-Wallet'!$A$1:$M$5000,0,FALSE)),"NOT VALID")</f>
        <v>0</v>
      </c>
      <c r="Y82">
        <f>IFERROR(IFERROR(VLOOKUP($A82,'K-NETT'!$A$1:$AF$37898,26,FALSE),VLOOKUP($A82,'K-Wallet'!$A$1:$M$5000,0,FALSE)),"NOT VALID")</f>
        <v>1218650</v>
      </c>
      <c r="Z82">
        <f>IFERROR(IFERROR(VLOOKUP($A82,'K-NETT'!$A$1:$AF$37898,30,FALSE),VLOOKUP($A82,'K-Wallet'!$A$1:$M$5000,11,FALSE)),"NOT VALID")</f>
        <v>0</v>
      </c>
      <c r="AA82" s="31">
        <f t="shared" si="3"/>
        <v>0</v>
      </c>
    </row>
    <row r="83" spans="1:27" x14ac:dyDescent="0.25">
      <c r="A83" t="str">
        <f t="shared" si="2"/>
        <v>1032426307</v>
      </c>
      <c r="B83">
        <v>74</v>
      </c>
      <c r="C83">
        <v>1032426307</v>
      </c>
      <c r="D83" t="s">
        <v>42</v>
      </c>
      <c r="E83" t="s">
        <v>43</v>
      </c>
      <c r="F83">
        <v>664650</v>
      </c>
      <c r="G83" s="2">
        <v>44106</v>
      </c>
      <c r="H83" s="3">
        <v>0.60962962962962963</v>
      </c>
      <c r="I83" t="s">
        <v>44</v>
      </c>
      <c r="J83">
        <v>-80161034801</v>
      </c>
      <c r="K83" s="4" t="s">
        <v>101</v>
      </c>
      <c r="N83" t="str">
        <f>IFERROR(IFERROR(VLOOKUP($A83,'K-NETT'!$A$1:$AF$37898,1,FALSE),VLOOKUP($A83,'K-Wallet'!$A$1:$M$5000,1,FALSE)),"NOT VALID")</f>
        <v>1032426307</v>
      </c>
      <c r="O83" t="str">
        <f>IFERROR(IFERROR(VLOOKUP($A83,'K-NETT'!$A$1:$AF$37898,11,FALSE),VLOOKUP($A83,'K-Wallet'!$A$1:$M$5000,0,FALSE)),"NOT VALID")</f>
        <v>CNE2010001438</v>
      </c>
      <c r="P83" t="str">
        <f>IFERROR(IFERROR(VLOOKUP($A83,'K-NETT'!$A$1:$AF$37898,14,FALSE),VLOOKUP($A83,'K-Wallet'!$A$1:$M$5000,8,FALSE)),"NOT VALID")</f>
        <v>IDBNAJA08239</v>
      </c>
      <c r="Q83" t="str">
        <f>IFERROR(IFERROR(VLOOKUP($A83,'K-NETT'!$A$1:$AF$37898,15,FALSE),VLOOKUP($A83,'K-Wallet'!$A$1:$M$5000,9,FALSE)),"NOT VALID")</f>
        <v>SAEPUL MARUP</v>
      </c>
      <c r="R83">
        <f>IFERROR(IFERROR(VLOOKUP($A83,'K-NETT'!$A$1:$AF$37898,16,FALSE),VLOOKUP($A83,'K-Wallet'!$A$1:$M$5000,0,FALSE)),"NOT VALID")</f>
        <v>620000</v>
      </c>
      <c r="S83">
        <f>IFERROR(IFERROR(VLOOKUP($A83,'K-NETT'!$A$1:$AF$37898,17,FALSE),VLOOKUP($A83,'K-Wallet'!$A$1:$M$5000,0,FALSE)),"NOT VALID")</f>
        <v>6650</v>
      </c>
      <c r="T83">
        <f>IFERROR(IFERROR(VLOOKUP($A83,'K-NETT'!$A$1:$AF$37898,18,FALSE),VLOOKUP($A83,'K-Wallet'!$A$1:$M$5000,0,FALSE)),"NOT VALID")</f>
        <v>38000</v>
      </c>
      <c r="U83">
        <f>IFERROR(IFERROR(VLOOKUP($A83,'K-NETT'!$A$1:$AF$37898,19,FALSE),VLOOKUP($A83,'K-Wallet'!$A$1:$M$5000,0,FALSE)),"NOT VALID")</f>
        <v>0</v>
      </c>
      <c r="V83">
        <f>IFERROR(IFERROR(VLOOKUP($A83,'K-NETT'!$A$1:$AF$37898,20,FALSE),VLOOKUP($A83,'K-Wallet'!$A$1:$M$5000,0,FALSE)),"NOT VALID")</f>
        <v>0</v>
      </c>
      <c r="W83">
        <f>IFERROR(IFERROR(VLOOKUP($A83,'K-NETT'!$A$1:$AF$37898,22,FALSE),VLOOKUP($A83,'K-Wallet'!$A$1:$M$5000,0,FALSE)),"NOT VALID")</f>
        <v>0</v>
      </c>
      <c r="X83">
        <f>IFERROR(IFERROR(VLOOKUP($A83,'K-NETT'!$A$1:$AF$37898,23,FALSE),VLOOKUP($A83,'K-Wallet'!$A$1:$M$5000,0,FALSE)),"NOT VALID")</f>
        <v>0</v>
      </c>
      <c r="Y83">
        <f>IFERROR(IFERROR(VLOOKUP($A83,'K-NETT'!$A$1:$AF$37898,26,FALSE),VLOOKUP($A83,'K-Wallet'!$A$1:$M$5000,0,FALSE)),"NOT VALID")</f>
        <v>664650</v>
      </c>
      <c r="Z83">
        <f>IFERROR(IFERROR(VLOOKUP($A83,'K-NETT'!$A$1:$AF$37898,30,FALSE),VLOOKUP($A83,'K-Wallet'!$A$1:$M$5000,11,FALSE)),"NOT VALID")</f>
        <v>0</v>
      </c>
      <c r="AA83" s="31">
        <f t="shared" si="3"/>
        <v>0</v>
      </c>
    </row>
    <row r="84" spans="1:27" x14ac:dyDescent="0.25">
      <c r="A84" t="str">
        <f t="shared" si="2"/>
        <v>1467426304</v>
      </c>
      <c r="B84">
        <v>75</v>
      </c>
      <c r="C84">
        <v>1467426304</v>
      </c>
      <c r="D84" t="s">
        <v>42</v>
      </c>
      <c r="E84" t="s">
        <v>43</v>
      </c>
      <c r="F84">
        <v>166650</v>
      </c>
      <c r="G84" s="2">
        <v>44106</v>
      </c>
      <c r="H84" s="3">
        <v>0.6169675925925926</v>
      </c>
      <c r="I84" t="s">
        <v>44</v>
      </c>
      <c r="J84">
        <v>-80164331001</v>
      </c>
      <c r="K84" s="4" t="s">
        <v>101</v>
      </c>
      <c r="N84" t="str">
        <f>IFERROR(IFERROR(VLOOKUP($A84,'K-NETT'!$A$1:$AF$37898,1,FALSE),VLOOKUP($A84,'K-Wallet'!$A$1:$M$5000,1,FALSE)),"NOT VALID")</f>
        <v>1467426304</v>
      </c>
      <c r="O84" t="str">
        <f>IFERROR(IFERROR(VLOOKUP($A84,'K-NETT'!$A$1:$AF$37898,11,FALSE),VLOOKUP($A84,'K-Wallet'!$A$1:$M$5000,0,FALSE)),"NOT VALID")</f>
        <v>CNE2010001442</v>
      </c>
      <c r="P84" t="str">
        <f>IFERROR(IFERROR(VLOOKUP($A84,'K-NETT'!$A$1:$AF$37898,14,FALSE),VLOOKUP($A84,'K-Wallet'!$A$1:$M$5000,8,FALSE)),"NOT VALID")</f>
        <v>IDRUACA04930</v>
      </c>
      <c r="Q84" t="str">
        <f>IFERROR(IFERROR(VLOOKUP($A84,'K-NETT'!$A$1:$AF$37898,15,FALSE),VLOOKUP($A84,'K-Wallet'!$A$1:$M$5000,9,FALSE)),"NOT VALID")</f>
        <v>SARWONO</v>
      </c>
      <c r="R84">
        <f>IFERROR(IFERROR(VLOOKUP($A84,'K-NETT'!$A$1:$AF$37898,16,FALSE),VLOOKUP($A84,'K-Wallet'!$A$1:$M$5000,0,FALSE)),"NOT VALID")</f>
        <v>150000</v>
      </c>
      <c r="S84">
        <f>IFERROR(IFERROR(VLOOKUP($A84,'K-NETT'!$A$1:$AF$37898,17,FALSE),VLOOKUP($A84,'K-Wallet'!$A$1:$M$5000,0,FALSE)),"NOT VALID")</f>
        <v>6650</v>
      </c>
      <c r="T84">
        <f>IFERROR(IFERROR(VLOOKUP($A84,'K-NETT'!$A$1:$AF$37898,18,FALSE),VLOOKUP($A84,'K-Wallet'!$A$1:$M$5000,0,FALSE)),"NOT VALID")</f>
        <v>10000</v>
      </c>
      <c r="U84">
        <f>IFERROR(IFERROR(VLOOKUP($A84,'K-NETT'!$A$1:$AF$37898,19,FALSE),VLOOKUP($A84,'K-Wallet'!$A$1:$M$5000,0,FALSE)),"NOT VALID")</f>
        <v>0</v>
      </c>
      <c r="V84">
        <f>IFERROR(IFERROR(VLOOKUP($A84,'K-NETT'!$A$1:$AF$37898,20,FALSE),VLOOKUP($A84,'K-Wallet'!$A$1:$M$5000,0,FALSE)),"NOT VALID")</f>
        <v>0</v>
      </c>
      <c r="W84">
        <f>IFERROR(IFERROR(VLOOKUP($A84,'K-NETT'!$A$1:$AF$37898,22,FALSE),VLOOKUP($A84,'K-Wallet'!$A$1:$M$5000,0,FALSE)),"NOT VALID")</f>
        <v>0</v>
      </c>
      <c r="X84">
        <f>IFERROR(IFERROR(VLOOKUP($A84,'K-NETT'!$A$1:$AF$37898,23,FALSE),VLOOKUP($A84,'K-Wallet'!$A$1:$M$5000,0,FALSE)),"NOT VALID")</f>
        <v>0</v>
      </c>
      <c r="Y84">
        <f>IFERROR(IFERROR(VLOOKUP($A84,'K-NETT'!$A$1:$AF$37898,26,FALSE),VLOOKUP($A84,'K-Wallet'!$A$1:$M$5000,0,FALSE)),"NOT VALID")</f>
        <v>166650</v>
      </c>
      <c r="Z84">
        <f>IFERROR(IFERROR(VLOOKUP($A84,'K-NETT'!$A$1:$AF$37898,30,FALSE),VLOOKUP($A84,'K-Wallet'!$A$1:$M$5000,11,FALSE)),"NOT VALID")</f>
        <v>0</v>
      </c>
      <c r="AA84" s="31">
        <f t="shared" si="3"/>
        <v>0</v>
      </c>
    </row>
    <row r="85" spans="1:27" x14ac:dyDescent="0.25">
      <c r="A85" t="str">
        <f t="shared" si="2"/>
        <v>1710526317</v>
      </c>
      <c r="B85">
        <v>76</v>
      </c>
      <c r="C85">
        <v>1710526317</v>
      </c>
      <c r="D85" t="s">
        <v>42</v>
      </c>
      <c r="E85" t="s">
        <v>43</v>
      </c>
      <c r="F85">
        <v>506650</v>
      </c>
      <c r="G85" s="2">
        <v>44106</v>
      </c>
      <c r="H85" s="3">
        <v>0.61896990740740743</v>
      </c>
      <c r="I85" t="s">
        <v>44</v>
      </c>
      <c r="J85">
        <v>-80165382001</v>
      </c>
      <c r="K85" s="4" t="s">
        <v>101</v>
      </c>
      <c r="N85" t="str">
        <f>IFERROR(IFERROR(VLOOKUP($A85,'K-NETT'!$A$1:$AF$37898,1,FALSE),VLOOKUP($A85,'K-Wallet'!$A$1:$M$5000,1,FALSE)),"NOT VALID")</f>
        <v>1710526317</v>
      </c>
      <c r="O85" t="str">
        <f>IFERROR(IFERROR(VLOOKUP($A85,'K-NETT'!$A$1:$AF$37898,11,FALSE),VLOOKUP($A85,'K-Wallet'!$A$1:$M$5000,0,FALSE)),"NOT VALID")</f>
        <v>CNE2010001443</v>
      </c>
      <c r="P85" t="str">
        <f>IFERROR(IFERROR(VLOOKUP($A85,'K-NETT'!$A$1:$AF$37898,14,FALSE),VLOOKUP($A85,'K-Wallet'!$A$1:$M$5000,8,FALSE)),"NOT VALID")</f>
        <v>IDSPAAA53989</v>
      </c>
      <c r="Q85" t="str">
        <f>IFERROR(IFERROR(VLOOKUP($A85,'K-NETT'!$A$1:$AF$37898,15,FALSE),VLOOKUP($A85,'K-Wallet'!$A$1:$M$5000,9,FALSE)),"NOT VALID")</f>
        <v>TARKIM</v>
      </c>
      <c r="R85">
        <f>IFERROR(IFERROR(VLOOKUP($A85,'K-NETT'!$A$1:$AF$37898,16,FALSE),VLOOKUP($A85,'K-Wallet'!$A$1:$M$5000,0,FALSE)),"NOT VALID")</f>
        <v>500000</v>
      </c>
      <c r="S85">
        <f>IFERROR(IFERROR(VLOOKUP($A85,'K-NETT'!$A$1:$AF$37898,17,FALSE),VLOOKUP($A85,'K-Wallet'!$A$1:$M$5000,0,FALSE)),"NOT VALID")</f>
        <v>6650</v>
      </c>
      <c r="T85">
        <f>IFERROR(IFERROR(VLOOKUP($A85,'K-NETT'!$A$1:$AF$37898,18,FALSE),VLOOKUP($A85,'K-Wallet'!$A$1:$M$5000,0,FALSE)),"NOT VALID")</f>
        <v>0</v>
      </c>
      <c r="U85">
        <f>IFERROR(IFERROR(VLOOKUP($A85,'K-NETT'!$A$1:$AF$37898,19,FALSE),VLOOKUP($A85,'K-Wallet'!$A$1:$M$5000,0,FALSE)),"NOT VALID")</f>
        <v>0</v>
      </c>
      <c r="V85">
        <f>IFERROR(IFERROR(VLOOKUP($A85,'K-NETT'!$A$1:$AF$37898,20,FALSE),VLOOKUP($A85,'K-Wallet'!$A$1:$M$5000,0,FALSE)),"NOT VALID")</f>
        <v>0</v>
      </c>
      <c r="W85">
        <f>IFERROR(IFERROR(VLOOKUP($A85,'K-NETT'!$A$1:$AF$37898,22,FALSE),VLOOKUP($A85,'K-Wallet'!$A$1:$M$5000,0,FALSE)),"NOT VALID")</f>
        <v>0</v>
      </c>
      <c r="X85">
        <f>IFERROR(IFERROR(VLOOKUP($A85,'K-NETT'!$A$1:$AF$37898,23,FALSE),VLOOKUP($A85,'K-Wallet'!$A$1:$M$5000,0,FALSE)),"NOT VALID")</f>
        <v>0</v>
      </c>
      <c r="Y85">
        <f>IFERROR(IFERROR(VLOOKUP($A85,'K-NETT'!$A$1:$AF$37898,26,FALSE),VLOOKUP($A85,'K-Wallet'!$A$1:$M$5000,0,FALSE)),"NOT VALID")</f>
        <v>506650</v>
      </c>
      <c r="Z85">
        <f>IFERROR(IFERROR(VLOOKUP($A85,'K-NETT'!$A$1:$AF$37898,30,FALSE),VLOOKUP($A85,'K-Wallet'!$A$1:$M$5000,11,FALSE)),"NOT VALID")</f>
        <v>0</v>
      </c>
      <c r="AA85" s="31">
        <f t="shared" si="3"/>
        <v>0</v>
      </c>
    </row>
    <row r="86" spans="1:27" x14ac:dyDescent="0.25">
      <c r="A86" t="str">
        <f t="shared" si="2"/>
        <v>1740526592</v>
      </c>
      <c r="B86">
        <v>77</v>
      </c>
      <c r="C86">
        <v>1740526592</v>
      </c>
      <c r="D86" t="s">
        <v>42</v>
      </c>
      <c r="E86" t="s">
        <v>43</v>
      </c>
      <c r="F86">
        <v>490650</v>
      </c>
      <c r="G86" s="2">
        <v>44106</v>
      </c>
      <c r="H86" s="3">
        <v>0.61902777777777784</v>
      </c>
      <c r="I86" t="s">
        <v>44</v>
      </c>
      <c r="J86">
        <v>-80165421701</v>
      </c>
      <c r="K86" s="4" t="s">
        <v>101</v>
      </c>
      <c r="N86" t="str">
        <f>IFERROR(IFERROR(VLOOKUP($A86,'K-NETT'!$A$1:$AF$37898,1,FALSE),VLOOKUP($A86,'K-Wallet'!$A$1:$M$5000,1,FALSE)),"NOT VALID")</f>
        <v>1740526592</v>
      </c>
      <c r="O86" t="str">
        <f>IFERROR(IFERROR(VLOOKUP($A86,'K-NETT'!$A$1:$AF$37898,11,FALSE),VLOOKUP($A86,'K-Wallet'!$A$1:$M$5000,0,FALSE)),"NOT VALID")</f>
        <v>CNE2010001444</v>
      </c>
      <c r="P86" t="str">
        <f>IFERROR(IFERROR(VLOOKUP($A86,'K-NETT'!$A$1:$AF$37898,14,FALSE),VLOOKUP($A86,'K-Wallet'!$A$1:$M$5000,8,FALSE)),"NOT VALID")</f>
        <v>IDSPAAB15802</v>
      </c>
      <c r="Q86" t="str">
        <f>IFERROR(IFERROR(VLOOKUP($A86,'K-NETT'!$A$1:$AF$37898,15,FALSE),VLOOKUP($A86,'K-Wallet'!$A$1:$M$5000,9,FALSE)),"NOT VALID")</f>
        <v>TRI NILAM SARI</v>
      </c>
      <c r="R86">
        <f>IFERROR(IFERROR(VLOOKUP($A86,'K-NETT'!$A$1:$AF$37898,16,FALSE),VLOOKUP($A86,'K-Wallet'!$A$1:$M$5000,0,FALSE)),"NOT VALID")</f>
        <v>474000</v>
      </c>
      <c r="S86">
        <f>IFERROR(IFERROR(VLOOKUP($A86,'K-NETT'!$A$1:$AF$37898,17,FALSE),VLOOKUP($A86,'K-Wallet'!$A$1:$M$5000,0,FALSE)),"NOT VALID")</f>
        <v>6650</v>
      </c>
      <c r="T86">
        <f>IFERROR(IFERROR(VLOOKUP($A86,'K-NETT'!$A$1:$AF$37898,18,FALSE),VLOOKUP($A86,'K-Wallet'!$A$1:$M$5000,0,FALSE)),"NOT VALID")</f>
        <v>10000</v>
      </c>
      <c r="U86">
        <f>IFERROR(IFERROR(VLOOKUP($A86,'K-NETT'!$A$1:$AF$37898,19,FALSE),VLOOKUP($A86,'K-Wallet'!$A$1:$M$5000,0,FALSE)),"NOT VALID")</f>
        <v>0</v>
      </c>
      <c r="V86">
        <f>IFERROR(IFERROR(VLOOKUP($A86,'K-NETT'!$A$1:$AF$37898,20,FALSE),VLOOKUP($A86,'K-Wallet'!$A$1:$M$5000,0,FALSE)),"NOT VALID")</f>
        <v>0</v>
      </c>
      <c r="W86">
        <f>IFERROR(IFERROR(VLOOKUP($A86,'K-NETT'!$A$1:$AF$37898,22,FALSE),VLOOKUP($A86,'K-Wallet'!$A$1:$M$5000,0,FALSE)),"NOT VALID")</f>
        <v>0</v>
      </c>
      <c r="X86">
        <f>IFERROR(IFERROR(VLOOKUP($A86,'K-NETT'!$A$1:$AF$37898,23,FALSE),VLOOKUP($A86,'K-Wallet'!$A$1:$M$5000,0,FALSE)),"NOT VALID")</f>
        <v>0</v>
      </c>
      <c r="Y86">
        <f>IFERROR(IFERROR(VLOOKUP($A86,'K-NETT'!$A$1:$AF$37898,26,FALSE),VLOOKUP($A86,'K-Wallet'!$A$1:$M$5000,0,FALSE)),"NOT VALID")</f>
        <v>490650</v>
      </c>
      <c r="Z86">
        <f>IFERROR(IFERROR(VLOOKUP($A86,'K-NETT'!$A$1:$AF$37898,30,FALSE),VLOOKUP($A86,'K-Wallet'!$A$1:$M$5000,11,FALSE)),"NOT VALID")</f>
        <v>0</v>
      </c>
      <c r="AA86" s="31">
        <f t="shared" si="3"/>
        <v>0</v>
      </c>
    </row>
    <row r="87" spans="1:27" x14ac:dyDescent="0.25">
      <c r="A87" t="str">
        <f t="shared" si="2"/>
        <v>1010526026</v>
      </c>
      <c r="B87">
        <v>78</v>
      </c>
      <c r="C87">
        <v>1010526026</v>
      </c>
      <c r="D87" t="s">
        <v>42</v>
      </c>
      <c r="E87" t="s">
        <v>43</v>
      </c>
      <c r="F87">
        <v>516650</v>
      </c>
      <c r="G87" s="2">
        <v>44106</v>
      </c>
      <c r="H87" s="3">
        <v>0.62003472222222222</v>
      </c>
      <c r="I87" t="s">
        <v>44</v>
      </c>
      <c r="J87">
        <v>-80165763001</v>
      </c>
      <c r="K87" s="4" t="s">
        <v>101</v>
      </c>
      <c r="N87" t="str">
        <f>IFERROR(IFERROR(VLOOKUP($A87,'K-NETT'!$A$1:$AF$37898,1,FALSE),VLOOKUP($A87,'K-Wallet'!$A$1:$M$5000,1,FALSE)),"NOT VALID")</f>
        <v>1010526026</v>
      </c>
      <c r="O87" t="str">
        <f>IFERROR(IFERROR(VLOOKUP($A87,'K-NETT'!$A$1:$AF$37898,11,FALSE),VLOOKUP($A87,'K-Wallet'!$A$1:$M$5000,0,FALSE)),"NOT VALID")</f>
        <v>CNE2010001445</v>
      </c>
      <c r="P87" t="str">
        <f>IFERROR(IFERROR(VLOOKUP($A87,'K-NETT'!$A$1:$AF$37898,14,FALSE),VLOOKUP($A87,'K-Wallet'!$A$1:$M$5000,8,FALSE)),"NOT VALID")</f>
        <v>IDSPAAB42290</v>
      </c>
      <c r="Q87" t="str">
        <f>IFERROR(IFERROR(VLOOKUP($A87,'K-NETT'!$A$1:$AF$37898,15,FALSE),VLOOKUP($A87,'K-Wallet'!$A$1:$M$5000,9,FALSE)),"NOT VALID")</f>
        <v>ANA ROHANAH</v>
      </c>
      <c r="R87">
        <f>IFERROR(IFERROR(VLOOKUP($A87,'K-NETT'!$A$1:$AF$37898,16,FALSE),VLOOKUP($A87,'K-Wallet'!$A$1:$M$5000,0,FALSE)),"NOT VALID")</f>
        <v>500000</v>
      </c>
      <c r="S87">
        <f>IFERROR(IFERROR(VLOOKUP($A87,'K-NETT'!$A$1:$AF$37898,17,FALSE),VLOOKUP($A87,'K-Wallet'!$A$1:$M$5000,0,FALSE)),"NOT VALID")</f>
        <v>6650</v>
      </c>
      <c r="T87">
        <f>IFERROR(IFERROR(VLOOKUP($A87,'K-NETT'!$A$1:$AF$37898,18,FALSE),VLOOKUP($A87,'K-Wallet'!$A$1:$M$5000,0,FALSE)),"NOT VALID")</f>
        <v>10000</v>
      </c>
      <c r="U87">
        <f>IFERROR(IFERROR(VLOOKUP($A87,'K-NETT'!$A$1:$AF$37898,19,FALSE),VLOOKUP($A87,'K-Wallet'!$A$1:$M$5000,0,FALSE)),"NOT VALID")</f>
        <v>0</v>
      </c>
      <c r="V87">
        <f>IFERROR(IFERROR(VLOOKUP($A87,'K-NETT'!$A$1:$AF$37898,20,FALSE),VLOOKUP($A87,'K-Wallet'!$A$1:$M$5000,0,FALSE)),"NOT VALID")</f>
        <v>0</v>
      </c>
      <c r="W87">
        <f>IFERROR(IFERROR(VLOOKUP($A87,'K-NETT'!$A$1:$AF$37898,22,FALSE),VLOOKUP($A87,'K-Wallet'!$A$1:$M$5000,0,FALSE)),"NOT VALID")</f>
        <v>0</v>
      </c>
      <c r="X87">
        <f>IFERROR(IFERROR(VLOOKUP($A87,'K-NETT'!$A$1:$AF$37898,23,FALSE),VLOOKUP($A87,'K-Wallet'!$A$1:$M$5000,0,FALSE)),"NOT VALID")</f>
        <v>0</v>
      </c>
      <c r="Y87">
        <f>IFERROR(IFERROR(VLOOKUP($A87,'K-NETT'!$A$1:$AF$37898,26,FALSE),VLOOKUP($A87,'K-Wallet'!$A$1:$M$5000,0,FALSE)),"NOT VALID")</f>
        <v>516650</v>
      </c>
      <c r="Z87">
        <f>IFERROR(IFERROR(VLOOKUP($A87,'K-NETT'!$A$1:$AF$37898,30,FALSE),VLOOKUP($A87,'K-Wallet'!$A$1:$M$5000,11,FALSE)),"NOT VALID")</f>
        <v>0</v>
      </c>
      <c r="AA87" s="31">
        <f t="shared" si="3"/>
        <v>0</v>
      </c>
    </row>
    <row r="88" spans="1:27" x14ac:dyDescent="0.25">
      <c r="A88" t="str">
        <f t="shared" si="2"/>
        <v>1901526509</v>
      </c>
      <c r="B88">
        <v>79</v>
      </c>
      <c r="C88">
        <v>1901526509</v>
      </c>
      <c r="D88" t="s">
        <v>42</v>
      </c>
      <c r="E88" t="s">
        <v>43</v>
      </c>
      <c r="F88">
        <v>86650</v>
      </c>
      <c r="G88" s="2">
        <v>44106</v>
      </c>
      <c r="H88" s="3">
        <v>0.62026620370370367</v>
      </c>
      <c r="I88" t="s">
        <v>44</v>
      </c>
      <c r="J88">
        <v>-80165973801</v>
      </c>
      <c r="K88" s="4" t="s">
        <v>101</v>
      </c>
      <c r="N88" t="str">
        <f>IFERROR(IFERROR(VLOOKUP($A88,'K-NETT'!$A$1:$AF$37898,1,FALSE),VLOOKUP($A88,'K-Wallet'!$A$1:$M$5000,1,FALSE)),"NOT VALID")</f>
        <v>1901526509</v>
      </c>
      <c r="O88" t="str">
        <f>IFERROR(IFERROR(VLOOKUP($A88,'K-NETT'!$A$1:$AF$37898,11,FALSE),VLOOKUP($A88,'K-Wallet'!$A$1:$M$5000,0,FALSE)),"NOT VALID")</f>
        <v>TDN2010000015</v>
      </c>
      <c r="P88" t="str">
        <f>IFERROR(IFERROR(VLOOKUP($A88,'K-NETT'!$A$1:$AF$37898,14,FALSE),VLOOKUP($A88,'K-Wallet'!$A$1:$M$5000,8,FALSE)),"NOT VALID")</f>
        <v>IDMBUDA00020</v>
      </c>
      <c r="Q88" t="str">
        <f>IFERROR(IFERROR(VLOOKUP($A88,'K-NETT'!$A$1:$AF$37898,15,FALSE),VLOOKUP($A88,'K-Wallet'!$A$1:$M$5000,9,FALSE)),"NOT VALID")</f>
        <v>NURSAMAN</v>
      </c>
      <c r="R88">
        <f>IFERROR(IFERROR(VLOOKUP($A88,'K-NETT'!$A$1:$AF$37898,16,FALSE),VLOOKUP($A88,'K-Wallet'!$A$1:$M$5000,0,FALSE)),"NOT VALID")</f>
        <v>80000</v>
      </c>
      <c r="S88">
        <f>IFERROR(IFERROR(VLOOKUP($A88,'K-NETT'!$A$1:$AF$37898,17,FALSE),VLOOKUP($A88,'K-Wallet'!$A$1:$M$5000,0,FALSE)),"NOT VALID")</f>
        <v>6650</v>
      </c>
      <c r="T88">
        <f>IFERROR(IFERROR(VLOOKUP($A88,'K-NETT'!$A$1:$AF$37898,18,FALSE),VLOOKUP($A88,'K-Wallet'!$A$1:$M$5000,0,FALSE)),"NOT VALID")</f>
        <v>0</v>
      </c>
      <c r="U88">
        <f>IFERROR(IFERROR(VLOOKUP($A88,'K-NETT'!$A$1:$AF$37898,19,FALSE),VLOOKUP($A88,'K-Wallet'!$A$1:$M$5000,0,FALSE)),"NOT VALID")</f>
        <v>0</v>
      </c>
      <c r="V88">
        <f>IFERROR(IFERROR(VLOOKUP($A88,'K-NETT'!$A$1:$AF$37898,20,FALSE),VLOOKUP($A88,'K-Wallet'!$A$1:$M$5000,0,FALSE)),"NOT VALID")</f>
        <v>0</v>
      </c>
      <c r="W88">
        <f>IFERROR(IFERROR(VLOOKUP($A88,'K-NETT'!$A$1:$AF$37898,22,FALSE),VLOOKUP($A88,'K-Wallet'!$A$1:$M$5000,0,FALSE)),"NOT VALID")</f>
        <v>0</v>
      </c>
      <c r="X88">
        <f>IFERROR(IFERROR(VLOOKUP($A88,'K-NETT'!$A$1:$AF$37898,23,FALSE),VLOOKUP($A88,'K-Wallet'!$A$1:$M$5000,0,FALSE)),"NOT VALID")</f>
        <v>0</v>
      </c>
      <c r="Y88">
        <f>IFERROR(IFERROR(VLOOKUP($A88,'K-NETT'!$A$1:$AF$37898,26,FALSE),VLOOKUP($A88,'K-Wallet'!$A$1:$M$5000,0,FALSE)),"NOT VALID")</f>
        <v>80000</v>
      </c>
      <c r="Z88" t="str">
        <f>IFERROR(IFERROR(VLOOKUP($A88,'K-NETT'!$A$1:$AF$37898,30,FALSE),VLOOKUP($A88,'K-Wallet'!$A$1:$M$5000,11,FALSE)),"NOT VALID")</f>
        <v>TDN - REZA (JAMBI-SUMSEL) - 2020/10/02</v>
      </c>
      <c r="AA88" s="31">
        <f t="shared" si="3"/>
        <v>6650</v>
      </c>
    </row>
    <row r="89" spans="1:27" x14ac:dyDescent="0.25">
      <c r="A89" t="str">
        <f t="shared" si="2"/>
        <v>1981626160</v>
      </c>
      <c r="B89">
        <v>80</v>
      </c>
      <c r="C89">
        <v>1981626160</v>
      </c>
      <c r="D89" t="s">
        <v>42</v>
      </c>
      <c r="E89" t="s">
        <v>43</v>
      </c>
      <c r="F89">
        <v>386650</v>
      </c>
      <c r="G89" s="2">
        <v>44106</v>
      </c>
      <c r="H89" s="3">
        <v>0.63678240740740744</v>
      </c>
      <c r="I89" t="s">
        <v>46</v>
      </c>
      <c r="J89">
        <v>-80172747801</v>
      </c>
      <c r="K89" s="4" t="s">
        <v>101</v>
      </c>
      <c r="N89" t="str">
        <f>IFERROR(IFERROR(VLOOKUP($A89,'K-NETT'!$A$1:$AF$37898,1,FALSE),VLOOKUP($A89,'K-Wallet'!$A$1:$M$5000,1,FALSE)),"NOT VALID")</f>
        <v>1981626160</v>
      </c>
      <c r="O89" t="str">
        <f>IFERROR(IFERROR(VLOOKUP($A89,'K-NETT'!$A$1:$AF$37898,11,FALSE),VLOOKUP($A89,'K-Wallet'!$A$1:$M$5000,0,FALSE)),"NOT VALID")</f>
        <v>CNE2010001450</v>
      </c>
      <c r="P89" t="str">
        <f>IFERROR(IFERROR(VLOOKUP($A89,'K-NETT'!$A$1:$AF$37898,14,FALSE),VLOOKUP($A89,'K-Wallet'!$A$1:$M$5000,8,FALSE)),"NOT VALID")</f>
        <v>EID1008327</v>
      </c>
      <c r="Q89" t="str">
        <f>IFERROR(IFERROR(VLOOKUP($A89,'K-NETT'!$A$1:$AF$37898,15,FALSE),VLOOKUP($A89,'K-Wallet'!$A$1:$M$5000,9,FALSE)),"NOT VALID")</f>
        <v>I PUTU GDE PERDANA SUGIARTHA, S.PD</v>
      </c>
      <c r="R89">
        <f>IFERROR(IFERROR(VLOOKUP($A89,'K-NETT'!$A$1:$AF$37898,16,FALSE),VLOOKUP($A89,'K-Wallet'!$A$1:$M$5000,0,FALSE)),"NOT VALID")</f>
        <v>380000</v>
      </c>
      <c r="S89">
        <f>IFERROR(IFERROR(VLOOKUP($A89,'K-NETT'!$A$1:$AF$37898,17,FALSE),VLOOKUP($A89,'K-Wallet'!$A$1:$M$5000,0,FALSE)),"NOT VALID")</f>
        <v>6650</v>
      </c>
      <c r="T89">
        <f>IFERROR(IFERROR(VLOOKUP($A89,'K-NETT'!$A$1:$AF$37898,18,FALSE),VLOOKUP($A89,'K-Wallet'!$A$1:$M$5000,0,FALSE)),"NOT VALID")</f>
        <v>0</v>
      </c>
      <c r="U89">
        <f>IFERROR(IFERROR(VLOOKUP($A89,'K-NETT'!$A$1:$AF$37898,19,FALSE),VLOOKUP($A89,'K-Wallet'!$A$1:$M$5000,0,FALSE)),"NOT VALID")</f>
        <v>0</v>
      </c>
      <c r="V89">
        <f>IFERROR(IFERROR(VLOOKUP($A89,'K-NETT'!$A$1:$AF$37898,20,FALSE),VLOOKUP($A89,'K-Wallet'!$A$1:$M$5000,0,FALSE)),"NOT VALID")</f>
        <v>0</v>
      </c>
      <c r="W89">
        <f>IFERROR(IFERROR(VLOOKUP($A89,'K-NETT'!$A$1:$AF$37898,22,FALSE),VLOOKUP($A89,'K-Wallet'!$A$1:$M$5000,0,FALSE)),"NOT VALID")</f>
        <v>0</v>
      </c>
      <c r="X89">
        <f>IFERROR(IFERROR(VLOOKUP($A89,'K-NETT'!$A$1:$AF$37898,23,FALSE),VLOOKUP($A89,'K-Wallet'!$A$1:$M$5000,0,FALSE)),"NOT VALID")</f>
        <v>0</v>
      </c>
      <c r="Y89">
        <f>IFERROR(IFERROR(VLOOKUP($A89,'K-NETT'!$A$1:$AF$37898,26,FALSE),VLOOKUP($A89,'K-Wallet'!$A$1:$M$5000,0,FALSE)),"NOT VALID")</f>
        <v>386650</v>
      </c>
      <c r="Z89">
        <f>IFERROR(IFERROR(VLOOKUP($A89,'K-NETT'!$A$1:$AF$37898,30,FALSE),VLOOKUP($A89,'K-Wallet'!$A$1:$M$5000,11,FALSE)),"NOT VALID")</f>
        <v>0</v>
      </c>
      <c r="AA89" s="31">
        <f t="shared" si="3"/>
        <v>0</v>
      </c>
    </row>
    <row r="90" spans="1:27" x14ac:dyDescent="0.25">
      <c r="A90" t="str">
        <f t="shared" si="2"/>
        <v>1368626438</v>
      </c>
      <c r="B90">
        <v>81</v>
      </c>
      <c r="C90">
        <v>1368626438</v>
      </c>
      <c r="D90" t="s">
        <v>42</v>
      </c>
      <c r="E90" t="s">
        <v>43</v>
      </c>
      <c r="F90">
        <v>226650</v>
      </c>
      <c r="G90" s="2">
        <v>44106</v>
      </c>
      <c r="H90" s="3">
        <v>0.64098379629629632</v>
      </c>
      <c r="I90" t="s">
        <v>44</v>
      </c>
      <c r="J90">
        <v>-80175116501</v>
      </c>
      <c r="K90" s="4" t="s">
        <v>101</v>
      </c>
      <c r="N90" t="str">
        <f>IFERROR(IFERROR(VLOOKUP($A90,'K-NETT'!$A$1:$AF$37898,1,FALSE),VLOOKUP($A90,'K-Wallet'!$A$1:$M$5000,1,FALSE)),"NOT VALID")</f>
        <v>1368626438</v>
      </c>
      <c r="O90" t="str">
        <f>IFERROR(IFERROR(VLOOKUP($A90,'K-NETT'!$A$1:$AF$37898,11,FALSE),VLOOKUP($A90,'K-Wallet'!$A$1:$M$5000,0,FALSE)),"NOT VALID")</f>
        <v>CNE2010001452</v>
      </c>
      <c r="P90" t="str">
        <f>IFERROR(IFERROR(VLOOKUP($A90,'K-NETT'!$A$1:$AF$37898,14,FALSE),VLOOKUP($A90,'K-Wallet'!$A$1:$M$5000,8,FALSE)),"NOT VALID")</f>
        <v>IDBNAJA06402</v>
      </c>
      <c r="Q90" t="str">
        <f>IFERROR(IFERROR(VLOOKUP($A90,'K-NETT'!$A$1:$AF$37898,15,FALSE),VLOOKUP($A90,'K-Wallet'!$A$1:$M$5000,9,FALSE)),"NOT VALID")</f>
        <v>NOVI MERISTAWATI</v>
      </c>
      <c r="R90">
        <f>IFERROR(IFERROR(VLOOKUP($A90,'K-NETT'!$A$1:$AF$37898,16,FALSE),VLOOKUP($A90,'K-Wallet'!$A$1:$M$5000,0,FALSE)),"NOT VALID")</f>
        <v>210000</v>
      </c>
      <c r="S90">
        <f>IFERROR(IFERROR(VLOOKUP($A90,'K-NETT'!$A$1:$AF$37898,17,FALSE),VLOOKUP($A90,'K-Wallet'!$A$1:$M$5000,0,FALSE)),"NOT VALID")</f>
        <v>6650</v>
      </c>
      <c r="T90">
        <f>IFERROR(IFERROR(VLOOKUP($A90,'K-NETT'!$A$1:$AF$37898,18,FALSE),VLOOKUP($A90,'K-Wallet'!$A$1:$M$5000,0,FALSE)),"NOT VALID")</f>
        <v>10000</v>
      </c>
      <c r="U90">
        <f>IFERROR(IFERROR(VLOOKUP($A90,'K-NETT'!$A$1:$AF$37898,19,FALSE),VLOOKUP($A90,'K-Wallet'!$A$1:$M$5000,0,FALSE)),"NOT VALID")</f>
        <v>0</v>
      </c>
      <c r="V90">
        <f>IFERROR(IFERROR(VLOOKUP($A90,'K-NETT'!$A$1:$AF$37898,20,FALSE),VLOOKUP($A90,'K-Wallet'!$A$1:$M$5000,0,FALSE)),"NOT VALID")</f>
        <v>0</v>
      </c>
      <c r="W90">
        <f>IFERROR(IFERROR(VLOOKUP($A90,'K-NETT'!$A$1:$AF$37898,22,FALSE),VLOOKUP($A90,'K-Wallet'!$A$1:$M$5000,0,FALSE)),"NOT VALID")</f>
        <v>0</v>
      </c>
      <c r="X90">
        <f>IFERROR(IFERROR(VLOOKUP($A90,'K-NETT'!$A$1:$AF$37898,23,FALSE),VLOOKUP($A90,'K-Wallet'!$A$1:$M$5000,0,FALSE)),"NOT VALID")</f>
        <v>0</v>
      </c>
      <c r="Y90">
        <f>IFERROR(IFERROR(VLOOKUP($A90,'K-NETT'!$A$1:$AF$37898,26,FALSE),VLOOKUP($A90,'K-Wallet'!$A$1:$M$5000,0,FALSE)),"NOT VALID")</f>
        <v>226650</v>
      </c>
      <c r="Z90">
        <f>IFERROR(IFERROR(VLOOKUP($A90,'K-NETT'!$A$1:$AF$37898,30,FALSE),VLOOKUP($A90,'K-Wallet'!$A$1:$M$5000,11,FALSE)),"NOT VALID")</f>
        <v>0</v>
      </c>
      <c r="AA90" s="31">
        <f t="shared" si="3"/>
        <v>0</v>
      </c>
    </row>
    <row r="91" spans="1:27" x14ac:dyDescent="0.25">
      <c r="A91" t="str">
        <f t="shared" si="2"/>
        <v>1060726344</v>
      </c>
      <c r="B91">
        <v>82</v>
      </c>
      <c r="C91">
        <v>1060726344</v>
      </c>
      <c r="D91" t="s">
        <v>42</v>
      </c>
      <c r="E91" t="s">
        <v>43</v>
      </c>
      <c r="F91">
        <v>310650</v>
      </c>
      <c r="G91" s="2">
        <v>44106</v>
      </c>
      <c r="H91" s="3">
        <v>0.642511574074074</v>
      </c>
      <c r="I91" t="s">
        <v>44</v>
      </c>
      <c r="J91">
        <v>-80175817601</v>
      </c>
      <c r="K91" s="4" t="s">
        <v>101</v>
      </c>
      <c r="N91" t="str">
        <f>IFERROR(IFERROR(VLOOKUP($A91,'K-NETT'!$A$1:$AF$37898,1,FALSE),VLOOKUP($A91,'K-Wallet'!$A$1:$M$5000,1,FALSE)),"NOT VALID")</f>
        <v>1060726344</v>
      </c>
      <c r="O91" t="str">
        <f>IFERROR(IFERROR(VLOOKUP($A91,'K-NETT'!$A$1:$AF$37898,11,FALSE),VLOOKUP($A91,'K-Wallet'!$A$1:$M$5000,0,FALSE)),"NOT VALID")</f>
        <v>CNE2010001455</v>
      </c>
      <c r="P91" t="str">
        <f>IFERROR(IFERROR(VLOOKUP($A91,'K-NETT'!$A$1:$AF$37898,14,FALSE),VLOOKUP($A91,'K-Wallet'!$A$1:$M$5000,8,FALSE)),"NOT VALID")</f>
        <v>IDAHID005643</v>
      </c>
      <c r="Q91" t="str">
        <f>IFERROR(IFERROR(VLOOKUP($A91,'K-NETT'!$A$1:$AF$37898,15,FALSE),VLOOKUP($A91,'K-Wallet'!$A$1:$M$5000,9,FALSE)),"NOT VALID")</f>
        <v>LIE WUN FIE</v>
      </c>
      <c r="R91">
        <f>IFERROR(IFERROR(VLOOKUP($A91,'K-NETT'!$A$1:$AF$37898,16,FALSE),VLOOKUP($A91,'K-Wallet'!$A$1:$M$5000,0,FALSE)),"NOT VALID")</f>
        <v>294000</v>
      </c>
      <c r="S91">
        <f>IFERROR(IFERROR(VLOOKUP($A91,'K-NETT'!$A$1:$AF$37898,17,FALSE),VLOOKUP($A91,'K-Wallet'!$A$1:$M$5000,0,FALSE)),"NOT VALID")</f>
        <v>6650</v>
      </c>
      <c r="T91">
        <f>IFERROR(IFERROR(VLOOKUP($A91,'K-NETT'!$A$1:$AF$37898,18,FALSE),VLOOKUP($A91,'K-Wallet'!$A$1:$M$5000,0,FALSE)),"NOT VALID")</f>
        <v>10000</v>
      </c>
      <c r="U91">
        <f>IFERROR(IFERROR(VLOOKUP($A91,'K-NETT'!$A$1:$AF$37898,19,FALSE),VLOOKUP($A91,'K-Wallet'!$A$1:$M$5000,0,FALSE)),"NOT VALID")</f>
        <v>0</v>
      </c>
      <c r="V91">
        <f>IFERROR(IFERROR(VLOOKUP($A91,'K-NETT'!$A$1:$AF$37898,20,FALSE),VLOOKUP($A91,'K-Wallet'!$A$1:$M$5000,0,FALSE)),"NOT VALID")</f>
        <v>0</v>
      </c>
      <c r="W91">
        <f>IFERROR(IFERROR(VLOOKUP($A91,'K-NETT'!$A$1:$AF$37898,22,FALSE),VLOOKUP($A91,'K-Wallet'!$A$1:$M$5000,0,FALSE)),"NOT VALID")</f>
        <v>0</v>
      </c>
      <c r="X91">
        <f>IFERROR(IFERROR(VLOOKUP($A91,'K-NETT'!$A$1:$AF$37898,23,FALSE),VLOOKUP($A91,'K-Wallet'!$A$1:$M$5000,0,FALSE)),"NOT VALID")</f>
        <v>0</v>
      </c>
      <c r="Y91">
        <f>IFERROR(IFERROR(VLOOKUP($A91,'K-NETT'!$A$1:$AF$37898,26,FALSE),VLOOKUP($A91,'K-Wallet'!$A$1:$M$5000,0,FALSE)),"NOT VALID")</f>
        <v>310650</v>
      </c>
      <c r="Z91">
        <f>IFERROR(IFERROR(VLOOKUP($A91,'K-NETT'!$A$1:$AF$37898,30,FALSE),VLOOKUP($A91,'K-Wallet'!$A$1:$M$5000,11,FALSE)),"NOT VALID")</f>
        <v>0</v>
      </c>
      <c r="AA91" s="31">
        <f t="shared" si="3"/>
        <v>0</v>
      </c>
    </row>
    <row r="92" spans="1:27" x14ac:dyDescent="0.25">
      <c r="A92" t="str">
        <f t="shared" si="2"/>
        <v>1345726224</v>
      </c>
      <c r="B92">
        <v>83</v>
      </c>
      <c r="C92">
        <v>1345726224</v>
      </c>
      <c r="D92" t="s">
        <v>42</v>
      </c>
      <c r="E92" t="s">
        <v>43</v>
      </c>
      <c r="F92">
        <v>56650</v>
      </c>
      <c r="G92" s="2">
        <v>44106</v>
      </c>
      <c r="H92" s="3">
        <v>0.64998842592592598</v>
      </c>
      <c r="I92" t="s">
        <v>44</v>
      </c>
      <c r="J92">
        <v>-80179063201</v>
      </c>
      <c r="K92" s="4" t="s">
        <v>101</v>
      </c>
      <c r="N92" t="str">
        <f>IFERROR(IFERROR(VLOOKUP($A92,'K-NETT'!$A$1:$AF$37898,1,FALSE),VLOOKUP($A92,'K-Wallet'!$A$1:$M$5000,1,FALSE)),"NOT VALID")</f>
        <v>1345726224</v>
      </c>
      <c r="O92" t="str">
        <f>IFERROR(IFERROR(VLOOKUP($A92,'K-NETT'!$A$1:$AF$37898,11,FALSE),VLOOKUP($A92,'K-Wallet'!$A$1:$M$5000,0,FALSE)),"NOT VALID")</f>
        <v>MME2010001456</v>
      </c>
      <c r="P92" t="str">
        <f>IFERROR(IFERROR(VLOOKUP($A92,'K-NETT'!$A$1:$AF$37898,14,FALSE),VLOOKUP($A92,'K-Wallet'!$A$1:$M$5000,8,FALSE)),"NOT VALID")</f>
        <v>IDSPAAB43704</v>
      </c>
      <c r="Q92" t="str">
        <f>IFERROR(IFERROR(VLOOKUP($A92,'K-NETT'!$A$1:$AF$37898,15,FALSE),VLOOKUP($A92,'K-Wallet'!$A$1:$M$5000,9,FALSE)),"NOT VALID")</f>
        <v>AI HERNAWATI</v>
      </c>
      <c r="R92">
        <f>IFERROR(IFERROR(VLOOKUP($A92,'K-NETT'!$A$1:$AF$37898,16,FALSE),VLOOKUP($A92,'K-Wallet'!$A$1:$M$5000,0,FALSE)),"NOT VALID")</f>
        <v>50000</v>
      </c>
      <c r="S92">
        <f>IFERROR(IFERROR(VLOOKUP($A92,'K-NETT'!$A$1:$AF$37898,17,FALSE),VLOOKUP($A92,'K-Wallet'!$A$1:$M$5000,0,FALSE)),"NOT VALID")</f>
        <v>6650</v>
      </c>
      <c r="T92">
        <f>IFERROR(IFERROR(VLOOKUP($A92,'K-NETT'!$A$1:$AF$37898,18,FALSE),VLOOKUP($A92,'K-Wallet'!$A$1:$M$5000,0,FALSE)),"NOT VALID")</f>
        <v>0</v>
      </c>
      <c r="U92">
        <f>IFERROR(IFERROR(VLOOKUP($A92,'K-NETT'!$A$1:$AF$37898,19,FALSE),VLOOKUP($A92,'K-Wallet'!$A$1:$M$5000,0,FALSE)),"NOT VALID")</f>
        <v>0</v>
      </c>
      <c r="V92">
        <f>IFERROR(IFERROR(VLOOKUP($A92,'K-NETT'!$A$1:$AF$37898,20,FALSE),VLOOKUP($A92,'K-Wallet'!$A$1:$M$5000,0,FALSE)),"NOT VALID")</f>
        <v>0</v>
      </c>
      <c r="W92">
        <f>IFERROR(IFERROR(VLOOKUP($A92,'K-NETT'!$A$1:$AF$37898,22,FALSE),VLOOKUP($A92,'K-Wallet'!$A$1:$M$5000,0,FALSE)),"NOT VALID")</f>
        <v>0</v>
      </c>
      <c r="X92">
        <f>IFERROR(IFERROR(VLOOKUP($A92,'K-NETT'!$A$1:$AF$37898,23,FALSE),VLOOKUP($A92,'K-Wallet'!$A$1:$M$5000,0,FALSE)),"NOT VALID")</f>
        <v>0</v>
      </c>
      <c r="Y92">
        <f>IFERROR(IFERROR(VLOOKUP($A92,'K-NETT'!$A$1:$AF$37898,26,FALSE),VLOOKUP($A92,'K-Wallet'!$A$1:$M$5000,0,FALSE)),"NOT VALID")</f>
        <v>56650</v>
      </c>
      <c r="Z92">
        <f>IFERROR(IFERROR(VLOOKUP($A92,'K-NETT'!$A$1:$AF$37898,30,FALSE),VLOOKUP($A92,'K-Wallet'!$A$1:$M$5000,11,FALSE)),"NOT VALID")</f>
        <v>0</v>
      </c>
      <c r="AA92" s="31">
        <f t="shared" si="3"/>
        <v>0</v>
      </c>
    </row>
    <row r="93" spans="1:27" x14ac:dyDescent="0.25">
      <c r="A93" t="str">
        <f t="shared" si="2"/>
        <v>1037726285</v>
      </c>
      <c r="B93">
        <v>84</v>
      </c>
      <c r="C93">
        <v>1037726285</v>
      </c>
      <c r="D93" t="s">
        <v>42</v>
      </c>
      <c r="E93" t="s">
        <v>43</v>
      </c>
      <c r="F93">
        <v>150650</v>
      </c>
      <c r="G93" s="2">
        <v>44106</v>
      </c>
      <c r="H93" s="3">
        <v>0.65041666666666664</v>
      </c>
      <c r="I93" t="s">
        <v>44</v>
      </c>
      <c r="J93">
        <v>-80179147901</v>
      </c>
      <c r="K93" s="4" t="s">
        <v>101</v>
      </c>
      <c r="N93" t="str">
        <f>IFERROR(IFERROR(VLOOKUP($A93,'K-NETT'!$A$1:$AF$37898,1,FALSE),VLOOKUP($A93,'K-Wallet'!$A$1:$M$5000,1,FALSE)),"NOT VALID")</f>
        <v>1037726285</v>
      </c>
      <c r="O93" t="str">
        <f>IFERROR(IFERROR(VLOOKUP($A93,'K-NETT'!$A$1:$AF$37898,11,FALSE),VLOOKUP($A93,'K-Wallet'!$A$1:$M$5000,0,FALSE)),"NOT VALID")</f>
        <v>CNE2010001457</v>
      </c>
      <c r="P93" t="str">
        <f>IFERROR(IFERROR(VLOOKUP($A93,'K-NETT'!$A$1:$AF$37898,14,FALSE),VLOOKUP($A93,'K-Wallet'!$A$1:$M$5000,8,FALSE)),"NOT VALID")</f>
        <v>EID033140</v>
      </c>
      <c r="Q93" t="str">
        <f>IFERROR(IFERROR(VLOOKUP($A93,'K-NETT'!$A$1:$AF$37898,15,FALSE),VLOOKUP($A93,'K-Wallet'!$A$1:$M$5000,9,FALSE)),"NOT VALID")</f>
        <v>EDY SUTRIYONO</v>
      </c>
      <c r="R93">
        <f>IFERROR(IFERROR(VLOOKUP($A93,'K-NETT'!$A$1:$AF$37898,16,FALSE),VLOOKUP($A93,'K-Wallet'!$A$1:$M$5000,0,FALSE)),"NOT VALID")</f>
        <v>122000</v>
      </c>
      <c r="S93">
        <f>IFERROR(IFERROR(VLOOKUP($A93,'K-NETT'!$A$1:$AF$37898,17,FALSE),VLOOKUP($A93,'K-Wallet'!$A$1:$M$5000,0,FALSE)),"NOT VALID")</f>
        <v>6650</v>
      </c>
      <c r="T93">
        <f>IFERROR(IFERROR(VLOOKUP($A93,'K-NETT'!$A$1:$AF$37898,18,FALSE),VLOOKUP($A93,'K-Wallet'!$A$1:$M$5000,0,FALSE)),"NOT VALID")</f>
        <v>22000</v>
      </c>
      <c r="U93">
        <f>IFERROR(IFERROR(VLOOKUP($A93,'K-NETT'!$A$1:$AF$37898,19,FALSE),VLOOKUP($A93,'K-Wallet'!$A$1:$M$5000,0,FALSE)),"NOT VALID")</f>
        <v>0</v>
      </c>
      <c r="V93">
        <f>IFERROR(IFERROR(VLOOKUP($A93,'K-NETT'!$A$1:$AF$37898,20,FALSE),VLOOKUP($A93,'K-Wallet'!$A$1:$M$5000,0,FALSE)),"NOT VALID")</f>
        <v>0</v>
      </c>
      <c r="W93">
        <f>IFERROR(IFERROR(VLOOKUP($A93,'K-NETT'!$A$1:$AF$37898,22,FALSE),VLOOKUP($A93,'K-Wallet'!$A$1:$M$5000,0,FALSE)),"NOT VALID")</f>
        <v>0</v>
      </c>
      <c r="X93">
        <f>IFERROR(IFERROR(VLOOKUP($A93,'K-NETT'!$A$1:$AF$37898,23,FALSE),VLOOKUP($A93,'K-Wallet'!$A$1:$M$5000,0,FALSE)),"NOT VALID")</f>
        <v>0</v>
      </c>
      <c r="Y93">
        <f>IFERROR(IFERROR(VLOOKUP($A93,'K-NETT'!$A$1:$AF$37898,26,FALSE),VLOOKUP($A93,'K-Wallet'!$A$1:$M$5000,0,FALSE)),"NOT VALID")</f>
        <v>150650</v>
      </c>
      <c r="Z93">
        <f>IFERROR(IFERROR(VLOOKUP($A93,'K-NETT'!$A$1:$AF$37898,30,FALSE),VLOOKUP($A93,'K-Wallet'!$A$1:$M$5000,11,FALSE)),"NOT VALID")</f>
        <v>0</v>
      </c>
      <c r="AA93" s="31">
        <f t="shared" si="3"/>
        <v>0</v>
      </c>
    </row>
    <row r="94" spans="1:27" x14ac:dyDescent="0.25">
      <c r="A94" t="str">
        <f t="shared" si="2"/>
        <v>1269726739</v>
      </c>
      <c r="B94">
        <v>85</v>
      </c>
      <c r="C94">
        <v>1269726739</v>
      </c>
      <c r="D94" t="s">
        <v>42</v>
      </c>
      <c r="E94" t="s">
        <v>43</v>
      </c>
      <c r="F94">
        <v>56650</v>
      </c>
      <c r="G94" s="2">
        <v>44106</v>
      </c>
      <c r="H94" s="3">
        <v>0.6529166666666667</v>
      </c>
      <c r="I94" t="s">
        <v>44</v>
      </c>
      <c r="J94">
        <v>-80180321101</v>
      </c>
      <c r="K94" s="4" t="s">
        <v>101</v>
      </c>
      <c r="N94" t="str">
        <f>IFERROR(IFERROR(VLOOKUP($A94,'K-NETT'!$A$1:$AF$37898,1,FALSE),VLOOKUP($A94,'K-Wallet'!$A$1:$M$5000,1,FALSE)),"NOT VALID")</f>
        <v>1269726739</v>
      </c>
      <c r="O94" t="str">
        <f>IFERROR(IFERROR(VLOOKUP($A94,'K-NETT'!$A$1:$AF$37898,11,FALSE),VLOOKUP($A94,'K-Wallet'!$A$1:$M$5000,0,FALSE)),"NOT VALID")</f>
        <v>MME2010001460</v>
      </c>
      <c r="P94" t="str">
        <f>IFERROR(IFERROR(VLOOKUP($A94,'K-NETT'!$A$1:$AF$37898,14,FALSE),VLOOKUP($A94,'K-Wallet'!$A$1:$M$5000,8,FALSE)),"NOT VALID")</f>
        <v>IDSPAAB43705</v>
      </c>
      <c r="Q94" t="str">
        <f>IFERROR(IFERROR(VLOOKUP($A94,'K-NETT'!$A$1:$AF$37898,15,FALSE),VLOOKUP($A94,'K-Wallet'!$A$1:$M$5000,9,FALSE)),"NOT VALID")</f>
        <v>SUMARNI</v>
      </c>
      <c r="R94">
        <f>IFERROR(IFERROR(VLOOKUP($A94,'K-NETT'!$A$1:$AF$37898,16,FALSE),VLOOKUP($A94,'K-Wallet'!$A$1:$M$5000,0,FALSE)),"NOT VALID")</f>
        <v>50000</v>
      </c>
      <c r="S94">
        <f>IFERROR(IFERROR(VLOOKUP($A94,'K-NETT'!$A$1:$AF$37898,17,FALSE),VLOOKUP($A94,'K-Wallet'!$A$1:$M$5000,0,FALSE)),"NOT VALID")</f>
        <v>6650</v>
      </c>
      <c r="T94">
        <f>IFERROR(IFERROR(VLOOKUP($A94,'K-NETT'!$A$1:$AF$37898,18,FALSE),VLOOKUP($A94,'K-Wallet'!$A$1:$M$5000,0,FALSE)),"NOT VALID")</f>
        <v>0</v>
      </c>
      <c r="U94">
        <f>IFERROR(IFERROR(VLOOKUP($A94,'K-NETT'!$A$1:$AF$37898,19,FALSE),VLOOKUP($A94,'K-Wallet'!$A$1:$M$5000,0,FALSE)),"NOT VALID")</f>
        <v>0</v>
      </c>
      <c r="V94">
        <f>IFERROR(IFERROR(VLOOKUP($A94,'K-NETT'!$A$1:$AF$37898,20,FALSE),VLOOKUP($A94,'K-Wallet'!$A$1:$M$5000,0,FALSE)),"NOT VALID")</f>
        <v>0</v>
      </c>
      <c r="W94">
        <f>IFERROR(IFERROR(VLOOKUP($A94,'K-NETT'!$A$1:$AF$37898,22,FALSE),VLOOKUP($A94,'K-Wallet'!$A$1:$M$5000,0,FALSE)),"NOT VALID")</f>
        <v>0</v>
      </c>
      <c r="X94">
        <f>IFERROR(IFERROR(VLOOKUP($A94,'K-NETT'!$A$1:$AF$37898,23,FALSE),VLOOKUP($A94,'K-Wallet'!$A$1:$M$5000,0,FALSE)),"NOT VALID")</f>
        <v>0</v>
      </c>
      <c r="Y94">
        <f>IFERROR(IFERROR(VLOOKUP($A94,'K-NETT'!$A$1:$AF$37898,26,FALSE),VLOOKUP($A94,'K-Wallet'!$A$1:$M$5000,0,FALSE)),"NOT VALID")</f>
        <v>56650</v>
      </c>
      <c r="Z94">
        <f>IFERROR(IFERROR(VLOOKUP($A94,'K-NETT'!$A$1:$AF$37898,30,FALSE),VLOOKUP($A94,'K-Wallet'!$A$1:$M$5000,11,FALSE)),"NOT VALID")</f>
        <v>0</v>
      </c>
      <c r="AA94" s="31">
        <f t="shared" si="3"/>
        <v>0</v>
      </c>
    </row>
    <row r="95" spans="1:27" x14ac:dyDescent="0.25">
      <c r="A95" t="str">
        <f t="shared" si="2"/>
        <v>1922826790</v>
      </c>
      <c r="B95">
        <v>86</v>
      </c>
      <c r="C95">
        <v>1922826790</v>
      </c>
      <c r="D95" t="s">
        <v>42</v>
      </c>
      <c r="E95" t="s">
        <v>43</v>
      </c>
      <c r="F95">
        <v>225650</v>
      </c>
      <c r="G95" s="2">
        <v>44106</v>
      </c>
      <c r="H95" s="3">
        <v>0.65599537037037037</v>
      </c>
      <c r="I95" t="s">
        <v>44</v>
      </c>
      <c r="J95">
        <v>-80181603401</v>
      </c>
      <c r="K95" s="4" t="s">
        <v>101</v>
      </c>
      <c r="N95" t="str">
        <f>IFERROR(IFERROR(VLOOKUP($A95,'K-NETT'!$A$1:$AF$37898,1,FALSE),VLOOKUP($A95,'K-Wallet'!$A$1:$M$5000,1,FALSE)),"NOT VALID")</f>
        <v>1922826790</v>
      </c>
      <c r="O95" t="str">
        <f>IFERROR(IFERROR(VLOOKUP($A95,'K-NETT'!$A$1:$AF$37898,11,FALSE),VLOOKUP($A95,'K-Wallet'!$A$1:$M$5000,0,FALSE)),"NOT VALID")</f>
        <v>CNE2010001461</v>
      </c>
      <c r="P95" t="str">
        <f>IFERROR(IFERROR(VLOOKUP($A95,'K-NETT'!$A$1:$AF$37898,14,FALSE),VLOOKUP($A95,'K-Wallet'!$A$1:$M$5000,8,FALSE)),"NOT VALID")</f>
        <v>IDKLID003824</v>
      </c>
      <c r="Q95" t="str">
        <f>IFERROR(IFERROR(VLOOKUP($A95,'K-NETT'!$A$1:$AF$37898,15,FALSE),VLOOKUP($A95,'K-Wallet'!$A$1:$M$5000,9,FALSE)),"NOT VALID")</f>
        <v>EKO WAHYUDI</v>
      </c>
      <c r="R95">
        <f>IFERROR(IFERROR(VLOOKUP($A95,'K-NETT'!$A$1:$AF$37898,16,FALSE),VLOOKUP($A95,'K-Wallet'!$A$1:$M$5000,0,FALSE)),"NOT VALID")</f>
        <v>182000</v>
      </c>
      <c r="S95">
        <f>IFERROR(IFERROR(VLOOKUP($A95,'K-NETT'!$A$1:$AF$37898,17,FALSE),VLOOKUP($A95,'K-Wallet'!$A$1:$M$5000,0,FALSE)),"NOT VALID")</f>
        <v>6650</v>
      </c>
      <c r="T95">
        <f>IFERROR(IFERROR(VLOOKUP($A95,'K-NETT'!$A$1:$AF$37898,18,FALSE),VLOOKUP($A95,'K-Wallet'!$A$1:$M$5000,0,FALSE)),"NOT VALID")</f>
        <v>37000</v>
      </c>
      <c r="U95">
        <f>IFERROR(IFERROR(VLOOKUP($A95,'K-NETT'!$A$1:$AF$37898,19,FALSE),VLOOKUP($A95,'K-Wallet'!$A$1:$M$5000,0,FALSE)),"NOT VALID")</f>
        <v>0</v>
      </c>
      <c r="V95">
        <f>IFERROR(IFERROR(VLOOKUP($A95,'K-NETT'!$A$1:$AF$37898,20,FALSE),VLOOKUP($A95,'K-Wallet'!$A$1:$M$5000,0,FALSE)),"NOT VALID")</f>
        <v>0</v>
      </c>
      <c r="W95">
        <f>IFERROR(IFERROR(VLOOKUP($A95,'K-NETT'!$A$1:$AF$37898,22,FALSE),VLOOKUP($A95,'K-Wallet'!$A$1:$M$5000,0,FALSE)),"NOT VALID")</f>
        <v>0</v>
      </c>
      <c r="X95">
        <f>IFERROR(IFERROR(VLOOKUP($A95,'K-NETT'!$A$1:$AF$37898,23,FALSE),VLOOKUP($A95,'K-Wallet'!$A$1:$M$5000,0,FALSE)),"NOT VALID")</f>
        <v>0</v>
      </c>
      <c r="Y95">
        <f>IFERROR(IFERROR(VLOOKUP($A95,'K-NETT'!$A$1:$AF$37898,26,FALSE),VLOOKUP($A95,'K-Wallet'!$A$1:$M$5000,0,FALSE)),"NOT VALID")</f>
        <v>225650</v>
      </c>
      <c r="Z95">
        <f>IFERROR(IFERROR(VLOOKUP($A95,'K-NETT'!$A$1:$AF$37898,30,FALSE),VLOOKUP($A95,'K-Wallet'!$A$1:$M$5000,11,FALSE)),"NOT VALID")</f>
        <v>0</v>
      </c>
      <c r="AA95" s="31">
        <f t="shared" si="3"/>
        <v>0</v>
      </c>
    </row>
    <row r="96" spans="1:27" x14ac:dyDescent="0.25">
      <c r="A96" t="str">
        <f t="shared" si="2"/>
        <v>1614826691</v>
      </c>
      <c r="B96">
        <v>87</v>
      </c>
      <c r="C96">
        <v>1614826691</v>
      </c>
      <c r="D96" t="s">
        <v>42</v>
      </c>
      <c r="E96" t="s">
        <v>43</v>
      </c>
      <c r="F96">
        <v>977650</v>
      </c>
      <c r="G96" s="2">
        <v>44106</v>
      </c>
      <c r="H96" s="3">
        <v>0.66019675925925925</v>
      </c>
      <c r="I96" t="s">
        <v>46</v>
      </c>
      <c r="J96">
        <v>-80183303901</v>
      </c>
      <c r="K96" s="4" t="s">
        <v>101</v>
      </c>
      <c r="N96" t="str">
        <f>IFERROR(IFERROR(VLOOKUP($A96,'K-NETT'!$A$1:$AF$37898,1,FALSE),VLOOKUP($A96,'K-Wallet'!$A$1:$M$5000,1,FALSE)),"NOT VALID")</f>
        <v>1614826691</v>
      </c>
      <c r="O96" t="str">
        <f>IFERROR(IFERROR(VLOOKUP($A96,'K-NETT'!$A$1:$AF$37898,11,FALSE),VLOOKUP($A96,'K-Wallet'!$A$1:$M$5000,0,FALSE)),"NOT VALID")</f>
        <v>CNE2010001464</v>
      </c>
      <c r="P96" t="str">
        <f>IFERROR(IFERROR(VLOOKUP($A96,'K-NETT'!$A$1:$AF$37898,14,FALSE),VLOOKUP($A96,'K-Wallet'!$A$1:$M$5000,8,FALSE)),"NOT VALID")</f>
        <v>IDBNABA04697</v>
      </c>
      <c r="Q96" t="str">
        <f>IFERROR(IFERROR(VLOOKUP($A96,'K-NETT'!$A$1:$AF$37898,15,FALSE),VLOOKUP($A96,'K-Wallet'!$A$1:$M$5000,9,FALSE)),"NOT VALID")</f>
        <v>PUTRI LESTARI</v>
      </c>
      <c r="R96">
        <f>IFERROR(IFERROR(VLOOKUP($A96,'K-NETT'!$A$1:$AF$37898,16,FALSE),VLOOKUP($A96,'K-Wallet'!$A$1:$M$5000,0,FALSE)),"NOT VALID")</f>
        <v>950000</v>
      </c>
      <c r="S96">
        <f>IFERROR(IFERROR(VLOOKUP($A96,'K-NETT'!$A$1:$AF$37898,17,FALSE),VLOOKUP($A96,'K-Wallet'!$A$1:$M$5000,0,FALSE)),"NOT VALID")</f>
        <v>6650</v>
      </c>
      <c r="T96">
        <f>IFERROR(IFERROR(VLOOKUP($A96,'K-NETT'!$A$1:$AF$37898,18,FALSE),VLOOKUP($A96,'K-Wallet'!$A$1:$M$5000,0,FALSE)),"NOT VALID")</f>
        <v>21000</v>
      </c>
      <c r="U96">
        <f>IFERROR(IFERROR(VLOOKUP($A96,'K-NETT'!$A$1:$AF$37898,19,FALSE),VLOOKUP($A96,'K-Wallet'!$A$1:$M$5000,0,FALSE)),"NOT VALID")</f>
        <v>0</v>
      </c>
      <c r="V96">
        <f>IFERROR(IFERROR(VLOOKUP($A96,'K-NETT'!$A$1:$AF$37898,20,FALSE),VLOOKUP($A96,'K-Wallet'!$A$1:$M$5000,0,FALSE)),"NOT VALID")</f>
        <v>0</v>
      </c>
      <c r="W96">
        <f>IFERROR(IFERROR(VLOOKUP($A96,'K-NETT'!$A$1:$AF$37898,22,FALSE),VLOOKUP($A96,'K-Wallet'!$A$1:$M$5000,0,FALSE)),"NOT VALID")</f>
        <v>0</v>
      </c>
      <c r="X96">
        <f>IFERROR(IFERROR(VLOOKUP($A96,'K-NETT'!$A$1:$AF$37898,23,FALSE),VLOOKUP($A96,'K-Wallet'!$A$1:$M$5000,0,FALSE)),"NOT VALID")</f>
        <v>0</v>
      </c>
      <c r="Y96">
        <f>IFERROR(IFERROR(VLOOKUP($A96,'K-NETT'!$A$1:$AF$37898,26,FALSE),VLOOKUP($A96,'K-Wallet'!$A$1:$M$5000,0,FALSE)),"NOT VALID")</f>
        <v>977650</v>
      </c>
      <c r="Z96">
        <f>IFERROR(IFERROR(VLOOKUP($A96,'K-NETT'!$A$1:$AF$37898,30,FALSE),VLOOKUP($A96,'K-Wallet'!$A$1:$M$5000,11,FALSE)),"NOT VALID")</f>
        <v>0</v>
      </c>
      <c r="AA96" s="31">
        <f t="shared" si="3"/>
        <v>0</v>
      </c>
    </row>
    <row r="97" spans="1:27" x14ac:dyDescent="0.25">
      <c r="A97" t="str">
        <f t="shared" si="2"/>
        <v>1640926156</v>
      </c>
      <c r="B97">
        <v>88</v>
      </c>
      <c r="C97">
        <v>1640926156</v>
      </c>
      <c r="D97" t="s">
        <v>42</v>
      </c>
      <c r="E97" t="s">
        <v>43</v>
      </c>
      <c r="F97">
        <v>56650</v>
      </c>
      <c r="G97" s="2">
        <v>44106</v>
      </c>
      <c r="H97" s="3">
        <v>0.66593749999999996</v>
      </c>
      <c r="I97" t="s">
        <v>44</v>
      </c>
      <c r="J97">
        <v>-80185833301</v>
      </c>
      <c r="K97" s="4" t="s">
        <v>101</v>
      </c>
      <c r="N97" t="str">
        <f>IFERROR(IFERROR(VLOOKUP($A97,'K-NETT'!$A$1:$AF$37898,1,FALSE),VLOOKUP($A97,'K-Wallet'!$A$1:$M$5000,1,FALSE)),"NOT VALID")</f>
        <v>1640926156</v>
      </c>
      <c r="O97" t="str">
        <f>IFERROR(IFERROR(VLOOKUP($A97,'K-NETT'!$A$1:$AF$37898,11,FALSE),VLOOKUP($A97,'K-Wallet'!$A$1:$M$5000,0,FALSE)),"NOT VALID")</f>
        <v>MME2010001465</v>
      </c>
      <c r="P97" t="str">
        <f>IFERROR(IFERROR(VLOOKUP($A97,'K-NETT'!$A$1:$AF$37898,14,FALSE),VLOOKUP($A97,'K-Wallet'!$A$1:$M$5000,8,FALSE)),"NOT VALID")</f>
        <v>IDJRABA08335</v>
      </c>
      <c r="Q97" t="str">
        <f>IFERROR(IFERROR(VLOOKUP($A97,'K-NETT'!$A$1:$AF$37898,15,FALSE),VLOOKUP($A97,'K-Wallet'!$A$1:$M$5000,9,FALSE)),"NOT VALID")</f>
        <v>AMINTASARI</v>
      </c>
      <c r="R97">
        <f>IFERROR(IFERROR(VLOOKUP($A97,'K-NETT'!$A$1:$AF$37898,16,FALSE),VLOOKUP($A97,'K-Wallet'!$A$1:$M$5000,0,FALSE)),"NOT VALID")</f>
        <v>50000</v>
      </c>
      <c r="S97">
        <f>IFERROR(IFERROR(VLOOKUP($A97,'K-NETT'!$A$1:$AF$37898,17,FALSE),VLOOKUP($A97,'K-Wallet'!$A$1:$M$5000,0,FALSE)),"NOT VALID")</f>
        <v>6650</v>
      </c>
      <c r="T97">
        <f>IFERROR(IFERROR(VLOOKUP($A97,'K-NETT'!$A$1:$AF$37898,18,FALSE),VLOOKUP($A97,'K-Wallet'!$A$1:$M$5000,0,FALSE)),"NOT VALID")</f>
        <v>0</v>
      </c>
      <c r="U97">
        <f>IFERROR(IFERROR(VLOOKUP($A97,'K-NETT'!$A$1:$AF$37898,19,FALSE),VLOOKUP($A97,'K-Wallet'!$A$1:$M$5000,0,FALSE)),"NOT VALID")</f>
        <v>0</v>
      </c>
      <c r="V97">
        <f>IFERROR(IFERROR(VLOOKUP($A97,'K-NETT'!$A$1:$AF$37898,20,FALSE),VLOOKUP($A97,'K-Wallet'!$A$1:$M$5000,0,FALSE)),"NOT VALID")</f>
        <v>0</v>
      </c>
      <c r="W97">
        <f>IFERROR(IFERROR(VLOOKUP($A97,'K-NETT'!$A$1:$AF$37898,22,FALSE),VLOOKUP($A97,'K-Wallet'!$A$1:$M$5000,0,FALSE)),"NOT VALID")</f>
        <v>0</v>
      </c>
      <c r="X97">
        <f>IFERROR(IFERROR(VLOOKUP($A97,'K-NETT'!$A$1:$AF$37898,23,FALSE),VLOOKUP($A97,'K-Wallet'!$A$1:$M$5000,0,FALSE)),"NOT VALID")</f>
        <v>0</v>
      </c>
      <c r="Y97">
        <f>IFERROR(IFERROR(VLOOKUP($A97,'K-NETT'!$A$1:$AF$37898,26,FALSE),VLOOKUP($A97,'K-Wallet'!$A$1:$M$5000,0,FALSE)),"NOT VALID")</f>
        <v>56650</v>
      </c>
      <c r="Z97">
        <f>IFERROR(IFERROR(VLOOKUP($A97,'K-NETT'!$A$1:$AF$37898,30,FALSE),VLOOKUP($A97,'K-Wallet'!$A$1:$M$5000,11,FALSE)),"NOT VALID")</f>
        <v>0</v>
      </c>
      <c r="AA97" s="31">
        <f t="shared" si="3"/>
        <v>0</v>
      </c>
    </row>
    <row r="98" spans="1:27" x14ac:dyDescent="0.25">
      <c r="A98" t="str">
        <f t="shared" si="2"/>
        <v>1765926503</v>
      </c>
      <c r="B98">
        <v>89</v>
      </c>
      <c r="C98">
        <v>1765926503</v>
      </c>
      <c r="D98" t="s">
        <v>42</v>
      </c>
      <c r="E98" t="s">
        <v>43</v>
      </c>
      <c r="F98">
        <v>56650</v>
      </c>
      <c r="G98" s="2">
        <v>44106</v>
      </c>
      <c r="H98" s="3">
        <v>0.67151620370370368</v>
      </c>
      <c r="I98" t="s">
        <v>44</v>
      </c>
      <c r="J98">
        <v>-80188156901</v>
      </c>
      <c r="K98" s="4" t="s">
        <v>101</v>
      </c>
      <c r="N98" t="str">
        <f>IFERROR(IFERROR(VLOOKUP($A98,'K-NETT'!$A$1:$AF$37898,1,FALSE),VLOOKUP($A98,'K-Wallet'!$A$1:$M$5000,1,FALSE)),"NOT VALID")</f>
        <v>1765926503</v>
      </c>
      <c r="O98" t="str">
        <f>IFERROR(IFERROR(VLOOKUP($A98,'K-NETT'!$A$1:$AF$37898,11,FALSE),VLOOKUP($A98,'K-Wallet'!$A$1:$M$5000,0,FALSE)),"NOT VALID")</f>
        <v>MME2010001467</v>
      </c>
      <c r="P98" t="str">
        <f>IFERROR(IFERROR(VLOOKUP($A98,'K-NETT'!$A$1:$AF$37898,14,FALSE),VLOOKUP($A98,'K-Wallet'!$A$1:$M$5000,8,FALSE)),"NOT VALID")</f>
        <v>IDJRABA08336</v>
      </c>
      <c r="Q98" t="str">
        <f>IFERROR(IFERROR(VLOOKUP($A98,'K-NETT'!$A$1:$AF$37898,15,FALSE),VLOOKUP($A98,'K-Wallet'!$A$1:$M$5000,9,FALSE)),"NOT VALID")</f>
        <v>HASTIN PARANI</v>
      </c>
      <c r="R98">
        <f>IFERROR(IFERROR(VLOOKUP($A98,'K-NETT'!$A$1:$AF$37898,16,FALSE),VLOOKUP($A98,'K-Wallet'!$A$1:$M$5000,0,FALSE)),"NOT VALID")</f>
        <v>50000</v>
      </c>
      <c r="S98">
        <f>IFERROR(IFERROR(VLOOKUP($A98,'K-NETT'!$A$1:$AF$37898,17,FALSE),VLOOKUP($A98,'K-Wallet'!$A$1:$M$5000,0,FALSE)),"NOT VALID")</f>
        <v>6650</v>
      </c>
      <c r="T98">
        <f>IFERROR(IFERROR(VLOOKUP($A98,'K-NETT'!$A$1:$AF$37898,18,FALSE),VLOOKUP($A98,'K-Wallet'!$A$1:$M$5000,0,FALSE)),"NOT VALID")</f>
        <v>0</v>
      </c>
      <c r="U98">
        <f>IFERROR(IFERROR(VLOOKUP($A98,'K-NETT'!$A$1:$AF$37898,19,FALSE),VLOOKUP($A98,'K-Wallet'!$A$1:$M$5000,0,FALSE)),"NOT VALID")</f>
        <v>0</v>
      </c>
      <c r="V98">
        <f>IFERROR(IFERROR(VLOOKUP($A98,'K-NETT'!$A$1:$AF$37898,20,FALSE),VLOOKUP($A98,'K-Wallet'!$A$1:$M$5000,0,FALSE)),"NOT VALID")</f>
        <v>0</v>
      </c>
      <c r="W98">
        <f>IFERROR(IFERROR(VLOOKUP($A98,'K-NETT'!$A$1:$AF$37898,22,FALSE),VLOOKUP($A98,'K-Wallet'!$A$1:$M$5000,0,FALSE)),"NOT VALID")</f>
        <v>0</v>
      </c>
      <c r="X98">
        <f>IFERROR(IFERROR(VLOOKUP($A98,'K-NETT'!$A$1:$AF$37898,23,FALSE),VLOOKUP($A98,'K-Wallet'!$A$1:$M$5000,0,FALSE)),"NOT VALID")</f>
        <v>0</v>
      </c>
      <c r="Y98">
        <f>IFERROR(IFERROR(VLOOKUP($A98,'K-NETT'!$A$1:$AF$37898,26,FALSE),VLOOKUP($A98,'K-Wallet'!$A$1:$M$5000,0,FALSE)),"NOT VALID")</f>
        <v>56650</v>
      </c>
      <c r="Z98">
        <f>IFERROR(IFERROR(VLOOKUP($A98,'K-NETT'!$A$1:$AF$37898,30,FALSE),VLOOKUP($A98,'K-Wallet'!$A$1:$M$5000,11,FALSE)),"NOT VALID")</f>
        <v>0</v>
      </c>
      <c r="AA98" s="31">
        <f t="shared" si="3"/>
        <v>0</v>
      </c>
    </row>
    <row r="99" spans="1:27" x14ac:dyDescent="0.25">
      <c r="A99" t="str">
        <f t="shared" si="2"/>
        <v>1933036174</v>
      </c>
      <c r="B99">
        <v>90</v>
      </c>
      <c r="C99">
        <v>1933036174</v>
      </c>
      <c r="D99" t="s">
        <v>42</v>
      </c>
      <c r="E99" t="s">
        <v>43</v>
      </c>
      <c r="F99">
        <v>56650</v>
      </c>
      <c r="G99" s="2">
        <v>44106</v>
      </c>
      <c r="H99" s="3">
        <v>0.68039351851851848</v>
      </c>
      <c r="I99" t="s">
        <v>44</v>
      </c>
      <c r="J99">
        <v>-80191852301</v>
      </c>
      <c r="K99" s="4" t="s">
        <v>101</v>
      </c>
      <c r="N99" t="str">
        <f>IFERROR(IFERROR(VLOOKUP($A99,'K-NETT'!$A$1:$AF$37898,1,FALSE),VLOOKUP($A99,'K-Wallet'!$A$1:$M$5000,1,FALSE)),"NOT VALID")</f>
        <v>1933036174</v>
      </c>
      <c r="O99" t="str">
        <f>IFERROR(IFERROR(VLOOKUP($A99,'K-NETT'!$A$1:$AF$37898,11,FALSE),VLOOKUP($A99,'K-Wallet'!$A$1:$M$5000,0,FALSE)),"NOT VALID")</f>
        <v>MME2010001471</v>
      </c>
      <c r="P99" t="str">
        <f>IFERROR(IFERROR(VLOOKUP($A99,'K-NETT'!$A$1:$AF$37898,14,FALSE),VLOOKUP($A99,'K-Wallet'!$A$1:$M$5000,8,FALSE)),"NOT VALID")</f>
        <v>IDJRABA08337</v>
      </c>
      <c r="Q99" t="str">
        <f>IFERROR(IFERROR(VLOOKUP($A99,'K-NETT'!$A$1:$AF$37898,15,FALSE),VLOOKUP($A99,'K-Wallet'!$A$1:$M$5000,9,FALSE)),"NOT VALID")</f>
        <v>NENENG DWI CAHYANI</v>
      </c>
      <c r="R99">
        <f>IFERROR(IFERROR(VLOOKUP($A99,'K-NETT'!$A$1:$AF$37898,16,FALSE),VLOOKUP($A99,'K-Wallet'!$A$1:$M$5000,0,FALSE)),"NOT VALID")</f>
        <v>50000</v>
      </c>
      <c r="S99">
        <f>IFERROR(IFERROR(VLOOKUP($A99,'K-NETT'!$A$1:$AF$37898,17,FALSE),VLOOKUP($A99,'K-Wallet'!$A$1:$M$5000,0,FALSE)),"NOT VALID")</f>
        <v>6650</v>
      </c>
      <c r="T99">
        <f>IFERROR(IFERROR(VLOOKUP($A99,'K-NETT'!$A$1:$AF$37898,18,FALSE),VLOOKUP($A99,'K-Wallet'!$A$1:$M$5000,0,FALSE)),"NOT VALID")</f>
        <v>0</v>
      </c>
      <c r="U99">
        <f>IFERROR(IFERROR(VLOOKUP($A99,'K-NETT'!$A$1:$AF$37898,19,FALSE),VLOOKUP($A99,'K-Wallet'!$A$1:$M$5000,0,FALSE)),"NOT VALID")</f>
        <v>0</v>
      </c>
      <c r="V99">
        <f>IFERROR(IFERROR(VLOOKUP($A99,'K-NETT'!$A$1:$AF$37898,20,FALSE),VLOOKUP($A99,'K-Wallet'!$A$1:$M$5000,0,FALSE)),"NOT VALID")</f>
        <v>0</v>
      </c>
      <c r="W99">
        <f>IFERROR(IFERROR(VLOOKUP($A99,'K-NETT'!$A$1:$AF$37898,22,FALSE),VLOOKUP($A99,'K-Wallet'!$A$1:$M$5000,0,FALSE)),"NOT VALID")</f>
        <v>0</v>
      </c>
      <c r="X99">
        <f>IFERROR(IFERROR(VLOOKUP($A99,'K-NETT'!$A$1:$AF$37898,23,FALSE),VLOOKUP($A99,'K-Wallet'!$A$1:$M$5000,0,FALSE)),"NOT VALID")</f>
        <v>0</v>
      </c>
      <c r="Y99">
        <f>IFERROR(IFERROR(VLOOKUP($A99,'K-NETT'!$A$1:$AF$37898,26,FALSE),VLOOKUP($A99,'K-Wallet'!$A$1:$M$5000,0,FALSE)),"NOT VALID")</f>
        <v>56650</v>
      </c>
      <c r="Z99">
        <f>IFERROR(IFERROR(VLOOKUP($A99,'K-NETT'!$A$1:$AF$37898,30,FALSE),VLOOKUP($A99,'K-Wallet'!$A$1:$M$5000,11,FALSE)),"NOT VALID")</f>
        <v>0</v>
      </c>
      <c r="AA99" s="31">
        <f t="shared" si="3"/>
        <v>0</v>
      </c>
    </row>
    <row r="100" spans="1:27" x14ac:dyDescent="0.25">
      <c r="A100" t="str">
        <f t="shared" si="2"/>
        <v>1401136583</v>
      </c>
      <c r="B100">
        <v>91</v>
      </c>
      <c r="C100">
        <v>1401136583</v>
      </c>
      <c r="D100" t="s">
        <v>42</v>
      </c>
      <c r="E100" t="s">
        <v>43</v>
      </c>
      <c r="F100">
        <v>1437650</v>
      </c>
      <c r="G100" s="2">
        <v>44106</v>
      </c>
      <c r="H100" s="3">
        <v>0.69002314814814814</v>
      </c>
      <c r="I100" t="s">
        <v>44</v>
      </c>
      <c r="J100">
        <v>-80195842101</v>
      </c>
      <c r="K100" s="4" t="s">
        <v>101</v>
      </c>
      <c r="N100" t="str">
        <f>IFERROR(IFERROR(VLOOKUP($A100,'K-NETT'!$A$1:$AF$37898,1,FALSE),VLOOKUP($A100,'K-Wallet'!$A$1:$M$5000,1,FALSE)),"NOT VALID")</f>
        <v>1401136583</v>
      </c>
      <c r="O100" t="str">
        <f>IFERROR(IFERROR(VLOOKUP($A100,'K-NETT'!$A$1:$AF$37898,11,FALSE),VLOOKUP($A100,'K-Wallet'!$A$1:$M$5000,0,FALSE)),"NOT VALID")</f>
        <v>CNE2010001474</v>
      </c>
      <c r="P100" t="str">
        <f>IFERROR(IFERROR(VLOOKUP($A100,'K-NETT'!$A$1:$AF$37898,14,FALSE),VLOOKUP($A100,'K-Wallet'!$A$1:$M$5000,8,FALSE)),"NOT VALID")</f>
        <v>IDJRAAA13822</v>
      </c>
      <c r="Q100" t="str">
        <f>IFERROR(IFERROR(VLOOKUP($A100,'K-NETT'!$A$1:$AF$37898,15,FALSE),VLOOKUP($A100,'K-Wallet'!$A$1:$M$5000,9,FALSE)),"NOT VALID")</f>
        <v>ANITA CAROLINA TARIGAN</v>
      </c>
      <c r="R100">
        <f>IFERROR(IFERROR(VLOOKUP($A100,'K-NETT'!$A$1:$AF$37898,16,FALSE),VLOOKUP($A100,'K-Wallet'!$A$1:$M$5000,0,FALSE)),"NOT VALID")</f>
        <v>1422000</v>
      </c>
      <c r="S100">
        <f>IFERROR(IFERROR(VLOOKUP($A100,'K-NETT'!$A$1:$AF$37898,17,FALSE),VLOOKUP($A100,'K-Wallet'!$A$1:$M$5000,0,FALSE)),"NOT VALID")</f>
        <v>6650</v>
      </c>
      <c r="T100">
        <f>IFERROR(IFERROR(VLOOKUP($A100,'K-NETT'!$A$1:$AF$37898,18,FALSE),VLOOKUP($A100,'K-Wallet'!$A$1:$M$5000,0,FALSE)),"NOT VALID")</f>
        <v>9000</v>
      </c>
      <c r="U100">
        <f>IFERROR(IFERROR(VLOOKUP($A100,'K-NETT'!$A$1:$AF$37898,19,FALSE),VLOOKUP($A100,'K-Wallet'!$A$1:$M$5000,0,FALSE)),"NOT VALID")</f>
        <v>0</v>
      </c>
      <c r="V100">
        <f>IFERROR(IFERROR(VLOOKUP($A100,'K-NETT'!$A$1:$AF$37898,20,FALSE),VLOOKUP($A100,'K-Wallet'!$A$1:$M$5000,0,FALSE)),"NOT VALID")</f>
        <v>0</v>
      </c>
      <c r="W100">
        <f>IFERROR(IFERROR(VLOOKUP($A100,'K-NETT'!$A$1:$AF$37898,22,FALSE),VLOOKUP($A100,'K-Wallet'!$A$1:$M$5000,0,FALSE)),"NOT VALID")</f>
        <v>0</v>
      </c>
      <c r="X100">
        <f>IFERROR(IFERROR(VLOOKUP($A100,'K-NETT'!$A$1:$AF$37898,23,FALSE),VLOOKUP($A100,'K-Wallet'!$A$1:$M$5000,0,FALSE)),"NOT VALID")</f>
        <v>0</v>
      </c>
      <c r="Y100">
        <f>IFERROR(IFERROR(VLOOKUP($A100,'K-NETT'!$A$1:$AF$37898,26,FALSE),VLOOKUP($A100,'K-Wallet'!$A$1:$M$5000,0,FALSE)),"NOT VALID")</f>
        <v>1437650</v>
      </c>
      <c r="Z100">
        <f>IFERROR(IFERROR(VLOOKUP($A100,'K-NETT'!$A$1:$AF$37898,30,FALSE),VLOOKUP($A100,'K-Wallet'!$A$1:$M$5000,11,FALSE)),"NOT VALID")</f>
        <v>0</v>
      </c>
      <c r="AA100" s="31">
        <f t="shared" si="3"/>
        <v>0</v>
      </c>
    </row>
    <row r="101" spans="1:27" x14ac:dyDescent="0.25">
      <c r="A101" t="str">
        <f t="shared" si="2"/>
        <v>216645630</v>
      </c>
      <c r="B101">
        <v>92</v>
      </c>
      <c r="C101">
        <v>216645630</v>
      </c>
      <c r="D101" t="s">
        <v>56</v>
      </c>
      <c r="E101" t="s">
        <v>43</v>
      </c>
      <c r="F101">
        <v>1210000</v>
      </c>
      <c r="G101" s="2">
        <v>44106</v>
      </c>
      <c r="H101" s="3">
        <v>0.71471064814814822</v>
      </c>
      <c r="I101" t="s">
        <v>44</v>
      </c>
      <c r="J101">
        <v>-80206150101</v>
      </c>
      <c r="K101" s="4" t="s">
        <v>101</v>
      </c>
      <c r="N101" t="str">
        <f>IFERROR(IFERROR(VLOOKUP($A101,'K-NETT'!$A$1:$AF$37898,1,FALSE),VLOOKUP($A101,'K-Wallet'!$A$1:$M$5000,1,FALSE)),"NOT VALID")</f>
        <v>216645630</v>
      </c>
      <c r="O101" t="str">
        <f>IFERROR(IFERROR(VLOOKUP($A101,'K-NETT'!$A$1:$AF$37898,11,FALSE),VLOOKUP($A101,'K-Wallet'!$A$1:$M$5000,0,FALSE)),"NOT VALID")</f>
        <v>NOT VALID</v>
      </c>
      <c r="P101" t="str">
        <f>IFERROR(IFERROR(VLOOKUP($A101,'K-NETT'!$A$1:$AF$37898,14,FALSE),VLOOKUP($A101,'K-Wallet'!$A$1:$M$5000,8,FALSE)),"NOT VALID")</f>
        <v>IDJTAXA07220</v>
      </c>
      <c r="Q101" t="str">
        <f>IFERROR(IFERROR(VLOOKUP($A101,'K-NETT'!$A$1:$AF$37898,15,FALSE),VLOOKUP($A101,'K-Wallet'!$A$1:$M$5000,9,FALSE)),"NOT VALID")</f>
        <v>YUSIANTIANNEMULYANI</v>
      </c>
      <c r="R101" t="str">
        <f>IFERROR(IFERROR(VLOOKUP($A101,'K-NETT'!$A$1:$AF$37898,16,FALSE),VLOOKUP($A101,'K-Wallet'!$A$1:$M$5000,0,FALSE)),"NOT VALID")</f>
        <v>NOT VALID</v>
      </c>
      <c r="S101" t="str">
        <f>IFERROR(IFERROR(VLOOKUP($A101,'K-NETT'!$A$1:$AF$37898,17,FALSE),VLOOKUP($A101,'K-Wallet'!$A$1:$M$5000,0,FALSE)),"NOT VALID")</f>
        <v>NOT VALID</v>
      </c>
      <c r="T101" t="str">
        <f>IFERROR(IFERROR(VLOOKUP($A101,'K-NETT'!$A$1:$AF$37898,18,FALSE),VLOOKUP($A101,'K-Wallet'!$A$1:$M$5000,0,FALSE)),"NOT VALID")</f>
        <v>NOT VALID</v>
      </c>
      <c r="U101" t="str">
        <f>IFERROR(IFERROR(VLOOKUP($A101,'K-NETT'!$A$1:$AF$37898,19,FALSE),VLOOKUP($A101,'K-Wallet'!$A$1:$M$5000,0,FALSE)),"NOT VALID")</f>
        <v>NOT VALID</v>
      </c>
      <c r="V101" t="str">
        <f>IFERROR(IFERROR(VLOOKUP($A101,'K-NETT'!$A$1:$AF$37898,20,FALSE),VLOOKUP($A101,'K-Wallet'!$A$1:$M$5000,0,FALSE)),"NOT VALID")</f>
        <v>NOT VALID</v>
      </c>
      <c r="W101" t="str">
        <f>IFERROR(IFERROR(VLOOKUP($A101,'K-NETT'!$A$1:$AF$37898,22,FALSE),VLOOKUP($A101,'K-Wallet'!$A$1:$M$5000,0,FALSE)),"NOT VALID")</f>
        <v>NOT VALID</v>
      </c>
      <c r="X101" t="str">
        <f>IFERROR(IFERROR(VLOOKUP($A101,'K-NETT'!$A$1:$AF$37898,23,FALSE),VLOOKUP($A101,'K-Wallet'!$A$1:$M$5000,0,FALSE)),"NOT VALID")</f>
        <v>NOT VALID</v>
      </c>
      <c r="Y101" t="str">
        <f>IFERROR(IFERROR(VLOOKUP($A101,'K-NETT'!$A$1:$AF$37898,26,FALSE),VLOOKUP($A101,'K-Wallet'!$A$1:$M$5000,0,FALSE)),"NOT VALID")</f>
        <v>NOT VALID</v>
      </c>
      <c r="Z101" t="str">
        <f>IFERROR(IFERROR(VLOOKUP($A101,'K-NETT'!$A$1:$AF$37898,30,FALSE),VLOOKUP($A101,'K-Wallet'!$A$1:$M$5000,11,FALSE)),"NOT VALID")</f>
        <v xml:space="preserve"> TOP UP K-WALLET</v>
      </c>
      <c r="AA101" s="31" t="e">
        <f t="shared" si="3"/>
        <v>#VALUE!</v>
      </c>
    </row>
    <row r="102" spans="1:27" x14ac:dyDescent="0.25">
      <c r="A102" t="str">
        <f t="shared" si="2"/>
        <v>1069436829</v>
      </c>
      <c r="B102">
        <v>93</v>
      </c>
      <c r="C102">
        <v>1069436829</v>
      </c>
      <c r="D102" t="s">
        <v>42</v>
      </c>
      <c r="E102" t="s">
        <v>43</v>
      </c>
      <c r="F102">
        <v>971650</v>
      </c>
      <c r="G102" s="2">
        <v>44106</v>
      </c>
      <c r="H102" s="3">
        <v>0.73449074074074072</v>
      </c>
      <c r="I102" t="s">
        <v>44</v>
      </c>
      <c r="J102">
        <v>-80214413901</v>
      </c>
      <c r="K102" s="4" t="s">
        <v>101</v>
      </c>
      <c r="N102" t="str">
        <f>IFERROR(IFERROR(VLOOKUP($A102,'K-NETT'!$A$1:$AF$37898,1,FALSE),VLOOKUP($A102,'K-Wallet'!$A$1:$M$5000,1,FALSE)),"NOT VALID")</f>
        <v>1069436829</v>
      </c>
      <c r="O102" t="str">
        <f>IFERROR(IFERROR(VLOOKUP($A102,'K-NETT'!$A$1:$AF$37898,11,FALSE),VLOOKUP($A102,'K-Wallet'!$A$1:$M$5000,0,FALSE)),"NOT VALID")</f>
        <v>CNE2010001486</v>
      </c>
      <c r="P102" t="str">
        <f>IFERROR(IFERROR(VLOOKUP($A102,'K-NETT'!$A$1:$AF$37898,14,FALSE),VLOOKUP($A102,'K-Wallet'!$A$1:$M$5000,8,FALSE)),"NOT VALID")</f>
        <v>IDJTAAA07683</v>
      </c>
      <c r="Q102" t="str">
        <f>IFERROR(IFERROR(VLOOKUP($A102,'K-NETT'!$A$1:$AF$37898,15,FALSE),VLOOKUP($A102,'K-Wallet'!$A$1:$M$5000,9,FALSE)),"NOT VALID")</f>
        <v>RIA GUMELAR</v>
      </c>
      <c r="R102">
        <f>IFERROR(IFERROR(VLOOKUP($A102,'K-NETT'!$A$1:$AF$37898,16,FALSE),VLOOKUP($A102,'K-Wallet'!$A$1:$M$5000,0,FALSE)),"NOT VALID")</f>
        <v>950000</v>
      </c>
      <c r="S102">
        <f>IFERROR(IFERROR(VLOOKUP($A102,'K-NETT'!$A$1:$AF$37898,17,FALSE),VLOOKUP($A102,'K-Wallet'!$A$1:$M$5000,0,FALSE)),"NOT VALID")</f>
        <v>6650</v>
      </c>
      <c r="T102">
        <f>IFERROR(IFERROR(VLOOKUP($A102,'K-NETT'!$A$1:$AF$37898,18,FALSE),VLOOKUP($A102,'K-Wallet'!$A$1:$M$5000,0,FALSE)),"NOT VALID")</f>
        <v>15000</v>
      </c>
      <c r="U102">
        <f>IFERROR(IFERROR(VLOOKUP($A102,'K-NETT'!$A$1:$AF$37898,19,FALSE),VLOOKUP($A102,'K-Wallet'!$A$1:$M$5000,0,FALSE)),"NOT VALID")</f>
        <v>0</v>
      </c>
      <c r="V102">
        <f>IFERROR(IFERROR(VLOOKUP($A102,'K-NETT'!$A$1:$AF$37898,20,FALSE),VLOOKUP($A102,'K-Wallet'!$A$1:$M$5000,0,FALSE)),"NOT VALID")</f>
        <v>0</v>
      </c>
      <c r="W102">
        <f>IFERROR(IFERROR(VLOOKUP($A102,'K-NETT'!$A$1:$AF$37898,22,FALSE),VLOOKUP($A102,'K-Wallet'!$A$1:$M$5000,0,FALSE)),"NOT VALID")</f>
        <v>0</v>
      </c>
      <c r="X102">
        <f>IFERROR(IFERROR(VLOOKUP($A102,'K-NETT'!$A$1:$AF$37898,23,FALSE),VLOOKUP($A102,'K-Wallet'!$A$1:$M$5000,0,FALSE)),"NOT VALID")</f>
        <v>0</v>
      </c>
      <c r="Y102">
        <f>IFERROR(IFERROR(VLOOKUP($A102,'K-NETT'!$A$1:$AF$37898,26,FALSE),VLOOKUP($A102,'K-Wallet'!$A$1:$M$5000,0,FALSE)),"NOT VALID")</f>
        <v>971650</v>
      </c>
      <c r="Z102">
        <f>IFERROR(IFERROR(VLOOKUP($A102,'K-NETT'!$A$1:$AF$37898,30,FALSE),VLOOKUP($A102,'K-Wallet'!$A$1:$M$5000,11,FALSE)),"NOT VALID")</f>
        <v>0</v>
      </c>
      <c r="AA102" s="31">
        <f t="shared" si="3"/>
        <v>0</v>
      </c>
    </row>
    <row r="103" spans="1:27" x14ac:dyDescent="0.25">
      <c r="A103" t="str">
        <f t="shared" si="2"/>
        <v>1606626036</v>
      </c>
      <c r="B103">
        <v>94</v>
      </c>
      <c r="C103">
        <v>1606626036</v>
      </c>
      <c r="D103" t="s">
        <v>42</v>
      </c>
      <c r="E103" t="s">
        <v>43</v>
      </c>
      <c r="F103">
        <v>66650</v>
      </c>
      <c r="G103" s="2">
        <v>44106</v>
      </c>
      <c r="H103" s="3">
        <v>0.7362847222222223</v>
      </c>
      <c r="I103" t="s">
        <v>44</v>
      </c>
      <c r="J103">
        <v>-80215294401</v>
      </c>
      <c r="K103" s="4" t="s">
        <v>101</v>
      </c>
      <c r="N103" t="str">
        <f>IFERROR(IFERROR(VLOOKUP($A103,'K-NETT'!$A$1:$AF$37898,1,FALSE),VLOOKUP($A103,'K-Wallet'!$A$1:$M$5000,1,FALSE)),"NOT VALID")</f>
        <v>1606626036</v>
      </c>
      <c r="O103" t="str">
        <f>IFERROR(IFERROR(VLOOKUP($A103,'K-NETT'!$A$1:$AF$37898,11,FALSE),VLOOKUP($A103,'K-Wallet'!$A$1:$M$5000,0,FALSE)),"NOT VALID")</f>
        <v>MME2010001487</v>
      </c>
      <c r="P103" t="str">
        <f>IFERROR(IFERROR(VLOOKUP($A103,'K-NETT'!$A$1:$AF$37898,14,FALSE),VLOOKUP($A103,'K-Wallet'!$A$1:$M$5000,8,FALSE)),"NOT VALID")</f>
        <v>IDJTYBA04978</v>
      </c>
      <c r="Q103" t="str">
        <f>IFERROR(IFERROR(VLOOKUP($A103,'K-NETT'!$A$1:$AF$37898,15,FALSE),VLOOKUP($A103,'K-Wallet'!$A$1:$M$5000,9,FALSE)),"NOT VALID")</f>
        <v>AYU SARI MARANDINI</v>
      </c>
      <c r="R103">
        <f>IFERROR(IFERROR(VLOOKUP($A103,'K-NETT'!$A$1:$AF$37898,16,FALSE),VLOOKUP($A103,'K-Wallet'!$A$1:$M$5000,0,FALSE)),"NOT VALID")</f>
        <v>50000</v>
      </c>
      <c r="S103">
        <f>IFERROR(IFERROR(VLOOKUP($A103,'K-NETT'!$A$1:$AF$37898,17,FALSE),VLOOKUP($A103,'K-Wallet'!$A$1:$M$5000,0,FALSE)),"NOT VALID")</f>
        <v>6650</v>
      </c>
      <c r="T103">
        <f>IFERROR(IFERROR(VLOOKUP($A103,'K-NETT'!$A$1:$AF$37898,18,FALSE),VLOOKUP($A103,'K-Wallet'!$A$1:$M$5000,0,FALSE)),"NOT VALID")</f>
        <v>10000</v>
      </c>
      <c r="U103">
        <f>IFERROR(IFERROR(VLOOKUP($A103,'K-NETT'!$A$1:$AF$37898,19,FALSE),VLOOKUP($A103,'K-Wallet'!$A$1:$M$5000,0,FALSE)),"NOT VALID")</f>
        <v>0</v>
      </c>
      <c r="V103">
        <f>IFERROR(IFERROR(VLOOKUP($A103,'K-NETT'!$A$1:$AF$37898,20,FALSE),VLOOKUP($A103,'K-Wallet'!$A$1:$M$5000,0,FALSE)),"NOT VALID")</f>
        <v>0</v>
      </c>
      <c r="W103">
        <f>IFERROR(IFERROR(VLOOKUP($A103,'K-NETT'!$A$1:$AF$37898,22,FALSE),VLOOKUP($A103,'K-Wallet'!$A$1:$M$5000,0,FALSE)),"NOT VALID")</f>
        <v>0</v>
      </c>
      <c r="X103">
        <f>IFERROR(IFERROR(VLOOKUP($A103,'K-NETT'!$A$1:$AF$37898,23,FALSE),VLOOKUP($A103,'K-Wallet'!$A$1:$M$5000,0,FALSE)),"NOT VALID")</f>
        <v>0</v>
      </c>
      <c r="Y103">
        <f>IFERROR(IFERROR(VLOOKUP($A103,'K-NETT'!$A$1:$AF$37898,26,FALSE),VLOOKUP($A103,'K-Wallet'!$A$1:$M$5000,0,FALSE)),"NOT VALID")</f>
        <v>66650</v>
      </c>
      <c r="Z103">
        <f>IFERROR(IFERROR(VLOOKUP($A103,'K-NETT'!$A$1:$AF$37898,30,FALSE),VLOOKUP($A103,'K-Wallet'!$A$1:$M$5000,11,FALSE)),"NOT VALID")</f>
        <v>0</v>
      </c>
      <c r="AA103" s="31">
        <f t="shared" si="3"/>
        <v>0</v>
      </c>
    </row>
    <row r="104" spans="1:27" x14ac:dyDescent="0.25">
      <c r="A104" t="str">
        <f t="shared" si="2"/>
        <v>1074726086</v>
      </c>
      <c r="B104">
        <v>95</v>
      </c>
      <c r="C104">
        <v>1074726086</v>
      </c>
      <c r="D104" t="s">
        <v>42</v>
      </c>
      <c r="E104" t="s">
        <v>43</v>
      </c>
      <c r="F104">
        <v>97650</v>
      </c>
      <c r="G104" s="2">
        <v>44106</v>
      </c>
      <c r="H104" s="3">
        <v>0.75202546296296291</v>
      </c>
      <c r="I104" t="s">
        <v>44</v>
      </c>
      <c r="J104">
        <v>-80222004601</v>
      </c>
      <c r="K104" s="4" t="s">
        <v>101</v>
      </c>
      <c r="N104" t="str">
        <f>IFERROR(IFERROR(VLOOKUP($A104,'K-NETT'!$A$1:$AF$37898,1,FALSE),VLOOKUP($A104,'K-Wallet'!$A$1:$M$5000,1,FALSE)),"NOT VALID")</f>
        <v>1074726086</v>
      </c>
      <c r="O104" t="str">
        <f>IFERROR(IFERROR(VLOOKUP($A104,'K-NETT'!$A$1:$AF$37898,11,FALSE),VLOOKUP($A104,'K-Wallet'!$A$1:$M$5000,0,FALSE)),"NOT VALID")</f>
        <v>MME2010001492</v>
      </c>
      <c r="P104" t="str">
        <f>IFERROR(IFERROR(VLOOKUP($A104,'K-NETT'!$A$1:$AF$37898,14,FALSE),VLOOKUP($A104,'K-Wallet'!$A$1:$M$5000,8,FALSE)),"NOT VALID")</f>
        <v>IDSABOA11810</v>
      </c>
      <c r="Q104" t="str">
        <f>IFERROR(IFERROR(VLOOKUP($A104,'K-NETT'!$A$1:$AF$37898,15,FALSE),VLOOKUP($A104,'K-Wallet'!$A$1:$M$5000,9,FALSE)),"NOT VALID")</f>
        <v>NILUH SUMIATI</v>
      </c>
      <c r="R104">
        <f>IFERROR(IFERROR(VLOOKUP($A104,'K-NETT'!$A$1:$AF$37898,16,FALSE),VLOOKUP($A104,'K-Wallet'!$A$1:$M$5000,0,FALSE)),"NOT VALID")</f>
        <v>50000</v>
      </c>
      <c r="S104">
        <f>IFERROR(IFERROR(VLOOKUP($A104,'K-NETT'!$A$1:$AF$37898,17,FALSE),VLOOKUP($A104,'K-Wallet'!$A$1:$M$5000,0,FALSE)),"NOT VALID")</f>
        <v>6650</v>
      </c>
      <c r="T104">
        <f>IFERROR(IFERROR(VLOOKUP($A104,'K-NETT'!$A$1:$AF$37898,18,FALSE),VLOOKUP($A104,'K-Wallet'!$A$1:$M$5000,0,FALSE)),"NOT VALID")</f>
        <v>41000</v>
      </c>
      <c r="U104">
        <f>IFERROR(IFERROR(VLOOKUP($A104,'K-NETT'!$A$1:$AF$37898,19,FALSE),VLOOKUP($A104,'K-Wallet'!$A$1:$M$5000,0,FALSE)),"NOT VALID")</f>
        <v>0</v>
      </c>
      <c r="V104">
        <f>IFERROR(IFERROR(VLOOKUP($A104,'K-NETT'!$A$1:$AF$37898,20,FALSE),VLOOKUP($A104,'K-Wallet'!$A$1:$M$5000,0,FALSE)),"NOT VALID")</f>
        <v>0</v>
      </c>
      <c r="W104">
        <f>IFERROR(IFERROR(VLOOKUP($A104,'K-NETT'!$A$1:$AF$37898,22,FALSE),VLOOKUP($A104,'K-Wallet'!$A$1:$M$5000,0,FALSE)),"NOT VALID")</f>
        <v>0</v>
      </c>
      <c r="X104">
        <f>IFERROR(IFERROR(VLOOKUP($A104,'K-NETT'!$A$1:$AF$37898,23,FALSE),VLOOKUP($A104,'K-Wallet'!$A$1:$M$5000,0,FALSE)),"NOT VALID")</f>
        <v>0</v>
      </c>
      <c r="Y104">
        <f>IFERROR(IFERROR(VLOOKUP($A104,'K-NETT'!$A$1:$AF$37898,26,FALSE),VLOOKUP($A104,'K-Wallet'!$A$1:$M$5000,0,FALSE)),"NOT VALID")</f>
        <v>97650</v>
      </c>
      <c r="Z104">
        <f>IFERROR(IFERROR(VLOOKUP($A104,'K-NETT'!$A$1:$AF$37898,30,FALSE),VLOOKUP($A104,'K-Wallet'!$A$1:$M$5000,11,FALSE)),"NOT VALID")</f>
        <v>0</v>
      </c>
      <c r="AA104" s="31">
        <f t="shared" si="3"/>
        <v>0</v>
      </c>
    </row>
    <row r="105" spans="1:27" x14ac:dyDescent="0.25">
      <c r="A105" t="str">
        <f t="shared" si="2"/>
        <v>1810736461</v>
      </c>
      <c r="B105">
        <v>96</v>
      </c>
      <c r="C105">
        <v>1810736461</v>
      </c>
      <c r="D105" t="s">
        <v>42</v>
      </c>
      <c r="E105" t="s">
        <v>43</v>
      </c>
      <c r="F105">
        <v>687650</v>
      </c>
      <c r="G105" s="2">
        <v>44106</v>
      </c>
      <c r="H105" s="3">
        <v>0.75788194444444434</v>
      </c>
      <c r="I105" t="s">
        <v>44</v>
      </c>
      <c r="J105">
        <v>-80224566201</v>
      </c>
      <c r="K105" s="4" t="s">
        <v>101</v>
      </c>
      <c r="N105" t="str">
        <f>IFERROR(IFERROR(VLOOKUP($A105,'K-NETT'!$A$1:$AF$37898,1,FALSE),VLOOKUP($A105,'K-Wallet'!$A$1:$M$5000,1,FALSE)),"NOT VALID")</f>
        <v>1810736461</v>
      </c>
      <c r="O105" t="str">
        <f>IFERROR(IFERROR(VLOOKUP($A105,'K-NETT'!$A$1:$AF$37898,11,FALSE),VLOOKUP($A105,'K-Wallet'!$A$1:$M$5000,0,FALSE)),"NOT VALID")</f>
        <v>CNE2010001494</v>
      </c>
      <c r="P105" t="str">
        <f>IFERROR(IFERROR(VLOOKUP($A105,'K-NETT'!$A$1:$AF$37898,14,FALSE),VLOOKUP($A105,'K-Wallet'!$A$1:$M$5000,8,FALSE)),"NOT VALID")</f>
        <v>IDJHBFA22578</v>
      </c>
      <c r="Q105" t="str">
        <f>IFERROR(IFERROR(VLOOKUP($A105,'K-NETT'!$A$1:$AF$37898,15,FALSE),VLOOKUP($A105,'K-Wallet'!$A$1:$M$5000,9,FALSE)),"NOT VALID")</f>
        <v>MELPA ROSMINTAN SITOHANG</v>
      </c>
      <c r="R105">
        <f>IFERROR(IFERROR(VLOOKUP($A105,'K-NETT'!$A$1:$AF$37898,16,FALSE),VLOOKUP($A105,'K-Wallet'!$A$1:$M$5000,0,FALSE)),"NOT VALID")</f>
        <v>658000</v>
      </c>
      <c r="S105">
        <f>IFERROR(IFERROR(VLOOKUP($A105,'K-NETT'!$A$1:$AF$37898,17,FALSE),VLOOKUP($A105,'K-Wallet'!$A$1:$M$5000,0,FALSE)),"NOT VALID")</f>
        <v>6650</v>
      </c>
      <c r="T105">
        <f>IFERROR(IFERROR(VLOOKUP($A105,'K-NETT'!$A$1:$AF$37898,18,FALSE),VLOOKUP($A105,'K-Wallet'!$A$1:$M$5000,0,FALSE)),"NOT VALID")</f>
        <v>23000</v>
      </c>
      <c r="U105">
        <f>IFERROR(IFERROR(VLOOKUP($A105,'K-NETT'!$A$1:$AF$37898,19,FALSE),VLOOKUP($A105,'K-Wallet'!$A$1:$M$5000,0,FALSE)),"NOT VALID")</f>
        <v>0</v>
      </c>
      <c r="V105">
        <f>IFERROR(IFERROR(VLOOKUP($A105,'K-NETT'!$A$1:$AF$37898,20,FALSE),VLOOKUP($A105,'K-Wallet'!$A$1:$M$5000,0,FALSE)),"NOT VALID")</f>
        <v>0</v>
      </c>
      <c r="W105">
        <f>IFERROR(IFERROR(VLOOKUP($A105,'K-NETT'!$A$1:$AF$37898,22,FALSE),VLOOKUP($A105,'K-Wallet'!$A$1:$M$5000,0,FALSE)),"NOT VALID")</f>
        <v>0</v>
      </c>
      <c r="X105">
        <f>IFERROR(IFERROR(VLOOKUP($A105,'K-NETT'!$A$1:$AF$37898,23,FALSE),VLOOKUP($A105,'K-Wallet'!$A$1:$M$5000,0,FALSE)),"NOT VALID")</f>
        <v>0</v>
      </c>
      <c r="Y105">
        <f>IFERROR(IFERROR(VLOOKUP($A105,'K-NETT'!$A$1:$AF$37898,26,FALSE),VLOOKUP($A105,'K-Wallet'!$A$1:$M$5000,0,FALSE)),"NOT VALID")</f>
        <v>687650</v>
      </c>
      <c r="Z105">
        <f>IFERROR(IFERROR(VLOOKUP($A105,'K-NETT'!$A$1:$AF$37898,30,FALSE),VLOOKUP($A105,'K-Wallet'!$A$1:$M$5000,11,FALSE)),"NOT VALID")</f>
        <v>0</v>
      </c>
      <c r="AA105" s="31">
        <f t="shared" si="3"/>
        <v>0</v>
      </c>
    </row>
    <row r="106" spans="1:27" x14ac:dyDescent="0.25">
      <c r="A106" t="str">
        <f t="shared" si="2"/>
        <v>1146536548</v>
      </c>
      <c r="B106">
        <v>97</v>
      </c>
      <c r="C106">
        <v>1146536548</v>
      </c>
      <c r="D106" t="s">
        <v>42</v>
      </c>
      <c r="E106" t="s">
        <v>43</v>
      </c>
      <c r="F106">
        <v>276650</v>
      </c>
      <c r="G106" s="2">
        <v>44106</v>
      </c>
      <c r="H106" s="3">
        <v>0.75957175925925924</v>
      </c>
      <c r="I106" t="s">
        <v>44</v>
      </c>
      <c r="J106">
        <v>-80225397101</v>
      </c>
      <c r="K106" s="4" t="s">
        <v>101</v>
      </c>
      <c r="N106" t="str">
        <f>IFERROR(IFERROR(VLOOKUP($A106,'K-NETT'!$A$1:$AF$37898,1,FALSE),VLOOKUP($A106,'K-Wallet'!$A$1:$M$5000,1,FALSE)),"NOT VALID")</f>
        <v>1146536548</v>
      </c>
      <c r="O106" t="str">
        <f>IFERROR(IFERROR(VLOOKUP($A106,'K-NETT'!$A$1:$AF$37898,11,FALSE),VLOOKUP($A106,'K-Wallet'!$A$1:$M$5000,0,FALSE)),"NOT VALID")</f>
        <v>CNE2010001496</v>
      </c>
      <c r="P106" t="str">
        <f>IFERROR(IFERROR(VLOOKUP($A106,'K-NETT'!$A$1:$AF$37898,14,FALSE),VLOOKUP($A106,'K-Wallet'!$A$1:$M$5000,8,FALSE)),"NOT VALID")</f>
        <v>IDSPAAB19103</v>
      </c>
      <c r="Q106" t="str">
        <f>IFERROR(IFERROR(VLOOKUP($A106,'K-NETT'!$A$1:$AF$37898,15,FALSE),VLOOKUP($A106,'K-Wallet'!$A$1:$M$5000,9,FALSE)),"NOT VALID")</f>
        <v>SRI MULYATI</v>
      </c>
      <c r="R106">
        <f>IFERROR(IFERROR(VLOOKUP($A106,'K-NETT'!$A$1:$AF$37898,16,FALSE),VLOOKUP($A106,'K-Wallet'!$A$1:$M$5000,0,FALSE)),"NOT VALID")</f>
        <v>270000</v>
      </c>
      <c r="S106">
        <f>IFERROR(IFERROR(VLOOKUP($A106,'K-NETT'!$A$1:$AF$37898,17,FALSE),VLOOKUP($A106,'K-Wallet'!$A$1:$M$5000,0,FALSE)),"NOT VALID")</f>
        <v>6650</v>
      </c>
      <c r="T106">
        <f>IFERROR(IFERROR(VLOOKUP($A106,'K-NETT'!$A$1:$AF$37898,18,FALSE),VLOOKUP($A106,'K-Wallet'!$A$1:$M$5000,0,FALSE)),"NOT VALID")</f>
        <v>0</v>
      </c>
      <c r="U106">
        <f>IFERROR(IFERROR(VLOOKUP($A106,'K-NETT'!$A$1:$AF$37898,19,FALSE),VLOOKUP($A106,'K-Wallet'!$A$1:$M$5000,0,FALSE)),"NOT VALID")</f>
        <v>0</v>
      </c>
      <c r="V106">
        <f>IFERROR(IFERROR(VLOOKUP($A106,'K-NETT'!$A$1:$AF$37898,20,FALSE),VLOOKUP($A106,'K-Wallet'!$A$1:$M$5000,0,FALSE)),"NOT VALID")</f>
        <v>0</v>
      </c>
      <c r="W106">
        <f>IFERROR(IFERROR(VLOOKUP($A106,'K-NETT'!$A$1:$AF$37898,22,FALSE),VLOOKUP($A106,'K-Wallet'!$A$1:$M$5000,0,FALSE)),"NOT VALID")</f>
        <v>0</v>
      </c>
      <c r="X106">
        <f>IFERROR(IFERROR(VLOOKUP($A106,'K-NETT'!$A$1:$AF$37898,23,FALSE),VLOOKUP($A106,'K-Wallet'!$A$1:$M$5000,0,FALSE)),"NOT VALID")</f>
        <v>0</v>
      </c>
      <c r="Y106">
        <f>IFERROR(IFERROR(VLOOKUP($A106,'K-NETT'!$A$1:$AF$37898,26,FALSE),VLOOKUP($A106,'K-Wallet'!$A$1:$M$5000,0,FALSE)),"NOT VALID")</f>
        <v>276650</v>
      </c>
      <c r="Z106">
        <f>IFERROR(IFERROR(VLOOKUP($A106,'K-NETT'!$A$1:$AF$37898,30,FALSE),VLOOKUP($A106,'K-Wallet'!$A$1:$M$5000,11,FALSE)),"NOT VALID")</f>
        <v>0</v>
      </c>
      <c r="AA106" s="31">
        <f t="shared" si="3"/>
        <v>0</v>
      </c>
    </row>
    <row r="107" spans="1:27" x14ac:dyDescent="0.25">
      <c r="A107" t="str">
        <f t="shared" si="2"/>
        <v>1648736636</v>
      </c>
      <c r="B107">
        <v>98</v>
      </c>
      <c r="C107">
        <v>1648736636</v>
      </c>
      <c r="D107" t="s">
        <v>42</v>
      </c>
      <c r="E107" t="s">
        <v>43</v>
      </c>
      <c r="F107">
        <v>634650</v>
      </c>
      <c r="G107" s="2">
        <v>44106</v>
      </c>
      <c r="H107" s="3">
        <v>0.79210648148148144</v>
      </c>
      <c r="I107" t="s">
        <v>44</v>
      </c>
      <c r="J107">
        <v>-80240448101</v>
      </c>
      <c r="K107" s="4" t="s">
        <v>101</v>
      </c>
      <c r="N107" t="str">
        <f>IFERROR(IFERROR(VLOOKUP($A107,'K-NETT'!$A$1:$AF$37898,1,FALSE),VLOOKUP($A107,'K-Wallet'!$A$1:$M$5000,1,FALSE)),"NOT VALID")</f>
        <v>1648736636</v>
      </c>
      <c r="O107" t="str">
        <f>IFERROR(IFERROR(VLOOKUP($A107,'K-NETT'!$A$1:$AF$37898,11,FALSE),VLOOKUP($A107,'K-Wallet'!$A$1:$M$5000,0,FALSE)),"NOT VALID")</f>
        <v>CNE2010001502</v>
      </c>
      <c r="P107" t="str">
        <f>IFERROR(IFERROR(VLOOKUP($A107,'K-NETT'!$A$1:$AF$37898,14,FALSE),VLOOKUP($A107,'K-Wallet'!$A$1:$M$5000,8,FALSE)),"NOT VALID")</f>
        <v>IDBPMAA10255</v>
      </c>
      <c r="Q107" t="str">
        <f>IFERROR(IFERROR(VLOOKUP($A107,'K-NETT'!$A$1:$AF$37898,15,FALSE),VLOOKUP($A107,'K-Wallet'!$A$1:$M$5000,9,FALSE)),"NOT VALID")</f>
        <v>SITI QORIAH</v>
      </c>
      <c r="R107">
        <f>IFERROR(IFERROR(VLOOKUP($A107,'K-NETT'!$A$1:$AF$37898,16,FALSE),VLOOKUP($A107,'K-Wallet'!$A$1:$M$5000,0,FALSE)),"NOT VALID")</f>
        <v>620000</v>
      </c>
      <c r="S107">
        <f>IFERROR(IFERROR(VLOOKUP($A107,'K-NETT'!$A$1:$AF$37898,17,FALSE),VLOOKUP($A107,'K-Wallet'!$A$1:$M$5000,0,FALSE)),"NOT VALID")</f>
        <v>6650</v>
      </c>
      <c r="T107">
        <f>IFERROR(IFERROR(VLOOKUP($A107,'K-NETT'!$A$1:$AF$37898,18,FALSE),VLOOKUP($A107,'K-Wallet'!$A$1:$M$5000,0,FALSE)),"NOT VALID")</f>
        <v>8000</v>
      </c>
      <c r="U107">
        <f>IFERROR(IFERROR(VLOOKUP($A107,'K-NETT'!$A$1:$AF$37898,19,FALSE),VLOOKUP($A107,'K-Wallet'!$A$1:$M$5000,0,FALSE)),"NOT VALID")</f>
        <v>0</v>
      </c>
      <c r="V107">
        <f>IFERROR(IFERROR(VLOOKUP($A107,'K-NETT'!$A$1:$AF$37898,20,FALSE),VLOOKUP($A107,'K-Wallet'!$A$1:$M$5000,0,FALSE)),"NOT VALID")</f>
        <v>0</v>
      </c>
      <c r="W107">
        <f>IFERROR(IFERROR(VLOOKUP($A107,'K-NETT'!$A$1:$AF$37898,22,FALSE),VLOOKUP($A107,'K-Wallet'!$A$1:$M$5000,0,FALSE)),"NOT VALID")</f>
        <v>0</v>
      </c>
      <c r="X107">
        <f>IFERROR(IFERROR(VLOOKUP($A107,'K-NETT'!$A$1:$AF$37898,23,FALSE),VLOOKUP($A107,'K-Wallet'!$A$1:$M$5000,0,FALSE)),"NOT VALID")</f>
        <v>0</v>
      </c>
      <c r="Y107">
        <f>IFERROR(IFERROR(VLOOKUP($A107,'K-NETT'!$A$1:$AF$37898,26,FALSE),VLOOKUP($A107,'K-Wallet'!$A$1:$M$5000,0,FALSE)),"NOT VALID")</f>
        <v>634650</v>
      </c>
      <c r="Z107">
        <f>IFERROR(IFERROR(VLOOKUP($A107,'K-NETT'!$A$1:$AF$37898,30,FALSE),VLOOKUP($A107,'K-Wallet'!$A$1:$M$5000,11,FALSE)),"NOT VALID")</f>
        <v>0</v>
      </c>
      <c r="AA107" s="31">
        <f t="shared" si="3"/>
        <v>0</v>
      </c>
    </row>
    <row r="108" spans="1:27" x14ac:dyDescent="0.25">
      <c r="A108" t="str">
        <f t="shared" si="2"/>
        <v>1562046564</v>
      </c>
      <c r="B108">
        <v>99</v>
      </c>
      <c r="C108">
        <v>1562046564</v>
      </c>
      <c r="D108" t="s">
        <v>42</v>
      </c>
      <c r="E108" t="s">
        <v>43</v>
      </c>
      <c r="F108">
        <v>644650</v>
      </c>
      <c r="G108" s="2">
        <v>44106</v>
      </c>
      <c r="H108" s="3">
        <v>0.7958912037037037</v>
      </c>
      <c r="I108" t="s">
        <v>44</v>
      </c>
      <c r="J108">
        <v>-80242164401</v>
      </c>
      <c r="K108" s="4" t="s">
        <v>101</v>
      </c>
      <c r="N108" t="str">
        <f>IFERROR(IFERROR(VLOOKUP($A108,'K-NETT'!$A$1:$AF$37898,1,FALSE),VLOOKUP($A108,'K-Wallet'!$A$1:$M$5000,1,FALSE)),"NOT VALID")</f>
        <v>1562046564</v>
      </c>
      <c r="O108" t="str">
        <f>IFERROR(IFERROR(VLOOKUP($A108,'K-NETT'!$A$1:$AF$37898,11,FALSE),VLOOKUP($A108,'K-Wallet'!$A$1:$M$5000,0,FALSE)),"NOT VALID")</f>
        <v>CNE2010001504</v>
      </c>
      <c r="P108" t="str">
        <f>IFERROR(IFERROR(VLOOKUP($A108,'K-NETT'!$A$1:$AF$37898,14,FALSE),VLOOKUP($A108,'K-Wallet'!$A$1:$M$5000,8,FALSE)),"NOT VALID")</f>
        <v>IDJHBCA16936</v>
      </c>
      <c r="Q108" t="str">
        <f>IFERROR(IFERROR(VLOOKUP($A108,'K-NETT'!$A$1:$AF$37898,15,FALSE),VLOOKUP($A108,'K-Wallet'!$A$1:$M$5000,9,FALSE)),"NOT VALID")</f>
        <v>IIN NURROHMAH</v>
      </c>
      <c r="R108">
        <f>IFERROR(IFERROR(VLOOKUP($A108,'K-NETT'!$A$1:$AF$37898,16,FALSE),VLOOKUP($A108,'K-Wallet'!$A$1:$M$5000,0,FALSE)),"NOT VALID")</f>
        <v>620000</v>
      </c>
      <c r="S108">
        <f>IFERROR(IFERROR(VLOOKUP($A108,'K-NETT'!$A$1:$AF$37898,17,FALSE),VLOOKUP($A108,'K-Wallet'!$A$1:$M$5000,0,FALSE)),"NOT VALID")</f>
        <v>6650</v>
      </c>
      <c r="T108">
        <f>IFERROR(IFERROR(VLOOKUP($A108,'K-NETT'!$A$1:$AF$37898,18,FALSE),VLOOKUP($A108,'K-Wallet'!$A$1:$M$5000,0,FALSE)),"NOT VALID")</f>
        <v>18000</v>
      </c>
      <c r="U108">
        <f>IFERROR(IFERROR(VLOOKUP($A108,'K-NETT'!$A$1:$AF$37898,19,FALSE),VLOOKUP($A108,'K-Wallet'!$A$1:$M$5000,0,FALSE)),"NOT VALID")</f>
        <v>0</v>
      </c>
      <c r="V108">
        <f>IFERROR(IFERROR(VLOOKUP($A108,'K-NETT'!$A$1:$AF$37898,20,FALSE),VLOOKUP($A108,'K-Wallet'!$A$1:$M$5000,0,FALSE)),"NOT VALID")</f>
        <v>0</v>
      </c>
      <c r="W108">
        <f>IFERROR(IFERROR(VLOOKUP($A108,'K-NETT'!$A$1:$AF$37898,22,FALSE),VLOOKUP($A108,'K-Wallet'!$A$1:$M$5000,0,FALSE)),"NOT VALID")</f>
        <v>0</v>
      </c>
      <c r="X108">
        <f>IFERROR(IFERROR(VLOOKUP($A108,'K-NETT'!$A$1:$AF$37898,23,FALSE),VLOOKUP($A108,'K-Wallet'!$A$1:$M$5000,0,FALSE)),"NOT VALID")</f>
        <v>0</v>
      </c>
      <c r="Y108">
        <f>IFERROR(IFERROR(VLOOKUP($A108,'K-NETT'!$A$1:$AF$37898,26,FALSE),VLOOKUP($A108,'K-Wallet'!$A$1:$M$5000,0,FALSE)),"NOT VALID")</f>
        <v>644650</v>
      </c>
      <c r="Z108">
        <f>IFERROR(IFERROR(VLOOKUP($A108,'K-NETT'!$A$1:$AF$37898,30,FALSE),VLOOKUP($A108,'K-Wallet'!$A$1:$M$5000,11,FALSE)),"NOT VALID")</f>
        <v>0</v>
      </c>
      <c r="AA108" s="31">
        <f t="shared" si="3"/>
        <v>0</v>
      </c>
    </row>
    <row r="109" spans="1:27" x14ac:dyDescent="0.25">
      <c r="A109" t="str">
        <f t="shared" si="2"/>
        <v>1948046124</v>
      </c>
      <c r="B109">
        <v>100</v>
      </c>
      <c r="C109">
        <v>1948046124</v>
      </c>
      <c r="D109" t="s">
        <v>42</v>
      </c>
      <c r="E109" t="s">
        <v>43</v>
      </c>
      <c r="F109">
        <v>56650</v>
      </c>
      <c r="G109" s="2">
        <v>44106</v>
      </c>
      <c r="H109" s="3">
        <v>0.804224537037037</v>
      </c>
      <c r="I109" t="s">
        <v>44</v>
      </c>
      <c r="J109">
        <v>-80246010501</v>
      </c>
      <c r="K109" s="4" t="s">
        <v>101</v>
      </c>
      <c r="N109" t="str">
        <f>IFERROR(IFERROR(VLOOKUP($A109,'K-NETT'!$A$1:$AF$37898,1,FALSE),VLOOKUP($A109,'K-Wallet'!$A$1:$M$5000,1,FALSE)),"NOT VALID")</f>
        <v>1948046124</v>
      </c>
      <c r="O109" t="str">
        <f>IFERROR(IFERROR(VLOOKUP($A109,'K-NETT'!$A$1:$AF$37898,11,FALSE),VLOOKUP($A109,'K-Wallet'!$A$1:$M$5000,0,FALSE)),"NOT VALID")</f>
        <v>MME2010001509</v>
      </c>
      <c r="P109" t="str">
        <f>IFERROR(IFERROR(VLOOKUP($A109,'K-NETT'!$A$1:$AF$37898,14,FALSE),VLOOKUP($A109,'K-Wallet'!$A$1:$M$5000,8,FALSE)),"NOT VALID")</f>
        <v>IDJTADA13708</v>
      </c>
      <c r="Q109" t="str">
        <f>IFERROR(IFERROR(VLOOKUP($A109,'K-NETT'!$A$1:$AF$37898,15,FALSE),VLOOKUP($A109,'K-Wallet'!$A$1:$M$5000,9,FALSE)),"NOT VALID")</f>
        <v>ROFINGAH</v>
      </c>
      <c r="R109">
        <f>IFERROR(IFERROR(VLOOKUP($A109,'K-NETT'!$A$1:$AF$37898,16,FALSE),VLOOKUP($A109,'K-Wallet'!$A$1:$M$5000,0,FALSE)),"NOT VALID")</f>
        <v>50000</v>
      </c>
      <c r="S109">
        <f>IFERROR(IFERROR(VLOOKUP($A109,'K-NETT'!$A$1:$AF$37898,17,FALSE),VLOOKUP($A109,'K-Wallet'!$A$1:$M$5000,0,FALSE)),"NOT VALID")</f>
        <v>6650</v>
      </c>
      <c r="T109">
        <f>IFERROR(IFERROR(VLOOKUP($A109,'K-NETT'!$A$1:$AF$37898,18,FALSE),VLOOKUP($A109,'K-Wallet'!$A$1:$M$5000,0,FALSE)),"NOT VALID")</f>
        <v>0</v>
      </c>
      <c r="U109">
        <f>IFERROR(IFERROR(VLOOKUP($A109,'K-NETT'!$A$1:$AF$37898,19,FALSE),VLOOKUP($A109,'K-Wallet'!$A$1:$M$5000,0,FALSE)),"NOT VALID")</f>
        <v>0</v>
      </c>
      <c r="V109">
        <f>IFERROR(IFERROR(VLOOKUP($A109,'K-NETT'!$A$1:$AF$37898,20,FALSE),VLOOKUP($A109,'K-Wallet'!$A$1:$M$5000,0,FALSE)),"NOT VALID")</f>
        <v>0</v>
      </c>
      <c r="W109">
        <f>IFERROR(IFERROR(VLOOKUP($A109,'K-NETT'!$A$1:$AF$37898,22,FALSE),VLOOKUP($A109,'K-Wallet'!$A$1:$M$5000,0,FALSE)),"NOT VALID")</f>
        <v>0</v>
      </c>
      <c r="X109">
        <f>IFERROR(IFERROR(VLOOKUP($A109,'K-NETT'!$A$1:$AF$37898,23,FALSE),VLOOKUP($A109,'K-Wallet'!$A$1:$M$5000,0,FALSE)),"NOT VALID")</f>
        <v>0</v>
      </c>
      <c r="Y109">
        <f>IFERROR(IFERROR(VLOOKUP($A109,'K-NETT'!$A$1:$AF$37898,26,FALSE),VLOOKUP($A109,'K-Wallet'!$A$1:$M$5000,0,FALSE)),"NOT VALID")</f>
        <v>56650</v>
      </c>
      <c r="Z109">
        <f>IFERROR(IFERROR(VLOOKUP($A109,'K-NETT'!$A$1:$AF$37898,30,FALSE),VLOOKUP($A109,'K-Wallet'!$A$1:$M$5000,11,FALSE)),"NOT VALID")</f>
        <v>0</v>
      </c>
      <c r="AA109" s="31">
        <f t="shared" si="3"/>
        <v>0</v>
      </c>
    </row>
    <row r="110" spans="1:27" x14ac:dyDescent="0.25">
      <c r="A110" t="str">
        <f t="shared" si="2"/>
        <v>1620246749</v>
      </c>
      <c r="B110">
        <v>101</v>
      </c>
      <c r="C110">
        <v>1620246749</v>
      </c>
      <c r="D110" t="s">
        <v>42</v>
      </c>
      <c r="E110" t="s">
        <v>43</v>
      </c>
      <c r="F110">
        <v>56650</v>
      </c>
      <c r="G110" s="2">
        <v>44106</v>
      </c>
      <c r="H110" s="3">
        <v>0.81575231481481481</v>
      </c>
      <c r="I110" t="s">
        <v>44</v>
      </c>
      <c r="J110">
        <v>-80251203801</v>
      </c>
      <c r="K110" s="4" t="s">
        <v>101</v>
      </c>
      <c r="N110" t="str">
        <f>IFERROR(IFERROR(VLOOKUP($A110,'K-NETT'!$A$1:$AF$37898,1,FALSE),VLOOKUP($A110,'K-Wallet'!$A$1:$M$5000,1,FALSE)),"NOT VALID")</f>
        <v>1620246749</v>
      </c>
      <c r="O110" t="str">
        <f>IFERROR(IFERROR(VLOOKUP($A110,'K-NETT'!$A$1:$AF$37898,11,FALSE),VLOOKUP($A110,'K-Wallet'!$A$1:$M$5000,0,FALSE)),"NOT VALID")</f>
        <v>MME2010001516</v>
      </c>
      <c r="P110" t="str">
        <f>IFERROR(IFERROR(VLOOKUP($A110,'K-NETT'!$A$1:$AF$37898,14,FALSE),VLOOKUP($A110,'K-Wallet'!$A$1:$M$5000,8,FALSE)),"NOT VALID")</f>
        <v>IDJRAHA11621</v>
      </c>
      <c r="Q110" t="str">
        <f>IFERROR(IFERROR(VLOOKUP($A110,'K-NETT'!$A$1:$AF$37898,15,FALSE),VLOOKUP($A110,'K-Wallet'!$A$1:$M$5000,9,FALSE)),"NOT VALID")</f>
        <v>MAHBUB JUNAIDI</v>
      </c>
      <c r="R110">
        <f>IFERROR(IFERROR(VLOOKUP($A110,'K-NETT'!$A$1:$AF$37898,16,FALSE),VLOOKUP($A110,'K-Wallet'!$A$1:$M$5000,0,FALSE)),"NOT VALID")</f>
        <v>50000</v>
      </c>
      <c r="S110">
        <f>IFERROR(IFERROR(VLOOKUP($A110,'K-NETT'!$A$1:$AF$37898,17,FALSE),VLOOKUP($A110,'K-Wallet'!$A$1:$M$5000,0,FALSE)),"NOT VALID")</f>
        <v>6650</v>
      </c>
      <c r="T110">
        <f>IFERROR(IFERROR(VLOOKUP($A110,'K-NETT'!$A$1:$AF$37898,18,FALSE),VLOOKUP($A110,'K-Wallet'!$A$1:$M$5000,0,FALSE)),"NOT VALID")</f>
        <v>0</v>
      </c>
      <c r="U110">
        <f>IFERROR(IFERROR(VLOOKUP($A110,'K-NETT'!$A$1:$AF$37898,19,FALSE),VLOOKUP($A110,'K-Wallet'!$A$1:$M$5000,0,FALSE)),"NOT VALID")</f>
        <v>0</v>
      </c>
      <c r="V110">
        <f>IFERROR(IFERROR(VLOOKUP($A110,'K-NETT'!$A$1:$AF$37898,20,FALSE),VLOOKUP($A110,'K-Wallet'!$A$1:$M$5000,0,FALSE)),"NOT VALID")</f>
        <v>0</v>
      </c>
      <c r="W110">
        <f>IFERROR(IFERROR(VLOOKUP($A110,'K-NETT'!$A$1:$AF$37898,22,FALSE),VLOOKUP($A110,'K-Wallet'!$A$1:$M$5000,0,FALSE)),"NOT VALID")</f>
        <v>0</v>
      </c>
      <c r="X110">
        <f>IFERROR(IFERROR(VLOOKUP($A110,'K-NETT'!$A$1:$AF$37898,23,FALSE),VLOOKUP($A110,'K-Wallet'!$A$1:$M$5000,0,FALSE)),"NOT VALID")</f>
        <v>0</v>
      </c>
      <c r="Y110">
        <f>IFERROR(IFERROR(VLOOKUP($A110,'K-NETT'!$A$1:$AF$37898,26,FALSE),VLOOKUP($A110,'K-Wallet'!$A$1:$M$5000,0,FALSE)),"NOT VALID")</f>
        <v>56650</v>
      </c>
      <c r="Z110">
        <f>IFERROR(IFERROR(VLOOKUP($A110,'K-NETT'!$A$1:$AF$37898,30,FALSE),VLOOKUP($A110,'K-Wallet'!$A$1:$M$5000,11,FALSE)),"NOT VALID")</f>
        <v>0</v>
      </c>
      <c r="AA110" s="31">
        <f t="shared" si="3"/>
        <v>0</v>
      </c>
    </row>
    <row r="111" spans="1:27" x14ac:dyDescent="0.25">
      <c r="A111" t="str">
        <f t="shared" si="2"/>
        <v>1839246009</v>
      </c>
      <c r="B111">
        <v>102</v>
      </c>
      <c r="C111">
        <v>1839246009</v>
      </c>
      <c r="D111" t="s">
        <v>42</v>
      </c>
      <c r="E111" t="s">
        <v>43</v>
      </c>
      <c r="F111">
        <v>164650</v>
      </c>
      <c r="G111" s="2">
        <v>44106</v>
      </c>
      <c r="H111" s="3">
        <v>0.83668981481481486</v>
      </c>
      <c r="I111" t="s">
        <v>44</v>
      </c>
      <c r="J111">
        <v>-80260031301</v>
      </c>
      <c r="K111" s="4" t="s">
        <v>101</v>
      </c>
      <c r="N111" t="str">
        <f>IFERROR(IFERROR(VLOOKUP($A111,'K-NETT'!$A$1:$AF$37898,1,FALSE),VLOOKUP($A111,'K-Wallet'!$A$1:$M$5000,1,FALSE)),"NOT VALID")</f>
        <v>1839246009</v>
      </c>
      <c r="O111" t="str">
        <f>IFERROR(IFERROR(VLOOKUP($A111,'K-NETT'!$A$1:$AF$37898,11,FALSE),VLOOKUP($A111,'K-Wallet'!$A$1:$M$5000,0,FALSE)),"NOT VALID")</f>
        <v>CNE2010001523</v>
      </c>
      <c r="P111" t="str">
        <f>IFERROR(IFERROR(VLOOKUP($A111,'K-NETT'!$A$1:$AF$37898,14,FALSE),VLOOKUP($A111,'K-Wallet'!$A$1:$M$5000,8,FALSE)),"NOT VALID")</f>
        <v>IDJKAJA04445</v>
      </c>
      <c r="Q111" t="str">
        <f>IFERROR(IFERROR(VLOOKUP($A111,'K-NETT'!$A$1:$AF$37898,15,FALSE),VLOOKUP($A111,'K-Wallet'!$A$1:$M$5000,9,FALSE)),"NOT VALID")</f>
        <v>YENI MARDANI</v>
      </c>
      <c r="R111">
        <f>IFERROR(IFERROR(VLOOKUP($A111,'K-NETT'!$A$1:$AF$37898,16,FALSE),VLOOKUP($A111,'K-Wallet'!$A$1:$M$5000,0,FALSE)),"NOT VALID")</f>
        <v>150000</v>
      </c>
      <c r="S111">
        <f>IFERROR(IFERROR(VLOOKUP($A111,'K-NETT'!$A$1:$AF$37898,17,FALSE),VLOOKUP($A111,'K-Wallet'!$A$1:$M$5000,0,FALSE)),"NOT VALID")</f>
        <v>6650</v>
      </c>
      <c r="T111">
        <f>IFERROR(IFERROR(VLOOKUP($A111,'K-NETT'!$A$1:$AF$37898,18,FALSE),VLOOKUP($A111,'K-Wallet'!$A$1:$M$5000,0,FALSE)),"NOT VALID")</f>
        <v>8000</v>
      </c>
      <c r="U111">
        <f>IFERROR(IFERROR(VLOOKUP($A111,'K-NETT'!$A$1:$AF$37898,19,FALSE),VLOOKUP($A111,'K-Wallet'!$A$1:$M$5000,0,FALSE)),"NOT VALID")</f>
        <v>0</v>
      </c>
      <c r="V111">
        <f>IFERROR(IFERROR(VLOOKUP($A111,'K-NETT'!$A$1:$AF$37898,20,FALSE),VLOOKUP($A111,'K-Wallet'!$A$1:$M$5000,0,FALSE)),"NOT VALID")</f>
        <v>0</v>
      </c>
      <c r="W111">
        <f>IFERROR(IFERROR(VLOOKUP($A111,'K-NETT'!$A$1:$AF$37898,22,FALSE),VLOOKUP($A111,'K-Wallet'!$A$1:$M$5000,0,FALSE)),"NOT VALID")</f>
        <v>0</v>
      </c>
      <c r="X111">
        <f>IFERROR(IFERROR(VLOOKUP($A111,'K-NETT'!$A$1:$AF$37898,23,FALSE),VLOOKUP($A111,'K-Wallet'!$A$1:$M$5000,0,FALSE)),"NOT VALID")</f>
        <v>0</v>
      </c>
      <c r="Y111">
        <f>IFERROR(IFERROR(VLOOKUP($A111,'K-NETT'!$A$1:$AF$37898,26,FALSE),VLOOKUP($A111,'K-Wallet'!$A$1:$M$5000,0,FALSE)),"NOT VALID")</f>
        <v>164650</v>
      </c>
      <c r="Z111">
        <f>IFERROR(IFERROR(VLOOKUP($A111,'K-NETT'!$A$1:$AF$37898,30,FALSE),VLOOKUP($A111,'K-Wallet'!$A$1:$M$5000,11,FALSE)),"NOT VALID")</f>
        <v>0</v>
      </c>
      <c r="AA111" s="31">
        <f t="shared" si="3"/>
        <v>0</v>
      </c>
    </row>
    <row r="112" spans="1:27" x14ac:dyDescent="0.25">
      <c r="A112" t="str">
        <f t="shared" si="2"/>
        <v>1553546684</v>
      </c>
      <c r="B112">
        <v>103</v>
      </c>
      <c r="C112">
        <v>1553546684</v>
      </c>
      <c r="D112" t="s">
        <v>42</v>
      </c>
      <c r="E112" t="s">
        <v>43</v>
      </c>
      <c r="F112">
        <v>153650</v>
      </c>
      <c r="G112" s="2">
        <v>44106</v>
      </c>
      <c r="H112" s="3">
        <v>0.85585648148148152</v>
      </c>
      <c r="I112" t="s">
        <v>46</v>
      </c>
      <c r="J112">
        <v>-80267771101</v>
      </c>
      <c r="K112" s="4" t="s">
        <v>101</v>
      </c>
      <c r="N112" t="str">
        <f>IFERROR(IFERROR(VLOOKUP($A112,'K-NETT'!$A$1:$AF$37898,1,FALSE),VLOOKUP($A112,'K-Wallet'!$A$1:$M$5000,1,FALSE)),"NOT VALID")</f>
        <v>1553546684</v>
      </c>
      <c r="O112" t="str">
        <f>IFERROR(IFERROR(VLOOKUP($A112,'K-NETT'!$A$1:$AF$37898,11,FALSE),VLOOKUP($A112,'K-Wallet'!$A$1:$M$5000,0,FALSE)),"NOT VALID")</f>
        <v>CNE2010001530</v>
      </c>
      <c r="P112" t="str">
        <f>IFERROR(IFERROR(VLOOKUP($A112,'K-NETT'!$A$1:$AF$37898,14,FALSE),VLOOKUP($A112,'K-Wallet'!$A$1:$M$5000,8,FALSE)),"NOT VALID")</f>
        <v>IDJKAKA02975</v>
      </c>
      <c r="Q112" t="str">
        <f>IFERROR(IFERROR(VLOOKUP($A112,'K-NETT'!$A$1:$AF$37898,15,FALSE),VLOOKUP($A112,'K-Wallet'!$A$1:$M$5000,9,FALSE)),"NOT VALID")</f>
        <v>DESSY SUDARYANTI</v>
      </c>
      <c r="R112">
        <f>IFERROR(IFERROR(VLOOKUP($A112,'K-NETT'!$A$1:$AF$37898,16,FALSE),VLOOKUP($A112,'K-Wallet'!$A$1:$M$5000,0,FALSE)),"NOT VALID")</f>
        <v>137000</v>
      </c>
      <c r="S112">
        <f>IFERROR(IFERROR(VLOOKUP($A112,'K-NETT'!$A$1:$AF$37898,17,FALSE),VLOOKUP($A112,'K-Wallet'!$A$1:$M$5000,0,FALSE)),"NOT VALID")</f>
        <v>6650</v>
      </c>
      <c r="T112">
        <f>IFERROR(IFERROR(VLOOKUP($A112,'K-NETT'!$A$1:$AF$37898,18,FALSE),VLOOKUP($A112,'K-Wallet'!$A$1:$M$5000,0,FALSE)),"NOT VALID")</f>
        <v>10000</v>
      </c>
      <c r="U112">
        <f>IFERROR(IFERROR(VLOOKUP($A112,'K-NETT'!$A$1:$AF$37898,19,FALSE),VLOOKUP($A112,'K-Wallet'!$A$1:$M$5000,0,FALSE)),"NOT VALID")</f>
        <v>0</v>
      </c>
      <c r="V112">
        <f>IFERROR(IFERROR(VLOOKUP($A112,'K-NETT'!$A$1:$AF$37898,20,FALSE),VLOOKUP($A112,'K-Wallet'!$A$1:$M$5000,0,FALSE)),"NOT VALID")</f>
        <v>0</v>
      </c>
      <c r="W112">
        <f>IFERROR(IFERROR(VLOOKUP($A112,'K-NETT'!$A$1:$AF$37898,22,FALSE),VLOOKUP($A112,'K-Wallet'!$A$1:$M$5000,0,FALSE)),"NOT VALID")</f>
        <v>0</v>
      </c>
      <c r="X112">
        <f>IFERROR(IFERROR(VLOOKUP($A112,'K-NETT'!$A$1:$AF$37898,23,FALSE),VLOOKUP($A112,'K-Wallet'!$A$1:$M$5000,0,FALSE)),"NOT VALID")</f>
        <v>0</v>
      </c>
      <c r="Y112">
        <f>IFERROR(IFERROR(VLOOKUP($A112,'K-NETT'!$A$1:$AF$37898,26,FALSE),VLOOKUP($A112,'K-Wallet'!$A$1:$M$5000,0,FALSE)),"NOT VALID")</f>
        <v>153650</v>
      </c>
      <c r="Z112">
        <f>IFERROR(IFERROR(VLOOKUP($A112,'K-NETT'!$A$1:$AF$37898,30,FALSE),VLOOKUP($A112,'K-Wallet'!$A$1:$M$5000,11,FALSE)),"NOT VALID")</f>
        <v>0</v>
      </c>
      <c r="AA112" s="31">
        <f t="shared" si="3"/>
        <v>0</v>
      </c>
    </row>
    <row r="113" spans="1:27" x14ac:dyDescent="0.25">
      <c r="A113" t="str">
        <f t="shared" si="2"/>
        <v>1206546189</v>
      </c>
      <c r="B113">
        <v>104</v>
      </c>
      <c r="C113">
        <v>1206546189</v>
      </c>
      <c r="D113" t="s">
        <v>42</v>
      </c>
      <c r="E113" t="s">
        <v>43</v>
      </c>
      <c r="F113">
        <v>964650</v>
      </c>
      <c r="G113" s="2">
        <v>44106</v>
      </c>
      <c r="H113" s="3">
        <v>0.8671875</v>
      </c>
      <c r="I113" t="s">
        <v>44</v>
      </c>
      <c r="J113">
        <v>-80272352201</v>
      </c>
      <c r="K113" s="4" t="s">
        <v>101</v>
      </c>
      <c r="N113" t="str">
        <f>IFERROR(IFERROR(VLOOKUP($A113,'K-NETT'!$A$1:$AF$37898,1,FALSE),VLOOKUP($A113,'K-Wallet'!$A$1:$M$5000,1,FALSE)),"NOT VALID")</f>
        <v>1206546189</v>
      </c>
      <c r="O113" t="str">
        <f>IFERROR(IFERROR(VLOOKUP($A113,'K-NETT'!$A$1:$AF$37898,11,FALSE),VLOOKUP($A113,'K-Wallet'!$A$1:$M$5000,0,FALSE)),"NOT VALID")</f>
        <v>CNE2010001531</v>
      </c>
      <c r="P113" t="str">
        <f>IFERROR(IFERROR(VLOOKUP($A113,'K-NETT'!$A$1:$AF$37898,14,FALSE),VLOOKUP($A113,'K-Wallet'!$A$1:$M$5000,8,FALSE)),"NOT VALID")</f>
        <v>IDPABLA08237</v>
      </c>
      <c r="Q113" t="str">
        <f>IFERROR(IFERROR(VLOOKUP($A113,'K-NETT'!$A$1:$AF$37898,15,FALSE),VLOOKUP($A113,'K-Wallet'!$A$1:$M$5000,9,FALSE)),"NOT VALID")</f>
        <v>SITI HOTIJAH</v>
      </c>
      <c r="R113">
        <f>IFERROR(IFERROR(VLOOKUP($A113,'K-NETT'!$A$1:$AF$37898,16,FALSE),VLOOKUP($A113,'K-Wallet'!$A$1:$M$5000,0,FALSE)),"NOT VALID")</f>
        <v>950000</v>
      </c>
      <c r="S113">
        <f>IFERROR(IFERROR(VLOOKUP($A113,'K-NETT'!$A$1:$AF$37898,17,FALSE),VLOOKUP($A113,'K-Wallet'!$A$1:$M$5000,0,FALSE)),"NOT VALID")</f>
        <v>6650</v>
      </c>
      <c r="T113">
        <f>IFERROR(IFERROR(VLOOKUP($A113,'K-NETT'!$A$1:$AF$37898,18,FALSE),VLOOKUP($A113,'K-Wallet'!$A$1:$M$5000,0,FALSE)),"NOT VALID")</f>
        <v>8000</v>
      </c>
      <c r="U113">
        <f>IFERROR(IFERROR(VLOOKUP($A113,'K-NETT'!$A$1:$AF$37898,19,FALSE),VLOOKUP($A113,'K-Wallet'!$A$1:$M$5000,0,FALSE)),"NOT VALID")</f>
        <v>0</v>
      </c>
      <c r="V113">
        <f>IFERROR(IFERROR(VLOOKUP($A113,'K-NETT'!$A$1:$AF$37898,20,FALSE),VLOOKUP($A113,'K-Wallet'!$A$1:$M$5000,0,FALSE)),"NOT VALID")</f>
        <v>0</v>
      </c>
      <c r="W113">
        <f>IFERROR(IFERROR(VLOOKUP($A113,'K-NETT'!$A$1:$AF$37898,22,FALSE),VLOOKUP($A113,'K-Wallet'!$A$1:$M$5000,0,FALSE)),"NOT VALID")</f>
        <v>0</v>
      </c>
      <c r="X113">
        <f>IFERROR(IFERROR(VLOOKUP($A113,'K-NETT'!$A$1:$AF$37898,23,FALSE),VLOOKUP($A113,'K-Wallet'!$A$1:$M$5000,0,FALSE)),"NOT VALID")</f>
        <v>0</v>
      </c>
      <c r="Y113">
        <f>IFERROR(IFERROR(VLOOKUP($A113,'K-NETT'!$A$1:$AF$37898,26,FALSE),VLOOKUP($A113,'K-Wallet'!$A$1:$M$5000,0,FALSE)),"NOT VALID")</f>
        <v>964650</v>
      </c>
      <c r="Z113">
        <f>IFERROR(IFERROR(VLOOKUP($A113,'K-NETT'!$A$1:$AF$37898,30,FALSE),VLOOKUP($A113,'K-Wallet'!$A$1:$M$5000,11,FALSE)),"NOT VALID")</f>
        <v>0</v>
      </c>
      <c r="AA113" s="31">
        <f t="shared" si="3"/>
        <v>0</v>
      </c>
    </row>
    <row r="114" spans="1:27" x14ac:dyDescent="0.25">
      <c r="A114" t="str">
        <f t="shared" si="2"/>
        <v>1422436012</v>
      </c>
      <c r="B114">
        <v>105</v>
      </c>
      <c r="C114">
        <v>1422436012</v>
      </c>
      <c r="D114" t="s">
        <v>42</v>
      </c>
      <c r="E114" t="s">
        <v>43</v>
      </c>
      <c r="F114">
        <v>1914650</v>
      </c>
      <c r="G114" s="2">
        <v>44106</v>
      </c>
      <c r="H114" s="3">
        <v>0.87512731481481476</v>
      </c>
      <c r="I114" t="s">
        <v>44</v>
      </c>
      <c r="J114">
        <v>-80274863601</v>
      </c>
      <c r="K114" s="4" t="s">
        <v>101</v>
      </c>
      <c r="N114" t="str">
        <f>IFERROR(IFERROR(VLOOKUP($A114,'K-NETT'!$A$1:$AF$37898,1,FALSE),VLOOKUP($A114,'K-Wallet'!$A$1:$M$5000,1,FALSE)),"NOT VALID")</f>
        <v>1422436012</v>
      </c>
      <c r="O114" t="str">
        <f>IFERROR(IFERROR(VLOOKUP($A114,'K-NETT'!$A$1:$AF$37898,11,FALSE),VLOOKUP($A114,'K-Wallet'!$A$1:$M$5000,0,FALSE)),"NOT VALID")</f>
        <v>CNE2010001535</v>
      </c>
      <c r="P114" t="str">
        <f>IFERROR(IFERROR(VLOOKUP($A114,'K-NETT'!$A$1:$AF$37898,14,FALSE),VLOOKUP($A114,'K-Wallet'!$A$1:$M$5000,8,FALSE)),"NOT VALID")</f>
        <v>IDSPAAB43600</v>
      </c>
      <c r="Q114" t="str">
        <f>IFERROR(IFERROR(VLOOKUP($A114,'K-NETT'!$A$1:$AF$37898,15,FALSE),VLOOKUP($A114,'K-Wallet'!$A$1:$M$5000,9,FALSE)),"NOT VALID")</f>
        <v>ADIB MAGHFUR</v>
      </c>
      <c r="R114">
        <f>IFERROR(IFERROR(VLOOKUP($A114,'K-NETT'!$A$1:$AF$37898,16,FALSE),VLOOKUP($A114,'K-Wallet'!$A$1:$M$5000,0,FALSE)),"NOT VALID")</f>
        <v>1900000</v>
      </c>
      <c r="S114">
        <f>IFERROR(IFERROR(VLOOKUP($A114,'K-NETT'!$A$1:$AF$37898,17,FALSE),VLOOKUP($A114,'K-Wallet'!$A$1:$M$5000,0,FALSE)),"NOT VALID")</f>
        <v>6650</v>
      </c>
      <c r="T114">
        <f>IFERROR(IFERROR(VLOOKUP($A114,'K-NETT'!$A$1:$AF$37898,18,FALSE),VLOOKUP($A114,'K-Wallet'!$A$1:$M$5000,0,FALSE)),"NOT VALID")</f>
        <v>8000</v>
      </c>
      <c r="U114">
        <f>IFERROR(IFERROR(VLOOKUP($A114,'K-NETT'!$A$1:$AF$37898,19,FALSE),VLOOKUP($A114,'K-Wallet'!$A$1:$M$5000,0,FALSE)),"NOT VALID")</f>
        <v>0</v>
      </c>
      <c r="V114">
        <f>IFERROR(IFERROR(VLOOKUP($A114,'K-NETT'!$A$1:$AF$37898,20,FALSE),VLOOKUP($A114,'K-Wallet'!$A$1:$M$5000,0,FALSE)),"NOT VALID")</f>
        <v>0</v>
      </c>
      <c r="W114">
        <f>IFERROR(IFERROR(VLOOKUP($A114,'K-NETT'!$A$1:$AF$37898,22,FALSE),VLOOKUP($A114,'K-Wallet'!$A$1:$M$5000,0,FALSE)),"NOT VALID")</f>
        <v>0</v>
      </c>
      <c r="X114">
        <f>IFERROR(IFERROR(VLOOKUP($A114,'K-NETT'!$A$1:$AF$37898,23,FALSE),VLOOKUP($A114,'K-Wallet'!$A$1:$M$5000,0,FALSE)),"NOT VALID")</f>
        <v>0</v>
      </c>
      <c r="Y114">
        <f>IFERROR(IFERROR(VLOOKUP($A114,'K-NETT'!$A$1:$AF$37898,26,FALSE),VLOOKUP($A114,'K-Wallet'!$A$1:$M$5000,0,FALSE)),"NOT VALID")</f>
        <v>1914650</v>
      </c>
      <c r="Z114">
        <f>IFERROR(IFERROR(VLOOKUP($A114,'K-NETT'!$A$1:$AF$37898,30,FALSE),VLOOKUP($A114,'K-Wallet'!$A$1:$M$5000,11,FALSE)),"NOT VALID")</f>
        <v>0</v>
      </c>
      <c r="AA114" s="31">
        <f t="shared" si="3"/>
        <v>0</v>
      </c>
    </row>
    <row r="115" spans="1:27" x14ac:dyDescent="0.25">
      <c r="F115">
        <f>SUM(F10:F114)</f>
        <v>72396950</v>
      </c>
      <c r="G115" s="2"/>
      <c r="H115" s="3"/>
      <c r="AA115" s="31"/>
    </row>
    <row r="116" spans="1:27" x14ac:dyDescent="0.25">
      <c r="B116" t="s">
        <v>1147</v>
      </c>
      <c r="C116" t="s">
        <v>1148</v>
      </c>
      <c r="D116" t="s">
        <v>73</v>
      </c>
      <c r="E116">
        <v>105</v>
      </c>
      <c r="AA116" s="31"/>
    </row>
    <row r="117" spans="1:27" x14ac:dyDescent="0.25">
      <c r="B117" t="s">
        <v>1147</v>
      </c>
      <c r="C117" t="s">
        <v>1149</v>
      </c>
      <c r="D117" t="s">
        <v>75</v>
      </c>
      <c r="E117" t="s">
        <v>76</v>
      </c>
      <c r="F117">
        <v>72396950</v>
      </c>
      <c r="AA117" s="31"/>
    </row>
    <row r="118" spans="1:27" x14ac:dyDescent="0.25">
      <c r="AA118" s="31"/>
    </row>
    <row r="119" spans="1:27" x14ac:dyDescent="0.25">
      <c r="B119" t="s">
        <v>1150</v>
      </c>
      <c r="C119" t="s">
        <v>1151</v>
      </c>
      <c r="D119" t="s">
        <v>73</v>
      </c>
      <c r="E119">
        <v>105</v>
      </c>
      <c r="AA119" s="31"/>
    </row>
    <row r="120" spans="1:27" x14ac:dyDescent="0.25">
      <c r="B120" t="s">
        <v>1150</v>
      </c>
      <c r="C120" t="s">
        <v>1152</v>
      </c>
      <c r="D120" t="s">
        <v>79</v>
      </c>
      <c r="E120" t="s">
        <v>76</v>
      </c>
      <c r="F120">
        <v>72396950</v>
      </c>
      <c r="AA120" s="31"/>
    </row>
    <row r="121" spans="1:27" x14ac:dyDescent="0.25">
      <c r="AA121" s="31"/>
    </row>
    <row r="122" spans="1:27" x14ac:dyDescent="0.25">
      <c r="AA122" s="31"/>
    </row>
    <row r="123" spans="1:27" x14ac:dyDescent="0.25">
      <c r="AA123" s="31"/>
    </row>
    <row r="124" spans="1:27" x14ac:dyDescent="0.25">
      <c r="AA124" s="31"/>
    </row>
    <row r="125" spans="1:27" x14ac:dyDescent="0.25">
      <c r="AA125" s="31"/>
    </row>
    <row r="126" spans="1:27" x14ac:dyDescent="0.25">
      <c r="AA126" s="31"/>
    </row>
    <row r="127" spans="1:27" x14ac:dyDescent="0.25">
      <c r="AA127" s="31"/>
    </row>
    <row r="128" spans="1:27" x14ac:dyDescent="0.25">
      <c r="AA128" s="31"/>
    </row>
    <row r="129" spans="27:27" x14ac:dyDescent="0.25">
      <c r="AA129" s="31"/>
    </row>
    <row r="130" spans="27:27" x14ac:dyDescent="0.25">
      <c r="AA130" s="31"/>
    </row>
    <row r="131" spans="27:27" x14ac:dyDescent="0.25">
      <c r="AA131" s="31"/>
    </row>
    <row r="132" spans="27:27" x14ac:dyDescent="0.25">
      <c r="AA132" s="31"/>
    </row>
    <row r="133" spans="27:27" x14ac:dyDescent="0.25">
      <c r="AA133" s="31"/>
    </row>
    <row r="134" spans="27:27" x14ac:dyDescent="0.25">
      <c r="AA134" s="31"/>
    </row>
    <row r="135" spans="27:27" x14ac:dyDescent="0.25">
      <c r="AA135" s="31"/>
    </row>
    <row r="136" spans="27:27" x14ac:dyDescent="0.25">
      <c r="AA136" s="31"/>
    </row>
    <row r="137" spans="27:27" x14ac:dyDescent="0.25">
      <c r="AA137" s="31"/>
    </row>
    <row r="138" spans="27:27" x14ac:dyDescent="0.25">
      <c r="AA138" s="31"/>
    </row>
    <row r="139" spans="27:27" x14ac:dyDescent="0.25">
      <c r="AA139" s="31"/>
    </row>
    <row r="140" spans="27:27" x14ac:dyDescent="0.25">
      <c r="AA140" s="31"/>
    </row>
    <row r="141" spans="27:27" x14ac:dyDescent="0.25">
      <c r="AA141" s="31"/>
    </row>
    <row r="142" spans="27:27" x14ac:dyDescent="0.25">
      <c r="AA142" s="31"/>
    </row>
    <row r="143" spans="27:27" x14ac:dyDescent="0.25">
      <c r="AA143" s="31"/>
    </row>
    <row r="144" spans="27:27" x14ac:dyDescent="0.25">
      <c r="AA144" s="31"/>
    </row>
    <row r="145" spans="27:27" x14ac:dyDescent="0.25">
      <c r="AA145" s="31"/>
    </row>
    <row r="146" spans="27:27" x14ac:dyDescent="0.25">
      <c r="AA146" s="31"/>
    </row>
    <row r="147" spans="27:27" x14ac:dyDescent="0.25">
      <c r="AA147" s="31"/>
    </row>
    <row r="148" spans="27:27" x14ac:dyDescent="0.25">
      <c r="AA148" s="31"/>
    </row>
    <row r="149" spans="27:27" x14ac:dyDescent="0.25">
      <c r="AA149" s="31"/>
    </row>
    <row r="150" spans="27:27" x14ac:dyDescent="0.25">
      <c r="AA150" s="31"/>
    </row>
    <row r="151" spans="27:27" x14ac:dyDescent="0.25">
      <c r="AA151" s="31"/>
    </row>
    <row r="152" spans="27:27" x14ac:dyDescent="0.25">
      <c r="AA152" s="31"/>
    </row>
    <row r="153" spans="27:27" x14ac:dyDescent="0.25">
      <c r="AA153" s="31"/>
    </row>
    <row r="154" spans="27:27" x14ac:dyDescent="0.25">
      <c r="AA154" s="31"/>
    </row>
    <row r="155" spans="27:27" x14ac:dyDescent="0.25">
      <c r="AA155" s="31"/>
    </row>
    <row r="156" spans="27:27" x14ac:dyDescent="0.25">
      <c r="AA156" s="31"/>
    </row>
    <row r="157" spans="27:27" x14ac:dyDescent="0.25">
      <c r="AA157" s="31"/>
    </row>
    <row r="158" spans="27:27" x14ac:dyDescent="0.25">
      <c r="AA158" s="31"/>
    </row>
    <row r="159" spans="27:27" x14ac:dyDescent="0.25">
      <c r="AA159" s="31"/>
    </row>
    <row r="160" spans="27:27" x14ac:dyDescent="0.25">
      <c r="AA160" s="31"/>
    </row>
    <row r="161" spans="27:27" x14ac:dyDescent="0.25">
      <c r="AA161" s="31"/>
    </row>
    <row r="162" spans="27:27" x14ac:dyDescent="0.25">
      <c r="AA162" s="31"/>
    </row>
    <row r="163" spans="27:27" x14ac:dyDescent="0.25">
      <c r="AA163" s="31"/>
    </row>
    <row r="164" spans="27:27" x14ac:dyDescent="0.25">
      <c r="AA164" s="31"/>
    </row>
    <row r="165" spans="27:27" x14ac:dyDescent="0.25">
      <c r="AA165" s="31"/>
    </row>
    <row r="166" spans="27:27" x14ac:dyDescent="0.25">
      <c r="AA166" s="31"/>
    </row>
    <row r="167" spans="27:27" x14ac:dyDescent="0.25">
      <c r="AA167" s="31"/>
    </row>
    <row r="168" spans="27:27" x14ac:dyDescent="0.25">
      <c r="AA168" s="31"/>
    </row>
    <row r="169" spans="27:27" x14ac:dyDescent="0.25">
      <c r="AA169" s="31"/>
    </row>
    <row r="170" spans="27:27" x14ac:dyDescent="0.25">
      <c r="AA170" s="31"/>
    </row>
    <row r="171" spans="27:27" x14ac:dyDescent="0.25">
      <c r="AA171" s="31"/>
    </row>
    <row r="172" spans="27:27" x14ac:dyDescent="0.25">
      <c r="AA172" s="31"/>
    </row>
    <row r="173" spans="27:27" x14ac:dyDescent="0.25">
      <c r="AA173" s="31"/>
    </row>
    <row r="174" spans="27:27" x14ac:dyDescent="0.25">
      <c r="AA174" s="31"/>
    </row>
    <row r="175" spans="27:27" x14ac:dyDescent="0.25">
      <c r="AA175" s="31"/>
    </row>
    <row r="176" spans="27:27" x14ac:dyDescent="0.25">
      <c r="AA176" s="31"/>
    </row>
    <row r="177" spans="27:27" x14ac:dyDescent="0.25">
      <c r="AA177" s="31"/>
    </row>
    <row r="178" spans="27:27" x14ac:dyDescent="0.25">
      <c r="AA178" s="31"/>
    </row>
    <row r="179" spans="27:27" x14ac:dyDescent="0.25">
      <c r="AA179" s="31"/>
    </row>
    <row r="180" spans="27:27" x14ac:dyDescent="0.25">
      <c r="AA180" s="31"/>
    </row>
    <row r="181" spans="27:27" x14ac:dyDescent="0.25">
      <c r="AA181" s="31"/>
    </row>
    <row r="182" spans="27:27" x14ac:dyDescent="0.25">
      <c r="AA182" s="31"/>
    </row>
    <row r="183" spans="27:27" x14ac:dyDescent="0.25">
      <c r="AA183" s="31"/>
    </row>
    <row r="184" spans="27:27" x14ac:dyDescent="0.25">
      <c r="AA184" s="31"/>
    </row>
    <row r="185" spans="27:27" x14ac:dyDescent="0.25">
      <c r="AA185" s="31"/>
    </row>
    <row r="186" spans="27:27" x14ac:dyDescent="0.25">
      <c r="AA186" s="31"/>
    </row>
    <row r="187" spans="27:27" x14ac:dyDescent="0.25">
      <c r="AA187" s="31"/>
    </row>
    <row r="188" spans="27:27" x14ac:dyDescent="0.25">
      <c r="AA188" s="31"/>
    </row>
    <row r="189" spans="27:27" x14ac:dyDescent="0.25">
      <c r="AA189" s="31"/>
    </row>
    <row r="190" spans="27:27" x14ac:dyDescent="0.25">
      <c r="AA190" s="31"/>
    </row>
    <row r="191" spans="27:27" x14ac:dyDescent="0.25">
      <c r="AA191" s="31"/>
    </row>
    <row r="192" spans="27:27" x14ac:dyDescent="0.25">
      <c r="AA192" s="31"/>
    </row>
    <row r="193" spans="27:27" x14ac:dyDescent="0.25">
      <c r="AA193" s="31"/>
    </row>
    <row r="194" spans="27:27" x14ac:dyDescent="0.25">
      <c r="AA194" s="31"/>
    </row>
    <row r="195" spans="27:27" x14ac:dyDescent="0.25">
      <c r="AA195" s="31"/>
    </row>
    <row r="196" spans="27:27" x14ac:dyDescent="0.25">
      <c r="AA196" s="31"/>
    </row>
    <row r="197" spans="27:27" x14ac:dyDescent="0.25">
      <c r="AA197" s="31"/>
    </row>
    <row r="198" spans="27:27" x14ac:dyDescent="0.25">
      <c r="AA198" s="31"/>
    </row>
    <row r="199" spans="27:27" x14ac:dyDescent="0.25">
      <c r="AA199" s="31"/>
    </row>
    <row r="200" spans="27:27" x14ac:dyDescent="0.25">
      <c r="AA200" s="31"/>
    </row>
    <row r="201" spans="27:27" x14ac:dyDescent="0.25">
      <c r="AA201" s="31"/>
    </row>
    <row r="202" spans="27:27" x14ac:dyDescent="0.25">
      <c r="AA202" s="31"/>
    </row>
    <row r="203" spans="27:27" x14ac:dyDescent="0.25">
      <c r="AA203" s="31"/>
    </row>
    <row r="204" spans="27:27" x14ac:dyDescent="0.25">
      <c r="AA204" s="31"/>
    </row>
    <row r="205" spans="27:27" x14ac:dyDescent="0.25">
      <c r="AA205" s="31"/>
    </row>
    <row r="206" spans="27:27" x14ac:dyDescent="0.25">
      <c r="AA206" s="31"/>
    </row>
    <row r="207" spans="27:27" x14ac:dyDescent="0.25">
      <c r="AA207" s="31"/>
    </row>
    <row r="208" spans="27:27" x14ac:dyDescent="0.25">
      <c r="AA208" s="31"/>
    </row>
    <row r="209" spans="27:27" x14ac:dyDescent="0.25">
      <c r="AA209" s="31"/>
    </row>
    <row r="210" spans="27:27" x14ac:dyDescent="0.25">
      <c r="AA210" s="31"/>
    </row>
    <row r="211" spans="27:27" x14ac:dyDescent="0.25">
      <c r="AA211" s="31"/>
    </row>
    <row r="212" spans="27:27" x14ac:dyDescent="0.25">
      <c r="AA212" s="31"/>
    </row>
    <row r="213" spans="27:27" x14ac:dyDescent="0.25">
      <c r="AA213" s="31"/>
    </row>
    <row r="214" spans="27:27" x14ac:dyDescent="0.25">
      <c r="AA214" s="31"/>
    </row>
    <row r="215" spans="27:27" x14ac:dyDescent="0.25">
      <c r="AA215" s="31"/>
    </row>
    <row r="216" spans="27:27" x14ac:dyDescent="0.25">
      <c r="AA216" s="31"/>
    </row>
    <row r="217" spans="27:27" x14ac:dyDescent="0.25">
      <c r="AA217" s="31"/>
    </row>
    <row r="218" spans="27:27" x14ac:dyDescent="0.25">
      <c r="AA218" s="31"/>
    </row>
    <row r="219" spans="27:27" x14ac:dyDescent="0.25">
      <c r="AA219" s="31"/>
    </row>
    <row r="220" spans="27:27" x14ac:dyDescent="0.25">
      <c r="AA220" s="31"/>
    </row>
    <row r="221" spans="27:27" x14ac:dyDescent="0.25">
      <c r="AA221" s="31"/>
    </row>
    <row r="222" spans="27:27" x14ac:dyDescent="0.25">
      <c r="AA222" s="31"/>
    </row>
    <row r="223" spans="27:27" x14ac:dyDescent="0.25">
      <c r="AA223" s="31"/>
    </row>
    <row r="224" spans="27:27" x14ac:dyDescent="0.25">
      <c r="AA224" s="31"/>
    </row>
    <row r="225" spans="27:27" x14ac:dyDescent="0.25">
      <c r="AA225" s="31"/>
    </row>
    <row r="226" spans="27:27" x14ac:dyDescent="0.25">
      <c r="AA226" s="31"/>
    </row>
    <row r="227" spans="27:27" x14ac:dyDescent="0.25">
      <c r="AA227" s="31"/>
    </row>
    <row r="228" spans="27:27" x14ac:dyDescent="0.25">
      <c r="AA228" s="31"/>
    </row>
    <row r="229" spans="27:27" x14ac:dyDescent="0.25">
      <c r="AA229" s="31"/>
    </row>
    <row r="230" spans="27:27" x14ac:dyDescent="0.25">
      <c r="AA230" s="31"/>
    </row>
    <row r="231" spans="27:27" x14ac:dyDescent="0.25">
      <c r="AA231" s="31"/>
    </row>
    <row r="232" spans="27:27" x14ac:dyDescent="0.25">
      <c r="AA232" s="31"/>
    </row>
    <row r="233" spans="27:27" x14ac:dyDescent="0.25">
      <c r="AA233" s="31"/>
    </row>
    <row r="234" spans="27:27" x14ac:dyDescent="0.25">
      <c r="AA234" s="31"/>
    </row>
    <row r="235" spans="27:27" x14ac:dyDescent="0.25">
      <c r="AA235" s="31"/>
    </row>
    <row r="236" spans="27:27" x14ac:dyDescent="0.25">
      <c r="AA236" s="31"/>
    </row>
    <row r="237" spans="27:27" x14ac:dyDescent="0.25">
      <c r="AA237" s="31"/>
    </row>
    <row r="238" spans="27:27" x14ac:dyDescent="0.25">
      <c r="AA238" s="31"/>
    </row>
    <row r="239" spans="27:27" x14ac:dyDescent="0.25">
      <c r="AA239" s="31"/>
    </row>
    <row r="240" spans="27:27" x14ac:dyDescent="0.25">
      <c r="AA240" s="31"/>
    </row>
    <row r="241" spans="27:27" x14ac:dyDescent="0.25">
      <c r="AA241" s="31"/>
    </row>
    <row r="242" spans="27:27" x14ac:dyDescent="0.25">
      <c r="AA242" s="31"/>
    </row>
    <row r="243" spans="27:27" x14ac:dyDescent="0.25">
      <c r="AA243" s="31"/>
    </row>
    <row r="244" spans="27:27" x14ac:dyDescent="0.25">
      <c r="AA244" s="31"/>
    </row>
    <row r="245" spans="27:27" x14ac:dyDescent="0.25">
      <c r="AA245" s="31"/>
    </row>
    <row r="246" spans="27:27" x14ac:dyDescent="0.25">
      <c r="AA246" s="31"/>
    </row>
    <row r="247" spans="27:27" x14ac:dyDescent="0.25">
      <c r="AA247" s="31"/>
    </row>
    <row r="248" spans="27:27" x14ac:dyDescent="0.25">
      <c r="AA248" s="31"/>
    </row>
    <row r="249" spans="27:27" x14ac:dyDescent="0.25">
      <c r="AA249" s="31"/>
    </row>
    <row r="250" spans="27:27" x14ac:dyDescent="0.25">
      <c r="AA250" s="31"/>
    </row>
    <row r="251" spans="27:27" x14ac:dyDescent="0.25">
      <c r="AA251" s="31"/>
    </row>
    <row r="252" spans="27:27" x14ac:dyDescent="0.25">
      <c r="AA252" s="31"/>
    </row>
    <row r="253" spans="27:27" x14ac:dyDescent="0.25">
      <c r="AA253" s="31"/>
    </row>
    <row r="254" spans="27:27" x14ac:dyDescent="0.25">
      <c r="AA254" s="31"/>
    </row>
    <row r="255" spans="27:27" x14ac:dyDescent="0.25">
      <c r="AA255" s="31"/>
    </row>
    <row r="256" spans="27:27" x14ac:dyDescent="0.25">
      <c r="AA256" s="31"/>
    </row>
    <row r="257" spans="27:27" x14ac:dyDescent="0.25">
      <c r="AA257" s="31"/>
    </row>
    <row r="258" spans="27:27" x14ac:dyDescent="0.25">
      <c r="AA258" s="31"/>
    </row>
    <row r="259" spans="27:27" x14ac:dyDescent="0.25">
      <c r="AA259" s="31"/>
    </row>
    <row r="260" spans="27:27" x14ac:dyDescent="0.25">
      <c r="AA260" s="31"/>
    </row>
    <row r="261" spans="27:27" x14ac:dyDescent="0.25">
      <c r="AA261" s="31"/>
    </row>
    <row r="262" spans="27:27" x14ac:dyDescent="0.25">
      <c r="AA262" s="31"/>
    </row>
    <row r="263" spans="27:27" x14ac:dyDescent="0.25">
      <c r="AA263" s="31"/>
    </row>
    <row r="264" spans="27:27" x14ac:dyDescent="0.25">
      <c r="AA264" s="31"/>
    </row>
    <row r="265" spans="27:27" x14ac:dyDescent="0.25">
      <c r="AA265" s="31"/>
    </row>
  </sheetData>
  <conditionalFormatting sqref="N10">
    <cfRule type="cellIs" dxfId="818" priority="76" stopIfTrue="1" operator="equal">
      <formula>"not valid"</formula>
    </cfRule>
    <cfRule type="cellIs" dxfId="817" priority="77" stopIfTrue="1" operator="equal">
      <formula>"Topup K-Wallet"</formula>
    </cfRule>
    <cfRule type="cellIs" dxfId="816" priority="78" stopIfTrue="1" operator="equal">
      <formula>"Transaksi"</formula>
    </cfRule>
  </conditionalFormatting>
  <conditionalFormatting sqref="N11:N265">
    <cfRule type="cellIs" dxfId="815" priority="73" stopIfTrue="1" operator="equal">
      <formula>"not valid"</formula>
    </cfRule>
    <cfRule type="cellIs" dxfId="814" priority="74" stopIfTrue="1" operator="equal">
      <formula>"Topup K-Wallet"</formula>
    </cfRule>
    <cfRule type="cellIs" dxfId="813" priority="75" stopIfTrue="1" operator="equal">
      <formula>"Transaksi"</formula>
    </cfRule>
  </conditionalFormatting>
  <conditionalFormatting sqref="O10">
    <cfRule type="cellIs" dxfId="812" priority="70" stopIfTrue="1" operator="equal">
      <formula>"not valid"</formula>
    </cfRule>
    <cfRule type="cellIs" dxfId="811" priority="71" stopIfTrue="1" operator="equal">
      <formula>"Topup K-Wallet"</formula>
    </cfRule>
    <cfRule type="cellIs" dxfId="810" priority="72" stopIfTrue="1" operator="equal">
      <formula>"Transaksi"</formula>
    </cfRule>
  </conditionalFormatting>
  <conditionalFormatting sqref="P10">
    <cfRule type="cellIs" dxfId="809" priority="67" stopIfTrue="1" operator="equal">
      <formula>"not valid"</formula>
    </cfRule>
    <cfRule type="cellIs" dxfId="808" priority="68" stopIfTrue="1" operator="equal">
      <formula>"Topup K-Wallet"</formula>
    </cfRule>
    <cfRule type="cellIs" dxfId="807" priority="69" stopIfTrue="1" operator="equal">
      <formula>"Transaksi"</formula>
    </cfRule>
  </conditionalFormatting>
  <conditionalFormatting sqref="Q10">
    <cfRule type="cellIs" dxfId="806" priority="64" stopIfTrue="1" operator="equal">
      <formula>"not valid"</formula>
    </cfRule>
    <cfRule type="cellIs" dxfId="805" priority="65" stopIfTrue="1" operator="equal">
      <formula>"Topup K-Wallet"</formula>
    </cfRule>
    <cfRule type="cellIs" dxfId="804" priority="66" stopIfTrue="1" operator="equal">
      <formula>"Transaksi"</formula>
    </cfRule>
  </conditionalFormatting>
  <conditionalFormatting sqref="R10">
    <cfRule type="cellIs" dxfId="803" priority="61" stopIfTrue="1" operator="equal">
      <formula>"not valid"</formula>
    </cfRule>
    <cfRule type="cellIs" dxfId="802" priority="62" stopIfTrue="1" operator="equal">
      <formula>"Topup K-Wallet"</formula>
    </cfRule>
    <cfRule type="cellIs" dxfId="801" priority="63" stopIfTrue="1" operator="equal">
      <formula>"Transaksi"</formula>
    </cfRule>
  </conditionalFormatting>
  <conditionalFormatting sqref="S10">
    <cfRule type="cellIs" dxfId="800" priority="58" stopIfTrue="1" operator="equal">
      <formula>"not valid"</formula>
    </cfRule>
    <cfRule type="cellIs" dxfId="799" priority="59" stopIfTrue="1" operator="equal">
      <formula>"Topup K-Wallet"</formula>
    </cfRule>
    <cfRule type="cellIs" dxfId="798" priority="60" stopIfTrue="1" operator="equal">
      <formula>"Transaksi"</formula>
    </cfRule>
  </conditionalFormatting>
  <conditionalFormatting sqref="T10">
    <cfRule type="cellIs" dxfId="797" priority="55" stopIfTrue="1" operator="equal">
      <formula>"not valid"</formula>
    </cfRule>
    <cfRule type="cellIs" dxfId="796" priority="56" stopIfTrue="1" operator="equal">
      <formula>"Topup K-Wallet"</formula>
    </cfRule>
    <cfRule type="cellIs" dxfId="795" priority="57" stopIfTrue="1" operator="equal">
      <formula>"Transaksi"</formula>
    </cfRule>
  </conditionalFormatting>
  <conditionalFormatting sqref="U10">
    <cfRule type="cellIs" dxfId="794" priority="52" stopIfTrue="1" operator="equal">
      <formula>"not valid"</formula>
    </cfRule>
    <cfRule type="cellIs" dxfId="793" priority="53" stopIfTrue="1" operator="equal">
      <formula>"Topup K-Wallet"</formula>
    </cfRule>
    <cfRule type="cellIs" dxfId="792" priority="54" stopIfTrue="1" operator="equal">
      <formula>"Transaksi"</formula>
    </cfRule>
  </conditionalFormatting>
  <conditionalFormatting sqref="V10">
    <cfRule type="cellIs" dxfId="791" priority="49" stopIfTrue="1" operator="equal">
      <formula>"not valid"</formula>
    </cfRule>
    <cfRule type="cellIs" dxfId="790" priority="50" stopIfTrue="1" operator="equal">
      <formula>"Topup K-Wallet"</formula>
    </cfRule>
    <cfRule type="cellIs" dxfId="789" priority="51" stopIfTrue="1" operator="equal">
      <formula>"Transaksi"</formula>
    </cfRule>
  </conditionalFormatting>
  <conditionalFormatting sqref="W10">
    <cfRule type="cellIs" dxfId="788" priority="46" stopIfTrue="1" operator="equal">
      <formula>"not valid"</formula>
    </cfRule>
    <cfRule type="cellIs" dxfId="787" priority="47" stopIfTrue="1" operator="equal">
      <formula>"Topup K-Wallet"</formula>
    </cfRule>
    <cfRule type="cellIs" dxfId="786" priority="48" stopIfTrue="1" operator="equal">
      <formula>"Transaksi"</formula>
    </cfRule>
  </conditionalFormatting>
  <conditionalFormatting sqref="X10">
    <cfRule type="cellIs" dxfId="785" priority="43" stopIfTrue="1" operator="equal">
      <formula>"not valid"</formula>
    </cfRule>
    <cfRule type="cellIs" dxfId="784" priority="44" stopIfTrue="1" operator="equal">
      <formula>"Topup K-Wallet"</formula>
    </cfRule>
    <cfRule type="cellIs" dxfId="783" priority="45" stopIfTrue="1" operator="equal">
      <formula>"Transaksi"</formula>
    </cfRule>
  </conditionalFormatting>
  <conditionalFormatting sqref="Y10">
    <cfRule type="cellIs" dxfId="782" priority="40" stopIfTrue="1" operator="equal">
      <formula>"not valid"</formula>
    </cfRule>
    <cfRule type="cellIs" dxfId="781" priority="41" stopIfTrue="1" operator="equal">
      <formula>"Topup K-Wallet"</formula>
    </cfRule>
    <cfRule type="cellIs" dxfId="780" priority="42" stopIfTrue="1" operator="equal">
      <formula>"Transaksi"</formula>
    </cfRule>
  </conditionalFormatting>
  <conditionalFormatting sqref="Z10">
    <cfRule type="cellIs" dxfId="779" priority="37" stopIfTrue="1" operator="equal">
      <formula>"not valid"</formula>
    </cfRule>
    <cfRule type="cellIs" dxfId="778" priority="38" stopIfTrue="1" operator="equal">
      <formula>"Topup K-Wallet"</formula>
    </cfRule>
    <cfRule type="cellIs" dxfId="777" priority="39" stopIfTrue="1" operator="equal">
      <formula>"Transaksi"</formula>
    </cfRule>
  </conditionalFormatting>
  <conditionalFormatting sqref="O11:O265">
    <cfRule type="cellIs" dxfId="776" priority="34" stopIfTrue="1" operator="equal">
      <formula>"not valid"</formula>
    </cfRule>
    <cfRule type="cellIs" dxfId="775" priority="35" stopIfTrue="1" operator="equal">
      <formula>"Topup K-Wallet"</formula>
    </cfRule>
    <cfRule type="cellIs" dxfId="774" priority="36" stopIfTrue="1" operator="equal">
      <formula>"Transaksi"</formula>
    </cfRule>
  </conditionalFormatting>
  <conditionalFormatting sqref="P11:P265">
    <cfRule type="cellIs" dxfId="773" priority="31" stopIfTrue="1" operator="equal">
      <formula>"not valid"</formula>
    </cfRule>
    <cfRule type="cellIs" dxfId="772" priority="32" stopIfTrue="1" operator="equal">
      <formula>"Topup K-Wallet"</formula>
    </cfRule>
    <cfRule type="cellIs" dxfId="771" priority="33" stopIfTrue="1" operator="equal">
      <formula>"Transaksi"</formula>
    </cfRule>
  </conditionalFormatting>
  <conditionalFormatting sqref="Q11:Q265">
    <cfRule type="cellIs" dxfId="770" priority="28" stopIfTrue="1" operator="equal">
      <formula>"not valid"</formula>
    </cfRule>
    <cfRule type="cellIs" dxfId="769" priority="29" stopIfTrue="1" operator="equal">
      <formula>"Topup K-Wallet"</formula>
    </cfRule>
    <cfRule type="cellIs" dxfId="768" priority="30" stopIfTrue="1" operator="equal">
      <formula>"Transaksi"</formula>
    </cfRule>
  </conditionalFormatting>
  <conditionalFormatting sqref="R11:R265">
    <cfRule type="cellIs" dxfId="767" priority="25" stopIfTrue="1" operator="equal">
      <formula>"not valid"</formula>
    </cfRule>
    <cfRule type="cellIs" dxfId="766" priority="26" stopIfTrue="1" operator="equal">
      <formula>"Topup K-Wallet"</formula>
    </cfRule>
    <cfRule type="cellIs" dxfId="765" priority="27" stopIfTrue="1" operator="equal">
      <formula>"Transaksi"</formula>
    </cfRule>
  </conditionalFormatting>
  <conditionalFormatting sqref="S11:S265">
    <cfRule type="cellIs" dxfId="764" priority="22" stopIfTrue="1" operator="equal">
      <formula>"not valid"</formula>
    </cfRule>
    <cfRule type="cellIs" dxfId="763" priority="23" stopIfTrue="1" operator="equal">
      <formula>"Topup K-Wallet"</formula>
    </cfRule>
    <cfRule type="cellIs" dxfId="762" priority="24" stopIfTrue="1" operator="equal">
      <formula>"Transaksi"</formula>
    </cfRule>
  </conditionalFormatting>
  <conditionalFormatting sqref="T11:T265">
    <cfRule type="cellIs" dxfId="761" priority="19" stopIfTrue="1" operator="equal">
      <formula>"not valid"</formula>
    </cfRule>
    <cfRule type="cellIs" dxfId="760" priority="20" stopIfTrue="1" operator="equal">
      <formula>"Topup K-Wallet"</formula>
    </cfRule>
    <cfRule type="cellIs" dxfId="759" priority="21" stopIfTrue="1" operator="equal">
      <formula>"Transaksi"</formula>
    </cfRule>
  </conditionalFormatting>
  <conditionalFormatting sqref="U11:U265">
    <cfRule type="cellIs" dxfId="758" priority="16" stopIfTrue="1" operator="equal">
      <formula>"not valid"</formula>
    </cfRule>
    <cfRule type="cellIs" dxfId="757" priority="17" stopIfTrue="1" operator="equal">
      <formula>"Topup K-Wallet"</formula>
    </cfRule>
    <cfRule type="cellIs" dxfId="756" priority="18" stopIfTrue="1" operator="equal">
      <formula>"Transaksi"</formula>
    </cfRule>
  </conditionalFormatting>
  <conditionalFormatting sqref="V11:V265">
    <cfRule type="cellIs" dxfId="755" priority="13" stopIfTrue="1" operator="equal">
      <formula>"not valid"</formula>
    </cfRule>
    <cfRule type="cellIs" dxfId="754" priority="14" stopIfTrue="1" operator="equal">
      <formula>"Topup K-Wallet"</formula>
    </cfRule>
    <cfRule type="cellIs" dxfId="753" priority="15" stopIfTrue="1" operator="equal">
      <formula>"Transaksi"</formula>
    </cfRule>
  </conditionalFormatting>
  <conditionalFormatting sqref="W11:W265">
    <cfRule type="cellIs" dxfId="752" priority="10" stopIfTrue="1" operator="equal">
      <formula>"not valid"</formula>
    </cfRule>
    <cfRule type="cellIs" dxfId="751" priority="11" stopIfTrue="1" operator="equal">
      <formula>"Topup K-Wallet"</formula>
    </cfRule>
    <cfRule type="cellIs" dxfId="750" priority="12" stopIfTrue="1" operator="equal">
      <formula>"Transaksi"</formula>
    </cfRule>
  </conditionalFormatting>
  <conditionalFormatting sqref="X11:X265">
    <cfRule type="cellIs" dxfId="749" priority="7" stopIfTrue="1" operator="equal">
      <formula>"not valid"</formula>
    </cfRule>
    <cfRule type="cellIs" dxfId="748" priority="8" stopIfTrue="1" operator="equal">
      <formula>"Topup K-Wallet"</formula>
    </cfRule>
    <cfRule type="cellIs" dxfId="747" priority="9" stopIfTrue="1" operator="equal">
      <formula>"Transaksi"</formula>
    </cfRule>
  </conditionalFormatting>
  <conditionalFormatting sqref="Y11:Y265">
    <cfRule type="cellIs" dxfId="746" priority="4" stopIfTrue="1" operator="equal">
      <formula>"not valid"</formula>
    </cfRule>
    <cfRule type="cellIs" dxfId="745" priority="5" stopIfTrue="1" operator="equal">
      <formula>"Topup K-Wallet"</formula>
    </cfRule>
    <cfRule type="cellIs" dxfId="744" priority="6" stopIfTrue="1" operator="equal">
      <formula>"Transaksi"</formula>
    </cfRule>
  </conditionalFormatting>
  <conditionalFormatting sqref="Z11:Z265">
    <cfRule type="cellIs" dxfId="743" priority="1" stopIfTrue="1" operator="equal">
      <formula>"not valid"</formula>
    </cfRule>
    <cfRule type="cellIs" dxfId="742" priority="2" stopIfTrue="1" operator="equal">
      <formula>"Topup K-Wallet"</formula>
    </cfRule>
    <cfRule type="cellIs" dxfId="741" priority="3" stopIfTrue="1" operator="equal">
      <formula>"Transaksi"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39"/>
  <sheetViews>
    <sheetView topLeftCell="O316" workbookViewId="0">
      <selection activeCell="AE319" sqref="AE319"/>
    </sheetView>
  </sheetViews>
  <sheetFormatPr defaultRowHeight="15" x14ac:dyDescent="0.25"/>
  <cols>
    <col min="6" max="6" width="10" bestFit="1" customWidth="1"/>
    <col min="12" max="13" width="0" hidden="1" customWidth="1"/>
  </cols>
  <sheetData>
    <row r="1" spans="1:27" x14ac:dyDescent="0.25"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J1" t="s">
        <v>7</v>
      </c>
      <c r="K1" t="s">
        <v>8</v>
      </c>
    </row>
    <row r="2" spans="1:27" x14ac:dyDescent="0.25">
      <c r="B2" t="s">
        <v>9</v>
      </c>
      <c r="C2" t="s">
        <v>10</v>
      </c>
      <c r="F2" t="s">
        <v>11</v>
      </c>
      <c r="G2" t="s">
        <v>12</v>
      </c>
      <c r="J2" t="s">
        <v>13</v>
      </c>
      <c r="K2" t="s">
        <v>17136</v>
      </c>
    </row>
    <row r="3" spans="1:27" x14ac:dyDescent="0.25">
      <c r="B3" t="s">
        <v>15</v>
      </c>
      <c r="C3" t="s">
        <v>16</v>
      </c>
      <c r="D3" t="s">
        <v>17</v>
      </c>
      <c r="J3" t="s">
        <v>18</v>
      </c>
      <c r="K3" t="s">
        <v>19</v>
      </c>
    </row>
    <row r="4" spans="1:27" x14ac:dyDescent="0.25">
      <c r="B4" t="s">
        <v>20</v>
      </c>
      <c r="C4" t="s">
        <v>21</v>
      </c>
      <c r="D4" t="s">
        <v>22</v>
      </c>
    </row>
    <row r="5" spans="1:27" x14ac:dyDescent="0.25">
      <c r="B5" t="s">
        <v>23</v>
      </c>
      <c r="C5" t="s">
        <v>24</v>
      </c>
      <c r="D5" t="s">
        <v>25</v>
      </c>
      <c r="E5" t="s">
        <v>23</v>
      </c>
      <c r="F5" t="s">
        <v>24</v>
      </c>
      <c r="G5" t="s">
        <v>26</v>
      </c>
      <c r="H5" t="s">
        <v>26</v>
      </c>
      <c r="I5" t="s">
        <v>27</v>
      </c>
      <c r="J5" t="s">
        <v>82</v>
      </c>
      <c r="K5" t="s">
        <v>29</v>
      </c>
    </row>
    <row r="6" spans="1:27" x14ac:dyDescent="0.25">
      <c r="B6" t="s">
        <v>30</v>
      </c>
      <c r="C6" t="s">
        <v>31</v>
      </c>
      <c r="D6" t="s">
        <v>32</v>
      </c>
      <c r="F6" t="s">
        <v>33</v>
      </c>
      <c r="G6" t="s">
        <v>34</v>
      </c>
      <c r="H6" t="s">
        <v>35</v>
      </c>
      <c r="I6" t="s">
        <v>36</v>
      </c>
      <c r="J6" t="s">
        <v>83</v>
      </c>
      <c r="K6" t="s">
        <v>39</v>
      </c>
    </row>
    <row r="7" spans="1:27" x14ac:dyDescent="0.25">
      <c r="B7" t="s">
        <v>23</v>
      </c>
      <c r="C7" t="s">
        <v>24</v>
      </c>
      <c r="D7" t="s">
        <v>25</v>
      </c>
      <c r="E7" t="s">
        <v>23</v>
      </c>
      <c r="F7" t="s">
        <v>24</v>
      </c>
      <c r="G7" t="s">
        <v>26</v>
      </c>
      <c r="H7" t="s">
        <v>26</v>
      </c>
      <c r="I7" t="s">
        <v>27</v>
      </c>
      <c r="J7" t="s">
        <v>82</v>
      </c>
      <c r="K7" t="s">
        <v>29</v>
      </c>
      <c r="P7">
        <v>8</v>
      </c>
      <c r="Q7">
        <v>9</v>
      </c>
      <c r="Z7">
        <v>11</v>
      </c>
    </row>
    <row r="8" spans="1:27" x14ac:dyDescent="0.25">
      <c r="O8">
        <v>11</v>
      </c>
      <c r="P8">
        <v>14</v>
      </c>
      <c r="Q8">
        <v>15</v>
      </c>
      <c r="R8">
        <v>16</v>
      </c>
      <c r="S8">
        <v>17</v>
      </c>
      <c r="T8">
        <v>18</v>
      </c>
      <c r="U8">
        <v>19</v>
      </c>
      <c r="V8">
        <v>20</v>
      </c>
      <c r="W8">
        <v>22</v>
      </c>
      <c r="X8">
        <v>23</v>
      </c>
      <c r="Y8">
        <v>26</v>
      </c>
      <c r="Z8">
        <v>30</v>
      </c>
    </row>
    <row r="9" spans="1:27" x14ac:dyDescent="0.25">
      <c r="B9" t="s">
        <v>40</v>
      </c>
      <c r="C9" t="s">
        <v>41</v>
      </c>
      <c r="O9" t="s">
        <v>119</v>
      </c>
      <c r="P9" t="s">
        <v>122</v>
      </c>
      <c r="Q9" t="s">
        <v>123</v>
      </c>
      <c r="R9" t="s">
        <v>124</v>
      </c>
      <c r="S9" t="s">
        <v>125</v>
      </c>
      <c r="T9" t="s">
        <v>126</v>
      </c>
      <c r="U9" t="s">
        <v>127</v>
      </c>
      <c r="V9" t="s">
        <v>128</v>
      </c>
      <c r="W9" t="s">
        <v>130</v>
      </c>
      <c r="X9" t="s">
        <v>131</v>
      </c>
      <c r="Y9" t="s">
        <v>134</v>
      </c>
    </row>
    <row r="10" spans="1:27" x14ac:dyDescent="0.25">
      <c r="A10" t="str">
        <f>+K10&amp;C10</f>
        <v>1476846805</v>
      </c>
      <c r="B10">
        <v>1</v>
      </c>
      <c r="C10">
        <v>1476846805</v>
      </c>
      <c r="D10" t="s">
        <v>42</v>
      </c>
      <c r="E10" t="s">
        <v>43</v>
      </c>
      <c r="F10">
        <v>576650</v>
      </c>
      <c r="G10" s="2">
        <v>44106</v>
      </c>
      <c r="H10" s="3">
        <v>0.89362268518518517</v>
      </c>
      <c r="I10" t="s">
        <v>44</v>
      </c>
      <c r="J10">
        <v>-80281769001</v>
      </c>
      <c r="K10" s="4" t="s">
        <v>101</v>
      </c>
      <c r="N10" t="str">
        <f>IFERROR(IFERROR(VLOOKUP($A10,'K-NETT'!$A$1:$AF$37898,1,FALSE),VLOOKUP($A10,'K-Wallet'!$A$1:$M$5000,1,FALSE)),"NOT VALID")</f>
        <v>1476846805</v>
      </c>
      <c r="O10" t="str">
        <f>IFERROR(IFERROR(VLOOKUP($A10,'K-NETT'!$A$1:$AF$37898,11,FALSE),VLOOKUP($A10,'K-Wallet'!$A$1:$M$5000,0,FALSE)),"NOT VALID")</f>
        <v>CNE2010001542</v>
      </c>
      <c r="P10" t="str">
        <f>IFERROR(IFERROR(VLOOKUP($A10,'K-NETT'!$A$1:$AF$37898,14,FALSE),VLOOKUP($A10,'K-Wallet'!$A$1:$M$5000,8,FALSE)),"NOT VALID")</f>
        <v>IDJTAAA07401</v>
      </c>
      <c r="Q10" t="str">
        <f>IFERROR(IFERROR(VLOOKUP($A10,'K-NETT'!$A$1:$AF$37898,15,FALSE),VLOOKUP($A10,'K-Wallet'!$A$1:$M$5000,9,FALSE)),"NOT VALID")</f>
        <v>JUBAEDA</v>
      </c>
      <c r="R10">
        <f>IFERROR(IFERROR(VLOOKUP($A10,'K-NETT'!$A$1:$AF$37898,16,FALSE),VLOOKUP($A10,'K-Wallet'!$A$1:$M$5000,0,FALSE)),"NOT VALID")</f>
        <v>540000</v>
      </c>
      <c r="S10">
        <f>IFERROR(IFERROR(VLOOKUP($A10,'K-NETT'!$A$1:$AF$37898,17,FALSE),VLOOKUP($A10,'K-Wallet'!$A$1:$M$5000,0,FALSE)),"NOT VALID")</f>
        <v>6650</v>
      </c>
      <c r="T10">
        <f>IFERROR(IFERROR(VLOOKUP($A10,'K-NETT'!$A$1:$AF$37898,18,FALSE),VLOOKUP($A10,'K-Wallet'!$A$1:$M$5000,0,FALSE)),"NOT VALID")</f>
        <v>30000</v>
      </c>
      <c r="U10">
        <f>IFERROR(IFERROR(VLOOKUP($A10,'K-NETT'!$A$1:$AF$37898,19,FALSE),VLOOKUP($A10,'K-Wallet'!$A$1:$M$5000,0,FALSE)),"NOT VALID")</f>
        <v>0</v>
      </c>
      <c r="V10">
        <f>IFERROR(IFERROR(VLOOKUP($A10,'K-NETT'!$A$1:$AF$37898,20,FALSE),VLOOKUP($A10,'K-Wallet'!$A$1:$M$5000,0,FALSE)),"NOT VALID")</f>
        <v>0</v>
      </c>
      <c r="W10">
        <f>IFERROR(IFERROR(VLOOKUP($A10,'K-NETT'!$A$1:$AF$37898,22,FALSE),VLOOKUP($A10,'K-Wallet'!$A$1:$M$5000,0,FALSE)),"NOT VALID")</f>
        <v>0</v>
      </c>
      <c r="X10">
        <f>IFERROR(IFERROR(VLOOKUP($A10,'K-NETT'!$A$1:$AF$37898,23,FALSE),VLOOKUP($A10,'K-Wallet'!$A$1:$M$5000,0,FALSE)),"NOT VALID")</f>
        <v>0</v>
      </c>
      <c r="Y10">
        <f>IFERROR(IFERROR(VLOOKUP($A10,'K-NETT'!$A$1:$AF$37898,26,FALSE),VLOOKUP($A10,'K-Wallet'!$A$1:$M$5000,0,FALSE)),"NOT VALID")</f>
        <v>576650</v>
      </c>
      <c r="Z10">
        <f>IFERROR(IFERROR(VLOOKUP($A10,'K-NETT'!$A$1:$AF$37898,30,FALSE),VLOOKUP($A10,'K-Wallet'!$A$1:$M$5000,11,FALSE)),"NOT VALID")</f>
        <v>0</v>
      </c>
      <c r="AA10" s="31">
        <f>+F10-Y10</f>
        <v>0</v>
      </c>
    </row>
    <row r="11" spans="1:27" x14ac:dyDescent="0.25">
      <c r="A11" t="str">
        <f t="shared" ref="A11:A74" si="0">+K11&amp;C11</f>
        <v>1509646031</v>
      </c>
      <c r="B11">
        <v>2</v>
      </c>
      <c r="C11">
        <v>1509646031</v>
      </c>
      <c r="D11" t="s">
        <v>42</v>
      </c>
      <c r="E11" t="s">
        <v>43</v>
      </c>
      <c r="F11">
        <v>262650</v>
      </c>
      <c r="G11" s="2">
        <v>44106</v>
      </c>
      <c r="H11" s="3">
        <v>0.89487268518518526</v>
      </c>
      <c r="I11" t="s">
        <v>44</v>
      </c>
      <c r="J11">
        <v>-80282189501</v>
      </c>
      <c r="K11" s="4" t="s">
        <v>101</v>
      </c>
      <c r="N11" t="str">
        <f>IFERROR(IFERROR(VLOOKUP($A11,'K-NETT'!$A$1:$AF$37898,1,FALSE),VLOOKUP($A11,'K-Wallet'!$A$1:$M$5000,1,FALSE)),"NOT VALID")</f>
        <v>1509646031</v>
      </c>
      <c r="O11" t="str">
        <f>IFERROR(IFERROR(VLOOKUP($A11,'K-NETT'!$A$1:$AF$37898,11,FALSE),VLOOKUP($A11,'K-Wallet'!$A$1:$M$5000,0,FALSE)),"NOT VALID")</f>
        <v>CNE2010001543</v>
      </c>
      <c r="P11" t="str">
        <f>IFERROR(IFERROR(VLOOKUP($A11,'K-NETT'!$A$1:$AF$37898,14,FALSE),VLOOKUP($A11,'K-Wallet'!$A$1:$M$5000,8,FALSE)),"NOT VALID")</f>
        <v>IDJHAAA01845</v>
      </c>
      <c r="Q11" t="str">
        <f>IFERROR(IFERROR(VLOOKUP($A11,'K-NETT'!$A$1:$AF$37898,15,FALSE),VLOOKUP($A11,'K-Wallet'!$A$1:$M$5000,9,FALSE)),"NOT VALID")</f>
        <v>FITRIAN BUDI HANDOKO</v>
      </c>
      <c r="R11">
        <f>IFERROR(IFERROR(VLOOKUP($A11,'K-NETT'!$A$1:$AF$37898,16,FALSE),VLOOKUP($A11,'K-Wallet'!$A$1:$M$5000,0,FALSE)),"NOT VALID")</f>
        <v>240000</v>
      </c>
      <c r="S11">
        <f>IFERROR(IFERROR(VLOOKUP($A11,'K-NETT'!$A$1:$AF$37898,17,FALSE),VLOOKUP($A11,'K-Wallet'!$A$1:$M$5000,0,FALSE)),"NOT VALID")</f>
        <v>6650</v>
      </c>
      <c r="T11">
        <f>IFERROR(IFERROR(VLOOKUP($A11,'K-NETT'!$A$1:$AF$37898,18,FALSE),VLOOKUP($A11,'K-Wallet'!$A$1:$M$5000,0,FALSE)),"NOT VALID")</f>
        <v>16000</v>
      </c>
      <c r="U11">
        <f>IFERROR(IFERROR(VLOOKUP($A11,'K-NETT'!$A$1:$AF$37898,19,FALSE),VLOOKUP($A11,'K-Wallet'!$A$1:$M$5000,0,FALSE)),"NOT VALID")</f>
        <v>0</v>
      </c>
      <c r="V11">
        <f>IFERROR(IFERROR(VLOOKUP($A11,'K-NETT'!$A$1:$AF$37898,20,FALSE),VLOOKUP($A11,'K-Wallet'!$A$1:$M$5000,0,FALSE)),"NOT VALID")</f>
        <v>0</v>
      </c>
      <c r="W11">
        <f>IFERROR(IFERROR(VLOOKUP($A11,'K-NETT'!$A$1:$AF$37898,22,FALSE),VLOOKUP($A11,'K-Wallet'!$A$1:$M$5000,0,FALSE)),"NOT VALID")</f>
        <v>0</v>
      </c>
      <c r="X11">
        <f>IFERROR(IFERROR(VLOOKUP($A11,'K-NETT'!$A$1:$AF$37898,23,FALSE),VLOOKUP($A11,'K-Wallet'!$A$1:$M$5000,0,FALSE)),"NOT VALID")</f>
        <v>0</v>
      </c>
      <c r="Y11">
        <f>IFERROR(IFERROR(VLOOKUP($A11,'K-NETT'!$A$1:$AF$37898,26,FALSE),VLOOKUP($A11,'K-Wallet'!$A$1:$M$5000,0,FALSE)),"NOT VALID")</f>
        <v>262650</v>
      </c>
      <c r="Z11">
        <f>IFERROR(IFERROR(VLOOKUP($A11,'K-NETT'!$A$1:$AF$37898,30,FALSE),VLOOKUP($A11,'K-Wallet'!$A$1:$M$5000,11,FALSE)),"NOT VALID")</f>
        <v>0</v>
      </c>
      <c r="AA11" s="31">
        <f t="shared" ref="AA11:AA74" si="1">+F11-Y11</f>
        <v>0</v>
      </c>
    </row>
    <row r="12" spans="1:27" x14ac:dyDescent="0.25">
      <c r="A12" t="str">
        <f t="shared" si="0"/>
        <v>1739946710</v>
      </c>
      <c r="B12">
        <v>3</v>
      </c>
      <c r="C12">
        <v>1739946710</v>
      </c>
      <c r="D12" t="s">
        <v>42</v>
      </c>
      <c r="E12" t="s">
        <v>43</v>
      </c>
      <c r="F12">
        <v>516650</v>
      </c>
      <c r="G12" s="2">
        <v>44106</v>
      </c>
      <c r="H12" s="3">
        <v>0.90733796296296287</v>
      </c>
      <c r="I12" t="s">
        <v>44</v>
      </c>
      <c r="J12">
        <v>-80286254501</v>
      </c>
      <c r="K12" s="4" t="s">
        <v>101</v>
      </c>
      <c r="N12" t="str">
        <f>IFERROR(IFERROR(VLOOKUP($A12,'K-NETT'!$A$1:$AF$37898,1,FALSE),VLOOKUP($A12,'K-Wallet'!$A$1:$M$5000,1,FALSE)),"NOT VALID")</f>
        <v>1739946710</v>
      </c>
      <c r="O12" t="str">
        <f>IFERROR(IFERROR(VLOOKUP($A12,'K-NETT'!$A$1:$AF$37898,11,FALSE),VLOOKUP($A12,'K-Wallet'!$A$1:$M$5000,0,FALSE)),"NOT VALID")</f>
        <v>CNE2010001548</v>
      </c>
      <c r="P12" t="str">
        <f>IFERROR(IFERROR(VLOOKUP($A12,'K-NETT'!$A$1:$AF$37898,14,FALSE),VLOOKUP($A12,'K-Wallet'!$A$1:$M$5000,8,FALSE)),"NOT VALID")</f>
        <v>IDJTBWA05365</v>
      </c>
      <c r="Q12" t="str">
        <f>IFERROR(IFERROR(VLOOKUP($A12,'K-NETT'!$A$1:$AF$37898,15,FALSE),VLOOKUP($A12,'K-Wallet'!$A$1:$M$5000,9,FALSE)),"NOT VALID")</f>
        <v>ADITYA OKTAVIANI</v>
      </c>
      <c r="R12">
        <f>IFERROR(IFERROR(VLOOKUP($A12,'K-NETT'!$A$1:$AF$37898,16,FALSE),VLOOKUP($A12,'K-Wallet'!$A$1:$M$5000,0,FALSE)),"NOT VALID")</f>
        <v>500000</v>
      </c>
      <c r="S12">
        <f>IFERROR(IFERROR(VLOOKUP($A12,'K-NETT'!$A$1:$AF$37898,17,FALSE),VLOOKUP($A12,'K-Wallet'!$A$1:$M$5000,0,FALSE)),"NOT VALID")</f>
        <v>6650</v>
      </c>
      <c r="T12">
        <f>IFERROR(IFERROR(VLOOKUP($A12,'K-NETT'!$A$1:$AF$37898,18,FALSE),VLOOKUP($A12,'K-Wallet'!$A$1:$M$5000,0,FALSE)),"NOT VALID")</f>
        <v>10000</v>
      </c>
      <c r="U12">
        <f>IFERROR(IFERROR(VLOOKUP($A12,'K-NETT'!$A$1:$AF$37898,19,FALSE),VLOOKUP($A12,'K-Wallet'!$A$1:$M$5000,0,FALSE)),"NOT VALID")</f>
        <v>0</v>
      </c>
      <c r="V12">
        <f>IFERROR(IFERROR(VLOOKUP($A12,'K-NETT'!$A$1:$AF$37898,20,FALSE),VLOOKUP($A12,'K-Wallet'!$A$1:$M$5000,0,FALSE)),"NOT VALID")</f>
        <v>0</v>
      </c>
      <c r="W12">
        <f>IFERROR(IFERROR(VLOOKUP($A12,'K-NETT'!$A$1:$AF$37898,22,FALSE),VLOOKUP($A12,'K-Wallet'!$A$1:$M$5000,0,FALSE)),"NOT VALID")</f>
        <v>0</v>
      </c>
      <c r="X12">
        <f>IFERROR(IFERROR(VLOOKUP($A12,'K-NETT'!$A$1:$AF$37898,23,FALSE),VLOOKUP($A12,'K-Wallet'!$A$1:$M$5000,0,FALSE)),"NOT VALID")</f>
        <v>0</v>
      </c>
      <c r="Y12">
        <f>IFERROR(IFERROR(VLOOKUP($A12,'K-NETT'!$A$1:$AF$37898,26,FALSE),VLOOKUP($A12,'K-Wallet'!$A$1:$M$5000,0,FALSE)),"NOT VALID")</f>
        <v>516650</v>
      </c>
      <c r="Z12">
        <f>IFERROR(IFERROR(VLOOKUP($A12,'K-NETT'!$A$1:$AF$37898,30,FALSE),VLOOKUP($A12,'K-Wallet'!$A$1:$M$5000,11,FALSE)),"NOT VALID")</f>
        <v>0</v>
      </c>
      <c r="AA12" s="31">
        <f t="shared" si="1"/>
        <v>0</v>
      </c>
    </row>
    <row r="13" spans="1:27" x14ac:dyDescent="0.25">
      <c r="A13" t="str">
        <f t="shared" si="0"/>
        <v>1724056864</v>
      </c>
      <c r="B13">
        <v>4</v>
      </c>
      <c r="C13">
        <v>1724056864</v>
      </c>
      <c r="D13" t="s">
        <v>42</v>
      </c>
      <c r="E13" t="s">
        <v>43</v>
      </c>
      <c r="F13">
        <v>674650</v>
      </c>
      <c r="G13" s="2">
        <v>44106</v>
      </c>
      <c r="H13" s="3">
        <v>0.91298611111111105</v>
      </c>
      <c r="I13" t="s">
        <v>44</v>
      </c>
      <c r="J13">
        <v>-80287981101</v>
      </c>
      <c r="K13" s="4" t="s">
        <v>101</v>
      </c>
      <c r="N13" t="str">
        <f>IFERROR(IFERROR(VLOOKUP($A13,'K-NETT'!$A$1:$AF$37898,1,FALSE),VLOOKUP($A13,'K-Wallet'!$A$1:$M$5000,1,FALSE)),"NOT VALID")</f>
        <v>1724056864</v>
      </c>
      <c r="O13" t="str">
        <f>IFERROR(IFERROR(VLOOKUP($A13,'K-NETT'!$A$1:$AF$37898,11,FALSE),VLOOKUP($A13,'K-Wallet'!$A$1:$M$5000,0,FALSE)),"NOT VALID")</f>
        <v>CNE2010001549</v>
      </c>
      <c r="P13" t="str">
        <f>IFERROR(IFERROR(VLOOKUP($A13,'K-NETT'!$A$1:$AF$37898,14,FALSE),VLOOKUP($A13,'K-Wallet'!$A$1:$M$5000,8,FALSE)),"NOT VALID")</f>
        <v>IDBNAGA07987</v>
      </c>
      <c r="Q13" t="str">
        <f>IFERROR(IFERROR(VLOOKUP($A13,'K-NETT'!$A$1:$AF$37898,15,FALSE),VLOOKUP($A13,'K-Wallet'!$A$1:$M$5000,9,FALSE)),"NOT VALID")</f>
        <v>MARIA SAFITRI</v>
      </c>
      <c r="R13">
        <f>IFERROR(IFERROR(VLOOKUP($A13,'K-NETT'!$A$1:$AF$37898,16,FALSE),VLOOKUP($A13,'K-Wallet'!$A$1:$M$5000,0,FALSE)),"NOT VALID")</f>
        <v>658000</v>
      </c>
      <c r="S13">
        <f>IFERROR(IFERROR(VLOOKUP($A13,'K-NETT'!$A$1:$AF$37898,17,FALSE),VLOOKUP($A13,'K-Wallet'!$A$1:$M$5000,0,FALSE)),"NOT VALID")</f>
        <v>6650</v>
      </c>
      <c r="T13">
        <f>IFERROR(IFERROR(VLOOKUP($A13,'K-NETT'!$A$1:$AF$37898,18,FALSE),VLOOKUP($A13,'K-Wallet'!$A$1:$M$5000,0,FALSE)),"NOT VALID")</f>
        <v>10000</v>
      </c>
      <c r="U13">
        <f>IFERROR(IFERROR(VLOOKUP($A13,'K-NETT'!$A$1:$AF$37898,19,FALSE),VLOOKUP($A13,'K-Wallet'!$A$1:$M$5000,0,FALSE)),"NOT VALID")</f>
        <v>0</v>
      </c>
      <c r="V13">
        <f>IFERROR(IFERROR(VLOOKUP($A13,'K-NETT'!$A$1:$AF$37898,20,FALSE),VLOOKUP($A13,'K-Wallet'!$A$1:$M$5000,0,FALSE)),"NOT VALID")</f>
        <v>0</v>
      </c>
      <c r="W13">
        <f>IFERROR(IFERROR(VLOOKUP($A13,'K-NETT'!$A$1:$AF$37898,22,FALSE),VLOOKUP($A13,'K-Wallet'!$A$1:$M$5000,0,FALSE)),"NOT VALID")</f>
        <v>0</v>
      </c>
      <c r="X13">
        <f>IFERROR(IFERROR(VLOOKUP($A13,'K-NETT'!$A$1:$AF$37898,23,FALSE),VLOOKUP($A13,'K-Wallet'!$A$1:$M$5000,0,FALSE)),"NOT VALID")</f>
        <v>0</v>
      </c>
      <c r="Y13">
        <f>SUM(R13:X13)</f>
        <v>674650</v>
      </c>
      <c r="Z13">
        <f>IFERROR(IFERROR(VLOOKUP($A13,'K-NETT'!$A$1:$AF$37898,30,FALSE),VLOOKUP($A13,'K-Wallet'!$A$1:$M$5000,11,FALSE)),"NOT VALID")</f>
        <v>0</v>
      </c>
      <c r="AA13" s="31">
        <f t="shared" si="1"/>
        <v>0</v>
      </c>
    </row>
    <row r="14" spans="1:27" x14ac:dyDescent="0.25">
      <c r="A14" t="str">
        <f t="shared" si="0"/>
        <v>1640156626</v>
      </c>
      <c r="B14">
        <v>5</v>
      </c>
      <c r="C14">
        <v>1640156626</v>
      </c>
      <c r="D14" t="s">
        <v>42</v>
      </c>
      <c r="E14" t="s">
        <v>43</v>
      </c>
      <c r="F14">
        <v>56650</v>
      </c>
      <c r="G14" s="2">
        <v>44106</v>
      </c>
      <c r="H14" s="3">
        <v>0.92094907407407411</v>
      </c>
      <c r="I14" t="s">
        <v>44</v>
      </c>
      <c r="J14">
        <v>-80290275801</v>
      </c>
      <c r="K14" s="4" t="s">
        <v>101</v>
      </c>
      <c r="N14" t="str">
        <f>IFERROR(IFERROR(VLOOKUP($A14,'K-NETT'!$A$1:$AF$37898,1,FALSE),VLOOKUP($A14,'K-Wallet'!$A$1:$M$5000,1,FALSE)),"NOT VALID")</f>
        <v>1640156626</v>
      </c>
      <c r="O14" t="str">
        <f>IFERROR(IFERROR(VLOOKUP($A14,'K-NETT'!$A$1:$AF$37898,11,FALSE),VLOOKUP($A14,'K-Wallet'!$A$1:$M$5000,0,FALSE)),"NOT VALID")</f>
        <v>MME2010001552</v>
      </c>
      <c r="P14" t="str">
        <f>IFERROR(IFERROR(VLOOKUP($A14,'K-NETT'!$A$1:$AF$37898,14,FALSE),VLOOKUP($A14,'K-Wallet'!$A$1:$M$5000,8,FALSE)),"NOT VALID")</f>
        <v>IDJTAXA10136</v>
      </c>
      <c r="Q14" t="str">
        <f>IFERROR(IFERROR(VLOOKUP($A14,'K-NETT'!$A$1:$AF$37898,15,FALSE),VLOOKUP($A14,'K-Wallet'!$A$1:$M$5000,9,FALSE)),"NOT VALID")</f>
        <v>FIKI WIDYAGUNA</v>
      </c>
      <c r="R14">
        <f>IFERROR(IFERROR(VLOOKUP($A14,'K-NETT'!$A$1:$AF$37898,16,FALSE),VLOOKUP($A14,'K-Wallet'!$A$1:$M$5000,0,FALSE)),"NOT VALID")</f>
        <v>50000</v>
      </c>
      <c r="S14">
        <f>IFERROR(IFERROR(VLOOKUP($A14,'K-NETT'!$A$1:$AF$37898,17,FALSE),VLOOKUP($A14,'K-Wallet'!$A$1:$M$5000,0,FALSE)),"NOT VALID")</f>
        <v>6650</v>
      </c>
      <c r="T14">
        <f>IFERROR(IFERROR(VLOOKUP($A14,'K-NETT'!$A$1:$AF$37898,18,FALSE),VLOOKUP($A14,'K-Wallet'!$A$1:$M$5000,0,FALSE)),"NOT VALID")</f>
        <v>0</v>
      </c>
      <c r="U14">
        <f>IFERROR(IFERROR(VLOOKUP($A14,'K-NETT'!$A$1:$AF$37898,19,FALSE),VLOOKUP($A14,'K-Wallet'!$A$1:$M$5000,0,FALSE)),"NOT VALID")</f>
        <v>0</v>
      </c>
      <c r="V14">
        <f>IFERROR(IFERROR(VLOOKUP($A14,'K-NETT'!$A$1:$AF$37898,20,FALSE),VLOOKUP($A14,'K-Wallet'!$A$1:$M$5000,0,FALSE)),"NOT VALID")</f>
        <v>0</v>
      </c>
      <c r="W14">
        <f>IFERROR(IFERROR(VLOOKUP($A14,'K-NETT'!$A$1:$AF$37898,22,FALSE),VLOOKUP($A14,'K-Wallet'!$A$1:$M$5000,0,FALSE)),"NOT VALID")</f>
        <v>0</v>
      </c>
      <c r="X14">
        <f>IFERROR(IFERROR(VLOOKUP($A14,'K-NETT'!$A$1:$AF$37898,23,FALSE),VLOOKUP($A14,'K-Wallet'!$A$1:$M$5000,0,FALSE)),"NOT VALID")</f>
        <v>0</v>
      </c>
      <c r="Y14">
        <f>IFERROR(IFERROR(VLOOKUP($A14,'K-NETT'!$A$1:$AF$37898,26,FALSE),VLOOKUP($A14,'K-Wallet'!$A$1:$M$5000,0,FALSE)),"NOT VALID")</f>
        <v>56650</v>
      </c>
      <c r="Z14">
        <f>IFERROR(IFERROR(VLOOKUP($A14,'K-NETT'!$A$1:$AF$37898,30,FALSE),VLOOKUP($A14,'K-Wallet'!$A$1:$M$5000,11,FALSE)),"NOT VALID")</f>
        <v>0</v>
      </c>
      <c r="AA14" s="31">
        <f t="shared" si="1"/>
        <v>0</v>
      </c>
    </row>
    <row r="15" spans="1:27" x14ac:dyDescent="0.25">
      <c r="A15" t="str">
        <f t="shared" si="0"/>
        <v>1086356480</v>
      </c>
      <c r="B15">
        <v>6</v>
      </c>
      <c r="C15">
        <v>1086356480</v>
      </c>
      <c r="D15" t="s">
        <v>42</v>
      </c>
      <c r="E15" t="s">
        <v>43</v>
      </c>
      <c r="F15">
        <v>528650</v>
      </c>
      <c r="G15" s="2">
        <v>44106</v>
      </c>
      <c r="H15" s="3">
        <v>0.95068287037037036</v>
      </c>
      <c r="I15" t="s">
        <v>44</v>
      </c>
      <c r="J15">
        <v>-80297803601</v>
      </c>
      <c r="K15" s="4" t="s">
        <v>101</v>
      </c>
      <c r="N15" t="str">
        <f>IFERROR(IFERROR(VLOOKUP($A15,'K-NETT'!$A$1:$AF$37898,1,FALSE),VLOOKUP($A15,'K-Wallet'!$A$1:$M$5000,1,FALSE)),"NOT VALID")</f>
        <v>1086356480</v>
      </c>
      <c r="O15" t="str">
        <f>IFERROR(IFERROR(VLOOKUP($A15,'K-NETT'!$A$1:$AF$37898,11,FALSE),VLOOKUP($A15,'K-Wallet'!$A$1:$M$5000,0,FALSE)),"NOT VALID")</f>
        <v>CNE2010001560</v>
      </c>
      <c r="P15" t="str">
        <f>IFERROR(IFERROR(VLOOKUP($A15,'K-NETT'!$A$1:$AF$37898,14,FALSE),VLOOKUP($A15,'K-Wallet'!$A$1:$M$5000,8,FALSE)),"NOT VALID")</f>
        <v>IDSPACA10173</v>
      </c>
      <c r="Q15" t="str">
        <f>IFERROR(IFERROR(VLOOKUP($A15,'K-NETT'!$A$1:$AF$37898,15,FALSE),VLOOKUP($A15,'K-Wallet'!$A$1:$M$5000,9,FALSE)),"NOT VALID")</f>
        <v>DINAH SAKINAH ISMAIL</v>
      </c>
      <c r="R15">
        <f>IFERROR(IFERROR(VLOOKUP($A15,'K-NETT'!$A$1:$AF$37898,16,FALSE),VLOOKUP($A15,'K-Wallet'!$A$1:$M$5000,0,FALSE)),"NOT VALID")</f>
        <v>512000</v>
      </c>
      <c r="S15">
        <f>IFERROR(IFERROR(VLOOKUP($A15,'K-NETT'!$A$1:$AF$37898,17,FALSE),VLOOKUP($A15,'K-Wallet'!$A$1:$M$5000,0,FALSE)),"NOT VALID")</f>
        <v>6650</v>
      </c>
      <c r="T15">
        <f>IFERROR(IFERROR(VLOOKUP($A15,'K-NETT'!$A$1:$AF$37898,18,FALSE),VLOOKUP($A15,'K-Wallet'!$A$1:$M$5000,0,FALSE)),"NOT VALID")</f>
        <v>10000</v>
      </c>
      <c r="U15">
        <f>IFERROR(IFERROR(VLOOKUP($A15,'K-NETT'!$A$1:$AF$37898,19,FALSE),VLOOKUP($A15,'K-Wallet'!$A$1:$M$5000,0,FALSE)),"NOT VALID")</f>
        <v>0</v>
      </c>
      <c r="V15">
        <f>IFERROR(IFERROR(VLOOKUP($A15,'K-NETT'!$A$1:$AF$37898,20,FALSE),VLOOKUP($A15,'K-Wallet'!$A$1:$M$5000,0,FALSE)),"NOT VALID")</f>
        <v>0</v>
      </c>
      <c r="W15">
        <f>IFERROR(IFERROR(VLOOKUP($A15,'K-NETT'!$A$1:$AF$37898,22,FALSE),VLOOKUP($A15,'K-Wallet'!$A$1:$M$5000,0,FALSE)),"NOT VALID")</f>
        <v>0</v>
      </c>
      <c r="X15">
        <f>IFERROR(IFERROR(VLOOKUP($A15,'K-NETT'!$A$1:$AF$37898,23,FALSE),VLOOKUP($A15,'K-Wallet'!$A$1:$M$5000,0,FALSE)),"NOT VALID")</f>
        <v>0</v>
      </c>
      <c r="Y15">
        <f>IFERROR(IFERROR(VLOOKUP($A15,'K-NETT'!$A$1:$AF$37898,26,FALSE),VLOOKUP($A15,'K-Wallet'!$A$1:$M$5000,0,FALSE)),"NOT VALID")</f>
        <v>528650</v>
      </c>
      <c r="Z15">
        <f>IFERROR(IFERROR(VLOOKUP($A15,'K-NETT'!$A$1:$AF$37898,30,FALSE),VLOOKUP($A15,'K-Wallet'!$A$1:$M$5000,11,FALSE)),"NOT VALID")</f>
        <v>0</v>
      </c>
      <c r="AA15" s="31">
        <f t="shared" si="1"/>
        <v>0</v>
      </c>
    </row>
    <row r="16" spans="1:27" x14ac:dyDescent="0.25">
      <c r="A16" t="str">
        <f t="shared" si="0"/>
        <v>1516856765</v>
      </c>
      <c r="B16">
        <v>7</v>
      </c>
      <c r="C16">
        <v>1516856765</v>
      </c>
      <c r="D16" t="s">
        <v>42</v>
      </c>
      <c r="E16" t="s">
        <v>43</v>
      </c>
      <c r="F16">
        <v>56650</v>
      </c>
      <c r="G16" s="2">
        <v>44107</v>
      </c>
      <c r="H16" s="3">
        <v>9.1435185185185178E-3</v>
      </c>
      <c r="I16" t="s">
        <v>44</v>
      </c>
      <c r="J16">
        <v>-80307901901</v>
      </c>
      <c r="K16" s="4" t="s">
        <v>101</v>
      </c>
      <c r="N16" t="str">
        <f>IFERROR(IFERROR(VLOOKUP($A16,'K-NETT'!$A$1:$AF$37898,1,FALSE),VLOOKUP($A16,'K-Wallet'!$A$1:$M$5000,1,FALSE)),"NOT VALID")</f>
        <v>1516856765</v>
      </c>
      <c r="O16" t="str">
        <f>IFERROR(IFERROR(VLOOKUP($A16,'K-NETT'!$A$1:$AF$37898,11,FALSE),VLOOKUP($A16,'K-Wallet'!$A$1:$M$5000,0,FALSE)),"NOT VALID")</f>
        <v>MME2010001565</v>
      </c>
      <c r="P16" t="str">
        <f>IFERROR(IFERROR(VLOOKUP($A16,'K-NETT'!$A$1:$AF$37898,14,FALSE),VLOOKUP($A16,'K-Wallet'!$A$1:$M$5000,8,FALSE)),"NOT VALID")</f>
        <v>IDJRBFA13677</v>
      </c>
      <c r="Q16" t="str">
        <f>IFERROR(IFERROR(VLOOKUP($A16,'K-NETT'!$A$1:$AF$37898,15,FALSE),VLOOKUP($A16,'K-Wallet'!$A$1:$M$5000,9,FALSE)),"NOT VALID")</f>
        <v>RENITA SARI</v>
      </c>
      <c r="R16">
        <f>IFERROR(IFERROR(VLOOKUP($A16,'K-NETT'!$A$1:$AF$37898,16,FALSE),VLOOKUP($A16,'K-Wallet'!$A$1:$M$5000,0,FALSE)),"NOT VALID")</f>
        <v>50000</v>
      </c>
      <c r="S16">
        <f>IFERROR(IFERROR(VLOOKUP($A16,'K-NETT'!$A$1:$AF$37898,17,FALSE),VLOOKUP($A16,'K-Wallet'!$A$1:$M$5000,0,FALSE)),"NOT VALID")</f>
        <v>6650</v>
      </c>
      <c r="T16">
        <f>IFERROR(IFERROR(VLOOKUP($A16,'K-NETT'!$A$1:$AF$37898,18,FALSE),VLOOKUP($A16,'K-Wallet'!$A$1:$M$5000,0,FALSE)),"NOT VALID")</f>
        <v>0</v>
      </c>
      <c r="U16">
        <f>IFERROR(IFERROR(VLOOKUP($A16,'K-NETT'!$A$1:$AF$37898,19,FALSE),VLOOKUP($A16,'K-Wallet'!$A$1:$M$5000,0,FALSE)),"NOT VALID")</f>
        <v>0</v>
      </c>
      <c r="V16">
        <f>IFERROR(IFERROR(VLOOKUP($A16,'K-NETT'!$A$1:$AF$37898,20,FALSE),VLOOKUP($A16,'K-Wallet'!$A$1:$M$5000,0,FALSE)),"NOT VALID")</f>
        <v>0</v>
      </c>
      <c r="W16">
        <f>IFERROR(IFERROR(VLOOKUP($A16,'K-NETT'!$A$1:$AF$37898,22,FALSE),VLOOKUP($A16,'K-Wallet'!$A$1:$M$5000,0,FALSE)),"NOT VALID")</f>
        <v>0</v>
      </c>
      <c r="X16">
        <f>IFERROR(IFERROR(VLOOKUP($A16,'K-NETT'!$A$1:$AF$37898,23,FALSE),VLOOKUP($A16,'K-Wallet'!$A$1:$M$5000,0,FALSE)),"NOT VALID")</f>
        <v>0</v>
      </c>
      <c r="Y16">
        <f>IFERROR(IFERROR(VLOOKUP($A16,'K-NETT'!$A$1:$AF$37898,26,FALSE),VLOOKUP($A16,'K-Wallet'!$A$1:$M$5000,0,FALSE)),"NOT VALID")</f>
        <v>56650</v>
      </c>
      <c r="Z16">
        <f>IFERROR(IFERROR(VLOOKUP($A16,'K-NETT'!$A$1:$AF$37898,30,FALSE),VLOOKUP($A16,'K-Wallet'!$A$1:$M$5000,11,FALSE)),"NOT VALID")</f>
        <v>0</v>
      </c>
      <c r="AA16" s="31">
        <f t="shared" si="1"/>
        <v>0</v>
      </c>
    </row>
    <row r="17" spans="1:27" x14ac:dyDescent="0.25">
      <c r="A17" t="str">
        <f t="shared" si="0"/>
        <v>1636676346</v>
      </c>
      <c r="B17">
        <v>8</v>
      </c>
      <c r="C17">
        <v>1636676346</v>
      </c>
      <c r="D17" t="s">
        <v>42</v>
      </c>
      <c r="E17" t="s">
        <v>43</v>
      </c>
      <c r="F17">
        <v>1214650</v>
      </c>
      <c r="G17" s="2">
        <v>44107</v>
      </c>
      <c r="H17" s="3">
        <v>0.21614583333333334</v>
      </c>
      <c r="I17" t="s">
        <v>44</v>
      </c>
      <c r="J17">
        <v>-80319496601</v>
      </c>
      <c r="K17" s="4" t="s">
        <v>101</v>
      </c>
      <c r="N17" t="str">
        <f>IFERROR(IFERROR(VLOOKUP($A17,'K-NETT'!$A$1:$AF$37898,1,FALSE),VLOOKUP($A17,'K-Wallet'!$A$1:$M$5000,1,FALSE)),"NOT VALID")</f>
        <v>1636676346</v>
      </c>
      <c r="O17" t="str">
        <f>IFERROR(IFERROR(VLOOKUP($A17,'K-NETT'!$A$1:$AF$37898,11,FALSE),VLOOKUP($A17,'K-Wallet'!$A$1:$M$5000,0,FALSE)),"NOT VALID")</f>
        <v>CNE2010001895</v>
      </c>
      <c r="P17" t="str">
        <f>IFERROR(IFERROR(VLOOKUP($A17,'K-NETT'!$A$1:$AF$37898,14,FALSE),VLOOKUP($A17,'K-Wallet'!$A$1:$M$5000,8,FALSE)),"NOT VALID")</f>
        <v>IDJTAAA07648</v>
      </c>
      <c r="Q17" t="str">
        <f>IFERROR(IFERROR(VLOOKUP($A17,'K-NETT'!$A$1:$AF$37898,15,FALSE),VLOOKUP($A17,'K-Wallet'!$A$1:$M$5000,9,FALSE)),"NOT VALID")</f>
        <v>DENNY STIYAWINDI</v>
      </c>
      <c r="R17">
        <f>IFERROR(IFERROR(VLOOKUP($A17,'K-NETT'!$A$1:$AF$37898,16,FALSE),VLOOKUP($A17,'K-Wallet'!$A$1:$M$5000,0,FALSE)),"NOT VALID")</f>
        <v>1200000</v>
      </c>
      <c r="S17">
        <f>IFERROR(IFERROR(VLOOKUP($A17,'K-NETT'!$A$1:$AF$37898,17,FALSE),VLOOKUP($A17,'K-Wallet'!$A$1:$M$5000,0,FALSE)),"NOT VALID")</f>
        <v>6650</v>
      </c>
      <c r="T17">
        <f>IFERROR(IFERROR(VLOOKUP($A17,'K-NETT'!$A$1:$AF$37898,18,FALSE),VLOOKUP($A17,'K-Wallet'!$A$1:$M$5000,0,FALSE)),"NOT VALID")</f>
        <v>8000</v>
      </c>
      <c r="U17">
        <f>IFERROR(IFERROR(VLOOKUP($A17,'K-NETT'!$A$1:$AF$37898,19,FALSE),VLOOKUP($A17,'K-Wallet'!$A$1:$M$5000,0,FALSE)),"NOT VALID")</f>
        <v>0</v>
      </c>
      <c r="V17">
        <f>IFERROR(IFERROR(VLOOKUP($A17,'K-NETT'!$A$1:$AF$37898,20,FALSE),VLOOKUP($A17,'K-Wallet'!$A$1:$M$5000,0,FALSE)),"NOT VALID")</f>
        <v>0</v>
      </c>
      <c r="W17">
        <f>IFERROR(IFERROR(VLOOKUP($A17,'K-NETT'!$A$1:$AF$37898,22,FALSE),VLOOKUP($A17,'K-Wallet'!$A$1:$M$5000,0,FALSE)),"NOT VALID")</f>
        <v>0</v>
      </c>
      <c r="X17">
        <f>IFERROR(IFERROR(VLOOKUP($A17,'K-NETT'!$A$1:$AF$37898,23,FALSE),VLOOKUP($A17,'K-Wallet'!$A$1:$M$5000,0,FALSE)),"NOT VALID")</f>
        <v>0</v>
      </c>
      <c r="Y17">
        <f>IFERROR(IFERROR(VLOOKUP($A17,'K-NETT'!$A$1:$AF$37898,26,FALSE),VLOOKUP($A17,'K-Wallet'!$A$1:$M$5000,0,FALSE)),"NOT VALID")</f>
        <v>1214650</v>
      </c>
      <c r="Z17">
        <f>IFERROR(IFERROR(VLOOKUP($A17,'K-NETT'!$A$1:$AF$37898,30,FALSE),VLOOKUP($A17,'K-Wallet'!$A$1:$M$5000,11,FALSE)),"NOT VALID")</f>
        <v>0</v>
      </c>
      <c r="AA17" s="31">
        <f t="shared" si="1"/>
        <v>0</v>
      </c>
    </row>
    <row r="18" spans="1:27" x14ac:dyDescent="0.25">
      <c r="A18" t="str">
        <f t="shared" si="0"/>
        <v>1549186380</v>
      </c>
      <c r="B18">
        <v>9</v>
      </c>
      <c r="C18">
        <v>1549186380</v>
      </c>
      <c r="D18" t="s">
        <v>42</v>
      </c>
      <c r="E18" t="s">
        <v>43</v>
      </c>
      <c r="F18">
        <v>490650</v>
      </c>
      <c r="G18" s="2">
        <v>44107</v>
      </c>
      <c r="H18" s="3">
        <v>0.27836805555555555</v>
      </c>
      <c r="I18" t="s">
        <v>44</v>
      </c>
      <c r="J18">
        <v>-80326018201</v>
      </c>
      <c r="K18" s="4" t="s">
        <v>101</v>
      </c>
      <c r="N18" t="str">
        <f>IFERROR(IFERROR(VLOOKUP($A18,'K-NETT'!$A$1:$AF$37898,1,FALSE),VLOOKUP($A18,'K-Wallet'!$A$1:$M$5000,1,FALSE)),"NOT VALID")</f>
        <v>1549186380</v>
      </c>
      <c r="O18" t="str">
        <f>IFERROR(IFERROR(VLOOKUP($A18,'K-NETT'!$A$1:$AF$37898,11,FALSE),VLOOKUP($A18,'K-Wallet'!$A$1:$M$5000,0,FALSE)),"NOT VALID")</f>
        <v>CNE2010001901</v>
      </c>
      <c r="P18" t="str">
        <f>IFERROR(IFERROR(VLOOKUP($A18,'K-NETT'!$A$1:$AF$37898,14,FALSE),VLOOKUP($A18,'K-Wallet'!$A$1:$M$5000,8,FALSE)),"NOT VALID")</f>
        <v>IDJKAJA04424</v>
      </c>
      <c r="Q18" t="str">
        <f>IFERROR(IFERROR(VLOOKUP($A18,'K-NETT'!$A$1:$AF$37898,15,FALSE),VLOOKUP($A18,'K-Wallet'!$A$1:$M$5000,9,FALSE)),"NOT VALID")</f>
        <v>HOLILAH</v>
      </c>
      <c r="R18">
        <f>IFERROR(IFERROR(VLOOKUP($A18,'K-NETT'!$A$1:$AF$37898,16,FALSE),VLOOKUP($A18,'K-Wallet'!$A$1:$M$5000,0,FALSE)),"NOT VALID")</f>
        <v>474000</v>
      </c>
      <c r="S18">
        <f>IFERROR(IFERROR(VLOOKUP($A18,'K-NETT'!$A$1:$AF$37898,17,FALSE),VLOOKUP($A18,'K-Wallet'!$A$1:$M$5000,0,FALSE)),"NOT VALID")</f>
        <v>6650</v>
      </c>
      <c r="T18">
        <f>IFERROR(IFERROR(VLOOKUP($A18,'K-NETT'!$A$1:$AF$37898,18,FALSE),VLOOKUP($A18,'K-Wallet'!$A$1:$M$5000,0,FALSE)),"NOT VALID")</f>
        <v>10000</v>
      </c>
      <c r="U18">
        <f>IFERROR(IFERROR(VLOOKUP($A18,'K-NETT'!$A$1:$AF$37898,19,FALSE),VLOOKUP($A18,'K-Wallet'!$A$1:$M$5000,0,FALSE)),"NOT VALID")</f>
        <v>0</v>
      </c>
      <c r="V18">
        <f>IFERROR(IFERROR(VLOOKUP($A18,'K-NETT'!$A$1:$AF$37898,20,FALSE),VLOOKUP($A18,'K-Wallet'!$A$1:$M$5000,0,FALSE)),"NOT VALID")</f>
        <v>0</v>
      </c>
      <c r="W18">
        <f>IFERROR(IFERROR(VLOOKUP($A18,'K-NETT'!$A$1:$AF$37898,22,FALSE),VLOOKUP($A18,'K-Wallet'!$A$1:$M$5000,0,FALSE)),"NOT VALID")</f>
        <v>0</v>
      </c>
      <c r="X18">
        <f>IFERROR(IFERROR(VLOOKUP($A18,'K-NETT'!$A$1:$AF$37898,23,FALSE),VLOOKUP($A18,'K-Wallet'!$A$1:$M$5000,0,FALSE)),"NOT VALID")</f>
        <v>0</v>
      </c>
      <c r="Y18">
        <f>IFERROR(IFERROR(VLOOKUP($A18,'K-NETT'!$A$1:$AF$37898,26,FALSE),VLOOKUP($A18,'K-Wallet'!$A$1:$M$5000,0,FALSE)),"NOT VALID")</f>
        <v>490650</v>
      </c>
      <c r="Z18">
        <f>IFERROR(IFERROR(VLOOKUP($A18,'K-NETT'!$A$1:$AF$37898,30,FALSE),VLOOKUP($A18,'K-Wallet'!$A$1:$M$5000,11,FALSE)),"NOT VALID")</f>
        <v>0</v>
      </c>
      <c r="AA18" s="31">
        <f t="shared" si="1"/>
        <v>0</v>
      </c>
    </row>
    <row r="19" spans="1:27" x14ac:dyDescent="0.25">
      <c r="A19" t="str">
        <f t="shared" si="0"/>
        <v>1593186836</v>
      </c>
      <c r="B19">
        <v>10</v>
      </c>
      <c r="C19">
        <v>1593186836</v>
      </c>
      <c r="D19" t="s">
        <v>42</v>
      </c>
      <c r="E19" t="s">
        <v>43</v>
      </c>
      <c r="F19">
        <v>994650</v>
      </c>
      <c r="G19" s="2">
        <v>44107</v>
      </c>
      <c r="H19" s="3">
        <v>0.28142361111111108</v>
      </c>
      <c r="I19" t="s">
        <v>44</v>
      </c>
      <c r="J19">
        <v>-80326367501</v>
      </c>
      <c r="K19" s="4" t="s">
        <v>101</v>
      </c>
      <c r="N19" t="str">
        <f>IFERROR(IFERROR(VLOOKUP($A19,'K-NETT'!$A$1:$AF$37898,1,FALSE),VLOOKUP($A19,'K-Wallet'!$A$1:$M$5000,1,FALSE)),"NOT VALID")</f>
        <v>1593186836</v>
      </c>
      <c r="O19" t="str">
        <f>IFERROR(IFERROR(VLOOKUP($A19,'K-NETT'!$A$1:$AF$37898,11,FALSE),VLOOKUP($A19,'K-Wallet'!$A$1:$M$5000,0,FALSE)),"NOT VALID")</f>
        <v>CNE2010001903</v>
      </c>
      <c r="P19" t="str">
        <f>IFERROR(IFERROR(VLOOKUP($A19,'K-NETT'!$A$1:$AF$37898,14,FALSE),VLOOKUP($A19,'K-Wallet'!$A$1:$M$5000,8,FALSE)),"NOT VALID")</f>
        <v>IDJRAYA05700</v>
      </c>
      <c r="Q19" t="str">
        <f>IFERROR(IFERROR(VLOOKUP($A19,'K-NETT'!$A$1:$AF$37898,15,FALSE),VLOOKUP($A19,'K-Wallet'!$A$1:$M$5000,9,FALSE)),"NOT VALID")</f>
        <v>ANNISA DINITIA ATMAJA</v>
      </c>
      <c r="R19">
        <f>IFERROR(IFERROR(VLOOKUP($A19,'K-NETT'!$A$1:$AF$37898,16,FALSE),VLOOKUP($A19,'K-Wallet'!$A$1:$M$5000,0,FALSE)),"NOT VALID")</f>
        <v>974000</v>
      </c>
      <c r="S19">
        <f>IFERROR(IFERROR(VLOOKUP($A19,'K-NETT'!$A$1:$AF$37898,17,FALSE),VLOOKUP($A19,'K-Wallet'!$A$1:$M$5000,0,FALSE)),"NOT VALID")</f>
        <v>6650</v>
      </c>
      <c r="T19">
        <f>IFERROR(IFERROR(VLOOKUP($A19,'K-NETT'!$A$1:$AF$37898,18,FALSE),VLOOKUP($A19,'K-Wallet'!$A$1:$M$5000,0,FALSE)),"NOT VALID")</f>
        <v>14000</v>
      </c>
      <c r="U19">
        <f>IFERROR(IFERROR(VLOOKUP($A19,'K-NETT'!$A$1:$AF$37898,19,FALSE),VLOOKUP($A19,'K-Wallet'!$A$1:$M$5000,0,FALSE)),"NOT VALID")</f>
        <v>0</v>
      </c>
      <c r="V19">
        <f>IFERROR(IFERROR(VLOOKUP($A19,'K-NETT'!$A$1:$AF$37898,20,FALSE),VLOOKUP($A19,'K-Wallet'!$A$1:$M$5000,0,FALSE)),"NOT VALID")</f>
        <v>0</v>
      </c>
      <c r="W19">
        <f>IFERROR(IFERROR(VLOOKUP($A19,'K-NETT'!$A$1:$AF$37898,22,FALSE),VLOOKUP($A19,'K-Wallet'!$A$1:$M$5000,0,FALSE)),"NOT VALID")</f>
        <v>0</v>
      </c>
      <c r="X19">
        <f>IFERROR(IFERROR(VLOOKUP($A19,'K-NETT'!$A$1:$AF$37898,23,FALSE),VLOOKUP($A19,'K-Wallet'!$A$1:$M$5000,0,FALSE)),"NOT VALID")</f>
        <v>0</v>
      </c>
      <c r="Y19">
        <f>IFERROR(IFERROR(VLOOKUP($A19,'K-NETT'!$A$1:$AF$37898,26,FALSE),VLOOKUP($A19,'K-Wallet'!$A$1:$M$5000,0,FALSE)),"NOT VALID")</f>
        <v>994650</v>
      </c>
      <c r="Z19">
        <f>IFERROR(IFERROR(VLOOKUP($A19,'K-NETT'!$A$1:$AF$37898,30,FALSE),VLOOKUP($A19,'K-Wallet'!$A$1:$M$5000,11,FALSE)),"NOT VALID")</f>
        <v>0</v>
      </c>
      <c r="AA19" s="31">
        <f t="shared" si="1"/>
        <v>0</v>
      </c>
    </row>
    <row r="20" spans="1:27" x14ac:dyDescent="0.25">
      <c r="A20" t="str">
        <f t="shared" si="0"/>
        <v>1904086952</v>
      </c>
      <c r="B20">
        <v>11</v>
      </c>
      <c r="C20">
        <v>1904086952</v>
      </c>
      <c r="D20" t="s">
        <v>42</v>
      </c>
      <c r="E20" t="s">
        <v>43</v>
      </c>
      <c r="F20">
        <v>107650</v>
      </c>
      <c r="G20" s="2">
        <v>44107</v>
      </c>
      <c r="H20" s="3">
        <v>0.30835648148148148</v>
      </c>
      <c r="I20" t="s">
        <v>44</v>
      </c>
      <c r="J20">
        <v>-80331311901</v>
      </c>
      <c r="K20" s="4" t="s">
        <v>101</v>
      </c>
      <c r="N20" t="str">
        <f>IFERROR(IFERROR(VLOOKUP($A20,'K-NETT'!$A$1:$AF$37898,1,FALSE),VLOOKUP($A20,'K-Wallet'!$A$1:$M$5000,1,FALSE)),"NOT VALID")</f>
        <v>1904086952</v>
      </c>
      <c r="O20" t="str">
        <f>IFERROR(IFERROR(VLOOKUP($A20,'K-NETT'!$A$1:$AF$37898,11,FALSE),VLOOKUP($A20,'K-Wallet'!$A$1:$M$5000,0,FALSE)),"NOT VALID")</f>
        <v>CNE2010001906</v>
      </c>
      <c r="P20" t="str">
        <f>IFERROR(IFERROR(VLOOKUP($A20,'K-NETT'!$A$1:$AF$37898,14,FALSE),VLOOKUP($A20,'K-Wallet'!$A$1:$M$5000,8,FALSE)),"NOT VALID")</f>
        <v>IDJTAXA06941</v>
      </c>
      <c r="Q20" t="str">
        <f>IFERROR(IFERROR(VLOOKUP($A20,'K-NETT'!$A$1:$AF$37898,15,FALSE),VLOOKUP($A20,'K-Wallet'!$A$1:$M$5000,9,FALSE)),"NOT VALID")</f>
        <v>NURLAELATUL AFIFAH</v>
      </c>
      <c r="R20">
        <f>IFERROR(IFERROR(VLOOKUP($A20,'K-NETT'!$A$1:$AF$37898,16,FALSE),VLOOKUP($A20,'K-Wallet'!$A$1:$M$5000,0,FALSE)),"NOT VALID")</f>
        <v>91000</v>
      </c>
      <c r="S20">
        <f>IFERROR(IFERROR(VLOOKUP($A20,'K-NETT'!$A$1:$AF$37898,17,FALSE),VLOOKUP($A20,'K-Wallet'!$A$1:$M$5000,0,FALSE)),"NOT VALID")</f>
        <v>6650</v>
      </c>
      <c r="T20">
        <f>IFERROR(IFERROR(VLOOKUP($A20,'K-NETT'!$A$1:$AF$37898,18,FALSE),VLOOKUP($A20,'K-Wallet'!$A$1:$M$5000,0,FALSE)),"NOT VALID")</f>
        <v>10000</v>
      </c>
      <c r="U20">
        <f>IFERROR(IFERROR(VLOOKUP($A20,'K-NETT'!$A$1:$AF$37898,19,FALSE),VLOOKUP($A20,'K-Wallet'!$A$1:$M$5000,0,FALSE)),"NOT VALID")</f>
        <v>0</v>
      </c>
      <c r="V20">
        <f>IFERROR(IFERROR(VLOOKUP($A20,'K-NETT'!$A$1:$AF$37898,20,FALSE),VLOOKUP($A20,'K-Wallet'!$A$1:$M$5000,0,FALSE)),"NOT VALID")</f>
        <v>0</v>
      </c>
      <c r="W20">
        <f>IFERROR(IFERROR(VLOOKUP($A20,'K-NETT'!$A$1:$AF$37898,22,FALSE),VLOOKUP($A20,'K-Wallet'!$A$1:$M$5000,0,FALSE)),"NOT VALID")</f>
        <v>0</v>
      </c>
      <c r="X20">
        <f>IFERROR(IFERROR(VLOOKUP($A20,'K-NETT'!$A$1:$AF$37898,23,FALSE),VLOOKUP($A20,'K-Wallet'!$A$1:$M$5000,0,FALSE)),"NOT VALID")</f>
        <v>0</v>
      </c>
      <c r="Y20">
        <f>IFERROR(IFERROR(VLOOKUP($A20,'K-NETT'!$A$1:$AF$37898,26,FALSE),VLOOKUP($A20,'K-Wallet'!$A$1:$M$5000,0,FALSE)),"NOT VALID")</f>
        <v>107650</v>
      </c>
      <c r="Z20">
        <f>IFERROR(IFERROR(VLOOKUP($A20,'K-NETT'!$A$1:$AF$37898,30,FALSE),VLOOKUP($A20,'K-Wallet'!$A$1:$M$5000,11,FALSE)),"NOT VALID")</f>
        <v>0</v>
      </c>
      <c r="AA20" s="31">
        <f t="shared" si="1"/>
        <v>0</v>
      </c>
    </row>
    <row r="21" spans="1:27" x14ac:dyDescent="0.25">
      <c r="A21" t="str">
        <f t="shared" si="0"/>
        <v>1866486391</v>
      </c>
      <c r="B21">
        <v>12</v>
      </c>
      <c r="C21">
        <v>1866486391</v>
      </c>
      <c r="D21" t="s">
        <v>42</v>
      </c>
      <c r="E21" t="s">
        <v>43</v>
      </c>
      <c r="F21">
        <v>166650</v>
      </c>
      <c r="G21" s="2">
        <v>44107</v>
      </c>
      <c r="H21" s="3">
        <v>0.30949074074074073</v>
      </c>
      <c r="I21" t="s">
        <v>44</v>
      </c>
      <c r="J21">
        <v>-80331532801</v>
      </c>
      <c r="K21" s="4" t="s">
        <v>101</v>
      </c>
      <c r="N21" t="str">
        <f>IFERROR(IFERROR(VLOOKUP($A21,'K-NETT'!$A$1:$AF$37898,1,FALSE),VLOOKUP($A21,'K-Wallet'!$A$1:$M$5000,1,FALSE)),"NOT VALID")</f>
        <v>1866486391</v>
      </c>
      <c r="O21" t="str">
        <f>IFERROR(IFERROR(VLOOKUP($A21,'K-NETT'!$A$1:$AF$37898,11,FALSE),VLOOKUP($A21,'K-Wallet'!$A$1:$M$5000,0,FALSE)),"NOT VALID")</f>
        <v>CNE2010001907</v>
      </c>
      <c r="P21" t="str">
        <f>IFERROR(IFERROR(VLOOKUP($A21,'K-NETT'!$A$1:$AF$37898,14,FALSE),VLOOKUP($A21,'K-Wallet'!$A$1:$M$5000,8,FALSE)),"NOT VALID")</f>
        <v>IDSPAAA89908</v>
      </c>
      <c r="Q21" t="str">
        <f>IFERROR(IFERROR(VLOOKUP($A21,'K-NETT'!$A$1:$AF$37898,15,FALSE),VLOOKUP($A21,'K-Wallet'!$A$1:$M$5000,9,FALSE)),"NOT VALID")</f>
        <v>KARTINI SH</v>
      </c>
      <c r="R21">
        <f>IFERROR(IFERROR(VLOOKUP($A21,'K-NETT'!$A$1:$AF$37898,16,FALSE),VLOOKUP($A21,'K-Wallet'!$A$1:$M$5000,0,FALSE)),"NOT VALID")</f>
        <v>150000</v>
      </c>
      <c r="S21">
        <f>IFERROR(IFERROR(VLOOKUP($A21,'K-NETT'!$A$1:$AF$37898,17,FALSE),VLOOKUP($A21,'K-Wallet'!$A$1:$M$5000,0,FALSE)),"NOT VALID")</f>
        <v>6650</v>
      </c>
      <c r="T21">
        <f>IFERROR(IFERROR(VLOOKUP($A21,'K-NETT'!$A$1:$AF$37898,18,FALSE),VLOOKUP($A21,'K-Wallet'!$A$1:$M$5000,0,FALSE)),"NOT VALID")</f>
        <v>10000</v>
      </c>
      <c r="U21">
        <f>IFERROR(IFERROR(VLOOKUP($A21,'K-NETT'!$A$1:$AF$37898,19,FALSE),VLOOKUP($A21,'K-Wallet'!$A$1:$M$5000,0,FALSE)),"NOT VALID")</f>
        <v>0</v>
      </c>
      <c r="V21">
        <f>IFERROR(IFERROR(VLOOKUP($A21,'K-NETT'!$A$1:$AF$37898,20,FALSE),VLOOKUP($A21,'K-Wallet'!$A$1:$M$5000,0,FALSE)),"NOT VALID")</f>
        <v>0</v>
      </c>
      <c r="W21">
        <f>IFERROR(IFERROR(VLOOKUP($A21,'K-NETT'!$A$1:$AF$37898,22,FALSE),VLOOKUP($A21,'K-Wallet'!$A$1:$M$5000,0,FALSE)),"NOT VALID")</f>
        <v>0</v>
      </c>
      <c r="X21">
        <f>IFERROR(IFERROR(VLOOKUP($A21,'K-NETT'!$A$1:$AF$37898,23,FALSE),VLOOKUP($A21,'K-Wallet'!$A$1:$M$5000,0,FALSE)),"NOT VALID")</f>
        <v>0</v>
      </c>
      <c r="Y21">
        <f>IFERROR(IFERROR(VLOOKUP($A21,'K-NETT'!$A$1:$AF$37898,26,FALSE),VLOOKUP($A21,'K-Wallet'!$A$1:$M$5000,0,FALSE)),"NOT VALID")</f>
        <v>166650</v>
      </c>
      <c r="Z21">
        <f>IFERROR(IFERROR(VLOOKUP($A21,'K-NETT'!$A$1:$AF$37898,30,FALSE),VLOOKUP($A21,'K-Wallet'!$A$1:$M$5000,11,FALSE)),"NOT VALID")</f>
        <v>0</v>
      </c>
      <c r="AA21" s="31">
        <f t="shared" si="1"/>
        <v>0</v>
      </c>
    </row>
    <row r="22" spans="1:27" x14ac:dyDescent="0.25">
      <c r="A22" t="str">
        <f t="shared" si="0"/>
        <v>1301386737</v>
      </c>
      <c r="B22">
        <v>13</v>
      </c>
      <c r="C22">
        <v>1301386737</v>
      </c>
      <c r="D22" t="s">
        <v>42</v>
      </c>
      <c r="E22" t="s">
        <v>43</v>
      </c>
      <c r="F22">
        <v>2181650</v>
      </c>
      <c r="G22" s="2">
        <v>44107</v>
      </c>
      <c r="H22" s="3">
        <v>0.31585648148148149</v>
      </c>
      <c r="I22" t="s">
        <v>44</v>
      </c>
      <c r="J22">
        <v>-80332810401</v>
      </c>
      <c r="K22" s="4" t="s">
        <v>101</v>
      </c>
      <c r="N22" t="str">
        <f>IFERROR(IFERROR(VLOOKUP($A22,'K-NETT'!$A$1:$AF$37898,1,FALSE),VLOOKUP($A22,'K-Wallet'!$A$1:$M$5000,1,FALSE)),"NOT VALID")</f>
        <v>1301386737</v>
      </c>
      <c r="O22" t="str">
        <f>IFERROR(IFERROR(VLOOKUP($A22,'K-NETT'!$A$1:$AF$37898,11,FALSE),VLOOKUP($A22,'K-Wallet'!$A$1:$M$5000,0,FALSE)),"NOT VALID")</f>
        <v>CNE2010001916</v>
      </c>
      <c r="P22" t="str">
        <f>IFERROR(IFERROR(VLOOKUP($A22,'K-NETT'!$A$1:$AF$37898,14,FALSE),VLOOKUP($A22,'K-Wallet'!$A$1:$M$5000,8,FALSE)),"NOT VALID")</f>
        <v>IDPABLA09720</v>
      </c>
      <c r="Q22" t="str">
        <f>IFERROR(IFERROR(VLOOKUP($A22,'K-NETT'!$A$1:$AF$37898,15,FALSE),VLOOKUP($A22,'K-Wallet'!$A$1:$M$5000,9,FALSE)),"NOT VALID")</f>
        <v>UMI ZAENAB</v>
      </c>
      <c r="R22">
        <f>IFERROR(IFERROR(VLOOKUP($A22,'K-NETT'!$A$1:$AF$37898,16,FALSE),VLOOKUP($A22,'K-Wallet'!$A$1:$M$5000,0,FALSE)),"NOT VALID")</f>
        <v>2164000</v>
      </c>
      <c r="S22">
        <f>IFERROR(IFERROR(VLOOKUP($A22,'K-NETT'!$A$1:$AF$37898,17,FALSE),VLOOKUP($A22,'K-Wallet'!$A$1:$M$5000,0,FALSE)),"NOT VALID")</f>
        <v>6650</v>
      </c>
      <c r="T22">
        <f>IFERROR(IFERROR(VLOOKUP($A22,'K-NETT'!$A$1:$AF$37898,18,FALSE),VLOOKUP($A22,'K-Wallet'!$A$1:$M$5000,0,FALSE)),"NOT VALID")</f>
        <v>11000</v>
      </c>
      <c r="U22">
        <f>IFERROR(IFERROR(VLOOKUP($A22,'K-NETT'!$A$1:$AF$37898,19,FALSE),VLOOKUP($A22,'K-Wallet'!$A$1:$M$5000,0,FALSE)),"NOT VALID")</f>
        <v>0</v>
      </c>
      <c r="V22">
        <f>IFERROR(IFERROR(VLOOKUP($A22,'K-NETT'!$A$1:$AF$37898,20,FALSE),VLOOKUP($A22,'K-Wallet'!$A$1:$M$5000,0,FALSE)),"NOT VALID")</f>
        <v>0</v>
      </c>
      <c r="W22">
        <f>IFERROR(IFERROR(VLOOKUP($A22,'K-NETT'!$A$1:$AF$37898,22,FALSE),VLOOKUP($A22,'K-Wallet'!$A$1:$M$5000,0,FALSE)),"NOT VALID")</f>
        <v>0</v>
      </c>
      <c r="X22">
        <f>IFERROR(IFERROR(VLOOKUP($A22,'K-NETT'!$A$1:$AF$37898,23,FALSE),VLOOKUP($A22,'K-Wallet'!$A$1:$M$5000,0,FALSE)),"NOT VALID")</f>
        <v>0</v>
      </c>
      <c r="Y22">
        <f>IFERROR(IFERROR(VLOOKUP($A22,'K-NETT'!$A$1:$AF$37898,26,FALSE),VLOOKUP($A22,'K-Wallet'!$A$1:$M$5000,0,FALSE)),"NOT VALID")</f>
        <v>2181650</v>
      </c>
      <c r="Z22">
        <f>IFERROR(IFERROR(VLOOKUP($A22,'K-NETT'!$A$1:$AF$37898,30,FALSE),VLOOKUP($A22,'K-Wallet'!$A$1:$M$5000,11,FALSE)),"NOT VALID")</f>
        <v>0</v>
      </c>
      <c r="AA22" s="31">
        <f t="shared" si="1"/>
        <v>0</v>
      </c>
    </row>
    <row r="23" spans="1:27" x14ac:dyDescent="0.25">
      <c r="A23" t="str">
        <f t="shared" si="0"/>
        <v>1592986165</v>
      </c>
      <c r="B23">
        <v>14</v>
      </c>
      <c r="C23">
        <v>1592986165</v>
      </c>
      <c r="D23" t="s">
        <v>42</v>
      </c>
      <c r="E23" t="s">
        <v>43</v>
      </c>
      <c r="F23">
        <v>56650</v>
      </c>
      <c r="G23" s="2">
        <v>44107</v>
      </c>
      <c r="H23" s="3">
        <v>0.36359953703703707</v>
      </c>
      <c r="I23" t="s">
        <v>44</v>
      </c>
      <c r="J23">
        <v>-80345706701</v>
      </c>
      <c r="K23" s="4" t="s">
        <v>101</v>
      </c>
      <c r="N23" t="str">
        <f>IFERROR(IFERROR(VLOOKUP($A23,'K-NETT'!$A$1:$AF$37898,1,FALSE),VLOOKUP($A23,'K-Wallet'!$A$1:$M$5000,1,FALSE)),"NOT VALID")</f>
        <v>1592986165</v>
      </c>
      <c r="O23" t="str">
        <f>IFERROR(IFERROR(VLOOKUP($A23,'K-NETT'!$A$1:$AF$37898,11,FALSE),VLOOKUP($A23,'K-Wallet'!$A$1:$M$5000,0,FALSE)),"NOT VALID")</f>
        <v>MME2010001925</v>
      </c>
      <c r="P23" t="str">
        <f>IFERROR(IFERROR(VLOOKUP($A23,'K-NETT'!$A$1:$AF$37898,14,FALSE),VLOOKUP($A23,'K-Wallet'!$A$1:$M$5000,8,FALSE)),"NOT VALID")</f>
        <v>IDJHBGA01950</v>
      </c>
      <c r="Q23" t="str">
        <f>IFERROR(IFERROR(VLOOKUP($A23,'K-NETT'!$A$1:$AF$37898,15,FALSE),VLOOKUP($A23,'K-Wallet'!$A$1:$M$5000,9,FALSE)),"NOT VALID")</f>
        <v>JUMADI</v>
      </c>
      <c r="R23">
        <f>IFERROR(IFERROR(VLOOKUP($A23,'K-NETT'!$A$1:$AF$37898,16,FALSE),VLOOKUP($A23,'K-Wallet'!$A$1:$M$5000,0,FALSE)),"NOT VALID")</f>
        <v>50000</v>
      </c>
      <c r="S23">
        <f>IFERROR(IFERROR(VLOOKUP($A23,'K-NETT'!$A$1:$AF$37898,17,FALSE),VLOOKUP($A23,'K-Wallet'!$A$1:$M$5000,0,FALSE)),"NOT VALID")</f>
        <v>6650</v>
      </c>
      <c r="T23">
        <f>IFERROR(IFERROR(VLOOKUP($A23,'K-NETT'!$A$1:$AF$37898,18,FALSE),VLOOKUP($A23,'K-Wallet'!$A$1:$M$5000,0,FALSE)),"NOT VALID")</f>
        <v>0</v>
      </c>
      <c r="U23">
        <f>IFERROR(IFERROR(VLOOKUP($A23,'K-NETT'!$A$1:$AF$37898,19,FALSE),VLOOKUP($A23,'K-Wallet'!$A$1:$M$5000,0,FALSE)),"NOT VALID")</f>
        <v>0</v>
      </c>
      <c r="V23">
        <f>IFERROR(IFERROR(VLOOKUP($A23,'K-NETT'!$A$1:$AF$37898,20,FALSE),VLOOKUP($A23,'K-Wallet'!$A$1:$M$5000,0,FALSE)),"NOT VALID")</f>
        <v>0</v>
      </c>
      <c r="W23">
        <f>IFERROR(IFERROR(VLOOKUP($A23,'K-NETT'!$A$1:$AF$37898,22,FALSE),VLOOKUP($A23,'K-Wallet'!$A$1:$M$5000,0,FALSE)),"NOT VALID")</f>
        <v>0</v>
      </c>
      <c r="X23">
        <f>IFERROR(IFERROR(VLOOKUP($A23,'K-NETT'!$A$1:$AF$37898,23,FALSE),VLOOKUP($A23,'K-Wallet'!$A$1:$M$5000,0,FALSE)),"NOT VALID")</f>
        <v>0</v>
      </c>
      <c r="Y23">
        <f>IFERROR(IFERROR(VLOOKUP($A23,'K-NETT'!$A$1:$AF$37898,26,FALSE),VLOOKUP($A23,'K-Wallet'!$A$1:$M$5000,0,FALSE)),"NOT VALID")</f>
        <v>56650</v>
      </c>
      <c r="Z23">
        <f>IFERROR(IFERROR(VLOOKUP($A23,'K-NETT'!$A$1:$AF$37898,30,FALSE),VLOOKUP($A23,'K-Wallet'!$A$1:$M$5000,11,FALSE)),"NOT VALID")</f>
        <v>0</v>
      </c>
      <c r="AA23" s="31">
        <f t="shared" si="1"/>
        <v>0</v>
      </c>
    </row>
    <row r="24" spans="1:27" x14ac:dyDescent="0.25">
      <c r="A24" t="str">
        <f t="shared" si="0"/>
        <v>1415986575</v>
      </c>
      <c r="B24">
        <v>15</v>
      </c>
      <c r="C24">
        <v>1415986575</v>
      </c>
      <c r="D24" t="s">
        <v>42</v>
      </c>
      <c r="E24" t="s">
        <v>43</v>
      </c>
      <c r="F24">
        <v>136650</v>
      </c>
      <c r="G24" s="2">
        <v>44107</v>
      </c>
      <c r="H24" s="3">
        <v>0.36552083333333335</v>
      </c>
      <c r="I24" t="s">
        <v>44</v>
      </c>
      <c r="J24">
        <v>-80346322601</v>
      </c>
      <c r="K24" s="4" t="s">
        <v>101</v>
      </c>
      <c r="N24" t="str">
        <f>IFERROR(IFERROR(VLOOKUP($A24,'K-NETT'!$A$1:$AF$37898,1,FALSE),VLOOKUP($A24,'K-Wallet'!$A$1:$M$5000,1,FALSE)),"NOT VALID")</f>
        <v>1415986575</v>
      </c>
      <c r="O24" t="str">
        <f>IFERROR(IFERROR(VLOOKUP($A24,'K-NETT'!$A$1:$AF$37898,11,FALSE),VLOOKUP($A24,'K-Wallet'!$A$1:$M$5000,0,FALSE)),"NOT VALID")</f>
        <v>CNE2010001929</v>
      </c>
      <c r="P24" t="str">
        <f>IFERROR(IFERROR(VLOOKUP($A24,'K-NETT'!$A$1:$AF$37898,14,FALSE),VLOOKUP($A24,'K-Wallet'!$A$1:$M$5000,8,FALSE)),"NOT VALID")</f>
        <v>IDSPAAB07497</v>
      </c>
      <c r="Q24" t="str">
        <f>IFERROR(IFERROR(VLOOKUP($A24,'K-NETT'!$A$1:$AF$37898,15,FALSE),VLOOKUP($A24,'K-Wallet'!$A$1:$M$5000,9,FALSE)),"NOT VALID")</f>
        <v>NOERAINI</v>
      </c>
      <c r="R24">
        <f>IFERROR(IFERROR(VLOOKUP($A24,'K-NETT'!$A$1:$AF$37898,16,FALSE),VLOOKUP($A24,'K-Wallet'!$A$1:$M$5000,0,FALSE)),"NOT VALID")</f>
        <v>122000</v>
      </c>
      <c r="S24">
        <f>IFERROR(IFERROR(VLOOKUP($A24,'K-NETT'!$A$1:$AF$37898,17,FALSE),VLOOKUP($A24,'K-Wallet'!$A$1:$M$5000,0,FALSE)),"NOT VALID")</f>
        <v>6650</v>
      </c>
      <c r="T24">
        <f>IFERROR(IFERROR(VLOOKUP($A24,'K-NETT'!$A$1:$AF$37898,18,FALSE),VLOOKUP($A24,'K-Wallet'!$A$1:$M$5000,0,FALSE)),"NOT VALID")</f>
        <v>8000</v>
      </c>
      <c r="U24">
        <f>IFERROR(IFERROR(VLOOKUP($A24,'K-NETT'!$A$1:$AF$37898,19,FALSE),VLOOKUP($A24,'K-Wallet'!$A$1:$M$5000,0,FALSE)),"NOT VALID")</f>
        <v>0</v>
      </c>
      <c r="V24">
        <f>IFERROR(IFERROR(VLOOKUP($A24,'K-NETT'!$A$1:$AF$37898,20,FALSE),VLOOKUP($A24,'K-Wallet'!$A$1:$M$5000,0,FALSE)),"NOT VALID")</f>
        <v>0</v>
      </c>
      <c r="W24">
        <f>IFERROR(IFERROR(VLOOKUP($A24,'K-NETT'!$A$1:$AF$37898,22,FALSE),VLOOKUP($A24,'K-Wallet'!$A$1:$M$5000,0,FALSE)),"NOT VALID")</f>
        <v>0</v>
      </c>
      <c r="X24">
        <f>IFERROR(IFERROR(VLOOKUP($A24,'K-NETT'!$A$1:$AF$37898,23,FALSE),VLOOKUP($A24,'K-Wallet'!$A$1:$M$5000,0,FALSE)),"NOT VALID")</f>
        <v>0</v>
      </c>
      <c r="Y24">
        <f>IFERROR(IFERROR(VLOOKUP($A24,'K-NETT'!$A$1:$AF$37898,26,FALSE),VLOOKUP($A24,'K-Wallet'!$A$1:$M$5000,0,FALSE)),"NOT VALID")</f>
        <v>136650</v>
      </c>
      <c r="Z24">
        <f>IFERROR(IFERROR(VLOOKUP($A24,'K-NETT'!$A$1:$AF$37898,30,FALSE),VLOOKUP($A24,'K-Wallet'!$A$1:$M$5000,11,FALSE)),"NOT VALID")</f>
        <v>0</v>
      </c>
      <c r="AA24" s="31">
        <f t="shared" si="1"/>
        <v>0</v>
      </c>
    </row>
    <row r="25" spans="1:27" x14ac:dyDescent="0.25">
      <c r="A25" t="str">
        <f t="shared" si="0"/>
        <v>1772386339</v>
      </c>
      <c r="B25">
        <v>16</v>
      </c>
      <c r="C25">
        <v>1772386339</v>
      </c>
      <c r="D25" t="s">
        <v>42</v>
      </c>
      <c r="E25" t="s">
        <v>43</v>
      </c>
      <c r="F25">
        <v>500650</v>
      </c>
      <c r="G25" s="2">
        <v>44107</v>
      </c>
      <c r="H25" s="3">
        <v>0.36730324074074078</v>
      </c>
      <c r="I25" t="s">
        <v>1161</v>
      </c>
      <c r="J25">
        <v>-80346870801</v>
      </c>
      <c r="K25" s="4" t="s">
        <v>101</v>
      </c>
      <c r="N25" t="str">
        <f>IFERROR(IFERROR(VLOOKUP($A25,'K-NETT'!$A$1:$AF$37898,1,FALSE),VLOOKUP($A25,'K-Wallet'!$A$1:$M$5000,1,FALSE)),"NOT VALID")</f>
        <v>1772386339</v>
      </c>
      <c r="O25" t="str">
        <f>IFERROR(IFERROR(VLOOKUP($A25,'K-NETT'!$A$1:$AF$37898,11,FALSE),VLOOKUP($A25,'K-Wallet'!$A$1:$M$5000,0,FALSE)),"NOT VALID")</f>
        <v>CNE2010001930</v>
      </c>
      <c r="P25" t="str">
        <f>IFERROR(IFERROR(VLOOKUP($A25,'K-NETT'!$A$1:$AF$37898,14,FALSE),VLOOKUP($A25,'K-Wallet'!$A$1:$M$5000,8,FALSE)),"NOT VALID")</f>
        <v>IDJHAAA01742</v>
      </c>
      <c r="Q25" t="str">
        <f>IFERROR(IFERROR(VLOOKUP($A25,'K-NETT'!$A$1:$AF$37898,15,FALSE),VLOOKUP($A25,'K-Wallet'!$A$1:$M$5000,9,FALSE)),"NOT VALID")</f>
        <v>SHIFFA ANIDA FATIKHAH HAPSARI</v>
      </c>
      <c r="R25">
        <f>IFERROR(IFERROR(VLOOKUP($A25,'K-NETT'!$A$1:$AF$37898,16,FALSE),VLOOKUP($A25,'K-Wallet'!$A$1:$M$5000,0,FALSE)),"NOT VALID")</f>
        <v>475000</v>
      </c>
      <c r="S25">
        <f>IFERROR(IFERROR(VLOOKUP($A25,'K-NETT'!$A$1:$AF$37898,17,FALSE),VLOOKUP($A25,'K-Wallet'!$A$1:$M$5000,0,FALSE)),"NOT VALID")</f>
        <v>6650</v>
      </c>
      <c r="T25">
        <f>IFERROR(IFERROR(VLOOKUP($A25,'K-NETT'!$A$1:$AF$37898,18,FALSE),VLOOKUP($A25,'K-Wallet'!$A$1:$M$5000,0,FALSE)),"NOT VALID")</f>
        <v>19000</v>
      </c>
      <c r="U25">
        <f>IFERROR(IFERROR(VLOOKUP($A25,'K-NETT'!$A$1:$AF$37898,19,FALSE),VLOOKUP($A25,'K-Wallet'!$A$1:$M$5000,0,FALSE)),"NOT VALID")</f>
        <v>0</v>
      </c>
      <c r="V25">
        <f>IFERROR(IFERROR(VLOOKUP($A25,'K-NETT'!$A$1:$AF$37898,20,FALSE),VLOOKUP($A25,'K-Wallet'!$A$1:$M$5000,0,FALSE)),"NOT VALID")</f>
        <v>0</v>
      </c>
      <c r="W25">
        <f>IFERROR(IFERROR(VLOOKUP($A25,'K-NETT'!$A$1:$AF$37898,22,FALSE),VLOOKUP($A25,'K-Wallet'!$A$1:$M$5000,0,FALSE)),"NOT VALID")</f>
        <v>0</v>
      </c>
      <c r="X25">
        <f>IFERROR(IFERROR(VLOOKUP($A25,'K-NETT'!$A$1:$AF$37898,23,FALSE),VLOOKUP($A25,'K-Wallet'!$A$1:$M$5000,0,FALSE)),"NOT VALID")</f>
        <v>0</v>
      </c>
      <c r="Y25">
        <f>IFERROR(IFERROR(VLOOKUP($A25,'K-NETT'!$A$1:$AF$37898,26,FALSE),VLOOKUP($A25,'K-Wallet'!$A$1:$M$5000,0,FALSE)),"NOT VALID")</f>
        <v>500650</v>
      </c>
      <c r="Z25">
        <f>IFERROR(IFERROR(VLOOKUP($A25,'K-NETT'!$A$1:$AF$37898,30,FALSE),VLOOKUP($A25,'K-Wallet'!$A$1:$M$5000,11,FALSE)),"NOT VALID")</f>
        <v>0</v>
      </c>
      <c r="AA25" s="31">
        <f t="shared" si="1"/>
        <v>0</v>
      </c>
    </row>
    <row r="26" spans="1:27" x14ac:dyDescent="0.25">
      <c r="A26" t="str">
        <f t="shared" si="0"/>
        <v>1373986666</v>
      </c>
      <c r="B26">
        <v>17</v>
      </c>
      <c r="C26">
        <v>1373986666</v>
      </c>
      <c r="D26" t="s">
        <v>42</v>
      </c>
      <c r="E26" t="s">
        <v>43</v>
      </c>
      <c r="F26">
        <v>166650</v>
      </c>
      <c r="G26" s="2">
        <v>44107</v>
      </c>
      <c r="H26" s="3">
        <v>0.37710648148148151</v>
      </c>
      <c r="I26" t="s">
        <v>44</v>
      </c>
      <c r="J26">
        <v>-80349349101</v>
      </c>
      <c r="K26" s="4" t="s">
        <v>101</v>
      </c>
      <c r="N26" t="str">
        <f>IFERROR(IFERROR(VLOOKUP($A26,'K-NETT'!$A$1:$AF$37898,1,FALSE),VLOOKUP($A26,'K-Wallet'!$A$1:$M$5000,1,FALSE)),"NOT VALID")</f>
        <v>1373986666</v>
      </c>
      <c r="O26" t="str">
        <f>IFERROR(IFERROR(VLOOKUP($A26,'K-NETT'!$A$1:$AF$37898,11,FALSE),VLOOKUP($A26,'K-Wallet'!$A$1:$M$5000,0,FALSE)),"NOT VALID")</f>
        <v>CNE2010001931</v>
      </c>
      <c r="P26" t="str">
        <f>IFERROR(IFERROR(VLOOKUP($A26,'K-NETT'!$A$1:$AF$37898,14,FALSE),VLOOKUP($A26,'K-Wallet'!$A$1:$M$5000,8,FALSE)),"NOT VALID")</f>
        <v>IDSPAAB43219</v>
      </c>
      <c r="Q26" t="str">
        <f>IFERROR(IFERROR(VLOOKUP($A26,'K-NETT'!$A$1:$AF$37898,15,FALSE),VLOOKUP($A26,'K-Wallet'!$A$1:$M$5000,9,FALSE)),"NOT VALID")</f>
        <v>MUSLIM</v>
      </c>
      <c r="R26">
        <f>IFERROR(IFERROR(VLOOKUP($A26,'K-NETT'!$A$1:$AF$37898,16,FALSE),VLOOKUP($A26,'K-Wallet'!$A$1:$M$5000,0,FALSE)),"NOT VALID")</f>
        <v>150000</v>
      </c>
      <c r="S26">
        <f>IFERROR(IFERROR(VLOOKUP($A26,'K-NETT'!$A$1:$AF$37898,17,FALSE),VLOOKUP($A26,'K-Wallet'!$A$1:$M$5000,0,FALSE)),"NOT VALID")</f>
        <v>6650</v>
      </c>
      <c r="T26">
        <f>IFERROR(IFERROR(VLOOKUP($A26,'K-NETT'!$A$1:$AF$37898,18,FALSE),VLOOKUP($A26,'K-Wallet'!$A$1:$M$5000,0,FALSE)),"NOT VALID")</f>
        <v>10000</v>
      </c>
      <c r="U26">
        <f>IFERROR(IFERROR(VLOOKUP($A26,'K-NETT'!$A$1:$AF$37898,19,FALSE),VLOOKUP($A26,'K-Wallet'!$A$1:$M$5000,0,FALSE)),"NOT VALID")</f>
        <v>0</v>
      </c>
      <c r="V26">
        <f>IFERROR(IFERROR(VLOOKUP($A26,'K-NETT'!$A$1:$AF$37898,20,FALSE),VLOOKUP($A26,'K-Wallet'!$A$1:$M$5000,0,FALSE)),"NOT VALID")</f>
        <v>0</v>
      </c>
      <c r="W26">
        <f>IFERROR(IFERROR(VLOOKUP($A26,'K-NETT'!$A$1:$AF$37898,22,FALSE),VLOOKUP($A26,'K-Wallet'!$A$1:$M$5000,0,FALSE)),"NOT VALID")</f>
        <v>0</v>
      </c>
      <c r="X26">
        <f>IFERROR(IFERROR(VLOOKUP($A26,'K-NETT'!$A$1:$AF$37898,23,FALSE),VLOOKUP($A26,'K-Wallet'!$A$1:$M$5000,0,FALSE)),"NOT VALID")</f>
        <v>0</v>
      </c>
      <c r="Y26">
        <f>IFERROR(IFERROR(VLOOKUP($A26,'K-NETT'!$A$1:$AF$37898,26,FALSE),VLOOKUP($A26,'K-Wallet'!$A$1:$M$5000,0,FALSE)),"NOT VALID")</f>
        <v>166650</v>
      </c>
      <c r="Z26">
        <f>IFERROR(IFERROR(VLOOKUP($A26,'K-NETT'!$A$1:$AF$37898,30,FALSE),VLOOKUP($A26,'K-Wallet'!$A$1:$M$5000,11,FALSE)),"NOT VALID")</f>
        <v>0</v>
      </c>
      <c r="AA26" s="31">
        <f t="shared" si="1"/>
        <v>0</v>
      </c>
    </row>
    <row r="27" spans="1:27" x14ac:dyDescent="0.25">
      <c r="A27" t="str">
        <f t="shared" si="0"/>
        <v>1041196368</v>
      </c>
      <c r="B27">
        <v>18</v>
      </c>
      <c r="C27">
        <v>1041196368</v>
      </c>
      <c r="D27" t="s">
        <v>42</v>
      </c>
      <c r="E27" t="s">
        <v>43</v>
      </c>
      <c r="F27">
        <v>56650</v>
      </c>
      <c r="G27" s="2">
        <v>44107</v>
      </c>
      <c r="H27" s="3">
        <v>0.38648148148148148</v>
      </c>
      <c r="I27" t="s">
        <v>44</v>
      </c>
      <c r="J27">
        <v>-80353301001</v>
      </c>
      <c r="K27" s="4" t="s">
        <v>101</v>
      </c>
      <c r="N27" t="str">
        <f>IFERROR(IFERROR(VLOOKUP($A27,'K-NETT'!$A$1:$AF$37898,1,FALSE),VLOOKUP($A27,'K-Wallet'!$A$1:$M$5000,1,FALSE)),"NOT VALID")</f>
        <v>1041196368</v>
      </c>
      <c r="O27" t="str">
        <f>IFERROR(IFERROR(VLOOKUP($A27,'K-NETT'!$A$1:$AF$37898,11,FALSE),VLOOKUP($A27,'K-Wallet'!$A$1:$M$5000,0,FALSE)),"NOT VALID")</f>
        <v>MME2010001938</v>
      </c>
      <c r="P27" t="str">
        <f>IFERROR(IFERROR(VLOOKUP($A27,'K-NETT'!$A$1:$AF$37898,14,FALSE),VLOOKUP($A27,'K-Wallet'!$A$1:$M$5000,8,FALSE)),"NOT VALID")</f>
        <v>IDSPAAB43710</v>
      </c>
      <c r="Q27" t="str">
        <f>IFERROR(IFERROR(VLOOKUP($A27,'K-NETT'!$A$1:$AF$37898,15,FALSE),VLOOKUP($A27,'K-Wallet'!$A$1:$M$5000,9,FALSE)),"NOT VALID")</f>
        <v>ADI PRIYONO</v>
      </c>
      <c r="R27">
        <f>IFERROR(IFERROR(VLOOKUP($A27,'K-NETT'!$A$1:$AF$37898,16,FALSE),VLOOKUP($A27,'K-Wallet'!$A$1:$M$5000,0,FALSE)),"NOT VALID")</f>
        <v>50000</v>
      </c>
      <c r="S27">
        <f>IFERROR(IFERROR(VLOOKUP($A27,'K-NETT'!$A$1:$AF$37898,17,FALSE),VLOOKUP($A27,'K-Wallet'!$A$1:$M$5000,0,FALSE)),"NOT VALID")</f>
        <v>6650</v>
      </c>
      <c r="T27">
        <f>IFERROR(IFERROR(VLOOKUP($A27,'K-NETT'!$A$1:$AF$37898,18,FALSE),VLOOKUP($A27,'K-Wallet'!$A$1:$M$5000,0,FALSE)),"NOT VALID")</f>
        <v>0</v>
      </c>
      <c r="U27">
        <f>IFERROR(IFERROR(VLOOKUP($A27,'K-NETT'!$A$1:$AF$37898,19,FALSE),VLOOKUP($A27,'K-Wallet'!$A$1:$M$5000,0,FALSE)),"NOT VALID")</f>
        <v>0</v>
      </c>
      <c r="V27">
        <f>IFERROR(IFERROR(VLOOKUP($A27,'K-NETT'!$A$1:$AF$37898,20,FALSE),VLOOKUP($A27,'K-Wallet'!$A$1:$M$5000,0,FALSE)),"NOT VALID")</f>
        <v>0</v>
      </c>
      <c r="W27">
        <f>IFERROR(IFERROR(VLOOKUP($A27,'K-NETT'!$A$1:$AF$37898,22,FALSE),VLOOKUP($A27,'K-Wallet'!$A$1:$M$5000,0,FALSE)),"NOT VALID")</f>
        <v>0</v>
      </c>
      <c r="X27">
        <f>IFERROR(IFERROR(VLOOKUP($A27,'K-NETT'!$A$1:$AF$37898,23,FALSE),VLOOKUP($A27,'K-Wallet'!$A$1:$M$5000,0,FALSE)),"NOT VALID")</f>
        <v>0</v>
      </c>
      <c r="Y27">
        <f>IFERROR(IFERROR(VLOOKUP($A27,'K-NETT'!$A$1:$AF$37898,26,FALSE),VLOOKUP($A27,'K-Wallet'!$A$1:$M$5000,0,FALSE)),"NOT VALID")</f>
        <v>56650</v>
      </c>
      <c r="Z27">
        <f>IFERROR(IFERROR(VLOOKUP($A27,'K-NETT'!$A$1:$AF$37898,30,FALSE),VLOOKUP($A27,'K-Wallet'!$A$1:$M$5000,11,FALSE)),"NOT VALID")</f>
        <v>0</v>
      </c>
      <c r="AA27" s="31">
        <f t="shared" si="1"/>
        <v>0</v>
      </c>
    </row>
    <row r="28" spans="1:27" x14ac:dyDescent="0.25">
      <c r="A28" t="str">
        <f t="shared" si="0"/>
        <v>1763196578</v>
      </c>
      <c r="B28">
        <v>19</v>
      </c>
      <c r="C28">
        <v>1763196578</v>
      </c>
      <c r="D28" t="s">
        <v>42</v>
      </c>
      <c r="E28" t="s">
        <v>43</v>
      </c>
      <c r="F28">
        <v>1940650</v>
      </c>
      <c r="G28" s="2">
        <v>44107</v>
      </c>
      <c r="H28" s="3">
        <v>0.38728009259259261</v>
      </c>
      <c r="I28" t="s">
        <v>44</v>
      </c>
      <c r="J28">
        <v>-80353527501</v>
      </c>
      <c r="K28" s="4" t="s">
        <v>101</v>
      </c>
      <c r="N28" t="str">
        <f>IFERROR(IFERROR(VLOOKUP($A28,'K-NETT'!$A$1:$AF$37898,1,FALSE),VLOOKUP($A28,'K-Wallet'!$A$1:$M$5000,1,FALSE)),"NOT VALID")</f>
        <v>1763196578</v>
      </c>
      <c r="O28" t="str">
        <f>IFERROR(IFERROR(VLOOKUP($A28,'K-NETT'!$A$1:$AF$37898,11,FALSE),VLOOKUP($A28,'K-Wallet'!$A$1:$M$5000,0,FALSE)),"NOT VALID")</f>
        <v>CNE2010001939</v>
      </c>
      <c r="P28" t="str">
        <f>IFERROR(IFERROR(VLOOKUP($A28,'K-NETT'!$A$1:$AF$37898,14,FALSE),VLOOKUP($A28,'K-Wallet'!$A$1:$M$5000,8,FALSE)),"NOT VALID")</f>
        <v>IDKRAEA11339</v>
      </c>
      <c r="Q28" t="str">
        <f>IFERROR(IFERROR(VLOOKUP($A28,'K-NETT'!$A$1:$AF$37898,15,FALSE),VLOOKUP($A28,'K-Wallet'!$A$1:$M$5000,9,FALSE)),"NOT VALID")</f>
        <v>PRIHATI NINGSIH</v>
      </c>
      <c r="R28">
        <f>IFERROR(IFERROR(VLOOKUP($A28,'K-NETT'!$A$1:$AF$37898,16,FALSE),VLOOKUP($A28,'K-Wallet'!$A$1:$M$5000,0,FALSE)),"NOT VALID")</f>
        <v>1900000</v>
      </c>
      <c r="S28">
        <f>IFERROR(IFERROR(VLOOKUP($A28,'K-NETT'!$A$1:$AF$37898,17,FALSE),VLOOKUP($A28,'K-Wallet'!$A$1:$M$5000,0,FALSE)),"NOT VALID")</f>
        <v>6650</v>
      </c>
      <c r="T28">
        <f>IFERROR(IFERROR(VLOOKUP($A28,'K-NETT'!$A$1:$AF$37898,18,FALSE),VLOOKUP($A28,'K-Wallet'!$A$1:$M$5000,0,FALSE)),"NOT VALID")</f>
        <v>34000</v>
      </c>
      <c r="U28">
        <f>IFERROR(IFERROR(VLOOKUP($A28,'K-NETT'!$A$1:$AF$37898,19,FALSE),VLOOKUP($A28,'K-Wallet'!$A$1:$M$5000,0,FALSE)),"NOT VALID")</f>
        <v>0</v>
      </c>
      <c r="V28">
        <f>IFERROR(IFERROR(VLOOKUP($A28,'K-NETT'!$A$1:$AF$37898,20,FALSE),VLOOKUP($A28,'K-Wallet'!$A$1:$M$5000,0,FALSE)),"NOT VALID")</f>
        <v>0</v>
      </c>
      <c r="W28">
        <f>IFERROR(IFERROR(VLOOKUP($A28,'K-NETT'!$A$1:$AF$37898,22,FALSE),VLOOKUP($A28,'K-Wallet'!$A$1:$M$5000,0,FALSE)),"NOT VALID")</f>
        <v>0</v>
      </c>
      <c r="X28">
        <f>IFERROR(IFERROR(VLOOKUP($A28,'K-NETT'!$A$1:$AF$37898,23,FALSE),VLOOKUP($A28,'K-Wallet'!$A$1:$M$5000,0,FALSE)),"NOT VALID")</f>
        <v>0</v>
      </c>
      <c r="Y28">
        <f>IFERROR(IFERROR(VLOOKUP($A28,'K-NETT'!$A$1:$AF$37898,26,FALSE),VLOOKUP($A28,'K-Wallet'!$A$1:$M$5000,0,FALSE)),"NOT VALID")</f>
        <v>1940650</v>
      </c>
      <c r="Z28">
        <f>IFERROR(IFERROR(VLOOKUP($A28,'K-NETT'!$A$1:$AF$37898,30,FALSE),VLOOKUP($A28,'K-Wallet'!$A$1:$M$5000,11,FALSE)),"NOT VALID")</f>
        <v>0</v>
      </c>
      <c r="AA28" s="31">
        <f t="shared" si="1"/>
        <v>0</v>
      </c>
    </row>
    <row r="29" spans="1:27" x14ac:dyDescent="0.25">
      <c r="A29" t="str">
        <f t="shared" si="0"/>
        <v>1659096069</v>
      </c>
      <c r="B29">
        <v>20</v>
      </c>
      <c r="C29">
        <v>1659096069</v>
      </c>
      <c r="D29" t="s">
        <v>42</v>
      </c>
      <c r="E29" t="s">
        <v>43</v>
      </c>
      <c r="F29">
        <v>3909650</v>
      </c>
      <c r="G29" s="2">
        <v>44107</v>
      </c>
      <c r="H29" s="3">
        <v>0.38773148148148145</v>
      </c>
      <c r="I29" t="s">
        <v>46</v>
      </c>
      <c r="J29">
        <v>-80353183201</v>
      </c>
      <c r="K29" s="4" t="s">
        <v>101</v>
      </c>
      <c r="N29" t="str">
        <f>IFERROR(IFERROR(VLOOKUP($A29,'K-NETT'!$A$1:$AF$37898,1,FALSE),VLOOKUP($A29,'K-Wallet'!$A$1:$M$5000,1,FALSE)),"NOT VALID")</f>
        <v>1659096069</v>
      </c>
      <c r="O29" t="str">
        <f>IFERROR(IFERROR(VLOOKUP($A29,'K-NETT'!$A$1:$AF$37898,11,FALSE),VLOOKUP($A29,'K-Wallet'!$A$1:$M$5000,0,FALSE)),"NOT VALID")</f>
        <v>CNE2010001940</v>
      </c>
      <c r="P29" t="str">
        <f>IFERROR(IFERROR(VLOOKUP($A29,'K-NETT'!$A$1:$AF$37898,14,FALSE),VLOOKUP($A29,'K-Wallet'!$A$1:$M$5000,8,FALSE)),"NOT VALID")</f>
        <v>EID607235</v>
      </c>
      <c r="Q29" t="str">
        <f>IFERROR(IFERROR(VLOOKUP($A29,'K-NETT'!$A$1:$AF$37898,15,FALSE),VLOOKUP($A29,'K-Wallet'!$A$1:$M$5000,9,FALSE)),"NOT VALID")</f>
        <v>ARWANI S.KOM</v>
      </c>
      <c r="R29">
        <f>IFERROR(IFERROR(VLOOKUP($A29,'K-NETT'!$A$1:$AF$37898,16,FALSE),VLOOKUP($A29,'K-Wallet'!$A$1:$M$5000,0,FALSE)),"NOT VALID")</f>
        <v>3793000</v>
      </c>
      <c r="S29">
        <f>IFERROR(IFERROR(VLOOKUP($A29,'K-NETT'!$A$1:$AF$37898,17,FALSE),VLOOKUP($A29,'K-Wallet'!$A$1:$M$5000,0,FALSE)),"NOT VALID")</f>
        <v>6650</v>
      </c>
      <c r="T29">
        <f>IFERROR(IFERROR(VLOOKUP($A29,'K-NETT'!$A$1:$AF$37898,18,FALSE),VLOOKUP($A29,'K-Wallet'!$A$1:$M$5000,0,FALSE)),"NOT VALID")</f>
        <v>110000</v>
      </c>
      <c r="U29">
        <f>IFERROR(IFERROR(VLOOKUP($A29,'K-NETT'!$A$1:$AF$37898,19,FALSE),VLOOKUP($A29,'K-Wallet'!$A$1:$M$5000,0,FALSE)),"NOT VALID")</f>
        <v>0</v>
      </c>
      <c r="V29">
        <f>IFERROR(IFERROR(VLOOKUP($A29,'K-NETT'!$A$1:$AF$37898,20,FALSE),VLOOKUP($A29,'K-Wallet'!$A$1:$M$5000,0,FALSE)),"NOT VALID")</f>
        <v>0</v>
      </c>
      <c r="W29">
        <f>IFERROR(IFERROR(VLOOKUP($A29,'K-NETT'!$A$1:$AF$37898,22,FALSE),VLOOKUP($A29,'K-Wallet'!$A$1:$M$5000,0,FALSE)),"NOT VALID")</f>
        <v>0</v>
      </c>
      <c r="X29">
        <f>IFERROR(IFERROR(VLOOKUP($A29,'K-NETT'!$A$1:$AF$37898,23,FALSE),VLOOKUP($A29,'K-Wallet'!$A$1:$M$5000,0,FALSE)),"NOT VALID")</f>
        <v>0</v>
      </c>
      <c r="Y29">
        <f>IFERROR(IFERROR(VLOOKUP($A29,'K-NETT'!$A$1:$AF$37898,26,FALSE),VLOOKUP($A29,'K-Wallet'!$A$1:$M$5000,0,FALSE)),"NOT VALID")</f>
        <v>3909650</v>
      </c>
      <c r="Z29">
        <f>IFERROR(IFERROR(VLOOKUP($A29,'K-NETT'!$A$1:$AF$37898,30,FALSE),VLOOKUP($A29,'K-Wallet'!$A$1:$M$5000,11,FALSE)),"NOT VALID")</f>
        <v>0</v>
      </c>
      <c r="AA29" s="31">
        <f t="shared" si="1"/>
        <v>0</v>
      </c>
    </row>
    <row r="30" spans="1:27" x14ac:dyDescent="0.25">
      <c r="A30" t="str">
        <f t="shared" si="0"/>
        <v>1498196428</v>
      </c>
      <c r="B30">
        <v>21</v>
      </c>
      <c r="C30">
        <v>1498196428</v>
      </c>
      <c r="D30" t="s">
        <v>42</v>
      </c>
      <c r="E30" t="s">
        <v>43</v>
      </c>
      <c r="F30">
        <v>490650</v>
      </c>
      <c r="G30" s="2">
        <v>44107</v>
      </c>
      <c r="H30" s="3">
        <v>0.39406249999999998</v>
      </c>
      <c r="I30" t="s">
        <v>44</v>
      </c>
      <c r="J30">
        <v>-80356092801</v>
      </c>
      <c r="K30" s="4" t="s">
        <v>101</v>
      </c>
      <c r="N30" t="str">
        <f>IFERROR(IFERROR(VLOOKUP($A30,'K-NETT'!$A$1:$AF$37898,1,FALSE),VLOOKUP($A30,'K-Wallet'!$A$1:$M$5000,1,FALSE)),"NOT VALID")</f>
        <v>1498196428</v>
      </c>
      <c r="O30" t="str">
        <f>IFERROR(IFERROR(VLOOKUP($A30,'K-NETT'!$A$1:$AF$37898,11,FALSE),VLOOKUP($A30,'K-Wallet'!$A$1:$M$5000,0,FALSE)),"NOT VALID")</f>
        <v>CNE2010001941</v>
      </c>
      <c r="P30" t="str">
        <f>IFERROR(IFERROR(VLOOKUP($A30,'K-NETT'!$A$1:$AF$37898,14,FALSE),VLOOKUP($A30,'K-Wallet'!$A$1:$M$5000,8,FALSE)),"NOT VALID")</f>
        <v>IDJTAXA06189</v>
      </c>
      <c r="Q30" t="str">
        <f>IFERROR(IFERROR(VLOOKUP($A30,'K-NETT'!$A$1:$AF$37898,15,FALSE),VLOOKUP($A30,'K-Wallet'!$A$1:$M$5000,9,FALSE)),"NOT VALID")</f>
        <v>AGUS MUCHODAR H</v>
      </c>
      <c r="R30">
        <f>IFERROR(IFERROR(VLOOKUP($A30,'K-NETT'!$A$1:$AF$37898,16,FALSE),VLOOKUP($A30,'K-Wallet'!$A$1:$M$5000,0,FALSE)),"NOT VALID")</f>
        <v>474000</v>
      </c>
      <c r="S30">
        <f>IFERROR(IFERROR(VLOOKUP($A30,'K-NETT'!$A$1:$AF$37898,17,FALSE),VLOOKUP($A30,'K-Wallet'!$A$1:$M$5000,0,FALSE)),"NOT VALID")</f>
        <v>6650</v>
      </c>
      <c r="T30">
        <f>IFERROR(IFERROR(VLOOKUP($A30,'K-NETT'!$A$1:$AF$37898,18,FALSE),VLOOKUP($A30,'K-Wallet'!$A$1:$M$5000,0,FALSE)),"NOT VALID")</f>
        <v>10000</v>
      </c>
      <c r="U30">
        <f>IFERROR(IFERROR(VLOOKUP($A30,'K-NETT'!$A$1:$AF$37898,19,FALSE),VLOOKUP($A30,'K-Wallet'!$A$1:$M$5000,0,FALSE)),"NOT VALID")</f>
        <v>0</v>
      </c>
      <c r="V30">
        <f>IFERROR(IFERROR(VLOOKUP($A30,'K-NETT'!$A$1:$AF$37898,20,FALSE),VLOOKUP($A30,'K-Wallet'!$A$1:$M$5000,0,FALSE)),"NOT VALID")</f>
        <v>0</v>
      </c>
      <c r="W30">
        <f>IFERROR(IFERROR(VLOOKUP($A30,'K-NETT'!$A$1:$AF$37898,22,FALSE),VLOOKUP($A30,'K-Wallet'!$A$1:$M$5000,0,FALSE)),"NOT VALID")</f>
        <v>0</v>
      </c>
      <c r="X30">
        <f>IFERROR(IFERROR(VLOOKUP($A30,'K-NETT'!$A$1:$AF$37898,23,FALSE),VLOOKUP($A30,'K-Wallet'!$A$1:$M$5000,0,FALSE)),"NOT VALID")</f>
        <v>0</v>
      </c>
      <c r="Y30">
        <f>IFERROR(IFERROR(VLOOKUP($A30,'K-NETT'!$A$1:$AF$37898,26,FALSE),VLOOKUP($A30,'K-Wallet'!$A$1:$M$5000,0,FALSE)),"NOT VALID")</f>
        <v>490650</v>
      </c>
      <c r="Z30">
        <f>IFERROR(IFERROR(VLOOKUP($A30,'K-NETT'!$A$1:$AF$37898,30,FALSE),VLOOKUP($A30,'K-Wallet'!$A$1:$M$5000,11,FALSE)),"NOT VALID")</f>
        <v>0</v>
      </c>
      <c r="AA30" s="31">
        <f t="shared" si="1"/>
        <v>0</v>
      </c>
    </row>
    <row r="31" spans="1:27" x14ac:dyDescent="0.25">
      <c r="A31" t="str">
        <f t="shared" si="0"/>
        <v>1984296544</v>
      </c>
      <c r="B31">
        <v>22</v>
      </c>
      <c r="C31">
        <v>1984296544</v>
      </c>
      <c r="D31" t="s">
        <v>42</v>
      </c>
      <c r="E31" t="s">
        <v>43</v>
      </c>
      <c r="F31">
        <v>1074650</v>
      </c>
      <c r="G31" s="2">
        <v>44107</v>
      </c>
      <c r="H31" s="3">
        <v>0.40074074074074079</v>
      </c>
      <c r="I31" t="s">
        <v>44</v>
      </c>
      <c r="J31">
        <v>-80358531901</v>
      </c>
      <c r="K31" s="4" t="s">
        <v>101</v>
      </c>
      <c r="N31" t="str">
        <f>IFERROR(IFERROR(VLOOKUP($A31,'K-NETT'!$A$1:$AF$37898,1,FALSE),VLOOKUP($A31,'K-Wallet'!$A$1:$M$5000,1,FALSE)),"NOT VALID")</f>
        <v>1984296544</v>
      </c>
      <c r="O31" t="str">
        <f>IFERROR(IFERROR(VLOOKUP($A31,'K-NETT'!$A$1:$AF$37898,11,FALSE),VLOOKUP($A31,'K-Wallet'!$A$1:$M$5000,0,FALSE)),"NOT VALID")</f>
        <v>CNE2010001945</v>
      </c>
      <c r="P31" t="str">
        <f>IFERROR(IFERROR(VLOOKUP($A31,'K-NETT'!$A$1:$AF$37898,14,FALSE),VLOOKUP($A31,'K-Wallet'!$A$1:$M$5000,8,FALSE)),"NOT VALID")</f>
        <v>IDJTBXA01037</v>
      </c>
      <c r="Q31" t="str">
        <f>IFERROR(IFERROR(VLOOKUP($A31,'K-NETT'!$A$1:$AF$37898,15,FALSE),VLOOKUP($A31,'K-Wallet'!$A$1:$M$5000,9,FALSE)),"NOT VALID")</f>
        <v>JAELANI</v>
      </c>
      <c r="R31">
        <f>IFERROR(IFERROR(VLOOKUP($A31,'K-NETT'!$A$1:$AF$37898,16,FALSE),VLOOKUP($A31,'K-Wallet'!$A$1:$M$5000,0,FALSE)),"NOT VALID")</f>
        <v>1039000</v>
      </c>
      <c r="S31">
        <f>IFERROR(IFERROR(VLOOKUP($A31,'K-NETT'!$A$1:$AF$37898,17,FALSE),VLOOKUP($A31,'K-Wallet'!$A$1:$M$5000,0,FALSE)),"NOT VALID")</f>
        <v>6650</v>
      </c>
      <c r="T31">
        <f>IFERROR(IFERROR(VLOOKUP($A31,'K-NETT'!$A$1:$AF$37898,18,FALSE),VLOOKUP($A31,'K-Wallet'!$A$1:$M$5000,0,FALSE)),"NOT VALID")</f>
        <v>29000</v>
      </c>
      <c r="U31">
        <f>IFERROR(IFERROR(VLOOKUP($A31,'K-NETT'!$A$1:$AF$37898,19,FALSE),VLOOKUP($A31,'K-Wallet'!$A$1:$M$5000,0,FALSE)),"NOT VALID")</f>
        <v>0</v>
      </c>
      <c r="V31">
        <f>IFERROR(IFERROR(VLOOKUP($A31,'K-NETT'!$A$1:$AF$37898,20,FALSE),VLOOKUP($A31,'K-Wallet'!$A$1:$M$5000,0,FALSE)),"NOT VALID")</f>
        <v>0</v>
      </c>
      <c r="W31">
        <f>IFERROR(IFERROR(VLOOKUP($A31,'K-NETT'!$A$1:$AF$37898,22,FALSE),VLOOKUP($A31,'K-Wallet'!$A$1:$M$5000,0,FALSE)),"NOT VALID")</f>
        <v>0</v>
      </c>
      <c r="X31">
        <f>IFERROR(IFERROR(VLOOKUP($A31,'K-NETT'!$A$1:$AF$37898,23,FALSE),VLOOKUP($A31,'K-Wallet'!$A$1:$M$5000,0,FALSE)),"NOT VALID")</f>
        <v>0</v>
      </c>
      <c r="Y31">
        <f>IFERROR(IFERROR(VLOOKUP($A31,'K-NETT'!$A$1:$AF$37898,26,FALSE),VLOOKUP($A31,'K-Wallet'!$A$1:$M$5000,0,FALSE)),"NOT VALID")</f>
        <v>1074650</v>
      </c>
      <c r="Z31">
        <f>IFERROR(IFERROR(VLOOKUP($A31,'K-NETT'!$A$1:$AF$37898,30,FALSE),VLOOKUP($A31,'K-Wallet'!$A$1:$M$5000,11,FALSE)),"NOT VALID")</f>
        <v>0</v>
      </c>
      <c r="AA31" s="31">
        <f t="shared" si="1"/>
        <v>0</v>
      </c>
    </row>
    <row r="32" spans="1:27" x14ac:dyDescent="0.25">
      <c r="A32" t="str">
        <f t="shared" si="0"/>
        <v>1512396721</v>
      </c>
      <c r="B32">
        <v>23</v>
      </c>
      <c r="C32">
        <v>1512396721</v>
      </c>
      <c r="D32" t="s">
        <v>42</v>
      </c>
      <c r="E32" t="s">
        <v>43</v>
      </c>
      <c r="F32">
        <v>196650</v>
      </c>
      <c r="G32" s="2">
        <v>44107</v>
      </c>
      <c r="H32" s="3">
        <v>0.4112615740740741</v>
      </c>
      <c r="I32" t="s">
        <v>44</v>
      </c>
      <c r="J32">
        <v>-80362666701</v>
      </c>
      <c r="K32" s="4" t="s">
        <v>101</v>
      </c>
      <c r="N32" t="str">
        <f>IFERROR(IFERROR(VLOOKUP($A32,'K-NETT'!$A$1:$AF$37898,1,FALSE),VLOOKUP($A32,'K-Wallet'!$A$1:$M$5000,1,FALSE)),"NOT VALID")</f>
        <v>1512396721</v>
      </c>
      <c r="O32" t="str">
        <f>IFERROR(IFERROR(VLOOKUP($A32,'K-NETT'!$A$1:$AF$37898,11,FALSE),VLOOKUP($A32,'K-Wallet'!$A$1:$M$5000,0,FALSE)),"NOT VALID")</f>
        <v>CNE2010001951</v>
      </c>
      <c r="P32" t="str">
        <f>IFERROR(IFERROR(VLOOKUP($A32,'K-NETT'!$A$1:$AF$37898,14,FALSE),VLOOKUP($A32,'K-Wallet'!$A$1:$M$5000,8,FALSE)),"NOT VALID")</f>
        <v>IDBNAJA07988</v>
      </c>
      <c r="Q32" t="str">
        <f>IFERROR(IFERROR(VLOOKUP($A32,'K-NETT'!$A$1:$AF$37898,15,FALSE),VLOOKUP($A32,'K-Wallet'!$A$1:$M$5000,9,FALSE)),"NOT VALID")</f>
        <v>CUCUM SUMARNI EKAGIRIARTI</v>
      </c>
      <c r="R32">
        <f>IFERROR(IFERROR(VLOOKUP($A32,'K-NETT'!$A$1:$AF$37898,16,FALSE),VLOOKUP($A32,'K-Wallet'!$A$1:$M$5000,0,FALSE)),"NOT VALID")</f>
        <v>182000</v>
      </c>
      <c r="S32">
        <f>IFERROR(IFERROR(VLOOKUP($A32,'K-NETT'!$A$1:$AF$37898,17,FALSE),VLOOKUP($A32,'K-Wallet'!$A$1:$M$5000,0,FALSE)),"NOT VALID")</f>
        <v>6650</v>
      </c>
      <c r="T32">
        <f>IFERROR(IFERROR(VLOOKUP($A32,'K-NETT'!$A$1:$AF$37898,18,FALSE),VLOOKUP($A32,'K-Wallet'!$A$1:$M$5000,0,FALSE)),"NOT VALID")</f>
        <v>8000</v>
      </c>
      <c r="U32">
        <f>IFERROR(IFERROR(VLOOKUP($A32,'K-NETT'!$A$1:$AF$37898,19,FALSE),VLOOKUP($A32,'K-Wallet'!$A$1:$M$5000,0,FALSE)),"NOT VALID")</f>
        <v>0</v>
      </c>
      <c r="V32">
        <f>IFERROR(IFERROR(VLOOKUP($A32,'K-NETT'!$A$1:$AF$37898,20,FALSE),VLOOKUP($A32,'K-Wallet'!$A$1:$M$5000,0,FALSE)),"NOT VALID")</f>
        <v>0</v>
      </c>
      <c r="W32">
        <f>IFERROR(IFERROR(VLOOKUP($A32,'K-NETT'!$A$1:$AF$37898,22,FALSE),VLOOKUP($A32,'K-Wallet'!$A$1:$M$5000,0,FALSE)),"NOT VALID")</f>
        <v>0</v>
      </c>
      <c r="X32">
        <f>IFERROR(IFERROR(VLOOKUP($A32,'K-NETT'!$A$1:$AF$37898,23,FALSE),VLOOKUP($A32,'K-Wallet'!$A$1:$M$5000,0,FALSE)),"NOT VALID")</f>
        <v>0</v>
      </c>
      <c r="Y32">
        <f>IFERROR(IFERROR(VLOOKUP($A32,'K-NETT'!$A$1:$AF$37898,26,FALSE),VLOOKUP($A32,'K-Wallet'!$A$1:$M$5000,0,FALSE)),"NOT VALID")</f>
        <v>196650</v>
      </c>
      <c r="Z32">
        <f>IFERROR(IFERROR(VLOOKUP($A32,'K-NETT'!$A$1:$AF$37898,30,FALSE),VLOOKUP($A32,'K-Wallet'!$A$1:$M$5000,11,FALSE)),"NOT VALID")</f>
        <v>0</v>
      </c>
      <c r="AA32" s="31">
        <f t="shared" si="1"/>
        <v>0</v>
      </c>
    </row>
    <row r="33" spans="1:27" x14ac:dyDescent="0.25">
      <c r="A33" t="str">
        <f t="shared" si="0"/>
        <v>1913396378</v>
      </c>
      <c r="B33">
        <v>24</v>
      </c>
      <c r="C33">
        <v>1913396378</v>
      </c>
      <c r="D33" t="s">
        <v>42</v>
      </c>
      <c r="E33" t="s">
        <v>43</v>
      </c>
      <c r="F33">
        <v>471650</v>
      </c>
      <c r="G33" s="2">
        <v>44107</v>
      </c>
      <c r="H33" s="3">
        <v>0.41134259259259259</v>
      </c>
      <c r="I33" t="s">
        <v>44</v>
      </c>
      <c r="J33">
        <v>-80362688201</v>
      </c>
      <c r="K33" s="4" t="s">
        <v>101</v>
      </c>
      <c r="N33" t="str">
        <f>IFERROR(IFERROR(VLOOKUP($A33,'K-NETT'!$A$1:$AF$37898,1,FALSE),VLOOKUP($A33,'K-Wallet'!$A$1:$M$5000,1,FALSE)),"NOT VALID")</f>
        <v>1913396378</v>
      </c>
      <c r="O33" t="str">
        <f>IFERROR(IFERROR(VLOOKUP($A33,'K-NETT'!$A$1:$AF$37898,11,FALSE),VLOOKUP($A33,'K-Wallet'!$A$1:$M$5000,0,FALSE)),"NOT VALID")</f>
        <v>CNE2010001952</v>
      </c>
      <c r="P33" t="str">
        <f>IFERROR(IFERROR(VLOOKUP($A33,'K-NETT'!$A$1:$AF$37898,14,FALSE),VLOOKUP($A33,'K-Wallet'!$A$1:$M$5000,8,FALSE)),"NOT VALID")</f>
        <v>IDNRAFA17755</v>
      </c>
      <c r="Q33" t="str">
        <f>IFERROR(IFERROR(VLOOKUP($A33,'K-NETT'!$A$1:$AF$37898,15,FALSE),VLOOKUP($A33,'K-Wallet'!$A$1:$M$5000,9,FALSE)),"NOT VALID")</f>
        <v>IMELDA SALESTINA RIBERU</v>
      </c>
      <c r="R33">
        <f>IFERROR(IFERROR(VLOOKUP($A33,'K-NETT'!$A$1:$AF$37898,16,FALSE),VLOOKUP($A33,'K-Wallet'!$A$1:$M$5000,0,FALSE)),"NOT VALID")</f>
        <v>449000</v>
      </c>
      <c r="S33">
        <f>IFERROR(IFERROR(VLOOKUP($A33,'K-NETT'!$A$1:$AF$37898,17,FALSE),VLOOKUP($A33,'K-Wallet'!$A$1:$M$5000,0,FALSE)),"NOT VALID")</f>
        <v>6650</v>
      </c>
      <c r="T33">
        <f>IFERROR(IFERROR(VLOOKUP($A33,'K-NETT'!$A$1:$AF$37898,18,FALSE),VLOOKUP($A33,'K-Wallet'!$A$1:$M$5000,0,FALSE)),"NOT VALID")</f>
        <v>16000</v>
      </c>
      <c r="U33">
        <f>IFERROR(IFERROR(VLOOKUP($A33,'K-NETT'!$A$1:$AF$37898,19,FALSE),VLOOKUP($A33,'K-Wallet'!$A$1:$M$5000,0,FALSE)),"NOT VALID")</f>
        <v>0</v>
      </c>
      <c r="V33">
        <f>IFERROR(IFERROR(VLOOKUP($A33,'K-NETT'!$A$1:$AF$37898,20,FALSE),VLOOKUP($A33,'K-Wallet'!$A$1:$M$5000,0,FALSE)),"NOT VALID")</f>
        <v>0</v>
      </c>
      <c r="W33">
        <f>IFERROR(IFERROR(VLOOKUP($A33,'K-NETT'!$A$1:$AF$37898,22,FALSE),VLOOKUP($A33,'K-Wallet'!$A$1:$M$5000,0,FALSE)),"NOT VALID")</f>
        <v>0</v>
      </c>
      <c r="X33">
        <f>IFERROR(IFERROR(VLOOKUP($A33,'K-NETT'!$A$1:$AF$37898,23,FALSE),VLOOKUP($A33,'K-Wallet'!$A$1:$M$5000,0,FALSE)),"NOT VALID")</f>
        <v>0</v>
      </c>
      <c r="Y33">
        <f>IFERROR(IFERROR(VLOOKUP($A33,'K-NETT'!$A$1:$AF$37898,26,FALSE),VLOOKUP($A33,'K-Wallet'!$A$1:$M$5000,0,FALSE)),"NOT VALID")</f>
        <v>471650</v>
      </c>
      <c r="Z33">
        <f>IFERROR(IFERROR(VLOOKUP($A33,'K-NETT'!$A$1:$AF$37898,30,FALSE),VLOOKUP($A33,'K-Wallet'!$A$1:$M$5000,11,FALSE)),"NOT VALID")</f>
        <v>0</v>
      </c>
      <c r="AA33" s="31">
        <f t="shared" si="1"/>
        <v>0</v>
      </c>
    </row>
    <row r="34" spans="1:27" x14ac:dyDescent="0.25">
      <c r="A34" t="str">
        <f t="shared" si="0"/>
        <v>1937396112</v>
      </c>
      <c r="B34">
        <v>25</v>
      </c>
      <c r="C34">
        <v>1937396112</v>
      </c>
      <c r="D34" t="s">
        <v>42</v>
      </c>
      <c r="E34" t="s">
        <v>43</v>
      </c>
      <c r="F34">
        <v>76650</v>
      </c>
      <c r="G34" s="2">
        <v>44107</v>
      </c>
      <c r="H34" s="3">
        <v>0.41517361111111112</v>
      </c>
      <c r="I34" t="s">
        <v>44</v>
      </c>
      <c r="J34">
        <v>-80364202301</v>
      </c>
      <c r="K34" s="4" t="s">
        <v>101</v>
      </c>
      <c r="N34" t="str">
        <f>IFERROR(IFERROR(VLOOKUP($A34,'K-NETT'!$A$1:$AF$37898,1,FALSE),VLOOKUP($A34,'K-Wallet'!$A$1:$M$5000,1,FALSE)),"NOT VALID")</f>
        <v>1937396112</v>
      </c>
      <c r="O34" t="str">
        <f>IFERROR(IFERROR(VLOOKUP($A34,'K-NETT'!$A$1:$AF$37898,11,FALSE),VLOOKUP($A34,'K-Wallet'!$A$1:$M$5000,0,FALSE)),"NOT VALID")</f>
        <v>MME2010001956</v>
      </c>
      <c r="P34" t="str">
        <f>IFERROR(IFERROR(VLOOKUP($A34,'K-NETT'!$A$1:$AF$37898,14,FALSE),VLOOKUP($A34,'K-Wallet'!$A$1:$M$5000,8,FALSE)),"NOT VALID")</f>
        <v>IDSPAFA00960</v>
      </c>
      <c r="Q34" t="str">
        <f>IFERROR(IFERROR(VLOOKUP($A34,'K-NETT'!$A$1:$AF$37898,15,FALSE),VLOOKUP($A34,'K-Wallet'!$A$1:$M$5000,9,FALSE)),"NOT VALID")</f>
        <v>DARMA YUNITA</v>
      </c>
      <c r="R34">
        <f>IFERROR(IFERROR(VLOOKUP($A34,'K-NETT'!$A$1:$AF$37898,16,FALSE),VLOOKUP($A34,'K-Wallet'!$A$1:$M$5000,0,FALSE)),"NOT VALID")</f>
        <v>70000</v>
      </c>
      <c r="S34">
        <f>IFERROR(IFERROR(VLOOKUP($A34,'K-NETT'!$A$1:$AF$37898,17,FALSE),VLOOKUP($A34,'K-Wallet'!$A$1:$M$5000,0,FALSE)),"NOT VALID")</f>
        <v>6650</v>
      </c>
      <c r="T34">
        <f>IFERROR(IFERROR(VLOOKUP($A34,'K-NETT'!$A$1:$AF$37898,18,FALSE),VLOOKUP($A34,'K-Wallet'!$A$1:$M$5000,0,FALSE)),"NOT VALID")</f>
        <v>0</v>
      </c>
      <c r="U34">
        <f>IFERROR(IFERROR(VLOOKUP($A34,'K-NETT'!$A$1:$AF$37898,19,FALSE),VLOOKUP($A34,'K-Wallet'!$A$1:$M$5000,0,FALSE)),"NOT VALID")</f>
        <v>0</v>
      </c>
      <c r="V34">
        <f>IFERROR(IFERROR(VLOOKUP($A34,'K-NETT'!$A$1:$AF$37898,20,FALSE),VLOOKUP($A34,'K-Wallet'!$A$1:$M$5000,0,FALSE)),"NOT VALID")</f>
        <v>0</v>
      </c>
      <c r="W34">
        <f>IFERROR(IFERROR(VLOOKUP($A34,'K-NETT'!$A$1:$AF$37898,22,FALSE),VLOOKUP($A34,'K-Wallet'!$A$1:$M$5000,0,FALSE)),"NOT VALID")</f>
        <v>0</v>
      </c>
      <c r="X34">
        <f>IFERROR(IFERROR(VLOOKUP($A34,'K-NETT'!$A$1:$AF$37898,23,FALSE),VLOOKUP($A34,'K-Wallet'!$A$1:$M$5000,0,FALSE)),"NOT VALID")</f>
        <v>0</v>
      </c>
      <c r="Y34">
        <f>IFERROR(IFERROR(VLOOKUP($A34,'K-NETT'!$A$1:$AF$37898,26,FALSE),VLOOKUP($A34,'K-Wallet'!$A$1:$M$5000,0,FALSE)),"NOT VALID")</f>
        <v>76650</v>
      </c>
      <c r="Z34">
        <f>IFERROR(IFERROR(VLOOKUP($A34,'K-NETT'!$A$1:$AF$37898,30,FALSE),VLOOKUP($A34,'K-Wallet'!$A$1:$M$5000,11,FALSE)),"NOT VALID")</f>
        <v>0</v>
      </c>
      <c r="AA34" s="31">
        <f t="shared" si="1"/>
        <v>0</v>
      </c>
    </row>
    <row r="35" spans="1:27" x14ac:dyDescent="0.25">
      <c r="A35" t="str">
        <f t="shared" si="0"/>
        <v>1846596981</v>
      </c>
      <c r="B35">
        <v>26</v>
      </c>
      <c r="C35">
        <v>1846596981</v>
      </c>
      <c r="D35" t="s">
        <v>42</v>
      </c>
      <c r="E35" t="s">
        <v>43</v>
      </c>
      <c r="F35">
        <v>56650</v>
      </c>
      <c r="G35" s="2">
        <v>44107</v>
      </c>
      <c r="H35" s="3">
        <v>0.43656249999999996</v>
      </c>
      <c r="I35" t="s">
        <v>44</v>
      </c>
      <c r="J35">
        <v>-80373254501</v>
      </c>
      <c r="K35" s="4" t="s">
        <v>101</v>
      </c>
      <c r="N35" t="str">
        <f>IFERROR(IFERROR(VLOOKUP($A35,'K-NETT'!$A$1:$AF$37898,1,FALSE),VLOOKUP($A35,'K-Wallet'!$A$1:$M$5000,1,FALSE)),"NOT VALID")</f>
        <v>1846596981</v>
      </c>
      <c r="O35" t="str">
        <f>IFERROR(IFERROR(VLOOKUP($A35,'K-NETT'!$A$1:$AF$37898,11,FALSE),VLOOKUP($A35,'K-Wallet'!$A$1:$M$5000,0,FALSE)),"NOT VALID")</f>
        <v>MME2010001983</v>
      </c>
      <c r="P35" t="str">
        <f>IFERROR(IFERROR(VLOOKUP($A35,'K-NETT'!$A$1:$AF$37898,14,FALSE),VLOOKUP($A35,'K-Wallet'!$A$1:$M$5000,8,FALSE)),"NOT VALID")</f>
        <v>IDJTBHA22933</v>
      </c>
      <c r="Q35" t="str">
        <f>IFERROR(IFERROR(VLOOKUP($A35,'K-NETT'!$A$1:$AF$37898,15,FALSE),VLOOKUP($A35,'K-Wallet'!$A$1:$M$5000,9,FALSE)),"NOT VALID")</f>
        <v>TABITA IMMANUEL TATA</v>
      </c>
      <c r="R35">
        <f>IFERROR(IFERROR(VLOOKUP($A35,'K-NETT'!$A$1:$AF$37898,16,FALSE),VLOOKUP($A35,'K-Wallet'!$A$1:$M$5000,0,FALSE)),"NOT VALID")</f>
        <v>50000</v>
      </c>
      <c r="S35">
        <f>IFERROR(IFERROR(VLOOKUP($A35,'K-NETT'!$A$1:$AF$37898,17,FALSE),VLOOKUP($A35,'K-Wallet'!$A$1:$M$5000,0,FALSE)),"NOT VALID")</f>
        <v>6650</v>
      </c>
      <c r="T35">
        <f>IFERROR(IFERROR(VLOOKUP($A35,'K-NETT'!$A$1:$AF$37898,18,FALSE),VLOOKUP($A35,'K-Wallet'!$A$1:$M$5000,0,FALSE)),"NOT VALID")</f>
        <v>0</v>
      </c>
      <c r="U35">
        <f>IFERROR(IFERROR(VLOOKUP($A35,'K-NETT'!$A$1:$AF$37898,19,FALSE),VLOOKUP($A35,'K-Wallet'!$A$1:$M$5000,0,FALSE)),"NOT VALID")</f>
        <v>0</v>
      </c>
      <c r="V35">
        <f>IFERROR(IFERROR(VLOOKUP($A35,'K-NETT'!$A$1:$AF$37898,20,FALSE),VLOOKUP($A35,'K-Wallet'!$A$1:$M$5000,0,FALSE)),"NOT VALID")</f>
        <v>0</v>
      </c>
      <c r="W35">
        <f>IFERROR(IFERROR(VLOOKUP($A35,'K-NETT'!$A$1:$AF$37898,22,FALSE),VLOOKUP($A35,'K-Wallet'!$A$1:$M$5000,0,FALSE)),"NOT VALID")</f>
        <v>0</v>
      </c>
      <c r="X35">
        <f>IFERROR(IFERROR(VLOOKUP($A35,'K-NETT'!$A$1:$AF$37898,23,FALSE),VLOOKUP($A35,'K-Wallet'!$A$1:$M$5000,0,FALSE)),"NOT VALID")</f>
        <v>0</v>
      </c>
      <c r="Y35">
        <f>IFERROR(IFERROR(VLOOKUP($A35,'K-NETT'!$A$1:$AF$37898,26,FALSE),VLOOKUP($A35,'K-Wallet'!$A$1:$M$5000,0,FALSE)),"NOT VALID")</f>
        <v>56650</v>
      </c>
      <c r="Z35">
        <f>IFERROR(IFERROR(VLOOKUP($A35,'K-NETT'!$A$1:$AF$37898,30,FALSE),VLOOKUP($A35,'K-Wallet'!$A$1:$M$5000,11,FALSE)),"NOT VALID")</f>
        <v>0</v>
      </c>
      <c r="AA35" s="31">
        <f t="shared" si="1"/>
        <v>0</v>
      </c>
    </row>
    <row r="36" spans="1:27" x14ac:dyDescent="0.25">
      <c r="A36" t="str">
        <f t="shared" si="0"/>
        <v>1006596806</v>
      </c>
      <c r="B36">
        <v>27</v>
      </c>
      <c r="C36">
        <v>1006596806</v>
      </c>
      <c r="D36" t="s">
        <v>42</v>
      </c>
      <c r="E36" t="s">
        <v>43</v>
      </c>
      <c r="F36">
        <v>56650</v>
      </c>
      <c r="G36" s="2">
        <v>44107</v>
      </c>
      <c r="H36" s="3">
        <v>0.43843750000000004</v>
      </c>
      <c r="I36" t="s">
        <v>44</v>
      </c>
      <c r="J36">
        <v>-80373958101</v>
      </c>
      <c r="K36" s="4" t="s">
        <v>101</v>
      </c>
      <c r="N36" t="str">
        <f>IFERROR(IFERROR(VLOOKUP($A36,'K-NETT'!$A$1:$AF$37898,1,FALSE),VLOOKUP($A36,'K-Wallet'!$A$1:$M$5000,1,FALSE)),"NOT VALID")</f>
        <v>1006596806</v>
      </c>
      <c r="O36" t="str">
        <f>IFERROR(IFERROR(VLOOKUP($A36,'K-NETT'!$A$1:$AF$37898,11,FALSE),VLOOKUP($A36,'K-Wallet'!$A$1:$M$5000,0,FALSE)),"NOT VALID")</f>
        <v>MME2010001984</v>
      </c>
      <c r="P36" t="str">
        <f>IFERROR(IFERROR(VLOOKUP($A36,'K-NETT'!$A$1:$AF$37898,14,FALSE),VLOOKUP($A36,'K-Wallet'!$A$1:$M$5000,8,FALSE)),"NOT VALID")</f>
        <v>IDJRAAA19960</v>
      </c>
      <c r="Q36" t="str">
        <f>IFERROR(IFERROR(VLOOKUP($A36,'K-NETT'!$A$1:$AF$37898,15,FALSE),VLOOKUP($A36,'K-Wallet'!$A$1:$M$5000,9,FALSE)),"NOT VALID")</f>
        <v>SRI WAHYUNI</v>
      </c>
      <c r="R36">
        <f>IFERROR(IFERROR(VLOOKUP($A36,'K-NETT'!$A$1:$AF$37898,16,FALSE),VLOOKUP($A36,'K-Wallet'!$A$1:$M$5000,0,FALSE)),"NOT VALID")</f>
        <v>50000</v>
      </c>
      <c r="S36">
        <f>IFERROR(IFERROR(VLOOKUP($A36,'K-NETT'!$A$1:$AF$37898,17,FALSE),VLOOKUP($A36,'K-Wallet'!$A$1:$M$5000,0,FALSE)),"NOT VALID")</f>
        <v>6650</v>
      </c>
      <c r="T36">
        <f>IFERROR(IFERROR(VLOOKUP($A36,'K-NETT'!$A$1:$AF$37898,18,FALSE),VLOOKUP($A36,'K-Wallet'!$A$1:$M$5000,0,FALSE)),"NOT VALID")</f>
        <v>0</v>
      </c>
      <c r="U36">
        <f>IFERROR(IFERROR(VLOOKUP($A36,'K-NETT'!$A$1:$AF$37898,19,FALSE),VLOOKUP($A36,'K-Wallet'!$A$1:$M$5000,0,FALSE)),"NOT VALID")</f>
        <v>0</v>
      </c>
      <c r="V36">
        <f>IFERROR(IFERROR(VLOOKUP($A36,'K-NETT'!$A$1:$AF$37898,20,FALSE),VLOOKUP($A36,'K-Wallet'!$A$1:$M$5000,0,FALSE)),"NOT VALID")</f>
        <v>0</v>
      </c>
      <c r="W36">
        <f>IFERROR(IFERROR(VLOOKUP($A36,'K-NETT'!$A$1:$AF$37898,22,FALSE),VLOOKUP($A36,'K-Wallet'!$A$1:$M$5000,0,FALSE)),"NOT VALID")</f>
        <v>0</v>
      </c>
      <c r="X36">
        <f>IFERROR(IFERROR(VLOOKUP($A36,'K-NETT'!$A$1:$AF$37898,23,FALSE),VLOOKUP($A36,'K-Wallet'!$A$1:$M$5000,0,FALSE)),"NOT VALID")</f>
        <v>0</v>
      </c>
      <c r="Y36">
        <f>IFERROR(IFERROR(VLOOKUP($A36,'K-NETT'!$A$1:$AF$37898,26,FALSE),VLOOKUP($A36,'K-Wallet'!$A$1:$M$5000,0,FALSE)),"NOT VALID")</f>
        <v>56650</v>
      </c>
      <c r="Z36">
        <f>IFERROR(IFERROR(VLOOKUP($A36,'K-NETT'!$A$1:$AF$37898,30,FALSE),VLOOKUP($A36,'K-Wallet'!$A$1:$M$5000,11,FALSE)),"NOT VALID")</f>
        <v>0</v>
      </c>
      <c r="AA36" s="31">
        <f t="shared" si="1"/>
        <v>0</v>
      </c>
    </row>
    <row r="37" spans="1:27" x14ac:dyDescent="0.25">
      <c r="A37" t="str">
        <f t="shared" si="0"/>
        <v>1927596129</v>
      </c>
      <c r="B37">
        <v>28</v>
      </c>
      <c r="C37">
        <v>1927596129</v>
      </c>
      <c r="D37" t="s">
        <v>42</v>
      </c>
      <c r="E37" t="s">
        <v>43</v>
      </c>
      <c r="F37">
        <v>56650</v>
      </c>
      <c r="G37" s="2">
        <v>44107</v>
      </c>
      <c r="H37" s="3">
        <v>0.43971064814814814</v>
      </c>
      <c r="I37" t="s">
        <v>17137</v>
      </c>
      <c r="J37">
        <v>-80374557601</v>
      </c>
      <c r="K37" s="4" t="s">
        <v>101</v>
      </c>
      <c r="N37" t="str">
        <f>IFERROR(IFERROR(VLOOKUP($A37,'K-NETT'!$A$1:$AF$37898,1,FALSE),VLOOKUP($A37,'K-Wallet'!$A$1:$M$5000,1,FALSE)),"NOT VALID")</f>
        <v>1927596129</v>
      </c>
      <c r="O37" t="str">
        <f>IFERROR(IFERROR(VLOOKUP($A37,'K-NETT'!$A$1:$AF$37898,11,FALSE),VLOOKUP($A37,'K-Wallet'!$A$1:$M$5000,0,FALSE)),"NOT VALID")</f>
        <v>MME2010001986</v>
      </c>
      <c r="P37" t="str">
        <f>IFERROR(IFERROR(VLOOKUP($A37,'K-NETT'!$A$1:$AF$37898,14,FALSE),VLOOKUP($A37,'K-Wallet'!$A$1:$M$5000,8,FALSE)),"NOT VALID")</f>
        <v>IDJTBSA04335</v>
      </c>
      <c r="Q37" t="str">
        <f>IFERROR(IFERROR(VLOOKUP($A37,'K-NETT'!$A$1:$AF$37898,15,FALSE),VLOOKUP($A37,'K-Wallet'!$A$1:$M$5000,9,FALSE)),"NOT VALID")</f>
        <v>KURNIASIH</v>
      </c>
      <c r="R37">
        <f>IFERROR(IFERROR(VLOOKUP($A37,'K-NETT'!$A$1:$AF$37898,16,FALSE),VLOOKUP($A37,'K-Wallet'!$A$1:$M$5000,0,FALSE)),"NOT VALID")</f>
        <v>50000</v>
      </c>
      <c r="S37">
        <f>IFERROR(IFERROR(VLOOKUP($A37,'K-NETT'!$A$1:$AF$37898,17,FALSE),VLOOKUP($A37,'K-Wallet'!$A$1:$M$5000,0,FALSE)),"NOT VALID")</f>
        <v>6650</v>
      </c>
      <c r="T37">
        <f>IFERROR(IFERROR(VLOOKUP($A37,'K-NETT'!$A$1:$AF$37898,18,FALSE),VLOOKUP($A37,'K-Wallet'!$A$1:$M$5000,0,FALSE)),"NOT VALID")</f>
        <v>0</v>
      </c>
      <c r="U37">
        <f>IFERROR(IFERROR(VLOOKUP($A37,'K-NETT'!$A$1:$AF$37898,19,FALSE),VLOOKUP($A37,'K-Wallet'!$A$1:$M$5000,0,FALSE)),"NOT VALID")</f>
        <v>0</v>
      </c>
      <c r="V37">
        <f>IFERROR(IFERROR(VLOOKUP($A37,'K-NETT'!$A$1:$AF$37898,20,FALSE),VLOOKUP($A37,'K-Wallet'!$A$1:$M$5000,0,FALSE)),"NOT VALID")</f>
        <v>0</v>
      </c>
      <c r="W37">
        <f>IFERROR(IFERROR(VLOOKUP($A37,'K-NETT'!$A$1:$AF$37898,22,FALSE),VLOOKUP($A37,'K-Wallet'!$A$1:$M$5000,0,FALSE)),"NOT VALID")</f>
        <v>0</v>
      </c>
      <c r="X37">
        <f>IFERROR(IFERROR(VLOOKUP($A37,'K-NETT'!$A$1:$AF$37898,23,FALSE),VLOOKUP($A37,'K-Wallet'!$A$1:$M$5000,0,FALSE)),"NOT VALID")</f>
        <v>0</v>
      </c>
      <c r="Y37">
        <f>IFERROR(IFERROR(VLOOKUP($A37,'K-NETT'!$A$1:$AF$37898,26,FALSE),VLOOKUP($A37,'K-Wallet'!$A$1:$M$5000,0,FALSE)),"NOT VALID")</f>
        <v>56650</v>
      </c>
      <c r="Z37">
        <f>IFERROR(IFERROR(VLOOKUP($A37,'K-NETT'!$A$1:$AF$37898,30,FALSE),VLOOKUP($A37,'K-Wallet'!$A$1:$M$5000,11,FALSE)),"NOT VALID")</f>
        <v>0</v>
      </c>
      <c r="AA37" s="31">
        <f t="shared" si="1"/>
        <v>0</v>
      </c>
    </row>
    <row r="38" spans="1:27" x14ac:dyDescent="0.25">
      <c r="A38" t="str">
        <f t="shared" si="0"/>
        <v>1033696399</v>
      </c>
      <c r="B38">
        <v>29</v>
      </c>
      <c r="C38">
        <v>1033696399</v>
      </c>
      <c r="D38" t="s">
        <v>42</v>
      </c>
      <c r="E38" t="s">
        <v>43</v>
      </c>
      <c r="F38">
        <v>56650</v>
      </c>
      <c r="G38" s="2">
        <v>44107</v>
      </c>
      <c r="H38" s="3">
        <v>0.44527777777777783</v>
      </c>
      <c r="I38" t="s">
        <v>17138</v>
      </c>
      <c r="J38">
        <v>-80377024101</v>
      </c>
      <c r="K38" s="4" t="s">
        <v>101</v>
      </c>
      <c r="N38" t="str">
        <f>IFERROR(IFERROR(VLOOKUP($A38,'K-NETT'!$A$1:$AF$37898,1,FALSE),VLOOKUP($A38,'K-Wallet'!$A$1:$M$5000,1,FALSE)),"NOT VALID")</f>
        <v>1033696399</v>
      </c>
      <c r="O38" t="str">
        <f>IFERROR(IFERROR(VLOOKUP($A38,'K-NETT'!$A$1:$AF$37898,11,FALSE),VLOOKUP($A38,'K-Wallet'!$A$1:$M$5000,0,FALSE)),"NOT VALID")</f>
        <v>MME2010001988</v>
      </c>
      <c r="P38" t="str">
        <f>IFERROR(IFERROR(VLOOKUP($A38,'K-NETT'!$A$1:$AF$37898,14,FALSE),VLOOKUP($A38,'K-Wallet'!$A$1:$M$5000,8,FALSE)),"NOT VALID")</f>
        <v>IDSPAAB43711</v>
      </c>
      <c r="Q38" t="str">
        <f>IFERROR(IFERROR(VLOOKUP($A38,'K-NETT'!$A$1:$AF$37898,15,FALSE),VLOOKUP($A38,'K-Wallet'!$A$1:$M$5000,9,FALSE)),"NOT VALID")</f>
        <v>ASEP DADAN SUMARNA</v>
      </c>
      <c r="R38">
        <f>IFERROR(IFERROR(VLOOKUP($A38,'K-NETT'!$A$1:$AF$37898,16,FALSE),VLOOKUP($A38,'K-Wallet'!$A$1:$M$5000,0,FALSE)),"NOT VALID")</f>
        <v>50000</v>
      </c>
      <c r="S38">
        <f>IFERROR(IFERROR(VLOOKUP($A38,'K-NETT'!$A$1:$AF$37898,17,FALSE),VLOOKUP($A38,'K-Wallet'!$A$1:$M$5000,0,FALSE)),"NOT VALID")</f>
        <v>6650</v>
      </c>
      <c r="T38">
        <f>IFERROR(IFERROR(VLOOKUP($A38,'K-NETT'!$A$1:$AF$37898,18,FALSE),VLOOKUP($A38,'K-Wallet'!$A$1:$M$5000,0,FALSE)),"NOT VALID")</f>
        <v>0</v>
      </c>
      <c r="U38">
        <f>IFERROR(IFERROR(VLOOKUP($A38,'K-NETT'!$A$1:$AF$37898,19,FALSE),VLOOKUP($A38,'K-Wallet'!$A$1:$M$5000,0,FALSE)),"NOT VALID")</f>
        <v>0</v>
      </c>
      <c r="V38">
        <f>IFERROR(IFERROR(VLOOKUP($A38,'K-NETT'!$A$1:$AF$37898,20,FALSE),VLOOKUP($A38,'K-Wallet'!$A$1:$M$5000,0,FALSE)),"NOT VALID")</f>
        <v>0</v>
      </c>
      <c r="W38">
        <f>IFERROR(IFERROR(VLOOKUP($A38,'K-NETT'!$A$1:$AF$37898,22,FALSE),VLOOKUP($A38,'K-Wallet'!$A$1:$M$5000,0,FALSE)),"NOT VALID")</f>
        <v>0</v>
      </c>
      <c r="X38">
        <f>IFERROR(IFERROR(VLOOKUP($A38,'K-NETT'!$A$1:$AF$37898,23,FALSE),VLOOKUP($A38,'K-Wallet'!$A$1:$M$5000,0,FALSE)),"NOT VALID")</f>
        <v>0</v>
      </c>
      <c r="Y38">
        <f>IFERROR(IFERROR(VLOOKUP($A38,'K-NETT'!$A$1:$AF$37898,26,FALSE),VLOOKUP($A38,'K-Wallet'!$A$1:$M$5000,0,FALSE)),"NOT VALID")</f>
        <v>56650</v>
      </c>
      <c r="Z38">
        <f>IFERROR(IFERROR(VLOOKUP($A38,'K-NETT'!$A$1:$AF$37898,30,FALSE),VLOOKUP($A38,'K-Wallet'!$A$1:$M$5000,11,FALSE)),"NOT VALID")</f>
        <v>0</v>
      </c>
      <c r="AA38" s="31">
        <f t="shared" si="1"/>
        <v>0</v>
      </c>
    </row>
    <row r="39" spans="1:27" x14ac:dyDescent="0.25">
      <c r="A39" t="str">
        <f t="shared" si="0"/>
        <v>1406696706</v>
      </c>
      <c r="B39">
        <v>30</v>
      </c>
      <c r="C39">
        <v>1406696706</v>
      </c>
      <c r="D39" t="s">
        <v>42</v>
      </c>
      <c r="E39" t="s">
        <v>43</v>
      </c>
      <c r="F39">
        <v>56650</v>
      </c>
      <c r="G39" s="2">
        <v>44107</v>
      </c>
      <c r="H39" s="3">
        <v>0.44745370370370369</v>
      </c>
      <c r="I39" t="s">
        <v>44</v>
      </c>
      <c r="J39">
        <v>-80378047201</v>
      </c>
      <c r="K39" s="4" t="s">
        <v>101</v>
      </c>
      <c r="N39" t="str">
        <f>IFERROR(IFERROR(VLOOKUP($A39,'K-NETT'!$A$1:$AF$37898,1,FALSE),VLOOKUP($A39,'K-Wallet'!$A$1:$M$5000,1,FALSE)),"NOT VALID")</f>
        <v>1406696706</v>
      </c>
      <c r="O39" t="str">
        <f>IFERROR(IFERROR(VLOOKUP($A39,'K-NETT'!$A$1:$AF$37898,11,FALSE),VLOOKUP($A39,'K-Wallet'!$A$1:$M$5000,0,FALSE)),"NOT VALID")</f>
        <v>MME2010001991</v>
      </c>
      <c r="P39" t="str">
        <f>IFERROR(IFERROR(VLOOKUP($A39,'K-NETT'!$A$1:$AF$37898,14,FALSE),VLOOKUP($A39,'K-Wallet'!$A$1:$M$5000,8,FALSE)),"NOT VALID")</f>
        <v>IDJTBHA22934</v>
      </c>
      <c r="Q39" t="str">
        <f>IFERROR(IFERROR(VLOOKUP($A39,'K-NETT'!$A$1:$AF$37898,15,FALSE),VLOOKUP($A39,'K-Wallet'!$A$1:$M$5000,9,FALSE)),"NOT VALID")</f>
        <v>ACAH</v>
      </c>
      <c r="R39">
        <f>IFERROR(IFERROR(VLOOKUP($A39,'K-NETT'!$A$1:$AF$37898,16,FALSE),VLOOKUP($A39,'K-Wallet'!$A$1:$M$5000,0,FALSE)),"NOT VALID")</f>
        <v>50000</v>
      </c>
      <c r="S39">
        <f>IFERROR(IFERROR(VLOOKUP($A39,'K-NETT'!$A$1:$AF$37898,17,FALSE),VLOOKUP($A39,'K-Wallet'!$A$1:$M$5000,0,FALSE)),"NOT VALID")</f>
        <v>6650</v>
      </c>
      <c r="T39">
        <f>IFERROR(IFERROR(VLOOKUP($A39,'K-NETT'!$A$1:$AF$37898,18,FALSE),VLOOKUP($A39,'K-Wallet'!$A$1:$M$5000,0,FALSE)),"NOT VALID")</f>
        <v>0</v>
      </c>
      <c r="U39">
        <f>IFERROR(IFERROR(VLOOKUP($A39,'K-NETT'!$A$1:$AF$37898,19,FALSE),VLOOKUP($A39,'K-Wallet'!$A$1:$M$5000,0,FALSE)),"NOT VALID")</f>
        <v>0</v>
      </c>
      <c r="V39">
        <f>IFERROR(IFERROR(VLOOKUP($A39,'K-NETT'!$A$1:$AF$37898,20,FALSE),VLOOKUP($A39,'K-Wallet'!$A$1:$M$5000,0,FALSE)),"NOT VALID")</f>
        <v>0</v>
      </c>
      <c r="W39">
        <f>IFERROR(IFERROR(VLOOKUP($A39,'K-NETT'!$A$1:$AF$37898,22,FALSE),VLOOKUP($A39,'K-Wallet'!$A$1:$M$5000,0,FALSE)),"NOT VALID")</f>
        <v>0</v>
      </c>
      <c r="X39">
        <f>IFERROR(IFERROR(VLOOKUP($A39,'K-NETT'!$A$1:$AF$37898,23,FALSE),VLOOKUP($A39,'K-Wallet'!$A$1:$M$5000,0,FALSE)),"NOT VALID")</f>
        <v>0</v>
      </c>
      <c r="Y39">
        <f>IFERROR(IFERROR(VLOOKUP($A39,'K-NETT'!$A$1:$AF$37898,26,FALSE),VLOOKUP($A39,'K-Wallet'!$A$1:$M$5000,0,FALSE)),"NOT VALID")</f>
        <v>56650</v>
      </c>
      <c r="Z39">
        <f>IFERROR(IFERROR(VLOOKUP($A39,'K-NETT'!$A$1:$AF$37898,30,FALSE),VLOOKUP($A39,'K-Wallet'!$A$1:$M$5000,11,FALSE)),"NOT VALID")</f>
        <v>0</v>
      </c>
      <c r="AA39" s="31">
        <f t="shared" si="1"/>
        <v>0</v>
      </c>
    </row>
    <row r="40" spans="1:27" x14ac:dyDescent="0.25">
      <c r="A40" t="str">
        <f t="shared" si="0"/>
        <v>1047696746</v>
      </c>
      <c r="B40">
        <v>31</v>
      </c>
      <c r="C40">
        <v>1047696746</v>
      </c>
      <c r="D40" t="s">
        <v>42</v>
      </c>
      <c r="E40" t="s">
        <v>43</v>
      </c>
      <c r="F40">
        <v>480650</v>
      </c>
      <c r="G40" s="2">
        <v>44107</v>
      </c>
      <c r="H40" s="3">
        <v>0.45013888888888887</v>
      </c>
      <c r="I40" t="s">
        <v>44</v>
      </c>
      <c r="J40">
        <v>-80379145601</v>
      </c>
      <c r="K40" s="4" t="s">
        <v>101</v>
      </c>
      <c r="N40" t="str">
        <f>IFERROR(IFERROR(VLOOKUP($A40,'K-NETT'!$A$1:$AF$37898,1,FALSE),VLOOKUP($A40,'K-Wallet'!$A$1:$M$5000,1,FALSE)),"NOT VALID")</f>
        <v>1047696746</v>
      </c>
      <c r="O40" t="str">
        <f>IFERROR(IFERROR(VLOOKUP($A40,'K-NETT'!$A$1:$AF$37898,11,FALSE),VLOOKUP($A40,'K-Wallet'!$A$1:$M$5000,0,FALSE)),"NOT VALID")</f>
        <v>CNE2010001992</v>
      </c>
      <c r="P40" t="str">
        <f>IFERROR(IFERROR(VLOOKUP($A40,'K-NETT'!$A$1:$AF$37898,14,FALSE),VLOOKUP($A40,'K-Wallet'!$A$1:$M$5000,8,FALSE)),"NOT VALID")</f>
        <v>IDJHAKA03166</v>
      </c>
      <c r="Q40" t="str">
        <f>IFERROR(IFERROR(VLOOKUP($A40,'K-NETT'!$A$1:$AF$37898,15,FALSE),VLOOKUP($A40,'K-Wallet'!$A$1:$M$5000,9,FALSE)),"NOT VALID")</f>
        <v>DEBBY FITRIANI SEPTI ASTUTI</v>
      </c>
      <c r="R40">
        <f>IFERROR(IFERROR(VLOOKUP($A40,'K-NETT'!$A$1:$AF$37898,16,FALSE),VLOOKUP($A40,'K-Wallet'!$A$1:$M$5000,0,FALSE)),"NOT VALID")</f>
        <v>474000</v>
      </c>
      <c r="S40">
        <f>IFERROR(IFERROR(VLOOKUP($A40,'K-NETT'!$A$1:$AF$37898,17,FALSE),VLOOKUP($A40,'K-Wallet'!$A$1:$M$5000,0,FALSE)),"NOT VALID")</f>
        <v>6650</v>
      </c>
      <c r="T40">
        <f>IFERROR(IFERROR(VLOOKUP($A40,'K-NETT'!$A$1:$AF$37898,18,FALSE),VLOOKUP($A40,'K-Wallet'!$A$1:$M$5000,0,FALSE)),"NOT VALID")</f>
        <v>0</v>
      </c>
      <c r="U40">
        <f>IFERROR(IFERROR(VLOOKUP($A40,'K-NETT'!$A$1:$AF$37898,19,FALSE),VLOOKUP($A40,'K-Wallet'!$A$1:$M$5000,0,FALSE)),"NOT VALID")</f>
        <v>0</v>
      </c>
      <c r="V40">
        <f>IFERROR(IFERROR(VLOOKUP($A40,'K-NETT'!$A$1:$AF$37898,20,FALSE),VLOOKUP($A40,'K-Wallet'!$A$1:$M$5000,0,FALSE)),"NOT VALID")</f>
        <v>0</v>
      </c>
      <c r="W40">
        <f>IFERROR(IFERROR(VLOOKUP($A40,'K-NETT'!$A$1:$AF$37898,22,FALSE),VLOOKUP($A40,'K-Wallet'!$A$1:$M$5000,0,FALSE)),"NOT VALID")</f>
        <v>0</v>
      </c>
      <c r="X40">
        <f>IFERROR(IFERROR(VLOOKUP($A40,'K-NETT'!$A$1:$AF$37898,23,FALSE),VLOOKUP($A40,'K-Wallet'!$A$1:$M$5000,0,FALSE)),"NOT VALID")</f>
        <v>0</v>
      </c>
      <c r="Y40">
        <f>IFERROR(IFERROR(VLOOKUP($A40,'K-NETT'!$A$1:$AF$37898,26,FALSE),VLOOKUP($A40,'K-Wallet'!$A$1:$M$5000,0,FALSE)),"NOT VALID")</f>
        <v>480650</v>
      </c>
      <c r="Z40">
        <f>IFERROR(IFERROR(VLOOKUP($A40,'K-NETT'!$A$1:$AF$37898,30,FALSE),VLOOKUP($A40,'K-Wallet'!$A$1:$M$5000,11,FALSE)),"NOT VALID")</f>
        <v>0</v>
      </c>
      <c r="AA40" s="31">
        <f t="shared" si="1"/>
        <v>0</v>
      </c>
    </row>
    <row r="41" spans="1:27" x14ac:dyDescent="0.25">
      <c r="A41" t="str">
        <f t="shared" si="0"/>
        <v>1322796924</v>
      </c>
      <c r="B41">
        <v>32</v>
      </c>
      <c r="C41">
        <v>1322796924</v>
      </c>
      <c r="D41" t="s">
        <v>42</v>
      </c>
      <c r="E41" t="s">
        <v>43</v>
      </c>
      <c r="F41">
        <v>56650</v>
      </c>
      <c r="G41" s="2">
        <v>44107</v>
      </c>
      <c r="H41" s="3">
        <v>0.45506944444444447</v>
      </c>
      <c r="I41" t="s">
        <v>44</v>
      </c>
      <c r="J41">
        <v>-80381354801</v>
      </c>
      <c r="K41" s="4" t="s">
        <v>101</v>
      </c>
      <c r="N41" t="str">
        <f>IFERROR(IFERROR(VLOOKUP($A41,'K-NETT'!$A$1:$AF$37898,1,FALSE),VLOOKUP($A41,'K-Wallet'!$A$1:$M$5000,1,FALSE)),"NOT VALID")</f>
        <v>1322796924</v>
      </c>
      <c r="O41" t="str">
        <f>IFERROR(IFERROR(VLOOKUP($A41,'K-NETT'!$A$1:$AF$37898,11,FALSE),VLOOKUP($A41,'K-Wallet'!$A$1:$M$5000,0,FALSE)),"NOT VALID")</f>
        <v>MME2010001994</v>
      </c>
      <c r="P41" t="str">
        <f>IFERROR(IFERROR(VLOOKUP($A41,'K-NETT'!$A$1:$AF$37898,14,FALSE),VLOOKUP($A41,'K-Wallet'!$A$1:$M$5000,8,FALSE)),"NOT VALID")</f>
        <v>IDKRAZA01699</v>
      </c>
      <c r="Q41" t="str">
        <f>IFERROR(IFERROR(VLOOKUP($A41,'K-NETT'!$A$1:$AF$37898,15,FALSE),VLOOKUP($A41,'K-Wallet'!$A$1:$M$5000,9,FALSE)),"NOT VALID")</f>
        <v>SITI ZULAEKHA ZA</v>
      </c>
      <c r="R41">
        <f>IFERROR(IFERROR(VLOOKUP($A41,'K-NETT'!$A$1:$AF$37898,16,FALSE),VLOOKUP($A41,'K-Wallet'!$A$1:$M$5000,0,FALSE)),"NOT VALID")</f>
        <v>50000</v>
      </c>
      <c r="S41">
        <f>IFERROR(IFERROR(VLOOKUP($A41,'K-NETT'!$A$1:$AF$37898,17,FALSE),VLOOKUP($A41,'K-Wallet'!$A$1:$M$5000,0,FALSE)),"NOT VALID")</f>
        <v>6650</v>
      </c>
      <c r="T41">
        <f>IFERROR(IFERROR(VLOOKUP($A41,'K-NETT'!$A$1:$AF$37898,18,FALSE),VLOOKUP($A41,'K-Wallet'!$A$1:$M$5000,0,FALSE)),"NOT VALID")</f>
        <v>0</v>
      </c>
      <c r="U41">
        <f>IFERROR(IFERROR(VLOOKUP($A41,'K-NETT'!$A$1:$AF$37898,19,FALSE),VLOOKUP($A41,'K-Wallet'!$A$1:$M$5000,0,FALSE)),"NOT VALID")</f>
        <v>0</v>
      </c>
      <c r="V41">
        <f>IFERROR(IFERROR(VLOOKUP($A41,'K-NETT'!$A$1:$AF$37898,20,FALSE),VLOOKUP($A41,'K-Wallet'!$A$1:$M$5000,0,FALSE)),"NOT VALID")</f>
        <v>0</v>
      </c>
      <c r="W41">
        <f>IFERROR(IFERROR(VLOOKUP($A41,'K-NETT'!$A$1:$AF$37898,22,FALSE),VLOOKUP($A41,'K-Wallet'!$A$1:$M$5000,0,FALSE)),"NOT VALID")</f>
        <v>0</v>
      </c>
      <c r="X41">
        <f>IFERROR(IFERROR(VLOOKUP($A41,'K-NETT'!$A$1:$AF$37898,23,FALSE),VLOOKUP($A41,'K-Wallet'!$A$1:$M$5000,0,FALSE)),"NOT VALID")</f>
        <v>0</v>
      </c>
      <c r="Y41">
        <f>IFERROR(IFERROR(VLOOKUP($A41,'K-NETT'!$A$1:$AF$37898,26,FALSE),VLOOKUP($A41,'K-Wallet'!$A$1:$M$5000,0,FALSE)),"NOT VALID")</f>
        <v>56650</v>
      </c>
      <c r="Z41">
        <f>IFERROR(IFERROR(VLOOKUP($A41,'K-NETT'!$A$1:$AF$37898,30,FALSE),VLOOKUP($A41,'K-Wallet'!$A$1:$M$5000,11,FALSE)),"NOT VALID")</f>
        <v>0</v>
      </c>
      <c r="AA41" s="31">
        <f t="shared" si="1"/>
        <v>0</v>
      </c>
    </row>
    <row r="42" spans="1:27" x14ac:dyDescent="0.25">
      <c r="A42" t="str">
        <f t="shared" si="0"/>
        <v>1046796755</v>
      </c>
      <c r="B42">
        <v>33</v>
      </c>
      <c r="C42">
        <v>1046796755</v>
      </c>
      <c r="D42" t="s">
        <v>42</v>
      </c>
      <c r="E42" t="s">
        <v>43</v>
      </c>
      <c r="F42">
        <v>966650</v>
      </c>
      <c r="G42" s="2">
        <v>44107</v>
      </c>
      <c r="H42" s="3">
        <v>0.4684490740740741</v>
      </c>
      <c r="I42" t="s">
        <v>44</v>
      </c>
      <c r="J42">
        <v>-80387487801</v>
      </c>
      <c r="K42" s="4" t="s">
        <v>101</v>
      </c>
      <c r="N42" t="str">
        <f>IFERROR(IFERROR(VLOOKUP($A42,'K-NETT'!$A$1:$AF$37898,1,FALSE),VLOOKUP($A42,'K-Wallet'!$A$1:$M$5000,1,FALSE)),"NOT VALID")</f>
        <v>1046796755</v>
      </c>
      <c r="O42" t="str">
        <f>IFERROR(IFERROR(VLOOKUP($A42,'K-NETT'!$A$1:$AF$37898,11,FALSE),VLOOKUP($A42,'K-Wallet'!$A$1:$M$5000,0,FALSE)),"NOT VALID")</f>
        <v>CNE2010001998</v>
      </c>
      <c r="P42" t="str">
        <f>IFERROR(IFERROR(VLOOKUP($A42,'K-NETT'!$A$1:$AF$37898,14,FALSE),VLOOKUP($A42,'K-Wallet'!$A$1:$M$5000,8,FALSE)),"NOT VALID")</f>
        <v>ID999A02070</v>
      </c>
      <c r="Q42" t="str">
        <f>IFERROR(IFERROR(VLOOKUP($A42,'K-NETT'!$A$1:$AF$37898,15,FALSE),VLOOKUP($A42,'K-Wallet'!$A$1:$M$5000,9,FALSE)),"NOT VALID")</f>
        <v>MOH FITRAH LAILATUL QADIR</v>
      </c>
      <c r="R42">
        <f>IFERROR(IFERROR(VLOOKUP($A42,'K-NETT'!$A$1:$AF$37898,16,FALSE),VLOOKUP($A42,'K-Wallet'!$A$1:$M$5000,0,FALSE)),"NOT VALID")</f>
        <v>950000</v>
      </c>
      <c r="S42">
        <f>IFERROR(IFERROR(VLOOKUP($A42,'K-NETT'!$A$1:$AF$37898,17,FALSE),VLOOKUP($A42,'K-Wallet'!$A$1:$M$5000,0,FALSE)),"NOT VALID")</f>
        <v>6650</v>
      </c>
      <c r="T42">
        <f>IFERROR(IFERROR(VLOOKUP($A42,'K-NETT'!$A$1:$AF$37898,18,FALSE),VLOOKUP($A42,'K-Wallet'!$A$1:$M$5000,0,FALSE)),"NOT VALID")</f>
        <v>10000</v>
      </c>
      <c r="U42">
        <f>IFERROR(IFERROR(VLOOKUP($A42,'K-NETT'!$A$1:$AF$37898,19,FALSE),VLOOKUP($A42,'K-Wallet'!$A$1:$M$5000,0,FALSE)),"NOT VALID")</f>
        <v>0</v>
      </c>
      <c r="V42">
        <f>IFERROR(IFERROR(VLOOKUP($A42,'K-NETT'!$A$1:$AF$37898,20,FALSE),VLOOKUP($A42,'K-Wallet'!$A$1:$M$5000,0,FALSE)),"NOT VALID")</f>
        <v>0</v>
      </c>
      <c r="W42">
        <f>IFERROR(IFERROR(VLOOKUP($A42,'K-NETT'!$A$1:$AF$37898,22,FALSE),VLOOKUP($A42,'K-Wallet'!$A$1:$M$5000,0,FALSE)),"NOT VALID")</f>
        <v>0</v>
      </c>
      <c r="X42">
        <f>IFERROR(IFERROR(VLOOKUP($A42,'K-NETT'!$A$1:$AF$37898,23,FALSE),VLOOKUP($A42,'K-Wallet'!$A$1:$M$5000,0,FALSE)),"NOT VALID")</f>
        <v>0</v>
      </c>
      <c r="Y42">
        <f>IFERROR(IFERROR(VLOOKUP($A42,'K-NETT'!$A$1:$AF$37898,26,FALSE),VLOOKUP($A42,'K-Wallet'!$A$1:$M$5000,0,FALSE)),"NOT VALID")</f>
        <v>966650</v>
      </c>
      <c r="Z42">
        <f>IFERROR(IFERROR(VLOOKUP($A42,'K-NETT'!$A$1:$AF$37898,30,FALSE),VLOOKUP($A42,'K-Wallet'!$A$1:$M$5000,11,FALSE)),"NOT VALID")</f>
        <v>0</v>
      </c>
      <c r="AA42" s="31">
        <f t="shared" si="1"/>
        <v>0</v>
      </c>
    </row>
    <row r="43" spans="1:27" x14ac:dyDescent="0.25">
      <c r="A43" t="str">
        <f t="shared" si="0"/>
        <v>1215896421</v>
      </c>
      <c r="B43">
        <v>34</v>
      </c>
      <c r="C43">
        <v>1215896421</v>
      </c>
      <c r="D43" t="s">
        <v>42</v>
      </c>
      <c r="E43" t="s">
        <v>43</v>
      </c>
      <c r="F43">
        <v>640650</v>
      </c>
      <c r="G43" s="2">
        <v>44107</v>
      </c>
      <c r="H43" s="3">
        <v>0.46951388888888884</v>
      </c>
      <c r="I43" t="s">
        <v>44</v>
      </c>
      <c r="J43">
        <v>-80388044901</v>
      </c>
      <c r="K43" s="4" t="s">
        <v>101</v>
      </c>
      <c r="N43" t="str">
        <f>IFERROR(IFERROR(VLOOKUP($A43,'K-NETT'!$A$1:$AF$37898,1,FALSE),VLOOKUP($A43,'K-Wallet'!$A$1:$M$5000,1,FALSE)),"NOT VALID")</f>
        <v>1215896421</v>
      </c>
      <c r="O43" t="str">
        <f>IFERROR(IFERROR(VLOOKUP($A43,'K-NETT'!$A$1:$AF$37898,11,FALSE),VLOOKUP($A43,'K-Wallet'!$A$1:$M$5000,0,FALSE)),"NOT VALID")</f>
        <v>CNE2010001999</v>
      </c>
      <c r="P43" t="str">
        <f>IFERROR(IFERROR(VLOOKUP($A43,'K-NETT'!$A$1:$AF$37898,14,FALSE),VLOOKUP($A43,'K-Wallet'!$A$1:$M$5000,8,FALSE)),"NOT VALID")</f>
        <v>IDJRID008225AT</v>
      </c>
      <c r="Q43" t="str">
        <f>IFERROR(IFERROR(VLOOKUP($A43,'K-NETT'!$A$1:$AF$37898,15,FALSE),VLOOKUP($A43,'K-Wallet'!$A$1:$M$5000,9,FALSE)),"NOT VALID")</f>
        <v>MOEHAMMAD SABILILHAQQI</v>
      </c>
      <c r="R43">
        <f>IFERROR(IFERROR(VLOOKUP($A43,'K-NETT'!$A$1:$AF$37898,16,FALSE),VLOOKUP($A43,'K-Wallet'!$A$1:$M$5000,0,FALSE)),"NOT VALID")</f>
        <v>620000</v>
      </c>
      <c r="S43">
        <f>IFERROR(IFERROR(VLOOKUP($A43,'K-NETT'!$A$1:$AF$37898,17,FALSE),VLOOKUP($A43,'K-Wallet'!$A$1:$M$5000,0,FALSE)),"NOT VALID")</f>
        <v>6650</v>
      </c>
      <c r="T43">
        <f>IFERROR(IFERROR(VLOOKUP($A43,'K-NETT'!$A$1:$AF$37898,18,FALSE),VLOOKUP($A43,'K-Wallet'!$A$1:$M$5000,0,FALSE)),"NOT VALID")</f>
        <v>14000</v>
      </c>
      <c r="U43">
        <f>IFERROR(IFERROR(VLOOKUP($A43,'K-NETT'!$A$1:$AF$37898,19,FALSE),VLOOKUP($A43,'K-Wallet'!$A$1:$M$5000,0,FALSE)),"NOT VALID")</f>
        <v>0</v>
      </c>
      <c r="V43">
        <f>IFERROR(IFERROR(VLOOKUP($A43,'K-NETT'!$A$1:$AF$37898,20,FALSE),VLOOKUP($A43,'K-Wallet'!$A$1:$M$5000,0,FALSE)),"NOT VALID")</f>
        <v>0</v>
      </c>
      <c r="W43">
        <f>IFERROR(IFERROR(VLOOKUP($A43,'K-NETT'!$A$1:$AF$37898,22,FALSE),VLOOKUP($A43,'K-Wallet'!$A$1:$M$5000,0,FALSE)),"NOT VALID")</f>
        <v>0</v>
      </c>
      <c r="X43">
        <f>IFERROR(IFERROR(VLOOKUP($A43,'K-NETT'!$A$1:$AF$37898,23,FALSE),VLOOKUP($A43,'K-Wallet'!$A$1:$M$5000,0,FALSE)),"NOT VALID")</f>
        <v>0</v>
      </c>
      <c r="Y43">
        <f>IFERROR(IFERROR(VLOOKUP($A43,'K-NETT'!$A$1:$AF$37898,26,FALSE),VLOOKUP($A43,'K-Wallet'!$A$1:$M$5000,0,FALSE)),"NOT VALID")</f>
        <v>640650</v>
      </c>
      <c r="Z43">
        <f>IFERROR(IFERROR(VLOOKUP($A43,'K-NETT'!$A$1:$AF$37898,30,FALSE),VLOOKUP($A43,'K-Wallet'!$A$1:$M$5000,11,FALSE)),"NOT VALID")</f>
        <v>0</v>
      </c>
      <c r="AA43" s="31">
        <f t="shared" si="1"/>
        <v>0</v>
      </c>
    </row>
    <row r="44" spans="1:27" x14ac:dyDescent="0.25">
      <c r="A44" t="str">
        <f t="shared" si="0"/>
        <v>1821896701</v>
      </c>
      <c r="B44">
        <v>35</v>
      </c>
      <c r="C44">
        <v>1821896701</v>
      </c>
      <c r="D44" t="s">
        <v>42</v>
      </c>
      <c r="E44" t="s">
        <v>43</v>
      </c>
      <c r="F44">
        <v>185650</v>
      </c>
      <c r="G44" s="2">
        <v>44107</v>
      </c>
      <c r="H44" s="3">
        <v>0.47403935185185181</v>
      </c>
      <c r="I44" t="s">
        <v>1162</v>
      </c>
      <c r="J44">
        <v>-80390134101</v>
      </c>
      <c r="K44" s="4" t="s">
        <v>101</v>
      </c>
      <c r="N44" t="str">
        <f>IFERROR(IFERROR(VLOOKUP($A44,'K-NETT'!$A$1:$AF$37898,1,FALSE),VLOOKUP($A44,'K-Wallet'!$A$1:$M$5000,1,FALSE)),"NOT VALID")</f>
        <v>1821896701</v>
      </c>
      <c r="O44" t="str">
        <f>IFERROR(IFERROR(VLOOKUP($A44,'K-NETT'!$A$1:$AF$37898,11,FALSE),VLOOKUP($A44,'K-Wallet'!$A$1:$M$5000,0,FALSE)),"NOT VALID")</f>
        <v>CNE2010002003</v>
      </c>
      <c r="P44" t="str">
        <f>IFERROR(IFERROR(VLOOKUP($A44,'K-NETT'!$A$1:$AF$37898,14,FALSE),VLOOKUP($A44,'K-Wallet'!$A$1:$M$5000,8,FALSE)),"NOT VALID")</f>
        <v>IDJKAJA04287</v>
      </c>
      <c r="Q44" t="str">
        <f>IFERROR(IFERROR(VLOOKUP($A44,'K-NETT'!$A$1:$AF$37898,15,FALSE),VLOOKUP($A44,'K-Wallet'!$A$1:$M$5000,9,FALSE)),"NOT VALID")</f>
        <v>ZUANA TURROSYIDAH</v>
      </c>
      <c r="R44">
        <f>IFERROR(IFERROR(VLOOKUP($A44,'K-NETT'!$A$1:$AF$37898,16,FALSE),VLOOKUP($A44,'K-Wallet'!$A$1:$M$5000,0,FALSE)),"NOT VALID")</f>
        <v>150000</v>
      </c>
      <c r="S44">
        <f>IFERROR(IFERROR(VLOOKUP($A44,'K-NETT'!$A$1:$AF$37898,17,FALSE),VLOOKUP($A44,'K-Wallet'!$A$1:$M$5000,0,FALSE)),"NOT VALID")</f>
        <v>6650</v>
      </c>
      <c r="T44">
        <f>IFERROR(IFERROR(VLOOKUP($A44,'K-NETT'!$A$1:$AF$37898,18,FALSE),VLOOKUP($A44,'K-Wallet'!$A$1:$M$5000,0,FALSE)),"NOT VALID")</f>
        <v>29000</v>
      </c>
      <c r="U44">
        <f>IFERROR(IFERROR(VLOOKUP($A44,'K-NETT'!$A$1:$AF$37898,19,FALSE),VLOOKUP($A44,'K-Wallet'!$A$1:$M$5000,0,FALSE)),"NOT VALID")</f>
        <v>0</v>
      </c>
      <c r="V44">
        <f>IFERROR(IFERROR(VLOOKUP($A44,'K-NETT'!$A$1:$AF$37898,20,FALSE),VLOOKUP($A44,'K-Wallet'!$A$1:$M$5000,0,FALSE)),"NOT VALID")</f>
        <v>0</v>
      </c>
      <c r="W44">
        <f>IFERROR(IFERROR(VLOOKUP($A44,'K-NETT'!$A$1:$AF$37898,22,FALSE),VLOOKUP($A44,'K-Wallet'!$A$1:$M$5000,0,FALSE)),"NOT VALID")</f>
        <v>0</v>
      </c>
      <c r="X44">
        <f>IFERROR(IFERROR(VLOOKUP($A44,'K-NETT'!$A$1:$AF$37898,23,FALSE),VLOOKUP($A44,'K-Wallet'!$A$1:$M$5000,0,FALSE)),"NOT VALID")</f>
        <v>0</v>
      </c>
      <c r="Y44">
        <f>IFERROR(IFERROR(VLOOKUP($A44,'K-NETT'!$A$1:$AF$37898,26,FALSE),VLOOKUP($A44,'K-Wallet'!$A$1:$M$5000,0,FALSE)),"NOT VALID")</f>
        <v>185650</v>
      </c>
      <c r="Z44">
        <f>IFERROR(IFERROR(VLOOKUP($A44,'K-NETT'!$A$1:$AF$37898,30,FALSE),VLOOKUP($A44,'K-Wallet'!$A$1:$M$5000,11,FALSE)),"NOT VALID")</f>
        <v>0</v>
      </c>
      <c r="AA44" s="31">
        <f t="shared" si="1"/>
        <v>0</v>
      </c>
    </row>
    <row r="45" spans="1:27" x14ac:dyDescent="0.25">
      <c r="A45" t="str">
        <f t="shared" si="0"/>
        <v>1989996161</v>
      </c>
      <c r="B45">
        <v>36</v>
      </c>
      <c r="C45">
        <v>1989996161</v>
      </c>
      <c r="D45" t="s">
        <v>42</v>
      </c>
      <c r="E45" t="s">
        <v>43</v>
      </c>
      <c r="F45">
        <v>653650</v>
      </c>
      <c r="G45" s="2">
        <v>44107</v>
      </c>
      <c r="H45" s="3">
        <v>0.49265046296296294</v>
      </c>
      <c r="I45" t="s">
        <v>44</v>
      </c>
      <c r="J45">
        <v>-80399009401</v>
      </c>
      <c r="K45" s="4" t="s">
        <v>101</v>
      </c>
      <c r="N45" t="str">
        <f>IFERROR(IFERROR(VLOOKUP($A45,'K-NETT'!$A$1:$AF$37898,1,FALSE),VLOOKUP($A45,'K-Wallet'!$A$1:$M$5000,1,FALSE)),"NOT VALID")</f>
        <v>1989996161</v>
      </c>
      <c r="O45" t="str">
        <f>IFERROR(IFERROR(VLOOKUP($A45,'K-NETT'!$A$1:$AF$37898,11,FALSE),VLOOKUP($A45,'K-Wallet'!$A$1:$M$5000,0,FALSE)),"NOT VALID")</f>
        <v>CNE2010002010</v>
      </c>
      <c r="P45" t="str">
        <f>IFERROR(IFERROR(VLOOKUP($A45,'K-NETT'!$A$1:$AF$37898,14,FALSE),VLOOKUP($A45,'K-Wallet'!$A$1:$M$5000,8,FALSE)),"NOT VALID")</f>
        <v>IDJHBCA16382</v>
      </c>
      <c r="Q45" t="str">
        <f>IFERROR(IFERROR(VLOOKUP($A45,'K-NETT'!$A$1:$AF$37898,15,FALSE),VLOOKUP($A45,'K-Wallet'!$A$1:$M$5000,9,FALSE)),"NOT VALID")</f>
        <v>TITIN KUSTIAH</v>
      </c>
      <c r="R45">
        <f>IFERROR(IFERROR(VLOOKUP($A45,'K-NETT'!$A$1:$AF$37898,16,FALSE),VLOOKUP($A45,'K-Wallet'!$A$1:$M$5000,0,FALSE)),"NOT VALID")</f>
        <v>620000</v>
      </c>
      <c r="S45">
        <f>IFERROR(IFERROR(VLOOKUP($A45,'K-NETT'!$A$1:$AF$37898,17,FALSE),VLOOKUP($A45,'K-Wallet'!$A$1:$M$5000,0,FALSE)),"NOT VALID")</f>
        <v>6650</v>
      </c>
      <c r="T45">
        <f>IFERROR(IFERROR(VLOOKUP($A45,'K-NETT'!$A$1:$AF$37898,18,FALSE),VLOOKUP($A45,'K-Wallet'!$A$1:$M$5000,0,FALSE)),"NOT VALID")</f>
        <v>27000</v>
      </c>
      <c r="U45">
        <f>IFERROR(IFERROR(VLOOKUP($A45,'K-NETT'!$A$1:$AF$37898,19,FALSE),VLOOKUP($A45,'K-Wallet'!$A$1:$M$5000,0,FALSE)),"NOT VALID")</f>
        <v>0</v>
      </c>
      <c r="V45">
        <f>IFERROR(IFERROR(VLOOKUP($A45,'K-NETT'!$A$1:$AF$37898,20,FALSE),VLOOKUP($A45,'K-Wallet'!$A$1:$M$5000,0,FALSE)),"NOT VALID")</f>
        <v>0</v>
      </c>
      <c r="W45">
        <f>IFERROR(IFERROR(VLOOKUP($A45,'K-NETT'!$A$1:$AF$37898,22,FALSE),VLOOKUP($A45,'K-Wallet'!$A$1:$M$5000,0,FALSE)),"NOT VALID")</f>
        <v>0</v>
      </c>
      <c r="X45">
        <f>IFERROR(IFERROR(VLOOKUP($A45,'K-NETT'!$A$1:$AF$37898,23,FALSE),VLOOKUP($A45,'K-Wallet'!$A$1:$M$5000,0,FALSE)),"NOT VALID")</f>
        <v>0</v>
      </c>
      <c r="Y45">
        <f>IFERROR(IFERROR(VLOOKUP($A45,'K-NETT'!$A$1:$AF$37898,26,FALSE),VLOOKUP($A45,'K-Wallet'!$A$1:$M$5000,0,FALSE)),"NOT VALID")</f>
        <v>653650</v>
      </c>
      <c r="Z45">
        <f>IFERROR(IFERROR(VLOOKUP($A45,'K-NETT'!$A$1:$AF$37898,30,FALSE),VLOOKUP($A45,'K-Wallet'!$A$1:$M$5000,11,FALSE)),"NOT VALID")</f>
        <v>0</v>
      </c>
      <c r="AA45" s="31">
        <f t="shared" si="1"/>
        <v>0</v>
      </c>
    </row>
    <row r="46" spans="1:27" x14ac:dyDescent="0.25">
      <c r="A46" t="str">
        <f t="shared" si="0"/>
        <v>1967007084</v>
      </c>
      <c r="B46">
        <v>37</v>
      </c>
      <c r="C46">
        <v>1967007084</v>
      </c>
      <c r="D46" t="s">
        <v>42</v>
      </c>
      <c r="E46" t="s">
        <v>43</v>
      </c>
      <c r="F46">
        <v>2880650</v>
      </c>
      <c r="G46" s="2">
        <v>44107</v>
      </c>
      <c r="H46" s="3">
        <v>0.49581018518518521</v>
      </c>
      <c r="I46" t="s">
        <v>44</v>
      </c>
      <c r="J46">
        <v>-80400674401</v>
      </c>
      <c r="K46" s="4" t="s">
        <v>101</v>
      </c>
      <c r="N46" t="str">
        <f>IFERROR(IFERROR(VLOOKUP($A46,'K-NETT'!$A$1:$AF$37898,1,FALSE),VLOOKUP($A46,'K-Wallet'!$A$1:$M$5000,1,FALSE)),"NOT VALID")</f>
        <v>1967007084</v>
      </c>
      <c r="O46" t="str">
        <f>IFERROR(IFERROR(VLOOKUP($A46,'K-NETT'!$A$1:$AF$37898,11,FALSE),VLOOKUP($A46,'K-Wallet'!$A$1:$M$5000,0,FALSE)),"NOT VALID")</f>
        <v>CNE2010002011</v>
      </c>
      <c r="P46" t="str">
        <f>IFERROR(IFERROR(VLOOKUP($A46,'K-NETT'!$A$1:$AF$37898,14,FALSE),VLOOKUP($A46,'K-Wallet'!$A$1:$M$5000,8,FALSE)),"NOT VALID")</f>
        <v>IDSPAAB17037</v>
      </c>
      <c r="Q46" t="str">
        <f>IFERROR(IFERROR(VLOOKUP($A46,'K-NETT'!$A$1:$AF$37898,15,FALSE),VLOOKUP($A46,'K-Wallet'!$A$1:$M$5000,9,FALSE)),"NOT VALID")</f>
        <v>HAJERUN</v>
      </c>
      <c r="R46">
        <f>IFERROR(IFERROR(VLOOKUP($A46,'K-NETT'!$A$1:$AF$37898,16,FALSE),VLOOKUP($A46,'K-Wallet'!$A$1:$M$5000,0,FALSE)),"NOT VALID")</f>
        <v>2850000</v>
      </c>
      <c r="S46">
        <f>IFERROR(IFERROR(VLOOKUP($A46,'K-NETT'!$A$1:$AF$37898,17,FALSE),VLOOKUP($A46,'K-Wallet'!$A$1:$M$5000,0,FALSE)),"NOT VALID")</f>
        <v>6650</v>
      </c>
      <c r="T46">
        <f>IFERROR(IFERROR(VLOOKUP($A46,'K-NETT'!$A$1:$AF$37898,18,FALSE),VLOOKUP($A46,'K-Wallet'!$A$1:$M$5000,0,FALSE)),"NOT VALID")</f>
        <v>24000</v>
      </c>
      <c r="U46">
        <f>IFERROR(IFERROR(VLOOKUP($A46,'K-NETT'!$A$1:$AF$37898,19,FALSE),VLOOKUP($A46,'K-Wallet'!$A$1:$M$5000,0,FALSE)),"NOT VALID")</f>
        <v>0</v>
      </c>
      <c r="V46">
        <f>IFERROR(IFERROR(VLOOKUP($A46,'K-NETT'!$A$1:$AF$37898,20,FALSE),VLOOKUP($A46,'K-Wallet'!$A$1:$M$5000,0,FALSE)),"NOT VALID")</f>
        <v>0</v>
      </c>
      <c r="W46">
        <f>IFERROR(IFERROR(VLOOKUP($A46,'K-NETT'!$A$1:$AF$37898,22,FALSE),VLOOKUP($A46,'K-Wallet'!$A$1:$M$5000,0,FALSE)),"NOT VALID")</f>
        <v>0</v>
      </c>
      <c r="X46">
        <f>IFERROR(IFERROR(VLOOKUP($A46,'K-NETT'!$A$1:$AF$37898,23,FALSE),VLOOKUP($A46,'K-Wallet'!$A$1:$M$5000,0,FALSE)),"NOT VALID")</f>
        <v>0</v>
      </c>
      <c r="Y46">
        <f>IFERROR(IFERROR(VLOOKUP($A46,'K-NETT'!$A$1:$AF$37898,26,FALSE),VLOOKUP($A46,'K-Wallet'!$A$1:$M$5000,0,FALSE)),"NOT VALID")</f>
        <v>2880650</v>
      </c>
      <c r="Z46">
        <f>IFERROR(IFERROR(VLOOKUP($A46,'K-NETT'!$A$1:$AF$37898,30,FALSE),VLOOKUP($A46,'K-Wallet'!$A$1:$M$5000,11,FALSE)),"NOT VALID")</f>
        <v>0</v>
      </c>
      <c r="AA46" s="31">
        <f t="shared" si="1"/>
        <v>0</v>
      </c>
    </row>
    <row r="47" spans="1:27" x14ac:dyDescent="0.25">
      <c r="A47" t="str">
        <f t="shared" si="0"/>
        <v>1859007008</v>
      </c>
      <c r="B47">
        <v>38</v>
      </c>
      <c r="C47">
        <v>1859007008</v>
      </c>
      <c r="D47" t="s">
        <v>42</v>
      </c>
      <c r="E47" t="s">
        <v>43</v>
      </c>
      <c r="F47">
        <v>689650</v>
      </c>
      <c r="G47" s="2">
        <v>44107</v>
      </c>
      <c r="H47" s="3">
        <v>0.49796296296296294</v>
      </c>
      <c r="I47" t="s">
        <v>44</v>
      </c>
      <c r="J47">
        <v>-80401734301</v>
      </c>
      <c r="K47" s="4" t="s">
        <v>101</v>
      </c>
      <c r="N47" t="str">
        <f>IFERROR(IFERROR(VLOOKUP($A47,'K-NETT'!$A$1:$AF$37898,1,FALSE),VLOOKUP($A47,'K-Wallet'!$A$1:$M$5000,1,FALSE)),"NOT VALID")</f>
        <v>1859007008</v>
      </c>
      <c r="O47" t="str">
        <f>IFERROR(IFERROR(VLOOKUP($A47,'K-NETT'!$A$1:$AF$37898,11,FALSE),VLOOKUP($A47,'K-Wallet'!$A$1:$M$5000,0,FALSE)),"NOT VALID")</f>
        <v>CNE2010002012</v>
      </c>
      <c r="P47" t="str">
        <f>IFERROR(IFERROR(VLOOKUP($A47,'K-NETT'!$A$1:$AF$37898,14,FALSE),VLOOKUP($A47,'K-Wallet'!$A$1:$M$5000,8,FALSE)),"NOT VALID")</f>
        <v>IDJRAAA19722</v>
      </c>
      <c r="Q47" t="str">
        <f>IFERROR(IFERROR(VLOOKUP($A47,'K-NETT'!$A$1:$AF$37898,15,FALSE),VLOOKUP($A47,'K-Wallet'!$A$1:$M$5000,9,FALSE)),"NOT VALID")</f>
        <v>MUHAMMAD T A</v>
      </c>
      <c r="R47">
        <f>IFERROR(IFERROR(VLOOKUP($A47,'K-NETT'!$A$1:$AF$37898,16,FALSE),VLOOKUP($A47,'K-Wallet'!$A$1:$M$5000,0,FALSE)),"NOT VALID")</f>
        <v>658000</v>
      </c>
      <c r="S47">
        <f>IFERROR(IFERROR(VLOOKUP($A47,'K-NETT'!$A$1:$AF$37898,17,FALSE),VLOOKUP($A47,'K-Wallet'!$A$1:$M$5000,0,FALSE)),"NOT VALID")</f>
        <v>6650</v>
      </c>
      <c r="T47">
        <f>IFERROR(IFERROR(VLOOKUP($A47,'K-NETT'!$A$1:$AF$37898,18,FALSE),VLOOKUP($A47,'K-Wallet'!$A$1:$M$5000,0,FALSE)),"NOT VALID")</f>
        <v>25000</v>
      </c>
      <c r="U47">
        <f>IFERROR(IFERROR(VLOOKUP($A47,'K-NETT'!$A$1:$AF$37898,19,FALSE),VLOOKUP($A47,'K-Wallet'!$A$1:$M$5000,0,FALSE)),"NOT VALID")</f>
        <v>0</v>
      </c>
      <c r="V47">
        <f>IFERROR(IFERROR(VLOOKUP($A47,'K-NETT'!$A$1:$AF$37898,20,FALSE),VLOOKUP($A47,'K-Wallet'!$A$1:$M$5000,0,FALSE)),"NOT VALID")</f>
        <v>0</v>
      </c>
      <c r="W47">
        <f>IFERROR(IFERROR(VLOOKUP($A47,'K-NETT'!$A$1:$AF$37898,22,FALSE),VLOOKUP($A47,'K-Wallet'!$A$1:$M$5000,0,FALSE)),"NOT VALID")</f>
        <v>0</v>
      </c>
      <c r="X47">
        <f>IFERROR(IFERROR(VLOOKUP($A47,'K-NETT'!$A$1:$AF$37898,23,FALSE),VLOOKUP($A47,'K-Wallet'!$A$1:$M$5000,0,FALSE)),"NOT VALID")</f>
        <v>0</v>
      </c>
      <c r="Y47">
        <f>IFERROR(IFERROR(VLOOKUP($A47,'K-NETT'!$A$1:$AF$37898,26,FALSE),VLOOKUP($A47,'K-Wallet'!$A$1:$M$5000,0,FALSE)),"NOT VALID")</f>
        <v>689650</v>
      </c>
      <c r="Z47">
        <f>IFERROR(IFERROR(VLOOKUP($A47,'K-NETT'!$A$1:$AF$37898,30,FALSE),VLOOKUP($A47,'K-Wallet'!$A$1:$M$5000,11,FALSE)),"NOT VALID")</f>
        <v>0</v>
      </c>
      <c r="AA47" s="31">
        <f t="shared" si="1"/>
        <v>0</v>
      </c>
    </row>
    <row r="48" spans="1:27" x14ac:dyDescent="0.25">
      <c r="A48" t="str">
        <f t="shared" si="0"/>
        <v>1562007627</v>
      </c>
      <c r="B48">
        <v>39</v>
      </c>
      <c r="C48">
        <v>1562007627</v>
      </c>
      <c r="D48" t="s">
        <v>42</v>
      </c>
      <c r="E48" t="s">
        <v>43</v>
      </c>
      <c r="F48">
        <v>655650</v>
      </c>
      <c r="G48" s="2">
        <v>44107</v>
      </c>
      <c r="H48" s="3">
        <v>0.50599537037037035</v>
      </c>
      <c r="I48" t="s">
        <v>46</v>
      </c>
      <c r="J48">
        <v>-80405377101</v>
      </c>
      <c r="K48" s="4" t="s">
        <v>101</v>
      </c>
      <c r="N48" t="str">
        <f>IFERROR(IFERROR(VLOOKUP($A48,'K-NETT'!$A$1:$AF$37898,1,FALSE),VLOOKUP($A48,'K-Wallet'!$A$1:$M$5000,1,FALSE)),"NOT VALID")</f>
        <v>1562007627</v>
      </c>
      <c r="O48" t="str">
        <f>IFERROR(IFERROR(VLOOKUP($A48,'K-NETT'!$A$1:$AF$37898,11,FALSE),VLOOKUP($A48,'K-Wallet'!$A$1:$M$5000,0,FALSE)),"NOT VALID")</f>
        <v>CNE2010002013</v>
      </c>
      <c r="P48" t="str">
        <f>IFERROR(IFERROR(VLOOKUP($A48,'K-NETT'!$A$1:$AF$37898,14,FALSE),VLOOKUP($A48,'K-Wallet'!$A$1:$M$5000,8,FALSE)),"NOT VALID")</f>
        <v>IDJKAMA05274</v>
      </c>
      <c r="Q48" t="str">
        <f>IFERROR(IFERROR(VLOOKUP($A48,'K-NETT'!$A$1:$AF$37898,15,FALSE),VLOOKUP($A48,'K-Wallet'!$A$1:$M$5000,9,FALSE)),"NOT VALID")</f>
        <v>AZIZZEIN YENDRA HAROMAIN</v>
      </c>
      <c r="R48">
        <f>IFERROR(IFERROR(VLOOKUP($A48,'K-NETT'!$A$1:$AF$37898,16,FALSE),VLOOKUP($A48,'K-Wallet'!$A$1:$M$5000,0,FALSE)),"NOT VALID")</f>
        <v>620000</v>
      </c>
      <c r="S48">
        <f>IFERROR(IFERROR(VLOOKUP($A48,'K-NETT'!$A$1:$AF$37898,17,FALSE),VLOOKUP($A48,'K-Wallet'!$A$1:$M$5000,0,FALSE)),"NOT VALID")</f>
        <v>6650</v>
      </c>
      <c r="T48">
        <f>IFERROR(IFERROR(VLOOKUP($A48,'K-NETT'!$A$1:$AF$37898,18,FALSE),VLOOKUP($A48,'K-Wallet'!$A$1:$M$5000,0,FALSE)),"NOT VALID")</f>
        <v>29000</v>
      </c>
      <c r="U48">
        <f>IFERROR(IFERROR(VLOOKUP($A48,'K-NETT'!$A$1:$AF$37898,19,FALSE),VLOOKUP($A48,'K-Wallet'!$A$1:$M$5000,0,FALSE)),"NOT VALID")</f>
        <v>0</v>
      </c>
      <c r="V48">
        <f>IFERROR(IFERROR(VLOOKUP($A48,'K-NETT'!$A$1:$AF$37898,20,FALSE),VLOOKUP($A48,'K-Wallet'!$A$1:$M$5000,0,FALSE)),"NOT VALID")</f>
        <v>0</v>
      </c>
      <c r="W48">
        <f>IFERROR(IFERROR(VLOOKUP($A48,'K-NETT'!$A$1:$AF$37898,22,FALSE),VLOOKUP($A48,'K-Wallet'!$A$1:$M$5000,0,FALSE)),"NOT VALID")</f>
        <v>0</v>
      </c>
      <c r="X48">
        <f>IFERROR(IFERROR(VLOOKUP($A48,'K-NETT'!$A$1:$AF$37898,23,FALSE),VLOOKUP($A48,'K-Wallet'!$A$1:$M$5000,0,FALSE)),"NOT VALID")</f>
        <v>0</v>
      </c>
      <c r="Y48">
        <f>IFERROR(IFERROR(VLOOKUP($A48,'K-NETT'!$A$1:$AF$37898,26,FALSE),VLOOKUP($A48,'K-Wallet'!$A$1:$M$5000,0,FALSE)),"NOT VALID")</f>
        <v>655650</v>
      </c>
      <c r="Z48">
        <f>IFERROR(IFERROR(VLOOKUP($A48,'K-NETT'!$A$1:$AF$37898,30,FALSE),VLOOKUP($A48,'K-Wallet'!$A$1:$M$5000,11,FALSE)),"NOT VALID")</f>
        <v>0</v>
      </c>
      <c r="AA48" s="31">
        <f t="shared" si="1"/>
        <v>0</v>
      </c>
    </row>
    <row r="49" spans="1:27" x14ac:dyDescent="0.25">
      <c r="A49" t="str">
        <f t="shared" si="0"/>
        <v>1878207746</v>
      </c>
      <c r="B49">
        <v>40</v>
      </c>
      <c r="C49">
        <v>1878207746</v>
      </c>
      <c r="D49" t="s">
        <v>42</v>
      </c>
      <c r="E49" t="s">
        <v>43</v>
      </c>
      <c r="F49">
        <v>448650</v>
      </c>
      <c r="G49" s="2">
        <v>44107</v>
      </c>
      <c r="H49" s="3">
        <v>0.52271990740740748</v>
      </c>
      <c r="I49" t="s">
        <v>44</v>
      </c>
      <c r="J49">
        <v>-80413364301</v>
      </c>
      <c r="K49" s="4" t="s">
        <v>101</v>
      </c>
      <c r="N49" t="str">
        <f>IFERROR(IFERROR(VLOOKUP($A49,'K-NETT'!$A$1:$AF$37898,1,FALSE),VLOOKUP($A49,'K-Wallet'!$A$1:$M$5000,1,FALSE)),"NOT VALID")</f>
        <v>1878207746</v>
      </c>
      <c r="O49" t="str">
        <f>IFERROR(IFERROR(VLOOKUP($A49,'K-NETT'!$A$1:$AF$37898,11,FALSE),VLOOKUP($A49,'K-Wallet'!$A$1:$M$5000,0,FALSE)),"NOT VALID")</f>
        <v>CNE2010002019</v>
      </c>
      <c r="P49" t="str">
        <f>IFERROR(IFERROR(VLOOKUP($A49,'K-NETT'!$A$1:$AF$37898,14,FALSE),VLOOKUP($A49,'K-Wallet'!$A$1:$M$5000,8,FALSE)),"NOT VALID")</f>
        <v>IDJRID016290</v>
      </c>
      <c r="Q49" t="str">
        <f>IFERROR(IFERROR(VLOOKUP($A49,'K-NETT'!$A$1:$AF$37898,15,FALSE),VLOOKUP($A49,'K-Wallet'!$A$1:$M$5000,9,FALSE)),"NOT VALID")</f>
        <v>HJ TUTUK DWIKIA EKAWATY</v>
      </c>
      <c r="R49">
        <f>IFERROR(IFERROR(VLOOKUP($A49,'K-NETT'!$A$1:$AF$37898,16,FALSE),VLOOKUP($A49,'K-Wallet'!$A$1:$M$5000,0,FALSE)),"NOT VALID")</f>
        <v>430000</v>
      </c>
      <c r="S49">
        <f>IFERROR(IFERROR(VLOOKUP($A49,'K-NETT'!$A$1:$AF$37898,17,FALSE),VLOOKUP($A49,'K-Wallet'!$A$1:$M$5000,0,FALSE)),"NOT VALID")</f>
        <v>6650</v>
      </c>
      <c r="T49">
        <f>IFERROR(IFERROR(VLOOKUP($A49,'K-NETT'!$A$1:$AF$37898,18,FALSE),VLOOKUP($A49,'K-Wallet'!$A$1:$M$5000,0,FALSE)),"NOT VALID")</f>
        <v>12000</v>
      </c>
      <c r="U49">
        <f>IFERROR(IFERROR(VLOOKUP($A49,'K-NETT'!$A$1:$AF$37898,19,FALSE),VLOOKUP($A49,'K-Wallet'!$A$1:$M$5000,0,FALSE)),"NOT VALID")</f>
        <v>0</v>
      </c>
      <c r="V49">
        <f>IFERROR(IFERROR(VLOOKUP($A49,'K-NETT'!$A$1:$AF$37898,20,FALSE),VLOOKUP($A49,'K-Wallet'!$A$1:$M$5000,0,FALSE)),"NOT VALID")</f>
        <v>0</v>
      </c>
      <c r="W49">
        <f>IFERROR(IFERROR(VLOOKUP($A49,'K-NETT'!$A$1:$AF$37898,22,FALSE),VLOOKUP($A49,'K-Wallet'!$A$1:$M$5000,0,FALSE)),"NOT VALID")</f>
        <v>0</v>
      </c>
      <c r="X49">
        <f>IFERROR(IFERROR(VLOOKUP($A49,'K-NETT'!$A$1:$AF$37898,23,FALSE),VLOOKUP($A49,'K-Wallet'!$A$1:$M$5000,0,FALSE)),"NOT VALID")</f>
        <v>0</v>
      </c>
      <c r="Y49">
        <f>IFERROR(IFERROR(VLOOKUP($A49,'K-NETT'!$A$1:$AF$37898,26,FALSE),VLOOKUP($A49,'K-Wallet'!$A$1:$M$5000,0,FALSE)),"NOT VALID")</f>
        <v>448650</v>
      </c>
      <c r="Z49">
        <f>IFERROR(IFERROR(VLOOKUP($A49,'K-NETT'!$A$1:$AF$37898,30,FALSE),VLOOKUP($A49,'K-Wallet'!$A$1:$M$5000,11,FALSE)),"NOT VALID")</f>
        <v>0</v>
      </c>
      <c r="AA49" s="31">
        <f t="shared" si="1"/>
        <v>0</v>
      </c>
    </row>
    <row r="50" spans="1:27" x14ac:dyDescent="0.25">
      <c r="A50" t="str">
        <f t="shared" si="0"/>
        <v>1112307588</v>
      </c>
      <c r="B50">
        <v>41</v>
      </c>
      <c r="C50">
        <v>1112307588</v>
      </c>
      <c r="D50" t="s">
        <v>42</v>
      </c>
      <c r="E50" t="s">
        <v>43</v>
      </c>
      <c r="F50">
        <v>636650</v>
      </c>
      <c r="G50" s="2">
        <v>44107</v>
      </c>
      <c r="H50" s="3">
        <v>0.52399305555555553</v>
      </c>
      <c r="I50" t="s">
        <v>44</v>
      </c>
      <c r="J50">
        <v>-80413993701</v>
      </c>
      <c r="K50" s="4" t="s">
        <v>101</v>
      </c>
      <c r="N50" t="str">
        <f>IFERROR(IFERROR(VLOOKUP($A50,'K-NETT'!$A$1:$AF$37898,1,FALSE),VLOOKUP($A50,'K-Wallet'!$A$1:$M$5000,1,FALSE)),"NOT VALID")</f>
        <v>1112307588</v>
      </c>
      <c r="O50" t="str">
        <f>IFERROR(IFERROR(VLOOKUP($A50,'K-NETT'!$A$1:$AF$37898,11,FALSE),VLOOKUP($A50,'K-Wallet'!$A$1:$M$5000,0,FALSE)),"NOT VALID")</f>
        <v>CNE2010002020</v>
      </c>
      <c r="P50" t="str">
        <f>IFERROR(IFERROR(VLOOKUP($A50,'K-NETT'!$A$1:$AF$37898,14,FALSE),VLOOKUP($A50,'K-Wallet'!$A$1:$M$5000,8,FALSE)),"NOT VALID")</f>
        <v>IDJTAXA06761</v>
      </c>
      <c r="Q50" t="str">
        <f>IFERROR(IFERROR(VLOOKUP($A50,'K-NETT'!$A$1:$AF$37898,15,FALSE),VLOOKUP($A50,'K-Wallet'!$A$1:$M$5000,9,FALSE)),"NOT VALID")</f>
        <v>KOKOM KOMALA</v>
      </c>
      <c r="R50">
        <f>IFERROR(IFERROR(VLOOKUP($A50,'K-NETT'!$A$1:$AF$37898,16,FALSE),VLOOKUP($A50,'K-Wallet'!$A$1:$M$5000,0,FALSE)),"NOT VALID")</f>
        <v>620000</v>
      </c>
      <c r="S50">
        <f>IFERROR(IFERROR(VLOOKUP($A50,'K-NETT'!$A$1:$AF$37898,17,FALSE),VLOOKUP($A50,'K-Wallet'!$A$1:$M$5000,0,FALSE)),"NOT VALID")</f>
        <v>6650</v>
      </c>
      <c r="T50">
        <f>IFERROR(IFERROR(VLOOKUP($A50,'K-NETT'!$A$1:$AF$37898,18,FALSE),VLOOKUP($A50,'K-Wallet'!$A$1:$M$5000,0,FALSE)),"NOT VALID")</f>
        <v>10000</v>
      </c>
      <c r="U50">
        <f>IFERROR(IFERROR(VLOOKUP($A50,'K-NETT'!$A$1:$AF$37898,19,FALSE),VLOOKUP($A50,'K-Wallet'!$A$1:$M$5000,0,FALSE)),"NOT VALID")</f>
        <v>0</v>
      </c>
      <c r="V50">
        <f>IFERROR(IFERROR(VLOOKUP($A50,'K-NETT'!$A$1:$AF$37898,20,FALSE),VLOOKUP($A50,'K-Wallet'!$A$1:$M$5000,0,FALSE)),"NOT VALID")</f>
        <v>0</v>
      </c>
      <c r="W50">
        <f>IFERROR(IFERROR(VLOOKUP($A50,'K-NETT'!$A$1:$AF$37898,22,FALSE),VLOOKUP($A50,'K-Wallet'!$A$1:$M$5000,0,FALSE)),"NOT VALID")</f>
        <v>0</v>
      </c>
      <c r="X50">
        <f>IFERROR(IFERROR(VLOOKUP($A50,'K-NETT'!$A$1:$AF$37898,23,FALSE),VLOOKUP($A50,'K-Wallet'!$A$1:$M$5000,0,FALSE)),"NOT VALID")</f>
        <v>0</v>
      </c>
      <c r="Y50">
        <f>IFERROR(IFERROR(VLOOKUP($A50,'K-NETT'!$A$1:$AF$37898,26,FALSE),VLOOKUP($A50,'K-Wallet'!$A$1:$M$5000,0,FALSE)),"NOT VALID")</f>
        <v>636650</v>
      </c>
      <c r="Z50">
        <f>IFERROR(IFERROR(VLOOKUP($A50,'K-NETT'!$A$1:$AF$37898,30,FALSE),VLOOKUP($A50,'K-Wallet'!$A$1:$M$5000,11,FALSE)),"NOT VALID")</f>
        <v>0</v>
      </c>
      <c r="AA50" s="31">
        <f t="shared" si="1"/>
        <v>0</v>
      </c>
    </row>
    <row r="51" spans="1:27" x14ac:dyDescent="0.25">
      <c r="A51" t="str">
        <f t="shared" si="0"/>
        <v>1760307275</v>
      </c>
      <c r="B51">
        <v>42</v>
      </c>
      <c r="C51">
        <v>1760307275</v>
      </c>
      <c r="D51" t="s">
        <v>42</v>
      </c>
      <c r="E51" t="s">
        <v>43</v>
      </c>
      <c r="F51">
        <v>56650</v>
      </c>
      <c r="G51" s="2">
        <v>44107</v>
      </c>
      <c r="H51" s="3">
        <v>0.52460648148148148</v>
      </c>
      <c r="I51" t="s">
        <v>44</v>
      </c>
      <c r="J51">
        <v>-80414198901</v>
      </c>
      <c r="K51" s="4" t="s">
        <v>101</v>
      </c>
      <c r="N51" t="str">
        <f>IFERROR(IFERROR(VLOOKUP($A51,'K-NETT'!$A$1:$AF$37898,1,FALSE),VLOOKUP($A51,'K-Wallet'!$A$1:$M$5000,1,FALSE)),"NOT VALID")</f>
        <v>1760307275</v>
      </c>
      <c r="O51" t="str">
        <f>IFERROR(IFERROR(VLOOKUP($A51,'K-NETT'!$A$1:$AF$37898,11,FALSE),VLOOKUP($A51,'K-Wallet'!$A$1:$M$5000,0,FALSE)),"NOT VALID")</f>
        <v>MME2010002021</v>
      </c>
      <c r="P51" t="str">
        <f>IFERROR(IFERROR(VLOOKUP($A51,'K-NETT'!$A$1:$AF$37898,14,FALSE),VLOOKUP($A51,'K-Wallet'!$A$1:$M$5000,8,FALSE)),"NOT VALID")</f>
        <v>IDPABLA10483</v>
      </c>
      <c r="Q51" t="str">
        <f>IFERROR(IFERROR(VLOOKUP($A51,'K-NETT'!$A$1:$AF$37898,15,FALSE),VLOOKUP($A51,'K-Wallet'!$A$1:$M$5000,9,FALSE)),"NOT VALID")</f>
        <v>EMIWATI</v>
      </c>
      <c r="R51">
        <f>IFERROR(IFERROR(VLOOKUP($A51,'K-NETT'!$A$1:$AF$37898,16,FALSE),VLOOKUP($A51,'K-Wallet'!$A$1:$M$5000,0,FALSE)),"NOT VALID")</f>
        <v>50000</v>
      </c>
      <c r="S51">
        <f>IFERROR(IFERROR(VLOOKUP($A51,'K-NETT'!$A$1:$AF$37898,17,FALSE),VLOOKUP($A51,'K-Wallet'!$A$1:$M$5000,0,FALSE)),"NOT VALID")</f>
        <v>6650</v>
      </c>
      <c r="T51">
        <f>IFERROR(IFERROR(VLOOKUP($A51,'K-NETT'!$A$1:$AF$37898,18,FALSE),VLOOKUP($A51,'K-Wallet'!$A$1:$M$5000,0,FALSE)),"NOT VALID")</f>
        <v>0</v>
      </c>
      <c r="U51">
        <f>IFERROR(IFERROR(VLOOKUP($A51,'K-NETT'!$A$1:$AF$37898,19,FALSE),VLOOKUP($A51,'K-Wallet'!$A$1:$M$5000,0,FALSE)),"NOT VALID")</f>
        <v>0</v>
      </c>
      <c r="V51">
        <f>IFERROR(IFERROR(VLOOKUP($A51,'K-NETT'!$A$1:$AF$37898,20,FALSE),VLOOKUP($A51,'K-Wallet'!$A$1:$M$5000,0,FALSE)),"NOT VALID")</f>
        <v>0</v>
      </c>
      <c r="W51">
        <f>IFERROR(IFERROR(VLOOKUP($A51,'K-NETT'!$A$1:$AF$37898,22,FALSE),VLOOKUP($A51,'K-Wallet'!$A$1:$M$5000,0,FALSE)),"NOT VALID")</f>
        <v>0</v>
      </c>
      <c r="X51">
        <f>IFERROR(IFERROR(VLOOKUP($A51,'K-NETT'!$A$1:$AF$37898,23,FALSE),VLOOKUP($A51,'K-Wallet'!$A$1:$M$5000,0,FALSE)),"NOT VALID")</f>
        <v>0</v>
      </c>
      <c r="Y51">
        <f>IFERROR(IFERROR(VLOOKUP($A51,'K-NETT'!$A$1:$AF$37898,26,FALSE),VLOOKUP($A51,'K-Wallet'!$A$1:$M$5000,0,FALSE)),"NOT VALID")</f>
        <v>56650</v>
      </c>
      <c r="Z51">
        <f>IFERROR(IFERROR(VLOOKUP($A51,'K-NETT'!$A$1:$AF$37898,30,FALSE),VLOOKUP($A51,'K-Wallet'!$A$1:$M$5000,11,FALSE)),"NOT VALID")</f>
        <v>0</v>
      </c>
      <c r="AA51" s="31">
        <f t="shared" si="1"/>
        <v>0</v>
      </c>
    </row>
    <row r="52" spans="1:27" x14ac:dyDescent="0.25">
      <c r="A52" t="str">
        <f t="shared" si="0"/>
        <v>1382307791</v>
      </c>
      <c r="B52">
        <v>43</v>
      </c>
      <c r="C52">
        <v>1382307791</v>
      </c>
      <c r="D52" t="s">
        <v>42</v>
      </c>
      <c r="E52" t="s">
        <v>43</v>
      </c>
      <c r="F52">
        <v>378650</v>
      </c>
      <c r="G52" s="2">
        <v>44107</v>
      </c>
      <c r="H52" s="3">
        <v>0.52498842592592598</v>
      </c>
      <c r="I52" t="s">
        <v>44</v>
      </c>
      <c r="J52">
        <v>-80414399701</v>
      </c>
      <c r="K52" s="4" t="s">
        <v>101</v>
      </c>
      <c r="N52" t="str">
        <f>IFERROR(IFERROR(VLOOKUP($A52,'K-NETT'!$A$1:$AF$37898,1,FALSE),VLOOKUP($A52,'K-Wallet'!$A$1:$M$5000,1,FALSE)),"NOT VALID")</f>
        <v>1382307791</v>
      </c>
      <c r="O52" t="str">
        <f>IFERROR(IFERROR(VLOOKUP($A52,'K-NETT'!$A$1:$AF$37898,11,FALSE),VLOOKUP($A52,'K-Wallet'!$A$1:$M$5000,0,FALSE)),"NOT VALID")</f>
        <v>CNE2010002023</v>
      </c>
      <c r="P52" t="str">
        <f>IFERROR(IFERROR(VLOOKUP($A52,'K-NETT'!$A$1:$AF$37898,14,FALSE),VLOOKUP($A52,'K-Wallet'!$A$1:$M$5000,8,FALSE)),"NOT VALID")</f>
        <v>IDSAID016636</v>
      </c>
      <c r="Q52" t="str">
        <f>IFERROR(IFERROR(VLOOKUP($A52,'K-NETT'!$A$1:$AF$37898,15,FALSE),VLOOKUP($A52,'K-Wallet'!$A$1:$M$5000,9,FALSE)),"NOT VALID")</f>
        <v>RISMAYANI</v>
      </c>
      <c r="R52">
        <f>IFERROR(IFERROR(VLOOKUP($A52,'K-NETT'!$A$1:$AF$37898,16,FALSE),VLOOKUP($A52,'K-Wallet'!$A$1:$M$5000,0,FALSE)),"NOT VALID")</f>
        <v>356000</v>
      </c>
      <c r="S52">
        <f>IFERROR(IFERROR(VLOOKUP($A52,'K-NETT'!$A$1:$AF$37898,17,FALSE),VLOOKUP($A52,'K-Wallet'!$A$1:$M$5000,0,FALSE)),"NOT VALID")</f>
        <v>6650</v>
      </c>
      <c r="T52">
        <f>IFERROR(IFERROR(VLOOKUP($A52,'K-NETT'!$A$1:$AF$37898,18,FALSE),VLOOKUP($A52,'K-Wallet'!$A$1:$M$5000,0,FALSE)),"NOT VALID")</f>
        <v>16000</v>
      </c>
      <c r="U52">
        <f>IFERROR(IFERROR(VLOOKUP($A52,'K-NETT'!$A$1:$AF$37898,19,FALSE),VLOOKUP($A52,'K-Wallet'!$A$1:$M$5000,0,FALSE)),"NOT VALID")</f>
        <v>0</v>
      </c>
      <c r="V52">
        <f>IFERROR(IFERROR(VLOOKUP($A52,'K-NETT'!$A$1:$AF$37898,20,FALSE),VLOOKUP($A52,'K-Wallet'!$A$1:$M$5000,0,FALSE)),"NOT VALID")</f>
        <v>0</v>
      </c>
      <c r="W52">
        <f>IFERROR(IFERROR(VLOOKUP($A52,'K-NETT'!$A$1:$AF$37898,22,FALSE),VLOOKUP($A52,'K-Wallet'!$A$1:$M$5000,0,FALSE)),"NOT VALID")</f>
        <v>0</v>
      </c>
      <c r="X52">
        <f>IFERROR(IFERROR(VLOOKUP($A52,'K-NETT'!$A$1:$AF$37898,23,FALSE),VLOOKUP($A52,'K-Wallet'!$A$1:$M$5000,0,FALSE)),"NOT VALID")</f>
        <v>0</v>
      </c>
      <c r="Y52">
        <f>IFERROR(IFERROR(VLOOKUP($A52,'K-NETT'!$A$1:$AF$37898,26,FALSE),VLOOKUP($A52,'K-Wallet'!$A$1:$M$5000,0,FALSE)),"NOT VALID")</f>
        <v>378650</v>
      </c>
      <c r="Z52">
        <f>IFERROR(IFERROR(VLOOKUP($A52,'K-NETT'!$A$1:$AF$37898,30,FALSE),VLOOKUP($A52,'K-Wallet'!$A$1:$M$5000,11,FALSE)),"NOT VALID")</f>
        <v>0</v>
      </c>
      <c r="AA52" s="31">
        <f t="shared" si="1"/>
        <v>0</v>
      </c>
    </row>
    <row r="53" spans="1:27" x14ac:dyDescent="0.25">
      <c r="A53" t="str">
        <f t="shared" si="0"/>
        <v>1468207583</v>
      </c>
      <c r="B53">
        <v>44</v>
      </c>
      <c r="C53">
        <v>1468207583</v>
      </c>
      <c r="D53" t="s">
        <v>42</v>
      </c>
      <c r="E53" t="s">
        <v>43</v>
      </c>
      <c r="F53">
        <v>372650</v>
      </c>
      <c r="G53" s="2">
        <v>44107</v>
      </c>
      <c r="H53" s="3">
        <v>0.5363310185185185</v>
      </c>
      <c r="I53" t="s">
        <v>44</v>
      </c>
      <c r="J53">
        <v>-80419657501</v>
      </c>
      <c r="K53" s="4" t="s">
        <v>101</v>
      </c>
      <c r="N53" t="str">
        <f>IFERROR(IFERROR(VLOOKUP($A53,'K-NETT'!$A$1:$AF$37898,1,FALSE),VLOOKUP($A53,'K-Wallet'!$A$1:$M$5000,1,FALSE)),"NOT VALID")</f>
        <v>1468207583</v>
      </c>
      <c r="O53" t="str">
        <f>IFERROR(IFERROR(VLOOKUP($A53,'K-NETT'!$A$1:$AF$37898,11,FALSE),VLOOKUP($A53,'K-Wallet'!$A$1:$M$5000,0,FALSE)),"NOT VALID")</f>
        <v>CNE2010002025</v>
      </c>
      <c r="P53" t="str">
        <f>IFERROR(IFERROR(VLOOKUP($A53,'K-NETT'!$A$1:$AF$37898,14,FALSE),VLOOKUP($A53,'K-Wallet'!$A$1:$M$5000,8,FALSE)),"NOT VALID")</f>
        <v>IDSAAEA09304</v>
      </c>
      <c r="Q53" t="str">
        <f>IFERROR(IFERROR(VLOOKUP($A53,'K-NETT'!$A$1:$AF$37898,15,FALSE),VLOOKUP($A53,'K-Wallet'!$A$1:$M$5000,9,FALSE)),"NOT VALID")</f>
        <v>ARNOLD HARRISTIAN WINARDO SINAGA</v>
      </c>
      <c r="R53">
        <f>IFERROR(IFERROR(VLOOKUP($A53,'K-NETT'!$A$1:$AF$37898,16,FALSE),VLOOKUP($A53,'K-Wallet'!$A$1:$M$5000,0,FALSE)),"NOT VALID")</f>
        <v>356000</v>
      </c>
      <c r="S53">
        <f>IFERROR(IFERROR(VLOOKUP($A53,'K-NETT'!$A$1:$AF$37898,17,FALSE),VLOOKUP($A53,'K-Wallet'!$A$1:$M$5000,0,FALSE)),"NOT VALID")</f>
        <v>6650</v>
      </c>
      <c r="T53">
        <f>IFERROR(IFERROR(VLOOKUP($A53,'K-NETT'!$A$1:$AF$37898,18,FALSE),VLOOKUP($A53,'K-Wallet'!$A$1:$M$5000,0,FALSE)),"NOT VALID")</f>
        <v>10000</v>
      </c>
      <c r="U53">
        <f>IFERROR(IFERROR(VLOOKUP($A53,'K-NETT'!$A$1:$AF$37898,19,FALSE),VLOOKUP($A53,'K-Wallet'!$A$1:$M$5000,0,FALSE)),"NOT VALID")</f>
        <v>0</v>
      </c>
      <c r="V53">
        <f>IFERROR(IFERROR(VLOOKUP($A53,'K-NETT'!$A$1:$AF$37898,20,FALSE),VLOOKUP($A53,'K-Wallet'!$A$1:$M$5000,0,FALSE)),"NOT VALID")</f>
        <v>0</v>
      </c>
      <c r="W53">
        <f>IFERROR(IFERROR(VLOOKUP($A53,'K-NETT'!$A$1:$AF$37898,22,FALSE),VLOOKUP($A53,'K-Wallet'!$A$1:$M$5000,0,FALSE)),"NOT VALID")</f>
        <v>0</v>
      </c>
      <c r="X53">
        <f>IFERROR(IFERROR(VLOOKUP($A53,'K-NETT'!$A$1:$AF$37898,23,FALSE),VLOOKUP($A53,'K-Wallet'!$A$1:$M$5000,0,FALSE)),"NOT VALID")</f>
        <v>0</v>
      </c>
      <c r="Y53">
        <f>IFERROR(IFERROR(VLOOKUP($A53,'K-NETT'!$A$1:$AF$37898,26,FALSE),VLOOKUP($A53,'K-Wallet'!$A$1:$M$5000,0,FALSE)),"NOT VALID")</f>
        <v>372650</v>
      </c>
      <c r="Z53">
        <f>IFERROR(IFERROR(VLOOKUP($A53,'K-NETT'!$A$1:$AF$37898,30,FALSE),VLOOKUP($A53,'K-Wallet'!$A$1:$M$5000,11,FALSE)),"NOT VALID")</f>
        <v>0</v>
      </c>
      <c r="AA53" s="31">
        <f t="shared" si="1"/>
        <v>0</v>
      </c>
    </row>
    <row r="54" spans="1:27" x14ac:dyDescent="0.25">
      <c r="A54" t="str">
        <f t="shared" si="0"/>
        <v>1557407147</v>
      </c>
      <c r="B54">
        <v>45</v>
      </c>
      <c r="C54">
        <v>1557407147</v>
      </c>
      <c r="D54" t="s">
        <v>42</v>
      </c>
      <c r="E54" t="s">
        <v>43</v>
      </c>
      <c r="F54">
        <v>1555650</v>
      </c>
      <c r="G54" s="2">
        <v>44107</v>
      </c>
      <c r="H54" s="3">
        <v>0.54244212962962968</v>
      </c>
      <c r="I54" t="s">
        <v>44</v>
      </c>
      <c r="J54">
        <v>-80422363701</v>
      </c>
      <c r="K54" s="4" t="s">
        <v>101</v>
      </c>
      <c r="N54" t="str">
        <f>IFERROR(IFERROR(VLOOKUP($A54,'K-NETT'!$A$1:$AF$37898,1,FALSE),VLOOKUP($A54,'K-Wallet'!$A$1:$M$5000,1,FALSE)),"NOT VALID")</f>
        <v>1557407147</v>
      </c>
      <c r="O54" t="str">
        <f>IFERROR(IFERROR(VLOOKUP($A54,'K-NETT'!$A$1:$AF$37898,11,FALSE),VLOOKUP($A54,'K-Wallet'!$A$1:$M$5000,0,FALSE)),"NOT VALID")</f>
        <v>CNE2010002029</v>
      </c>
      <c r="P54" t="str">
        <f>IFERROR(IFERROR(VLOOKUP($A54,'K-NETT'!$A$1:$AF$37898,14,FALSE),VLOOKUP($A54,'K-Wallet'!$A$1:$M$5000,8,FALSE)),"NOT VALID")</f>
        <v>IDJKID014308</v>
      </c>
      <c r="Q54" t="str">
        <f>IFERROR(IFERROR(VLOOKUP($A54,'K-NETT'!$A$1:$AF$37898,15,FALSE),VLOOKUP($A54,'K-Wallet'!$A$1:$M$5000,9,FALSE)),"NOT VALID")</f>
        <v>WAHYONO ST</v>
      </c>
      <c r="R54">
        <f>IFERROR(IFERROR(VLOOKUP($A54,'K-NETT'!$A$1:$AF$37898,16,FALSE),VLOOKUP($A54,'K-Wallet'!$A$1:$M$5000,0,FALSE)),"NOT VALID")</f>
        <v>1495000</v>
      </c>
      <c r="S54">
        <f>IFERROR(IFERROR(VLOOKUP($A54,'K-NETT'!$A$1:$AF$37898,17,FALSE),VLOOKUP($A54,'K-Wallet'!$A$1:$M$5000,0,FALSE)),"NOT VALID")</f>
        <v>6650</v>
      </c>
      <c r="T54">
        <f>IFERROR(IFERROR(VLOOKUP($A54,'K-NETT'!$A$1:$AF$37898,18,FALSE),VLOOKUP($A54,'K-Wallet'!$A$1:$M$5000,0,FALSE)),"NOT VALID")</f>
        <v>54000</v>
      </c>
      <c r="U54">
        <f>IFERROR(IFERROR(VLOOKUP($A54,'K-NETT'!$A$1:$AF$37898,19,FALSE),VLOOKUP($A54,'K-Wallet'!$A$1:$M$5000,0,FALSE)),"NOT VALID")</f>
        <v>0</v>
      </c>
      <c r="V54">
        <f>IFERROR(IFERROR(VLOOKUP($A54,'K-NETT'!$A$1:$AF$37898,20,FALSE),VLOOKUP($A54,'K-Wallet'!$A$1:$M$5000,0,FALSE)),"NOT VALID")</f>
        <v>0</v>
      </c>
      <c r="W54">
        <f>IFERROR(IFERROR(VLOOKUP($A54,'K-NETT'!$A$1:$AF$37898,22,FALSE),VLOOKUP($A54,'K-Wallet'!$A$1:$M$5000,0,FALSE)),"NOT VALID")</f>
        <v>0</v>
      </c>
      <c r="X54">
        <f>IFERROR(IFERROR(VLOOKUP($A54,'K-NETT'!$A$1:$AF$37898,23,FALSE),VLOOKUP($A54,'K-Wallet'!$A$1:$M$5000,0,FALSE)),"NOT VALID")</f>
        <v>0</v>
      </c>
      <c r="Y54">
        <f>IFERROR(IFERROR(VLOOKUP($A54,'K-NETT'!$A$1:$AF$37898,26,FALSE),VLOOKUP($A54,'K-Wallet'!$A$1:$M$5000,0,FALSE)),"NOT VALID")</f>
        <v>1555650</v>
      </c>
      <c r="Z54">
        <f>IFERROR(IFERROR(VLOOKUP($A54,'K-NETT'!$A$1:$AF$37898,30,FALSE),VLOOKUP($A54,'K-Wallet'!$A$1:$M$5000,11,FALSE)),"NOT VALID")</f>
        <v>0</v>
      </c>
      <c r="AA54" s="31">
        <f t="shared" si="1"/>
        <v>0</v>
      </c>
    </row>
    <row r="55" spans="1:27" x14ac:dyDescent="0.25">
      <c r="A55" t="str">
        <f t="shared" si="0"/>
        <v>1983507725</v>
      </c>
      <c r="B55">
        <v>46</v>
      </c>
      <c r="C55">
        <v>1983507725</v>
      </c>
      <c r="D55" t="s">
        <v>42</v>
      </c>
      <c r="E55" t="s">
        <v>43</v>
      </c>
      <c r="F55">
        <v>964650</v>
      </c>
      <c r="G55" s="2">
        <v>44107</v>
      </c>
      <c r="H55" s="3">
        <v>0.54998842592592589</v>
      </c>
      <c r="I55" t="s">
        <v>46</v>
      </c>
      <c r="J55">
        <v>-80425712401</v>
      </c>
      <c r="K55" s="4" t="s">
        <v>101</v>
      </c>
      <c r="N55" t="str">
        <f>IFERROR(IFERROR(VLOOKUP($A55,'K-NETT'!$A$1:$AF$37898,1,FALSE),VLOOKUP($A55,'K-Wallet'!$A$1:$M$5000,1,FALSE)),"NOT VALID")</f>
        <v>1983507725</v>
      </c>
      <c r="O55" t="str">
        <f>IFERROR(IFERROR(VLOOKUP($A55,'K-NETT'!$A$1:$AF$37898,11,FALSE),VLOOKUP($A55,'K-Wallet'!$A$1:$M$5000,0,FALSE)),"NOT VALID")</f>
        <v>CNE2010002035</v>
      </c>
      <c r="P55" t="str">
        <f>IFERROR(IFERROR(VLOOKUP($A55,'K-NETT'!$A$1:$AF$37898,14,FALSE),VLOOKUP($A55,'K-Wallet'!$A$1:$M$5000,8,FALSE)),"NOT VALID")</f>
        <v>IDSPAAB43105</v>
      </c>
      <c r="Q55" t="str">
        <f>IFERROR(IFERROR(VLOOKUP($A55,'K-NETT'!$A$1:$AF$37898,15,FALSE),VLOOKUP($A55,'K-Wallet'!$A$1:$M$5000,9,FALSE)),"NOT VALID")</f>
        <v>NOVEANA RINI SETYONINGSIH</v>
      </c>
      <c r="R55">
        <f>IFERROR(IFERROR(VLOOKUP($A55,'K-NETT'!$A$1:$AF$37898,16,FALSE),VLOOKUP($A55,'K-Wallet'!$A$1:$M$5000,0,FALSE)),"NOT VALID")</f>
        <v>950000</v>
      </c>
      <c r="S55">
        <f>IFERROR(IFERROR(VLOOKUP($A55,'K-NETT'!$A$1:$AF$37898,17,FALSE),VLOOKUP($A55,'K-Wallet'!$A$1:$M$5000,0,FALSE)),"NOT VALID")</f>
        <v>6650</v>
      </c>
      <c r="T55">
        <f>IFERROR(IFERROR(VLOOKUP($A55,'K-NETT'!$A$1:$AF$37898,18,FALSE),VLOOKUP($A55,'K-Wallet'!$A$1:$M$5000,0,FALSE)),"NOT VALID")</f>
        <v>8000</v>
      </c>
      <c r="U55">
        <f>IFERROR(IFERROR(VLOOKUP($A55,'K-NETT'!$A$1:$AF$37898,19,FALSE),VLOOKUP($A55,'K-Wallet'!$A$1:$M$5000,0,FALSE)),"NOT VALID")</f>
        <v>0</v>
      </c>
      <c r="V55">
        <f>IFERROR(IFERROR(VLOOKUP($A55,'K-NETT'!$A$1:$AF$37898,20,FALSE),VLOOKUP($A55,'K-Wallet'!$A$1:$M$5000,0,FALSE)),"NOT VALID")</f>
        <v>0</v>
      </c>
      <c r="W55">
        <f>IFERROR(IFERROR(VLOOKUP($A55,'K-NETT'!$A$1:$AF$37898,22,FALSE),VLOOKUP($A55,'K-Wallet'!$A$1:$M$5000,0,FALSE)),"NOT VALID")</f>
        <v>0</v>
      </c>
      <c r="X55">
        <f>IFERROR(IFERROR(VLOOKUP($A55,'K-NETT'!$A$1:$AF$37898,23,FALSE),VLOOKUP($A55,'K-Wallet'!$A$1:$M$5000,0,FALSE)),"NOT VALID")</f>
        <v>0</v>
      </c>
      <c r="Y55">
        <f>IFERROR(IFERROR(VLOOKUP($A55,'K-NETT'!$A$1:$AF$37898,26,FALSE),VLOOKUP($A55,'K-Wallet'!$A$1:$M$5000,0,FALSE)),"NOT VALID")</f>
        <v>964650</v>
      </c>
      <c r="Z55">
        <f>IFERROR(IFERROR(VLOOKUP($A55,'K-NETT'!$A$1:$AF$37898,30,FALSE),VLOOKUP($A55,'K-Wallet'!$A$1:$M$5000,11,FALSE)),"NOT VALID")</f>
        <v>0</v>
      </c>
      <c r="AA55" s="31">
        <f t="shared" si="1"/>
        <v>0</v>
      </c>
    </row>
    <row r="56" spans="1:27" x14ac:dyDescent="0.25">
      <c r="A56" t="str">
        <f t="shared" si="0"/>
        <v>1697507291</v>
      </c>
      <c r="B56">
        <v>47</v>
      </c>
      <c r="C56">
        <v>1697507291</v>
      </c>
      <c r="D56" t="s">
        <v>42</v>
      </c>
      <c r="E56" t="s">
        <v>43</v>
      </c>
      <c r="F56">
        <v>490650</v>
      </c>
      <c r="G56" s="2">
        <v>44107</v>
      </c>
      <c r="H56" s="3">
        <v>0.55488425925925922</v>
      </c>
      <c r="I56" t="s">
        <v>44</v>
      </c>
      <c r="J56">
        <v>-80427798801</v>
      </c>
      <c r="K56" s="4" t="s">
        <v>101</v>
      </c>
      <c r="N56" t="str">
        <f>IFERROR(IFERROR(VLOOKUP($A56,'K-NETT'!$A$1:$AF$37898,1,FALSE),VLOOKUP($A56,'K-Wallet'!$A$1:$M$5000,1,FALSE)),"NOT VALID")</f>
        <v>1697507291</v>
      </c>
      <c r="O56" t="str">
        <f>IFERROR(IFERROR(VLOOKUP($A56,'K-NETT'!$A$1:$AF$37898,11,FALSE),VLOOKUP($A56,'K-Wallet'!$A$1:$M$5000,0,FALSE)),"NOT VALID")</f>
        <v>CNE2010002037</v>
      </c>
      <c r="P56" t="str">
        <f>IFERROR(IFERROR(VLOOKUP($A56,'K-NETT'!$A$1:$AF$37898,14,FALSE),VLOOKUP($A56,'K-Wallet'!$A$1:$M$5000,8,FALSE)),"NOT VALID")</f>
        <v>IDJKAJA04281</v>
      </c>
      <c r="Q56" t="str">
        <f>IFERROR(IFERROR(VLOOKUP($A56,'K-NETT'!$A$1:$AF$37898,15,FALSE),VLOOKUP($A56,'K-Wallet'!$A$1:$M$5000,9,FALSE)),"NOT VALID")</f>
        <v>HALIMATUS SYADIAH</v>
      </c>
      <c r="R56">
        <f>IFERROR(IFERROR(VLOOKUP($A56,'K-NETT'!$A$1:$AF$37898,16,FALSE),VLOOKUP($A56,'K-Wallet'!$A$1:$M$5000,0,FALSE)),"NOT VALID")</f>
        <v>474000</v>
      </c>
      <c r="S56">
        <f>IFERROR(IFERROR(VLOOKUP($A56,'K-NETT'!$A$1:$AF$37898,17,FALSE),VLOOKUP($A56,'K-Wallet'!$A$1:$M$5000,0,FALSE)),"NOT VALID")</f>
        <v>6650</v>
      </c>
      <c r="T56">
        <f>IFERROR(IFERROR(VLOOKUP($A56,'K-NETT'!$A$1:$AF$37898,18,FALSE),VLOOKUP($A56,'K-Wallet'!$A$1:$M$5000,0,FALSE)),"NOT VALID")</f>
        <v>10000</v>
      </c>
      <c r="U56">
        <f>IFERROR(IFERROR(VLOOKUP($A56,'K-NETT'!$A$1:$AF$37898,19,FALSE),VLOOKUP($A56,'K-Wallet'!$A$1:$M$5000,0,FALSE)),"NOT VALID")</f>
        <v>0</v>
      </c>
      <c r="V56">
        <f>IFERROR(IFERROR(VLOOKUP($A56,'K-NETT'!$A$1:$AF$37898,20,FALSE),VLOOKUP($A56,'K-Wallet'!$A$1:$M$5000,0,FALSE)),"NOT VALID")</f>
        <v>0</v>
      </c>
      <c r="W56">
        <f>IFERROR(IFERROR(VLOOKUP($A56,'K-NETT'!$A$1:$AF$37898,22,FALSE),VLOOKUP($A56,'K-Wallet'!$A$1:$M$5000,0,FALSE)),"NOT VALID")</f>
        <v>0</v>
      </c>
      <c r="X56">
        <f>IFERROR(IFERROR(VLOOKUP($A56,'K-NETT'!$A$1:$AF$37898,23,FALSE),VLOOKUP($A56,'K-Wallet'!$A$1:$M$5000,0,FALSE)),"NOT VALID")</f>
        <v>0</v>
      </c>
      <c r="Y56">
        <f>IFERROR(IFERROR(VLOOKUP($A56,'K-NETT'!$A$1:$AF$37898,26,FALSE),VLOOKUP($A56,'K-Wallet'!$A$1:$M$5000,0,FALSE)),"NOT VALID")</f>
        <v>490650</v>
      </c>
      <c r="Z56">
        <f>IFERROR(IFERROR(VLOOKUP($A56,'K-NETT'!$A$1:$AF$37898,30,FALSE),VLOOKUP($A56,'K-Wallet'!$A$1:$M$5000,11,FALSE)),"NOT VALID")</f>
        <v>0</v>
      </c>
      <c r="AA56" s="31">
        <f t="shared" si="1"/>
        <v>0</v>
      </c>
    </row>
    <row r="57" spans="1:27" x14ac:dyDescent="0.25">
      <c r="A57" t="str">
        <f t="shared" si="0"/>
        <v>1482707755</v>
      </c>
      <c r="B57">
        <v>48</v>
      </c>
      <c r="C57">
        <v>1482707755</v>
      </c>
      <c r="D57" t="s">
        <v>42</v>
      </c>
      <c r="E57" t="s">
        <v>43</v>
      </c>
      <c r="F57">
        <v>56650</v>
      </c>
      <c r="G57" s="2">
        <v>44107</v>
      </c>
      <c r="H57" s="3">
        <v>0.57510416666666664</v>
      </c>
      <c r="I57" t="s">
        <v>44</v>
      </c>
      <c r="J57">
        <v>-80436789801</v>
      </c>
      <c r="K57" s="4" t="s">
        <v>101</v>
      </c>
      <c r="N57" t="str">
        <f>IFERROR(IFERROR(VLOOKUP($A57,'K-NETT'!$A$1:$AF$37898,1,FALSE),VLOOKUP($A57,'K-Wallet'!$A$1:$M$5000,1,FALSE)),"NOT VALID")</f>
        <v>1482707755</v>
      </c>
      <c r="O57" t="str">
        <f>IFERROR(IFERROR(VLOOKUP($A57,'K-NETT'!$A$1:$AF$37898,11,FALSE),VLOOKUP($A57,'K-Wallet'!$A$1:$M$5000,0,FALSE)),"NOT VALID")</f>
        <v>MME2010002047</v>
      </c>
      <c r="P57" t="str">
        <f>IFERROR(IFERROR(VLOOKUP($A57,'K-NETT'!$A$1:$AF$37898,14,FALSE),VLOOKUP($A57,'K-Wallet'!$A$1:$M$5000,8,FALSE)),"NOT VALID")</f>
        <v>IDBNAFA12935</v>
      </c>
      <c r="Q57" t="str">
        <f>IFERROR(IFERROR(VLOOKUP($A57,'K-NETT'!$A$1:$AF$37898,15,FALSE),VLOOKUP($A57,'K-Wallet'!$A$1:$M$5000,9,FALSE)),"NOT VALID")</f>
        <v>SUDARWATI</v>
      </c>
      <c r="R57">
        <f>IFERROR(IFERROR(VLOOKUP($A57,'K-NETT'!$A$1:$AF$37898,16,FALSE),VLOOKUP($A57,'K-Wallet'!$A$1:$M$5000,0,FALSE)),"NOT VALID")</f>
        <v>50000</v>
      </c>
      <c r="S57">
        <f>IFERROR(IFERROR(VLOOKUP($A57,'K-NETT'!$A$1:$AF$37898,17,FALSE),VLOOKUP($A57,'K-Wallet'!$A$1:$M$5000,0,FALSE)),"NOT VALID")</f>
        <v>6650</v>
      </c>
      <c r="T57">
        <f>IFERROR(IFERROR(VLOOKUP($A57,'K-NETT'!$A$1:$AF$37898,18,FALSE),VLOOKUP($A57,'K-Wallet'!$A$1:$M$5000,0,FALSE)),"NOT VALID")</f>
        <v>0</v>
      </c>
      <c r="U57">
        <f>IFERROR(IFERROR(VLOOKUP($A57,'K-NETT'!$A$1:$AF$37898,19,FALSE),VLOOKUP($A57,'K-Wallet'!$A$1:$M$5000,0,FALSE)),"NOT VALID")</f>
        <v>0</v>
      </c>
      <c r="V57">
        <f>IFERROR(IFERROR(VLOOKUP($A57,'K-NETT'!$A$1:$AF$37898,20,FALSE),VLOOKUP($A57,'K-Wallet'!$A$1:$M$5000,0,FALSE)),"NOT VALID")</f>
        <v>0</v>
      </c>
      <c r="W57">
        <f>IFERROR(IFERROR(VLOOKUP($A57,'K-NETT'!$A$1:$AF$37898,22,FALSE),VLOOKUP($A57,'K-Wallet'!$A$1:$M$5000,0,FALSE)),"NOT VALID")</f>
        <v>0</v>
      </c>
      <c r="X57">
        <f>IFERROR(IFERROR(VLOOKUP($A57,'K-NETT'!$A$1:$AF$37898,23,FALSE),VLOOKUP($A57,'K-Wallet'!$A$1:$M$5000,0,FALSE)),"NOT VALID")</f>
        <v>0</v>
      </c>
      <c r="Y57">
        <f>IFERROR(IFERROR(VLOOKUP($A57,'K-NETT'!$A$1:$AF$37898,26,FALSE),VLOOKUP($A57,'K-Wallet'!$A$1:$M$5000,0,FALSE)),"NOT VALID")</f>
        <v>56650</v>
      </c>
      <c r="Z57">
        <f>IFERROR(IFERROR(VLOOKUP($A57,'K-NETT'!$A$1:$AF$37898,30,FALSE),VLOOKUP($A57,'K-Wallet'!$A$1:$M$5000,11,FALSE)),"NOT VALID")</f>
        <v>0</v>
      </c>
      <c r="AA57" s="31">
        <f t="shared" si="1"/>
        <v>0</v>
      </c>
    </row>
    <row r="58" spans="1:27" x14ac:dyDescent="0.25">
      <c r="A58" t="str">
        <f t="shared" si="0"/>
        <v>1510807911</v>
      </c>
      <c r="B58">
        <v>49</v>
      </c>
      <c r="C58">
        <v>1510807911</v>
      </c>
      <c r="D58" t="s">
        <v>42</v>
      </c>
      <c r="E58" t="s">
        <v>43</v>
      </c>
      <c r="F58">
        <v>498650</v>
      </c>
      <c r="G58" s="2">
        <v>44107</v>
      </c>
      <c r="H58" s="3">
        <v>0.57981481481481478</v>
      </c>
      <c r="I58" t="s">
        <v>1660</v>
      </c>
      <c r="J58">
        <v>-80439059301</v>
      </c>
      <c r="K58" s="4" t="s">
        <v>101</v>
      </c>
      <c r="N58" t="str">
        <f>IFERROR(IFERROR(VLOOKUP($A58,'K-NETT'!$A$1:$AF$37898,1,FALSE),VLOOKUP($A58,'K-Wallet'!$A$1:$M$5000,1,FALSE)),"NOT VALID")</f>
        <v>1510807911</v>
      </c>
      <c r="O58" t="str">
        <f>IFERROR(IFERROR(VLOOKUP($A58,'K-NETT'!$A$1:$AF$37898,11,FALSE),VLOOKUP($A58,'K-Wallet'!$A$1:$M$5000,0,FALSE)),"NOT VALID")</f>
        <v>CNE2010002051</v>
      </c>
      <c r="P58" t="str">
        <f>IFERROR(IFERROR(VLOOKUP($A58,'K-NETT'!$A$1:$AF$37898,14,FALSE),VLOOKUP($A58,'K-Wallet'!$A$1:$M$5000,8,FALSE)),"NOT VALID")</f>
        <v>EID552661</v>
      </c>
      <c r="Q58" t="str">
        <f>IFERROR(IFERROR(VLOOKUP($A58,'K-NETT'!$A$1:$AF$37898,15,FALSE),VLOOKUP($A58,'K-Wallet'!$A$1:$M$5000,9,FALSE)),"NOT VALID")</f>
        <v>F. MURTI WIJAYA</v>
      </c>
      <c r="R58">
        <f>IFERROR(IFERROR(VLOOKUP($A58,'K-NETT'!$A$1:$AF$37898,16,FALSE),VLOOKUP($A58,'K-Wallet'!$A$1:$M$5000,0,FALSE)),"NOT VALID")</f>
        <v>475000</v>
      </c>
      <c r="S58">
        <f>IFERROR(IFERROR(VLOOKUP($A58,'K-NETT'!$A$1:$AF$37898,17,FALSE),VLOOKUP($A58,'K-Wallet'!$A$1:$M$5000,0,FALSE)),"NOT VALID")</f>
        <v>6650</v>
      </c>
      <c r="T58">
        <f>IFERROR(IFERROR(VLOOKUP($A58,'K-NETT'!$A$1:$AF$37898,18,FALSE),VLOOKUP($A58,'K-Wallet'!$A$1:$M$5000,0,FALSE)),"NOT VALID")</f>
        <v>17000</v>
      </c>
      <c r="U58">
        <f>IFERROR(IFERROR(VLOOKUP($A58,'K-NETT'!$A$1:$AF$37898,19,FALSE),VLOOKUP($A58,'K-Wallet'!$A$1:$M$5000,0,FALSE)),"NOT VALID")</f>
        <v>0</v>
      </c>
      <c r="V58">
        <f>IFERROR(IFERROR(VLOOKUP($A58,'K-NETT'!$A$1:$AF$37898,20,FALSE),VLOOKUP($A58,'K-Wallet'!$A$1:$M$5000,0,FALSE)),"NOT VALID")</f>
        <v>0</v>
      </c>
      <c r="W58">
        <f>IFERROR(IFERROR(VLOOKUP($A58,'K-NETT'!$A$1:$AF$37898,22,FALSE),VLOOKUP($A58,'K-Wallet'!$A$1:$M$5000,0,FALSE)),"NOT VALID")</f>
        <v>0</v>
      </c>
      <c r="X58">
        <f>IFERROR(IFERROR(VLOOKUP($A58,'K-NETT'!$A$1:$AF$37898,23,FALSE),VLOOKUP($A58,'K-Wallet'!$A$1:$M$5000,0,FALSE)),"NOT VALID")</f>
        <v>0</v>
      </c>
      <c r="Y58">
        <f>IFERROR(IFERROR(VLOOKUP($A58,'K-NETT'!$A$1:$AF$37898,26,FALSE),VLOOKUP($A58,'K-Wallet'!$A$1:$M$5000,0,FALSE)),"NOT VALID")</f>
        <v>498650</v>
      </c>
      <c r="Z58">
        <f>IFERROR(IFERROR(VLOOKUP($A58,'K-NETT'!$A$1:$AF$37898,30,FALSE),VLOOKUP($A58,'K-Wallet'!$A$1:$M$5000,11,FALSE)),"NOT VALID")</f>
        <v>0</v>
      </c>
      <c r="AA58" s="31">
        <f t="shared" si="1"/>
        <v>0</v>
      </c>
    </row>
    <row r="59" spans="1:27" x14ac:dyDescent="0.25">
      <c r="A59" t="str">
        <f t="shared" si="0"/>
        <v>1851807043</v>
      </c>
      <c r="B59">
        <v>50</v>
      </c>
      <c r="C59">
        <v>1851807043</v>
      </c>
      <c r="D59" t="s">
        <v>42</v>
      </c>
      <c r="E59" t="s">
        <v>43</v>
      </c>
      <c r="F59">
        <v>956650</v>
      </c>
      <c r="G59" s="2">
        <v>44107</v>
      </c>
      <c r="H59" s="3">
        <v>0.58305555555555555</v>
      </c>
      <c r="I59" t="s">
        <v>44</v>
      </c>
      <c r="J59">
        <v>-80440500301</v>
      </c>
      <c r="K59" s="4" t="s">
        <v>101</v>
      </c>
      <c r="N59" t="str">
        <f>IFERROR(IFERROR(VLOOKUP($A59,'K-NETT'!$A$1:$AF$37898,1,FALSE),VLOOKUP($A59,'K-Wallet'!$A$1:$M$5000,1,FALSE)),"NOT VALID")</f>
        <v>1851807043</v>
      </c>
      <c r="O59" t="str">
        <f>IFERROR(IFERROR(VLOOKUP($A59,'K-NETT'!$A$1:$AF$37898,11,FALSE),VLOOKUP($A59,'K-Wallet'!$A$1:$M$5000,0,FALSE)),"NOT VALID")</f>
        <v>CNE2010002053</v>
      </c>
      <c r="P59" t="str">
        <f>IFERROR(IFERROR(VLOOKUP($A59,'K-NETT'!$A$1:$AF$37898,14,FALSE),VLOOKUP($A59,'K-Wallet'!$A$1:$M$5000,8,FALSE)),"NOT VALID")</f>
        <v>IDJHBFA22694</v>
      </c>
      <c r="Q59" t="str">
        <f>IFERROR(IFERROR(VLOOKUP($A59,'K-NETT'!$A$1:$AF$37898,15,FALSE),VLOOKUP($A59,'K-Wallet'!$A$1:$M$5000,9,FALSE)),"NOT VALID")</f>
        <v>NANA</v>
      </c>
      <c r="R59">
        <f>IFERROR(IFERROR(VLOOKUP($A59,'K-NETT'!$A$1:$AF$37898,16,FALSE),VLOOKUP($A59,'K-Wallet'!$A$1:$M$5000,0,FALSE)),"NOT VALID")</f>
        <v>950000</v>
      </c>
      <c r="S59">
        <f>IFERROR(IFERROR(VLOOKUP($A59,'K-NETT'!$A$1:$AF$37898,17,FALSE),VLOOKUP($A59,'K-Wallet'!$A$1:$M$5000,0,FALSE)),"NOT VALID")</f>
        <v>6650</v>
      </c>
      <c r="T59">
        <f>IFERROR(IFERROR(VLOOKUP($A59,'K-NETT'!$A$1:$AF$37898,18,FALSE),VLOOKUP($A59,'K-Wallet'!$A$1:$M$5000,0,FALSE)),"NOT VALID")</f>
        <v>0</v>
      </c>
      <c r="U59">
        <f>IFERROR(IFERROR(VLOOKUP($A59,'K-NETT'!$A$1:$AF$37898,19,FALSE),VLOOKUP($A59,'K-Wallet'!$A$1:$M$5000,0,FALSE)),"NOT VALID")</f>
        <v>0</v>
      </c>
      <c r="V59">
        <f>IFERROR(IFERROR(VLOOKUP($A59,'K-NETT'!$A$1:$AF$37898,20,FALSE),VLOOKUP($A59,'K-Wallet'!$A$1:$M$5000,0,FALSE)),"NOT VALID")</f>
        <v>0</v>
      </c>
      <c r="W59">
        <f>IFERROR(IFERROR(VLOOKUP($A59,'K-NETT'!$A$1:$AF$37898,22,FALSE),VLOOKUP($A59,'K-Wallet'!$A$1:$M$5000,0,FALSE)),"NOT VALID")</f>
        <v>0</v>
      </c>
      <c r="X59">
        <f>IFERROR(IFERROR(VLOOKUP($A59,'K-NETT'!$A$1:$AF$37898,23,FALSE),VLOOKUP($A59,'K-Wallet'!$A$1:$M$5000,0,FALSE)),"NOT VALID")</f>
        <v>0</v>
      </c>
      <c r="Y59">
        <f>IFERROR(IFERROR(VLOOKUP($A59,'K-NETT'!$A$1:$AF$37898,26,FALSE),VLOOKUP($A59,'K-Wallet'!$A$1:$M$5000,0,FALSE)),"NOT VALID")</f>
        <v>956650</v>
      </c>
      <c r="Z59">
        <f>IFERROR(IFERROR(VLOOKUP($A59,'K-NETT'!$A$1:$AF$37898,30,FALSE),VLOOKUP($A59,'K-Wallet'!$A$1:$M$5000,11,FALSE)),"NOT VALID")</f>
        <v>0</v>
      </c>
      <c r="AA59" s="31">
        <f t="shared" si="1"/>
        <v>0</v>
      </c>
    </row>
    <row r="60" spans="1:27" x14ac:dyDescent="0.25">
      <c r="A60" t="str">
        <f t="shared" si="0"/>
        <v>1578807717</v>
      </c>
      <c r="B60">
        <v>51</v>
      </c>
      <c r="C60">
        <v>1578807717</v>
      </c>
      <c r="D60" t="s">
        <v>42</v>
      </c>
      <c r="E60" t="s">
        <v>43</v>
      </c>
      <c r="F60">
        <v>511650</v>
      </c>
      <c r="G60" s="2">
        <v>44107</v>
      </c>
      <c r="H60" s="3">
        <v>0.58939814814814817</v>
      </c>
      <c r="I60" t="s">
        <v>44</v>
      </c>
      <c r="J60">
        <v>-80443160701</v>
      </c>
      <c r="K60" s="4" t="s">
        <v>101</v>
      </c>
      <c r="N60" t="str">
        <f>IFERROR(IFERROR(VLOOKUP($A60,'K-NETT'!$A$1:$AF$37898,1,FALSE),VLOOKUP($A60,'K-Wallet'!$A$1:$M$5000,1,FALSE)),"NOT VALID")</f>
        <v>1578807717</v>
      </c>
      <c r="O60" t="str">
        <f>IFERROR(IFERROR(VLOOKUP($A60,'K-NETT'!$A$1:$AF$37898,11,FALSE),VLOOKUP($A60,'K-Wallet'!$A$1:$M$5000,0,FALSE)),"NOT VALID")</f>
        <v>CNE2010002056</v>
      </c>
      <c r="P60" t="str">
        <f>IFERROR(IFERROR(VLOOKUP($A60,'K-NETT'!$A$1:$AF$37898,14,FALSE),VLOOKUP($A60,'K-Wallet'!$A$1:$M$5000,8,FALSE)),"NOT VALID")</f>
        <v>IDJRBAA01369</v>
      </c>
      <c r="Q60" t="str">
        <f>IFERROR(IFERROR(VLOOKUP($A60,'K-NETT'!$A$1:$AF$37898,15,FALSE),VLOOKUP($A60,'K-Wallet'!$A$1:$M$5000,9,FALSE)),"NOT VALID")</f>
        <v>RICO SISWANTO</v>
      </c>
      <c r="R60">
        <f>IFERROR(IFERROR(VLOOKUP($A60,'K-NETT'!$A$1:$AF$37898,16,FALSE),VLOOKUP($A60,'K-Wallet'!$A$1:$M$5000,0,FALSE)),"NOT VALID")</f>
        <v>475000</v>
      </c>
      <c r="S60">
        <f>IFERROR(IFERROR(VLOOKUP($A60,'K-NETT'!$A$1:$AF$37898,17,FALSE),VLOOKUP($A60,'K-Wallet'!$A$1:$M$5000,0,FALSE)),"NOT VALID")</f>
        <v>6650</v>
      </c>
      <c r="T60">
        <f>IFERROR(IFERROR(VLOOKUP($A60,'K-NETT'!$A$1:$AF$37898,18,FALSE),VLOOKUP($A60,'K-Wallet'!$A$1:$M$5000,0,FALSE)),"NOT VALID")</f>
        <v>30000</v>
      </c>
      <c r="U60">
        <f>IFERROR(IFERROR(VLOOKUP($A60,'K-NETT'!$A$1:$AF$37898,19,FALSE),VLOOKUP($A60,'K-Wallet'!$A$1:$M$5000,0,FALSE)),"NOT VALID")</f>
        <v>0</v>
      </c>
      <c r="V60">
        <f>IFERROR(IFERROR(VLOOKUP($A60,'K-NETT'!$A$1:$AF$37898,20,FALSE),VLOOKUP($A60,'K-Wallet'!$A$1:$M$5000,0,FALSE)),"NOT VALID")</f>
        <v>0</v>
      </c>
      <c r="W60">
        <f>IFERROR(IFERROR(VLOOKUP($A60,'K-NETT'!$A$1:$AF$37898,22,FALSE),VLOOKUP($A60,'K-Wallet'!$A$1:$M$5000,0,FALSE)),"NOT VALID")</f>
        <v>0</v>
      </c>
      <c r="X60">
        <f>IFERROR(IFERROR(VLOOKUP($A60,'K-NETT'!$A$1:$AF$37898,23,FALSE),VLOOKUP($A60,'K-Wallet'!$A$1:$M$5000,0,FALSE)),"NOT VALID")</f>
        <v>0</v>
      </c>
      <c r="Y60">
        <f>IFERROR(IFERROR(VLOOKUP($A60,'K-NETT'!$A$1:$AF$37898,26,FALSE),VLOOKUP($A60,'K-Wallet'!$A$1:$M$5000,0,FALSE)),"NOT VALID")</f>
        <v>511650</v>
      </c>
      <c r="Z60">
        <f>IFERROR(IFERROR(VLOOKUP($A60,'K-NETT'!$A$1:$AF$37898,30,FALSE),VLOOKUP($A60,'K-Wallet'!$A$1:$M$5000,11,FALSE)),"NOT VALID")</f>
        <v>0</v>
      </c>
      <c r="AA60" s="31">
        <f t="shared" si="1"/>
        <v>0</v>
      </c>
    </row>
    <row r="61" spans="1:27" x14ac:dyDescent="0.25">
      <c r="A61" t="str">
        <f t="shared" si="0"/>
        <v>1267907961</v>
      </c>
      <c r="B61">
        <v>52</v>
      </c>
      <c r="C61">
        <v>1267907961</v>
      </c>
      <c r="D61" t="s">
        <v>42</v>
      </c>
      <c r="E61" t="s">
        <v>43</v>
      </c>
      <c r="F61">
        <v>56650</v>
      </c>
      <c r="G61" s="2">
        <v>44107</v>
      </c>
      <c r="H61" s="3">
        <v>0.60081018518518514</v>
      </c>
      <c r="I61" t="s">
        <v>44</v>
      </c>
      <c r="J61">
        <v>-80447878601</v>
      </c>
      <c r="K61" s="4" t="s">
        <v>101</v>
      </c>
      <c r="N61" t="str">
        <f>IFERROR(IFERROR(VLOOKUP($A61,'K-NETT'!$A$1:$AF$37898,1,FALSE),VLOOKUP($A61,'K-Wallet'!$A$1:$M$5000,1,FALSE)),"NOT VALID")</f>
        <v>1267907961</v>
      </c>
      <c r="O61" t="str">
        <f>IFERROR(IFERROR(VLOOKUP($A61,'K-NETT'!$A$1:$AF$37898,11,FALSE),VLOOKUP($A61,'K-Wallet'!$A$1:$M$5000,0,FALSE)),"NOT VALID")</f>
        <v>MME2010002060</v>
      </c>
      <c r="P61" t="str">
        <f>IFERROR(IFERROR(VLOOKUP($A61,'K-NETT'!$A$1:$AF$37898,14,FALSE),VLOOKUP($A61,'K-Wallet'!$A$1:$M$5000,8,FALSE)),"NOT VALID")</f>
        <v>IDBNAFA12936</v>
      </c>
      <c r="Q61" t="str">
        <f>IFERROR(IFERROR(VLOOKUP($A61,'K-NETT'!$A$1:$AF$37898,15,FALSE),VLOOKUP($A61,'K-Wallet'!$A$1:$M$5000,9,FALSE)),"NOT VALID")</f>
        <v>SURYATI</v>
      </c>
      <c r="R61">
        <f>IFERROR(IFERROR(VLOOKUP($A61,'K-NETT'!$A$1:$AF$37898,16,FALSE),VLOOKUP($A61,'K-Wallet'!$A$1:$M$5000,0,FALSE)),"NOT VALID")</f>
        <v>50000</v>
      </c>
      <c r="S61">
        <f>IFERROR(IFERROR(VLOOKUP($A61,'K-NETT'!$A$1:$AF$37898,17,FALSE),VLOOKUP($A61,'K-Wallet'!$A$1:$M$5000,0,FALSE)),"NOT VALID")</f>
        <v>6650</v>
      </c>
      <c r="T61">
        <f>IFERROR(IFERROR(VLOOKUP($A61,'K-NETT'!$A$1:$AF$37898,18,FALSE),VLOOKUP($A61,'K-Wallet'!$A$1:$M$5000,0,FALSE)),"NOT VALID")</f>
        <v>0</v>
      </c>
      <c r="U61">
        <f>IFERROR(IFERROR(VLOOKUP($A61,'K-NETT'!$A$1:$AF$37898,19,FALSE),VLOOKUP($A61,'K-Wallet'!$A$1:$M$5000,0,FALSE)),"NOT VALID")</f>
        <v>0</v>
      </c>
      <c r="V61">
        <f>IFERROR(IFERROR(VLOOKUP($A61,'K-NETT'!$A$1:$AF$37898,20,FALSE),VLOOKUP($A61,'K-Wallet'!$A$1:$M$5000,0,FALSE)),"NOT VALID")</f>
        <v>0</v>
      </c>
      <c r="W61">
        <f>IFERROR(IFERROR(VLOOKUP($A61,'K-NETT'!$A$1:$AF$37898,22,FALSE),VLOOKUP($A61,'K-Wallet'!$A$1:$M$5000,0,FALSE)),"NOT VALID")</f>
        <v>0</v>
      </c>
      <c r="X61">
        <f>IFERROR(IFERROR(VLOOKUP($A61,'K-NETT'!$A$1:$AF$37898,23,FALSE),VLOOKUP($A61,'K-Wallet'!$A$1:$M$5000,0,FALSE)),"NOT VALID")</f>
        <v>0</v>
      </c>
      <c r="Y61">
        <f>IFERROR(IFERROR(VLOOKUP($A61,'K-NETT'!$A$1:$AF$37898,26,FALSE),VLOOKUP($A61,'K-Wallet'!$A$1:$M$5000,0,FALSE)),"NOT VALID")</f>
        <v>56650</v>
      </c>
      <c r="Z61">
        <f>IFERROR(IFERROR(VLOOKUP($A61,'K-NETT'!$A$1:$AF$37898,30,FALSE),VLOOKUP($A61,'K-Wallet'!$A$1:$M$5000,11,FALSE)),"NOT VALID")</f>
        <v>0</v>
      </c>
      <c r="AA61" s="31">
        <f t="shared" si="1"/>
        <v>0</v>
      </c>
    </row>
    <row r="62" spans="1:27" x14ac:dyDescent="0.25">
      <c r="A62" t="str">
        <f t="shared" si="0"/>
        <v>1573017929</v>
      </c>
      <c r="B62">
        <v>53</v>
      </c>
      <c r="C62">
        <v>1573017929</v>
      </c>
      <c r="D62" t="s">
        <v>42</v>
      </c>
      <c r="E62" t="s">
        <v>43</v>
      </c>
      <c r="F62">
        <v>964650</v>
      </c>
      <c r="G62" s="2">
        <v>44107</v>
      </c>
      <c r="H62" s="3">
        <v>0.6118055555555556</v>
      </c>
      <c r="I62" t="s">
        <v>46</v>
      </c>
      <c r="J62">
        <v>-80452470601</v>
      </c>
      <c r="K62" s="4" t="s">
        <v>101</v>
      </c>
      <c r="N62" t="str">
        <f>IFERROR(IFERROR(VLOOKUP($A62,'K-NETT'!$A$1:$AF$37898,1,FALSE),VLOOKUP($A62,'K-Wallet'!$A$1:$M$5000,1,FALSE)),"NOT VALID")</f>
        <v>1573017929</v>
      </c>
      <c r="O62" t="str">
        <f>IFERROR(IFERROR(VLOOKUP($A62,'K-NETT'!$A$1:$AF$37898,11,FALSE),VLOOKUP($A62,'K-Wallet'!$A$1:$M$5000,0,FALSE)),"NOT VALID")</f>
        <v>CNE2010002065</v>
      </c>
      <c r="P62" t="str">
        <f>IFERROR(IFERROR(VLOOKUP($A62,'K-NETT'!$A$1:$AF$37898,14,FALSE),VLOOKUP($A62,'K-Wallet'!$A$1:$M$5000,8,FALSE)),"NOT VALID")</f>
        <v>IDJKAKA02946</v>
      </c>
      <c r="Q62" t="str">
        <f>IFERROR(IFERROR(VLOOKUP($A62,'K-NETT'!$A$1:$AF$37898,15,FALSE),VLOOKUP($A62,'K-Wallet'!$A$1:$M$5000,9,FALSE)),"NOT VALID")</f>
        <v>YENY HERLIANA</v>
      </c>
      <c r="R62">
        <f>IFERROR(IFERROR(VLOOKUP($A62,'K-NETT'!$A$1:$AF$37898,16,FALSE),VLOOKUP($A62,'K-Wallet'!$A$1:$M$5000,0,FALSE)),"NOT VALID")</f>
        <v>950000</v>
      </c>
      <c r="S62">
        <f>IFERROR(IFERROR(VLOOKUP($A62,'K-NETT'!$A$1:$AF$37898,17,FALSE),VLOOKUP($A62,'K-Wallet'!$A$1:$M$5000,0,FALSE)),"NOT VALID")</f>
        <v>6650</v>
      </c>
      <c r="T62">
        <f>IFERROR(IFERROR(VLOOKUP($A62,'K-NETT'!$A$1:$AF$37898,18,FALSE),VLOOKUP($A62,'K-Wallet'!$A$1:$M$5000,0,FALSE)),"NOT VALID")</f>
        <v>8000</v>
      </c>
      <c r="U62">
        <f>IFERROR(IFERROR(VLOOKUP($A62,'K-NETT'!$A$1:$AF$37898,19,FALSE),VLOOKUP($A62,'K-Wallet'!$A$1:$M$5000,0,FALSE)),"NOT VALID")</f>
        <v>0</v>
      </c>
      <c r="V62">
        <f>IFERROR(IFERROR(VLOOKUP($A62,'K-NETT'!$A$1:$AF$37898,20,FALSE),VLOOKUP($A62,'K-Wallet'!$A$1:$M$5000,0,FALSE)),"NOT VALID")</f>
        <v>0</v>
      </c>
      <c r="W62">
        <f>IFERROR(IFERROR(VLOOKUP($A62,'K-NETT'!$A$1:$AF$37898,22,FALSE),VLOOKUP($A62,'K-Wallet'!$A$1:$M$5000,0,FALSE)),"NOT VALID")</f>
        <v>0</v>
      </c>
      <c r="X62">
        <f>IFERROR(IFERROR(VLOOKUP($A62,'K-NETT'!$A$1:$AF$37898,23,FALSE),VLOOKUP($A62,'K-Wallet'!$A$1:$M$5000,0,FALSE)),"NOT VALID")</f>
        <v>0</v>
      </c>
      <c r="Y62">
        <f>IFERROR(IFERROR(VLOOKUP($A62,'K-NETT'!$A$1:$AF$37898,26,FALSE),VLOOKUP($A62,'K-Wallet'!$A$1:$M$5000,0,FALSE)),"NOT VALID")</f>
        <v>964650</v>
      </c>
      <c r="Z62">
        <f>IFERROR(IFERROR(VLOOKUP($A62,'K-NETT'!$A$1:$AF$37898,30,FALSE),VLOOKUP($A62,'K-Wallet'!$A$1:$M$5000,11,FALSE)),"NOT VALID")</f>
        <v>0</v>
      </c>
      <c r="AA62" s="31">
        <f t="shared" si="1"/>
        <v>0</v>
      </c>
    </row>
    <row r="63" spans="1:27" x14ac:dyDescent="0.25">
      <c r="A63" t="str">
        <f t="shared" si="0"/>
        <v>1493117251</v>
      </c>
      <c r="B63">
        <v>54</v>
      </c>
      <c r="C63">
        <v>1493117251</v>
      </c>
      <c r="D63" t="s">
        <v>42</v>
      </c>
      <c r="E63" t="s">
        <v>43</v>
      </c>
      <c r="F63">
        <v>664650</v>
      </c>
      <c r="G63" s="2">
        <v>44107</v>
      </c>
      <c r="H63" s="3">
        <v>0.61894675925925924</v>
      </c>
      <c r="I63" t="s">
        <v>44</v>
      </c>
      <c r="J63">
        <v>-80455488801</v>
      </c>
      <c r="K63" s="4" t="s">
        <v>101</v>
      </c>
      <c r="N63" t="str">
        <f>IFERROR(IFERROR(VLOOKUP($A63,'K-NETT'!$A$1:$AF$37898,1,FALSE),VLOOKUP($A63,'K-Wallet'!$A$1:$M$5000,1,FALSE)),"NOT VALID")</f>
        <v>1493117251</v>
      </c>
      <c r="O63" t="str">
        <f>IFERROR(IFERROR(VLOOKUP($A63,'K-NETT'!$A$1:$AF$37898,11,FALSE),VLOOKUP($A63,'K-Wallet'!$A$1:$M$5000,0,FALSE)),"NOT VALID")</f>
        <v>CNE2010002068</v>
      </c>
      <c r="P63" t="str">
        <f>IFERROR(IFERROR(VLOOKUP($A63,'K-NETT'!$A$1:$AF$37898,14,FALSE),VLOOKUP($A63,'K-Wallet'!$A$1:$M$5000,8,FALSE)),"NOT VALID")</f>
        <v>IDBNAJA08160</v>
      </c>
      <c r="Q63" t="str">
        <f>IFERROR(IFERROR(VLOOKUP($A63,'K-NETT'!$A$1:$AF$37898,15,FALSE),VLOOKUP($A63,'K-Wallet'!$A$1:$M$5000,9,FALSE)),"NOT VALID")</f>
        <v>DEWI KOMALASARI</v>
      </c>
      <c r="R63">
        <f>IFERROR(IFERROR(VLOOKUP($A63,'K-NETT'!$A$1:$AF$37898,16,FALSE),VLOOKUP($A63,'K-Wallet'!$A$1:$M$5000,0,FALSE)),"NOT VALID")</f>
        <v>658000</v>
      </c>
      <c r="S63">
        <f>IFERROR(IFERROR(VLOOKUP($A63,'K-NETT'!$A$1:$AF$37898,17,FALSE),VLOOKUP($A63,'K-Wallet'!$A$1:$M$5000,0,FALSE)),"NOT VALID")</f>
        <v>6650</v>
      </c>
      <c r="T63">
        <f>IFERROR(IFERROR(VLOOKUP($A63,'K-NETT'!$A$1:$AF$37898,18,FALSE),VLOOKUP($A63,'K-Wallet'!$A$1:$M$5000,0,FALSE)),"NOT VALID")</f>
        <v>0</v>
      </c>
      <c r="U63">
        <f>IFERROR(IFERROR(VLOOKUP($A63,'K-NETT'!$A$1:$AF$37898,19,FALSE),VLOOKUP($A63,'K-Wallet'!$A$1:$M$5000,0,FALSE)),"NOT VALID")</f>
        <v>0</v>
      </c>
      <c r="V63">
        <f>IFERROR(IFERROR(VLOOKUP($A63,'K-NETT'!$A$1:$AF$37898,20,FALSE),VLOOKUP($A63,'K-Wallet'!$A$1:$M$5000,0,FALSE)),"NOT VALID")</f>
        <v>0</v>
      </c>
      <c r="W63">
        <f>IFERROR(IFERROR(VLOOKUP($A63,'K-NETT'!$A$1:$AF$37898,22,FALSE),VLOOKUP($A63,'K-Wallet'!$A$1:$M$5000,0,FALSE)),"NOT VALID")</f>
        <v>0</v>
      </c>
      <c r="X63">
        <f>IFERROR(IFERROR(VLOOKUP($A63,'K-NETT'!$A$1:$AF$37898,23,FALSE),VLOOKUP($A63,'K-Wallet'!$A$1:$M$5000,0,FALSE)),"NOT VALID")</f>
        <v>0</v>
      </c>
      <c r="Y63">
        <f>IFERROR(IFERROR(VLOOKUP($A63,'K-NETT'!$A$1:$AF$37898,26,FALSE),VLOOKUP($A63,'K-Wallet'!$A$1:$M$5000,0,FALSE)),"NOT VALID")</f>
        <v>664650</v>
      </c>
      <c r="Z63">
        <f>IFERROR(IFERROR(VLOOKUP($A63,'K-NETT'!$A$1:$AF$37898,30,FALSE),VLOOKUP($A63,'K-Wallet'!$A$1:$M$5000,11,FALSE)),"NOT VALID")</f>
        <v>0</v>
      </c>
      <c r="AA63" s="31">
        <f t="shared" si="1"/>
        <v>0</v>
      </c>
    </row>
    <row r="64" spans="1:27" x14ac:dyDescent="0.25">
      <c r="A64" t="str">
        <f t="shared" si="0"/>
        <v>1589117653</v>
      </c>
      <c r="B64">
        <v>55</v>
      </c>
      <c r="C64">
        <v>1589117653</v>
      </c>
      <c r="D64" t="s">
        <v>42</v>
      </c>
      <c r="E64" t="s">
        <v>43</v>
      </c>
      <c r="F64">
        <v>436650</v>
      </c>
      <c r="G64" s="2">
        <v>44107</v>
      </c>
      <c r="H64" s="3">
        <v>0.62553240740740745</v>
      </c>
      <c r="I64" t="s">
        <v>44</v>
      </c>
      <c r="J64">
        <v>-80458170901</v>
      </c>
      <c r="K64" s="4" t="s">
        <v>101</v>
      </c>
      <c r="N64" t="str">
        <f>IFERROR(IFERROR(VLOOKUP($A64,'K-NETT'!$A$1:$AF$37898,1,FALSE),VLOOKUP($A64,'K-Wallet'!$A$1:$M$5000,1,FALSE)),"NOT VALID")</f>
        <v>1589117653</v>
      </c>
      <c r="O64" t="str">
        <f>IFERROR(IFERROR(VLOOKUP($A64,'K-NETT'!$A$1:$AF$37898,11,FALSE),VLOOKUP($A64,'K-Wallet'!$A$1:$M$5000,0,FALSE)),"NOT VALID")</f>
        <v>CNE2010002074</v>
      </c>
      <c r="P64" t="str">
        <f>IFERROR(IFERROR(VLOOKUP($A64,'K-NETT'!$A$1:$AF$37898,14,FALSE),VLOOKUP($A64,'K-Wallet'!$A$1:$M$5000,8,FALSE)),"NOT VALID")</f>
        <v>IDBNID016196</v>
      </c>
      <c r="Q64" t="str">
        <f>IFERROR(IFERROR(VLOOKUP($A64,'K-NETT'!$A$1:$AF$37898,15,FALSE),VLOOKUP($A64,'K-Wallet'!$A$1:$M$5000,9,FALSE)),"NOT VALID")</f>
        <v>HARITS FADILLAH</v>
      </c>
      <c r="R64">
        <f>IFERROR(IFERROR(VLOOKUP($A64,'K-NETT'!$A$1:$AF$37898,16,FALSE),VLOOKUP($A64,'K-Wallet'!$A$1:$M$5000,0,FALSE)),"NOT VALID")</f>
        <v>430000</v>
      </c>
      <c r="S64">
        <f>IFERROR(IFERROR(VLOOKUP($A64,'K-NETT'!$A$1:$AF$37898,17,FALSE),VLOOKUP($A64,'K-Wallet'!$A$1:$M$5000,0,FALSE)),"NOT VALID")</f>
        <v>6650</v>
      </c>
      <c r="T64">
        <f>IFERROR(IFERROR(VLOOKUP($A64,'K-NETT'!$A$1:$AF$37898,18,FALSE),VLOOKUP($A64,'K-Wallet'!$A$1:$M$5000,0,FALSE)),"NOT VALID")</f>
        <v>0</v>
      </c>
      <c r="U64">
        <f>IFERROR(IFERROR(VLOOKUP($A64,'K-NETT'!$A$1:$AF$37898,19,FALSE),VLOOKUP($A64,'K-Wallet'!$A$1:$M$5000,0,FALSE)),"NOT VALID")</f>
        <v>0</v>
      </c>
      <c r="V64">
        <f>IFERROR(IFERROR(VLOOKUP($A64,'K-NETT'!$A$1:$AF$37898,20,FALSE),VLOOKUP($A64,'K-Wallet'!$A$1:$M$5000,0,FALSE)),"NOT VALID")</f>
        <v>0</v>
      </c>
      <c r="W64">
        <f>IFERROR(IFERROR(VLOOKUP($A64,'K-NETT'!$A$1:$AF$37898,22,FALSE),VLOOKUP($A64,'K-Wallet'!$A$1:$M$5000,0,FALSE)),"NOT VALID")</f>
        <v>0</v>
      </c>
      <c r="X64">
        <f>IFERROR(IFERROR(VLOOKUP($A64,'K-NETT'!$A$1:$AF$37898,23,FALSE),VLOOKUP($A64,'K-Wallet'!$A$1:$M$5000,0,FALSE)),"NOT VALID")</f>
        <v>0</v>
      </c>
      <c r="Y64">
        <f>IFERROR(IFERROR(VLOOKUP($A64,'K-NETT'!$A$1:$AF$37898,26,FALSE),VLOOKUP($A64,'K-Wallet'!$A$1:$M$5000,0,FALSE)),"NOT VALID")</f>
        <v>436650</v>
      </c>
      <c r="Z64">
        <f>IFERROR(IFERROR(VLOOKUP($A64,'K-NETT'!$A$1:$AF$37898,30,FALSE),VLOOKUP($A64,'K-Wallet'!$A$1:$M$5000,11,FALSE)),"NOT VALID")</f>
        <v>0</v>
      </c>
      <c r="AA64" s="31">
        <f t="shared" si="1"/>
        <v>0</v>
      </c>
    </row>
    <row r="65" spans="1:27" x14ac:dyDescent="0.25">
      <c r="A65" t="str">
        <f t="shared" si="0"/>
        <v>1394417416</v>
      </c>
      <c r="B65">
        <v>56</v>
      </c>
      <c r="C65">
        <v>1394417416</v>
      </c>
      <c r="D65" t="s">
        <v>42</v>
      </c>
      <c r="E65" t="s">
        <v>43</v>
      </c>
      <c r="F65">
        <v>235650</v>
      </c>
      <c r="G65" s="2">
        <v>44107</v>
      </c>
      <c r="H65" s="3">
        <v>0.65648148148148155</v>
      </c>
      <c r="I65" t="s">
        <v>44</v>
      </c>
      <c r="J65">
        <v>-80470371301</v>
      </c>
      <c r="K65" s="4" t="s">
        <v>101</v>
      </c>
      <c r="N65" t="str">
        <f>IFERROR(IFERROR(VLOOKUP($A65,'K-NETT'!$A$1:$AF$37898,1,FALSE),VLOOKUP($A65,'K-Wallet'!$A$1:$M$5000,1,FALSE)),"NOT VALID")</f>
        <v>1394417416</v>
      </c>
      <c r="O65" t="str">
        <f>IFERROR(IFERROR(VLOOKUP($A65,'K-NETT'!$A$1:$AF$37898,11,FALSE),VLOOKUP($A65,'K-Wallet'!$A$1:$M$5000,0,FALSE)),"NOT VALID")</f>
        <v>CNE2010002088</v>
      </c>
      <c r="P65" t="str">
        <f>IFERROR(IFERROR(VLOOKUP($A65,'K-NETT'!$A$1:$AF$37898,14,FALSE),VLOOKUP($A65,'K-Wallet'!$A$1:$M$5000,8,FALSE)),"NOT VALID")</f>
        <v>IDJHAMA10195</v>
      </c>
      <c r="Q65" t="str">
        <f>IFERROR(IFERROR(VLOOKUP($A65,'K-NETT'!$A$1:$AF$37898,15,FALSE),VLOOKUP($A65,'K-Wallet'!$A$1:$M$5000,9,FALSE)),"NOT VALID")</f>
        <v>ANASTASIA LISA HARTAYA</v>
      </c>
      <c r="R65">
        <f>IFERROR(IFERROR(VLOOKUP($A65,'K-NETT'!$A$1:$AF$37898,16,FALSE),VLOOKUP($A65,'K-Wallet'!$A$1:$M$5000,0,FALSE)),"NOT VALID")</f>
        <v>213000</v>
      </c>
      <c r="S65">
        <f>IFERROR(IFERROR(VLOOKUP($A65,'K-NETT'!$A$1:$AF$37898,17,FALSE),VLOOKUP($A65,'K-Wallet'!$A$1:$M$5000,0,FALSE)),"NOT VALID")</f>
        <v>6650</v>
      </c>
      <c r="T65">
        <f>IFERROR(IFERROR(VLOOKUP($A65,'K-NETT'!$A$1:$AF$37898,18,FALSE),VLOOKUP($A65,'K-Wallet'!$A$1:$M$5000,0,FALSE)),"NOT VALID")</f>
        <v>16000</v>
      </c>
      <c r="U65">
        <f>IFERROR(IFERROR(VLOOKUP($A65,'K-NETT'!$A$1:$AF$37898,19,FALSE),VLOOKUP($A65,'K-Wallet'!$A$1:$M$5000,0,FALSE)),"NOT VALID")</f>
        <v>0</v>
      </c>
      <c r="V65">
        <f>IFERROR(IFERROR(VLOOKUP($A65,'K-NETT'!$A$1:$AF$37898,20,FALSE),VLOOKUP($A65,'K-Wallet'!$A$1:$M$5000,0,FALSE)),"NOT VALID")</f>
        <v>0</v>
      </c>
      <c r="W65">
        <f>IFERROR(IFERROR(VLOOKUP($A65,'K-NETT'!$A$1:$AF$37898,22,FALSE),VLOOKUP($A65,'K-Wallet'!$A$1:$M$5000,0,FALSE)),"NOT VALID")</f>
        <v>0</v>
      </c>
      <c r="X65">
        <f>IFERROR(IFERROR(VLOOKUP($A65,'K-NETT'!$A$1:$AF$37898,23,FALSE),VLOOKUP($A65,'K-Wallet'!$A$1:$M$5000,0,FALSE)),"NOT VALID")</f>
        <v>0</v>
      </c>
      <c r="Y65">
        <f>IFERROR(IFERROR(VLOOKUP($A65,'K-NETT'!$A$1:$AF$37898,26,FALSE),VLOOKUP($A65,'K-Wallet'!$A$1:$M$5000,0,FALSE)),"NOT VALID")</f>
        <v>235650</v>
      </c>
      <c r="Z65">
        <f>IFERROR(IFERROR(VLOOKUP($A65,'K-NETT'!$A$1:$AF$37898,30,FALSE),VLOOKUP($A65,'K-Wallet'!$A$1:$M$5000,11,FALSE)),"NOT VALID")</f>
        <v>0</v>
      </c>
      <c r="AA65" s="31">
        <f t="shared" si="1"/>
        <v>0</v>
      </c>
    </row>
    <row r="66" spans="1:27" x14ac:dyDescent="0.25">
      <c r="A66" t="str">
        <f t="shared" si="0"/>
        <v>1167617445</v>
      </c>
      <c r="B66">
        <v>57</v>
      </c>
      <c r="C66">
        <v>1167617445</v>
      </c>
      <c r="D66" t="s">
        <v>42</v>
      </c>
      <c r="E66" t="s">
        <v>43</v>
      </c>
      <c r="F66">
        <v>56650</v>
      </c>
      <c r="G66" s="2">
        <v>44107</v>
      </c>
      <c r="H66" s="3">
        <v>0.68136574074074074</v>
      </c>
      <c r="I66" t="s">
        <v>44</v>
      </c>
      <c r="J66">
        <v>-80480228501</v>
      </c>
      <c r="K66" s="4" t="s">
        <v>101</v>
      </c>
      <c r="N66" t="str">
        <f>IFERROR(IFERROR(VLOOKUP($A66,'K-NETT'!$A$1:$AF$37898,1,FALSE),VLOOKUP($A66,'K-Wallet'!$A$1:$M$5000,1,FALSE)),"NOT VALID")</f>
        <v>1167617445</v>
      </c>
      <c r="O66" t="str">
        <f>IFERROR(IFERROR(VLOOKUP($A66,'K-NETT'!$A$1:$AF$37898,11,FALSE),VLOOKUP($A66,'K-Wallet'!$A$1:$M$5000,0,FALSE)),"NOT VALID")</f>
        <v>MME2010002110</v>
      </c>
      <c r="P66" t="str">
        <f>IFERROR(IFERROR(VLOOKUP($A66,'K-NETT'!$A$1:$AF$37898,14,FALSE),VLOOKUP($A66,'K-Wallet'!$A$1:$M$5000,8,FALSE)),"NOT VALID")</f>
        <v>IDJTBHA22935</v>
      </c>
      <c r="Q66" t="str">
        <f>IFERROR(IFERROR(VLOOKUP($A66,'K-NETT'!$A$1:$AF$37898,15,FALSE),VLOOKUP($A66,'K-Wallet'!$A$1:$M$5000,9,FALSE)),"NOT VALID")</f>
        <v>SALIM ALAIDRUS</v>
      </c>
      <c r="R66">
        <f>IFERROR(IFERROR(VLOOKUP($A66,'K-NETT'!$A$1:$AF$37898,16,FALSE),VLOOKUP($A66,'K-Wallet'!$A$1:$M$5000,0,FALSE)),"NOT VALID")</f>
        <v>50000</v>
      </c>
      <c r="S66">
        <f>IFERROR(IFERROR(VLOOKUP($A66,'K-NETT'!$A$1:$AF$37898,17,FALSE),VLOOKUP($A66,'K-Wallet'!$A$1:$M$5000,0,FALSE)),"NOT VALID")</f>
        <v>6650</v>
      </c>
      <c r="T66">
        <f>IFERROR(IFERROR(VLOOKUP($A66,'K-NETT'!$A$1:$AF$37898,18,FALSE),VLOOKUP($A66,'K-Wallet'!$A$1:$M$5000,0,FALSE)),"NOT VALID")</f>
        <v>0</v>
      </c>
      <c r="U66">
        <f>IFERROR(IFERROR(VLOOKUP($A66,'K-NETT'!$A$1:$AF$37898,19,FALSE),VLOOKUP($A66,'K-Wallet'!$A$1:$M$5000,0,FALSE)),"NOT VALID")</f>
        <v>0</v>
      </c>
      <c r="V66">
        <f>IFERROR(IFERROR(VLOOKUP($A66,'K-NETT'!$A$1:$AF$37898,20,FALSE),VLOOKUP($A66,'K-Wallet'!$A$1:$M$5000,0,FALSE)),"NOT VALID")</f>
        <v>0</v>
      </c>
      <c r="W66">
        <f>IFERROR(IFERROR(VLOOKUP($A66,'K-NETT'!$A$1:$AF$37898,22,FALSE),VLOOKUP($A66,'K-Wallet'!$A$1:$M$5000,0,FALSE)),"NOT VALID")</f>
        <v>0</v>
      </c>
      <c r="X66">
        <f>IFERROR(IFERROR(VLOOKUP($A66,'K-NETT'!$A$1:$AF$37898,23,FALSE),VLOOKUP($A66,'K-Wallet'!$A$1:$M$5000,0,FALSE)),"NOT VALID")</f>
        <v>0</v>
      </c>
      <c r="Y66">
        <f>IFERROR(IFERROR(VLOOKUP($A66,'K-NETT'!$A$1:$AF$37898,26,FALSE),VLOOKUP($A66,'K-Wallet'!$A$1:$M$5000,0,FALSE)),"NOT VALID")</f>
        <v>56650</v>
      </c>
      <c r="Z66">
        <f>IFERROR(IFERROR(VLOOKUP($A66,'K-NETT'!$A$1:$AF$37898,30,FALSE),VLOOKUP($A66,'K-Wallet'!$A$1:$M$5000,11,FALSE)),"NOT VALID")</f>
        <v>0</v>
      </c>
      <c r="AA66" s="31">
        <f t="shared" si="1"/>
        <v>0</v>
      </c>
    </row>
    <row r="67" spans="1:27" x14ac:dyDescent="0.25">
      <c r="A67" t="str">
        <f t="shared" si="0"/>
        <v>1720717847</v>
      </c>
      <c r="B67">
        <v>58</v>
      </c>
      <c r="C67">
        <v>1720717847</v>
      </c>
      <c r="D67" t="s">
        <v>42</v>
      </c>
      <c r="E67" t="s">
        <v>43</v>
      </c>
      <c r="F67">
        <v>56650</v>
      </c>
      <c r="G67" s="2">
        <v>44107</v>
      </c>
      <c r="H67" s="3">
        <v>0.68594907407407402</v>
      </c>
      <c r="I67" t="s">
        <v>44</v>
      </c>
      <c r="J67">
        <v>-80481983701</v>
      </c>
      <c r="K67" s="4" t="s">
        <v>101</v>
      </c>
      <c r="N67" t="str">
        <f>IFERROR(IFERROR(VLOOKUP($A67,'K-NETT'!$A$1:$AF$37898,1,FALSE),VLOOKUP($A67,'K-Wallet'!$A$1:$M$5000,1,FALSE)),"NOT VALID")</f>
        <v>1720717847</v>
      </c>
      <c r="O67" t="str">
        <f>IFERROR(IFERROR(VLOOKUP($A67,'K-NETT'!$A$1:$AF$37898,11,FALSE),VLOOKUP($A67,'K-Wallet'!$A$1:$M$5000,0,FALSE)),"NOT VALID")</f>
        <v>MME2010002112</v>
      </c>
      <c r="P67" t="str">
        <f>IFERROR(IFERROR(VLOOKUP($A67,'K-NETT'!$A$1:$AF$37898,14,FALSE),VLOOKUP($A67,'K-Wallet'!$A$1:$M$5000,8,FALSE)),"NOT VALID")</f>
        <v>IDSADUA04956</v>
      </c>
      <c r="Q67" t="str">
        <f>IFERROR(IFERROR(VLOOKUP($A67,'K-NETT'!$A$1:$AF$37898,15,FALSE),VLOOKUP($A67,'K-Wallet'!$A$1:$M$5000,9,FALSE)),"NOT VALID")</f>
        <v>LIA DIAN MAYASARI</v>
      </c>
      <c r="R67">
        <f>IFERROR(IFERROR(VLOOKUP($A67,'K-NETT'!$A$1:$AF$37898,16,FALSE),VLOOKUP($A67,'K-Wallet'!$A$1:$M$5000,0,FALSE)),"NOT VALID")</f>
        <v>50000</v>
      </c>
      <c r="S67">
        <f>IFERROR(IFERROR(VLOOKUP($A67,'K-NETT'!$A$1:$AF$37898,17,FALSE),VLOOKUP($A67,'K-Wallet'!$A$1:$M$5000,0,FALSE)),"NOT VALID")</f>
        <v>6650</v>
      </c>
      <c r="T67">
        <f>IFERROR(IFERROR(VLOOKUP($A67,'K-NETT'!$A$1:$AF$37898,18,FALSE),VLOOKUP($A67,'K-Wallet'!$A$1:$M$5000,0,FALSE)),"NOT VALID")</f>
        <v>0</v>
      </c>
      <c r="U67">
        <f>IFERROR(IFERROR(VLOOKUP($A67,'K-NETT'!$A$1:$AF$37898,19,FALSE),VLOOKUP($A67,'K-Wallet'!$A$1:$M$5000,0,FALSE)),"NOT VALID")</f>
        <v>0</v>
      </c>
      <c r="V67">
        <f>IFERROR(IFERROR(VLOOKUP($A67,'K-NETT'!$A$1:$AF$37898,20,FALSE),VLOOKUP($A67,'K-Wallet'!$A$1:$M$5000,0,FALSE)),"NOT VALID")</f>
        <v>0</v>
      </c>
      <c r="W67">
        <f>IFERROR(IFERROR(VLOOKUP($A67,'K-NETT'!$A$1:$AF$37898,22,FALSE),VLOOKUP($A67,'K-Wallet'!$A$1:$M$5000,0,FALSE)),"NOT VALID")</f>
        <v>0</v>
      </c>
      <c r="X67">
        <f>IFERROR(IFERROR(VLOOKUP($A67,'K-NETT'!$A$1:$AF$37898,23,FALSE),VLOOKUP($A67,'K-Wallet'!$A$1:$M$5000,0,FALSE)),"NOT VALID")</f>
        <v>0</v>
      </c>
      <c r="Y67">
        <f>IFERROR(IFERROR(VLOOKUP($A67,'K-NETT'!$A$1:$AF$37898,26,FALSE),VLOOKUP($A67,'K-Wallet'!$A$1:$M$5000,0,FALSE)),"NOT VALID")</f>
        <v>56650</v>
      </c>
      <c r="Z67">
        <f>IFERROR(IFERROR(VLOOKUP($A67,'K-NETT'!$A$1:$AF$37898,30,FALSE),VLOOKUP($A67,'K-Wallet'!$A$1:$M$5000,11,FALSE)),"NOT VALID")</f>
        <v>0</v>
      </c>
      <c r="AA67" s="31">
        <f t="shared" si="1"/>
        <v>0</v>
      </c>
    </row>
    <row r="68" spans="1:27" x14ac:dyDescent="0.25">
      <c r="A68" t="str">
        <f t="shared" si="0"/>
        <v>1489617086</v>
      </c>
      <c r="B68">
        <v>59</v>
      </c>
      <c r="C68">
        <v>1489617086</v>
      </c>
      <c r="D68" t="s">
        <v>42</v>
      </c>
      <c r="E68" t="s">
        <v>43</v>
      </c>
      <c r="F68">
        <v>56650</v>
      </c>
      <c r="G68" s="2">
        <v>44107</v>
      </c>
      <c r="H68" s="3">
        <v>0.68798611111111108</v>
      </c>
      <c r="I68" t="s">
        <v>44</v>
      </c>
      <c r="J68">
        <v>-80482753401</v>
      </c>
      <c r="K68" s="4" t="s">
        <v>101</v>
      </c>
      <c r="N68" t="str">
        <f>IFERROR(IFERROR(VLOOKUP($A68,'K-NETT'!$A$1:$AF$37898,1,FALSE),VLOOKUP($A68,'K-Wallet'!$A$1:$M$5000,1,FALSE)),"NOT VALID")</f>
        <v>1489617086</v>
      </c>
      <c r="O68" t="str">
        <f>IFERROR(IFERROR(VLOOKUP($A68,'K-NETT'!$A$1:$AF$37898,11,FALSE),VLOOKUP($A68,'K-Wallet'!$A$1:$M$5000,0,FALSE)),"NOT VALID")</f>
        <v>MME2010002113</v>
      </c>
      <c r="P68" t="str">
        <f>IFERROR(IFERROR(VLOOKUP($A68,'K-NETT'!$A$1:$AF$37898,14,FALSE),VLOOKUP($A68,'K-Wallet'!$A$1:$M$5000,8,FALSE)),"NOT VALID")</f>
        <v>IDJTBHA22936</v>
      </c>
      <c r="Q68" t="str">
        <f>IFERROR(IFERROR(VLOOKUP($A68,'K-NETT'!$A$1:$AF$37898,15,FALSE),VLOOKUP($A68,'K-Wallet'!$A$1:$M$5000,9,FALSE)),"NOT VALID")</f>
        <v>DEDI DORES</v>
      </c>
      <c r="R68">
        <f>IFERROR(IFERROR(VLOOKUP($A68,'K-NETT'!$A$1:$AF$37898,16,FALSE),VLOOKUP($A68,'K-Wallet'!$A$1:$M$5000,0,FALSE)),"NOT VALID")</f>
        <v>50000</v>
      </c>
      <c r="S68">
        <f>IFERROR(IFERROR(VLOOKUP($A68,'K-NETT'!$A$1:$AF$37898,17,FALSE),VLOOKUP($A68,'K-Wallet'!$A$1:$M$5000,0,FALSE)),"NOT VALID")</f>
        <v>6650</v>
      </c>
      <c r="T68">
        <f>IFERROR(IFERROR(VLOOKUP($A68,'K-NETT'!$A$1:$AF$37898,18,FALSE),VLOOKUP($A68,'K-Wallet'!$A$1:$M$5000,0,FALSE)),"NOT VALID")</f>
        <v>0</v>
      </c>
      <c r="U68">
        <f>IFERROR(IFERROR(VLOOKUP($A68,'K-NETT'!$A$1:$AF$37898,19,FALSE),VLOOKUP($A68,'K-Wallet'!$A$1:$M$5000,0,FALSE)),"NOT VALID")</f>
        <v>0</v>
      </c>
      <c r="V68">
        <f>IFERROR(IFERROR(VLOOKUP($A68,'K-NETT'!$A$1:$AF$37898,20,FALSE),VLOOKUP($A68,'K-Wallet'!$A$1:$M$5000,0,FALSE)),"NOT VALID")</f>
        <v>0</v>
      </c>
      <c r="W68">
        <f>IFERROR(IFERROR(VLOOKUP($A68,'K-NETT'!$A$1:$AF$37898,22,FALSE),VLOOKUP($A68,'K-Wallet'!$A$1:$M$5000,0,FALSE)),"NOT VALID")</f>
        <v>0</v>
      </c>
      <c r="X68">
        <f>IFERROR(IFERROR(VLOOKUP($A68,'K-NETT'!$A$1:$AF$37898,23,FALSE),VLOOKUP($A68,'K-Wallet'!$A$1:$M$5000,0,FALSE)),"NOT VALID")</f>
        <v>0</v>
      </c>
      <c r="Y68">
        <f>IFERROR(IFERROR(VLOOKUP($A68,'K-NETT'!$A$1:$AF$37898,26,FALSE),VLOOKUP($A68,'K-Wallet'!$A$1:$M$5000,0,FALSE)),"NOT VALID")</f>
        <v>56650</v>
      </c>
      <c r="Z68">
        <f>IFERROR(IFERROR(VLOOKUP($A68,'K-NETT'!$A$1:$AF$37898,30,FALSE),VLOOKUP($A68,'K-Wallet'!$A$1:$M$5000,11,FALSE)),"NOT VALID")</f>
        <v>0</v>
      </c>
      <c r="AA68" s="31">
        <f t="shared" si="1"/>
        <v>0</v>
      </c>
    </row>
    <row r="69" spans="1:27" x14ac:dyDescent="0.25">
      <c r="A69" t="str">
        <f t="shared" si="0"/>
        <v>1186717877</v>
      </c>
      <c r="B69">
        <v>60</v>
      </c>
      <c r="C69">
        <v>1186717877</v>
      </c>
      <c r="D69" t="s">
        <v>42</v>
      </c>
      <c r="E69" t="s">
        <v>43</v>
      </c>
      <c r="F69">
        <v>56650</v>
      </c>
      <c r="G69" s="2">
        <v>44107</v>
      </c>
      <c r="H69" s="3">
        <v>0.69131944444444438</v>
      </c>
      <c r="I69" t="s">
        <v>44</v>
      </c>
      <c r="J69">
        <v>-80483715601</v>
      </c>
      <c r="K69" s="4" t="s">
        <v>101</v>
      </c>
      <c r="N69" t="str">
        <f>IFERROR(IFERROR(VLOOKUP($A69,'K-NETT'!$A$1:$AF$37898,1,FALSE),VLOOKUP($A69,'K-Wallet'!$A$1:$M$5000,1,FALSE)),"NOT VALID")</f>
        <v>1186717877</v>
      </c>
      <c r="O69" t="str">
        <f>IFERROR(IFERROR(VLOOKUP($A69,'K-NETT'!$A$1:$AF$37898,11,FALSE),VLOOKUP($A69,'K-Wallet'!$A$1:$M$5000,0,FALSE)),"NOT VALID")</f>
        <v>MME2010002116</v>
      </c>
      <c r="P69" t="str">
        <f>IFERROR(IFERROR(VLOOKUP($A69,'K-NETT'!$A$1:$AF$37898,14,FALSE),VLOOKUP($A69,'K-Wallet'!$A$1:$M$5000,8,FALSE)),"NOT VALID")</f>
        <v>IDJTBHA22937</v>
      </c>
      <c r="Q69" t="str">
        <f>IFERROR(IFERROR(VLOOKUP($A69,'K-NETT'!$A$1:$AF$37898,15,FALSE),VLOOKUP($A69,'K-Wallet'!$A$1:$M$5000,9,FALSE)),"NOT VALID")</f>
        <v>MEGAWATI</v>
      </c>
      <c r="R69">
        <f>IFERROR(IFERROR(VLOOKUP($A69,'K-NETT'!$A$1:$AF$37898,16,FALSE),VLOOKUP($A69,'K-Wallet'!$A$1:$M$5000,0,FALSE)),"NOT VALID")</f>
        <v>50000</v>
      </c>
      <c r="S69">
        <f>IFERROR(IFERROR(VLOOKUP($A69,'K-NETT'!$A$1:$AF$37898,17,FALSE),VLOOKUP($A69,'K-Wallet'!$A$1:$M$5000,0,FALSE)),"NOT VALID")</f>
        <v>6650</v>
      </c>
      <c r="T69">
        <f>IFERROR(IFERROR(VLOOKUP($A69,'K-NETT'!$A$1:$AF$37898,18,FALSE),VLOOKUP($A69,'K-Wallet'!$A$1:$M$5000,0,FALSE)),"NOT VALID")</f>
        <v>0</v>
      </c>
      <c r="U69">
        <f>IFERROR(IFERROR(VLOOKUP($A69,'K-NETT'!$A$1:$AF$37898,19,FALSE),VLOOKUP($A69,'K-Wallet'!$A$1:$M$5000,0,FALSE)),"NOT VALID")</f>
        <v>0</v>
      </c>
      <c r="V69">
        <f>IFERROR(IFERROR(VLOOKUP($A69,'K-NETT'!$A$1:$AF$37898,20,FALSE),VLOOKUP($A69,'K-Wallet'!$A$1:$M$5000,0,FALSE)),"NOT VALID")</f>
        <v>0</v>
      </c>
      <c r="W69">
        <f>IFERROR(IFERROR(VLOOKUP($A69,'K-NETT'!$A$1:$AF$37898,22,FALSE),VLOOKUP($A69,'K-Wallet'!$A$1:$M$5000,0,FALSE)),"NOT VALID")</f>
        <v>0</v>
      </c>
      <c r="X69">
        <f>IFERROR(IFERROR(VLOOKUP($A69,'K-NETT'!$A$1:$AF$37898,23,FALSE),VLOOKUP($A69,'K-Wallet'!$A$1:$M$5000,0,FALSE)),"NOT VALID")</f>
        <v>0</v>
      </c>
      <c r="Y69">
        <f>IFERROR(IFERROR(VLOOKUP($A69,'K-NETT'!$A$1:$AF$37898,26,FALSE),VLOOKUP($A69,'K-Wallet'!$A$1:$M$5000,0,FALSE)),"NOT VALID")</f>
        <v>56650</v>
      </c>
      <c r="Z69">
        <f>IFERROR(IFERROR(VLOOKUP($A69,'K-NETT'!$A$1:$AF$37898,30,FALSE),VLOOKUP($A69,'K-Wallet'!$A$1:$M$5000,11,FALSE)),"NOT VALID")</f>
        <v>0</v>
      </c>
      <c r="AA69" s="31">
        <f t="shared" si="1"/>
        <v>0</v>
      </c>
    </row>
    <row r="70" spans="1:27" x14ac:dyDescent="0.25">
      <c r="A70" t="str">
        <f t="shared" si="0"/>
        <v>1988717836</v>
      </c>
      <c r="B70">
        <v>61</v>
      </c>
      <c r="C70">
        <v>1988717836</v>
      </c>
      <c r="D70" t="s">
        <v>42</v>
      </c>
      <c r="E70" t="s">
        <v>43</v>
      </c>
      <c r="F70">
        <v>56650</v>
      </c>
      <c r="G70" s="2">
        <v>44107</v>
      </c>
      <c r="H70" s="3">
        <v>0.69866898148148149</v>
      </c>
      <c r="I70" t="s">
        <v>44</v>
      </c>
      <c r="J70">
        <v>-80486162001</v>
      </c>
      <c r="K70" s="4" t="s">
        <v>101</v>
      </c>
      <c r="N70" t="str">
        <f>IFERROR(IFERROR(VLOOKUP($A70,'K-NETT'!$A$1:$AF$37898,1,FALSE),VLOOKUP($A70,'K-Wallet'!$A$1:$M$5000,1,FALSE)),"NOT VALID")</f>
        <v>1988717836</v>
      </c>
      <c r="O70" t="str">
        <f>IFERROR(IFERROR(VLOOKUP($A70,'K-NETT'!$A$1:$AF$37898,11,FALSE),VLOOKUP($A70,'K-Wallet'!$A$1:$M$5000,0,FALSE)),"NOT VALID")</f>
        <v>MME2010002119</v>
      </c>
      <c r="P70" t="str">
        <f>IFERROR(IFERROR(VLOOKUP($A70,'K-NETT'!$A$1:$AF$37898,14,FALSE),VLOOKUP($A70,'K-Wallet'!$A$1:$M$5000,8,FALSE)),"NOT VALID")</f>
        <v>IDJTBHA22938</v>
      </c>
      <c r="Q70" t="str">
        <f>IFERROR(IFERROR(VLOOKUP($A70,'K-NETT'!$A$1:$AF$37898,15,FALSE),VLOOKUP($A70,'K-Wallet'!$A$1:$M$5000,9,FALSE)),"NOT VALID")</f>
        <v>EDY NUGROHO</v>
      </c>
      <c r="R70">
        <f>IFERROR(IFERROR(VLOOKUP($A70,'K-NETT'!$A$1:$AF$37898,16,FALSE),VLOOKUP($A70,'K-Wallet'!$A$1:$M$5000,0,FALSE)),"NOT VALID")</f>
        <v>50000</v>
      </c>
      <c r="S70">
        <f>IFERROR(IFERROR(VLOOKUP($A70,'K-NETT'!$A$1:$AF$37898,17,FALSE),VLOOKUP($A70,'K-Wallet'!$A$1:$M$5000,0,FALSE)),"NOT VALID")</f>
        <v>6650</v>
      </c>
      <c r="T70">
        <f>IFERROR(IFERROR(VLOOKUP($A70,'K-NETT'!$A$1:$AF$37898,18,FALSE),VLOOKUP($A70,'K-Wallet'!$A$1:$M$5000,0,FALSE)),"NOT VALID")</f>
        <v>0</v>
      </c>
      <c r="U70">
        <f>IFERROR(IFERROR(VLOOKUP($A70,'K-NETT'!$A$1:$AF$37898,19,FALSE),VLOOKUP($A70,'K-Wallet'!$A$1:$M$5000,0,FALSE)),"NOT VALID")</f>
        <v>0</v>
      </c>
      <c r="V70">
        <f>IFERROR(IFERROR(VLOOKUP($A70,'K-NETT'!$A$1:$AF$37898,20,FALSE),VLOOKUP($A70,'K-Wallet'!$A$1:$M$5000,0,FALSE)),"NOT VALID")</f>
        <v>0</v>
      </c>
      <c r="W70">
        <f>IFERROR(IFERROR(VLOOKUP($A70,'K-NETT'!$A$1:$AF$37898,22,FALSE),VLOOKUP($A70,'K-Wallet'!$A$1:$M$5000,0,FALSE)),"NOT VALID")</f>
        <v>0</v>
      </c>
      <c r="X70">
        <f>IFERROR(IFERROR(VLOOKUP($A70,'K-NETT'!$A$1:$AF$37898,23,FALSE),VLOOKUP($A70,'K-Wallet'!$A$1:$M$5000,0,FALSE)),"NOT VALID")</f>
        <v>0</v>
      </c>
      <c r="Y70">
        <f>IFERROR(IFERROR(VLOOKUP($A70,'K-NETT'!$A$1:$AF$37898,26,FALSE),VLOOKUP($A70,'K-Wallet'!$A$1:$M$5000,0,FALSE)),"NOT VALID")</f>
        <v>56650</v>
      </c>
      <c r="Z70">
        <f>IFERROR(IFERROR(VLOOKUP($A70,'K-NETT'!$A$1:$AF$37898,30,FALSE),VLOOKUP($A70,'K-Wallet'!$A$1:$M$5000,11,FALSE)),"NOT VALID")</f>
        <v>0</v>
      </c>
      <c r="AA70" s="31">
        <f t="shared" si="1"/>
        <v>0</v>
      </c>
    </row>
    <row r="71" spans="1:27" x14ac:dyDescent="0.25">
      <c r="A71" t="str">
        <f t="shared" si="0"/>
        <v>1758817840</v>
      </c>
      <c r="B71">
        <v>62</v>
      </c>
      <c r="C71">
        <v>1758817840</v>
      </c>
      <c r="D71" t="s">
        <v>42</v>
      </c>
      <c r="E71" t="s">
        <v>43</v>
      </c>
      <c r="F71">
        <v>56650</v>
      </c>
      <c r="G71" s="2">
        <v>44107</v>
      </c>
      <c r="H71" s="3">
        <v>0.7052314814814814</v>
      </c>
      <c r="I71" t="s">
        <v>44</v>
      </c>
      <c r="J71">
        <v>-80488509301</v>
      </c>
      <c r="K71" s="4" t="s">
        <v>101</v>
      </c>
      <c r="N71" t="str">
        <f>IFERROR(IFERROR(VLOOKUP($A71,'K-NETT'!$A$1:$AF$37898,1,FALSE),VLOOKUP($A71,'K-Wallet'!$A$1:$M$5000,1,FALSE)),"NOT VALID")</f>
        <v>1758817840</v>
      </c>
      <c r="O71" t="str">
        <f>IFERROR(IFERROR(VLOOKUP($A71,'K-NETT'!$A$1:$AF$37898,11,FALSE),VLOOKUP($A71,'K-Wallet'!$A$1:$M$5000,0,FALSE)),"NOT VALID")</f>
        <v>MME2010002122</v>
      </c>
      <c r="P71" t="str">
        <f>IFERROR(IFERROR(VLOOKUP($A71,'K-NETT'!$A$1:$AF$37898,14,FALSE),VLOOKUP($A71,'K-Wallet'!$A$1:$M$5000,8,FALSE)),"NOT VALID")</f>
        <v>IDJTBHA22939</v>
      </c>
      <c r="Q71" t="str">
        <f>IFERROR(IFERROR(VLOOKUP($A71,'K-NETT'!$A$1:$AF$37898,15,FALSE),VLOOKUP($A71,'K-Wallet'!$A$1:$M$5000,9,FALSE)),"NOT VALID")</f>
        <v> MUJIATI</v>
      </c>
      <c r="R71">
        <f>IFERROR(IFERROR(VLOOKUP($A71,'K-NETT'!$A$1:$AF$37898,16,FALSE),VLOOKUP($A71,'K-Wallet'!$A$1:$M$5000,0,FALSE)),"NOT VALID")</f>
        <v>50000</v>
      </c>
      <c r="S71">
        <f>IFERROR(IFERROR(VLOOKUP($A71,'K-NETT'!$A$1:$AF$37898,17,FALSE),VLOOKUP($A71,'K-Wallet'!$A$1:$M$5000,0,FALSE)),"NOT VALID")</f>
        <v>6650</v>
      </c>
      <c r="T71">
        <f>IFERROR(IFERROR(VLOOKUP($A71,'K-NETT'!$A$1:$AF$37898,18,FALSE),VLOOKUP($A71,'K-Wallet'!$A$1:$M$5000,0,FALSE)),"NOT VALID")</f>
        <v>0</v>
      </c>
      <c r="U71">
        <f>IFERROR(IFERROR(VLOOKUP($A71,'K-NETT'!$A$1:$AF$37898,19,FALSE),VLOOKUP($A71,'K-Wallet'!$A$1:$M$5000,0,FALSE)),"NOT VALID")</f>
        <v>0</v>
      </c>
      <c r="V71">
        <f>IFERROR(IFERROR(VLOOKUP($A71,'K-NETT'!$A$1:$AF$37898,20,FALSE),VLOOKUP($A71,'K-Wallet'!$A$1:$M$5000,0,FALSE)),"NOT VALID")</f>
        <v>0</v>
      </c>
      <c r="W71">
        <f>IFERROR(IFERROR(VLOOKUP($A71,'K-NETT'!$A$1:$AF$37898,22,FALSE),VLOOKUP($A71,'K-Wallet'!$A$1:$M$5000,0,FALSE)),"NOT VALID")</f>
        <v>0</v>
      </c>
      <c r="X71">
        <f>IFERROR(IFERROR(VLOOKUP($A71,'K-NETT'!$A$1:$AF$37898,23,FALSE),VLOOKUP($A71,'K-Wallet'!$A$1:$M$5000,0,FALSE)),"NOT VALID")</f>
        <v>0</v>
      </c>
      <c r="Y71">
        <f>IFERROR(IFERROR(VLOOKUP($A71,'K-NETT'!$A$1:$AF$37898,26,FALSE),VLOOKUP($A71,'K-Wallet'!$A$1:$M$5000,0,FALSE)),"NOT VALID")</f>
        <v>56650</v>
      </c>
      <c r="Z71">
        <f>IFERROR(IFERROR(VLOOKUP($A71,'K-NETT'!$A$1:$AF$37898,30,FALSE),VLOOKUP($A71,'K-Wallet'!$A$1:$M$5000,11,FALSE)),"NOT VALID")</f>
        <v>0</v>
      </c>
      <c r="AA71" s="31">
        <f t="shared" si="1"/>
        <v>0</v>
      </c>
    </row>
    <row r="72" spans="1:27" x14ac:dyDescent="0.25">
      <c r="A72" t="str">
        <f t="shared" si="0"/>
        <v>1040917884</v>
      </c>
      <c r="B72">
        <v>63</v>
      </c>
      <c r="C72">
        <v>1040917884</v>
      </c>
      <c r="D72" t="s">
        <v>42</v>
      </c>
      <c r="E72" t="s">
        <v>43</v>
      </c>
      <c r="F72">
        <v>56650</v>
      </c>
      <c r="G72" s="2">
        <v>44107</v>
      </c>
      <c r="H72" s="3">
        <v>0.70690972222222215</v>
      </c>
      <c r="I72" t="s">
        <v>44</v>
      </c>
      <c r="J72">
        <v>-80489523301</v>
      </c>
      <c r="K72" s="4" t="s">
        <v>101</v>
      </c>
      <c r="N72" t="str">
        <f>IFERROR(IFERROR(VLOOKUP($A72,'K-NETT'!$A$1:$AF$37898,1,FALSE),VLOOKUP($A72,'K-Wallet'!$A$1:$M$5000,1,FALSE)),"NOT VALID")</f>
        <v>1040917884</v>
      </c>
      <c r="O72" t="str">
        <f>IFERROR(IFERROR(VLOOKUP($A72,'K-NETT'!$A$1:$AF$37898,11,FALSE),VLOOKUP($A72,'K-Wallet'!$A$1:$M$5000,0,FALSE)),"NOT VALID")</f>
        <v>MME2010002123</v>
      </c>
      <c r="P72" t="str">
        <f>IFERROR(IFERROR(VLOOKUP($A72,'K-NETT'!$A$1:$AF$37898,14,FALSE),VLOOKUP($A72,'K-Wallet'!$A$1:$M$5000,8,FALSE)),"NOT VALID")</f>
        <v>IDJTBHA22940</v>
      </c>
      <c r="Q72" t="str">
        <f>IFERROR(IFERROR(VLOOKUP($A72,'K-NETT'!$A$1:$AF$37898,15,FALSE),VLOOKUP($A72,'K-Wallet'!$A$1:$M$5000,9,FALSE)),"NOT VALID")</f>
        <v>SUSANTI</v>
      </c>
      <c r="R72">
        <f>IFERROR(IFERROR(VLOOKUP($A72,'K-NETT'!$A$1:$AF$37898,16,FALSE),VLOOKUP($A72,'K-Wallet'!$A$1:$M$5000,0,FALSE)),"NOT VALID")</f>
        <v>50000</v>
      </c>
      <c r="S72">
        <f>IFERROR(IFERROR(VLOOKUP($A72,'K-NETT'!$A$1:$AF$37898,17,FALSE),VLOOKUP($A72,'K-Wallet'!$A$1:$M$5000,0,FALSE)),"NOT VALID")</f>
        <v>6650</v>
      </c>
      <c r="T72">
        <f>IFERROR(IFERROR(VLOOKUP($A72,'K-NETT'!$A$1:$AF$37898,18,FALSE),VLOOKUP($A72,'K-Wallet'!$A$1:$M$5000,0,FALSE)),"NOT VALID")</f>
        <v>0</v>
      </c>
      <c r="U72">
        <f>IFERROR(IFERROR(VLOOKUP($A72,'K-NETT'!$A$1:$AF$37898,19,FALSE),VLOOKUP($A72,'K-Wallet'!$A$1:$M$5000,0,FALSE)),"NOT VALID")</f>
        <v>0</v>
      </c>
      <c r="V72">
        <f>IFERROR(IFERROR(VLOOKUP($A72,'K-NETT'!$A$1:$AF$37898,20,FALSE),VLOOKUP($A72,'K-Wallet'!$A$1:$M$5000,0,FALSE)),"NOT VALID")</f>
        <v>0</v>
      </c>
      <c r="W72">
        <f>IFERROR(IFERROR(VLOOKUP($A72,'K-NETT'!$A$1:$AF$37898,22,FALSE),VLOOKUP($A72,'K-Wallet'!$A$1:$M$5000,0,FALSE)),"NOT VALID")</f>
        <v>0</v>
      </c>
      <c r="X72">
        <f>IFERROR(IFERROR(VLOOKUP($A72,'K-NETT'!$A$1:$AF$37898,23,FALSE),VLOOKUP($A72,'K-Wallet'!$A$1:$M$5000,0,FALSE)),"NOT VALID")</f>
        <v>0</v>
      </c>
      <c r="Y72">
        <f>IFERROR(IFERROR(VLOOKUP($A72,'K-NETT'!$A$1:$AF$37898,26,FALSE),VLOOKUP($A72,'K-Wallet'!$A$1:$M$5000,0,FALSE)),"NOT VALID")</f>
        <v>56650</v>
      </c>
      <c r="Z72">
        <f>IFERROR(IFERROR(VLOOKUP($A72,'K-NETT'!$A$1:$AF$37898,30,FALSE),VLOOKUP($A72,'K-Wallet'!$A$1:$M$5000,11,FALSE)),"NOT VALID")</f>
        <v>0</v>
      </c>
      <c r="AA72" s="31">
        <f t="shared" si="1"/>
        <v>0</v>
      </c>
    </row>
    <row r="73" spans="1:27" x14ac:dyDescent="0.25">
      <c r="A73" t="str">
        <f t="shared" si="0"/>
        <v>1355917356</v>
      </c>
      <c r="B73">
        <v>64</v>
      </c>
      <c r="C73">
        <v>1355917356</v>
      </c>
      <c r="D73" t="s">
        <v>42</v>
      </c>
      <c r="E73" t="s">
        <v>43</v>
      </c>
      <c r="F73">
        <v>56650</v>
      </c>
      <c r="G73" s="2">
        <v>44107</v>
      </c>
      <c r="H73" s="3">
        <v>0.71372685185185192</v>
      </c>
      <c r="I73" t="s">
        <v>44</v>
      </c>
      <c r="J73">
        <v>-80492637201</v>
      </c>
      <c r="K73" s="4" t="s">
        <v>101</v>
      </c>
      <c r="N73" t="str">
        <f>IFERROR(IFERROR(VLOOKUP($A73,'K-NETT'!$A$1:$AF$37898,1,FALSE),VLOOKUP($A73,'K-Wallet'!$A$1:$M$5000,1,FALSE)),"NOT VALID")</f>
        <v>1355917356</v>
      </c>
      <c r="O73" t="str">
        <f>IFERROR(IFERROR(VLOOKUP($A73,'K-NETT'!$A$1:$AF$37898,11,FALSE),VLOOKUP($A73,'K-Wallet'!$A$1:$M$5000,0,FALSE)),"NOT VALID")</f>
        <v>MME2010002126</v>
      </c>
      <c r="P73" t="str">
        <f>IFERROR(IFERROR(VLOOKUP($A73,'K-NETT'!$A$1:$AF$37898,14,FALSE),VLOOKUP($A73,'K-Wallet'!$A$1:$M$5000,8,FALSE)),"NOT VALID")</f>
        <v>IDJTBHA22942</v>
      </c>
      <c r="Q73" t="str">
        <f>IFERROR(IFERROR(VLOOKUP($A73,'K-NETT'!$A$1:$AF$37898,15,FALSE),VLOOKUP($A73,'K-Wallet'!$A$1:$M$5000,9,FALSE)),"NOT VALID")</f>
        <v>ALFIYANSYAH</v>
      </c>
      <c r="R73">
        <f>IFERROR(IFERROR(VLOOKUP($A73,'K-NETT'!$A$1:$AF$37898,16,FALSE),VLOOKUP($A73,'K-Wallet'!$A$1:$M$5000,0,FALSE)),"NOT VALID")</f>
        <v>50000</v>
      </c>
      <c r="S73">
        <f>IFERROR(IFERROR(VLOOKUP($A73,'K-NETT'!$A$1:$AF$37898,17,FALSE),VLOOKUP($A73,'K-Wallet'!$A$1:$M$5000,0,FALSE)),"NOT VALID")</f>
        <v>6650</v>
      </c>
      <c r="T73">
        <f>IFERROR(IFERROR(VLOOKUP($A73,'K-NETT'!$A$1:$AF$37898,18,FALSE),VLOOKUP($A73,'K-Wallet'!$A$1:$M$5000,0,FALSE)),"NOT VALID")</f>
        <v>0</v>
      </c>
      <c r="U73">
        <f>IFERROR(IFERROR(VLOOKUP($A73,'K-NETT'!$A$1:$AF$37898,19,FALSE),VLOOKUP($A73,'K-Wallet'!$A$1:$M$5000,0,FALSE)),"NOT VALID")</f>
        <v>0</v>
      </c>
      <c r="V73">
        <f>IFERROR(IFERROR(VLOOKUP($A73,'K-NETT'!$A$1:$AF$37898,20,FALSE),VLOOKUP($A73,'K-Wallet'!$A$1:$M$5000,0,FALSE)),"NOT VALID")</f>
        <v>0</v>
      </c>
      <c r="W73">
        <f>IFERROR(IFERROR(VLOOKUP($A73,'K-NETT'!$A$1:$AF$37898,22,FALSE),VLOOKUP($A73,'K-Wallet'!$A$1:$M$5000,0,FALSE)),"NOT VALID")</f>
        <v>0</v>
      </c>
      <c r="X73">
        <f>IFERROR(IFERROR(VLOOKUP($A73,'K-NETT'!$A$1:$AF$37898,23,FALSE),VLOOKUP($A73,'K-Wallet'!$A$1:$M$5000,0,FALSE)),"NOT VALID")</f>
        <v>0</v>
      </c>
      <c r="Y73">
        <f>IFERROR(IFERROR(VLOOKUP($A73,'K-NETT'!$A$1:$AF$37898,26,FALSE),VLOOKUP($A73,'K-Wallet'!$A$1:$M$5000,0,FALSE)),"NOT VALID")</f>
        <v>56650</v>
      </c>
      <c r="Z73">
        <f>IFERROR(IFERROR(VLOOKUP($A73,'K-NETT'!$A$1:$AF$37898,30,FALSE),VLOOKUP($A73,'K-Wallet'!$A$1:$M$5000,11,FALSE)),"NOT VALID")</f>
        <v>0</v>
      </c>
      <c r="AA73" s="31">
        <f t="shared" si="1"/>
        <v>0</v>
      </c>
    </row>
    <row r="74" spans="1:27" x14ac:dyDescent="0.25">
      <c r="A74" t="str">
        <f t="shared" si="0"/>
        <v>1497917427</v>
      </c>
      <c r="B74">
        <v>65</v>
      </c>
      <c r="C74">
        <v>1497917427</v>
      </c>
      <c r="D74" t="s">
        <v>42</v>
      </c>
      <c r="E74" t="s">
        <v>43</v>
      </c>
      <c r="F74">
        <v>56650</v>
      </c>
      <c r="G74" s="2">
        <v>44107</v>
      </c>
      <c r="H74" s="3">
        <v>0.71570601851851856</v>
      </c>
      <c r="I74" t="s">
        <v>44</v>
      </c>
      <c r="J74">
        <v>-80493462401</v>
      </c>
      <c r="K74" s="4" t="s">
        <v>101</v>
      </c>
      <c r="N74" t="str">
        <f>IFERROR(IFERROR(VLOOKUP($A74,'K-NETT'!$A$1:$AF$37898,1,FALSE),VLOOKUP($A74,'K-Wallet'!$A$1:$M$5000,1,FALSE)),"NOT VALID")</f>
        <v>1497917427</v>
      </c>
      <c r="O74" t="str">
        <f>IFERROR(IFERROR(VLOOKUP($A74,'K-NETT'!$A$1:$AF$37898,11,FALSE),VLOOKUP($A74,'K-Wallet'!$A$1:$M$5000,0,FALSE)),"NOT VALID")</f>
        <v>MME2010002128</v>
      </c>
      <c r="P74" t="str">
        <f>IFERROR(IFERROR(VLOOKUP($A74,'K-NETT'!$A$1:$AF$37898,14,FALSE),VLOOKUP($A74,'K-Wallet'!$A$1:$M$5000,8,FALSE)),"NOT VALID")</f>
        <v>IDJTBHA22943</v>
      </c>
      <c r="Q74" t="str">
        <f>IFERROR(IFERROR(VLOOKUP($A74,'K-NETT'!$A$1:$AF$37898,15,FALSE),VLOOKUP($A74,'K-Wallet'!$A$1:$M$5000,9,FALSE)),"NOT VALID")</f>
        <v>SUSANTI</v>
      </c>
      <c r="R74">
        <f>IFERROR(IFERROR(VLOOKUP($A74,'K-NETT'!$A$1:$AF$37898,16,FALSE),VLOOKUP($A74,'K-Wallet'!$A$1:$M$5000,0,FALSE)),"NOT VALID")</f>
        <v>50000</v>
      </c>
      <c r="S74">
        <f>IFERROR(IFERROR(VLOOKUP($A74,'K-NETT'!$A$1:$AF$37898,17,FALSE),VLOOKUP($A74,'K-Wallet'!$A$1:$M$5000,0,FALSE)),"NOT VALID")</f>
        <v>6650</v>
      </c>
      <c r="T74">
        <f>IFERROR(IFERROR(VLOOKUP($A74,'K-NETT'!$A$1:$AF$37898,18,FALSE),VLOOKUP($A74,'K-Wallet'!$A$1:$M$5000,0,FALSE)),"NOT VALID")</f>
        <v>0</v>
      </c>
      <c r="U74">
        <f>IFERROR(IFERROR(VLOOKUP($A74,'K-NETT'!$A$1:$AF$37898,19,FALSE),VLOOKUP($A74,'K-Wallet'!$A$1:$M$5000,0,FALSE)),"NOT VALID")</f>
        <v>0</v>
      </c>
      <c r="V74">
        <f>IFERROR(IFERROR(VLOOKUP($A74,'K-NETT'!$A$1:$AF$37898,20,FALSE),VLOOKUP($A74,'K-Wallet'!$A$1:$M$5000,0,FALSE)),"NOT VALID")</f>
        <v>0</v>
      </c>
      <c r="W74">
        <f>IFERROR(IFERROR(VLOOKUP($A74,'K-NETT'!$A$1:$AF$37898,22,FALSE),VLOOKUP($A74,'K-Wallet'!$A$1:$M$5000,0,FALSE)),"NOT VALID")</f>
        <v>0</v>
      </c>
      <c r="X74">
        <f>IFERROR(IFERROR(VLOOKUP($A74,'K-NETT'!$A$1:$AF$37898,23,FALSE),VLOOKUP($A74,'K-Wallet'!$A$1:$M$5000,0,FALSE)),"NOT VALID")</f>
        <v>0</v>
      </c>
      <c r="Y74">
        <f>IFERROR(IFERROR(VLOOKUP($A74,'K-NETT'!$A$1:$AF$37898,26,FALSE),VLOOKUP($A74,'K-Wallet'!$A$1:$M$5000,0,FALSE)),"NOT VALID")</f>
        <v>56650</v>
      </c>
      <c r="Z74">
        <f>IFERROR(IFERROR(VLOOKUP($A74,'K-NETT'!$A$1:$AF$37898,30,FALSE),VLOOKUP($A74,'K-Wallet'!$A$1:$M$5000,11,FALSE)),"NOT VALID")</f>
        <v>0</v>
      </c>
      <c r="AA74" s="31">
        <f t="shared" si="1"/>
        <v>0</v>
      </c>
    </row>
    <row r="75" spans="1:27" x14ac:dyDescent="0.25">
      <c r="A75" t="str">
        <f t="shared" ref="A75:A138" si="2">+K75&amp;C75</f>
        <v>1775917584</v>
      </c>
      <c r="B75">
        <v>66</v>
      </c>
      <c r="C75">
        <v>1775917584</v>
      </c>
      <c r="D75" t="s">
        <v>42</v>
      </c>
      <c r="E75" t="s">
        <v>43</v>
      </c>
      <c r="F75">
        <v>495650</v>
      </c>
      <c r="G75" s="2">
        <v>44107</v>
      </c>
      <c r="H75" s="3">
        <v>0.71962962962962962</v>
      </c>
      <c r="I75" t="s">
        <v>17139</v>
      </c>
      <c r="J75">
        <v>-80494987101</v>
      </c>
      <c r="K75" s="4" t="s">
        <v>101</v>
      </c>
      <c r="N75" t="str">
        <f>IFERROR(IFERROR(VLOOKUP($A75,'K-NETT'!$A$1:$AF$37898,1,FALSE),VLOOKUP($A75,'K-Wallet'!$A$1:$M$5000,1,FALSE)),"NOT VALID")</f>
        <v>1775917584</v>
      </c>
      <c r="O75" t="str">
        <f>IFERROR(IFERROR(VLOOKUP($A75,'K-NETT'!$A$1:$AF$37898,11,FALSE),VLOOKUP($A75,'K-Wallet'!$A$1:$M$5000,0,FALSE)),"NOT VALID")</f>
        <v>CNE2010002129</v>
      </c>
      <c r="P75" t="str">
        <f>IFERROR(IFERROR(VLOOKUP($A75,'K-NETT'!$A$1:$AF$37898,14,FALSE),VLOOKUP($A75,'K-Wallet'!$A$1:$M$5000,8,FALSE)),"NOT VALID")</f>
        <v>IDBGOAA02131</v>
      </c>
      <c r="Q75" t="str">
        <f>IFERROR(IFERROR(VLOOKUP($A75,'K-NETT'!$A$1:$AF$37898,15,FALSE),VLOOKUP($A75,'K-Wallet'!$A$1:$M$5000,9,FALSE)),"NOT VALID")</f>
        <v>NENENG FAJRIYANI, SSI</v>
      </c>
      <c r="R75">
        <f>IFERROR(IFERROR(VLOOKUP($A75,'K-NETT'!$A$1:$AF$37898,16,FALSE),VLOOKUP($A75,'K-Wallet'!$A$1:$M$5000,0,FALSE)),"NOT VALID")</f>
        <v>474000</v>
      </c>
      <c r="S75">
        <f>IFERROR(IFERROR(VLOOKUP($A75,'K-NETT'!$A$1:$AF$37898,17,FALSE),VLOOKUP($A75,'K-Wallet'!$A$1:$M$5000,0,FALSE)),"NOT VALID")</f>
        <v>6650</v>
      </c>
      <c r="T75">
        <f>IFERROR(IFERROR(VLOOKUP($A75,'K-NETT'!$A$1:$AF$37898,18,FALSE),VLOOKUP($A75,'K-Wallet'!$A$1:$M$5000,0,FALSE)),"NOT VALID")</f>
        <v>15000</v>
      </c>
      <c r="U75">
        <f>IFERROR(IFERROR(VLOOKUP($A75,'K-NETT'!$A$1:$AF$37898,19,FALSE),VLOOKUP($A75,'K-Wallet'!$A$1:$M$5000,0,FALSE)),"NOT VALID")</f>
        <v>0</v>
      </c>
      <c r="V75">
        <f>IFERROR(IFERROR(VLOOKUP($A75,'K-NETT'!$A$1:$AF$37898,20,FALSE),VLOOKUP($A75,'K-Wallet'!$A$1:$M$5000,0,FALSE)),"NOT VALID")</f>
        <v>0</v>
      </c>
      <c r="W75">
        <f>IFERROR(IFERROR(VLOOKUP($A75,'K-NETT'!$A$1:$AF$37898,22,FALSE),VLOOKUP($A75,'K-Wallet'!$A$1:$M$5000,0,FALSE)),"NOT VALID")</f>
        <v>0</v>
      </c>
      <c r="X75">
        <f>IFERROR(IFERROR(VLOOKUP($A75,'K-NETT'!$A$1:$AF$37898,23,FALSE),VLOOKUP($A75,'K-Wallet'!$A$1:$M$5000,0,FALSE)),"NOT VALID")</f>
        <v>0</v>
      </c>
      <c r="Y75">
        <f>IFERROR(IFERROR(VLOOKUP($A75,'K-NETT'!$A$1:$AF$37898,26,FALSE),VLOOKUP($A75,'K-Wallet'!$A$1:$M$5000,0,FALSE)),"NOT VALID")</f>
        <v>495650</v>
      </c>
      <c r="Z75">
        <f>IFERROR(IFERROR(VLOOKUP($A75,'K-NETT'!$A$1:$AF$37898,30,FALSE),VLOOKUP($A75,'K-Wallet'!$A$1:$M$5000,11,FALSE)),"NOT VALID")</f>
        <v>0</v>
      </c>
      <c r="AA75" s="31">
        <f t="shared" ref="AA75:AA138" si="3">+F75-Y75</f>
        <v>0</v>
      </c>
    </row>
    <row r="76" spans="1:27" x14ac:dyDescent="0.25">
      <c r="A76" t="str">
        <f t="shared" si="2"/>
        <v>1121027023</v>
      </c>
      <c r="B76">
        <v>67</v>
      </c>
      <c r="C76">
        <v>1121027023</v>
      </c>
      <c r="D76" t="s">
        <v>42</v>
      </c>
      <c r="E76" t="s">
        <v>43</v>
      </c>
      <c r="F76">
        <v>67650</v>
      </c>
      <c r="G76" s="2">
        <v>44107</v>
      </c>
      <c r="H76" s="3">
        <v>0.72469907407407408</v>
      </c>
      <c r="I76" t="s">
        <v>44</v>
      </c>
      <c r="J76">
        <v>-80497180801</v>
      </c>
      <c r="K76" s="4" t="s">
        <v>101</v>
      </c>
      <c r="N76" t="str">
        <f>IFERROR(IFERROR(VLOOKUP($A76,'K-NETT'!$A$1:$AF$37898,1,FALSE),VLOOKUP($A76,'K-Wallet'!$A$1:$M$5000,1,FALSE)),"NOT VALID")</f>
        <v>1121027023</v>
      </c>
      <c r="O76" t="str">
        <f>IFERROR(IFERROR(VLOOKUP($A76,'K-NETT'!$A$1:$AF$37898,11,FALSE),VLOOKUP($A76,'K-Wallet'!$A$1:$M$5000,0,FALSE)),"NOT VALID")</f>
        <v>MME2010002130</v>
      </c>
      <c r="P76" t="str">
        <f>IFERROR(IFERROR(VLOOKUP($A76,'K-NETT'!$A$1:$AF$37898,14,FALSE),VLOOKUP($A76,'K-Wallet'!$A$1:$M$5000,8,FALSE)),"NOT VALID")</f>
        <v>IDJTBHA22944</v>
      </c>
      <c r="Q76" t="str">
        <f>IFERROR(IFERROR(VLOOKUP($A76,'K-NETT'!$A$1:$AF$37898,15,FALSE),VLOOKUP($A76,'K-Wallet'!$A$1:$M$5000,9,FALSE)),"NOT VALID")</f>
        <v>DIAN ANGGRAINI SE</v>
      </c>
      <c r="R76">
        <f>IFERROR(IFERROR(VLOOKUP($A76,'K-NETT'!$A$1:$AF$37898,16,FALSE),VLOOKUP($A76,'K-Wallet'!$A$1:$M$5000,0,FALSE)),"NOT VALID")</f>
        <v>50000</v>
      </c>
      <c r="S76">
        <f>IFERROR(IFERROR(VLOOKUP($A76,'K-NETT'!$A$1:$AF$37898,17,FALSE),VLOOKUP($A76,'K-Wallet'!$A$1:$M$5000,0,FALSE)),"NOT VALID")</f>
        <v>6650</v>
      </c>
      <c r="T76">
        <f>IFERROR(IFERROR(VLOOKUP($A76,'K-NETT'!$A$1:$AF$37898,18,FALSE),VLOOKUP($A76,'K-Wallet'!$A$1:$M$5000,0,FALSE)),"NOT VALID")</f>
        <v>11000</v>
      </c>
      <c r="U76">
        <f>IFERROR(IFERROR(VLOOKUP($A76,'K-NETT'!$A$1:$AF$37898,19,FALSE),VLOOKUP($A76,'K-Wallet'!$A$1:$M$5000,0,FALSE)),"NOT VALID")</f>
        <v>0</v>
      </c>
      <c r="V76">
        <f>IFERROR(IFERROR(VLOOKUP($A76,'K-NETT'!$A$1:$AF$37898,20,FALSE),VLOOKUP($A76,'K-Wallet'!$A$1:$M$5000,0,FALSE)),"NOT VALID")</f>
        <v>0</v>
      </c>
      <c r="W76">
        <f>IFERROR(IFERROR(VLOOKUP($A76,'K-NETT'!$A$1:$AF$37898,22,FALSE),VLOOKUP($A76,'K-Wallet'!$A$1:$M$5000,0,FALSE)),"NOT VALID")</f>
        <v>0</v>
      </c>
      <c r="X76">
        <f>IFERROR(IFERROR(VLOOKUP($A76,'K-NETT'!$A$1:$AF$37898,23,FALSE),VLOOKUP($A76,'K-Wallet'!$A$1:$M$5000,0,FALSE)),"NOT VALID")</f>
        <v>0</v>
      </c>
      <c r="Y76">
        <f>IFERROR(IFERROR(VLOOKUP($A76,'K-NETT'!$A$1:$AF$37898,26,FALSE),VLOOKUP($A76,'K-Wallet'!$A$1:$M$5000,0,FALSE)),"NOT VALID")</f>
        <v>67650</v>
      </c>
      <c r="Z76">
        <f>IFERROR(IFERROR(VLOOKUP($A76,'K-NETT'!$A$1:$AF$37898,30,FALSE),VLOOKUP($A76,'K-Wallet'!$A$1:$M$5000,11,FALSE)),"NOT VALID")</f>
        <v>0</v>
      </c>
      <c r="AA76" s="31">
        <f t="shared" si="3"/>
        <v>0</v>
      </c>
    </row>
    <row r="77" spans="1:27" x14ac:dyDescent="0.25">
      <c r="A77" t="str">
        <f t="shared" si="2"/>
        <v>1179027517</v>
      </c>
      <c r="B77">
        <v>68</v>
      </c>
      <c r="C77">
        <v>1179027517</v>
      </c>
      <c r="D77" t="s">
        <v>42</v>
      </c>
      <c r="E77" t="s">
        <v>43</v>
      </c>
      <c r="F77">
        <v>56650</v>
      </c>
      <c r="G77" s="2">
        <v>44107</v>
      </c>
      <c r="H77" s="3">
        <v>0.73347222222222219</v>
      </c>
      <c r="I77" t="s">
        <v>44</v>
      </c>
      <c r="J77">
        <v>-80500799001</v>
      </c>
      <c r="K77" s="4" t="s">
        <v>101</v>
      </c>
      <c r="N77" t="str">
        <f>IFERROR(IFERROR(VLOOKUP($A77,'K-NETT'!$A$1:$AF$37898,1,FALSE),VLOOKUP($A77,'K-Wallet'!$A$1:$M$5000,1,FALSE)),"NOT VALID")</f>
        <v>1179027517</v>
      </c>
      <c r="O77" t="str">
        <f>IFERROR(IFERROR(VLOOKUP($A77,'K-NETT'!$A$1:$AF$37898,11,FALSE),VLOOKUP($A77,'K-Wallet'!$A$1:$M$5000,0,FALSE)),"NOT VALID")</f>
        <v>MME2010002132</v>
      </c>
      <c r="P77" t="str">
        <f>IFERROR(IFERROR(VLOOKUP($A77,'K-NETT'!$A$1:$AF$37898,14,FALSE),VLOOKUP($A77,'K-Wallet'!$A$1:$M$5000,8,FALSE)),"NOT VALID")</f>
        <v>IDJTBHA22945</v>
      </c>
      <c r="Q77" t="str">
        <f>IFERROR(IFERROR(VLOOKUP($A77,'K-NETT'!$A$1:$AF$37898,15,FALSE),VLOOKUP($A77,'K-Wallet'!$A$1:$M$5000,9,FALSE)),"NOT VALID")</f>
        <v>RUDI RUSTANDI</v>
      </c>
      <c r="R77">
        <f>IFERROR(IFERROR(VLOOKUP($A77,'K-NETT'!$A$1:$AF$37898,16,FALSE),VLOOKUP($A77,'K-Wallet'!$A$1:$M$5000,0,FALSE)),"NOT VALID")</f>
        <v>50000</v>
      </c>
      <c r="S77">
        <f>IFERROR(IFERROR(VLOOKUP($A77,'K-NETT'!$A$1:$AF$37898,17,FALSE),VLOOKUP($A77,'K-Wallet'!$A$1:$M$5000,0,FALSE)),"NOT VALID")</f>
        <v>6650</v>
      </c>
      <c r="T77">
        <f>IFERROR(IFERROR(VLOOKUP($A77,'K-NETT'!$A$1:$AF$37898,18,FALSE),VLOOKUP($A77,'K-Wallet'!$A$1:$M$5000,0,FALSE)),"NOT VALID")</f>
        <v>0</v>
      </c>
      <c r="U77">
        <f>IFERROR(IFERROR(VLOOKUP($A77,'K-NETT'!$A$1:$AF$37898,19,FALSE),VLOOKUP($A77,'K-Wallet'!$A$1:$M$5000,0,FALSE)),"NOT VALID")</f>
        <v>0</v>
      </c>
      <c r="V77">
        <f>IFERROR(IFERROR(VLOOKUP($A77,'K-NETT'!$A$1:$AF$37898,20,FALSE),VLOOKUP($A77,'K-Wallet'!$A$1:$M$5000,0,FALSE)),"NOT VALID")</f>
        <v>0</v>
      </c>
      <c r="W77">
        <f>IFERROR(IFERROR(VLOOKUP($A77,'K-NETT'!$A$1:$AF$37898,22,FALSE),VLOOKUP($A77,'K-Wallet'!$A$1:$M$5000,0,FALSE)),"NOT VALID")</f>
        <v>0</v>
      </c>
      <c r="X77">
        <f>IFERROR(IFERROR(VLOOKUP($A77,'K-NETT'!$A$1:$AF$37898,23,FALSE),VLOOKUP($A77,'K-Wallet'!$A$1:$M$5000,0,FALSE)),"NOT VALID")</f>
        <v>0</v>
      </c>
      <c r="Y77">
        <f>IFERROR(IFERROR(VLOOKUP($A77,'K-NETT'!$A$1:$AF$37898,26,FALSE),VLOOKUP($A77,'K-Wallet'!$A$1:$M$5000,0,FALSE)),"NOT VALID")</f>
        <v>56650</v>
      </c>
      <c r="Z77">
        <f>IFERROR(IFERROR(VLOOKUP($A77,'K-NETT'!$A$1:$AF$37898,30,FALSE),VLOOKUP($A77,'K-Wallet'!$A$1:$M$5000,11,FALSE)),"NOT VALID")</f>
        <v>0</v>
      </c>
      <c r="AA77" s="31">
        <f t="shared" si="3"/>
        <v>0</v>
      </c>
    </row>
    <row r="78" spans="1:27" x14ac:dyDescent="0.25">
      <c r="A78" t="str">
        <f t="shared" si="2"/>
        <v>1565127065</v>
      </c>
      <c r="B78">
        <v>69</v>
      </c>
      <c r="C78">
        <v>1565127065</v>
      </c>
      <c r="D78" t="s">
        <v>42</v>
      </c>
      <c r="E78" t="s">
        <v>43</v>
      </c>
      <c r="F78">
        <v>56650</v>
      </c>
      <c r="G78" s="2">
        <v>44107</v>
      </c>
      <c r="H78" s="3">
        <v>0.73662037037037031</v>
      </c>
      <c r="I78" t="s">
        <v>44</v>
      </c>
      <c r="J78">
        <v>-80502048601</v>
      </c>
      <c r="K78" s="4" t="s">
        <v>101</v>
      </c>
      <c r="N78" t="str">
        <f>IFERROR(IFERROR(VLOOKUP($A78,'K-NETT'!$A$1:$AF$37898,1,FALSE),VLOOKUP($A78,'K-Wallet'!$A$1:$M$5000,1,FALSE)),"NOT VALID")</f>
        <v>1565127065</v>
      </c>
      <c r="O78" t="str">
        <f>IFERROR(IFERROR(VLOOKUP($A78,'K-NETT'!$A$1:$AF$37898,11,FALSE),VLOOKUP($A78,'K-Wallet'!$A$1:$M$5000,0,FALSE)),"NOT VALID")</f>
        <v>MME2010002133</v>
      </c>
      <c r="P78" t="str">
        <f>IFERROR(IFERROR(VLOOKUP($A78,'K-NETT'!$A$1:$AF$37898,14,FALSE),VLOOKUP($A78,'K-Wallet'!$A$1:$M$5000,8,FALSE)),"NOT VALID")</f>
        <v>IDJTBHA22946</v>
      </c>
      <c r="Q78" t="str">
        <f>IFERROR(IFERROR(VLOOKUP($A78,'K-NETT'!$A$1:$AF$37898,15,FALSE),VLOOKUP($A78,'K-Wallet'!$A$1:$M$5000,9,FALSE)),"NOT VALID")</f>
        <v>DODY HARDIANSYAH</v>
      </c>
      <c r="R78">
        <f>IFERROR(IFERROR(VLOOKUP($A78,'K-NETT'!$A$1:$AF$37898,16,FALSE),VLOOKUP($A78,'K-Wallet'!$A$1:$M$5000,0,FALSE)),"NOT VALID")</f>
        <v>50000</v>
      </c>
      <c r="S78">
        <f>IFERROR(IFERROR(VLOOKUP($A78,'K-NETT'!$A$1:$AF$37898,17,FALSE),VLOOKUP($A78,'K-Wallet'!$A$1:$M$5000,0,FALSE)),"NOT VALID")</f>
        <v>6650</v>
      </c>
      <c r="T78">
        <f>IFERROR(IFERROR(VLOOKUP($A78,'K-NETT'!$A$1:$AF$37898,18,FALSE),VLOOKUP($A78,'K-Wallet'!$A$1:$M$5000,0,FALSE)),"NOT VALID")</f>
        <v>0</v>
      </c>
      <c r="U78">
        <f>IFERROR(IFERROR(VLOOKUP($A78,'K-NETT'!$A$1:$AF$37898,19,FALSE),VLOOKUP($A78,'K-Wallet'!$A$1:$M$5000,0,FALSE)),"NOT VALID")</f>
        <v>0</v>
      </c>
      <c r="V78">
        <f>IFERROR(IFERROR(VLOOKUP($A78,'K-NETT'!$A$1:$AF$37898,20,FALSE),VLOOKUP($A78,'K-Wallet'!$A$1:$M$5000,0,FALSE)),"NOT VALID")</f>
        <v>0</v>
      </c>
      <c r="W78">
        <f>IFERROR(IFERROR(VLOOKUP($A78,'K-NETT'!$A$1:$AF$37898,22,FALSE),VLOOKUP($A78,'K-Wallet'!$A$1:$M$5000,0,FALSE)),"NOT VALID")</f>
        <v>0</v>
      </c>
      <c r="X78">
        <f>IFERROR(IFERROR(VLOOKUP($A78,'K-NETT'!$A$1:$AF$37898,23,FALSE),VLOOKUP($A78,'K-Wallet'!$A$1:$M$5000,0,FALSE)),"NOT VALID")</f>
        <v>0</v>
      </c>
      <c r="Y78">
        <f>IFERROR(IFERROR(VLOOKUP($A78,'K-NETT'!$A$1:$AF$37898,26,FALSE),VLOOKUP($A78,'K-Wallet'!$A$1:$M$5000,0,FALSE)),"NOT VALID")</f>
        <v>56650</v>
      </c>
      <c r="Z78">
        <f>IFERROR(IFERROR(VLOOKUP($A78,'K-NETT'!$A$1:$AF$37898,30,FALSE),VLOOKUP($A78,'K-Wallet'!$A$1:$M$5000,11,FALSE)),"NOT VALID")</f>
        <v>0</v>
      </c>
      <c r="AA78" s="31">
        <f t="shared" si="3"/>
        <v>0</v>
      </c>
    </row>
    <row r="79" spans="1:27" x14ac:dyDescent="0.25">
      <c r="A79" t="str">
        <f t="shared" si="2"/>
        <v>1069127145</v>
      </c>
      <c r="B79">
        <v>70</v>
      </c>
      <c r="C79">
        <v>1069127145</v>
      </c>
      <c r="D79" t="s">
        <v>42</v>
      </c>
      <c r="E79" t="s">
        <v>43</v>
      </c>
      <c r="F79">
        <v>56650</v>
      </c>
      <c r="G79" s="2">
        <v>44107</v>
      </c>
      <c r="H79" s="3">
        <v>0.74111111111111105</v>
      </c>
      <c r="I79" t="s">
        <v>44</v>
      </c>
      <c r="J79">
        <v>-80503890001</v>
      </c>
      <c r="K79" s="4" t="s">
        <v>101</v>
      </c>
      <c r="N79" t="str">
        <f>IFERROR(IFERROR(VLOOKUP($A79,'K-NETT'!$A$1:$AF$37898,1,FALSE),VLOOKUP($A79,'K-Wallet'!$A$1:$M$5000,1,FALSE)),"NOT VALID")</f>
        <v>1069127145</v>
      </c>
      <c r="O79" t="str">
        <f>IFERROR(IFERROR(VLOOKUP($A79,'K-NETT'!$A$1:$AF$37898,11,FALSE),VLOOKUP($A79,'K-Wallet'!$A$1:$M$5000,0,FALSE)),"NOT VALID")</f>
        <v>MME2010002134</v>
      </c>
      <c r="P79" t="str">
        <f>IFERROR(IFERROR(VLOOKUP($A79,'K-NETT'!$A$1:$AF$37898,14,FALSE),VLOOKUP($A79,'K-Wallet'!$A$1:$M$5000,8,FALSE)),"NOT VALID")</f>
        <v>IDJTBHA22947</v>
      </c>
      <c r="Q79" t="str">
        <f>IFERROR(IFERROR(VLOOKUP($A79,'K-NETT'!$A$1:$AF$37898,15,FALSE),VLOOKUP($A79,'K-Wallet'!$A$1:$M$5000,9,FALSE)),"NOT VALID")</f>
        <v>ERNI SEPTIANI ADRIATI</v>
      </c>
      <c r="R79">
        <f>IFERROR(IFERROR(VLOOKUP($A79,'K-NETT'!$A$1:$AF$37898,16,FALSE),VLOOKUP($A79,'K-Wallet'!$A$1:$M$5000,0,FALSE)),"NOT VALID")</f>
        <v>50000</v>
      </c>
      <c r="S79">
        <f>IFERROR(IFERROR(VLOOKUP($A79,'K-NETT'!$A$1:$AF$37898,17,FALSE),VLOOKUP($A79,'K-Wallet'!$A$1:$M$5000,0,FALSE)),"NOT VALID")</f>
        <v>6650</v>
      </c>
      <c r="T79">
        <f>IFERROR(IFERROR(VLOOKUP($A79,'K-NETT'!$A$1:$AF$37898,18,FALSE),VLOOKUP($A79,'K-Wallet'!$A$1:$M$5000,0,FALSE)),"NOT VALID")</f>
        <v>0</v>
      </c>
      <c r="U79">
        <f>IFERROR(IFERROR(VLOOKUP($A79,'K-NETT'!$A$1:$AF$37898,19,FALSE),VLOOKUP($A79,'K-Wallet'!$A$1:$M$5000,0,FALSE)),"NOT VALID")</f>
        <v>0</v>
      </c>
      <c r="V79">
        <f>IFERROR(IFERROR(VLOOKUP($A79,'K-NETT'!$A$1:$AF$37898,20,FALSE),VLOOKUP($A79,'K-Wallet'!$A$1:$M$5000,0,FALSE)),"NOT VALID")</f>
        <v>0</v>
      </c>
      <c r="W79">
        <f>IFERROR(IFERROR(VLOOKUP($A79,'K-NETT'!$A$1:$AF$37898,22,FALSE),VLOOKUP($A79,'K-Wallet'!$A$1:$M$5000,0,FALSE)),"NOT VALID")</f>
        <v>0</v>
      </c>
      <c r="X79">
        <f>IFERROR(IFERROR(VLOOKUP($A79,'K-NETT'!$A$1:$AF$37898,23,FALSE),VLOOKUP($A79,'K-Wallet'!$A$1:$M$5000,0,FALSE)),"NOT VALID")</f>
        <v>0</v>
      </c>
      <c r="Y79">
        <f>IFERROR(IFERROR(VLOOKUP($A79,'K-NETT'!$A$1:$AF$37898,26,FALSE),VLOOKUP($A79,'K-Wallet'!$A$1:$M$5000,0,FALSE)),"NOT VALID")</f>
        <v>56650</v>
      </c>
      <c r="Z79">
        <f>IFERROR(IFERROR(VLOOKUP($A79,'K-NETT'!$A$1:$AF$37898,30,FALSE),VLOOKUP($A79,'K-Wallet'!$A$1:$M$5000,11,FALSE)),"NOT VALID")</f>
        <v>0</v>
      </c>
      <c r="AA79" s="31">
        <f t="shared" si="3"/>
        <v>0</v>
      </c>
    </row>
    <row r="80" spans="1:27" x14ac:dyDescent="0.25">
      <c r="A80" t="str">
        <f t="shared" si="2"/>
        <v>1002227713</v>
      </c>
      <c r="B80">
        <v>71</v>
      </c>
      <c r="C80">
        <v>1002227713</v>
      </c>
      <c r="D80" t="s">
        <v>42</v>
      </c>
      <c r="E80" t="s">
        <v>43</v>
      </c>
      <c r="F80">
        <v>56650</v>
      </c>
      <c r="G80" s="2">
        <v>44107</v>
      </c>
      <c r="H80" s="3">
        <v>0.74334490740740744</v>
      </c>
      <c r="I80" t="s">
        <v>44</v>
      </c>
      <c r="J80">
        <v>-80504794901</v>
      </c>
      <c r="K80" s="4" t="s">
        <v>101</v>
      </c>
      <c r="N80" t="str">
        <f>IFERROR(IFERROR(VLOOKUP($A80,'K-NETT'!$A$1:$AF$37898,1,FALSE),VLOOKUP($A80,'K-Wallet'!$A$1:$M$5000,1,FALSE)),"NOT VALID")</f>
        <v>1002227713</v>
      </c>
      <c r="O80" t="str">
        <f>IFERROR(IFERROR(VLOOKUP($A80,'K-NETT'!$A$1:$AF$37898,11,FALSE),VLOOKUP($A80,'K-Wallet'!$A$1:$M$5000,0,FALSE)),"NOT VALID")</f>
        <v>MME2010002135</v>
      </c>
      <c r="P80" t="str">
        <f>IFERROR(IFERROR(VLOOKUP($A80,'K-NETT'!$A$1:$AF$37898,14,FALSE),VLOOKUP($A80,'K-Wallet'!$A$1:$M$5000,8,FALSE)),"NOT VALID")</f>
        <v>IDJTBHA22948</v>
      </c>
      <c r="Q80" t="str">
        <f>IFERROR(IFERROR(VLOOKUP($A80,'K-NETT'!$A$1:$AF$37898,15,FALSE),VLOOKUP($A80,'K-Wallet'!$A$1:$M$5000,9,FALSE)),"NOT VALID")</f>
        <v>TARUNA</v>
      </c>
      <c r="R80">
        <f>IFERROR(IFERROR(VLOOKUP($A80,'K-NETT'!$A$1:$AF$37898,16,FALSE),VLOOKUP($A80,'K-Wallet'!$A$1:$M$5000,0,FALSE)),"NOT VALID")</f>
        <v>50000</v>
      </c>
      <c r="S80">
        <f>IFERROR(IFERROR(VLOOKUP($A80,'K-NETT'!$A$1:$AF$37898,17,FALSE),VLOOKUP($A80,'K-Wallet'!$A$1:$M$5000,0,FALSE)),"NOT VALID")</f>
        <v>6650</v>
      </c>
      <c r="T80">
        <f>IFERROR(IFERROR(VLOOKUP($A80,'K-NETT'!$A$1:$AF$37898,18,FALSE),VLOOKUP($A80,'K-Wallet'!$A$1:$M$5000,0,FALSE)),"NOT VALID")</f>
        <v>0</v>
      </c>
      <c r="U80">
        <f>IFERROR(IFERROR(VLOOKUP($A80,'K-NETT'!$A$1:$AF$37898,19,FALSE),VLOOKUP($A80,'K-Wallet'!$A$1:$M$5000,0,FALSE)),"NOT VALID")</f>
        <v>0</v>
      </c>
      <c r="V80">
        <f>IFERROR(IFERROR(VLOOKUP($A80,'K-NETT'!$A$1:$AF$37898,20,FALSE),VLOOKUP($A80,'K-Wallet'!$A$1:$M$5000,0,FALSE)),"NOT VALID")</f>
        <v>0</v>
      </c>
      <c r="W80">
        <f>IFERROR(IFERROR(VLOOKUP($A80,'K-NETT'!$A$1:$AF$37898,22,FALSE),VLOOKUP($A80,'K-Wallet'!$A$1:$M$5000,0,FALSE)),"NOT VALID")</f>
        <v>0</v>
      </c>
      <c r="X80">
        <f>IFERROR(IFERROR(VLOOKUP($A80,'K-NETT'!$A$1:$AF$37898,23,FALSE),VLOOKUP($A80,'K-Wallet'!$A$1:$M$5000,0,FALSE)),"NOT VALID")</f>
        <v>0</v>
      </c>
      <c r="Y80">
        <f>IFERROR(IFERROR(VLOOKUP($A80,'K-NETT'!$A$1:$AF$37898,26,FALSE),VLOOKUP($A80,'K-Wallet'!$A$1:$M$5000,0,FALSE)),"NOT VALID")</f>
        <v>56650</v>
      </c>
      <c r="Z80">
        <f>IFERROR(IFERROR(VLOOKUP($A80,'K-NETT'!$A$1:$AF$37898,30,FALSE),VLOOKUP($A80,'K-Wallet'!$A$1:$M$5000,11,FALSE)),"NOT VALID")</f>
        <v>0</v>
      </c>
      <c r="AA80" s="31">
        <f t="shared" si="3"/>
        <v>0</v>
      </c>
    </row>
    <row r="81" spans="1:27" x14ac:dyDescent="0.25">
      <c r="A81" t="str">
        <f t="shared" si="2"/>
        <v>1004227469</v>
      </c>
      <c r="B81">
        <v>72</v>
      </c>
      <c r="C81">
        <v>1004227469</v>
      </c>
      <c r="D81" t="s">
        <v>42</v>
      </c>
      <c r="E81" t="s">
        <v>43</v>
      </c>
      <c r="F81">
        <v>56650</v>
      </c>
      <c r="G81" s="2">
        <v>44107</v>
      </c>
      <c r="H81" s="3">
        <v>0.74561342592592583</v>
      </c>
      <c r="I81" t="s">
        <v>44</v>
      </c>
      <c r="J81">
        <v>-80505743601</v>
      </c>
      <c r="K81" s="4" t="s">
        <v>101</v>
      </c>
      <c r="N81" t="str">
        <f>IFERROR(IFERROR(VLOOKUP($A81,'K-NETT'!$A$1:$AF$37898,1,FALSE),VLOOKUP($A81,'K-Wallet'!$A$1:$M$5000,1,FALSE)),"NOT VALID")</f>
        <v>1004227469</v>
      </c>
      <c r="O81" t="str">
        <f>IFERROR(IFERROR(VLOOKUP($A81,'K-NETT'!$A$1:$AF$37898,11,FALSE),VLOOKUP($A81,'K-Wallet'!$A$1:$M$5000,0,FALSE)),"NOT VALID")</f>
        <v>MME2010002136</v>
      </c>
      <c r="P81" t="str">
        <f>IFERROR(IFERROR(VLOOKUP($A81,'K-NETT'!$A$1:$AF$37898,14,FALSE),VLOOKUP($A81,'K-Wallet'!$A$1:$M$5000,8,FALSE)),"NOT VALID")</f>
        <v>IDJTBHA22949</v>
      </c>
      <c r="Q81" t="str">
        <f>IFERROR(IFERROR(VLOOKUP($A81,'K-NETT'!$A$1:$AF$37898,15,FALSE),VLOOKUP($A81,'K-Wallet'!$A$1:$M$5000,9,FALSE)),"NOT VALID")</f>
        <v>ANDI SANJAYA</v>
      </c>
      <c r="R81">
        <f>IFERROR(IFERROR(VLOOKUP($A81,'K-NETT'!$A$1:$AF$37898,16,FALSE),VLOOKUP($A81,'K-Wallet'!$A$1:$M$5000,0,FALSE)),"NOT VALID")</f>
        <v>50000</v>
      </c>
      <c r="S81">
        <f>IFERROR(IFERROR(VLOOKUP($A81,'K-NETT'!$A$1:$AF$37898,17,FALSE),VLOOKUP($A81,'K-Wallet'!$A$1:$M$5000,0,FALSE)),"NOT VALID")</f>
        <v>6650</v>
      </c>
      <c r="T81">
        <f>IFERROR(IFERROR(VLOOKUP($A81,'K-NETT'!$A$1:$AF$37898,18,FALSE),VLOOKUP($A81,'K-Wallet'!$A$1:$M$5000,0,FALSE)),"NOT VALID")</f>
        <v>0</v>
      </c>
      <c r="U81">
        <f>IFERROR(IFERROR(VLOOKUP($A81,'K-NETT'!$A$1:$AF$37898,19,FALSE),VLOOKUP($A81,'K-Wallet'!$A$1:$M$5000,0,FALSE)),"NOT VALID")</f>
        <v>0</v>
      </c>
      <c r="V81">
        <f>IFERROR(IFERROR(VLOOKUP($A81,'K-NETT'!$A$1:$AF$37898,20,FALSE),VLOOKUP($A81,'K-Wallet'!$A$1:$M$5000,0,FALSE)),"NOT VALID")</f>
        <v>0</v>
      </c>
      <c r="W81">
        <f>IFERROR(IFERROR(VLOOKUP($A81,'K-NETT'!$A$1:$AF$37898,22,FALSE),VLOOKUP($A81,'K-Wallet'!$A$1:$M$5000,0,FALSE)),"NOT VALID")</f>
        <v>0</v>
      </c>
      <c r="X81">
        <f>IFERROR(IFERROR(VLOOKUP($A81,'K-NETT'!$A$1:$AF$37898,23,FALSE),VLOOKUP($A81,'K-Wallet'!$A$1:$M$5000,0,FALSE)),"NOT VALID")</f>
        <v>0</v>
      </c>
      <c r="Y81">
        <f>IFERROR(IFERROR(VLOOKUP($A81,'K-NETT'!$A$1:$AF$37898,26,FALSE),VLOOKUP($A81,'K-Wallet'!$A$1:$M$5000,0,FALSE)),"NOT VALID")</f>
        <v>56650</v>
      </c>
      <c r="Z81">
        <f>IFERROR(IFERROR(VLOOKUP($A81,'K-NETT'!$A$1:$AF$37898,30,FALSE),VLOOKUP($A81,'K-Wallet'!$A$1:$M$5000,11,FALSE)),"NOT VALID")</f>
        <v>0</v>
      </c>
      <c r="AA81" s="31">
        <f t="shared" si="3"/>
        <v>0</v>
      </c>
    </row>
    <row r="82" spans="1:27" x14ac:dyDescent="0.25">
      <c r="A82" t="str">
        <f t="shared" si="2"/>
        <v>1605227363</v>
      </c>
      <c r="B82">
        <v>73</v>
      </c>
      <c r="C82">
        <v>1605227363</v>
      </c>
      <c r="D82" t="s">
        <v>42</v>
      </c>
      <c r="E82" t="s">
        <v>43</v>
      </c>
      <c r="F82">
        <v>56650</v>
      </c>
      <c r="G82" s="2">
        <v>44107</v>
      </c>
      <c r="H82" s="3">
        <v>0.74702546296296291</v>
      </c>
      <c r="I82" t="s">
        <v>44</v>
      </c>
      <c r="J82">
        <v>-80506344401</v>
      </c>
      <c r="K82" s="4" t="s">
        <v>101</v>
      </c>
      <c r="N82" t="str">
        <f>IFERROR(IFERROR(VLOOKUP($A82,'K-NETT'!$A$1:$AF$37898,1,FALSE),VLOOKUP($A82,'K-Wallet'!$A$1:$M$5000,1,FALSE)),"NOT VALID")</f>
        <v>1605227363</v>
      </c>
      <c r="O82" t="str">
        <f>IFERROR(IFERROR(VLOOKUP($A82,'K-NETT'!$A$1:$AF$37898,11,FALSE),VLOOKUP($A82,'K-Wallet'!$A$1:$M$5000,0,FALSE)),"NOT VALID")</f>
        <v>MME2010002138</v>
      </c>
      <c r="P82" t="str">
        <f>IFERROR(IFERROR(VLOOKUP($A82,'K-NETT'!$A$1:$AF$37898,14,FALSE),VLOOKUP($A82,'K-Wallet'!$A$1:$M$5000,8,FALSE)),"NOT VALID")</f>
        <v>IDJTBHA22950</v>
      </c>
      <c r="Q82" t="str">
        <f>IFERROR(IFERROR(VLOOKUP($A82,'K-NETT'!$A$1:$AF$37898,15,FALSE),VLOOKUP($A82,'K-Wallet'!$A$1:$M$5000,9,FALSE)),"NOT VALID")</f>
        <v>MAMAN ABDURAHMAN</v>
      </c>
      <c r="R82">
        <f>IFERROR(IFERROR(VLOOKUP($A82,'K-NETT'!$A$1:$AF$37898,16,FALSE),VLOOKUP($A82,'K-Wallet'!$A$1:$M$5000,0,FALSE)),"NOT VALID")</f>
        <v>50000</v>
      </c>
      <c r="S82">
        <f>IFERROR(IFERROR(VLOOKUP($A82,'K-NETT'!$A$1:$AF$37898,17,FALSE),VLOOKUP($A82,'K-Wallet'!$A$1:$M$5000,0,FALSE)),"NOT VALID")</f>
        <v>6650</v>
      </c>
      <c r="T82">
        <f>IFERROR(IFERROR(VLOOKUP($A82,'K-NETT'!$A$1:$AF$37898,18,FALSE),VLOOKUP($A82,'K-Wallet'!$A$1:$M$5000,0,FALSE)),"NOT VALID")</f>
        <v>0</v>
      </c>
      <c r="U82">
        <f>IFERROR(IFERROR(VLOOKUP($A82,'K-NETT'!$A$1:$AF$37898,19,FALSE),VLOOKUP($A82,'K-Wallet'!$A$1:$M$5000,0,FALSE)),"NOT VALID")</f>
        <v>0</v>
      </c>
      <c r="V82">
        <f>IFERROR(IFERROR(VLOOKUP($A82,'K-NETT'!$A$1:$AF$37898,20,FALSE),VLOOKUP($A82,'K-Wallet'!$A$1:$M$5000,0,FALSE)),"NOT VALID")</f>
        <v>0</v>
      </c>
      <c r="W82">
        <f>IFERROR(IFERROR(VLOOKUP($A82,'K-NETT'!$A$1:$AF$37898,22,FALSE),VLOOKUP($A82,'K-Wallet'!$A$1:$M$5000,0,FALSE)),"NOT VALID")</f>
        <v>0</v>
      </c>
      <c r="X82">
        <f>IFERROR(IFERROR(VLOOKUP($A82,'K-NETT'!$A$1:$AF$37898,23,FALSE),VLOOKUP($A82,'K-Wallet'!$A$1:$M$5000,0,FALSE)),"NOT VALID")</f>
        <v>0</v>
      </c>
      <c r="Y82">
        <f>IFERROR(IFERROR(VLOOKUP($A82,'K-NETT'!$A$1:$AF$37898,26,FALSE),VLOOKUP($A82,'K-Wallet'!$A$1:$M$5000,0,FALSE)),"NOT VALID")</f>
        <v>56650</v>
      </c>
      <c r="Z82">
        <f>IFERROR(IFERROR(VLOOKUP($A82,'K-NETT'!$A$1:$AF$37898,30,FALSE),VLOOKUP($A82,'K-Wallet'!$A$1:$M$5000,11,FALSE)),"NOT VALID")</f>
        <v>0</v>
      </c>
      <c r="AA82" s="31">
        <f t="shared" si="3"/>
        <v>0</v>
      </c>
    </row>
    <row r="83" spans="1:27" x14ac:dyDescent="0.25">
      <c r="A83" t="str">
        <f t="shared" si="2"/>
        <v>1606227363</v>
      </c>
      <c r="B83">
        <v>74</v>
      </c>
      <c r="C83">
        <v>1606227363</v>
      </c>
      <c r="D83" t="s">
        <v>42</v>
      </c>
      <c r="E83" t="s">
        <v>43</v>
      </c>
      <c r="F83">
        <v>56650</v>
      </c>
      <c r="G83" s="2">
        <v>44107</v>
      </c>
      <c r="H83" s="3">
        <v>0.74894675925925924</v>
      </c>
      <c r="I83" t="s">
        <v>44</v>
      </c>
      <c r="J83">
        <v>-80506933701</v>
      </c>
      <c r="K83" s="4" t="s">
        <v>101</v>
      </c>
      <c r="N83" t="str">
        <f>IFERROR(IFERROR(VLOOKUP($A83,'K-NETT'!$A$1:$AF$37898,1,FALSE),VLOOKUP($A83,'K-Wallet'!$A$1:$M$5000,1,FALSE)),"NOT VALID")</f>
        <v>1606227363</v>
      </c>
      <c r="O83" t="str">
        <f>IFERROR(IFERROR(VLOOKUP($A83,'K-NETT'!$A$1:$AF$37898,11,FALSE),VLOOKUP($A83,'K-Wallet'!$A$1:$M$5000,0,FALSE)),"NOT VALID")</f>
        <v>MME2010002139</v>
      </c>
      <c r="P83" t="str">
        <f>IFERROR(IFERROR(VLOOKUP($A83,'K-NETT'!$A$1:$AF$37898,14,FALSE),VLOOKUP($A83,'K-Wallet'!$A$1:$M$5000,8,FALSE)),"NOT VALID")</f>
        <v>IDSPACA17064</v>
      </c>
      <c r="Q83" t="str">
        <f>IFERROR(IFERROR(VLOOKUP($A83,'K-NETT'!$A$1:$AF$37898,15,FALSE),VLOOKUP($A83,'K-Wallet'!$A$1:$M$5000,9,FALSE)),"NOT VALID")</f>
        <v>MUHAMMAD NAWAWI</v>
      </c>
      <c r="R83">
        <f>IFERROR(IFERROR(VLOOKUP($A83,'K-NETT'!$A$1:$AF$37898,16,FALSE),VLOOKUP($A83,'K-Wallet'!$A$1:$M$5000,0,FALSE)),"NOT VALID")</f>
        <v>50000</v>
      </c>
      <c r="S83">
        <f>IFERROR(IFERROR(VLOOKUP($A83,'K-NETT'!$A$1:$AF$37898,17,FALSE),VLOOKUP($A83,'K-Wallet'!$A$1:$M$5000,0,FALSE)),"NOT VALID")</f>
        <v>6650</v>
      </c>
      <c r="T83">
        <f>IFERROR(IFERROR(VLOOKUP($A83,'K-NETT'!$A$1:$AF$37898,18,FALSE),VLOOKUP($A83,'K-Wallet'!$A$1:$M$5000,0,FALSE)),"NOT VALID")</f>
        <v>0</v>
      </c>
      <c r="U83">
        <f>IFERROR(IFERROR(VLOOKUP($A83,'K-NETT'!$A$1:$AF$37898,19,FALSE),VLOOKUP($A83,'K-Wallet'!$A$1:$M$5000,0,FALSE)),"NOT VALID")</f>
        <v>0</v>
      </c>
      <c r="V83">
        <f>IFERROR(IFERROR(VLOOKUP($A83,'K-NETT'!$A$1:$AF$37898,20,FALSE),VLOOKUP($A83,'K-Wallet'!$A$1:$M$5000,0,FALSE)),"NOT VALID")</f>
        <v>0</v>
      </c>
      <c r="W83">
        <f>IFERROR(IFERROR(VLOOKUP($A83,'K-NETT'!$A$1:$AF$37898,22,FALSE),VLOOKUP($A83,'K-Wallet'!$A$1:$M$5000,0,FALSE)),"NOT VALID")</f>
        <v>0</v>
      </c>
      <c r="X83">
        <f>IFERROR(IFERROR(VLOOKUP($A83,'K-NETT'!$A$1:$AF$37898,23,FALSE),VLOOKUP($A83,'K-Wallet'!$A$1:$M$5000,0,FALSE)),"NOT VALID")</f>
        <v>0</v>
      </c>
      <c r="Y83">
        <f>IFERROR(IFERROR(VLOOKUP($A83,'K-NETT'!$A$1:$AF$37898,26,FALSE),VLOOKUP($A83,'K-Wallet'!$A$1:$M$5000,0,FALSE)),"NOT VALID")</f>
        <v>56650</v>
      </c>
      <c r="Z83">
        <f>IFERROR(IFERROR(VLOOKUP($A83,'K-NETT'!$A$1:$AF$37898,30,FALSE),VLOOKUP($A83,'K-Wallet'!$A$1:$M$5000,11,FALSE)),"NOT VALID")</f>
        <v>0</v>
      </c>
      <c r="AA83" s="31">
        <f t="shared" si="3"/>
        <v>0</v>
      </c>
    </row>
    <row r="84" spans="1:27" x14ac:dyDescent="0.25">
      <c r="A84" t="str">
        <f t="shared" si="2"/>
        <v>1756517728</v>
      </c>
      <c r="B84">
        <v>75</v>
      </c>
      <c r="C84">
        <v>1756517728</v>
      </c>
      <c r="D84" t="s">
        <v>42</v>
      </c>
      <c r="E84" t="s">
        <v>43</v>
      </c>
      <c r="F84">
        <v>547650</v>
      </c>
      <c r="G84" s="2">
        <v>44107</v>
      </c>
      <c r="H84" s="3">
        <v>0.74954861111111104</v>
      </c>
      <c r="I84" t="s">
        <v>1663</v>
      </c>
      <c r="J84">
        <v>-80507277501</v>
      </c>
      <c r="K84" s="4" t="s">
        <v>101</v>
      </c>
      <c r="N84" t="str">
        <f>IFERROR(IFERROR(VLOOKUP($A84,'K-NETT'!$A$1:$AF$37898,1,FALSE),VLOOKUP($A84,'K-Wallet'!$A$1:$M$5000,1,FALSE)),"NOT VALID")</f>
        <v>1756517728</v>
      </c>
      <c r="O84" t="str">
        <f>IFERROR(IFERROR(VLOOKUP($A84,'K-NETT'!$A$1:$AF$37898,11,FALSE),VLOOKUP($A84,'K-Wallet'!$A$1:$M$5000,0,FALSE)),"NOT VALID")</f>
        <v>CNE2010002140</v>
      </c>
      <c r="P84" t="str">
        <f>IFERROR(IFERROR(VLOOKUP($A84,'K-NETT'!$A$1:$AF$37898,14,FALSE),VLOOKUP($A84,'K-Wallet'!$A$1:$M$5000,8,FALSE)),"NOT VALID")</f>
        <v>EID1034653</v>
      </c>
      <c r="Q84" t="str">
        <f>IFERROR(IFERROR(VLOOKUP($A84,'K-NETT'!$A$1:$AF$37898,15,FALSE),VLOOKUP($A84,'K-Wallet'!$A$1:$M$5000,9,FALSE)),"NOT VALID")</f>
        <v>HIDAYAT ILAHI</v>
      </c>
      <c r="R84">
        <f>IFERROR(IFERROR(VLOOKUP($A84,'K-NETT'!$A$1:$AF$37898,16,FALSE),VLOOKUP($A84,'K-Wallet'!$A$1:$M$5000,0,FALSE)),"NOT VALID")</f>
        <v>530000</v>
      </c>
      <c r="S84">
        <f>IFERROR(IFERROR(VLOOKUP($A84,'K-NETT'!$A$1:$AF$37898,17,FALSE),VLOOKUP($A84,'K-Wallet'!$A$1:$M$5000,0,FALSE)),"NOT VALID")</f>
        <v>6650</v>
      </c>
      <c r="T84">
        <f>IFERROR(IFERROR(VLOOKUP($A84,'K-NETT'!$A$1:$AF$37898,18,FALSE),VLOOKUP($A84,'K-Wallet'!$A$1:$M$5000,0,FALSE)),"NOT VALID")</f>
        <v>11000</v>
      </c>
      <c r="U84">
        <f>IFERROR(IFERROR(VLOOKUP($A84,'K-NETT'!$A$1:$AF$37898,19,FALSE),VLOOKUP($A84,'K-Wallet'!$A$1:$M$5000,0,FALSE)),"NOT VALID")</f>
        <v>0</v>
      </c>
      <c r="V84">
        <f>IFERROR(IFERROR(VLOOKUP($A84,'K-NETT'!$A$1:$AF$37898,20,FALSE),VLOOKUP($A84,'K-Wallet'!$A$1:$M$5000,0,FALSE)),"NOT VALID")</f>
        <v>0</v>
      </c>
      <c r="W84">
        <f>IFERROR(IFERROR(VLOOKUP($A84,'K-NETT'!$A$1:$AF$37898,22,FALSE),VLOOKUP($A84,'K-Wallet'!$A$1:$M$5000,0,FALSE)),"NOT VALID")</f>
        <v>0</v>
      </c>
      <c r="X84">
        <f>IFERROR(IFERROR(VLOOKUP($A84,'K-NETT'!$A$1:$AF$37898,23,FALSE),VLOOKUP($A84,'K-Wallet'!$A$1:$M$5000,0,FALSE)),"NOT VALID")</f>
        <v>0</v>
      </c>
      <c r="Y84">
        <f>IFERROR(IFERROR(VLOOKUP($A84,'K-NETT'!$A$1:$AF$37898,26,FALSE),VLOOKUP($A84,'K-Wallet'!$A$1:$M$5000,0,FALSE)),"NOT VALID")</f>
        <v>547650</v>
      </c>
      <c r="Z84">
        <f>IFERROR(IFERROR(VLOOKUP($A84,'K-NETT'!$A$1:$AF$37898,30,FALSE),VLOOKUP($A84,'K-Wallet'!$A$1:$M$5000,11,FALSE)),"NOT VALID")</f>
        <v>0</v>
      </c>
      <c r="AA84" s="31">
        <f t="shared" si="3"/>
        <v>0</v>
      </c>
    </row>
    <row r="85" spans="1:27" x14ac:dyDescent="0.25">
      <c r="A85" t="str">
        <f t="shared" si="2"/>
        <v>1467227556</v>
      </c>
      <c r="B85">
        <v>76</v>
      </c>
      <c r="C85">
        <v>1467227556</v>
      </c>
      <c r="D85" t="s">
        <v>42</v>
      </c>
      <c r="E85" t="s">
        <v>43</v>
      </c>
      <c r="F85">
        <v>56650</v>
      </c>
      <c r="G85" s="2">
        <v>44107</v>
      </c>
      <c r="H85" s="3">
        <v>0.74996527777777777</v>
      </c>
      <c r="I85" t="s">
        <v>44</v>
      </c>
      <c r="J85">
        <v>-80507530001</v>
      </c>
      <c r="K85" s="4" t="s">
        <v>101</v>
      </c>
      <c r="N85" t="str">
        <f>IFERROR(IFERROR(VLOOKUP($A85,'K-NETT'!$A$1:$AF$37898,1,FALSE),VLOOKUP($A85,'K-Wallet'!$A$1:$M$5000,1,FALSE)),"NOT VALID")</f>
        <v>1467227556</v>
      </c>
      <c r="O85" t="str">
        <f>IFERROR(IFERROR(VLOOKUP($A85,'K-NETT'!$A$1:$AF$37898,11,FALSE),VLOOKUP($A85,'K-Wallet'!$A$1:$M$5000,0,FALSE)),"NOT VALID")</f>
        <v>MME2010002141</v>
      </c>
      <c r="P85" t="str">
        <f>IFERROR(IFERROR(VLOOKUP($A85,'K-NETT'!$A$1:$AF$37898,14,FALSE),VLOOKUP($A85,'K-Wallet'!$A$1:$M$5000,8,FALSE)),"NOT VALID")</f>
        <v>IDJTBHA22951</v>
      </c>
      <c r="Q85" t="str">
        <f>IFERROR(IFERROR(VLOOKUP($A85,'K-NETT'!$A$1:$AF$37898,15,FALSE),VLOOKUP($A85,'K-Wallet'!$A$1:$M$5000,9,FALSE)),"NOT VALID")</f>
        <v>MULYANI</v>
      </c>
      <c r="R85">
        <f>IFERROR(IFERROR(VLOOKUP($A85,'K-NETT'!$A$1:$AF$37898,16,FALSE),VLOOKUP($A85,'K-Wallet'!$A$1:$M$5000,0,FALSE)),"NOT VALID")</f>
        <v>50000</v>
      </c>
      <c r="S85">
        <f>IFERROR(IFERROR(VLOOKUP($A85,'K-NETT'!$A$1:$AF$37898,17,FALSE),VLOOKUP($A85,'K-Wallet'!$A$1:$M$5000,0,FALSE)),"NOT VALID")</f>
        <v>6650</v>
      </c>
      <c r="T85">
        <f>IFERROR(IFERROR(VLOOKUP($A85,'K-NETT'!$A$1:$AF$37898,18,FALSE),VLOOKUP($A85,'K-Wallet'!$A$1:$M$5000,0,FALSE)),"NOT VALID")</f>
        <v>0</v>
      </c>
      <c r="U85">
        <f>IFERROR(IFERROR(VLOOKUP($A85,'K-NETT'!$A$1:$AF$37898,19,FALSE),VLOOKUP($A85,'K-Wallet'!$A$1:$M$5000,0,FALSE)),"NOT VALID")</f>
        <v>0</v>
      </c>
      <c r="V85">
        <f>IFERROR(IFERROR(VLOOKUP($A85,'K-NETT'!$A$1:$AF$37898,20,FALSE),VLOOKUP($A85,'K-Wallet'!$A$1:$M$5000,0,FALSE)),"NOT VALID")</f>
        <v>0</v>
      </c>
      <c r="W85">
        <f>IFERROR(IFERROR(VLOOKUP($A85,'K-NETT'!$A$1:$AF$37898,22,FALSE),VLOOKUP($A85,'K-Wallet'!$A$1:$M$5000,0,FALSE)),"NOT VALID")</f>
        <v>0</v>
      </c>
      <c r="X85">
        <f>IFERROR(IFERROR(VLOOKUP($A85,'K-NETT'!$A$1:$AF$37898,23,FALSE),VLOOKUP($A85,'K-Wallet'!$A$1:$M$5000,0,FALSE)),"NOT VALID")</f>
        <v>0</v>
      </c>
      <c r="Y85">
        <f>IFERROR(IFERROR(VLOOKUP($A85,'K-NETT'!$A$1:$AF$37898,26,FALSE),VLOOKUP($A85,'K-Wallet'!$A$1:$M$5000,0,FALSE)),"NOT VALID")</f>
        <v>56650</v>
      </c>
      <c r="Z85">
        <f>IFERROR(IFERROR(VLOOKUP($A85,'K-NETT'!$A$1:$AF$37898,30,FALSE),VLOOKUP($A85,'K-Wallet'!$A$1:$M$5000,11,FALSE)),"NOT VALID")</f>
        <v>0</v>
      </c>
      <c r="AA85" s="31">
        <f t="shared" si="3"/>
        <v>0</v>
      </c>
    </row>
    <row r="86" spans="1:27" x14ac:dyDescent="0.25">
      <c r="A86" t="str">
        <f t="shared" si="2"/>
        <v>1680327093</v>
      </c>
      <c r="B86">
        <v>77</v>
      </c>
      <c r="C86">
        <v>1680327093</v>
      </c>
      <c r="D86" t="s">
        <v>42</v>
      </c>
      <c r="E86" t="s">
        <v>43</v>
      </c>
      <c r="F86">
        <v>107650</v>
      </c>
      <c r="G86" s="2">
        <v>44107</v>
      </c>
      <c r="H86" s="3">
        <v>0.75709490740740737</v>
      </c>
      <c r="I86" t="s">
        <v>46</v>
      </c>
      <c r="J86">
        <v>-80510296901</v>
      </c>
      <c r="K86" s="4" t="s">
        <v>101</v>
      </c>
      <c r="N86" t="str">
        <f>IFERROR(IFERROR(VLOOKUP($A86,'K-NETT'!$A$1:$AF$37898,1,FALSE),VLOOKUP($A86,'K-Wallet'!$A$1:$M$5000,1,FALSE)),"NOT VALID")</f>
        <v>1680327093</v>
      </c>
      <c r="O86" t="str">
        <f>IFERROR(IFERROR(VLOOKUP($A86,'K-NETT'!$A$1:$AF$37898,11,FALSE),VLOOKUP($A86,'K-Wallet'!$A$1:$M$5000,0,FALSE)),"NOT VALID")</f>
        <v>CNE2010002145</v>
      </c>
      <c r="P86" t="str">
        <f>IFERROR(IFERROR(VLOOKUP($A86,'K-NETT'!$A$1:$AF$37898,14,FALSE),VLOOKUP($A86,'K-Wallet'!$A$1:$M$5000,8,FALSE)),"NOT VALID")</f>
        <v>IDSPAAB08321</v>
      </c>
      <c r="Q86" t="str">
        <f>IFERROR(IFERROR(VLOOKUP($A86,'K-NETT'!$A$1:$AF$37898,15,FALSE),VLOOKUP($A86,'K-Wallet'!$A$1:$M$5000,9,FALSE)),"NOT VALID")</f>
        <v>RIRIN ROCHMAWATI</v>
      </c>
      <c r="R86">
        <f>IFERROR(IFERROR(VLOOKUP($A86,'K-NETT'!$A$1:$AF$37898,16,FALSE),VLOOKUP($A86,'K-Wallet'!$A$1:$M$5000,0,FALSE)),"NOT VALID")</f>
        <v>91000</v>
      </c>
      <c r="S86">
        <f>IFERROR(IFERROR(VLOOKUP($A86,'K-NETT'!$A$1:$AF$37898,17,FALSE),VLOOKUP($A86,'K-Wallet'!$A$1:$M$5000,0,FALSE)),"NOT VALID")</f>
        <v>6650</v>
      </c>
      <c r="T86">
        <f>IFERROR(IFERROR(VLOOKUP($A86,'K-NETT'!$A$1:$AF$37898,18,FALSE),VLOOKUP($A86,'K-Wallet'!$A$1:$M$5000,0,FALSE)),"NOT VALID")</f>
        <v>10000</v>
      </c>
      <c r="U86">
        <f>IFERROR(IFERROR(VLOOKUP($A86,'K-NETT'!$A$1:$AF$37898,19,FALSE),VLOOKUP($A86,'K-Wallet'!$A$1:$M$5000,0,FALSE)),"NOT VALID")</f>
        <v>0</v>
      </c>
      <c r="V86">
        <f>IFERROR(IFERROR(VLOOKUP($A86,'K-NETT'!$A$1:$AF$37898,20,FALSE),VLOOKUP($A86,'K-Wallet'!$A$1:$M$5000,0,FALSE)),"NOT VALID")</f>
        <v>0</v>
      </c>
      <c r="W86">
        <f>IFERROR(IFERROR(VLOOKUP($A86,'K-NETT'!$A$1:$AF$37898,22,FALSE),VLOOKUP($A86,'K-Wallet'!$A$1:$M$5000,0,FALSE)),"NOT VALID")</f>
        <v>0</v>
      </c>
      <c r="X86">
        <f>IFERROR(IFERROR(VLOOKUP($A86,'K-NETT'!$A$1:$AF$37898,23,FALSE),VLOOKUP($A86,'K-Wallet'!$A$1:$M$5000,0,FALSE)),"NOT VALID")</f>
        <v>0</v>
      </c>
      <c r="Y86">
        <f>IFERROR(IFERROR(VLOOKUP($A86,'K-NETT'!$A$1:$AF$37898,26,FALSE),VLOOKUP($A86,'K-Wallet'!$A$1:$M$5000,0,FALSE)),"NOT VALID")</f>
        <v>107650</v>
      </c>
      <c r="Z86">
        <f>IFERROR(IFERROR(VLOOKUP($A86,'K-NETT'!$A$1:$AF$37898,30,FALSE),VLOOKUP($A86,'K-Wallet'!$A$1:$M$5000,11,FALSE)),"NOT VALID")</f>
        <v>0</v>
      </c>
      <c r="AA86" s="31">
        <f t="shared" si="3"/>
        <v>0</v>
      </c>
    </row>
    <row r="87" spans="1:27" x14ac:dyDescent="0.25">
      <c r="A87" t="str">
        <f t="shared" si="2"/>
        <v>1958327832</v>
      </c>
      <c r="B87">
        <v>78</v>
      </c>
      <c r="C87">
        <v>1958327832</v>
      </c>
      <c r="D87" t="s">
        <v>42</v>
      </c>
      <c r="E87" t="s">
        <v>43</v>
      </c>
      <c r="F87">
        <v>56650</v>
      </c>
      <c r="G87" s="2">
        <v>44107</v>
      </c>
      <c r="H87" s="3">
        <v>0.76302083333333337</v>
      </c>
      <c r="I87" t="s">
        <v>44</v>
      </c>
      <c r="J87">
        <v>-80513002901</v>
      </c>
      <c r="K87" s="4" t="s">
        <v>101</v>
      </c>
      <c r="N87" t="str">
        <f>IFERROR(IFERROR(VLOOKUP($A87,'K-NETT'!$A$1:$AF$37898,1,FALSE),VLOOKUP($A87,'K-Wallet'!$A$1:$M$5000,1,FALSE)),"NOT VALID")</f>
        <v>1958327832</v>
      </c>
      <c r="O87" t="str">
        <f>IFERROR(IFERROR(VLOOKUP($A87,'K-NETT'!$A$1:$AF$37898,11,FALSE),VLOOKUP($A87,'K-Wallet'!$A$1:$M$5000,0,FALSE)),"NOT VALID")</f>
        <v>MME2010002147</v>
      </c>
      <c r="P87" t="str">
        <f>IFERROR(IFERROR(VLOOKUP($A87,'K-NETT'!$A$1:$AF$37898,14,FALSE),VLOOKUP($A87,'K-Wallet'!$A$1:$M$5000,8,FALSE)),"NOT VALID")</f>
        <v>IDJTBHA22952</v>
      </c>
      <c r="Q87" t="str">
        <f>IFERROR(IFERROR(VLOOKUP($A87,'K-NETT'!$A$1:$AF$37898,15,FALSE),VLOOKUP($A87,'K-Wallet'!$A$1:$M$5000,9,FALSE)),"NOT VALID")</f>
        <v>FITRI AWALIA</v>
      </c>
      <c r="R87">
        <f>IFERROR(IFERROR(VLOOKUP($A87,'K-NETT'!$A$1:$AF$37898,16,FALSE),VLOOKUP($A87,'K-Wallet'!$A$1:$M$5000,0,FALSE)),"NOT VALID")</f>
        <v>50000</v>
      </c>
      <c r="S87">
        <f>IFERROR(IFERROR(VLOOKUP($A87,'K-NETT'!$A$1:$AF$37898,17,FALSE),VLOOKUP($A87,'K-Wallet'!$A$1:$M$5000,0,FALSE)),"NOT VALID")</f>
        <v>6650</v>
      </c>
      <c r="T87">
        <f>IFERROR(IFERROR(VLOOKUP($A87,'K-NETT'!$A$1:$AF$37898,18,FALSE),VLOOKUP($A87,'K-Wallet'!$A$1:$M$5000,0,FALSE)),"NOT VALID")</f>
        <v>0</v>
      </c>
      <c r="U87">
        <f>IFERROR(IFERROR(VLOOKUP($A87,'K-NETT'!$A$1:$AF$37898,19,FALSE),VLOOKUP($A87,'K-Wallet'!$A$1:$M$5000,0,FALSE)),"NOT VALID")</f>
        <v>0</v>
      </c>
      <c r="V87">
        <f>IFERROR(IFERROR(VLOOKUP($A87,'K-NETT'!$A$1:$AF$37898,20,FALSE),VLOOKUP($A87,'K-Wallet'!$A$1:$M$5000,0,FALSE)),"NOT VALID")</f>
        <v>0</v>
      </c>
      <c r="W87">
        <f>IFERROR(IFERROR(VLOOKUP($A87,'K-NETT'!$A$1:$AF$37898,22,FALSE),VLOOKUP($A87,'K-Wallet'!$A$1:$M$5000,0,FALSE)),"NOT VALID")</f>
        <v>0</v>
      </c>
      <c r="X87">
        <f>IFERROR(IFERROR(VLOOKUP($A87,'K-NETT'!$A$1:$AF$37898,23,FALSE),VLOOKUP($A87,'K-Wallet'!$A$1:$M$5000,0,FALSE)),"NOT VALID")</f>
        <v>0</v>
      </c>
      <c r="Y87">
        <f>IFERROR(IFERROR(VLOOKUP($A87,'K-NETT'!$A$1:$AF$37898,26,FALSE),VLOOKUP($A87,'K-Wallet'!$A$1:$M$5000,0,FALSE)),"NOT VALID")</f>
        <v>56650</v>
      </c>
      <c r="Z87">
        <f>IFERROR(IFERROR(VLOOKUP($A87,'K-NETT'!$A$1:$AF$37898,30,FALSE),VLOOKUP($A87,'K-Wallet'!$A$1:$M$5000,11,FALSE)),"NOT VALID")</f>
        <v>0</v>
      </c>
      <c r="AA87" s="31">
        <f t="shared" si="3"/>
        <v>0</v>
      </c>
    </row>
    <row r="88" spans="1:27" x14ac:dyDescent="0.25">
      <c r="A88" t="str">
        <f t="shared" si="2"/>
        <v>1080427840</v>
      </c>
      <c r="B88">
        <v>79</v>
      </c>
      <c r="C88">
        <v>1080427840</v>
      </c>
      <c r="D88" t="s">
        <v>42</v>
      </c>
      <c r="E88" t="s">
        <v>43</v>
      </c>
      <c r="F88">
        <v>56650</v>
      </c>
      <c r="G88" s="2">
        <v>44107</v>
      </c>
      <c r="H88" s="3">
        <v>0.76519675925925934</v>
      </c>
      <c r="I88" t="s">
        <v>44</v>
      </c>
      <c r="J88">
        <v>-80513972101</v>
      </c>
      <c r="K88" s="4" t="s">
        <v>101</v>
      </c>
      <c r="N88" t="str">
        <f>IFERROR(IFERROR(VLOOKUP($A88,'K-NETT'!$A$1:$AF$37898,1,FALSE),VLOOKUP($A88,'K-Wallet'!$A$1:$M$5000,1,FALSE)),"NOT VALID")</f>
        <v>1080427840</v>
      </c>
      <c r="O88" t="str">
        <f>IFERROR(IFERROR(VLOOKUP($A88,'K-NETT'!$A$1:$AF$37898,11,FALSE),VLOOKUP($A88,'K-Wallet'!$A$1:$M$5000,0,FALSE)),"NOT VALID")</f>
        <v>MME2010002148</v>
      </c>
      <c r="P88" t="str">
        <f>IFERROR(IFERROR(VLOOKUP($A88,'K-NETT'!$A$1:$AF$37898,14,FALSE),VLOOKUP($A88,'K-Wallet'!$A$1:$M$5000,8,FALSE)),"NOT VALID")</f>
        <v>IDJTBHA22953</v>
      </c>
      <c r="Q88" t="str">
        <f>IFERROR(IFERROR(VLOOKUP($A88,'K-NETT'!$A$1:$AF$37898,15,FALSE),VLOOKUP($A88,'K-Wallet'!$A$1:$M$5000,9,FALSE)),"NOT VALID")</f>
        <v>PUPUNG</v>
      </c>
      <c r="R88">
        <f>IFERROR(IFERROR(VLOOKUP($A88,'K-NETT'!$A$1:$AF$37898,16,FALSE),VLOOKUP($A88,'K-Wallet'!$A$1:$M$5000,0,FALSE)),"NOT VALID")</f>
        <v>50000</v>
      </c>
      <c r="S88">
        <f>IFERROR(IFERROR(VLOOKUP($A88,'K-NETT'!$A$1:$AF$37898,17,FALSE),VLOOKUP($A88,'K-Wallet'!$A$1:$M$5000,0,FALSE)),"NOT VALID")</f>
        <v>6650</v>
      </c>
      <c r="T88">
        <f>IFERROR(IFERROR(VLOOKUP($A88,'K-NETT'!$A$1:$AF$37898,18,FALSE),VLOOKUP($A88,'K-Wallet'!$A$1:$M$5000,0,FALSE)),"NOT VALID")</f>
        <v>0</v>
      </c>
      <c r="U88">
        <f>IFERROR(IFERROR(VLOOKUP($A88,'K-NETT'!$A$1:$AF$37898,19,FALSE),VLOOKUP($A88,'K-Wallet'!$A$1:$M$5000,0,FALSE)),"NOT VALID")</f>
        <v>0</v>
      </c>
      <c r="V88">
        <f>IFERROR(IFERROR(VLOOKUP($A88,'K-NETT'!$A$1:$AF$37898,20,FALSE),VLOOKUP($A88,'K-Wallet'!$A$1:$M$5000,0,FALSE)),"NOT VALID")</f>
        <v>0</v>
      </c>
      <c r="W88">
        <f>IFERROR(IFERROR(VLOOKUP($A88,'K-NETT'!$A$1:$AF$37898,22,FALSE),VLOOKUP($A88,'K-Wallet'!$A$1:$M$5000,0,FALSE)),"NOT VALID")</f>
        <v>0</v>
      </c>
      <c r="X88">
        <f>IFERROR(IFERROR(VLOOKUP($A88,'K-NETT'!$A$1:$AF$37898,23,FALSE),VLOOKUP($A88,'K-Wallet'!$A$1:$M$5000,0,FALSE)),"NOT VALID")</f>
        <v>0</v>
      </c>
      <c r="Y88">
        <f>IFERROR(IFERROR(VLOOKUP($A88,'K-NETT'!$A$1:$AF$37898,26,FALSE),VLOOKUP($A88,'K-Wallet'!$A$1:$M$5000,0,FALSE)),"NOT VALID")</f>
        <v>56650</v>
      </c>
      <c r="Z88">
        <f>IFERROR(IFERROR(VLOOKUP($A88,'K-NETT'!$A$1:$AF$37898,30,FALSE),VLOOKUP($A88,'K-Wallet'!$A$1:$M$5000,11,FALSE)),"NOT VALID")</f>
        <v>0</v>
      </c>
      <c r="AA88" s="31">
        <f t="shared" si="3"/>
        <v>0</v>
      </c>
    </row>
    <row r="89" spans="1:27" x14ac:dyDescent="0.25">
      <c r="A89" t="str">
        <f t="shared" si="2"/>
        <v>1402427802</v>
      </c>
      <c r="B89">
        <v>80</v>
      </c>
      <c r="C89">
        <v>1402427802</v>
      </c>
      <c r="D89" t="s">
        <v>42</v>
      </c>
      <c r="E89" t="s">
        <v>43</v>
      </c>
      <c r="F89">
        <v>56650</v>
      </c>
      <c r="G89" s="2">
        <v>44107</v>
      </c>
      <c r="H89" s="3">
        <v>0.76662037037037034</v>
      </c>
      <c r="I89" t="s">
        <v>44</v>
      </c>
      <c r="J89">
        <v>-80514566101</v>
      </c>
      <c r="K89" s="4" t="s">
        <v>101</v>
      </c>
      <c r="N89" t="str">
        <f>IFERROR(IFERROR(VLOOKUP($A89,'K-NETT'!$A$1:$AF$37898,1,FALSE),VLOOKUP($A89,'K-Wallet'!$A$1:$M$5000,1,FALSE)),"NOT VALID")</f>
        <v>1402427802</v>
      </c>
      <c r="O89" t="str">
        <f>IFERROR(IFERROR(VLOOKUP($A89,'K-NETT'!$A$1:$AF$37898,11,FALSE),VLOOKUP($A89,'K-Wallet'!$A$1:$M$5000,0,FALSE)),"NOT VALID")</f>
        <v>MME2010002149</v>
      </c>
      <c r="P89" t="str">
        <f>IFERROR(IFERROR(VLOOKUP($A89,'K-NETT'!$A$1:$AF$37898,14,FALSE),VLOOKUP($A89,'K-Wallet'!$A$1:$M$5000,8,FALSE)),"NOT VALID")</f>
        <v>IDJTBHA22954</v>
      </c>
      <c r="Q89" t="str">
        <f>IFERROR(IFERROR(VLOOKUP($A89,'K-NETT'!$A$1:$AF$37898,15,FALSE),VLOOKUP($A89,'K-Wallet'!$A$1:$M$5000,9,FALSE)),"NOT VALID")</f>
        <v>GUNTUR</v>
      </c>
      <c r="R89">
        <f>IFERROR(IFERROR(VLOOKUP($A89,'K-NETT'!$A$1:$AF$37898,16,FALSE),VLOOKUP($A89,'K-Wallet'!$A$1:$M$5000,0,FALSE)),"NOT VALID")</f>
        <v>50000</v>
      </c>
      <c r="S89">
        <f>IFERROR(IFERROR(VLOOKUP($A89,'K-NETT'!$A$1:$AF$37898,17,FALSE),VLOOKUP($A89,'K-Wallet'!$A$1:$M$5000,0,FALSE)),"NOT VALID")</f>
        <v>6650</v>
      </c>
      <c r="T89">
        <f>IFERROR(IFERROR(VLOOKUP($A89,'K-NETT'!$A$1:$AF$37898,18,FALSE),VLOOKUP($A89,'K-Wallet'!$A$1:$M$5000,0,FALSE)),"NOT VALID")</f>
        <v>0</v>
      </c>
      <c r="U89">
        <f>IFERROR(IFERROR(VLOOKUP($A89,'K-NETT'!$A$1:$AF$37898,19,FALSE),VLOOKUP($A89,'K-Wallet'!$A$1:$M$5000,0,FALSE)),"NOT VALID")</f>
        <v>0</v>
      </c>
      <c r="V89">
        <f>IFERROR(IFERROR(VLOOKUP($A89,'K-NETT'!$A$1:$AF$37898,20,FALSE),VLOOKUP($A89,'K-Wallet'!$A$1:$M$5000,0,FALSE)),"NOT VALID")</f>
        <v>0</v>
      </c>
      <c r="W89">
        <f>IFERROR(IFERROR(VLOOKUP($A89,'K-NETT'!$A$1:$AF$37898,22,FALSE),VLOOKUP($A89,'K-Wallet'!$A$1:$M$5000,0,FALSE)),"NOT VALID")</f>
        <v>0</v>
      </c>
      <c r="X89">
        <f>IFERROR(IFERROR(VLOOKUP($A89,'K-NETT'!$A$1:$AF$37898,23,FALSE),VLOOKUP($A89,'K-Wallet'!$A$1:$M$5000,0,FALSE)),"NOT VALID")</f>
        <v>0</v>
      </c>
      <c r="Y89">
        <f>IFERROR(IFERROR(VLOOKUP($A89,'K-NETT'!$A$1:$AF$37898,26,FALSE),VLOOKUP($A89,'K-Wallet'!$A$1:$M$5000,0,FALSE)),"NOT VALID")</f>
        <v>56650</v>
      </c>
      <c r="Z89">
        <f>IFERROR(IFERROR(VLOOKUP($A89,'K-NETT'!$A$1:$AF$37898,30,FALSE),VLOOKUP($A89,'K-Wallet'!$A$1:$M$5000,11,FALSE)),"NOT VALID")</f>
        <v>0</v>
      </c>
      <c r="AA89" s="31">
        <f t="shared" si="3"/>
        <v>0</v>
      </c>
    </row>
    <row r="90" spans="1:27" x14ac:dyDescent="0.25">
      <c r="A90" t="str">
        <f t="shared" si="2"/>
        <v>1980427394</v>
      </c>
      <c r="B90">
        <v>81</v>
      </c>
      <c r="C90">
        <v>1980427394</v>
      </c>
      <c r="D90" t="s">
        <v>42</v>
      </c>
      <c r="E90" t="s">
        <v>43</v>
      </c>
      <c r="F90">
        <v>211650</v>
      </c>
      <c r="G90" s="2">
        <v>44107</v>
      </c>
      <c r="H90" s="3">
        <v>0.76681712962962967</v>
      </c>
      <c r="I90" t="s">
        <v>46</v>
      </c>
      <c r="J90">
        <v>-80514366801</v>
      </c>
      <c r="K90" s="4" t="s">
        <v>101</v>
      </c>
      <c r="N90" t="str">
        <f>IFERROR(IFERROR(VLOOKUP($A90,'K-NETT'!$A$1:$AF$37898,1,FALSE),VLOOKUP($A90,'K-Wallet'!$A$1:$M$5000,1,FALSE)),"NOT VALID")</f>
        <v>1980427394</v>
      </c>
      <c r="O90" t="str">
        <f>IFERROR(IFERROR(VLOOKUP($A90,'K-NETT'!$A$1:$AF$37898,11,FALSE),VLOOKUP($A90,'K-Wallet'!$A$1:$M$5000,0,FALSE)),"NOT VALID")</f>
        <v>CNE2010002150</v>
      </c>
      <c r="P90" t="str">
        <f>IFERROR(IFERROR(VLOOKUP($A90,'K-NETT'!$A$1:$AF$37898,14,FALSE),VLOOKUP($A90,'K-Wallet'!$A$1:$M$5000,8,FALSE)),"NOT VALID")</f>
        <v>IDSPAAB08321</v>
      </c>
      <c r="Q90" t="str">
        <f>IFERROR(IFERROR(VLOOKUP($A90,'K-NETT'!$A$1:$AF$37898,15,FALSE),VLOOKUP($A90,'K-Wallet'!$A$1:$M$5000,9,FALSE)),"NOT VALID")</f>
        <v>RIRIN ROCHMAWATI</v>
      </c>
      <c r="R90">
        <f>IFERROR(IFERROR(VLOOKUP($A90,'K-NETT'!$A$1:$AF$37898,16,FALSE),VLOOKUP($A90,'K-Wallet'!$A$1:$M$5000,0,FALSE)),"NOT VALID")</f>
        <v>196000</v>
      </c>
      <c r="S90">
        <f>IFERROR(IFERROR(VLOOKUP($A90,'K-NETT'!$A$1:$AF$37898,17,FALSE),VLOOKUP($A90,'K-Wallet'!$A$1:$M$5000,0,FALSE)),"NOT VALID")</f>
        <v>6650</v>
      </c>
      <c r="T90">
        <f>IFERROR(IFERROR(VLOOKUP($A90,'K-NETT'!$A$1:$AF$37898,18,FALSE),VLOOKUP($A90,'K-Wallet'!$A$1:$M$5000,0,FALSE)),"NOT VALID")</f>
        <v>9000</v>
      </c>
      <c r="U90">
        <f>IFERROR(IFERROR(VLOOKUP($A90,'K-NETT'!$A$1:$AF$37898,19,FALSE),VLOOKUP($A90,'K-Wallet'!$A$1:$M$5000,0,FALSE)),"NOT VALID")</f>
        <v>0</v>
      </c>
      <c r="V90">
        <f>IFERROR(IFERROR(VLOOKUP($A90,'K-NETT'!$A$1:$AF$37898,20,FALSE),VLOOKUP($A90,'K-Wallet'!$A$1:$M$5000,0,FALSE)),"NOT VALID")</f>
        <v>0</v>
      </c>
      <c r="W90">
        <f>IFERROR(IFERROR(VLOOKUP($A90,'K-NETT'!$A$1:$AF$37898,22,FALSE),VLOOKUP($A90,'K-Wallet'!$A$1:$M$5000,0,FALSE)),"NOT VALID")</f>
        <v>0</v>
      </c>
      <c r="X90">
        <f>IFERROR(IFERROR(VLOOKUP($A90,'K-NETT'!$A$1:$AF$37898,23,FALSE),VLOOKUP($A90,'K-Wallet'!$A$1:$M$5000,0,FALSE)),"NOT VALID")</f>
        <v>0</v>
      </c>
      <c r="Y90">
        <f>IFERROR(IFERROR(VLOOKUP($A90,'K-NETT'!$A$1:$AF$37898,26,FALSE),VLOOKUP($A90,'K-Wallet'!$A$1:$M$5000,0,FALSE)),"NOT VALID")</f>
        <v>211650</v>
      </c>
      <c r="Z90">
        <f>IFERROR(IFERROR(VLOOKUP($A90,'K-NETT'!$A$1:$AF$37898,30,FALSE),VLOOKUP($A90,'K-Wallet'!$A$1:$M$5000,11,FALSE)),"NOT VALID")</f>
        <v>0</v>
      </c>
      <c r="AA90" s="31">
        <f t="shared" si="3"/>
        <v>0</v>
      </c>
    </row>
    <row r="91" spans="1:27" x14ac:dyDescent="0.25">
      <c r="A91" t="str">
        <f t="shared" si="2"/>
        <v>216645630</v>
      </c>
      <c r="B91">
        <v>82</v>
      </c>
      <c r="C91">
        <v>216645630</v>
      </c>
      <c r="D91" t="s">
        <v>56</v>
      </c>
      <c r="E91" t="s">
        <v>43</v>
      </c>
      <c r="F91">
        <v>485000</v>
      </c>
      <c r="G91" s="2">
        <v>44107</v>
      </c>
      <c r="H91" s="3">
        <v>0.76844907407407403</v>
      </c>
      <c r="I91" t="s">
        <v>44</v>
      </c>
      <c r="J91">
        <v>-80515390501</v>
      </c>
      <c r="K91" s="4" t="s">
        <v>101</v>
      </c>
      <c r="N91" t="str">
        <f>IFERROR(IFERROR(VLOOKUP($A91,'K-NETT'!$A$1:$AF$37898,1,FALSE),VLOOKUP($A91,'K-Wallet'!$A$1:$M$5000,1,FALSE)),"NOT VALID")</f>
        <v>216645630</v>
      </c>
      <c r="O91" t="str">
        <f>IFERROR(IFERROR(VLOOKUP($A91,'K-NETT'!$A$1:$AF$37898,11,FALSE),VLOOKUP($A91,'K-Wallet'!$A$1:$M$5000,0,FALSE)),"NOT VALID")</f>
        <v>NOT VALID</v>
      </c>
      <c r="P91" t="str">
        <f>IFERROR(IFERROR(VLOOKUP($A91,'K-NETT'!$A$1:$AF$37898,14,FALSE),VLOOKUP($A91,'K-Wallet'!$A$1:$M$5000,8,FALSE)),"NOT VALID")</f>
        <v>IDJTAXA07220</v>
      </c>
      <c r="Q91" t="str">
        <f>IFERROR(IFERROR(VLOOKUP($A91,'K-NETT'!$A$1:$AF$37898,15,FALSE),VLOOKUP($A91,'K-Wallet'!$A$1:$M$5000,9,FALSE)),"NOT VALID")</f>
        <v>YUSIANTIANNEMULYANI</v>
      </c>
      <c r="R91" t="str">
        <f>IFERROR(IFERROR(VLOOKUP($A91,'K-NETT'!$A$1:$AF$37898,16,FALSE),VLOOKUP($A91,'K-Wallet'!$A$1:$M$5000,0,FALSE)),"NOT VALID")</f>
        <v>NOT VALID</v>
      </c>
      <c r="S91" t="str">
        <f>IFERROR(IFERROR(VLOOKUP($A91,'K-NETT'!$A$1:$AF$37898,17,FALSE),VLOOKUP($A91,'K-Wallet'!$A$1:$M$5000,0,FALSE)),"NOT VALID")</f>
        <v>NOT VALID</v>
      </c>
      <c r="T91" t="str">
        <f>IFERROR(IFERROR(VLOOKUP($A91,'K-NETT'!$A$1:$AF$37898,18,FALSE),VLOOKUP($A91,'K-Wallet'!$A$1:$M$5000,0,FALSE)),"NOT VALID")</f>
        <v>NOT VALID</v>
      </c>
      <c r="U91" t="str">
        <f>IFERROR(IFERROR(VLOOKUP($A91,'K-NETT'!$A$1:$AF$37898,19,FALSE),VLOOKUP($A91,'K-Wallet'!$A$1:$M$5000,0,FALSE)),"NOT VALID")</f>
        <v>NOT VALID</v>
      </c>
      <c r="V91" t="str">
        <f>IFERROR(IFERROR(VLOOKUP($A91,'K-NETT'!$A$1:$AF$37898,20,FALSE),VLOOKUP($A91,'K-Wallet'!$A$1:$M$5000,0,FALSE)),"NOT VALID")</f>
        <v>NOT VALID</v>
      </c>
      <c r="W91" t="str">
        <f>IFERROR(IFERROR(VLOOKUP($A91,'K-NETT'!$A$1:$AF$37898,22,FALSE),VLOOKUP($A91,'K-Wallet'!$A$1:$M$5000,0,FALSE)),"NOT VALID")</f>
        <v>NOT VALID</v>
      </c>
      <c r="X91" t="str">
        <f>IFERROR(IFERROR(VLOOKUP($A91,'K-NETT'!$A$1:$AF$37898,23,FALSE),VLOOKUP($A91,'K-Wallet'!$A$1:$M$5000,0,FALSE)),"NOT VALID")</f>
        <v>NOT VALID</v>
      </c>
      <c r="Y91" t="str">
        <f>IFERROR(IFERROR(VLOOKUP($A91,'K-NETT'!$A$1:$AF$37898,26,FALSE),VLOOKUP($A91,'K-Wallet'!$A$1:$M$5000,0,FALSE)),"NOT VALID")</f>
        <v>NOT VALID</v>
      </c>
      <c r="Z91" t="str">
        <f>IFERROR(IFERROR(VLOOKUP($A91,'K-NETT'!$A$1:$AF$37898,30,FALSE),VLOOKUP($A91,'K-Wallet'!$A$1:$M$5000,11,FALSE)),"NOT VALID")</f>
        <v xml:space="preserve"> TOP UP K-WALLET</v>
      </c>
      <c r="AA91" s="31" t="e">
        <f t="shared" si="3"/>
        <v>#VALUE!</v>
      </c>
    </row>
    <row r="92" spans="1:27" x14ac:dyDescent="0.25">
      <c r="A92" t="str">
        <f t="shared" si="2"/>
        <v>1193427823</v>
      </c>
      <c r="B92">
        <v>83</v>
      </c>
      <c r="C92">
        <v>1193427823</v>
      </c>
      <c r="D92" t="s">
        <v>42</v>
      </c>
      <c r="E92" t="s">
        <v>43</v>
      </c>
      <c r="F92">
        <v>56650</v>
      </c>
      <c r="G92" s="2">
        <v>44107</v>
      </c>
      <c r="H92" s="3">
        <v>0.76878472222222216</v>
      </c>
      <c r="I92" t="s">
        <v>44</v>
      </c>
      <c r="J92">
        <v>-80515551001</v>
      </c>
      <c r="K92" s="4" t="s">
        <v>101</v>
      </c>
      <c r="N92" t="str">
        <f>IFERROR(IFERROR(VLOOKUP($A92,'K-NETT'!$A$1:$AF$37898,1,FALSE),VLOOKUP($A92,'K-Wallet'!$A$1:$M$5000,1,FALSE)),"NOT VALID")</f>
        <v>1193427823</v>
      </c>
      <c r="O92" t="str">
        <f>IFERROR(IFERROR(VLOOKUP($A92,'K-NETT'!$A$1:$AF$37898,11,FALSE),VLOOKUP($A92,'K-Wallet'!$A$1:$M$5000,0,FALSE)),"NOT VALID")</f>
        <v>MME2010002152</v>
      </c>
      <c r="P92" t="str">
        <f>IFERROR(IFERROR(VLOOKUP($A92,'K-NETT'!$A$1:$AF$37898,14,FALSE),VLOOKUP($A92,'K-Wallet'!$A$1:$M$5000,8,FALSE)),"NOT VALID")</f>
        <v>IDJTBHA22955</v>
      </c>
      <c r="Q92" t="str">
        <f>IFERROR(IFERROR(VLOOKUP($A92,'K-NETT'!$A$1:$AF$37898,15,FALSE),VLOOKUP($A92,'K-Wallet'!$A$1:$M$5000,9,FALSE)),"NOT VALID")</f>
        <v>INTAN PURNAMA DEWI</v>
      </c>
      <c r="R92">
        <f>IFERROR(IFERROR(VLOOKUP($A92,'K-NETT'!$A$1:$AF$37898,16,FALSE),VLOOKUP($A92,'K-Wallet'!$A$1:$M$5000,0,FALSE)),"NOT VALID")</f>
        <v>50000</v>
      </c>
      <c r="S92">
        <f>IFERROR(IFERROR(VLOOKUP($A92,'K-NETT'!$A$1:$AF$37898,17,FALSE),VLOOKUP($A92,'K-Wallet'!$A$1:$M$5000,0,FALSE)),"NOT VALID")</f>
        <v>6650</v>
      </c>
      <c r="T92">
        <f>IFERROR(IFERROR(VLOOKUP($A92,'K-NETT'!$A$1:$AF$37898,18,FALSE),VLOOKUP($A92,'K-Wallet'!$A$1:$M$5000,0,FALSE)),"NOT VALID")</f>
        <v>0</v>
      </c>
      <c r="U92">
        <f>IFERROR(IFERROR(VLOOKUP($A92,'K-NETT'!$A$1:$AF$37898,19,FALSE),VLOOKUP($A92,'K-Wallet'!$A$1:$M$5000,0,FALSE)),"NOT VALID")</f>
        <v>0</v>
      </c>
      <c r="V92">
        <f>IFERROR(IFERROR(VLOOKUP($A92,'K-NETT'!$A$1:$AF$37898,20,FALSE),VLOOKUP($A92,'K-Wallet'!$A$1:$M$5000,0,FALSE)),"NOT VALID")</f>
        <v>0</v>
      </c>
      <c r="W92">
        <f>IFERROR(IFERROR(VLOOKUP($A92,'K-NETT'!$A$1:$AF$37898,22,FALSE),VLOOKUP($A92,'K-Wallet'!$A$1:$M$5000,0,FALSE)),"NOT VALID")</f>
        <v>0</v>
      </c>
      <c r="X92">
        <f>IFERROR(IFERROR(VLOOKUP($A92,'K-NETT'!$A$1:$AF$37898,23,FALSE),VLOOKUP($A92,'K-Wallet'!$A$1:$M$5000,0,FALSE)),"NOT VALID")</f>
        <v>0</v>
      </c>
      <c r="Y92">
        <f>IFERROR(IFERROR(VLOOKUP($A92,'K-NETT'!$A$1:$AF$37898,26,FALSE),VLOOKUP($A92,'K-Wallet'!$A$1:$M$5000,0,FALSE)),"NOT VALID")</f>
        <v>56650</v>
      </c>
      <c r="Z92">
        <f>IFERROR(IFERROR(VLOOKUP($A92,'K-NETT'!$A$1:$AF$37898,30,FALSE),VLOOKUP($A92,'K-Wallet'!$A$1:$M$5000,11,FALSE)),"NOT VALID")</f>
        <v>0</v>
      </c>
      <c r="AA92" s="31">
        <f t="shared" si="3"/>
        <v>0</v>
      </c>
    </row>
    <row r="93" spans="1:27" x14ac:dyDescent="0.25">
      <c r="A93" t="str">
        <f t="shared" si="2"/>
        <v>1475427545</v>
      </c>
      <c r="B93">
        <v>84</v>
      </c>
      <c r="C93">
        <v>1475427545</v>
      </c>
      <c r="D93" t="s">
        <v>42</v>
      </c>
      <c r="E93" t="s">
        <v>43</v>
      </c>
      <c r="F93">
        <v>56650</v>
      </c>
      <c r="G93" s="2">
        <v>44107</v>
      </c>
      <c r="H93" s="3">
        <v>0.77083333333333337</v>
      </c>
      <c r="I93" t="s">
        <v>44</v>
      </c>
      <c r="J93">
        <v>-80516450101</v>
      </c>
      <c r="K93" s="4" t="s">
        <v>101</v>
      </c>
      <c r="N93" t="str">
        <f>IFERROR(IFERROR(VLOOKUP($A93,'K-NETT'!$A$1:$AF$37898,1,FALSE),VLOOKUP($A93,'K-Wallet'!$A$1:$M$5000,1,FALSE)),"NOT VALID")</f>
        <v>1475427545</v>
      </c>
      <c r="O93" t="str">
        <f>IFERROR(IFERROR(VLOOKUP($A93,'K-NETT'!$A$1:$AF$37898,11,FALSE),VLOOKUP($A93,'K-Wallet'!$A$1:$M$5000,0,FALSE)),"NOT VALID")</f>
        <v>MME2010002153</v>
      </c>
      <c r="P93" t="str">
        <f>IFERROR(IFERROR(VLOOKUP($A93,'K-NETT'!$A$1:$AF$37898,14,FALSE),VLOOKUP($A93,'K-Wallet'!$A$1:$M$5000,8,FALSE)),"NOT VALID")</f>
        <v>IDJTBHA22956</v>
      </c>
      <c r="Q93" t="str">
        <f>IFERROR(IFERROR(VLOOKUP($A93,'K-NETT'!$A$1:$AF$37898,15,FALSE),VLOOKUP($A93,'K-Wallet'!$A$1:$M$5000,9,FALSE)),"NOT VALID")</f>
        <v>ISMAWATI</v>
      </c>
      <c r="R93">
        <f>IFERROR(IFERROR(VLOOKUP($A93,'K-NETT'!$A$1:$AF$37898,16,FALSE),VLOOKUP($A93,'K-Wallet'!$A$1:$M$5000,0,FALSE)),"NOT VALID")</f>
        <v>50000</v>
      </c>
      <c r="S93">
        <f>IFERROR(IFERROR(VLOOKUP($A93,'K-NETT'!$A$1:$AF$37898,17,FALSE),VLOOKUP($A93,'K-Wallet'!$A$1:$M$5000,0,FALSE)),"NOT VALID")</f>
        <v>6650</v>
      </c>
      <c r="T93">
        <f>IFERROR(IFERROR(VLOOKUP($A93,'K-NETT'!$A$1:$AF$37898,18,FALSE),VLOOKUP($A93,'K-Wallet'!$A$1:$M$5000,0,FALSE)),"NOT VALID")</f>
        <v>0</v>
      </c>
      <c r="U93">
        <f>IFERROR(IFERROR(VLOOKUP($A93,'K-NETT'!$A$1:$AF$37898,19,FALSE),VLOOKUP($A93,'K-Wallet'!$A$1:$M$5000,0,FALSE)),"NOT VALID")</f>
        <v>0</v>
      </c>
      <c r="V93">
        <f>IFERROR(IFERROR(VLOOKUP($A93,'K-NETT'!$A$1:$AF$37898,20,FALSE),VLOOKUP($A93,'K-Wallet'!$A$1:$M$5000,0,FALSE)),"NOT VALID")</f>
        <v>0</v>
      </c>
      <c r="W93">
        <f>IFERROR(IFERROR(VLOOKUP($A93,'K-NETT'!$A$1:$AF$37898,22,FALSE),VLOOKUP($A93,'K-Wallet'!$A$1:$M$5000,0,FALSE)),"NOT VALID")</f>
        <v>0</v>
      </c>
      <c r="X93">
        <f>IFERROR(IFERROR(VLOOKUP($A93,'K-NETT'!$A$1:$AF$37898,23,FALSE),VLOOKUP($A93,'K-Wallet'!$A$1:$M$5000,0,FALSE)),"NOT VALID")</f>
        <v>0</v>
      </c>
      <c r="Y93">
        <f>IFERROR(IFERROR(VLOOKUP($A93,'K-NETT'!$A$1:$AF$37898,26,FALSE),VLOOKUP($A93,'K-Wallet'!$A$1:$M$5000,0,FALSE)),"NOT VALID")</f>
        <v>56650</v>
      </c>
      <c r="Z93">
        <f>IFERROR(IFERROR(VLOOKUP($A93,'K-NETT'!$A$1:$AF$37898,30,FALSE),VLOOKUP($A93,'K-Wallet'!$A$1:$M$5000,11,FALSE)),"NOT VALID")</f>
        <v>0</v>
      </c>
      <c r="AA93" s="31">
        <f t="shared" si="3"/>
        <v>0</v>
      </c>
    </row>
    <row r="94" spans="1:27" x14ac:dyDescent="0.25">
      <c r="A94" t="str">
        <f t="shared" si="2"/>
        <v>1840527434</v>
      </c>
      <c r="B94">
        <v>85</v>
      </c>
      <c r="C94">
        <v>1840527434</v>
      </c>
      <c r="D94" t="s">
        <v>42</v>
      </c>
      <c r="E94" t="s">
        <v>43</v>
      </c>
      <c r="F94">
        <v>56650</v>
      </c>
      <c r="G94" s="2">
        <v>44107</v>
      </c>
      <c r="H94" s="3">
        <v>0.77712962962962961</v>
      </c>
      <c r="I94" t="s">
        <v>44</v>
      </c>
      <c r="J94">
        <v>-80519247501</v>
      </c>
      <c r="K94" s="4" t="s">
        <v>101</v>
      </c>
      <c r="N94" t="str">
        <f>IFERROR(IFERROR(VLOOKUP($A94,'K-NETT'!$A$1:$AF$37898,1,FALSE),VLOOKUP($A94,'K-Wallet'!$A$1:$M$5000,1,FALSE)),"NOT VALID")</f>
        <v>1840527434</v>
      </c>
      <c r="O94" t="str">
        <f>IFERROR(IFERROR(VLOOKUP($A94,'K-NETT'!$A$1:$AF$37898,11,FALSE),VLOOKUP($A94,'K-Wallet'!$A$1:$M$5000,0,FALSE)),"NOT VALID")</f>
        <v>MME2010002154</v>
      </c>
      <c r="P94" t="str">
        <f>IFERROR(IFERROR(VLOOKUP($A94,'K-NETT'!$A$1:$AF$37898,14,FALSE),VLOOKUP($A94,'K-Wallet'!$A$1:$M$5000,8,FALSE)),"NOT VALID")</f>
        <v>IDJTBHA22957</v>
      </c>
      <c r="Q94" t="str">
        <f>IFERROR(IFERROR(VLOOKUP($A94,'K-NETT'!$A$1:$AF$37898,15,FALSE),VLOOKUP($A94,'K-Wallet'!$A$1:$M$5000,9,FALSE)),"NOT VALID")</f>
        <v>MUHAMAD GUNTUR</v>
      </c>
      <c r="R94">
        <f>IFERROR(IFERROR(VLOOKUP($A94,'K-NETT'!$A$1:$AF$37898,16,FALSE),VLOOKUP($A94,'K-Wallet'!$A$1:$M$5000,0,FALSE)),"NOT VALID")</f>
        <v>50000</v>
      </c>
      <c r="S94">
        <f>IFERROR(IFERROR(VLOOKUP($A94,'K-NETT'!$A$1:$AF$37898,17,FALSE),VLOOKUP($A94,'K-Wallet'!$A$1:$M$5000,0,FALSE)),"NOT VALID")</f>
        <v>6650</v>
      </c>
      <c r="T94">
        <f>IFERROR(IFERROR(VLOOKUP($A94,'K-NETT'!$A$1:$AF$37898,18,FALSE),VLOOKUP($A94,'K-Wallet'!$A$1:$M$5000,0,FALSE)),"NOT VALID")</f>
        <v>0</v>
      </c>
      <c r="U94">
        <f>IFERROR(IFERROR(VLOOKUP($A94,'K-NETT'!$A$1:$AF$37898,19,FALSE),VLOOKUP($A94,'K-Wallet'!$A$1:$M$5000,0,FALSE)),"NOT VALID")</f>
        <v>0</v>
      </c>
      <c r="V94">
        <f>IFERROR(IFERROR(VLOOKUP($A94,'K-NETT'!$A$1:$AF$37898,20,FALSE),VLOOKUP($A94,'K-Wallet'!$A$1:$M$5000,0,FALSE)),"NOT VALID")</f>
        <v>0</v>
      </c>
      <c r="W94">
        <f>IFERROR(IFERROR(VLOOKUP($A94,'K-NETT'!$A$1:$AF$37898,22,FALSE),VLOOKUP($A94,'K-Wallet'!$A$1:$M$5000,0,FALSE)),"NOT VALID")</f>
        <v>0</v>
      </c>
      <c r="X94">
        <f>IFERROR(IFERROR(VLOOKUP($A94,'K-NETT'!$A$1:$AF$37898,23,FALSE),VLOOKUP($A94,'K-Wallet'!$A$1:$M$5000,0,FALSE)),"NOT VALID")</f>
        <v>0</v>
      </c>
      <c r="Y94">
        <f>IFERROR(IFERROR(VLOOKUP($A94,'K-NETT'!$A$1:$AF$37898,26,FALSE),VLOOKUP($A94,'K-Wallet'!$A$1:$M$5000,0,FALSE)),"NOT VALID")</f>
        <v>56650</v>
      </c>
      <c r="Z94">
        <f>IFERROR(IFERROR(VLOOKUP($A94,'K-NETT'!$A$1:$AF$37898,30,FALSE),VLOOKUP($A94,'K-Wallet'!$A$1:$M$5000,11,FALSE)),"NOT VALID")</f>
        <v>0</v>
      </c>
      <c r="AA94" s="31">
        <f t="shared" si="3"/>
        <v>0</v>
      </c>
    </row>
    <row r="95" spans="1:27" x14ac:dyDescent="0.25">
      <c r="A95" t="str">
        <f t="shared" si="2"/>
        <v>216645630</v>
      </c>
      <c r="B95">
        <v>86</v>
      </c>
      <c r="C95">
        <v>216645630</v>
      </c>
      <c r="D95" t="s">
        <v>56</v>
      </c>
      <c r="E95" t="s">
        <v>43</v>
      </c>
      <c r="F95">
        <v>20000</v>
      </c>
      <c r="G95" s="2">
        <v>44107</v>
      </c>
      <c r="H95" s="3">
        <v>0.77724537037037045</v>
      </c>
      <c r="I95" t="s">
        <v>44</v>
      </c>
      <c r="J95">
        <v>-80519295601</v>
      </c>
      <c r="K95" s="4" t="s">
        <v>101</v>
      </c>
      <c r="N95" t="str">
        <f>IFERROR(IFERROR(VLOOKUP($A95,'K-NETT'!$A$1:$AF$37898,1,FALSE),VLOOKUP($A95,'K-Wallet'!$A$1:$M$5000,1,FALSE)),"NOT VALID")</f>
        <v>216645630</v>
      </c>
      <c r="O95" t="str">
        <f>IFERROR(IFERROR(VLOOKUP($A95,'K-NETT'!$A$1:$AF$37898,11,FALSE),VLOOKUP($A95,'K-Wallet'!$A$1:$M$5000,0,FALSE)),"NOT VALID")</f>
        <v>NOT VALID</v>
      </c>
      <c r="P95" t="str">
        <f>IFERROR(IFERROR(VLOOKUP($A95,'K-NETT'!$A$1:$AF$37898,14,FALSE),VLOOKUP($A95,'K-Wallet'!$A$1:$M$5000,8,FALSE)),"NOT VALID")</f>
        <v>IDJTAXA07220</v>
      </c>
      <c r="Q95" t="str">
        <f>IFERROR(IFERROR(VLOOKUP($A95,'K-NETT'!$A$1:$AF$37898,15,FALSE),VLOOKUP($A95,'K-Wallet'!$A$1:$M$5000,9,FALSE)),"NOT VALID")</f>
        <v>YUSIANTIANNEMULYANI</v>
      </c>
      <c r="R95" t="str">
        <f>IFERROR(IFERROR(VLOOKUP($A95,'K-NETT'!$A$1:$AF$37898,16,FALSE),VLOOKUP($A95,'K-Wallet'!$A$1:$M$5000,0,FALSE)),"NOT VALID")</f>
        <v>NOT VALID</v>
      </c>
      <c r="S95" t="str">
        <f>IFERROR(IFERROR(VLOOKUP($A95,'K-NETT'!$A$1:$AF$37898,17,FALSE),VLOOKUP($A95,'K-Wallet'!$A$1:$M$5000,0,FALSE)),"NOT VALID")</f>
        <v>NOT VALID</v>
      </c>
      <c r="T95" t="str">
        <f>IFERROR(IFERROR(VLOOKUP($A95,'K-NETT'!$A$1:$AF$37898,18,FALSE),VLOOKUP($A95,'K-Wallet'!$A$1:$M$5000,0,FALSE)),"NOT VALID")</f>
        <v>NOT VALID</v>
      </c>
      <c r="U95" t="str">
        <f>IFERROR(IFERROR(VLOOKUP($A95,'K-NETT'!$A$1:$AF$37898,19,FALSE),VLOOKUP($A95,'K-Wallet'!$A$1:$M$5000,0,FALSE)),"NOT VALID")</f>
        <v>NOT VALID</v>
      </c>
      <c r="V95" t="str">
        <f>IFERROR(IFERROR(VLOOKUP($A95,'K-NETT'!$A$1:$AF$37898,20,FALSE),VLOOKUP($A95,'K-Wallet'!$A$1:$M$5000,0,FALSE)),"NOT VALID")</f>
        <v>NOT VALID</v>
      </c>
      <c r="W95" t="str">
        <f>IFERROR(IFERROR(VLOOKUP($A95,'K-NETT'!$A$1:$AF$37898,22,FALSE),VLOOKUP($A95,'K-Wallet'!$A$1:$M$5000,0,FALSE)),"NOT VALID")</f>
        <v>NOT VALID</v>
      </c>
      <c r="X95" t="str">
        <f>IFERROR(IFERROR(VLOOKUP($A95,'K-NETT'!$A$1:$AF$37898,23,FALSE),VLOOKUP($A95,'K-Wallet'!$A$1:$M$5000,0,FALSE)),"NOT VALID")</f>
        <v>NOT VALID</v>
      </c>
      <c r="Y95" t="str">
        <f>IFERROR(IFERROR(VLOOKUP($A95,'K-NETT'!$A$1:$AF$37898,26,FALSE),VLOOKUP($A95,'K-Wallet'!$A$1:$M$5000,0,FALSE)),"NOT VALID")</f>
        <v>NOT VALID</v>
      </c>
      <c r="Z95" t="str">
        <f>IFERROR(IFERROR(VLOOKUP($A95,'K-NETT'!$A$1:$AF$37898,30,FALSE),VLOOKUP($A95,'K-Wallet'!$A$1:$M$5000,11,FALSE)),"NOT VALID")</f>
        <v xml:space="preserve"> TOP UP K-WALLET</v>
      </c>
      <c r="AA95" s="31" t="e">
        <f t="shared" si="3"/>
        <v>#VALUE!</v>
      </c>
    </row>
    <row r="96" spans="1:27" x14ac:dyDescent="0.25">
      <c r="A96" t="str">
        <f t="shared" si="2"/>
        <v>1442527465</v>
      </c>
      <c r="B96">
        <v>87</v>
      </c>
      <c r="C96">
        <v>1442527465</v>
      </c>
      <c r="D96" t="s">
        <v>42</v>
      </c>
      <c r="E96" t="s">
        <v>43</v>
      </c>
      <c r="F96">
        <v>56650</v>
      </c>
      <c r="G96" s="2">
        <v>44107</v>
      </c>
      <c r="H96" s="3">
        <v>0.77865740740740741</v>
      </c>
      <c r="I96" t="s">
        <v>44</v>
      </c>
      <c r="J96">
        <v>-80519937401</v>
      </c>
      <c r="K96" s="4" t="s">
        <v>101</v>
      </c>
      <c r="N96" t="str">
        <f>IFERROR(IFERROR(VLOOKUP($A96,'K-NETT'!$A$1:$AF$37898,1,FALSE),VLOOKUP($A96,'K-Wallet'!$A$1:$M$5000,1,FALSE)),"NOT VALID")</f>
        <v>1442527465</v>
      </c>
      <c r="O96" t="str">
        <f>IFERROR(IFERROR(VLOOKUP($A96,'K-NETT'!$A$1:$AF$37898,11,FALSE),VLOOKUP($A96,'K-Wallet'!$A$1:$M$5000,0,FALSE)),"NOT VALID")</f>
        <v>MME2010002156</v>
      </c>
      <c r="P96" t="str">
        <f>IFERROR(IFERROR(VLOOKUP($A96,'K-NETT'!$A$1:$AF$37898,14,FALSE),VLOOKUP($A96,'K-Wallet'!$A$1:$M$5000,8,FALSE)),"NOT VALID")</f>
        <v>IDJTBHA22958</v>
      </c>
      <c r="Q96" t="str">
        <f>IFERROR(IFERROR(VLOOKUP($A96,'K-NETT'!$A$1:$AF$37898,15,FALSE),VLOOKUP($A96,'K-Wallet'!$A$1:$M$5000,9,FALSE)),"NOT VALID")</f>
        <v>SUKARNO</v>
      </c>
      <c r="R96">
        <f>IFERROR(IFERROR(VLOOKUP($A96,'K-NETT'!$A$1:$AF$37898,16,FALSE),VLOOKUP($A96,'K-Wallet'!$A$1:$M$5000,0,FALSE)),"NOT VALID")</f>
        <v>50000</v>
      </c>
      <c r="S96">
        <f>IFERROR(IFERROR(VLOOKUP($A96,'K-NETT'!$A$1:$AF$37898,17,FALSE),VLOOKUP($A96,'K-Wallet'!$A$1:$M$5000,0,FALSE)),"NOT VALID")</f>
        <v>6650</v>
      </c>
      <c r="T96">
        <f>IFERROR(IFERROR(VLOOKUP($A96,'K-NETT'!$A$1:$AF$37898,18,FALSE),VLOOKUP($A96,'K-Wallet'!$A$1:$M$5000,0,FALSE)),"NOT VALID")</f>
        <v>0</v>
      </c>
      <c r="U96">
        <f>IFERROR(IFERROR(VLOOKUP($A96,'K-NETT'!$A$1:$AF$37898,19,FALSE),VLOOKUP($A96,'K-Wallet'!$A$1:$M$5000,0,FALSE)),"NOT VALID")</f>
        <v>0</v>
      </c>
      <c r="V96">
        <f>IFERROR(IFERROR(VLOOKUP($A96,'K-NETT'!$A$1:$AF$37898,20,FALSE),VLOOKUP($A96,'K-Wallet'!$A$1:$M$5000,0,FALSE)),"NOT VALID")</f>
        <v>0</v>
      </c>
      <c r="W96">
        <f>IFERROR(IFERROR(VLOOKUP($A96,'K-NETT'!$A$1:$AF$37898,22,FALSE),VLOOKUP($A96,'K-Wallet'!$A$1:$M$5000,0,FALSE)),"NOT VALID")</f>
        <v>0</v>
      </c>
      <c r="X96">
        <f>IFERROR(IFERROR(VLOOKUP($A96,'K-NETT'!$A$1:$AF$37898,23,FALSE),VLOOKUP($A96,'K-Wallet'!$A$1:$M$5000,0,FALSE)),"NOT VALID")</f>
        <v>0</v>
      </c>
      <c r="Y96">
        <f>IFERROR(IFERROR(VLOOKUP($A96,'K-NETT'!$A$1:$AF$37898,26,FALSE),VLOOKUP($A96,'K-Wallet'!$A$1:$M$5000,0,FALSE)),"NOT VALID")</f>
        <v>56650</v>
      </c>
      <c r="Z96">
        <f>IFERROR(IFERROR(VLOOKUP($A96,'K-NETT'!$A$1:$AF$37898,30,FALSE),VLOOKUP($A96,'K-Wallet'!$A$1:$M$5000,11,FALSE)),"NOT VALID")</f>
        <v>0</v>
      </c>
      <c r="AA96" s="31">
        <f t="shared" si="3"/>
        <v>0</v>
      </c>
    </row>
    <row r="97" spans="1:27" x14ac:dyDescent="0.25">
      <c r="A97" t="str">
        <f t="shared" si="2"/>
        <v>1773527213</v>
      </c>
      <c r="B97">
        <v>88</v>
      </c>
      <c r="C97">
        <v>1773527213</v>
      </c>
      <c r="D97" t="s">
        <v>42</v>
      </c>
      <c r="E97" t="s">
        <v>43</v>
      </c>
      <c r="F97">
        <v>135650</v>
      </c>
      <c r="G97" s="2">
        <v>44107</v>
      </c>
      <c r="H97" s="3">
        <v>0.78041666666666665</v>
      </c>
      <c r="I97" t="s">
        <v>44</v>
      </c>
      <c r="J97">
        <v>-80520688001</v>
      </c>
      <c r="K97" s="4" t="s">
        <v>101</v>
      </c>
      <c r="N97" t="str">
        <f>IFERROR(IFERROR(VLOOKUP($A97,'K-NETT'!$A$1:$AF$37898,1,FALSE),VLOOKUP($A97,'K-Wallet'!$A$1:$M$5000,1,FALSE)),"NOT VALID")</f>
        <v>1773527213</v>
      </c>
      <c r="O97" t="str">
        <f>IFERROR(IFERROR(VLOOKUP($A97,'K-NETT'!$A$1:$AF$37898,11,FALSE),VLOOKUP($A97,'K-Wallet'!$A$1:$M$5000,0,FALSE)),"NOT VALID")</f>
        <v>CNE2010002157</v>
      </c>
      <c r="P97" t="str">
        <f>IFERROR(IFERROR(VLOOKUP($A97,'K-NETT'!$A$1:$AF$37898,14,FALSE),VLOOKUP($A97,'K-Wallet'!$A$1:$M$5000,8,FALSE)),"NOT VALID")</f>
        <v>IDJRBAA06325</v>
      </c>
      <c r="Q97" t="str">
        <f>IFERROR(IFERROR(VLOOKUP($A97,'K-NETT'!$A$1:$AF$37898,15,FALSE),VLOOKUP($A97,'K-Wallet'!$A$1:$M$5000,9,FALSE)),"NOT VALID")</f>
        <v>ZAKIYYATUL MARDLIYYAH</v>
      </c>
      <c r="R97">
        <f>IFERROR(IFERROR(VLOOKUP($A97,'K-NETT'!$A$1:$AF$37898,16,FALSE),VLOOKUP($A97,'K-Wallet'!$A$1:$M$5000,0,FALSE)),"NOT VALID")</f>
        <v>98000</v>
      </c>
      <c r="S97">
        <f>IFERROR(IFERROR(VLOOKUP($A97,'K-NETT'!$A$1:$AF$37898,17,FALSE),VLOOKUP($A97,'K-Wallet'!$A$1:$M$5000,0,FALSE)),"NOT VALID")</f>
        <v>6650</v>
      </c>
      <c r="T97">
        <f>IFERROR(IFERROR(VLOOKUP($A97,'K-NETT'!$A$1:$AF$37898,18,FALSE),VLOOKUP($A97,'K-Wallet'!$A$1:$M$5000,0,FALSE)),"NOT VALID")</f>
        <v>31000</v>
      </c>
      <c r="U97">
        <f>IFERROR(IFERROR(VLOOKUP($A97,'K-NETT'!$A$1:$AF$37898,19,FALSE),VLOOKUP($A97,'K-Wallet'!$A$1:$M$5000,0,FALSE)),"NOT VALID")</f>
        <v>0</v>
      </c>
      <c r="V97">
        <f>IFERROR(IFERROR(VLOOKUP($A97,'K-NETT'!$A$1:$AF$37898,20,FALSE),VLOOKUP($A97,'K-Wallet'!$A$1:$M$5000,0,FALSE)),"NOT VALID")</f>
        <v>0</v>
      </c>
      <c r="W97">
        <f>IFERROR(IFERROR(VLOOKUP($A97,'K-NETT'!$A$1:$AF$37898,22,FALSE),VLOOKUP($A97,'K-Wallet'!$A$1:$M$5000,0,FALSE)),"NOT VALID")</f>
        <v>0</v>
      </c>
      <c r="X97">
        <f>IFERROR(IFERROR(VLOOKUP($A97,'K-NETT'!$A$1:$AF$37898,23,FALSE),VLOOKUP($A97,'K-Wallet'!$A$1:$M$5000,0,FALSE)),"NOT VALID")</f>
        <v>0</v>
      </c>
      <c r="Y97">
        <f>IFERROR(IFERROR(VLOOKUP($A97,'K-NETT'!$A$1:$AF$37898,26,FALSE),VLOOKUP($A97,'K-Wallet'!$A$1:$M$5000,0,FALSE)),"NOT VALID")</f>
        <v>135650</v>
      </c>
      <c r="Z97">
        <f>IFERROR(IFERROR(VLOOKUP($A97,'K-NETT'!$A$1:$AF$37898,30,FALSE),VLOOKUP($A97,'K-Wallet'!$A$1:$M$5000,11,FALSE)),"NOT VALID")</f>
        <v>0</v>
      </c>
      <c r="AA97" s="31">
        <f t="shared" si="3"/>
        <v>0</v>
      </c>
    </row>
    <row r="98" spans="1:27" x14ac:dyDescent="0.25">
      <c r="A98" t="str">
        <f t="shared" si="2"/>
        <v>1748527837</v>
      </c>
      <c r="B98">
        <v>89</v>
      </c>
      <c r="C98">
        <v>1748527837</v>
      </c>
      <c r="D98" t="s">
        <v>42</v>
      </c>
      <c r="E98" t="s">
        <v>43</v>
      </c>
      <c r="F98">
        <v>303650</v>
      </c>
      <c r="G98" s="2">
        <v>44107</v>
      </c>
      <c r="H98" s="3">
        <v>0.78626157407407404</v>
      </c>
      <c r="I98" t="s">
        <v>44</v>
      </c>
      <c r="J98">
        <v>-80523163801</v>
      </c>
      <c r="K98" s="4" t="s">
        <v>101</v>
      </c>
      <c r="N98" t="str">
        <f>IFERROR(IFERROR(VLOOKUP($A98,'K-NETT'!$A$1:$AF$37898,1,FALSE),VLOOKUP($A98,'K-Wallet'!$A$1:$M$5000,1,FALSE)),"NOT VALID")</f>
        <v>1748527837</v>
      </c>
      <c r="O98" t="str">
        <f>IFERROR(IFERROR(VLOOKUP($A98,'K-NETT'!$A$1:$AF$37898,11,FALSE),VLOOKUP($A98,'K-Wallet'!$A$1:$M$5000,0,FALSE)),"NOT VALID")</f>
        <v>CNE2010002160</v>
      </c>
      <c r="P98" t="str">
        <f>IFERROR(IFERROR(VLOOKUP($A98,'K-NETT'!$A$1:$AF$37898,14,FALSE),VLOOKUP($A98,'K-Wallet'!$A$1:$M$5000,8,FALSE)),"NOT VALID")</f>
        <v>EID143722</v>
      </c>
      <c r="Q98" t="str">
        <f>IFERROR(IFERROR(VLOOKUP($A98,'K-NETT'!$A$1:$AF$37898,15,FALSE),VLOOKUP($A98,'K-Wallet'!$A$1:$M$5000,9,FALSE)),"NOT VALID")</f>
        <v>NASTAINUL HAKIM</v>
      </c>
      <c r="R98">
        <f>IFERROR(IFERROR(VLOOKUP($A98,'K-NETT'!$A$1:$AF$37898,16,FALSE),VLOOKUP($A98,'K-Wallet'!$A$1:$M$5000,0,FALSE)),"NOT VALID")</f>
        <v>255000</v>
      </c>
      <c r="S98">
        <f>IFERROR(IFERROR(VLOOKUP($A98,'K-NETT'!$A$1:$AF$37898,17,FALSE),VLOOKUP($A98,'K-Wallet'!$A$1:$M$5000,0,FALSE)),"NOT VALID")</f>
        <v>6650</v>
      </c>
      <c r="T98">
        <f>IFERROR(IFERROR(VLOOKUP($A98,'K-NETT'!$A$1:$AF$37898,18,FALSE),VLOOKUP($A98,'K-Wallet'!$A$1:$M$5000,0,FALSE)),"NOT VALID")</f>
        <v>42000</v>
      </c>
      <c r="U98">
        <f>IFERROR(IFERROR(VLOOKUP($A98,'K-NETT'!$A$1:$AF$37898,19,FALSE),VLOOKUP($A98,'K-Wallet'!$A$1:$M$5000,0,FALSE)),"NOT VALID")</f>
        <v>0</v>
      </c>
      <c r="V98">
        <f>IFERROR(IFERROR(VLOOKUP($A98,'K-NETT'!$A$1:$AF$37898,20,FALSE),VLOOKUP($A98,'K-Wallet'!$A$1:$M$5000,0,FALSE)),"NOT VALID")</f>
        <v>0</v>
      </c>
      <c r="W98">
        <f>IFERROR(IFERROR(VLOOKUP($A98,'K-NETT'!$A$1:$AF$37898,22,FALSE),VLOOKUP($A98,'K-Wallet'!$A$1:$M$5000,0,FALSE)),"NOT VALID")</f>
        <v>0</v>
      </c>
      <c r="X98">
        <f>IFERROR(IFERROR(VLOOKUP($A98,'K-NETT'!$A$1:$AF$37898,23,FALSE),VLOOKUP($A98,'K-Wallet'!$A$1:$M$5000,0,FALSE)),"NOT VALID")</f>
        <v>0</v>
      </c>
      <c r="Y98">
        <f>IFERROR(IFERROR(VLOOKUP($A98,'K-NETT'!$A$1:$AF$37898,26,FALSE),VLOOKUP($A98,'K-Wallet'!$A$1:$M$5000,0,FALSE)),"NOT VALID")</f>
        <v>303650</v>
      </c>
      <c r="Z98">
        <f>IFERROR(IFERROR(VLOOKUP($A98,'K-NETT'!$A$1:$AF$37898,30,FALSE),VLOOKUP($A98,'K-Wallet'!$A$1:$M$5000,11,FALSE)),"NOT VALID")</f>
        <v>0</v>
      </c>
      <c r="AA98" s="31">
        <f t="shared" si="3"/>
        <v>0</v>
      </c>
    </row>
    <row r="99" spans="1:27" x14ac:dyDescent="0.25">
      <c r="A99" t="str">
        <f t="shared" si="2"/>
        <v>1898727280</v>
      </c>
      <c r="B99">
        <v>90</v>
      </c>
      <c r="C99">
        <v>1898727280</v>
      </c>
      <c r="D99" t="s">
        <v>42</v>
      </c>
      <c r="E99" t="s">
        <v>43</v>
      </c>
      <c r="F99">
        <v>66650</v>
      </c>
      <c r="G99" s="2">
        <v>44107</v>
      </c>
      <c r="H99" s="3">
        <v>0.81320601851851848</v>
      </c>
      <c r="I99" t="s">
        <v>44</v>
      </c>
      <c r="J99">
        <v>-80534832801</v>
      </c>
      <c r="K99" s="4" t="s">
        <v>101</v>
      </c>
      <c r="N99" t="str">
        <f>IFERROR(IFERROR(VLOOKUP($A99,'K-NETT'!$A$1:$AF$37898,1,FALSE),VLOOKUP($A99,'K-Wallet'!$A$1:$M$5000,1,FALSE)),"NOT VALID")</f>
        <v>1898727280</v>
      </c>
      <c r="O99" t="str">
        <f>IFERROR(IFERROR(VLOOKUP($A99,'K-NETT'!$A$1:$AF$37898,11,FALSE),VLOOKUP($A99,'K-Wallet'!$A$1:$M$5000,0,FALSE)),"NOT VALID")</f>
        <v>MME2010002165</v>
      </c>
      <c r="P99" t="str">
        <f>IFERROR(IFERROR(VLOOKUP($A99,'K-NETT'!$A$1:$AF$37898,14,FALSE),VLOOKUP($A99,'K-Wallet'!$A$1:$M$5000,8,FALSE)),"NOT VALID")</f>
        <v>IDJTAXA10137</v>
      </c>
      <c r="Q99" t="str">
        <f>IFERROR(IFERROR(VLOOKUP($A99,'K-NETT'!$A$1:$AF$37898,15,FALSE),VLOOKUP($A99,'K-Wallet'!$A$1:$M$5000,9,FALSE)),"NOT VALID")</f>
        <v>MERIANA</v>
      </c>
      <c r="R99">
        <f>IFERROR(IFERROR(VLOOKUP($A99,'K-NETT'!$A$1:$AF$37898,16,FALSE),VLOOKUP($A99,'K-Wallet'!$A$1:$M$5000,0,FALSE)),"NOT VALID")</f>
        <v>50000</v>
      </c>
      <c r="S99">
        <f>IFERROR(IFERROR(VLOOKUP($A99,'K-NETT'!$A$1:$AF$37898,17,FALSE),VLOOKUP($A99,'K-Wallet'!$A$1:$M$5000,0,FALSE)),"NOT VALID")</f>
        <v>6650</v>
      </c>
      <c r="T99">
        <f>IFERROR(IFERROR(VLOOKUP($A99,'K-NETT'!$A$1:$AF$37898,18,FALSE),VLOOKUP($A99,'K-Wallet'!$A$1:$M$5000,0,FALSE)),"NOT VALID")</f>
        <v>10000</v>
      </c>
      <c r="U99">
        <f>IFERROR(IFERROR(VLOOKUP($A99,'K-NETT'!$A$1:$AF$37898,19,FALSE),VLOOKUP($A99,'K-Wallet'!$A$1:$M$5000,0,FALSE)),"NOT VALID")</f>
        <v>0</v>
      </c>
      <c r="V99">
        <f>IFERROR(IFERROR(VLOOKUP($A99,'K-NETT'!$A$1:$AF$37898,20,FALSE),VLOOKUP($A99,'K-Wallet'!$A$1:$M$5000,0,FALSE)),"NOT VALID")</f>
        <v>0</v>
      </c>
      <c r="W99">
        <f>IFERROR(IFERROR(VLOOKUP($A99,'K-NETT'!$A$1:$AF$37898,22,FALSE),VLOOKUP($A99,'K-Wallet'!$A$1:$M$5000,0,FALSE)),"NOT VALID")</f>
        <v>0</v>
      </c>
      <c r="X99">
        <f>IFERROR(IFERROR(VLOOKUP($A99,'K-NETT'!$A$1:$AF$37898,23,FALSE),VLOOKUP($A99,'K-Wallet'!$A$1:$M$5000,0,FALSE)),"NOT VALID")</f>
        <v>0</v>
      </c>
      <c r="Y99">
        <f>IFERROR(IFERROR(VLOOKUP($A99,'K-NETT'!$A$1:$AF$37898,26,FALSE),VLOOKUP($A99,'K-Wallet'!$A$1:$M$5000,0,FALSE)),"NOT VALID")</f>
        <v>66650</v>
      </c>
      <c r="Z99">
        <f>IFERROR(IFERROR(VLOOKUP($A99,'K-NETT'!$A$1:$AF$37898,30,FALSE),VLOOKUP($A99,'K-Wallet'!$A$1:$M$5000,11,FALSE)),"NOT VALID")</f>
        <v>0</v>
      </c>
      <c r="AA99" s="31">
        <f t="shared" si="3"/>
        <v>0</v>
      </c>
    </row>
    <row r="100" spans="1:27" x14ac:dyDescent="0.25">
      <c r="A100" t="str">
        <f t="shared" si="2"/>
        <v>1395827403</v>
      </c>
      <c r="B100">
        <v>91</v>
      </c>
      <c r="C100">
        <v>1395827403</v>
      </c>
      <c r="D100" t="s">
        <v>42</v>
      </c>
      <c r="E100" t="s">
        <v>43</v>
      </c>
      <c r="F100">
        <v>56650</v>
      </c>
      <c r="G100" s="2">
        <v>44107</v>
      </c>
      <c r="H100" s="3">
        <v>0.81792824074074078</v>
      </c>
      <c r="I100" t="s">
        <v>44</v>
      </c>
      <c r="J100">
        <v>-80536880201</v>
      </c>
      <c r="K100" s="4" t="s">
        <v>101</v>
      </c>
      <c r="N100" t="str">
        <f>IFERROR(IFERROR(VLOOKUP($A100,'K-NETT'!$A$1:$AF$37898,1,FALSE),VLOOKUP($A100,'K-Wallet'!$A$1:$M$5000,1,FALSE)),"NOT VALID")</f>
        <v>1395827403</v>
      </c>
      <c r="O100" t="str">
        <f>IFERROR(IFERROR(VLOOKUP($A100,'K-NETT'!$A$1:$AF$37898,11,FALSE),VLOOKUP($A100,'K-Wallet'!$A$1:$M$5000,0,FALSE)),"NOT VALID")</f>
        <v>MME2010002167</v>
      </c>
      <c r="P100" t="str">
        <f>IFERROR(IFERROR(VLOOKUP($A100,'K-NETT'!$A$1:$AF$37898,14,FALSE),VLOOKUP($A100,'K-Wallet'!$A$1:$M$5000,8,FALSE)),"NOT VALID")</f>
        <v>IDJHBFA22665</v>
      </c>
      <c r="Q100" t="str">
        <f>IFERROR(IFERROR(VLOOKUP($A100,'K-NETT'!$A$1:$AF$37898,15,FALSE),VLOOKUP($A100,'K-Wallet'!$A$1:$M$5000,9,FALSE)),"NOT VALID")</f>
        <v>ENI RUSMIYATI</v>
      </c>
      <c r="R100">
        <f>IFERROR(IFERROR(VLOOKUP($A100,'K-NETT'!$A$1:$AF$37898,16,FALSE),VLOOKUP($A100,'K-Wallet'!$A$1:$M$5000,0,FALSE)),"NOT VALID")</f>
        <v>50000</v>
      </c>
      <c r="S100">
        <f>IFERROR(IFERROR(VLOOKUP($A100,'K-NETT'!$A$1:$AF$37898,17,FALSE),VLOOKUP($A100,'K-Wallet'!$A$1:$M$5000,0,FALSE)),"NOT VALID")</f>
        <v>6650</v>
      </c>
      <c r="T100">
        <f>IFERROR(IFERROR(VLOOKUP($A100,'K-NETT'!$A$1:$AF$37898,18,FALSE),VLOOKUP($A100,'K-Wallet'!$A$1:$M$5000,0,FALSE)),"NOT VALID")</f>
        <v>0</v>
      </c>
      <c r="U100">
        <f>IFERROR(IFERROR(VLOOKUP($A100,'K-NETT'!$A$1:$AF$37898,19,FALSE),VLOOKUP($A100,'K-Wallet'!$A$1:$M$5000,0,FALSE)),"NOT VALID")</f>
        <v>0</v>
      </c>
      <c r="V100">
        <f>IFERROR(IFERROR(VLOOKUP($A100,'K-NETT'!$A$1:$AF$37898,20,FALSE),VLOOKUP($A100,'K-Wallet'!$A$1:$M$5000,0,FALSE)),"NOT VALID")</f>
        <v>0</v>
      </c>
      <c r="W100">
        <f>IFERROR(IFERROR(VLOOKUP($A100,'K-NETT'!$A$1:$AF$37898,22,FALSE),VLOOKUP($A100,'K-Wallet'!$A$1:$M$5000,0,FALSE)),"NOT VALID")</f>
        <v>0</v>
      </c>
      <c r="X100">
        <f>IFERROR(IFERROR(VLOOKUP($A100,'K-NETT'!$A$1:$AF$37898,23,FALSE),VLOOKUP($A100,'K-Wallet'!$A$1:$M$5000,0,FALSE)),"NOT VALID")</f>
        <v>0</v>
      </c>
      <c r="Y100">
        <f>IFERROR(IFERROR(VLOOKUP($A100,'K-NETT'!$A$1:$AF$37898,26,FALSE),VLOOKUP($A100,'K-Wallet'!$A$1:$M$5000,0,FALSE)),"NOT VALID")</f>
        <v>56650</v>
      </c>
      <c r="Z100">
        <f>IFERROR(IFERROR(VLOOKUP($A100,'K-NETT'!$A$1:$AF$37898,30,FALSE),VLOOKUP($A100,'K-Wallet'!$A$1:$M$5000,11,FALSE)),"NOT VALID")</f>
        <v>0</v>
      </c>
      <c r="AA100" s="31">
        <f t="shared" si="3"/>
        <v>0</v>
      </c>
    </row>
    <row r="101" spans="1:27" x14ac:dyDescent="0.25">
      <c r="A101" t="str">
        <f t="shared" si="2"/>
        <v>1874927084</v>
      </c>
      <c r="B101">
        <v>92</v>
      </c>
      <c r="C101">
        <v>1874927084</v>
      </c>
      <c r="D101" t="s">
        <v>42</v>
      </c>
      <c r="E101" t="s">
        <v>43</v>
      </c>
      <c r="F101">
        <v>201650</v>
      </c>
      <c r="G101" s="2">
        <v>44107</v>
      </c>
      <c r="H101" s="3">
        <v>0.85405092592592602</v>
      </c>
      <c r="I101" t="s">
        <v>44</v>
      </c>
      <c r="J101">
        <v>-80551008801</v>
      </c>
      <c r="K101" s="4" t="s">
        <v>101</v>
      </c>
      <c r="N101" t="str">
        <f>IFERROR(IFERROR(VLOOKUP($A101,'K-NETT'!$A$1:$AF$37898,1,FALSE),VLOOKUP($A101,'K-Wallet'!$A$1:$M$5000,1,FALSE)),"NOT VALID")</f>
        <v>1874927084</v>
      </c>
      <c r="O101" t="str">
        <f>IFERROR(IFERROR(VLOOKUP($A101,'K-NETT'!$A$1:$AF$37898,11,FALSE),VLOOKUP($A101,'K-Wallet'!$A$1:$M$5000,0,FALSE)),"NOT VALID")</f>
        <v>CNE2010002175</v>
      </c>
      <c r="P101" t="str">
        <f>IFERROR(IFERROR(VLOOKUP($A101,'K-NETT'!$A$1:$AF$37898,14,FALSE),VLOOKUP($A101,'K-Wallet'!$A$1:$M$5000,8,FALSE)),"NOT VALID")</f>
        <v>IDJRAAA16169</v>
      </c>
      <c r="Q101" t="str">
        <f>IFERROR(IFERROR(VLOOKUP($A101,'K-NETT'!$A$1:$AF$37898,15,FALSE),VLOOKUP($A101,'K-Wallet'!$A$1:$M$5000,9,FALSE)),"NOT VALID")</f>
        <v>IKA JUNAIDA</v>
      </c>
      <c r="R101">
        <f>IFERROR(IFERROR(VLOOKUP($A101,'K-NETT'!$A$1:$AF$37898,16,FALSE),VLOOKUP($A101,'K-Wallet'!$A$1:$M$5000,0,FALSE)),"NOT VALID")</f>
        <v>188000</v>
      </c>
      <c r="S101">
        <f>IFERROR(IFERROR(VLOOKUP($A101,'K-NETT'!$A$1:$AF$37898,17,FALSE),VLOOKUP($A101,'K-Wallet'!$A$1:$M$5000,0,FALSE)),"NOT VALID")</f>
        <v>6650</v>
      </c>
      <c r="T101">
        <f>IFERROR(IFERROR(VLOOKUP($A101,'K-NETT'!$A$1:$AF$37898,18,FALSE),VLOOKUP($A101,'K-Wallet'!$A$1:$M$5000,0,FALSE)),"NOT VALID")</f>
        <v>7000</v>
      </c>
      <c r="U101">
        <f>IFERROR(IFERROR(VLOOKUP($A101,'K-NETT'!$A$1:$AF$37898,19,FALSE),VLOOKUP($A101,'K-Wallet'!$A$1:$M$5000,0,FALSE)),"NOT VALID")</f>
        <v>0</v>
      </c>
      <c r="V101">
        <f>IFERROR(IFERROR(VLOOKUP($A101,'K-NETT'!$A$1:$AF$37898,20,FALSE),VLOOKUP($A101,'K-Wallet'!$A$1:$M$5000,0,FALSE)),"NOT VALID")</f>
        <v>0</v>
      </c>
      <c r="W101">
        <f>IFERROR(IFERROR(VLOOKUP($A101,'K-NETT'!$A$1:$AF$37898,22,FALSE),VLOOKUP($A101,'K-Wallet'!$A$1:$M$5000,0,FALSE)),"NOT VALID")</f>
        <v>0</v>
      </c>
      <c r="X101">
        <f>IFERROR(IFERROR(VLOOKUP($A101,'K-NETT'!$A$1:$AF$37898,23,FALSE),VLOOKUP($A101,'K-Wallet'!$A$1:$M$5000,0,FALSE)),"NOT VALID")</f>
        <v>0</v>
      </c>
      <c r="Y101">
        <f>IFERROR(IFERROR(VLOOKUP($A101,'K-NETT'!$A$1:$AF$37898,26,FALSE),VLOOKUP($A101,'K-Wallet'!$A$1:$M$5000,0,FALSE)),"NOT VALID")</f>
        <v>201650</v>
      </c>
      <c r="Z101">
        <f>IFERROR(IFERROR(VLOOKUP($A101,'K-NETT'!$A$1:$AF$37898,30,FALSE),VLOOKUP($A101,'K-Wallet'!$A$1:$M$5000,11,FALSE)),"NOT VALID")</f>
        <v>0</v>
      </c>
      <c r="AA101" s="31">
        <f t="shared" si="3"/>
        <v>0</v>
      </c>
    </row>
    <row r="102" spans="1:27" x14ac:dyDescent="0.25">
      <c r="A102" t="str">
        <f t="shared" si="2"/>
        <v>1697237267</v>
      </c>
      <c r="B102">
        <v>93</v>
      </c>
      <c r="C102">
        <v>1697237267</v>
      </c>
      <c r="D102" t="s">
        <v>42</v>
      </c>
      <c r="E102" t="s">
        <v>43</v>
      </c>
      <c r="F102">
        <v>518650</v>
      </c>
      <c r="G102" s="2">
        <v>44107</v>
      </c>
      <c r="H102" s="3">
        <v>0.86614583333333339</v>
      </c>
      <c r="I102" t="s">
        <v>44</v>
      </c>
      <c r="J102">
        <v>-80555455701</v>
      </c>
      <c r="K102" s="4" t="s">
        <v>101</v>
      </c>
      <c r="N102" t="str">
        <f>IFERROR(IFERROR(VLOOKUP($A102,'K-NETT'!$A$1:$AF$37898,1,FALSE),VLOOKUP($A102,'K-Wallet'!$A$1:$M$5000,1,FALSE)),"NOT VALID")</f>
        <v>1697237267</v>
      </c>
      <c r="O102" t="str">
        <f>IFERROR(IFERROR(VLOOKUP($A102,'K-NETT'!$A$1:$AF$37898,11,FALSE),VLOOKUP($A102,'K-Wallet'!$A$1:$M$5000,0,FALSE)),"NOT VALID")</f>
        <v>CNE2010002181</v>
      </c>
      <c r="P102" t="str">
        <f>IFERROR(IFERROR(VLOOKUP($A102,'K-NETT'!$A$1:$AF$37898,14,FALSE),VLOOKUP($A102,'K-Wallet'!$A$1:$M$5000,8,FALSE)),"NOT VALID")</f>
        <v>IDJHARA14560</v>
      </c>
      <c r="Q102" t="str">
        <f>IFERROR(IFERROR(VLOOKUP($A102,'K-NETT'!$A$1:$AF$37898,15,FALSE),VLOOKUP($A102,'K-Wallet'!$A$1:$M$5000,9,FALSE)),"NOT VALID")</f>
        <v>LISA RUSMANA</v>
      </c>
      <c r="R102">
        <f>IFERROR(IFERROR(VLOOKUP($A102,'K-NETT'!$A$1:$AF$37898,16,FALSE),VLOOKUP($A102,'K-Wallet'!$A$1:$M$5000,0,FALSE)),"NOT VALID")</f>
        <v>474000</v>
      </c>
      <c r="S102">
        <f>IFERROR(IFERROR(VLOOKUP($A102,'K-NETT'!$A$1:$AF$37898,17,FALSE),VLOOKUP($A102,'K-Wallet'!$A$1:$M$5000,0,FALSE)),"NOT VALID")</f>
        <v>6650</v>
      </c>
      <c r="T102">
        <f>IFERROR(IFERROR(VLOOKUP($A102,'K-NETT'!$A$1:$AF$37898,18,FALSE),VLOOKUP($A102,'K-Wallet'!$A$1:$M$5000,0,FALSE)),"NOT VALID")</f>
        <v>38000</v>
      </c>
      <c r="U102">
        <f>IFERROR(IFERROR(VLOOKUP($A102,'K-NETT'!$A$1:$AF$37898,19,FALSE),VLOOKUP($A102,'K-Wallet'!$A$1:$M$5000,0,FALSE)),"NOT VALID")</f>
        <v>0</v>
      </c>
      <c r="V102">
        <f>IFERROR(IFERROR(VLOOKUP($A102,'K-NETT'!$A$1:$AF$37898,20,FALSE),VLOOKUP($A102,'K-Wallet'!$A$1:$M$5000,0,FALSE)),"NOT VALID")</f>
        <v>0</v>
      </c>
      <c r="W102">
        <f>IFERROR(IFERROR(VLOOKUP($A102,'K-NETT'!$A$1:$AF$37898,22,FALSE),VLOOKUP($A102,'K-Wallet'!$A$1:$M$5000,0,FALSE)),"NOT VALID")</f>
        <v>0</v>
      </c>
      <c r="X102">
        <f>IFERROR(IFERROR(VLOOKUP($A102,'K-NETT'!$A$1:$AF$37898,23,FALSE),VLOOKUP($A102,'K-Wallet'!$A$1:$M$5000,0,FALSE)),"NOT VALID")</f>
        <v>0</v>
      </c>
      <c r="Y102">
        <f>IFERROR(IFERROR(VLOOKUP($A102,'K-NETT'!$A$1:$AF$37898,26,FALSE),VLOOKUP($A102,'K-Wallet'!$A$1:$M$5000,0,FALSE)),"NOT VALID")</f>
        <v>518650</v>
      </c>
      <c r="Z102">
        <f>IFERROR(IFERROR(VLOOKUP($A102,'K-NETT'!$A$1:$AF$37898,30,FALSE),VLOOKUP($A102,'K-Wallet'!$A$1:$M$5000,11,FALSE)),"NOT VALID")</f>
        <v>0</v>
      </c>
      <c r="AA102" s="31">
        <f t="shared" si="3"/>
        <v>0</v>
      </c>
    </row>
    <row r="103" spans="1:27" x14ac:dyDescent="0.25">
      <c r="A103" t="str">
        <f t="shared" si="2"/>
        <v>1067337652</v>
      </c>
      <c r="B103">
        <v>94</v>
      </c>
      <c r="C103">
        <v>1067337652</v>
      </c>
      <c r="D103" t="s">
        <v>42</v>
      </c>
      <c r="E103" t="s">
        <v>43</v>
      </c>
      <c r="F103">
        <v>219650</v>
      </c>
      <c r="G103" s="2">
        <v>44107</v>
      </c>
      <c r="H103" s="3">
        <v>0.88283564814814808</v>
      </c>
      <c r="I103" t="s">
        <v>46</v>
      </c>
      <c r="J103">
        <v>-80560967601</v>
      </c>
      <c r="K103" s="4" t="s">
        <v>101</v>
      </c>
      <c r="N103" t="str">
        <f>IFERROR(IFERROR(VLOOKUP($A103,'K-NETT'!$A$1:$AF$37898,1,FALSE),VLOOKUP($A103,'K-Wallet'!$A$1:$M$5000,1,FALSE)),"NOT VALID")</f>
        <v>1067337652</v>
      </c>
      <c r="O103" t="str">
        <f>IFERROR(IFERROR(VLOOKUP($A103,'K-NETT'!$A$1:$AF$37898,11,FALSE),VLOOKUP($A103,'K-Wallet'!$A$1:$M$5000,0,FALSE)),"NOT VALID")</f>
        <v>CNE2010002184</v>
      </c>
      <c r="P103" t="str">
        <f>IFERROR(IFERROR(VLOOKUP($A103,'K-NETT'!$A$1:$AF$37898,14,FALSE),VLOOKUP($A103,'K-Wallet'!$A$1:$M$5000,8,FALSE)),"NOT VALID")</f>
        <v>IDJTBWA06382</v>
      </c>
      <c r="Q103" t="str">
        <f>IFERROR(IFERROR(VLOOKUP($A103,'K-NETT'!$A$1:$AF$37898,15,FALSE),VLOOKUP($A103,'K-Wallet'!$A$1:$M$5000,9,FALSE)),"NOT VALID")</f>
        <v>SRI HASTUTI</v>
      </c>
      <c r="R103">
        <f>IFERROR(IFERROR(VLOOKUP($A103,'K-NETT'!$A$1:$AF$37898,16,FALSE),VLOOKUP($A103,'K-Wallet'!$A$1:$M$5000,0,FALSE)),"NOT VALID")</f>
        <v>213000</v>
      </c>
      <c r="S103">
        <f>IFERROR(IFERROR(VLOOKUP($A103,'K-NETT'!$A$1:$AF$37898,17,FALSE),VLOOKUP($A103,'K-Wallet'!$A$1:$M$5000,0,FALSE)),"NOT VALID")</f>
        <v>6650</v>
      </c>
      <c r="T103">
        <f>IFERROR(IFERROR(VLOOKUP($A103,'K-NETT'!$A$1:$AF$37898,18,FALSE),VLOOKUP($A103,'K-Wallet'!$A$1:$M$5000,0,FALSE)),"NOT VALID")</f>
        <v>0</v>
      </c>
      <c r="U103">
        <f>IFERROR(IFERROR(VLOOKUP($A103,'K-NETT'!$A$1:$AF$37898,19,FALSE),VLOOKUP($A103,'K-Wallet'!$A$1:$M$5000,0,FALSE)),"NOT VALID")</f>
        <v>0</v>
      </c>
      <c r="V103">
        <f>IFERROR(IFERROR(VLOOKUP($A103,'K-NETT'!$A$1:$AF$37898,20,FALSE),VLOOKUP($A103,'K-Wallet'!$A$1:$M$5000,0,FALSE)),"NOT VALID")</f>
        <v>0</v>
      </c>
      <c r="W103">
        <f>IFERROR(IFERROR(VLOOKUP($A103,'K-NETT'!$A$1:$AF$37898,22,FALSE),VLOOKUP($A103,'K-Wallet'!$A$1:$M$5000,0,FALSE)),"NOT VALID")</f>
        <v>0</v>
      </c>
      <c r="X103">
        <f>IFERROR(IFERROR(VLOOKUP($A103,'K-NETT'!$A$1:$AF$37898,23,FALSE),VLOOKUP($A103,'K-Wallet'!$A$1:$M$5000,0,FALSE)),"NOT VALID")</f>
        <v>0</v>
      </c>
      <c r="Y103">
        <f>IFERROR(IFERROR(VLOOKUP($A103,'K-NETT'!$A$1:$AF$37898,26,FALSE),VLOOKUP($A103,'K-Wallet'!$A$1:$M$5000,0,FALSE)),"NOT VALID")</f>
        <v>219650</v>
      </c>
      <c r="Z103">
        <f>IFERROR(IFERROR(VLOOKUP($A103,'K-NETT'!$A$1:$AF$37898,30,FALSE),VLOOKUP($A103,'K-Wallet'!$A$1:$M$5000,11,FALSE)),"NOT VALID")</f>
        <v>0</v>
      </c>
      <c r="AA103" s="31">
        <f t="shared" si="3"/>
        <v>0</v>
      </c>
    </row>
    <row r="104" spans="1:27" x14ac:dyDescent="0.25">
      <c r="A104" t="str">
        <f t="shared" si="2"/>
        <v>1039437190</v>
      </c>
      <c r="B104">
        <v>95</v>
      </c>
      <c r="C104">
        <v>1039437190</v>
      </c>
      <c r="D104" t="s">
        <v>42</v>
      </c>
      <c r="E104" t="s">
        <v>43</v>
      </c>
      <c r="F104">
        <v>106650</v>
      </c>
      <c r="G104" s="2">
        <v>44107</v>
      </c>
      <c r="H104" s="3">
        <v>0.89240740740740743</v>
      </c>
      <c r="I104" t="s">
        <v>44</v>
      </c>
      <c r="J104">
        <v>-80563890201</v>
      </c>
      <c r="K104" s="4" t="s">
        <v>101</v>
      </c>
      <c r="N104" t="str">
        <f>IFERROR(IFERROR(VLOOKUP($A104,'K-NETT'!$A$1:$AF$37898,1,FALSE),VLOOKUP($A104,'K-Wallet'!$A$1:$M$5000,1,FALSE)),"NOT VALID")</f>
        <v>1039437190</v>
      </c>
      <c r="O104" t="str">
        <f>IFERROR(IFERROR(VLOOKUP($A104,'K-NETT'!$A$1:$AF$37898,11,FALSE),VLOOKUP($A104,'K-Wallet'!$A$1:$M$5000,0,FALSE)),"NOT VALID")</f>
        <v>CNE2010002188</v>
      </c>
      <c r="P104" t="str">
        <f>IFERROR(IFERROR(VLOOKUP($A104,'K-NETT'!$A$1:$AF$37898,14,FALSE),VLOOKUP($A104,'K-Wallet'!$A$1:$M$5000,8,FALSE)),"NOT VALID")</f>
        <v>EID683398</v>
      </c>
      <c r="Q104" t="str">
        <f>IFERROR(IFERROR(VLOOKUP($A104,'K-NETT'!$A$1:$AF$37898,15,FALSE),VLOOKUP($A104,'K-Wallet'!$A$1:$M$5000,9,FALSE)),"NOT VALID")</f>
        <v>AGUNG SISWANTO</v>
      </c>
      <c r="R104">
        <f>IFERROR(IFERROR(VLOOKUP($A104,'K-NETT'!$A$1:$AF$37898,16,FALSE),VLOOKUP($A104,'K-Wallet'!$A$1:$M$5000,0,FALSE)),"NOT VALID")</f>
        <v>91000</v>
      </c>
      <c r="S104">
        <f>IFERROR(IFERROR(VLOOKUP($A104,'K-NETT'!$A$1:$AF$37898,17,FALSE),VLOOKUP($A104,'K-Wallet'!$A$1:$M$5000,0,FALSE)),"NOT VALID")</f>
        <v>6650</v>
      </c>
      <c r="T104">
        <f>IFERROR(IFERROR(VLOOKUP($A104,'K-NETT'!$A$1:$AF$37898,18,FALSE),VLOOKUP($A104,'K-Wallet'!$A$1:$M$5000,0,FALSE)),"NOT VALID")</f>
        <v>9000</v>
      </c>
      <c r="U104">
        <f>IFERROR(IFERROR(VLOOKUP($A104,'K-NETT'!$A$1:$AF$37898,19,FALSE),VLOOKUP($A104,'K-Wallet'!$A$1:$M$5000,0,FALSE)),"NOT VALID")</f>
        <v>0</v>
      </c>
      <c r="V104">
        <f>IFERROR(IFERROR(VLOOKUP($A104,'K-NETT'!$A$1:$AF$37898,20,FALSE),VLOOKUP($A104,'K-Wallet'!$A$1:$M$5000,0,FALSE)),"NOT VALID")</f>
        <v>0</v>
      </c>
      <c r="W104">
        <f>IFERROR(IFERROR(VLOOKUP($A104,'K-NETT'!$A$1:$AF$37898,22,FALSE),VLOOKUP($A104,'K-Wallet'!$A$1:$M$5000,0,FALSE)),"NOT VALID")</f>
        <v>0</v>
      </c>
      <c r="X104">
        <f>IFERROR(IFERROR(VLOOKUP($A104,'K-NETT'!$A$1:$AF$37898,23,FALSE),VLOOKUP($A104,'K-Wallet'!$A$1:$M$5000,0,FALSE)),"NOT VALID")</f>
        <v>0</v>
      </c>
      <c r="Y104">
        <f>IFERROR(IFERROR(VLOOKUP($A104,'K-NETT'!$A$1:$AF$37898,26,FALSE),VLOOKUP($A104,'K-Wallet'!$A$1:$M$5000,0,FALSE)),"NOT VALID")</f>
        <v>106650</v>
      </c>
      <c r="Z104">
        <f>IFERROR(IFERROR(VLOOKUP($A104,'K-NETT'!$A$1:$AF$37898,30,FALSE),VLOOKUP($A104,'K-Wallet'!$A$1:$M$5000,11,FALSE)),"NOT VALID")</f>
        <v>0</v>
      </c>
      <c r="AA104" s="31">
        <f t="shared" si="3"/>
        <v>0</v>
      </c>
    </row>
    <row r="105" spans="1:27" x14ac:dyDescent="0.25">
      <c r="A105" t="str">
        <f t="shared" si="2"/>
        <v>1541537904</v>
      </c>
      <c r="B105">
        <v>96</v>
      </c>
      <c r="C105">
        <v>1541537904</v>
      </c>
      <c r="D105" t="s">
        <v>42</v>
      </c>
      <c r="E105" t="s">
        <v>43</v>
      </c>
      <c r="F105">
        <v>530650</v>
      </c>
      <c r="G105" s="2">
        <v>44107</v>
      </c>
      <c r="H105" s="3">
        <v>0.89445601851851853</v>
      </c>
      <c r="I105" t="s">
        <v>44</v>
      </c>
      <c r="J105">
        <v>-80564634201</v>
      </c>
      <c r="K105" s="4" t="s">
        <v>101</v>
      </c>
      <c r="N105" t="str">
        <f>IFERROR(IFERROR(VLOOKUP($A105,'K-NETT'!$A$1:$AF$37898,1,FALSE),VLOOKUP($A105,'K-Wallet'!$A$1:$M$5000,1,FALSE)),"NOT VALID")</f>
        <v>1541537904</v>
      </c>
      <c r="O105" t="str">
        <f>IFERROR(IFERROR(VLOOKUP($A105,'K-NETT'!$A$1:$AF$37898,11,FALSE),VLOOKUP($A105,'K-Wallet'!$A$1:$M$5000,0,FALSE)),"NOT VALID")</f>
        <v>CNE2010002189</v>
      </c>
      <c r="P105" t="str">
        <f>IFERROR(IFERROR(VLOOKUP($A105,'K-NETT'!$A$1:$AF$37898,14,FALSE),VLOOKUP($A105,'K-Wallet'!$A$1:$M$5000,8,FALSE)),"NOT VALID")</f>
        <v>IDNTAAA03446</v>
      </c>
      <c r="Q105" t="str">
        <f>IFERROR(IFERROR(VLOOKUP($A105,'K-NETT'!$A$1:$AF$37898,15,FALSE),VLOOKUP($A105,'K-Wallet'!$A$1:$M$5000,9,FALSE)),"NOT VALID")</f>
        <v>MUHAMMAD TAUFIK, M.SI</v>
      </c>
      <c r="R105">
        <f>IFERROR(IFERROR(VLOOKUP($A105,'K-NETT'!$A$1:$AF$37898,16,FALSE),VLOOKUP($A105,'K-Wallet'!$A$1:$M$5000,0,FALSE)),"NOT VALID")</f>
        <v>499000</v>
      </c>
      <c r="S105">
        <f>IFERROR(IFERROR(VLOOKUP($A105,'K-NETT'!$A$1:$AF$37898,17,FALSE),VLOOKUP($A105,'K-Wallet'!$A$1:$M$5000,0,FALSE)),"NOT VALID")</f>
        <v>6650</v>
      </c>
      <c r="T105">
        <f>IFERROR(IFERROR(VLOOKUP($A105,'K-NETT'!$A$1:$AF$37898,18,FALSE),VLOOKUP($A105,'K-Wallet'!$A$1:$M$5000,0,FALSE)),"NOT VALID")</f>
        <v>25000</v>
      </c>
      <c r="U105">
        <f>IFERROR(IFERROR(VLOOKUP($A105,'K-NETT'!$A$1:$AF$37898,19,FALSE),VLOOKUP($A105,'K-Wallet'!$A$1:$M$5000,0,FALSE)),"NOT VALID")</f>
        <v>0</v>
      </c>
      <c r="V105">
        <f>IFERROR(IFERROR(VLOOKUP($A105,'K-NETT'!$A$1:$AF$37898,20,FALSE),VLOOKUP($A105,'K-Wallet'!$A$1:$M$5000,0,FALSE)),"NOT VALID")</f>
        <v>0</v>
      </c>
      <c r="W105">
        <f>IFERROR(IFERROR(VLOOKUP($A105,'K-NETT'!$A$1:$AF$37898,22,FALSE),VLOOKUP($A105,'K-Wallet'!$A$1:$M$5000,0,FALSE)),"NOT VALID")</f>
        <v>0</v>
      </c>
      <c r="X105">
        <f>IFERROR(IFERROR(VLOOKUP($A105,'K-NETT'!$A$1:$AF$37898,23,FALSE),VLOOKUP($A105,'K-Wallet'!$A$1:$M$5000,0,FALSE)),"NOT VALID")</f>
        <v>0</v>
      </c>
      <c r="Y105">
        <f>IFERROR(IFERROR(VLOOKUP($A105,'K-NETT'!$A$1:$AF$37898,26,FALSE),VLOOKUP($A105,'K-Wallet'!$A$1:$M$5000,0,FALSE)),"NOT VALID")</f>
        <v>530650</v>
      </c>
      <c r="Z105">
        <f>IFERROR(IFERROR(VLOOKUP($A105,'K-NETT'!$A$1:$AF$37898,30,FALSE),VLOOKUP($A105,'K-Wallet'!$A$1:$M$5000,11,FALSE)),"NOT VALID")</f>
        <v>0</v>
      </c>
      <c r="AA105" s="31">
        <f t="shared" si="3"/>
        <v>0</v>
      </c>
    </row>
    <row r="106" spans="1:27" x14ac:dyDescent="0.25">
      <c r="A106" t="str">
        <f t="shared" si="2"/>
        <v>153818240</v>
      </c>
      <c r="B106">
        <v>97</v>
      </c>
      <c r="C106">
        <v>153818240</v>
      </c>
      <c r="D106" t="s">
        <v>847</v>
      </c>
      <c r="E106" t="s">
        <v>43</v>
      </c>
      <c r="F106">
        <v>11900000</v>
      </c>
      <c r="G106" s="2">
        <v>44107</v>
      </c>
      <c r="H106" s="3">
        <v>0.89662037037037035</v>
      </c>
      <c r="I106" t="s">
        <v>44</v>
      </c>
      <c r="J106">
        <v>-80565258101</v>
      </c>
      <c r="K106" s="4" t="s">
        <v>101</v>
      </c>
      <c r="N106" t="str">
        <f>IFERROR(IFERROR(VLOOKUP($A106,'K-NETT'!$A$1:$AF$37898,1,FALSE),VLOOKUP($A106,'K-Wallet'!$A$1:$M$5000,1,FALSE)),"NOT VALID")</f>
        <v>153818240</v>
      </c>
      <c r="O106" t="str">
        <f>IFERROR(IFERROR(VLOOKUP($A106,'K-NETT'!$A$1:$AF$37898,11,FALSE),VLOOKUP($A106,'K-Wallet'!$A$1:$M$5000,0,FALSE)),"NOT VALID")</f>
        <v>NOT VALID</v>
      </c>
      <c r="P106" t="str">
        <f>IFERROR(IFERROR(VLOOKUP($A106,'K-NETT'!$A$1:$AF$37898,14,FALSE),VLOOKUP($A106,'K-Wallet'!$A$1:$M$5000,8,FALSE)),"NOT VALID")</f>
        <v>IDSPAAA98568</v>
      </c>
      <c r="Q106" t="str">
        <f>IFERROR(IFERROR(VLOOKUP($A106,'K-NETT'!$A$1:$AF$37898,15,FALSE),VLOOKUP($A106,'K-Wallet'!$A$1:$M$5000,9,FALSE)),"NOT VALID")</f>
        <v>ARI MARDIANTO</v>
      </c>
      <c r="R106" t="str">
        <f>IFERROR(IFERROR(VLOOKUP($A106,'K-NETT'!$A$1:$AF$37898,16,FALSE),VLOOKUP($A106,'K-Wallet'!$A$1:$M$5000,0,FALSE)),"NOT VALID")</f>
        <v>NOT VALID</v>
      </c>
      <c r="S106" t="str">
        <f>IFERROR(IFERROR(VLOOKUP($A106,'K-NETT'!$A$1:$AF$37898,17,FALSE),VLOOKUP($A106,'K-Wallet'!$A$1:$M$5000,0,FALSE)),"NOT VALID")</f>
        <v>NOT VALID</v>
      </c>
      <c r="T106" t="str">
        <f>IFERROR(IFERROR(VLOOKUP($A106,'K-NETT'!$A$1:$AF$37898,18,FALSE),VLOOKUP($A106,'K-Wallet'!$A$1:$M$5000,0,FALSE)),"NOT VALID")</f>
        <v>NOT VALID</v>
      </c>
      <c r="U106" t="str">
        <f>IFERROR(IFERROR(VLOOKUP($A106,'K-NETT'!$A$1:$AF$37898,19,FALSE),VLOOKUP($A106,'K-Wallet'!$A$1:$M$5000,0,FALSE)),"NOT VALID")</f>
        <v>NOT VALID</v>
      </c>
      <c r="V106" t="str">
        <f>IFERROR(IFERROR(VLOOKUP($A106,'K-NETT'!$A$1:$AF$37898,20,FALSE),VLOOKUP($A106,'K-Wallet'!$A$1:$M$5000,0,FALSE)),"NOT VALID")</f>
        <v>NOT VALID</v>
      </c>
      <c r="W106" t="str">
        <f>IFERROR(IFERROR(VLOOKUP($A106,'K-NETT'!$A$1:$AF$37898,22,FALSE),VLOOKUP($A106,'K-Wallet'!$A$1:$M$5000,0,FALSE)),"NOT VALID")</f>
        <v>NOT VALID</v>
      </c>
      <c r="X106" t="str">
        <f>IFERROR(IFERROR(VLOOKUP($A106,'K-NETT'!$A$1:$AF$37898,23,FALSE),VLOOKUP($A106,'K-Wallet'!$A$1:$M$5000,0,FALSE)),"NOT VALID")</f>
        <v>NOT VALID</v>
      </c>
      <c r="Y106" t="str">
        <f>IFERROR(IFERROR(VLOOKUP($A106,'K-NETT'!$A$1:$AF$37898,26,FALSE),VLOOKUP($A106,'K-Wallet'!$A$1:$M$5000,0,FALSE)),"NOT VALID")</f>
        <v>NOT VALID</v>
      </c>
      <c r="Z106" t="str">
        <f>IFERROR(IFERROR(VLOOKUP($A106,'K-NETT'!$A$1:$AF$37898,30,FALSE),VLOOKUP($A106,'K-Wallet'!$A$1:$M$5000,11,FALSE)),"NOT VALID")</f>
        <v xml:space="preserve"> TOP UP K-WALLET</v>
      </c>
      <c r="AA106" s="31" t="e">
        <f t="shared" si="3"/>
        <v>#VALUE!</v>
      </c>
    </row>
    <row r="107" spans="1:27" x14ac:dyDescent="0.25">
      <c r="A107" t="str">
        <f t="shared" si="2"/>
        <v>1586537510</v>
      </c>
      <c r="B107">
        <v>98</v>
      </c>
      <c r="C107">
        <v>1586537510</v>
      </c>
      <c r="D107" t="s">
        <v>42</v>
      </c>
      <c r="E107" t="s">
        <v>43</v>
      </c>
      <c r="F107">
        <v>164650</v>
      </c>
      <c r="G107" s="2">
        <v>44107</v>
      </c>
      <c r="H107" s="3">
        <v>0.90065972222222224</v>
      </c>
      <c r="I107" t="s">
        <v>44</v>
      </c>
      <c r="J107">
        <v>-80566563201</v>
      </c>
      <c r="K107" s="4" t="s">
        <v>101</v>
      </c>
      <c r="N107" t="str">
        <f>IFERROR(IFERROR(VLOOKUP($A107,'K-NETT'!$A$1:$AF$37898,1,FALSE),VLOOKUP($A107,'K-Wallet'!$A$1:$M$5000,1,FALSE)),"NOT VALID")</f>
        <v>1586537510</v>
      </c>
      <c r="O107" t="str">
        <f>IFERROR(IFERROR(VLOOKUP($A107,'K-NETT'!$A$1:$AF$37898,11,FALSE),VLOOKUP($A107,'K-Wallet'!$A$1:$M$5000,0,FALSE)),"NOT VALID")</f>
        <v>CNE2010002192</v>
      </c>
      <c r="P107" t="str">
        <f>IFERROR(IFERROR(VLOOKUP($A107,'K-NETT'!$A$1:$AF$37898,14,FALSE),VLOOKUP($A107,'K-Wallet'!$A$1:$M$5000,8,FALSE)),"NOT VALID")</f>
        <v>IDSPAAB43476</v>
      </c>
      <c r="Q107" t="str">
        <f>IFERROR(IFERROR(VLOOKUP($A107,'K-NETT'!$A$1:$AF$37898,15,FALSE),VLOOKUP($A107,'K-Wallet'!$A$1:$M$5000,9,FALSE)),"NOT VALID")</f>
        <v>SUKINO</v>
      </c>
      <c r="R107">
        <f>IFERROR(IFERROR(VLOOKUP($A107,'K-NETT'!$A$1:$AF$37898,16,FALSE),VLOOKUP($A107,'K-Wallet'!$A$1:$M$5000,0,FALSE)),"NOT VALID")</f>
        <v>150000</v>
      </c>
      <c r="S107">
        <f>IFERROR(IFERROR(VLOOKUP($A107,'K-NETT'!$A$1:$AF$37898,17,FALSE),VLOOKUP($A107,'K-Wallet'!$A$1:$M$5000,0,FALSE)),"NOT VALID")</f>
        <v>6650</v>
      </c>
      <c r="T107">
        <f>IFERROR(IFERROR(VLOOKUP($A107,'K-NETT'!$A$1:$AF$37898,18,FALSE),VLOOKUP($A107,'K-Wallet'!$A$1:$M$5000,0,FALSE)),"NOT VALID")</f>
        <v>8000</v>
      </c>
      <c r="U107">
        <f>IFERROR(IFERROR(VLOOKUP($A107,'K-NETT'!$A$1:$AF$37898,19,FALSE),VLOOKUP($A107,'K-Wallet'!$A$1:$M$5000,0,FALSE)),"NOT VALID")</f>
        <v>0</v>
      </c>
      <c r="V107">
        <f>IFERROR(IFERROR(VLOOKUP($A107,'K-NETT'!$A$1:$AF$37898,20,FALSE),VLOOKUP($A107,'K-Wallet'!$A$1:$M$5000,0,FALSE)),"NOT VALID")</f>
        <v>0</v>
      </c>
      <c r="W107">
        <f>IFERROR(IFERROR(VLOOKUP($A107,'K-NETT'!$A$1:$AF$37898,22,FALSE),VLOOKUP($A107,'K-Wallet'!$A$1:$M$5000,0,FALSE)),"NOT VALID")</f>
        <v>0</v>
      </c>
      <c r="X107">
        <f>IFERROR(IFERROR(VLOOKUP($A107,'K-NETT'!$A$1:$AF$37898,23,FALSE),VLOOKUP($A107,'K-Wallet'!$A$1:$M$5000,0,FALSE)),"NOT VALID")</f>
        <v>0</v>
      </c>
      <c r="Y107">
        <f>IFERROR(IFERROR(VLOOKUP($A107,'K-NETT'!$A$1:$AF$37898,26,FALSE),VLOOKUP($A107,'K-Wallet'!$A$1:$M$5000,0,FALSE)),"NOT VALID")</f>
        <v>164650</v>
      </c>
      <c r="Z107">
        <f>IFERROR(IFERROR(VLOOKUP($A107,'K-NETT'!$A$1:$AF$37898,30,FALSE),VLOOKUP($A107,'K-Wallet'!$A$1:$M$5000,11,FALSE)),"NOT VALID")</f>
        <v>0</v>
      </c>
      <c r="AA107" s="31">
        <f t="shared" si="3"/>
        <v>0</v>
      </c>
    </row>
    <row r="108" spans="1:27" x14ac:dyDescent="0.25">
      <c r="A108" t="str">
        <f t="shared" si="2"/>
        <v>1186737206</v>
      </c>
      <c r="B108">
        <v>99</v>
      </c>
      <c r="C108">
        <v>1186737206</v>
      </c>
      <c r="D108" t="s">
        <v>42</v>
      </c>
      <c r="E108" t="s">
        <v>43</v>
      </c>
      <c r="F108">
        <v>56650</v>
      </c>
      <c r="G108" s="2">
        <v>44107</v>
      </c>
      <c r="H108" s="3">
        <v>0.92386574074074079</v>
      </c>
      <c r="I108" t="s">
        <v>46</v>
      </c>
      <c r="J108">
        <v>-80572833201</v>
      </c>
      <c r="K108" s="4" t="s">
        <v>101</v>
      </c>
      <c r="N108" t="str">
        <f>IFERROR(IFERROR(VLOOKUP($A108,'K-NETT'!$A$1:$AF$37898,1,FALSE),VLOOKUP($A108,'K-Wallet'!$A$1:$M$5000,1,FALSE)),"NOT VALID")</f>
        <v>1186737206</v>
      </c>
      <c r="O108" t="str">
        <f>IFERROR(IFERROR(VLOOKUP($A108,'K-NETT'!$A$1:$AF$37898,11,FALSE),VLOOKUP($A108,'K-Wallet'!$A$1:$M$5000,0,FALSE)),"NOT VALID")</f>
        <v>MME2010002200</v>
      </c>
      <c r="P108" t="str">
        <f>IFERROR(IFERROR(VLOOKUP($A108,'K-NETT'!$A$1:$AF$37898,14,FALSE),VLOOKUP($A108,'K-Wallet'!$A$1:$M$5000,8,FALSE)),"NOT VALID")</f>
        <v>IDRUAAA09782</v>
      </c>
      <c r="Q108" t="str">
        <f>IFERROR(IFERROR(VLOOKUP($A108,'K-NETT'!$A$1:$AF$37898,15,FALSE),VLOOKUP($A108,'K-Wallet'!$A$1:$M$5000,9,FALSE)),"NOT VALID")</f>
        <v>ENDANG SUBEKTI</v>
      </c>
      <c r="R108">
        <f>IFERROR(IFERROR(VLOOKUP($A108,'K-NETT'!$A$1:$AF$37898,16,FALSE),VLOOKUP($A108,'K-Wallet'!$A$1:$M$5000,0,FALSE)),"NOT VALID")</f>
        <v>50000</v>
      </c>
      <c r="S108">
        <f>IFERROR(IFERROR(VLOOKUP($A108,'K-NETT'!$A$1:$AF$37898,17,FALSE),VLOOKUP($A108,'K-Wallet'!$A$1:$M$5000,0,FALSE)),"NOT VALID")</f>
        <v>6650</v>
      </c>
      <c r="T108">
        <f>IFERROR(IFERROR(VLOOKUP($A108,'K-NETT'!$A$1:$AF$37898,18,FALSE),VLOOKUP($A108,'K-Wallet'!$A$1:$M$5000,0,FALSE)),"NOT VALID")</f>
        <v>0</v>
      </c>
      <c r="U108">
        <f>IFERROR(IFERROR(VLOOKUP($A108,'K-NETT'!$A$1:$AF$37898,19,FALSE),VLOOKUP($A108,'K-Wallet'!$A$1:$M$5000,0,FALSE)),"NOT VALID")</f>
        <v>0</v>
      </c>
      <c r="V108">
        <f>IFERROR(IFERROR(VLOOKUP($A108,'K-NETT'!$A$1:$AF$37898,20,FALSE),VLOOKUP($A108,'K-Wallet'!$A$1:$M$5000,0,FALSE)),"NOT VALID")</f>
        <v>0</v>
      </c>
      <c r="W108">
        <f>IFERROR(IFERROR(VLOOKUP($A108,'K-NETT'!$A$1:$AF$37898,22,FALSE),VLOOKUP($A108,'K-Wallet'!$A$1:$M$5000,0,FALSE)),"NOT VALID")</f>
        <v>0</v>
      </c>
      <c r="X108">
        <f>IFERROR(IFERROR(VLOOKUP($A108,'K-NETT'!$A$1:$AF$37898,23,FALSE),VLOOKUP($A108,'K-Wallet'!$A$1:$M$5000,0,FALSE)),"NOT VALID")</f>
        <v>0</v>
      </c>
      <c r="Y108">
        <f>IFERROR(IFERROR(VLOOKUP($A108,'K-NETT'!$A$1:$AF$37898,26,FALSE),VLOOKUP($A108,'K-Wallet'!$A$1:$M$5000,0,FALSE)),"NOT VALID")</f>
        <v>56650</v>
      </c>
      <c r="Z108">
        <f>IFERROR(IFERROR(VLOOKUP($A108,'K-NETT'!$A$1:$AF$37898,30,FALSE),VLOOKUP($A108,'K-Wallet'!$A$1:$M$5000,11,FALSE)),"NOT VALID")</f>
        <v>0</v>
      </c>
      <c r="AA108" s="31">
        <f t="shared" si="3"/>
        <v>0</v>
      </c>
    </row>
    <row r="109" spans="1:27" x14ac:dyDescent="0.25">
      <c r="A109" t="str">
        <f t="shared" si="2"/>
        <v>1293837076</v>
      </c>
      <c r="B109">
        <v>100</v>
      </c>
      <c r="C109">
        <v>1293837076</v>
      </c>
      <c r="D109" t="s">
        <v>42</v>
      </c>
      <c r="E109" t="s">
        <v>43</v>
      </c>
      <c r="F109">
        <v>56650</v>
      </c>
      <c r="G109" s="2">
        <v>44107</v>
      </c>
      <c r="H109" s="3">
        <v>0.93274305555555559</v>
      </c>
      <c r="I109" t="s">
        <v>46</v>
      </c>
      <c r="J109">
        <v>-80574981401</v>
      </c>
      <c r="K109" s="4" t="s">
        <v>101</v>
      </c>
      <c r="N109" t="str">
        <f>IFERROR(IFERROR(VLOOKUP($A109,'K-NETT'!$A$1:$AF$37898,1,FALSE),VLOOKUP($A109,'K-Wallet'!$A$1:$M$5000,1,FALSE)),"NOT VALID")</f>
        <v>1293837076</v>
      </c>
      <c r="O109" t="str">
        <f>IFERROR(IFERROR(VLOOKUP($A109,'K-NETT'!$A$1:$AF$37898,11,FALSE),VLOOKUP($A109,'K-Wallet'!$A$1:$M$5000,0,FALSE)),"NOT VALID")</f>
        <v>MME2010002213</v>
      </c>
      <c r="P109" t="str">
        <f>IFERROR(IFERROR(VLOOKUP($A109,'K-NETT'!$A$1:$AF$37898,14,FALSE),VLOOKUP($A109,'K-Wallet'!$A$1:$M$5000,8,FALSE)),"NOT VALID")</f>
        <v>IDRUAAA09783</v>
      </c>
      <c r="Q109" t="str">
        <f>IFERROR(IFERROR(VLOOKUP($A109,'K-NETT'!$A$1:$AF$37898,15,FALSE),VLOOKUP($A109,'K-Wallet'!$A$1:$M$5000,9,FALSE)),"NOT VALID")</f>
        <v>HERZA SPD</v>
      </c>
      <c r="R109">
        <f>IFERROR(IFERROR(VLOOKUP($A109,'K-NETT'!$A$1:$AF$37898,16,FALSE),VLOOKUP($A109,'K-Wallet'!$A$1:$M$5000,0,FALSE)),"NOT VALID")</f>
        <v>50000</v>
      </c>
      <c r="S109">
        <f>IFERROR(IFERROR(VLOOKUP($A109,'K-NETT'!$A$1:$AF$37898,17,FALSE),VLOOKUP($A109,'K-Wallet'!$A$1:$M$5000,0,FALSE)),"NOT VALID")</f>
        <v>6650</v>
      </c>
      <c r="T109">
        <f>IFERROR(IFERROR(VLOOKUP($A109,'K-NETT'!$A$1:$AF$37898,18,FALSE),VLOOKUP($A109,'K-Wallet'!$A$1:$M$5000,0,FALSE)),"NOT VALID")</f>
        <v>0</v>
      </c>
      <c r="U109">
        <f>IFERROR(IFERROR(VLOOKUP($A109,'K-NETT'!$A$1:$AF$37898,19,FALSE),VLOOKUP($A109,'K-Wallet'!$A$1:$M$5000,0,FALSE)),"NOT VALID")</f>
        <v>0</v>
      </c>
      <c r="V109">
        <f>IFERROR(IFERROR(VLOOKUP($A109,'K-NETT'!$A$1:$AF$37898,20,FALSE),VLOOKUP($A109,'K-Wallet'!$A$1:$M$5000,0,FALSE)),"NOT VALID")</f>
        <v>0</v>
      </c>
      <c r="W109">
        <f>IFERROR(IFERROR(VLOOKUP($A109,'K-NETT'!$A$1:$AF$37898,22,FALSE),VLOOKUP($A109,'K-Wallet'!$A$1:$M$5000,0,FALSE)),"NOT VALID")</f>
        <v>0</v>
      </c>
      <c r="X109">
        <f>IFERROR(IFERROR(VLOOKUP($A109,'K-NETT'!$A$1:$AF$37898,23,FALSE),VLOOKUP($A109,'K-Wallet'!$A$1:$M$5000,0,FALSE)),"NOT VALID")</f>
        <v>0</v>
      </c>
      <c r="Y109">
        <f>IFERROR(IFERROR(VLOOKUP($A109,'K-NETT'!$A$1:$AF$37898,26,FALSE),VLOOKUP($A109,'K-Wallet'!$A$1:$M$5000,0,FALSE)),"NOT VALID")</f>
        <v>56650</v>
      </c>
      <c r="Z109">
        <f>IFERROR(IFERROR(VLOOKUP($A109,'K-NETT'!$A$1:$AF$37898,30,FALSE),VLOOKUP($A109,'K-Wallet'!$A$1:$M$5000,11,FALSE)),"NOT VALID")</f>
        <v>0</v>
      </c>
      <c r="AA109" s="31">
        <f t="shared" si="3"/>
        <v>0</v>
      </c>
    </row>
    <row r="110" spans="1:27" x14ac:dyDescent="0.25">
      <c r="A110" t="str">
        <f t="shared" si="2"/>
        <v>1847837487</v>
      </c>
      <c r="B110">
        <v>101</v>
      </c>
      <c r="C110">
        <v>1847837487</v>
      </c>
      <c r="D110" t="s">
        <v>42</v>
      </c>
      <c r="E110" t="s">
        <v>43</v>
      </c>
      <c r="F110">
        <v>93650</v>
      </c>
      <c r="G110" s="2">
        <v>44107</v>
      </c>
      <c r="H110" s="3">
        <v>0.93515046296296289</v>
      </c>
      <c r="I110" t="s">
        <v>44</v>
      </c>
      <c r="J110">
        <v>-80575614301</v>
      </c>
      <c r="K110" s="4" t="s">
        <v>101</v>
      </c>
      <c r="N110" t="str">
        <f>IFERROR(IFERROR(VLOOKUP($A110,'K-NETT'!$A$1:$AF$37898,1,FALSE),VLOOKUP($A110,'K-Wallet'!$A$1:$M$5000,1,FALSE)),"NOT VALID")</f>
        <v>1847837487</v>
      </c>
      <c r="O110" t="str">
        <f>IFERROR(IFERROR(VLOOKUP($A110,'K-NETT'!$A$1:$AF$37898,11,FALSE),VLOOKUP($A110,'K-Wallet'!$A$1:$M$5000,0,FALSE)),"NOT VALID")</f>
        <v>MME2010002218</v>
      </c>
      <c r="P110" t="str">
        <f>IFERROR(IFERROR(VLOOKUP($A110,'K-NETT'!$A$1:$AF$37898,14,FALSE),VLOOKUP($A110,'K-Wallet'!$A$1:$M$5000,8,FALSE)),"NOT VALID")</f>
        <v>IDSABKA05281</v>
      </c>
      <c r="Q110" t="str">
        <f>IFERROR(IFERROR(VLOOKUP($A110,'K-NETT'!$A$1:$AF$37898,15,FALSE),VLOOKUP($A110,'K-Wallet'!$A$1:$M$5000,9,FALSE)),"NOT VALID")</f>
        <v>WENI RIYANTINI</v>
      </c>
      <c r="R110">
        <f>IFERROR(IFERROR(VLOOKUP($A110,'K-NETT'!$A$1:$AF$37898,16,FALSE),VLOOKUP($A110,'K-Wallet'!$A$1:$M$5000,0,FALSE)),"NOT VALID")</f>
        <v>50000</v>
      </c>
      <c r="S110">
        <f>IFERROR(IFERROR(VLOOKUP($A110,'K-NETT'!$A$1:$AF$37898,17,FALSE),VLOOKUP($A110,'K-Wallet'!$A$1:$M$5000,0,FALSE)),"NOT VALID")</f>
        <v>6650</v>
      </c>
      <c r="T110">
        <f>IFERROR(IFERROR(VLOOKUP($A110,'K-NETT'!$A$1:$AF$37898,18,FALSE),VLOOKUP($A110,'K-Wallet'!$A$1:$M$5000,0,FALSE)),"NOT VALID")</f>
        <v>37000</v>
      </c>
      <c r="U110">
        <f>IFERROR(IFERROR(VLOOKUP($A110,'K-NETT'!$A$1:$AF$37898,19,FALSE),VLOOKUP($A110,'K-Wallet'!$A$1:$M$5000,0,FALSE)),"NOT VALID")</f>
        <v>0</v>
      </c>
      <c r="V110">
        <f>IFERROR(IFERROR(VLOOKUP($A110,'K-NETT'!$A$1:$AF$37898,20,FALSE),VLOOKUP($A110,'K-Wallet'!$A$1:$M$5000,0,FALSE)),"NOT VALID")</f>
        <v>0</v>
      </c>
      <c r="W110">
        <f>IFERROR(IFERROR(VLOOKUP($A110,'K-NETT'!$A$1:$AF$37898,22,FALSE),VLOOKUP($A110,'K-Wallet'!$A$1:$M$5000,0,FALSE)),"NOT VALID")</f>
        <v>0</v>
      </c>
      <c r="X110">
        <f>IFERROR(IFERROR(VLOOKUP($A110,'K-NETT'!$A$1:$AF$37898,23,FALSE),VLOOKUP($A110,'K-Wallet'!$A$1:$M$5000,0,FALSE)),"NOT VALID")</f>
        <v>0</v>
      </c>
      <c r="Y110">
        <f>IFERROR(IFERROR(VLOOKUP($A110,'K-NETT'!$A$1:$AF$37898,26,FALSE),VLOOKUP($A110,'K-Wallet'!$A$1:$M$5000,0,FALSE)),"NOT VALID")</f>
        <v>93650</v>
      </c>
      <c r="Z110">
        <f>IFERROR(IFERROR(VLOOKUP($A110,'K-NETT'!$A$1:$AF$37898,30,FALSE),VLOOKUP($A110,'K-Wallet'!$A$1:$M$5000,11,FALSE)),"NOT VALID")</f>
        <v>0</v>
      </c>
      <c r="AA110" s="31">
        <f t="shared" si="3"/>
        <v>0</v>
      </c>
    </row>
    <row r="111" spans="1:27" x14ac:dyDescent="0.25">
      <c r="A111" t="str">
        <f t="shared" si="2"/>
        <v>1896147860</v>
      </c>
      <c r="B111">
        <v>102</v>
      </c>
      <c r="C111">
        <v>1896147860</v>
      </c>
      <c r="D111" t="s">
        <v>42</v>
      </c>
      <c r="E111" t="s">
        <v>43</v>
      </c>
      <c r="F111">
        <v>966650</v>
      </c>
      <c r="G111" s="2">
        <v>44107</v>
      </c>
      <c r="H111" s="3">
        <v>0.96952546296296294</v>
      </c>
      <c r="I111" t="s">
        <v>44</v>
      </c>
      <c r="J111">
        <v>-80582734801</v>
      </c>
      <c r="K111" s="4" t="s">
        <v>101</v>
      </c>
      <c r="N111" t="str">
        <f>IFERROR(IFERROR(VLOOKUP($A111,'K-NETT'!$A$1:$AF$37898,1,FALSE),VLOOKUP($A111,'K-Wallet'!$A$1:$M$5000,1,FALSE)),"NOT VALID")</f>
        <v>1896147860</v>
      </c>
      <c r="O111" t="str">
        <f>IFERROR(IFERROR(VLOOKUP($A111,'K-NETT'!$A$1:$AF$37898,11,FALSE),VLOOKUP($A111,'K-Wallet'!$A$1:$M$5000,0,FALSE)),"NOT VALID")</f>
        <v>CNE2010002223</v>
      </c>
      <c r="P111" t="str">
        <f>IFERROR(IFERROR(VLOOKUP($A111,'K-NETT'!$A$1:$AF$37898,14,FALSE),VLOOKUP($A111,'K-Wallet'!$A$1:$M$5000,8,FALSE)),"NOT VALID")</f>
        <v>IDBNAJA08194</v>
      </c>
      <c r="Q111" t="str">
        <f>IFERROR(IFERROR(VLOOKUP($A111,'K-NETT'!$A$1:$AF$37898,15,FALSE),VLOOKUP($A111,'K-Wallet'!$A$1:$M$5000,9,FALSE)),"NOT VALID")</f>
        <v>FERIZAR SYAHPUTRA</v>
      </c>
      <c r="R111">
        <f>IFERROR(IFERROR(VLOOKUP($A111,'K-NETT'!$A$1:$AF$37898,16,FALSE),VLOOKUP($A111,'K-Wallet'!$A$1:$M$5000,0,FALSE)),"NOT VALID")</f>
        <v>950000</v>
      </c>
      <c r="S111">
        <f>IFERROR(IFERROR(VLOOKUP($A111,'K-NETT'!$A$1:$AF$37898,17,FALSE),VLOOKUP($A111,'K-Wallet'!$A$1:$M$5000,0,FALSE)),"NOT VALID")</f>
        <v>6650</v>
      </c>
      <c r="T111">
        <f>IFERROR(IFERROR(VLOOKUP($A111,'K-NETT'!$A$1:$AF$37898,18,FALSE),VLOOKUP($A111,'K-Wallet'!$A$1:$M$5000,0,FALSE)),"NOT VALID")</f>
        <v>10000</v>
      </c>
      <c r="U111">
        <f>IFERROR(IFERROR(VLOOKUP($A111,'K-NETT'!$A$1:$AF$37898,19,FALSE),VLOOKUP($A111,'K-Wallet'!$A$1:$M$5000,0,FALSE)),"NOT VALID")</f>
        <v>0</v>
      </c>
      <c r="V111">
        <f>IFERROR(IFERROR(VLOOKUP($A111,'K-NETT'!$A$1:$AF$37898,20,FALSE),VLOOKUP($A111,'K-Wallet'!$A$1:$M$5000,0,FALSE)),"NOT VALID")</f>
        <v>0</v>
      </c>
      <c r="W111">
        <f>IFERROR(IFERROR(VLOOKUP($A111,'K-NETT'!$A$1:$AF$37898,22,FALSE),VLOOKUP($A111,'K-Wallet'!$A$1:$M$5000,0,FALSE)),"NOT VALID")</f>
        <v>0</v>
      </c>
      <c r="X111">
        <f>IFERROR(IFERROR(VLOOKUP($A111,'K-NETT'!$A$1:$AF$37898,23,FALSE),VLOOKUP($A111,'K-Wallet'!$A$1:$M$5000,0,FALSE)),"NOT VALID")</f>
        <v>0</v>
      </c>
      <c r="Y111">
        <f>IFERROR(IFERROR(VLOOKUP($A111,'K-NETT'!$A$1:$AF$37898,26,FALSE),VLOOKUP($A111,'K-Wallet'!$A$1:$M$5000,0,FALSE)),"NOT VALID")</f>
        <v>966650</v>
      </c>
      <c r="Z111">
        <f>IFERROR(IFERROR(VLOOKUP($A111,'K-NETT'!$A$1:$AF$37898,30,FALSE),VLOOKUP($A111,'K-Wallet'!$A$1:$M$5000,11,FALSE)),"NOT VALID")</f>
        <v>0</v>
      </c>
      <c r="AA111" s="31">
        <f t="shared" si="3"/>
        <v>0</v>
      </c>
    </row>
    <row r="112" spans="1:27" x14ac:dyDescent="0.25">
      <c r="A112" t="str">
        <f t="shared" si="2"/>
        <v>1950147851</v>
      </c>
      <c r="B112">
        <v>103</v>
      </c>
      <c r="C112">
        <v>1950147851</v>
      </c>
      <c r="D112" t="s">
        <v>42</v>
      </c>
      <c r="E112" t="s">
        <v>43</v>
      </c>
      <c r="F112">
        <v>516650</v>
      </c>
      <c r="G112" s="2">
        <v>44107</v>
      </c>
      <c r="H112" s="3">
        <v>0.98539351851851853</v>
      </c>
      <c r="I112" t="s">
        <v>17140</v>
      </c>
      <c r="J112">
        <v>-80585391401</v>
      </c>
      <c r="K112" s="4" t="s">
        <v>101</v>
      </c>
      <c r="N112" t="str">
        <f>IFERROR(IFERROR(VLOOKUP($A112,'K-NETT'!$A$1:$AF$37898,1,FALSE),VLOOKUP($A112,'K-Wallet'!$A$1:$M$5000,1,FALSE)),"NOT VALID")</f>
        <v>1950147851</v>
      </c>
      <c r="O112" t="str">
        <f>IFERROR(IFERROR(VLOOKUP($A112,'K-NETT'!$A$1:$AF$37898,11,FALSE),VLOOKUP($A112,'K-Wallet'!$A$1:$M$5000,0,FALSE)),"NOT VALID")</f>
        <v>CNE2010002228</v>
      </c>
      <c r="P112" t="str">
        <f>IFERROR(IFERROR(VLOOKUP($A112,'K-NETT'!$A$1:$AF$37898,14,FALSE),VLOOKUP($A112,'K-Wallet'!$A$1:$M$5000,8,FALSE)),"NOT VALID")</f>
        <v>IDNTAAA07852</v>
      </c>
      <c r="Q112" t="str">
        <f>IFERROR(IFERROR(VLOOKUP($A112,'K-NETT'!$A$1:$AF$37898,15,FALSE),VLOOKUP($A112,'K-Wallet'!$A$1:$M$5000,9,FALSE)),"NOT VALID")</f>
        <v>WAHYU ANDI SUSANTO</v>
      </c>
      <c r="R112">
        <f>IFERROR(IFERROR(VLOOKUP($A112,'K-NETT'!$A$1:$AF$37898,16,FALSE),VLOOKUP($A112,'K-Wallet'!$A$1:$M$5000,0,FALSE)),"NOT VALID")</f>
        <v>510000</v>
      </c>
      <c r="S112">
        <f>IFERROR(IFERROR(VLOOKUP($A112,'K-NETT'!$A$1:$AF$37898,17,FALSE),VLOOKUP($A112,'K-Wallet'!$A$1:$M$5000,0,FALSE)),"NOT VALID")</f>
        <v>6650</v>
      </c>
      <c r="T112">
        <f>IFERROR(IFERROR(VLOOKUP($A112,'K-NETT'!$A$1:$AF$37898,18,FALSE),VLOOKUP($A112,'K-Wallet'!$A$1:$M$5000,0,FALSE)),"NOT VALID")</f>
        <v>0</v>
      </c>
      <c r="U112">
        <f>IFERROR(IFERROR(VLOOKUP($A112,'K-NETT'!$A$1:$AF$37898,19,FALSE),VLOOKUP($A112,'K-Wallet'!$A$1:$M$5000,0,FALSE)),"NOT VALID")</f>
        <v>0</v>
      </c>
      <c r="V112">
        <f>IFERROR(IFERROR(VLOOKUP($A112,'K-NETT'!$A$1:$AF$37898,20,FALSE),VLOOKUP($A112,'K-Wallet'!$A$1:$M$5000,0,FALSE)),"NOT VALID")</f>
        <v>0</v>
      </c>
      <c r="W112">
        <f>IFERROR(IFERROR(VLOOKUP($A112,'K-NETT'!$A$1:$AF$37898,22,FALSE),VLOOKUP($A112,'K-Wallet'!$A$1:$M$5000,0,FALSE)),"NOT VALID")</f>
        <v>0</v>
      </c>
      <c r="X112">
        <f>IFERROR(IFERROR(VLOOKUP($A112,'K-NETT'!$A$1:$AF$37898,23,FALSE),VLOOKUP($A112,'K-Wallet'!$A$1:$M$5000,0,FALSE)),"NOT VALID")</f>
        <v>0</v>
      </c>
      <c r="Y112">
        <f>IFERROR(IFERROR(VLOOKUP($A112,'K-NETT'!$A$1:$AF$37898,26,FALSE),VLOOKUP($A112,'K-Wallet'!$A$1:$M$5000,0,FALSE)),"NOT VALID")</f>
        <v>516650</v>
      </c>
      <c r="Z112">
        <f>IFERROR(IFERROR(VLOOKUP($A112,'K-NETT'!$A$1:$AF$37898,30,FALSE),VLOOKUP($A112,'K-Wallet'!$A$1:$M$5000,11,FALSE)),"NOT VALID")</f>
        <v>0</v>
      </c>
      <c r="AA112" s="31">
        <f t="shared" si="3"/>
        <v>0</v>
      </c>
    </row>
    <row r="113" spans="1:27" x14ac:dyDescent="0.25">
      <c r="A113" t="str">
        <f t="shared" si="2"/>
        <v>1700457819</v>
      </c>
      <c r="B113">
        <v>104</v>
      </c>
      <c r="C113">
        <v>1700457819</v>
      </c>
      <c r="D113" t="s">
        <v>42</v>
      </c>
      <c r="E113" t="s">
        <v>43</v>
      </c>
      <c r="F113">
        <v>633650</v>
      </c>
      <c r="G113" s="2">
        <v>44108</v>
      </c>
      <c r="H113" s="3">
        <v>0.11155092592592593</v>
      </c>
      <c r="I113" t="s">
        <v>44</v>
      </c>
      <c r="J113">
        <v>-80605246101</v>
      </c>
      <c r="K113" s="4" t="s">
        <v>101</v>
      </c>
      <c r="N113" t="str">
        <f>IFERROR(IFERROR(VLOOKUP($A113,'K-NETT'!$A$1:$AF$37898,1,FALSE),VLOOKUP($A113,'K-Wallet'!$A$1:$M$5000,1,FALSE)),"NOT VALID")</f>
        <v>1700457819</v>
      </c>
      <c r="O113" t="str">
        <f>IFERROR(IFERROR(VLOOKUP($A113,'K-NETT'!$A$1:$AF$37898,11,FALSE),VLOOKUP($A113,'K-Wallet'!$A$1:$M$5000,0,FALSE)),"NOT VALID")</f>
        <v>CNE2010002487</v>
      </c>
      <c r="P113" t="str">
        <f>IFERROR(IFERROR(VLOOKUP($A113,'K-NETT'!$A$1:$AF$37898,14,FALSE),VLOOKUP($A113,'K-Wallet'!$A$1:$M$5000,8,FALSE)),"NOT VALID")</f>
        <v>IDJTAXA05072</v>
      </c>
      <c r="Q113" t="str">
        <f>IFERROR(IFERROR(VLOOKUP($A113,'K-NETT'!$A$1:$AF$37898,15,FALSE),VLOOKUP($A113,'K-Wallet'!$A$1:$M$5000,9,FALSE)),"NOT VALID")</f>
        <v>DIAN LIS MARDIANA</v>
      </c>
      <c r="R113">
        <f>IFERROR(IFERROR(VLOOKUP($A113,'K-NETT'!$A$1:$AF$37898,16,FALSE),VLOOKUP($A113,'K-Wallet'!$A$1:$M$5000,0,FALSE)),"NOT VALID")</f>
        <v>620000</v>
      </c>
      <c r="S113">
        <f>IFERROR(IFERROR(VLOOKUP($A113,'K-NETT'!$A$1:$AF$37898,17,FALSE),VLOOKUP($A113,'K-Wallet'!$A$1:$M$5000,0,FALSE)),"NOT VALID")</f>
        <v>6650</v>
      </c>
      <c r="T113">
        <f>IFERROR(IFERROR(VLOOKUP($A113,'K-NETT'!$A$1:$AF$37898,18,FALSE),VLOOKUP($A113,'K-Wallet'!$A$1:$M$5000,0,FALSE)),"NOT VALID")</f>
        <v>7000</v>
      </c>
      <c r="U113">
        <f>IFERROR(IFERROR(VLOOKUP($A113,'K-NETT'!$A$1:$AF$37898,19,FALSE),VLOOKUP($A113,'K-Wallet'!$A$1:$M$5000,0,FALSE)),"NOT VALID")</f>
        <v>0</v>
      </c>
      <c r="V113">
        <f>IFERROR(IFERROR(VLOOKUP($A113,'K-NETT'!$A$1:$AF$37898,20,FALSE),VLOOKUP($A113,'K-Wallet'!$A$1:$M$5000,0,FALSE)),"NOT VALID")</f>
        <v>0</v>
      </c>
      <c r="W113">
        <f>IFERROR(IFERROR(VLOOKUP($A113,'K-NETT'!$A$1:$AF$37898,22,FALSE),VLOOKUP($A113,'K-Wallet'!$A$1:$M$5000,0,FALSE)),"NOT VALID")</f>
        <v>0</v>
      </c>
      <c r="X113">
        <f>IFERROR(IFERROR(VLOOKUP($A113,'K-NETT'!$A$1:$AF$37898,23,FALSE),VLOOKUP($A113,'K-Wallet'!$A$1:$M$5000,0,FALSE)),"NOT VALID")</f>
        <v>0</v>
      </c>
      <c r="Y113">
        <f>IFERROR(IFERROR(VLOOKUP($A113,'K-NETT'!$A$1:$AF$37898,26,FALSE),VLOOKUP($A113,'K-Wallet'!$A$1:$M$5000,0,FALSE)),"NOT VALID")</f>
        <v>633650</v>
      </c>
      <c r="Z113">
        <f>IFERROR(IFERROR(VLOOKUP($A113,'K-NETT'!$A$1:$AF$37898,30,FALSE),VLOOKUP($A113,'K-Wallet'!$A$1:$M$5000,11,FALSE)),"NOT VALID")</f>
        <v>0</v>
      </c>
      <c r="AA113" s="31">
        <f t="shared" si="3"/>
        <v>0</v>
      </c>
    </row>
    <row r="114" spans="1:27" x14ac:dyDescent="0.25">
      <c r="A114" t="str">
        <f t="shared" si="2"/>
        <v>1951667089</v>
      </c>
      <c r="B114">
        <v>105</v>
      </c>
      <c r="C114">
        <v>1951667089</v>
      </c>
      <c r="D114" t="s">
        <v>42</v>
      </c>
      <c r="E114" t="s">
        <v>43</v>
      </c>
      <c r="F114">
        <v>156650</v>
      </c>
      <c r="G114" s="2">
        <v>44108</v>
      </c>
      <c r="H114" s="3">
        <v>0.27024305555555556</v>
      </c>
      <c r="I114" t="s">
        <v>44</v>
      </c>
      <c r="J114">
        <v>-80613372801</v>
      </c>
      <c r="K114" s="4" t="s">
        <v>101</v>
      </c>
      <c r="N114" t="str">
        <f>IFERROR(IFERROR(VLOOKUP($A114,'K-NETT'!$A$1:$AF$37898,1,FALSE),VLOOKUP($A114,'K-Wallet'!$A$1:$M$5000,1,FALSE)),"NOT VALID")</f>
        <v>1951667089</v>
      </c>
      <c r="O114" t="str">
        <f>IFERROR(IFERROR(VLOOKUP($A114,'K-NETT'!$A$1:$AF$37898,11,FALSE),VLOOKUP($A114,'K-Wallet'!$A$1:$M$5000,0,FALSE)),"NOT VALID")</f>
        <v>CNE2010002497</v>
      </c>
      <c r="P114" t="str">
        <f>IFERROR(IFERROR(VLOOKUP($A114,'K-NETT'!$A$1:$AF$37898,14,FALSE),VLOOKUP($A114,'K-Wallet'!$A$1:$M$5000,8,FALSE)),"NOT VALID")</f>
        <v>IDJKAMA05154</v>
      </c>
      <c r="Q114" t="str">
        <f>IFERROR(IFERROR(VLOOKUP($A114,'K-NETT'!$A$1:$AF$37898,15,FALSE),VLOOKUP($A114,'K-Wallet'!$A$1:$M$5000,9,FALSE)),"NOT VALID")</f>
        <v>AHMAD ISMAIL</v>
      </c>
      <c r="R114">
        <f>IFERROR(IFERROR(VLOOKUP($A114,'K-NETT'!$A$1:$AF$37898,16,FALSE),VLOOKUP($A114,'K-Wallet'!$A$1:$M$5000,0,FALSE)),"NOT VALID")</f>
        <v>150000</v>
      </c>
      <c r="S114">
        <f>IFERROR(IFERROR(VLOOKUP($A114,'K-NETT'!$A$1:$AF$37898,17,FALSE),VLOOKUP($A114,'K-Wallet'!$A$1:$M$5000,0,FALSE)),"NOT VALID")</f>
        <v>6650</v>
      </c>
      <c r="T114">
        <f>IFERROR(IFERROR(VLOOKUP($A114,'K-NETT'!$A$1:$AF$37898,18,FALSE),VLOOKUP($A114,'K-Wallet'!$A$1:$M$5000,0,FALSE)),"NOT VALID")</f>
        <v>0</v>
      </c>
      <c r="U114">
        <f>IFERROR(IFERROR(VLOOKUP($A114,'K-NETT'!$A$1:$AF$37898,19,FALSE),VLOOKUP($A114,'K-Wallet'!$A$1:$M$5000,0,FALSE)),"NOT VALID")</f>
        <v>0</v>
      </c>
      <c r="V114">
        <f>IFERROR(IFERROR(VLOOKUP($A114,'K-NETT'!$A$1:$AF$37898,20,FALSE),VLOOKUP($A114,'K-Wallet'!$A$1:$M$5000,0,FALSE)),"NOT VALID")</f>
        <v>0</v>
      </c>
      <c r="W114">
        <f>IFERROR(IFERROR(VLOOKUP($A114,'K-NETT'!$A$1:$AF$37898,22,FALSE),VLOOKUP($A114,'K-Wallet'!$A$1:$M$5000,0,FALSE)),"NOT VALID")</f>
        <v>0</v>
      </c>
      <c r="X114">
        <f>IFERROR(IFERROR(VLOOKUP($A114,'K-NETT'!$A$1:$AF$37898,23,FALSE),VLOOKUP($A114,'K-Wallet'!$A$1:$M$5000,0,FALSE)),"NOT VALID")</f>
        <v>0</v>
      </c>
      <c r="Y114">
        <f>IFERROR(IFERROR(VLOOKUP($A114,'K-NETT'!$A$1:$AF$37898,26,FALSE),VLOOKUP($A114,'K-Wallet'!$A$1:$M$5000,0,FALSE)),"NOT VALID")</f>
        <v>156650</v>
      </c>
      <c r="Z114">
        <f>IFERROR(IFERROR(VLOOKUP($A114,'K-NETT'!$A$1:$AF$37898,30,FALSE),VLOOKUP($A114,'K-Wallet'!$A$1:$M$5000,11,FALSE)),"NOT VALID")</f>
        <v>0</v>
      </c>
      <c r="AA114" s="31">
        <f t="shared" si="3"/>
        <v>0</v>
      </c>
    </row>
    <row r="115" spans="1:27" x14ac:dyDescent="0.25">
      <c r="A115" t="str">
        <f t="shared" si="2"/>
        <v>1484667440</v>
      </c>
      <c r="B115">
        <v>106</v>
      </c>
      <c r="C115">
        <v>1484667440</v>
      </c>
      <c r="D115" t="s">
        <v>42</v>
      </c>
      <c r="E115" t="s">
        <v>43</v>
      </c>
      <c r="F115">
        <v>288650</v>
      </c>
      <c r="G115" s="2">
        <v>44108</v>
      </c>
      <c r="H115" s="3">
        <v>0.27083333333333331</v>
      </c>
      <c r="I115" t="s">
        <v>44</v>
      </c>
      <c r="J115">
        <v>-80613561701</v>
      </c>
      <c r="K115" s="4" t="s">
        <v>101</v>
      </c>
      <c r="N115" t="str">
        <f>IFERROR(IFERROR(VLOOKUP($A115,'K-NETT'!$A$1:$AF$37898,1,FALSE),VLOOKUP($A115,'K-Wallet'!$A$1:$M$5000,1,FALSE)),"NOT VALID")</f>
        <v>1484667440</v>
      </c>
      <c r="O115" t="str">
        <f>IFERROR(IFERROR(VLOOKUP($A115,'K-NETT'!$A$1:$AF$37898,11,FALSE),VLOOKUP($A115,'K-Wallet'!$A$1:$M$5000,0,FALSE)),"NOT VALID")</f>
        <v>CNE2010002498</v>
      </c>
      <c r="P115" t="str">
        <f>IFERROR(IFERROR(VLOOKUP($A115,'K-NETT'!$A$1:$AF$37898,14,FALSE),VLOOKUP($A115,'K-Wallet'!$A$1:$M$5000,8,FALSE)),"NOT VALID")</f>
        <v>IDJKAMA05121</v>
      </c>
      <c r="Q115" t="str">
        <f>IFERROR(IFERROR(VLOOKUP($A115,'K-NETT'!$A$1:$AF$37898,15,FALSE),VLOOKUP($A115,'K-Wallet'!$A$1:$M$5000,9,FALSE)),"NOT VALID")</f>
        <v>NURKHOLIS</v>
      </c>
      <c r="R115">
        <f>IFERROR(IFERROR(VLOOKUP($A115,'K-NETT'!$A$1:$AF$37898,16,FALSE),VLOOKUP($A115,'K-Wallet'!$A$1:$M$5000,0,FALSE)),"NOT VALID")</f>
        <v>282000</v>
      </c>
      <c r="S115">
        <f>IFERROR(IFERROR(VLOOKUP($A115,'K-NETT'!$A$1:$AF$37898,17,FALSE),VLOOKUP($A115,'K-Wallet'!$A$1:$M$5000,0,FALSE)),"NOT VALID")</f>
        <v>6650</v>
      </c>
      <c r="T115">
        <f>IFERROR(IFERROR(VLOOKUP($A115,'K-NETT'!$A$1:$AF$37898,18,FALSE),VLOOKUP($A115,'K-Wallet'!$A$1:$M$5000,0,FALSE)),"NOT VALID")</f>
        <v>0</v>
      </c>
      <c r="U115">
        <f>IFERROR(IFERROR(VLOOKUP($A115,'K-NETT'!$A$1:$AF$37898,19,FALSE),VLOOKUP($A115,'K-Wallet'!$A$1:$M$5000,0,FALSE)),"NOT VALID")</f>
        <v>0</v>
      </c>
      <c r="V115">
        <f>IFERROR(IFERROR(VLOOKUP($A115,'K-NETT'!$A$1:$AF$37898,20,FALSE),VLOOKUP($A115,'K-Wallet'!$A$1:$M$5000,0,FALSE)),"NOT VALID")</f>
        <v>0</v>
      </c>
      <c r="W115">
        <f>IFERROR(IFERROR(VLOOKUP($A115,'K-NETT'!$A$1:$AF$37898,22,FALSE),VLOOKUP($A115,'K-Wallet'!$A$1:$M$5000,0,FALSE)),"NOT VALID")</f>
        <v>0</v>
      </c>
      <c r="X115">
        <f>IFERROR(IFERROR(VLOOKUP($A115,'K-NETT'!$A$1:$AF$37898,23,FALSE),VLOOKUP($A115,'K-Wallet'!$A$1:$M$5000,0,FALSE)),"NOT VALID")</f>
        <v>0</v>
      </c>
      <c r="Y115">
        <f>IFERROR(IFERROR(VLOOKUP($A115,'K-NETT'!$A$1:$AF$37898,26,FALSE),VLOOKUP($A115,'K-Wallet'!$A$1:$M$5000,0,FALSE)),"NOT VALID")</f>
        <v>288650</v>
      </c>
      <c r="Z115">
        <f>IFERROR(IFERROR(VLOOKUP($A115,'K-NETT'!$A$1:$AF$37898,30,FALSE),VLOOKUP($A115,'K-Wallet'!$A$1:$M$5000,11,FALSE)),"NOT VALID")</f>
        <v>0</v>
      </c>
      <c r="AA115" s="31">
        <f t="shared" si="3"/>
        <v>0</v>
      </c>
    </row>
    <row r="116" spans="1:27" x14ac:dyDescent="0.25">
      <c r="A116" t="str">
        <f t="shared" si="2"/>
        <v>1800767896</v>
      </c>
      <c r="B116">
        <v>107</v>
      </c>
      <c r="C116">
        <v>1800767896</v>
      </c>
      <c r="D116" t="s">
        <v>42</v>
      </c>
      <c r="E116" t="s">
        <v>43</v>
      </c>
      <c r="F116">
        <v>376650</v>
      </c>
      <c r="G116" s="2">
        <v>44108</v>
      </c>
      <c r="H116" s="3">
        <v>0.27142361111111107</v>
      </c>
      <c r="I116" t="s">
        <v>44</v>
      </c>
      <c r="J116">
        <v>-80613633401</v>
      </c>
      <c r="K116" s="4" t="s">
        <v>101</v>
      </c>
      <c r="N116" t="str">
        <f>IFERROR(IFERROR(VLOOKUP($A116,'K-NETT'!$A$1:$AF$37898,1,FALSE),VLOOKUP($A116,'K-Wallet'!$A$1:$M$5000,1,FALSE)),"NOT VALID")</f>
        <v>1800767896</v>
      </c>
      <c r="O116" t="str">
        <f>IFERROR(IFERROR(VLOOKUP($A116,'K-NETT'!$A$1:$AF$37898,11,FALSE),VLOOKUP($A116,'K-Wallet'!$A$1:$M$5000,0,FALSE)),"NOT VALID")</f>
        <v>CNE2010002499</v>
      </c>
      <c r="P116" t="str">
        <f>IFERROR(IFERROR(VLOOKUP($A116,'K-NETT'!$A$1:$AF$37898,14,FALSE),VLOOKUP($A116,'K-Wallet'!$A$1:$M$5000,8,FALSE)),"NOT VALID")</f>
        <v>IDJKAMA05137</v>
      </c>
      <c r="Q116" t="str">
        <f>IFERROR(IFERROR(VLOOKUP($A116,'K-NETT'!$A$1:$AF$37898,15,FALSE),VLOOKUP($A116,'K-Wallet'!$A$1:$M$5000,9,FALSE)),"NOT VALID")</f>
        <v>FAHRUL IRAWATI</v>
      </c>
      <c r="R116">
        <f>IFERROR(IFERROR(VLOOKUP($A116,'K-NETT'!$A$1:$AF$37898,16,FALSE),VLOOKUP($A116,'K-Wallet'!$A$1:$M$5000,0,FALSE)),"NOT VALID")</f>
        <v>370000</v>
      </c>
      <c r="S116">
        <f>IFERROR(IFERROR(VLOOKUP($A116,'K-NETT'!$A$1:$AF$37898,17,FALSE),VLOOKUP($A116,'K-Wallet'!$A$1:$M$5000,0,FALSE)),"NOT VALID")</f>
        <v>6650</v>
      </c>
      <c r="T116">
        <f>IFERROR(IFERROR(VLOOKUP($A116,'K-NETT'!$A$1:$AF$37898,18,FALSE),VLOOKUP($A116,'K-Wallet'!$A$1:$M$5000,0,FALSE)),"NOT VALID")</f>
        <v>0</v>
      </c>
      <c r="U116">
        <f>IFERROR(IFERROR(VLOOKUP($A116,'K-NETT'!$A$1:$AF$37898,19,FALSE),VLOOKUP($A116,'K-Wallet'!$A$1:$M$5000,0,FALSE)),"NOT VALID")</f>
        <v>0</v>
      </c>
      <c r="V116">
        <f>IFERROR(IFERROR(VLOOKUP($A116,'K-NETT'!$A$1:$AF$37898,20,FALSE),VLOOKUP($A116,'K-Wallet'!$A$1:$M$5000,0,FALSE)),"NOT VALID")</f>
        <v>0</v>
      </c>
      <c r="W116">
        <f>IFERROR(IFERROR(VLOOKUP($A116,'K-NETT'!$A$1:$AF$37898,22,FALSE),VLOOKUP($A116,'K-Wallet'!$A$1:$M$5000,0,FALSE)),"NOT VALID")</f>
        <v>0</v>
      </c>
      <c r="X116">
        <f>IFERROR(IFERROR(VLOOKUP($A116,'K-NETT'!$A$1:$AF$37898,23,FALSE),VLOOKUP($A116,'K-Wallet'!$A$1:$M$5000,0,FALSE)),"NOT VALID")</f>
        <v>0</v>
      </c>
      <c r="Y116">
        <f>IFERROR(IFERROR(VLOOKUP($A116,'K-NETT'!$A$1:$AF$37898,26,FALSE),VLOOKUP($A116,'K-Wallet'!$A$1:$M$5000,0,FALSE)),"NOT VALID")</f>
        <v>376650</v>
      </c>
      <c r="Z116">
        <f>IFERROR(IFERROR(VLOOKUP($A116,'K-NETT'!$A$1:$AF$37898,30,FALSE),VLOOKUP($A116,'K-Wallet'!$A$1:$M$5000,11,FALSE)),"NOT VALID")</f>
        <v>0</v>
      </c>
      <c r="AA116" s="31">
        <f t="shared" si="3"/>
        <v>0</v>
      </c>
    </row>
    <row r="117" spans="1:27" x14ac:dyDescent="0.25">
      <c r="A117" t="str">
        <f t="shared" si="2"/>
        <v>1271277561</v>
      </c>
      <c r="B117">
        <v>108</v>
      </c>
      <c r="C117">
        <v>1271277561</v>
      </c>
      <c r="D117" t="s">
        <v>42</v>
      </c>
      <c r="E117" t="s">
        <v>43</v>
      </c>
      <c r="F117">
        <v>2741650</v>
      </c>
      <c r="G117" s="2">
        <v>44108</v>
      </c>
      <c r="H117" s="3">
        <v>0.32874999999999999</v>
      </c>
      <c r="I117" t="s">
        <v>44</v>
      </c>
      <c r="J117">
        <v>-80622636001</v>
      </c>
      <c r="K117" s="4" t="s">
        <v>101</v>
      </c>
      <c r="N117" t="str">
        <f>IFERROR(IFERROR(VLOOKUP($A117,'K-NETT'!$A$1:$AF$37898,1,FALSE),VLOOKUP($A117,'K-Wallet'!$A$1:$M$5000,1,FALSE)),"NOT VALID")</f>
        <v>1271277561</v>
      </c>
      <c r="O117" t="str">
        <f>IFERROR(IFERROR(VLOOKUP($A117,'K-NETT'!$A$1:$AF$37898,11,FALSE),VLOOKUP($A117,'K-Wallet'!$A$1:$M$5000,0,FALSE)),"NOT VALID")</f>
        <v>CNE2010002510</v>
      </c>
      <c r="P117" t="str">
        <f>IFERROR(IFERROR(VLOOKUP($A117,'K-NETT'!$A$1:$AF$37898,14,FALSE),VLOOKUP($A117,'K-Wallet'!$A$1:$M$5000,8,FALSE)),"NOT VALID")</f>
        <v>IDJRID004737</v>
      </c>
      <c r="Q117" t="str">
        <f>IFERROR(IFERROR(VLOOKUP($A117,'K-NETT'!$A$1:$AF$37898,15,FALSE),VLOOKUP($A117,'K-Wallet'!$A$1:$M$5000,9,FALSE)),"NOT VALID")</f>
        <v>TRIRACHMADHIDAYAT</v>
      </c>
      <c r="R117">
        <f>IFERROR(IFERROR(VLOOKUP($A117,'K-NETT'!$A$1:$AF$37898,16,FALSE),VLOOKUP($A117,'K-Wallet'!$A$1:$M$5000,0,FALSE)),"NOT VALID")</f>
        <v>2685000</v>
      </c>
      <c r="S117">
        <f>IFERROR(IFERROR(VLOOKUP($A117,'K-NETT'!$A$1:$AF$37898,17,FALSE),VLOOKUP($A117,'K-Wallet'!$A$1:$M$5000,0,FALSE)),"NOT VALID")</f>
        <v>6650</v>
      </c>
      <c r="T117">
        <f>IFERROR(IFERROR(VLOOKUP($A117,'K-NETT'!$A$1:$AF$37898,18,FALSE),VLOOKUP($A117,'K-Wallet'!$A$1:$M$5000,0,FALSE)),"NOT VALID")</f>
        <v>50000</v>
      </c>
      <c r="U117">
        <f>IFERROR(IFERROR(VLOOKUP($A117,'K-NETT'!$A$1:$AF$37898,19,FALSE),VLOOKUP($A117,'K-Wallet'!$A$1:$M$5000,0,FALSE)),"NOT VALID")</f>
        <v>0</v>
      </c>
      <c r="V117">
        <f>IFERROR(IFERROR(VLOOKUP($A117,'K-NETT'!$A$1:$AF$37898,20,FALSE),VLOOKUP($A117,'K-Wallet'!$A$1:$M$5000,0,FALSE)),"NOT VALID")</f>
        <v>0</v>
      </c>
      <c r="W117">
        <f>IFERROR(IFERROR(VLOOKUP($A117,'K-NETT'!$A$1:$AF$37898,22,FALSE),VLOOKUP($A117,'K-Wallet'!$A$1:$M$5000,0,FALSE)),"NOT VALID")</f>
        <v>0</v>
      </c>
      <c r="X117">
        <f>IFERROR(IFERROR(VLOOKUP($A117,'K-NETT'!$A$1:$AF$37898,23,FALSE),VLOOKUP($A117,'K-Wallet'!$A$1:$M$5000,0,FALSE)),"NOT VALID")</f>
        <v>0</v>
      </c>
      <c r="Y117">
        <f>IFERROR(IFERROR(VLOOKUP($A117,'K-NETT'!$A$1:$AF$37898,26,FALSE),VLOOKUP($A117,'K-Wallet'!$A$1:$M$5000,0,FALSE)),"NOT VALID")</f>
        <v>2741650</v>
      </c>
      <c r="Z117">
        <f>IFERROR(IFERROR(VLOOKUP($A117,'K-NETT'!$A$1:$AF$37898,30,FALSE),VLOOKUP($A117,'K-Wallet'!$A$1:$M$5000,11,FALSE)),"NOT VALID")</f>
        <v>0</v>
      </c>
      <c r="AA117" s="31">
        <f t="shared" si="3"/>
        <v>0</v>
      </c>
    </row>
    <row r="118" spans="1:27" x14ac:dyDescent="0.25">
      <c r="A118" t="str">
        <f t="shared" si="2"/>
        <v>1765277867</v>
      </c>
      <c r="B118">
        <v>109</v>
      </c>
      <c r="C118">
        <v>1765277867</v>
      </c>
      <c r="D118" t="s">
        <v>42</v>
      </c>
      <c r="E118" t="s">
        <v>43</v>
      </c>
      <c r="F118">
        <v>229650</v>
      </c>
      <c r="G118" s="2">
        <v>44108</v>
      </c>
      <c r="H118" s="3">
        <v>0.32886574074074076</v>
      </c>
      <c r="I118" t="s">
        <v>44</v>
      </c>
      <c r="J118">
        <v>-80622454901</v>
      </c>
      <c r="K118" s="4" t="s">
        <v>101</v>
      </c>
      <c r="N118" t="str">
        <f>IFERROR(IFERROR(VLOOKUP($A118,'K-NETT'!$A$1:$AF$37898,1,FALSE),VLOOKUP($A118,'K-Wallet'!$A$1:$M$5000,1,FALSE)),"NOT VALID")</f>
        <v>1765277867</v>
      </c>
      <c r="O118" t="str">
        <f>IFERROR(IFERROR(VLOOKUP($A118,'K-NETT'!$A$1:$AF$37898,11,FALSE),VLOOKUP($A118,'K-Wallet'!$A$1:$M$5000,0,FALSE)),"NOT VALID")</f>
        <v>CNE2010002511</v>
      </c>
      <c r="P118" t="str">
        <f>IFERROR(IFERROR(VLOOKUP($A118,'K-NETT'!$A$1:$AF$37898,14,FALSE),VLOOKUP($A118,'K-Wallet'!$A$1:$M$5000,8,FALSE)),"NOT VALID")</f>
        <v>IDSPAAB22339</v>
      </c>
      <c r="Q118" t="str">
        <f>IFERROR(IFERROR(VLOOKUP($A118,'K-NETT'!$A$1:$AF$37898,15,FALSE),VLOOKUP($A118,'K-Wallet'!$A$1:$M$5000,9,FALSE)),"NOT VALID")</f>
        <v>NAWIYAH</v>
      </c>
      <c r="R118">
        <f>IFERROR(IFERROR(VLOOKUP($A118,'K-NETT'!$A$1:$AF$37898,16,FALSE),VLOOKUP($A118,'K-Wallet'!$A$1:$M$5000,0,FALSE)),"NOT VALID")</f>
        <v>213000</v>
      </c>
      <c r="S118">
        <f>IFERROR(IFERROR(VLOOKUP($A118,'K-NETT'!$A$1:$AF$37898,17,FALSE),VLOOKUP($A118,'K-Wallet'!$A$1:$M$5000,0,FALSE)),"NOT VALID")</f>
        <v>6650</v>
      </c>
      <c r="T118">
        <f>IFERROR(IFERROR(VLOOKUP($A118,'K-NETT'!$A$1:$AF$37898,18,FALSE),VLOOKUP($A118,'K-Wallet'!$A$1:$M$5000,0,FALSE)),"NOT VALID")</f>
        <v>10000</v>
      </c>
      <c r="U118">
        <f>IFERROR(IFERROR(VLOOKUP($A118,'K-NETT'!$A$1:$AF$37898,19,FALSE),VLOOKUP($A118,'K-Wallet'!$A$1:$M$5000,0,FALSE)),"NOT VALID")</f>
        <v>0</v>
      </c>
      <c r="V118">
        <f>IFERROR(IFERROR(VLOOKUP($A118,'K-NETT'!$A$1:$AF$37898,20,FALSE),VLOOKUP($A118,'K-Wallet'!$A$1:$M$5000,0,FALSE)),"NOT VALID")</f>
        <v>0</v>
      </c>
      <c r="W118">
        <f>IFERROR(IFERROR(VLOOKUP($A118,'K-NETT'!$A$1:$AF$37898,22,FALSE),VLOOKUP($A118,'K-Wallet'!$A$1:$M$5000,0,FALSE)),"NOT VALID")</f>
        <v>0</v>
      </c>
      <c r="X118">
        <f>IFERROR(IFERROR(VLOOKUP($A118,'K-NETT'!$A$1:$AF$37898,23,FALSE),VLOOKUP($A118,'K-Wallet'!$A$1:$M$5000,0,FALSE)),"NOT VALID")</f>
        <v>0</v>
      </c>
      <c r="Y118">
        <f>IFERROR(IFERROR(VLOOKUP($A118,'K-NETT'!$A$1:$AF$37898,26,FALSE),VLOOKUP($A118,'K-Wallet'!$A$1:$M$5000,0,FALSE)),"NOT VALID")</f>
        <v>229650</v>
      </c>
      <c r="Z118">
        <f>IFERROR(IFERROR(VLOOKUP($A118,'K-NETT'!$A$1:$AF$37898,30,FALSE),VLOOKUP($A118,'K-Wallet'!$A$1:$M$5000,11,FALSE)),"NOT VALID")</f>
        <v>0</v>
      </c>
      <c r="AA118" s="31">
        <f t="shared" si="3"/>
        <v>0</v>
      </c>
    </row>
    <row r="119" spans="1:27" x14ac:dyDescent="0.25">
      <c r="A119" t="str">
        <f t="shared" si="2"/>
        <v>1419677776</v>
      </c>
      <c r="B119">
        <v>110</v>
      </c>
      <c r="C119">
        <v>1419677776</v>
      </c>
      <c r="D119" t="s">
        <v>42</v>
      </c>
      <c r="E119" t="s">
        <v>43</v>
      </c>
      <c r="F119">
        <v>56650</v>
      </c>
      <c r="G119" s="2">
        <v>44108</v>
      </c>
      <c r="H119" s="3">
        <v>0.37851851851851853</v>
      </c>
      <c r="I119" t="s">
        <v>44</v>
      </c>
      <c r="J119">
        <v>-80634963901</v>
      </c>
      <c r="K119" s="4" t="s">
        <v>101</v>
      </c>
      <c r="N119" t="str">
        <f>IFERROR(IFERROR(VLOOKUP($A119,'K-NETT'!$A$1:$AF$37898,1,FALSE),VLOOKUP($A119,'K-Wallet'!$A$1:$M$5000,1,FALSE)),"NOT VALID")</f>
        <v>1419677776</v>
      </c>
      <c r="O119" t="str">
        <f>IFERROR(IFERROR(VLOOKUP($A119,'K-NETT'!$A$1:$AF$37898,11,FALSE),VLOOKUP($A119,'K-Wallet'!$A$1:$M$5000,0,FALSE)),"NOT VALID")</f>
        <v>MME2010002519</v>
      </c>
      <c r="P119" t="str">
        <f>IFERROR(IFERROR(VLOOKUP($A119,'K-NETT'!$A$1:$AF$37898,14,FALSE),VLOOKUP($A119,'K-Wallet'!$A$1:$M$5000,8,FALSE)),"NOT VALID")</f>
        <v>IDJHBFA22667</v>
      </c>
      <c r="Q119" t="str">
        <f>IFERROR(IFERROR(VLOOKUP($A119,'K-NETT'!$A$1:$AF$37898,15,FALSE),VLOOKUP($A119,'K-Wallet'!$A$1:$M$5000,9,FALSE)),"NOT VALID")</f>
        <v>ICHA NUR HANNA</v>
      </c>
      <c r="R119">
        <f>IFERROR(IFERROR(VLOOKUP($A119,'K-NETT'!$A$1:$AF$37898,16,FALSE),VLOOKUP($A119,'K-Wallet'!$A$1:$M$5000,0,FALSE)),"NOT VALID")</f>
        <v>50000</v>
      </c>
      <c r="S119">
        <f>IFERROR(IFERROR(VLOOKUP($A119,'K-NETT'!$A$1:$AF$37898,17,FALSE),VLOOKUP($A119,'K-Wallet'!$A$1:$M$5000,0,FALSE)),"NOT VALID")</f>
        <v>6650</v>
      </c>
      <c r="T119">
        <f>IFERROR(IFERROR(VLOOKUP($A119,'K-NETT'!$A$1:$AF$37898,18,FALSE),VLOOKUP($A119,'K-Wallet'!$A$1:$M$5000,0,FALSE)),"NOT VALID")</f>
        <v>0</v>
      </c>
      <c r="U119">
        <f>IFERROR(IFERROR(VLOOKUP($A119,'K-NETT'!$A$1:$AF$37898,19,FALSE),VLOOKUP($A119,'K-Wallet'!$A$1:$M$5000,0,FALSE)),"NOT VALID")</f>
        <v>0</v>
      </c>
      <c r="V119">
        <f>IFERROR(IFERROR(VLOOKUP($A119,'K-NETT'!$A$1:$AF$37898,20,FALSE),VLOOKUP($A119,'K-Wallet'!$A$1:$M$5000,0,FALSE)),"NOT VALID")</f>
        <v>0</v>
      </c>
      <c r="W119">
        <f>IFERROR(IFERROR(VLOOKUP($A119,'K-NETT'!$A$1:$AF$37898,22,FALSE),VLOOKUP($A119,'K-Wallet'!$A$1:$M$5000,0,FALSE)),"NOT VALID")</f>
        <v>0</v>
      </c>
      <c r="X119">
        <f>IFERROR(IFERROR(VLOOKUP($A119,'K-NETT'!$A$1:$AF$37898,23,FALSE),VLOOKUP($A119,'K-Wallet'!$A$1:$M$5000,0,FALSE)),"NOT VALID")</f>
        <v>0</v>
      </c>
      <c r="Y119">
        <f>IFERROR(IFERROR(VLOOKUP($A119,'K-NETT'!$A$1:$AF$37898,26,FALSE),VLOOKUP($A119,'K-Wallet'!$A$1:$M$5000,0,FALSE)),"NOT VALID")</f>
        <v>56650</v>
      </c>
      <c r="Z119">
        <f>IFERROR(IFERROR(VLOOKUP($A119,'K-NETT'!$A$1:$AF$37898,30,FALSE),VLOOKUP($A119,'K-Wallet'!$A$1:$M$5000,11,FALSE)),"NOT VALID")</f>
        <v>0</v>
      </c>
      <c r="AA119" s="31">
        <f t="shared" si="3"/>
        <v>0</v>
      </c>
    </row>
    <row r="120" spans="1:27" x14ac:dyDescent="0.25">
      <c r="A120" t="str">
        <f t="shared" si="2"/>
        <v>1255777927</v>
      </c>
      <c r="B120">
        <v>111</v>
      </c>
      <c r="C120">
        <v>1255777927</v>
      </c>
      <c r="D120" t="s">
        <v>42</v>
      </c>
      <c r="E120" t="s">
        <v>43</v>
      </c>
      <c r="F120">
        <v>56650</v>
      </c>
      <c r="G120" s="2">
        <v>44108</v>
      </c>
      <c r="H120" s="3">
        <v>0.38479166666666664</v>
      </c>
      <c r="I120" t="s">
        <v>44</v>
      </c>
      <c r="J120">
        <v>-80636846601</v>
      </c>
      <c r="K120" s="4" t="s">
        <v>101</v>
      </c>
      <c r="N120" t="str">
        <f>IFERROR(IFERROR(VLOOKUP($A120,'K-NETT'!$A$1:$AF$37898,1,FALSE),VLOOKUP($A120,'K-Wallet'!$A$1:$M$5000,1,FALSE)),"NOT VALID")</f>
        <v>1255777927</v>
      </c>
      <c r="O120" t="str">
        <f>IFERROR(IFERROR(VLOOKUP($A120,'K-NETT'!$A$1:$AF$37898,11,FALSE),VLOOKUP($A120,'K-Wallet'!$A$1:$M$5000,0,FALSE)),"NOT VALID")</f>
        <v>MME2010002520</v>
      </c>
      <c r="P120" t="str">
        <f>IFERROR(IFERROR(VLOOKUP($A120,'K-NETT'!$A$1:$AF$37898,14,FALSE),VLOOKUP($A120,'K-Wallet'!$A$1:$M$5000,8,FALSE)),"NOT VALID")</f>
        <v>IDJHBFA22668</v>
      </c>
      <c r="Q120" t="str">
        <f>IFERROR(IFERROR(VLOOKUP($A120,'K-NETT'!$A$1:$AF$37898,15,FALSE),VLOOKUP($A120,'K-Wallet'!$A$1:$M$5000,9,FALSE)),"NOT VALID")</f>
        <v>SISWADI</v>
      </c>
      <c r="R120">
        <f>IFERROR(IFERROR(VLOOKUP($A120,'K-NETT'!$A$1:$AF$37898,16,FALSE),VLOOKUP($A120,'K-Wallet'!$A$1:$M$5000,0,FALSE)),"NOT VALID")</f>
        <v>50000</v>
      </c>
      <c r="S120">
        <f>IFERROR(IFERROR(VLOOKUP($A120,'K-NETT'!$A$1:$AF$37898,17,FALSE),VLOOKUP($A120,'K-Wallet'!$A$1:$M$5000,0,FALSE)),"NOT VALID")</f>
        <v>6650</v>
      </c>
      <c r="T120">
        <f>IFERROR(IFERROR(VLOOKUP($A120,'K-NETT'!$A$1:$AF$37898,18,FALSE),VLOOKUP($A120,'K-Wallet'!$A$1:$M$5000,0,FALSE)),"NOT VALID")</f>
        <v>0</v>
      </c>
      <c r="U120">
        <f>IFERROR(IFERROR(VLOOKUP($A120,'K-NETT'!$A$1:$AF$37898,19,FALSE),VLOOKUP($A120,'K-Wallet'!$A$1:$M$5000,0,FALSE)),"NOT VALID")</f>
        <v>0</v>
      </c>
      <c r="V120">
        <f>IFERROR(IFERROR(VLOOKUP($A120,'K-NETT'!$A$1:$AF$37898,20,FALSE),VLOOKUP($A120,'K-Wallet'!$A$1:$M$5000,0,FALSE)),"NOT VALID")</f>
        <v>0</v>
      </c>
      <c r="W120">
        <f>IFERROR(IFERROR(VLOOKUP($A120,'K-NETT'!$A$1:$AF$37898,22,FALSE),VLOOKUP($A120,'K-Wallet'!$A$1:$M$5000,0,FALSE)),"NOT VALID")</f>
        <v>0</v>
      </c>
      <c r="X120">
        <f>IFERROR(IFERROR(VLOOKUP($A120,'K-NETT'!$A$1:$AF$37898,23,FALSE),VLOOKUP($A120,'K-Wallet'!$A$1:$M$5000,0,FALSE)),"NOT VALID")</f>
        <v>0</v>
      </c>
      <c r="Y120">
        <f>IFERROR(IFERROR(VLOOKUP($A120,'K-NETT'!$A$1:$AF$37898,26,FALSE),VLOOKUP($A120,'K-Wallet'!$A$1:$M$5000,0,FALSE)),"NOT VALID")</f>
        <v>56650</v>
      </c>
      <c r="Z120">
        <f>IFERROR(IFERROR(VLOOKUP($A120,'K-NETT'!$A$1:$AF$37898,30,FALSE),VLOOKUP($A120,'K-Wallet'!$A$1:$M$5000,11,FALSE)),"NOT VALID")</f>
        <v>0</v>
      </c>
      <c r="AA120" s="31">
        <f t="shared" si="3"/>
        <v>0</v>
      </c>
    </row>
    <row r="121" spans="1:27" x14ac:dyDescent="0.25">
      <c r="A121" t="str">
        <f t="shared" si="2"/>
        <v>1109777448</v>
      </c>
      <c r="B121">
        <v>112</v>
      </c>
      <c r="C121">
        <v>1109777448</v>
      </c>
      <c r="D121" t="s">
        <v>42</v>
      </c>
      <c r="E121" t="s">
        <v>43</v>
      </c>
      <c r="F121">
        <v>490650</v>
      </c>
      <c r="G121" s="2">
        <v>44108</v>
      </c>
      <c r="H121" s="3">
        <v>0.38913194444444449</v>
      </c>
      <c r="I121" t="s">
        <v>44</v>
      </c>
      <c r="J121">
        <v>-80638175901</v>
      </c>
      <c r="K121" s="4" t="s">
        <v>101</v>
      </c>
      <c r="N121" t="str">
        <f>IFERROR(IFERROR(VLOOKUP($A121,'K-NETT'!$A$1:$AF$37898,1,FALSE),VLOOKUP($A121,'K-Wallet'!$A$1:$M$5000,1,FALSE)),"NOT VALID")</f>
        <v>1109777448</v>
      </c>
      <c r="O121" t="str">
        <f>IFERROR(IFERROR(VLOOKUP($A121,'K-NETT'!$A$1:$AF$37898,11,FALSE),VLOOKUP($A121,'K-Wallet'!$A$1:$M$5000,0,FALSE)),"NOT VALID")</f>
        <v>CNE2010002521</v>
      </c>
      <c r="P121" t="str">
        <f>IFERROR(IFERROR(VLOOKUP($A121,'K-NETT'!$A$1:$AF$37898,14,FALSE),VLOOKUP($A121,'K-Wallet'!$A$1:$M$5000,8,FALSE)),"NOT VALID")</f>
        <v>IDJTAAA06042</v>
      </c>
      <c r="Q121" t="str">
        <f>IFERROR(IFERROR(VLOOKUP($A121,'K-NETT'!$A$1:$AF$37898,15,FALSE),VLOOKUP($A121,'K-Wallet'!$A$1:$M$5000,9,FALSE)),"NOT VALID")</f>
        <v>EKA NURLIASARI</v>
      </c>
      <c r="R121">
        <f>IFERROR(IFERROR(VLOOKUP($A121,'K-NETT'!$A$1:$AF$37898,16,FALSE),VLOOKUP($A121,'K-Wallet'!$A$1:$M$5000,0,FALSE)),"NOT VALID")</f>
        <v>474000</v>
      </c>
      <c r="S121">
        <f>IFERROR(IFERROR(VLOOKUP($A121,'K-NETT'!$A$1:$AF$37898,17,FALSE),VLOOKUP($A121,'K-Wallet'!$A$1:$M$5000,0,FALSE)),"NOT VALID")</f>
        <v>6650</v>
      </c>
      <c r="T121">
        <f>IFERROR(IFERROR(VLOOKUP($A121,'K-NETT'!$A$1:$AF$37898,18,FALSE),VLOOKUP($A121,'K-Wallet'!$A$1:$M$5000,0,FALSE)),"NOT VALID")</f>
        <v>10000</v>
      </c>
      <c r="U121">
        <f>IFERROR(IFERROR(VLOOKUP($A121,'K-NETT'!$A$1:$AF$37898,19,FALSE),VLOOKUP($A121,'K-Wallet'!$A$1:$M$5000,0,FALSE)),"NOT VALID")</f>
        <v>0</v>
      </c>
      <c r="V121">
        <f>IFERROR(IFERROR(VLOOKUP($A121,'K-NETT'!$A$1:$AF$37898,20,FALSE),VLOOKUP($A121,'K-Wallet'!$A$1:$M$5000,0,FALSE)),"NOT VALID")</f>
        <v>0</v>
      </c>
      <c r="W121">
        <f>IFERROR(IFERROR(VLOOKUP($A121,'K-NETT'!$A$1:$AF$37898,22,FALSE),VLOOKUP($A121,'K-Wallet'!$A$1:$M$5000,0,FALSE)),"NOT VALID")</f>
        <v>0</v>
      </c>
      <c r="X121">
        <f>IFERROR(IFERROR(VLOOKUP($A121,'K-NETT'!$A$1:$AF$37898,23,FALSE),VLOOKUP($A121,'K-Wallet'!$A$1:$M$5000,0,FALSE)),"NOT VALID")</f>
        <v>0</v>
      </c>
      <c r="Y121">
        <f>IFERROR(IFERROR(VLOOKUP($A121,'K-NETT'!$A$1:$AF$37898,26,FALSE),VLOOKUP($A121,'K-Wallet'!$A$1:$M$5000,0,FALSE)),"NOT VALID")</f>
        <v>490650</v>
      </c>
      <c r="Z121">
        <f>IFERROR(IFERROR(VLOOKUP($A121,'K-NETT'!$A$1:$AF$37898,30,FALSE),VLOOKUP($A121,'K-Wallet'!$A$1:$M$5000,11,FALSE)),"NOT VALID")</f>
        <v>0</v>
      </c>
      <c r="AA121" s="31">
        <f t="shared" si="3"/>
        <v>0</v>
      </c>
    </row>
    <row r="122" spans="1:27" x14ac:dyDescent="0.25">
      <c r="A122" t="str">
        <f t="shared" si="2"/>
        <v>1430677351</v>
      </c>
      <c r="B122">
        <v>113</v>
      </c>
      <c r="C122">
        <v>1430677351</v>
      </c>
      <c r="D122" t="s">
        <v>42</v>
      </c>
      <c r="E122" t="s">
        <v>43</v>
      </c>
      <c r="F122">
        <v>966650</v>
      </c>
      <c r="G122" s="2">
        <v>44108</v>
      </c>
      <c r="H122" s="3">
        <v>0.41108796296296296</v>
      </c>
      <c r="I122" t="s">
        <v>17141</v>
      </c>
      <c r="J122">
        <v>-80645270801</v>
      </c>
      <c r="K122" s="4" t="s">
        <v>101</v>
      </c>
      <c r="N122" t="str">
        <f>IFERROR(IFERROR(VLOOKUP($A122,'K-NETT'!$A$1:$AF$37898,1,FALSE),VLOOKUP($A122,'K-Wallet'!$A$1:$M$5000,1,FALSE)),"NOT VALID")</f>
        <v>1430677351</v>
      </c>
      <c r="O122" t="str">
        <f>IFERROR(IFERROR(VLOOKUP($A122,'K-NETT'!$A$1:$AF$37898,11,FALSE),VLOOKUP($A122,'K-Wallet'!$A$1:$M$5000,0,FALSE)),"NOT VALID")</f>
        <v>CNE2010002526</v>
      </c>
      <c r="P122" t="str">
        <f>IFERROR(IFERROR(VLOOKUP($A122,'K-NETT'!$A$1:$AF$37898,14,FALSE),VLOOKUP($A122,'K-Wallet'!$A$1:$M$5000,8,FALSE)),"NOT VALID")</f>
        <v>IDSPAAB43629</v>
      </c>
      <c r="Q122" t="str">
        <f>IFERROR(IFERROR(VLOOKUP($A122,'K-NETT'!$A$1:$AF$37898,15,FALSE),VLOOKUP($A122,'K-Wallet'!$A$1:$M$5000,9,FALSE)),"NOT VALID")</f>
        <v>ADE MANAH SARI</v>
      </c>
      <c r="R122">
        <f>IFERROR(IFERROR(VLOOKUP($A122,'K-NETT'!$A$1:$AF$37898,16,FALSE),VLOOKUP($A122,'K-Wallet'!$A$1:$M$5000,0,FALSE)),"NOT VALID")</f>
        <v>950000</v>
      </c>
      <c r="S122">
        <f>IFERROR(IFERROR(VLOOKUP($A122,'K-NETT'!$A$1:$AF$37898,17,FALSE),VLOOKUP($A122,'K-Wallet'!$A$1:$M$5000,0,FALSE)),"NOT VALID")</f>
        <v>6650</v>
      </c>
      <c r="T122">
        <f>IFERROR(IFERROR(VLOOKUP($A122,'K-NETT'!$A$1:$AF$37898,18,FALSE),VLOOKUP($A122,'K-Wallet'!$A$1:$M$5000,0,FALSE)),"NOT VALID")</f>
        <v>10000</v>
      </c>
      <c r="U122">
        <f>IFERROR(IFERROR(VLOOKUP($A122,'K-NETT'!$A$1:$AF$37898,19,FALSE),VLOOKUP($A122,'K-Wallet'!$A$1:$M$5000,0,FALSE)),"NOT VALID")</f>
        <v>0</v>
      </c>
      <c r="V122">
        <f>IFERROR(IFERROR(VLOOKUP($A122,'K-NETT'!$A$1:$AF$37898,20,FALSE),VLOOKUP($A122,'K-Wallet'!$A$1:$M$5000,0,FALSE)),"NOT VALID")</f>
        <v>0</v>
      </c>
      <c r="W122">
        <f>IFERROR(IFERROR(VLOOKUP($A122,'K-NETT'!$A$1:$AF$37898,22,FALSE),VLOOKUP($A122,'K-Wallet'!$A$1:$M$5000,0,FALSE)),"NOT VALID")</f>
        <v>0</v>
      </c>
      <c r="X122">
        <f>IFERROR(IFERROR(VLOOKUP($A122,'K-NETT'!$A$1:$AF$37898,23,FALSE),VLOOKUP($A122,'K-Wallet'!$A$1:$M$5000,0,FALSE)),"NOT VALID")</f>
        <v>0</v>
      </c>
      <c r="Y122">
        <f>IFERROR(IFERROR(VLOOKUP($A122,'K-NETT'!$A$1:$AF$37898,26,FALSE),VLOOKUP($A122,'K-Wallet'!$A$1:$M$5000,0,FALSE)),"NOT VALID")</f>
        <v>966650</v>
      </c>
      <c r="Z122">
        <f>IFERROR(IFERROR(VLOOKUP($A122,'K-NETT'!$A$1:$AF$37898,30,FALSE),VLOOKUP($A122,'K-Wallet'!$A$1:$M$5000,11,FALSE)),"NOT VALID")</f>
        <v>0</v>
      </c>
      <c r="AA122" s="31">
        <f t="shared" si="3"/>
        <v>0</v>
      </c>
    </row>
    <row r="123" spans="1:27" x14ac:dyDescent="0.25">
      <c r="A123" t="str">
        <f t="shared" si="2"/>
        <v>1093087663</v>
      </c>
      <c r="B123">
        <v>114</v>
      </c>
      <c r="C123">
        <v>1093087663</v>
      </c>
      <c r="D123" t="s">
        <v>42</v>
      </c>
      <c r="E123" t="s">
        <v>43</v>
      </c>
      <c r="F123">
        <v>727650</v>
      </c>
      <c r="G123" s="2">
        <v>44108</v>
      </c>
      <c r="H123" s="3">
        <v>0.41728009259259258</v>
      </c>
      <c r="I123" t="s">
        <v>44</v>
      </c>
      <c r="J123">
        <v>-80647358801</v>
      </c>
      <c r="K123" s="4" t="s">
        <v>101</v>
      </c>
      <c r="N123" t="str">
        <f>IFERROR(IFERROR(VLOOKUP($A123,'K-NETT'!$A$1:$AF$37898,1,FALSE),VLOOKUP($A123,'K-Wallet'!$A$1:$M$5000,1,FALSE)),"NOT VALID")</f>
        <v>1093087663</v>
      </c>
      <c r="O123" t="str">
        <f>IFERROR(IFERROR(VLOOKUP($A123,'K-NETT'!$A$1:$AF$37898,11,FALSE),VLOOKUP($A123,'K-Wallet'!$A$1:$M$5000,0,FALSE)),"NOT VALID")</f>
        <v>CNE2010002532</v>
      </c>
      <c r="P123" t="str">
        <f>IFERROR(IFERROR(VLOOKUP($A123,'K-NETT'!$A$1:$AF$37898,14,FALSE),VLOOKUP($A123,'K-Wallet'!$A$1:$M$5000,8,FALSE)),"NOT VALID")</f>
        <v>IDBNAJA08194</v>
      </c>
      <c r="Q123" t="str">
        <f>IFERROR(IFERROR(VLOOKUP($A123,'K-NETT'!$A$1:$AF$37898,15,FALSE),VLOOKUP($A123,'K-Wallet'!$A$1:$M$5000,9,FALSE)),"NOT VALID")</f>
        <v>FERIZAR SYAHPUTRA</v>
      </c>
      <c r="R123">
        <f>IFERROR(IFERROR(VLOOKUP($A123,'K-NETT'!$A$1:$AF$37898,16,FALSE),VLOOKUP($A123,'K-Wallet'!$A$1:$M$5000,0,FALSE)),"NOT VALID")</f>
        <v>711000</v>
      </c>
      <c r="S123">
        <f>IFERROR(IFERROR(VLOOKUP($A123,'K-NETT'!$A$1:$AF$37898,17,FALSE),VLOOKUP($A123,'K-Wallet'!$A$1:$M$5000,0,FALSE)),"NOT VALID")</f>
        <v>6650</v>
      </c>
      <c r="T123">
        <f>IFERROR(IFERROR(VLOOKUP($A123,'K-NETT'!$A$1:$AF$37898,18,FALSE),VLOOKUP($A123,'K-Wallet'!$A$1:$M$5000,0,FALSE)),"NOT VALID")</f>
        <v>10000</v>
      </c>
      <c r="U123">
        <f>IFERROR(IFERROR(VLOOKUP($A123,'K-NETT'!$A$1:$AF$37898,19,FALSE),VLOOKUP($A123,'K-Wallet'!$A$1:$M$5000,0,FALSE)),"NOT VALID")</f>
        <v>0</v>
      </c>
      <c r="V123">
        <f>IFERROR(IFERROR(VLOOKUP($A123,'K-NETT'!$A$1:$AF$37898,20,FALSE),VLOOKUP($A123,'K-Wallet'!$A$1:$M$5000,0,FALSE)),"NOT VALID")</f>
        <v>0</v>
      </c>
      <c r="W123">
        <f>IFERROR(IFERROR(VLOOKUP($A123,'K-NETT'!$A$1:$AF$37898,22,FALSE),VLOOKUP($A123,'K-Wallet'!$A$1:$M$5000,0,FALSE)),"NOT VALID")</f>
        <v>0</v>
      </c>
      <c r="X123">
        <f>IFERROR(IFERROR(VLOOKUP($A123,'K-NETT'!$A$1:$AF$37898,23,FALSE),VLOOKUP($A123,'K-Wallet'!$A$1:$M$5000,0,FALSE)),"NOT VALID")</f>
        <v>0</v>
      </c>
      <c r="Y123">
        <f>IFERROR(IFERROR(VLOOKUP($A123,'K-NETT'!$A$1:$AF$37898,26,FALSE),VLOOKUP($A123,'K-Wallet'!$A$1:$M$5000,0,FALSE)),"NOT VALID")</f>
        <v>727650</v>
      </c>
      <c r="Z123">
        <f>IFERROR(IFERROR(VLOOKUP($A123,'K-NETT'!$A$1:$AF$37898,30,FALSE),VLOOKUP($A123,'K-Wallet'!$A$1:$M$5000,11,FALSE)),"NOT VALID")</f>
        <v>0</v>
      </c>
      <c r="AA123" s="31">
        <f t="shared" si="3"/>
        <v>0</v>
      </c>
    </row>
    <row r="124" spans="1:27" x14ac:dyDescent="0.25">
      <c r="A124" t="str">
        <f t="shared" si="2"/>
        <v>1507187889</v>
      </c>
      <c r="B124">
        <v>115</v>
      </c>
      <c r="C124">
        <v>1507187889</v>
      </c>
      <c r="D124" t="s">
        <v>42</v>
      </c>
      <c r="E124" t="s">
        <v>43</v>
      </c>
      <c r="F124">
        <v>67650</v>
      </c>
      <c r="G124" s="2">
        <v>44108</v>
      </c>
      <c r="H124" s="3">
        <v>0.43287037037037041</v>
      </c>
      <c r="I124" t="s">
        <v>44</v>
      </c>
      <c r="J124">
        <v>-80653016101</v>
      </c>
      <c r="K124" s="4" t="s">
        <v>101</v>
      </c>
      <c r="N124" t="str">
        <f>IFERROR(IFERROR(VLOOKUP($A124,'K-NETT'!$A$1:$AF$37898,1,FALSE),VLOOKUP($A124,'K-Wallet'!$A$1:$M$5000,1,FALSE)),"NOT VALID")</f>
        <v>1507187889</v>
      </c>
      <c r="O124" t="str">
        <f>IFERROR(IFERROR(VLOOKUP($A124,'K-NETT'!$A$1:$AF$37898,11,FALSE),VLOOKUP($A124,'K-Wallet'!$A$1:$M$5000,0,FALSE)),"NOT VALID")</f>
        <v>MME2010002538</v>
      </c>
      <c r="P124" t="str">
        <f>IFERROR(IFERROR(VLOOKUP($A124,'K-NETT'!$A$1:$AF$37898,14,FALSE),VLOOKUP($A124,'K-Wallet'!$A$1:$M$5000,8,FALSE)),"NOT VALID")</f>
        <v>IDJTBAA17441</v>
      </c>
      <c r="Q124" t="str">
        <f>IFERROR(IFERROR(VLOOKUP($A124,'K-NETT'!$A$1:$AF$37898,15,FALSE),VLOOKUP($A124,'K-Wallet'!$A$1:$M$5000,9,FALSE)),"NOT VALID")</f>
        <v>SRI MULYATI</v>
      </c>
      <c r="R124">
        <f>IFERROR(IFERROR(VLOOKUP($A124,'K-NETT'!$A$1:$AF$37898,16,FALSE),VLOOKUP($A124,'K-Wallet'!$A$1:$M$5000,0,FALSE)),"NOT VALID")</f>
        <v>50000</v>
      </c>
      <c r="S124">
        <f>IFERROR(IFERROR(VLOOKUP($A124,'K-NETT'!$A$1:$AF$37898,17,FALSE),VLOOKUP($A124,'K-Wallet'!$A$1:$M$5000,0,FALSE)),"NOT VALID")</f>
        <v>6650</v>
      </c>
      <c r="T124">
        <f>IFERROR(IFERROR(VLOOKUP($A124,'K-NETT'!$A$1:$AF$37898,18,FALSE),VLOOKUP($A124,'K-Wallet'!$A$1:$M$5000,0,FALSE)),"NOT VALID")</f>
        <v>11000</v>
      </c>
      <c r="U124">
        <f>IFERROR(IFERROR(VLOOKUP($A124,'K-NETT'!$A$1:$AF$37898,19,FALSE),VLOOKUP($A124,'K-Wallet'!$A$1:$M$5000,0,FALSE)),"NOT VALID")</f>
        <v>0</v>
      </c>
      <c r="V124">
        <f>IFERROR(IFERROR(VLOOKUP($A124,'K-NETT'!$A$1:$AF$37898,20,FALSE),VLOOKUP($A124,'K-Wallet'!$A$1:$M$5000,0,FALSE)),"NOT VALID")</f>
        <v>0</v>
      </c>
      <c r="W124">
        <f>IFERROR(IFERROR(VLOOKUP($A124,'K-NETT'!$A$1:$AF$37898,22,FALSE),VLOOKUP($A124,'K-Wallet'!$A$1:$M$5000,0,FALSE)),"NOT VALID")</f>
        <v>0</v>
      </c>
      <c r="X124">
        <f>IFERROR(IFERROR(VLOOKUP($A124,'K-NETT'!$A$1:$AF$37898,23,FALSE),VLOOKUP($A124,'K-Wallet'!$A$1:$M$5000,0,FALSE)),"NOT VALID")</f>
        <v>0</v>
      </c>
      <c r="Y124">
        <f>IFERROR(IFERROR(VLOOKUP($A124,'K-NETT'!$A$1:$AF$37898,26,FALSE),VLOOKUP($A124,'K-Wallet'!$A$1:$M$5000,0,FALSE)),"NOT VALID")</f>
        <v>67650</v>
      </c>
      <c r="Z124">
        <f>IFERROR(IFERROR(VLOOKUP($A124,'K-NETT'!$A$1:$AF$37898,30,FALSE),VLOOKUP($A124,'K-Wallet'!$A$1:$M$5000,11,FALSE)),"NOT VALID")</f>
        <v>0</v>
      </c>
      <c r="AA124" s="31">
        <f t="shared" si="3"/>
        <v>0</v>
      </c>
    </row>
    <row r="125" spans="1:27" x14ac:dyDescent="0.25">
      <c r="A125" t="str">
        <f t="shared" si="2"/>
        <v>1220487048</v>
      </c>
      <c r="B125">
        <v>116</v>
      </c>
      <c r="C125">
        <v>1220487048</v>
      </c>
      <c r="D125" t="s">
        <v>42</v>
      </c>
      <c r="E125" t="s">
        <v>43</v>
      </c>
      <c r="F125">
        <v>56650</v>
      </c>
      <c r="G125" s="2">
        <v>44108</v>
      </c>
      <c r="H125" s="3">
        <v>0.45960648148148148</v>
      </c>
      <c r="I125" t="s">
        <v>44</v>
      </c>
      <c r="J125">
        <v>-80663278301</v>
      </c>
      <c r="K125" s="4" t="s">
        <v>101</v>
      </c>
      <c r="N125" t="str">
        <f>IFERROR(IFERROR(VLOOKUP($A125,'K-NETT'!$A$1:$AF$37898,1,FALSE),VLOOKUP($A125,'K-Wallet'!$A$1:$M$5000,1,FALSE)),"NOT VALID")</f>
        <v>1220487048</v>
      </c>
      <c r="O125" t="str">
        <f>IFERROR(IFERROR(VLOOKUP($A125,'K-NETT'!$A$1:$AF$37898,11,FALSE),VLOOKUP($A125,'K-Wallet'!$A$1:$M$5000,0,FALSE)),"NOT VALID")</f>
        <v>MME2010002545</v>
      </c>
      <c r="P125" t="str">
        <f>IFERROR(IFERROR(VLOOKUP($A125,'K-NETT'!$A$1:$AF$37898,14,FALSE),VLOOKUP($A125,'K-Wallet'!$A$1:$M$5000,8,FALSE)),"NOT VALID")</f>
        <v>IDBNALA03701</v>
      </c>
      <c r="Q125" t="str">
        <f>IFERROR(IFERROR(VLOOKUP($A125,'K-NETT'!$A$1:$AF$37898,15,FALSE),VLOOKUP($A125,'K-Wallet'!$A$1:$M$5000,9,FALSE)),"NOT VALID")</f>
        <v>GILANG RAMADHAN</v>
      </c>
      <c r="R125">
        <f>IFERROR(IFERROR(VLOOKUP($A125,'K-NETT'!$A$1:$AF$37898,16,FALSE),VLOOKUP($A125,'K-Wallet'!$A$1:$M$5000,0,FALSE)),"NOT VALID")</f>
        <v>50000</v>
      </c>
      <c r="S125">
        <f>IFERROR(IFERROR(VLOOKUP($A125,'K-NETT'!$A$1:$AF$37898,17,FALSE),VLOOKUP($A125,'K-Wallet'!$A$1:$M$5000,0,FALSE)),"NOT VALID")</f>
        <v>6650</v>
      </c>
      <c r="T125">
        <f>IFERROR(IFERROR(VLOOKUP($A125,'K-NETT'!$A$1:$AF$37898,18,FALSE),VLOOKUP($A125,'K-Wallet'!$A$1:$M$5000,0,FALSE)),"NOT VALID")</f>
        <v>0</v>
      </c>
      <c r="U125">
        <f>IFERROR(IFERROR(VLOOKUP($A125,'K-NETT'!$A$1:$AF$37898,19,FALSE),VLOOKUP($A125,'K-Wallet'!$A$1:$M$5000,0,FALSE)),"NOT VALID")</f>
        <v>0</v>
      </c>
      <c r="V125">
        <f>IFERROR(IFERROR(VLOOKUP($A125,'K-NETT'!$A$1:$AF$37898,20,FALSE),VLOOKUP($A125,'K-Wallet'!$A$1:$M$5000,0,FALSE)),"NOT VALID")</f>
        <v>0</v>
      </c>
      <c r="W125">
        <f>IFERROR(IFERROR(VLOOKUP($A125,'K-NETT'!$A$1:$AF$37898,22,FALSE),VLOOKUP($A125,'K-Wallet'!$A$1:$M$5000,0,FALSE)),"NOT VALID")</f>
        <v>0</v>
      </c>
      <c r="X125">
        <f>IFERROR(IFERROR(VLOOKUP($A125,'K-NETT'!$A$1:$AF$37898,23,FALSE),VLOOKUP($A125,'K-Wallet'!$A$1:$M$5000,0,FALSE)),"NOT VALID")</f>
        <v>0</v>
      </c>
      <c r="Y125">
        <f>IFERROR(IFERROR(VLOOKUP($A125,'K-NETT'!$A$1:$AF$37898,26,FALSE),VLOOKUP($A125,'K-Wallet'!$A$1:$M$5000,0,FALSE)),"NOT VALID")</f>
        <v>56650</v>
      </c>
      <c r="Z125">
        <f>IFERROR(IFERROR(VLOOKUP($A125,'K-NETT'!$A$1:$AF$37898,30,FALSE),VLOOKUP($A125,'K-Wallet'!$A$1:$M$5000,11,FALSE)),"NOT VALID")</f>
        <v>0</v>
      </c>
      <c r="AA125" s="31">
        <f t="shared" si="3"/>
        <v>0</v>
      </c>
    </row>
    <row r="126" spans="1:27" x14ac:dyDescent="0.25">
      <c r="A126" t="str">
        <f t="shared" si="2"/>
        <v>1719387529</v>
      </c>
      <c r="B126">
        <v>117</v>
      </c>
      <c r="C126">
        <v>1719387529</v>
      </c>
      <c r="D126" t="s">
        <v>42</v>
      </c>
      <c r="E126" t="s">
        <v>43</v>
      </c>
      <c r="F126">
        <v>56650</v>
      </c>
      <c r="G126" s="2">
        <v>44108</v>
      </c>
      <c r="H126" s="3">
        <v>0.46053240740740736</v>
      </c>
      <c r="I126" t="s">
        <v>44</v>
      </c>
      <c r="J126">
        <v>-80663326301</v>
      </c>
      <c r="K126" s="4" t="s">
        <v>101</v>
      </c>
      <c r="N126" t="str">
        <f>IFERROR(IFERROR(VLOOKUP($A126,'K-NETT'!$A$1:$AF$37898,1,FALSE),VLOOKUP($A126,'K-Wallet'!$A$1:$M$5000,1,FALSE)),"NOT VALID")</f>
        <v>1719387529</v>
      </c>
      <c r="O126" t="str">
        <f>IFERROR(IFERROR(VLOOKUP($A126,'K-NETT'!$A$1:$AF$37898,11,FALSE),VLOOKUP($A126,'K-Wallet'!$A$1:$M$5000,0,FALSE)),"NOT VALID")</f>
        <v>MME2010002546</v>
      </c>
      <c r="P126" t="str">
        <f>IFERROR(IFERROR(VLOOKUP($A126,'K-NETT'!$A$1:$AF$37898,14,FALSE),VLOOKUP($A126,'K-Wallet'!$A$1:$M$5000,8,FALSE)),"NOT VALID")</f>
        <v>IDKRAEA13168</v>
      </c>
      <c r="Q126" t="str">
        <f>IFERROR(IFERROR(VLOOKUP($A126,'K-NETT'!$A$1:$AF$37898,15,FALSE),VLOOKUP($A126,'K-Wallet'!$A$1:$M$5000,9,FALSE)),"NOT VALID")</f>
        <v>ANGGA PATRA YUDHA</v>
      </c>
      <c r="R126">
        <f>IFERROR(IFERROR(VLOOKUP($A126,'K-NETT'!$A$1:$AF$37898,16,FALSE),VLOOKUP($A126,'K-Wallet'!$A$1:$M$5000,0,FALSE)),"NOT VALID")</f>
        <v>50000</v>
      </c>
      <c r="S126">
        <f>IFERROR(IFERROR(VLOOKUP($A126,'K-NETT'!$A$1:$AF$37898,17,FALSE),VLOOKUP($A126,'K-Wallet'!$A$1:$M$5000,0,FALSE)),"NOT VALID")</f>
        <v>6650</v>
      </c>
      <c r="T126">
        <f>IFERROR(IFERROR(VLOOKUP($A126,'K-NETT'!$A$1:$AF$37898,18,FALSE),VLOOKUP($A126,'K-Wallet'!$A$1:$M$5000,0,FALSE)),"NOT VALID")</f>
        <v>0</v>
      </c>
      <c r="U126">
        <f>IFERROR(IFERROR(VLOOKUP($A126,'K-NETT'!$A$1:$AF$37898,19,FALSE),VLOOKUP($A126,'K-Wallet'!$A$1:$M$5000,0,FALSE)),"NOT VALID")</f>
        <v>0</v>
      </c>
      <c r="V126">
        <f>IFERROR(IFERROR(VLOOKUP($A126,'K-NETT'!$A$1:$AF$37898,20,FALSE),VLOOKUP($A126,'K-Wallet'!$A$1:$M$5000,0,FALSE)),"NOT VALID")</f>
        <v>0</v>
      </c>
      <c r="W126">
        <f>IFERROR(IFERROR(VLOOKUP($A126,'K-NETT'!$A$1:$AF$37898,22,FALSE),VLOOKUP($A126,'K-Wallet'!$A$1:$M$5000,0,FALSE)),"NOT VALID")</f>
        <v>0</v>
      </c>
      <c r="X126">
        <f>IFERROR(IFERROR(VLOOKUP($A126,'K-NETT'!$A$1:$AF$37898,23,FALSE),VLOOKUP($A126,'K-Wallet'!$A$1:$M$5000,0,FALSE)),"NOT VALID")</f>
        <v>0</v>
      </c>
      <c r="Y126">
        <f>IFERROR(IFERROR(VLOOKUP($A126,'K-NETT'!$A$1:$AF$37898,26,FALSE),VLOOKUP($A126,'K-Wallet'!$A$1:$M$5000,0,FALSE)),"NOT VALID")</f>
        <v>56650</v>
      </c>
      <c r="Z126">
        <f>IFERROR(IFERROR(VLOOKUP($A126,'K-NETT'!$A$1:$AF$37898,30,FALSE),VLOOKUP($A126,'K-Wallet'!$A$1:$M$5000,11,FALSE)),"NOT VALID")</f>
        <v>0</v>
      </c>
      <c r="AA126" s="31">
        <f t="shared" si="3"/>
        <v>0</v>
      </c>
    </row>
    <row r="127" spans="1:27" x14ac:dyDescent="0.25">
      <c r="A127" t="str">
        <f t="shared" si="2"/>
        <v>1672587153</v>
      </c>
      <c r="B127">
        <v>118</v>
      </c>
      <c r="C127">
        <v>1672587153</v>
      </c>
      <c r="D127" t="s">
        <v>42</v>
      </c>
      <c r="E127" t="s">
        <v>43</v>
      </c>
      <c r="F127">
        <v>56650</v>
      </c>
      <c r="G127" s="2">
        <v>44108</v>
      </c>
      <c r="H127" s="3">
        <v>0.47403935185185181</v>
      </c>
      <c r="I127" t="s">
        <v>44</v>
      </c>
      <c r="J127">
        <v>-80669274001</v>
      </c>
      <c r="K127" s="4" t="s">
        <v>101</v>
      </c>
      <c r="N127" t="str">
        <f>IFERROR(IFERROR(VLOOKUP($A127,'K-NETT'!$A$1:$AF$37898,1,FALSE),VLOOKUP($A127,'K-Wallet'!$A$1:$M$5000,1,FALSE)),"NOT VALID")</f>
        <v>1672587153</v>
      </c>
      <c r="O127" t="str">
        <f>IFERROR(IFERROR(VLOOKUP($A127,'K-NETT'!$A$1:$AF$37898,11,FALSE),VLOOKUP($A127,'K-Wallet'!$A$1:$M$5000,0,FALSE)),"NOT VALID")</f>
        <v>MME2010002548</v>
      </c>
      <c r="P127" t="str">
        <f>IFERROR(IFERROR(VLOOKUP($A127,'K-NETT'!$A$1:$AF$37898,14,FALSE),VLOOKUP($A127,'K-Wallet'!$A$1:$M$5000,8,FALSE)),"NOT VALID")</f>
        <v>IDJRABA08339</v>
      </c>
      <c r="Q127" t="str">
        <f>IFERROR(IFERROR(VLOOKUP($A127,'K-NETT'!$A$1:$AF$37898,15,FALSE),VLOOKUP($A127,'K-Wallet'!$A$1:$M$5000,9,FALSE)),"NOT VALID")</f>
        <v>NURUL AMANATI</v>
      </c>
      <c r="R127">
        <f>IFERROR(IFERROR(VLOOKUP($A127,'K-NETT'!$A$1:$AF$37898,16,FALSE),VLOOKUP($A127,'K-Wallet'!$A$1:$M$5000,0,FALSE)),"NOT VALID")</f>
        <v>50000</v>
      </c>
      <c r="S127">
        <f>IFERROR(IFERROR(VLOOKUP($A127,'K-NETT'!$A$1:$AF$37898,17,FALSE),VLOOKUP($A127,'K-Wallet'!$A$1:$M$5000,0,FALSE)),"NOT VALID")</f>
        <v>6650</v>
      </c>
      <c r="T127">
        <f>IFERROR(IFERROR(VLOOKUP($A127,'K-NETT'!$A$1:$AF$37898,18,FALSE),VLOOKUP($A127,'K-Wallet'!$A$1:$M$5000,0,FALSE)),"NOT VALID")</f>
        <v>0</v>
      </c>
      <c r="U127">
        <f>IFERROR(IFERROR(VLOOKUP($A127,'K-NETT'!$A$1:$AF$37898,19,FALSE),VLOOKUP($A127,'K-Wallet'!$A$1:$M$5000,0,FALSE)),"NOT VALID")</f>
        <v>0</v>
      </c>
      <c r="V127">
        <f>IFERROR(IFERROR(VLOOKUP($A127,'K-NETT'!$A$1:$AF$37898,20,FALSE),VLOOKUP($A127,'K-Wallet'!$A$1:$M$5000,0,FALSE)),"NOT VALID")</f>
        <v>0</v>
      </c>
      <c r="W127">
        <f>IFERROR(IFERROR(VLOOKUP($A127,'K-NETT'!$A$1:$AF$37898,22,FALSE),VLOOKUP($A127,'K-Wallet'!$A$1:$M$5000,0,FALSE)),"NOT VALID")</f>
        <v>0</v>
      </c>
      <c r="X127">
        <f>IFERROR(IFERROR(VLOOKUP($A127,'K-NETT'!$A$1:$AF$37898,23,FALSE),VLOOKUP($A127,'K-Wallet'!$A$1:$M$5000,0,FALSE)),"NOT VALID")</f>
        <v>0</v>
      </c>
      <c r="Y127">
        <f>IFERROR(IFERROR(VLOOKUP($A127,'K-NETT'!$A$1:$AF$37898,26,FALSE),VLOOKUP($A127,'K-Wallet'!$A$1:$M$5000,0,FALSE)),"NOT VALID")</f>
        <v>56650</v>
      </c>
      <c r="Z127">
        <f>IFERROR(IFERROR(VLOOKUP($A127,'K-NETT'!$A$1:$AF$37898,30,FALSE),VLOOKUP($A127,'K-Wallet'!$A$1:$M$5000,11,FALSE)),"NOT VALID")</f>
        <v>0</v>
      </c>
      <c r="AA127" s="31">
        <f t="shared" si="3"/>
        <v>0</v>
      </c>
    </row>
    <row r="128" spans="1:27" x14ac:dyDescent="0.25">
      <c r="A128" t="str">
        <f t="shared" si="2"/>
        <v>1654387551</v>
      </c>
      <c r="B128">
        <v>119</v>
      </c>
      <c r="C128">
        <v>1654387551</v>
      </c>
      <c r="D128" t="s">
        <v>42</v>
      </c>
      <c r="E128" t="s">
        <v>43</v>
      </c>
      <c r="F128">
        <v>1636650</v>
      </c>
      <c r="G128" s="2">
        <v>44108</v>
      </c>
      <c r="H128" s="3">
        <v>0.48106481481481483</v>
      </c>
      <c r="I128" t="s">
        <v>44</v>
      </c>
      <c r="J128">
        <v>-80671924701</v>
      </c>
      <c r="K128" s="4" t="s">
        <v>101</v>
      </c>
      <c r="N128" t="str">
        <f>IFERROR(IFERROR(VLOOKUP($A128,'K-NETT'!$A$1:$AF$37898,1,FALSE),VLOOKUP($A128,'K-Wallet'!$A$1:$M$5000,1,FALSE)),"NOT VALID")</f>
        <v>1654387551</v>
      </c>
      <c r="O128" t="str">
        <f>IFERROR(IFERROR(VLOOKUP($A128,'K-NETT'!$A$1:$AF$37898,11,FALSE),VLOOKUP($A128,'K-Wallet'!$A$1:$M$5000,0,FALSE)),"NOT VALID")</f>
        <v>CNE2010002552</v>
      </c>
      <c r="P128" t="str">
        <f>IFERROR(IFERROR(VLOOKUP($A128,'K-NETT'!$A$1:$AF$37898,14,FALSE),VLOOKUP($A128,'K-Wallet'!$A$1:$M$5000,8,FALSE)),"NOT VALID")</f>
        <v>IDSPCCA02288</v>
      </c>
      <c r="Q128" t="str">
        <f>IFERROR(IFERROR(VLOOKUP($A128,'K-NETT'!$A$1:$AF$37898,15,FALSE),VLOOKUP($A128,'K-Wallet'!$A$1:$M$5000,9,FALSE)),"NOT VALID")</f>
        <v>INDARTI</v>
      </c>
      <c r="R128">
        <f>IFERROR(IFERROR(VLOOKUP($A128,'K-NETT'!$A$1:$AF$37898,16,FALSE),VLOOKUP($A128,'K-Wallet'!$A$1:$M$5000,0,FALSE)),"NOT VALID")</f>
        <v>1620000</v>
      </c>
      <c r="S128">
        <f>IFERROR(IFERROR(VLOOKUP($A128,'K-NETT'!$A$1:$AF$37898,17,FALSE),VLOOKUP($A128,'K-Wallet'!$A$1:$M$5000,0,FALSE)),"NOT VALID")</f>
        <v>6650</v>
      </c>
      <c r="T128">
        <f>IFERROR(IFERROR(VLOOKUP($A128,'K-NETT'!$A$1:$AF$37898,18,FALSE),VLOOKUP($A128,'K-Wallet'!$A$1:$M$5000,0,FALSE)),"NOT VALID")</f>
        <v>10000</v>
      </c>
      <c r="U128">
        <f>IFERROR(IFERROR(VLOOKUP($A128,'K-NETT'!$A$1:$AF$37898,19,FALSE),VLOOKUP($A128,'K-Wallet'!$A$1:$M$5000,0,FALSE)),"NOT VALID")</f>
        <v>0</v>
      </c>
      <c r="V128">
        <f>IFERROR(IFERROR(VLOOKUP($A128,'K-NETT'!$A$1:$AF$37898,20,FALSE),VLOOKUP($A128,'K-Wallet'!$A$1:$M$5000,0,FALSE)),"NOT VALID")</f>
        <v>0</v>
      </c>
      <c r="W128">
        <f>IFERROR(IFERROR(VLOOKUP($A128,'K-NETT'!$A$1:$AF$37898,22,FALSE),VLOOKUP($A128,'K-Wallet'!$A$1:$M$5000,0,FALSE)),"NOT VALID")</f>
        <v>0</v>
      </c>
      <c r="X128">
        <f>IFERROR(IFERROR(VLOOKUP($A128,'K-NETT'!$A$1:$AF$37898,23,FALSE),VLOOKUP($A128,'K-Wallet'!$A$1:$M$5000,0,FALSE)),"NOT VALID")</f>
        <v>0</v>
      </c>
      <c r="Y128">
        <f>IFERROR(IFERROR(VLOOKUP($A128,'K-NETT'!$A$1:$AF$37898,26,FALSE),VLOOKUP($A128,'K-Wallet'!$A$1:$M$5000,0,FALSE)),"NOT VALID")</f>
        <v>1636650</v>
      </c>
      <c r="Z128">
        <f>IFERROR(IFERROR(VLOOKUP($A128,'K-NETT'!$A$1:$AF$37898,30,FALSE),VLOOKUP($A128,'K-Wallet'!$A$1:$M$5000,11,FALSE)),"NOT VALID")</f>
        <v>0</v>
      </c>
      <c r="AA128" s="31">
        <f t="shared" si="3"/>
        <v>0</v>
      </c>
    </row>
    <row r="129" spans="1:27" x14ac:dyDescent="0.25">
      <c r="A129" t="str">
        <f t="shared" si="2"/>
        <v>1137387518</v>
      </c>
      <c r="B129">
        <v>120</v>
      </c>
      <c r="C129">
        <v>1137387518</v>
      </c>
      <c r="D129" t="s">
        <v>42</v>
      </c>
      <c r="E129" t="s">
        <v>43</v>
      </c>
      <c r="F129">
        <v>964650</v>
      </c>
      <c r="G129" s="2">
        <v>44108</v>
      </c>
      <c r="H129" s="3">
        <v>0.48234953703703703</v>
      </c>
      <c r="I129" t="s">
        <v>44</v>
      </c>
      <c r="J129">
        <v>-80672727301</v>
      </c>
      <c r="K129" s="4" t="s">
        <v>101</v>
      </c>
      <c r="N129" t="str">
        <f>IFERROR(IFERROR(VLOOKUP($A129,'K-NETT'!$A$1:$AF$37898,1,FALSE),VLOOKUP($A129,'K-Wallet'!$A$1:$M$5000,1,FALSE)),"NOT VALID")</f>
        <v>1137387518</v>
      </c>
      <c r="O129" t="str">
        <f>IFERROR(IFERROR(VLOOKUP($A129,'K-NETT'!$A$1:$AF$37898,11,FALSE),VLOOKUP($A129,'K-Wallet'!$A$1:$M$5000,0,FALSE)),"NOT VALID")</f>
        <v>CNE2010002553</v>
      </c>
      <c r="P129" t="str">
        <f>IFERROR(IFERROR(VLOOKUP($A129,'K-NETT'!$A$1:$AF$37898,14,FALSE),VLOOKUP($A129,'K-Wallet'!$A$1:$M$5000,8,FALSE)),"NOT VALID")</f>
        <v>IDSPAAB10107</v>
      </c>
      <c r="Q129" t="str">
        <f>IFERROR(IFERROR(VLOOKUP($A129,'K-NETT'!$A$1:$AF$37898,15,FALSE),VLOOKUP($A129,'K-Wallet'!$A$1:$M$5000,9,FALSE)),"NOT VALID")</f>
        <v>SYOFNI</v>
      </c>
      <c r="R129">
        <f>IFERROR(IFERROR(VLOOKUP($A129,'K-NETT'!$A$1:$AF$37898,16,FALSE),VLOOKUP($A129,'K-Wallet'!$A$1:$M$5000,0,FALSE)),"NOT VALID")</f>
        <v>950000</v>
      </c>
      <c r="S129">
        <f>IFERROR(IFERROR(VLOOKUP($A129,'K-NETT'!$A$1:$AF$37898,17,FALSE),VLOOKUP($A129,'K-Wallet'!$A$1:$M$5000,0,FALSE)),"NOT VALID")</f>
        <v>6650</v>
      </c>
      <c r="T129">
        <f>IFERROR(IFERROR(VLOOKUP($A129,'K-NETT'!$A$1:$AF$37898,18,FALSE),VLOOKUP($A129,'K-Wallet'!$A$1:$M$5000,0,FALSE)),"NOT VALID")</f>
        <v>8000</v>
      </c>
      <c r="U129">
        <f>IFERROR(IFERROR(VLOOKUP($A129,'K-NETT'!$A$1:$AF$37898,19,FALSE),VLOOKUP($A129,'K-Wallet'!$A$1:$M$5000,0,FALSE)),"NOT VALID")</f>
        <v>0</v>
      </c>
      <c r="V129">
        <f>IFERROR(IFERROR(VLOOKUP($A129,'K-NETT'!$A$1:$AF$37898,20,FALSE),VLOOKUP($A129,'K-Wallet'!$A$1:$M$5000,0,FALSE)),"NOT VALID")</f>
        <v>0</v>
      </c>
      <c r="W129">
        <f>IFERROR(IFERROR(VLOOKUP($A129,'K-NETT'!$A$1:$AF$37898,22,FALSE),VLOOKUP($A129,'K-Wallet'!$A$1:$M$5000,0,FALSE)),"NOT VALID")</f>
        <v>0</v>
      </c>
      <c r="X129">
        <f>IFERROR(IFERROR(VLOOKUP($A129,'K-NETT'!$A$1:$AF$37898,23,FALSE),VLOOKUP($A129,'K-Wallet'!$A$1:$M$5000,0,FALSE)),"NOT VALID")</f>
        <v>0</v>
      </c>
      <c r="Y129">
        <f>IFERROR(IFERROR(VLOOKUP($A129,'K-NETT'!$A$1:$AF$37898,26,FALSE),VLOOKUP($A129,'K-Wallet'!$A$1:$M$5000,0,FALSE)),"NOT VALID")</f>
        <v>964650</v>
      </c>
      <c r="Z129">
        <f>IFERROR(IFERROR(VLOOKUP($A129,'K-NETT'!$A$1:$AF$37898,30,FALSE),VLOOKUP($A129,'K-Wallet'!$A$1:$M$5000,11,FALSE)),"NOT VALID")</f>
        <v>0</v>
      </c>
      <c r="AA129" s="31">
        <f t="shared" si="3"/>
        <v>0</v>
      </c>
    </row>
    <row r="130" spans="1:27" x14ac:dyDescent="0.25">
      <c r="A130" t="str">
        <f t="shared" si="2"/>
        <v>1286387330</v>
      </c>
      <c r="B130">
        <v>121</v>
      </c>
      <c r="C130">
        <v>1286387330</v>
      </c>
      <c r="D130" t="s">
        <v>42</v>
      </c>
      <c r="E130" t="s">
        <v>43</v>
      </c>
      <c r="F130">
        <v>227650</v>
      </c>
      <c r="G130" s="2">
        <v>44108</v>
      </c>
      <c r="H130" s="3">
        <v>0.48239583333333336</v>
      </c>
      <c r="I130" t="s">
        <v>44</v>
      </c>
      <c r="J130">
        <v>-80672550801</v>
      </c>
      <c r="K130" s="4" t="s">
        <v>101</v>
      </c>
      <c r="N130" t="str">
        <f>IFERROR(IFERROR(VLOOKUP($A130,'K-NETT'!$A$1:$AF$37898,1,FALSE),VLOOKUP($A130,'K-Wallet'!$A$1:$M$5000,1,FALSE)),"NOT VALID")</f>
        <v>1286387330</v>
      </c>
      <c r="O130" t="str">
        <f>IFERROR(IFERROR(VLOOKUP($A130,'K-NETT'!$A$1:$AF$37898,11,FALSE),VLOOKUP($A130,'K-Wallet'!$A$1:$M$5000,0,FALSE)),"NOT VALID")</f>
        <v>CNE2010002554</v>
      </c>
      <c r="P130" t="str">
        <f>IFERROR(IFERROR(VLOOKUP($A130,'K-NETT'!$A$1:$AF$37898,14,FALSE),VLOOKUP($A130,'K-Wallet'!$A$1:$M$5000,8,FALSE)),"NOT VALID")</f>
        <v>IDSPAAB43600</v>
      </c>
      <c r="Q130" t="str">
        <f>IFERROR(IFERROR(VLOOKUP($A130,'K-NETT'!$A$1:$AF$37898,15,FALSE),VLOOKUP($A130,'K-Wallet'!$A$1:$M$5000,9,FALSE)),"NOT VALID")</f>
        <v>ADIB MAGHFUR</v>
      </c>
      <c r="R130">
        <f>IFERROR(IFERROR(VLOOKUP($A130,'K-NETT'!$A$1:$AF$37898,16,FALSE),VLOOKUP($A130,'K-Wallet'!$A$1:$M$5000,0,FALSE)),"NOT VALID")</f>
        <v>213000</v>
      </c>
      <c r="S130">
        <f>IFERROR(IFERROR(VLOOKUP($A130,'K-NETT'!$A$1:$AF$37898,17,FALSE),VLOOKUP($A130,'K-Wallet'!$A$1:$M$5000,0,FALSE)),"NOT VALID")</f>
        <v>6650</v>
      </c>
      <c r="T130">
        <f>IFERROR(IFERROR(VLOOKUP($A130,'K-NETT'!$A$1:$AF$37898,18,FALSE),VLOOKUP($A130,'K-Wallet'!$A$1:$M$5000,0,FALSE)),"NOT VALID")</f>
        <v>8000</v>
      </c>
      <c r="U130">
        <f>IFERROR(IFERROR(VLOOKUP($A130,'K-NETT'!$A$1:$AF$37898,19,FALSE),VLOOKUP($A130,'K-Wallet'!$A$1:$M$5000,0,FALSE)),"NOT VALID")</f>
        <v>0</v>
      </c>
      <c r="V130">
        <f>IFERROR(IFERROR(VLOOKUP($A130,'K-NETT'!$A$1:$AF$37898,20,FALSE),VLOOKUP($A130,'K-Wallet'!$A$1:$M$5000,0,FALSE)),"NOT VALID")</f>
        <v>0</v>
      </c>
      <c r="W130">
        <f>IFERROR(IFERROR(VLOOKUP($A130,'K-NETT'!$A$1:$AF$37898,22,FALSE),VLOOKUP($A130,'K-Wallet'!$A$1:$M$5000,0,FALSE)),"NOT VALID")</f>
        <v>0</v>
      </c>
      <c r="X130">
        <f>IFERROR(IFERROR(VLOOKUP($A130,'K-NETT'!$A$1:$AF$37898,23,FALSE),VLOOKUP($A130,'K-Wallet'!$A$1:$M$5000,0,FALSE)),"NOT VALID")</f>
        <v>0</v>
      </c>
      <c r="Y130">
        <f>IFERROR(IFERROR(VLOOKUP($A130,'K-NETT'!$A$1:$AF$37898,26,FALSE),VLOOKUP($A130,'K-Wallet'!$A$1:$M$5000,0,FALSE)),"NOT VALID")</f>
        <v>227650</v>
      </c>
      <c r="Z130">
        <f>IFERROR(IFERROR(VLOOKUP($A130,'K-NETT'!$A$1:$AF$37898,30,FALSE),VLOOKUP($A130,'K-Wallet'!$A$1:$M$5000,11,FALSE)),"NOT VALID")</f>
        <v>0</v>
      </c>
      <c r="AA130" s="31">
        <f t="shared" si="3"/>
        <v>0</v>
      </c>
    </row>
    <row r="131" spans="1:27" x14ac:dyDescent="0.25">
      <c r="A131" t="str">
        <f t="shared" si="2"/>
        <v>1956687143</v>
      </c>
      <c r="B131">
        <v>122</v>
      </c>
      <c r="C131">
        <v>1956687143</v>
      </c>
      <c r="D131" t="s">
        <v>42</v>
      </c>
      <c r="E131" t="s">
        <v>43</v>
      </c>
      <c r="F131">
        <v>460650</v>
      </c>
      <c r="G131" s="2">
        <v>44108</v>
      </c>
      <c r="H131" s="3">
        <v>0.51715277777777779</v>
      </c>
      <c r="I131" t="s">
        <v>17142</v>
      </c>
      <c r="J131">
        <v>-80687391501</v>
      </c>
      <c r="K131" s="4" t="s">
        <v>101</v>
      </c>
      <c r="N131" t="str">
        <f>IFERROR(IFERROR(VLOOKUP($A131,'K-NETT'!$A$1:$AF$37898,1,FALSE),VLOOKUP($A131,'K-Wallet'!$A$1:$M$5000,1,FALSE)),"NOT VALID")</f>
        <v>1956687143</v>
      </c>
      <c r="O131" t="str">
        <f>IFERROR(IFERROR(VLOOKUP($A131,'K-NETT'!$A$1:$AF$37898,11,FALSE),VLOOKUP($A131,'K-Wallet'!$A$1:$M$5000,0,FALSE)),"NOT VALID")</f>
        <v>CNE2010002560</v>
      </c>
      <c r="P131" t="str">
        <f>IFERROR(IFERROR(VLOOKUP($A131,'K-NETT'!$A$1:$AF$37898,14,FALSE),VLOOKUP($A131,'K-Wallet'!$A$1:$M$5000,8,FALSE)),"NOT VALID")</f>
        <v>IDJKAJA04287</v>
      </c>
      <c r="Q131" t="str">
        <f>IFERROR(IFERROR(VLOOKUP($A131,'K-NETT'!$A$1:$AF$37898,15,FALSE),VLOOKUP($A131,'K-Wallet'!$A$1:$M$5000,9,FALSE)),"NOT VALID")</f>
        <v>ZUANA TURROSYIDAH</v>
      </c>
      <c r="R131">
        <f>IFERROR(IFERROR(VLOOKUP($A131,'K-NETT'!$A$1:$AF$37898,16,FALSE),VLOOKUP($A131,'K-Wallet'!$A$1:$M$5000,0,FALSE)),"NOT VALID")</f>
        <v>430000</v>
      </c>
      <c r="S131">
        <f>IFERROR(IFERROR(VLOOKUP($A131,'K-NETT'!$A$1:$AF$37898,17,FALSE),VLOOKUP($A131,'K-Wallet'!$A$1:$M$5000,0,FALSE)),"NOT VALID")</f>
        <v>6650</v>
      </c>
      <c r="T131">
        <f>IFERROR(IFERROR(VLOOKUP($A131,'K-NETT'!$A$1:$AF$37898,18,FALSE),VLOOKUP($A131,'K-Wallet'!$A$1:$M$5000,0,FALSE)),"NOT VALID")</f>
        <v>24000</v>
      </c>
      <c r="U131">
        <f>IFERROR(IFERROR(VLOOKUP($A131,'K-NETT'!$A$1:$AF$37898,19,FALSE),VLOOKUP($A131,'K-Wallet'!$A$1:$M$5000,0,FALSE)),"NOT VALID")</f>
        <v>0</v>
      </c>
      <c r="V131">
        <f>IFERROR(IFERROR(VLOOKUP($A131,'K-NETT'!$A$1:$AF$37898,20,FALSE),VLOOKUP($A131,'K-Wallet'!$A$1:$M$5000,0,FALSE)),"NOT VALID")</f>
        <v>0</v>
      </c>
      <c r="W131">
        <f>IFERROR(IFERROR(VLOOKUP($A131,'K-NETT'!$A$1:$AF$37898,22,FALSE),VLOOKUP($A131,'K-Wallet'!$A$1:$M$5000,0,FALSE)),"NOT VALID")</f>
        <v>0</v>
      </c>
      <c r="X131">
        <f>IFERROR(IFERROR(VLOOKUP($A131,'K-NETT'!$A$1:$AF$37898,23,FALSE),VLOOKUP($A131,'K-Wallet'!$A$1:$M$5000,0,FALSE)),"NOT VALID")</f>
        <v>0</v>
      </c>
      <c r="Y131">
        <f>IFERROR(IFERROR(VLOOKUP($A131,'K-NETT'!$A$1:$AF$37898,26,FALSE),VLOOKUP($A131,'K-Wallet'!$A$1:$M$5000,0,FALSE)),"NOT VALID")</f>
        <v>460650</v>
      </c>
      <c r="Z131">
        <f>IFERROR(IFERROR(VLOOKUP($A131,'K-NETT'!$A$1:$AF$37898,30,FALSE),VLOOKUP($A131,'K-Wallet'!$A$1:$M$5000,11,FALSE)),"NOT VALID")</f>
        <v>0</v>
      </c>
      <c r="AA131" s="31">
        <f t="shared" si="3"/>
        <v>0</v>
      </c>
    </row>
    <row r="132" spans="1:27" x14ac:dyDescent="0.25">
      <c r="A132" t="str">
        <f t="shared" si="2"/>
        <v>1275987235</v>
      </c>
      <c r="B132">
        <v>123</v>
      </c>
      <c r="C132">
        <v>1275987235</v>
      </c>
      <c r="D132" t="s">
        <v>42</v>
      </c>
      <c r="E132" t="s">
        <v>43</v>
      </c>
      <c r="F132">
        <v>164650</v>
      </c>
      <c r="G132" s="2">
        <v>44108</v>
      </c>
      <c r="H132" s="3">
        <v>0.52347222222222223</v>
      </c>
      <c r="I132" t="s">
        <v>44</v>
      </c>
      <c r="J132">
        <v>-80690099201</v>
      </c>
      <c r="K132" s="4" t="s">
        <v>101</v>
      </c>
      <c r="N132" t="str">
        <f>IFERROR(IFERROR(VLOOKUP($A132,'K-NETT'!$A$1:$AF$37898,1,FALSE),VLOOKUP($A132,'K-Wallet'!$A$1:$M$5000,1,FALSE)),"NOT VALID")</f>
        <v>1275987235</v>
      </c>
      <c r="O132" t="str">
        <f>IFERROR(IFERROR(VLOOKUP($A132,'K-NETT'!$A$1:$AF$37898,11,FALSE),VLOOKUP($A132,'K-Wallet'!$A$1:$M$5000,0,FALSE)),"NOT VALID")</f>
        <v>CNE2010002564</v>
      </c>
      <c r="P132" t="str">
        <f>IFERROR(IFERROR(VLOOKUP($A132,'K-NETT'!$A$1:$AF$37898,14,FALSE),VLOOKUP($A132,'K-Wallet'!$A$1:$M$5000,8,FALSE)),"NOT VALID")</f>
        <v>IDJKAMA05122</v>
      </c>
      <c r="Q132" t="str">
        <f>IFERROR(IFERROR(VLOOKUP($A132,'K-NETT'!$A$1:$AF$37898,15,FALSE),VLOOKUP($A132,'K-Wallet'!$A$1:$M$5000,9,FALSE)),"NOT VALID")</f>
        <v>RIZKY EKA PERTIWI</v>
      </c>
      <c r="R132">
        <f>IFERROR(IFERROR(VLOOKUP($A132,'K-NETT'!$A$1:$AF$37898,16,FALSE),VLOOKUP($A132,'K-Wallet'!$A$1:$M$5000,0,FALSE)),"NOT VALID")</f>
        <v>150000</v>
      </c>
      <c r="S132">
        <f>IFERROR(IFERROR(VLOOKUP($A132,'K-NETT'!$A$1:$AF$37898,17,FALSE),VLOOKUP($A132,'K-Wallet'!$A$1:$M$5000,0,FALSE)),"NOT VALID")</f>
        <v>6650</v>
      </c>
      <c r="T132">
        <f>IFERROR(IFERROR(VLOOKUP($A132,'K-NETT'!$A$1:$AF$37898,18,FALSE),VLOOKUP($A132,'K-Wallet'!$A$1:$M$5000,0,FALSE)),"NOT VALID")</f>
        <v>8000</v>
      </c>
      <c r="U132">
        <f>IFERROR(IFERROR(VLOOKUP($A132,'K-NETT'!$A$1:$AF$37898,19,FALSE),VLOOKUP($A132,'K-Wallet'!$A$1:$M$5000,0,FALSE)),"NOT VALID")</f>
        <v>0</v>
      </c>
      <c r="V132">
        <f>IFERROR(IFERROR(VLOOKUP($A132,'K-NETT'!$A$1:$AF$37898,20,FALSE),VLOOKUP($A132,'K-Wallet'!$A$1:$M$5000,0,FALSE)),"NOT VALID")</f>
        <v>0</v>
      </c>
      <c r="W132">
        <f>IFERROR(IFERROR(VLOOKUP($A132,'K-NETT'!$A$1:$AF$37898,22,FALSE),VLOOKUP($A132,'K-Wallet'!$A$1:$M$5000,0,FALSE)),"NOT VALID")</f>
        <v>0</v>
      </c>
      <c r="X132">
        <f>IFERROR(IFERROR(VLOOKUP($A132,'K-NETT'!$A$1:$AF$37898,23,FALSE),VLOOKUP($A132,'K-Wallet'!$A$1:$M$5000,0,FALSE)),"NOT VALID")</f>
        <v>0</v>
      </c>
      <c r="Y132">
        <f>IFERROR(IFERROR(VLOOKUP($A132,'K-NETT'!$A$1:$AF$37898,26,FALSE),VLOOKUP($A132,'K-Wallet'!$A$1:$M$5000,0,FALSE)),"NOT VALID")</f>
        <v>164650</v>
      </c>
      <c r="Z132">
        <f>IFERROR(IFERROR(VLOOKUP($A132,'K-NETT'!$A$1:$AF$37898,30,FALSE),VLOOKUP($A132,'K-Wallet'!$A$1:$M$5000,11,FALSE)),"NOT VALID")</f>
        <v>0</v>
      </c>
      <c r="AA132" s="31">
        <f t="shared" si="3"/>
        <v>0</v>
      </c>
    </row>
    <row r="133" spans="1:27" x14ac:dyDescent="0.25">
      <c r="A133" t="str">
        <f t="shared" si="2"/>
        <v>1295987476</v>
      </c>
      <c r="B133">
        <v>124</v>
      </c>
      <c r="C133">
        <v>1295987476</v>
      </c>
      <c r="D133" t="s">
        <v>42</v>
      </c>
      <c r="E133" t="s">
        <v>43</v>
      </c>
      <c r="F133">
        <v>968650</v>
      </c>
      <c r="G133" s="2">
        <v>44108</v>
      </c>
      <c r="H133" s="3">
        <v>0.52385416666666662</v>
      </c>
      <c r="I133" t="s">
        <v>44</v>
      </c>
      <c r="J133">
        <v>-80690291201</v>
      </c>
      <c r="K133" s="4" t="s">
        <v>101</v>
      </c>
      <c r="N133" t="str">
        <f>IFERROR(IFERROR(VLOOKUP($A133,'K-NETT'!$A$1:$AF$37898,1,FALSE),VLOOKUP($A133,'K-Wallet'!$A$1:$M$5000,1,FALSE)),"NOT VALID")</f>
        <v>1295987476</v>
      </c>
      <c r="O133" t="str">
        <f>IFERROR(IFERROR(VLOOKUP($A133,'K-NETT'!$A$1:$AF$37898,11,FALSE),VLOOKUP($A133,'K-Wallet'!$A$1:$M$5000,0,FALSE)),"NOT VALID")</f>
        <v>CNE2010002565</v>
      </c>
      <c r="P133" t="str">
        <f>IFERROR(IFERROR(VLOOKUP($A133,'K-NETT'!$A$1:$AF$37898,14,FALSE),VLOOKUP($A133,'K-Wallet'!$A$1:$M$5000,8,FALSE)),"NOT VALID")</f>
        <v>IDMNADA05313</v>
      </c>
      <c r="Q133" t="str">
        <f>IFERROR(IFERROR(VLOOKUP($A133,'K-NETT'!$A$1:$AF$37898,15,FALSE),VLOOKUP($A133,'K-Wallet'!$A$1:$M$5000,9,FALSE)),"NOT VALID")</f>
        <v>ROMAKASIHTA SINAGA</v>
      </c>
      <c r="R133">
        <f>IFERROR(IFERROR(VLOOKUP($A133,'K-NETT'!$A$1:$AF$37898,16,FALSE),VLOOKUP($A133,'K-Wallet'!$A$1:$M$5000,0,FALSE)),"NOT VALID")</f>
        <v>950000</v>
      </c>
      <c r="S133">
        <f>IFERROR(IFERROR(VLOOKUP($A133,'K-NETT'!$A$1:$AF$37898,17,FALSE),VLOOKUP($A133,'K-Wallet'!$A$1:$M$5000,0,FALSE)),"NOT VALID")</f>
        <v>6650</v>
      </c>
      <c r="T133">
        <f>IFERROR(IFERROR(VLOOKUP($A133,'K-NETT'!$A$1:$AF$37898,18,FALSE),VLOOKUP($A133,'K-Wallet'!$A$1:$M$5000,0,FALSE)),"NOT VALID")</f>
        <v>12000</v>
      </c>
      <c r="U133">
        <f>IFERROR(IFERROR(VLOOKUP($A133,'K-NETT'!$A$1:$AF$37898,19,FALSE),VLOOKUP($A133,'K-Wallet'!$A$1:$M$5000,0,FALSE)),"NOT VALID")</f>
        <v>0</v>
      </c>
      <c r="V133">
        <f>IFERROR(IFERROR(VLOOKUP($A133,'K-NETT'!$A$1:$AF$37898,20,FALSE),VLOOKUP($A133,'K-Wallet'!$A$1:$M$5000,0,FALSE)),"NOT VALID")</f>
        <v>0</v>
      </c>
      <c r="W133">
        <f>IFERROR(IFERROR(VLOOKUP($A133,'K-NETT'!$A$1:$AF$37898,22,FALSE),VLOOKUP($A133,'K-Wallet'!$A$1:$M$5000,0,FALSE)),"NOT VALID")</f>
        <v>0</v>
      </c>
      <c r="X133">
        <f>IFERROR(IFERROR(VLOOKUP($A133,'K-NETT'!$A$1:$AF$37898,23,FALSE),VLOOKUP($A133,'K-Wallet'!$A$1:$M$5000,0,FALSE)),"NOT VALID")</f>
        <v>0</v>
      </c>
      <c r="Y133">
        <f>IFERROR(IFERROR(VLOOKUP($A133,'K-NETT'!$A$1:$AF$37898,26,FALSE),VLOOKUP($A133,'K-Wallet'!$A$1:$M$5000,0,FALSE)),"NOT VALID")</f>
        <v>968650</v>
      </c>
      <c r="Z133">
        <f>IFERROR(IFERROR(VLOOKUP($A133,'K-NETT'!$A$1:$AF$37898,30,FALSE),VLOOKUP($A133,'K-Wallet'!$A$1:$M$5000,11,FALSE)),"NOT VALID")</f>
        <v>0</v>
      </c>
      <c r="AA133" s="31">
        <f t="shared" si="3"/>
        <v>0</v>
      </c>
    </row>
    <row r="134" spans="1:27" x14ac:dyDescent="0.25">
      <c r="A134" t="str">
        <f t="shared" si="2"/>
        <v>119035996</v>
      </c>
      <c r="B134">
        <v>125</v>
      </c>
      <c r="C134">
        <v>119035996</v>
      </c>
      <c r="D134" t="s">
        <v>783</v>
      </c>
      <c r="E134" t="s">
        <v>43</v>
      </c>
      <c r="F134">
        <v>2000000</v>
      </c>
      <c r="G134" s="2">
        <v>44108</v>
      </c>
      <c r="H134" s="3">
        <v>0.5326157407407407</v>
      </c>
      <c r="I134" t="s">
        <v>44</v>
      </c>
      <c r="J134">
        <v>-80693867701</v>
      </c>
      <c r="K134" s="4" t="s">
        <v>101</v>
      </c>
      <c r="N134" t="str">
        <f>IFERROR(IFERROR(VLOOKUP($A134,'K-NETT'!$A$1:$AF$37898,1,FALSE),VLOOKUP($A134,'K-Wallet'!$A$1:$M$5000,1,FALSE)),"NOT VALID")</f>
        <v>119035996</v>
      </c>
      <c r="O134" t="str">
        <f>IFERROR(IFERROR(VLOOKUP($A134,'K-NETT'!$A$1:$AF$37898,11,FALSE),VLOOKUP($A134,'K-Wallet'!$A$1:$M$5000,0,FALSE)),"NOT VALID")</f>
        <v>NOT VALID</v>
      </c>
      <c r="P134" t="str">
        <f>IFERROR(IFERROR(VLOOKUP($A134,'K-NETT'!$A$1:$AF$37898,14,FALSE),VLOOKUP($A134,'K-Wallet'!$A$1:$M$5000,8,FALSE)),"NOT VALID")</f>
        <v>IDSUAHA05290</v>
      </c>
      <c r="Q134" t="str">
        <f>IFERROR(IFERROR(VLOOKUP($A134,'K-NETT'!$A$1:$AF$37898,15,FALSE),VLOOKUP($A134,'K-Wallet'!$A$1:$M$5000,9,FALSE)),"NOT VALID")</f>
        <v>RAHMAT PRADANA</v>
      </c>
      <c r="R134" t="str">
        <f>IFERROR(IFERROR(VLOOKUP($A134,'K-NETT'!$A$1:$AF$37898,16,FALSE),VLOOKUP($A134,'K-Wallet'!$A$1:$M$5000,0,FALSE)),"NOT VALID")</f>
        <v>NOT VALID</v>
      </c>
      <c r="S134" t="str">
        <f>IFERROR(IFERROR(VLOOKUP($A134,'K-NETT'!$A$1:$AF$37898,17,FALSE),VLOOKUP($A134,'K-Wallet'!$A$1:$M$5000,0,FALSE)),"NOT VALID")</f>
        <v>NOT VALID</v>
      </c>
      <c r="T134" t="str">
        <f>IFERROR(IFERROR(VLOOKUP($A134,'K-NETT'!$A$1:$AF$37898,18,FALSE),VLOOKUP($A134,'K-Wallet'!$A$1:$M$5000,0,FALSE)),"NOT VALID")</f>
        <v>NOT VALID</v>
      </c>
      <c r="U134" t="str">
        <f>IFERROR(IFERROR(VLOOKUP($A134,'K-NETT'!$A$1:$AF$37898,19,FALSE),VLOOKUP($A134,'K-Wallet'!$A$1:$M$5000,0,FALSE)),"NOT VALID")</f>
        <v>NOT VALID</v>
      </c>
      <c r="V134" t="str">
        <f>IFERROR(IFERROR(VLOOKUP($A134,'K-NETT'!$A$1:$AF$37898,20,FALSE),VLOOKUP($A134,'K-Wallet'!$A$1:$M$5000,0,FALSE)),"NOT VALID")</f>
        <v>NOT VALID</v>
      </c>
      <c r="W134" t="str">
        <f>IFERROR(IFERROR(VLOOKUP($A134,'K-NETT'!$A$1:$AF$37898,22,FALSE),VLOOKUP($A134,'K-Wallet'!$A$1:$M$5000,0,FALSE)),"NOT VALID")</f>
        <v>NOT VALID</v>
      </c>
      <c r="X134" t="str">
        <f>IFERROR(IFERROR(VLOOKUP($A134,'K-NETT'!$A$1:$AF$37898,23,FALSE),VLOOKUP($A134,'K-Wallet'!$A$1:$M$5000,0,FALSE)),"NOT VALID")</f>
        <v>NOT VALID</v>
      </c>
      <c r="Y134" t="str">
        <f>IFERROR(IFERROR(VLOOKUP($A134,'K-NETT'!$A$1:$AF$37898,26,FALSE),VLOOKUP($A134,'K-Wallet'!$A$1:$M$5000,0,FALSE)),"NOT VALID")</f>
        <v>NOT VALID</v>
      </c>
      <c r="Z134" t="str">
        <f>IFERROR(IFERROR(VLOOKUP($A134,'K-NETT'!$A$1:$AF$37898,30,FALSE),VLOOKUP($A134,'K-Wallet'!$A$1:$M$5000,11,FALSE)),"NOT VALID")</f>
        <v xml:space="preserve"> TOP UP K-WALLET</v>
      </c>
      <c r="AA134" s="31" t="e">
        <f t="shared" si="3"/>
        <v>#VALUE!</v>
      </c>
    </row>
    <row r="135" spans="1:27" x14ac:dyDescent="0.25">
      <c r="A135" t="str">
        <f t="shared" si="2"/>
        <v>1752097656</v>
      </c>
      <c r="B135">
        <v>126</v>
      </c>
      <c r="C135">
        <v>1752097656</v>
      </c>
      <c r="D135" t="s">
        <v>42</v>
      </c>
      <c r="E135" t="s">
        <v>43</v>
      </c>
      <c r="F135">
        <v>456650</v>
      </c>
      <c r="G135" s="2">
        <v>44108</v>
      </c>
      <c r="H135" s="3">
        <v>0.53273148148148153</v>
      </c>
      <c r="I135" t="s">
        <v>44</v>
      </c>
      <c r="J135">
        <v>-80693744901</v>
      </c>
      <c r="K135" s="4" t="s">
        <v>101</v>
      </c>
      <c r="N135" t="str">
        <f>IFERROR(IFERROR(VLOOKUP($A135,'K-NETT'!$A$1:$AF$37898,1,FALSE),VLOOKUP($A135,'K-Wallet'!$A$1:$M$5000,1,FALSE)),"NOT VALID")</f>
        <v>1752097656</v>
      </c>
      <c r="O135" t="str">
        <f>IFERROR(IFERROR(VLOOKUP($A135,'K-NETT'!$A$1:$AF$37898,11,FALSE),VLOOKUP($A135,'K-Wallet'!$A$1:$M$5000,0,FALSE)),"NOT VALID")</f>
        <v>CNE2010002566</v>
      </c>
      <c r="P135" t="str">
        <f>IFERROR(IFERROR(VLOOKUP($A135,'K-NETT'!$A$1:$AF$37898,14,FALSE),VLOOKUP($A135,'K-Wallet'!$A$1:$M$5000,8,FALSE)),"NOT VALID")</f>
        <v>IDJTAYA01708</v>
      </c>
      <c r="Q135" t="str">
        <f>IFERROR(IFERROR(VLOOKUP($A135,'K-NETT'!$A$1:$AF$37898,15,FALSE),VLOOKUP($A135,'K-Wallet'!$A$1:$M$5000,9,FALSE)),"NOT VALID")</f>
        <v>TAM SUNARJO</v>
      </c>
      <c r="R135">
        <f>IFERROR(IFERROR(VLOOKUP($A135,'K-NETT'!$A$1:$AF$37898,16,FALSE),VLOOKUP($A135,'K-Wallet'!$A$1:$M$5000,0,FALSE)),"NOT VALID")</f>
        <v>440000</v>
      </c>
      <c r="S135">
        <f>IFERROR(IFERROR(VLOOKUP($A135,'K-NETT'!$A$1:$AF$37898,17,FALSE),VLOOKUP($A135,'K-Wallet'!$A$1:$M$5000,0,FALSE)),"NOT VALID")</f>
        <v>6650</v>
      </c>
      <c r="T135">
        <f>IFERROR(IFERROR(VLOOKUP($A135,'K-NETT'!$A$1:$AF$37898,18,FALSE),VLOOKUP($A135,'K-Wallet'!$A$1:$M$5000,0,FALSE)),"NOT VALID")</f>
        <v>10000</v>
      </c>
      <c r="U135">
        <f>IFERROR(IFERROR(VLOOKUP($A135,'K-NETT'!$A$1:$AF$37898,19,FALSE),VLOOKUP($A135,'K-Wallet'!$A$1:$M$5000,0,FALSE)),"NOT VALID")</f>
        <v>0</v>
      </c>
      <c r="V135">
        <f>IFERROR(IFERROR(VLOOKUP($A135,'K-NETT'!$A$1:$AF$37898,20,FALSE),VLOOKUP($A135,'K-Wallet'!$A$1:$M$5000,0,FALSE)),"NOT VALID")</f>
        <v>0</v>
      </c>
      <c r="W135">
        <f>IFERROR(IFERROR(VLOOKUP($A135,'K-NETT'!$A$1:$AF$37898,22,FALSE),VLOOKUP($A135,'K-Wallet'!$A$1:$M$5000,0,FALSE)),"NOT VALID")</f>
        <v>0</v>
      </c>
      <c r="X135">
        <f>IFERROR(IFERROR(VLOOKUP($A135,'K-NETT'!$A$1:$AF$37898,23,FALSE),VLOOKUP($A135,'K-Wallet'!$A$1:$M$5000,0,FALSE)),"NOT VALID")</f>
        <v>0</v>
      </c>
      <c r="Y135">
        <f>IFERROR(IFERROR(VLOOKUP($A135,'K-NETT'!$A$1:$AF$37898,26,FALSE),VLOOKUP($A135,'K-Wallet'!$A$1:$M$5000,0,FALSE)),"NOT VALID")</f>
        <v>456650</v>
      </c>
      <c r="Z135">
        <f>IFERROR(IFERROR(VLOOKUP($A135,'K-NETT'!$A$1:$AF$37898,30,FALSE),VLOOKUP($A135,'K-Wallet'!$A$1:$M$5000,11,FALSE)),"NOT VALID")</f>
        <v>0</v>
      </c>
      <c r="AA135" s="31">
        <f t="shared" si="3"/>
        <v>0</v>
      </c>
    </row>
    <row r="136" spans="1:27" x14ac:dyDescent="0.25">
      <c r="A136" t="str">
        <f t="shared" si="2"/>
        <v>1591197491</v>
      </c>
      <c r="B136">
        <v>127</v>
      </c>
      <c r="C136">
        <v>1591197491</v>
      </c>
      <c r="D136" t="s">
        <v>42</v>
      </c>
      <c r="E136" t="s">
        <v>43</v>
      </c>
      <c r="F136">
        <v>966650</v>
      </c>
      <c r="G136" s="2">
        <v>44108</v>
      </c>
      <c r="H136" s="3">
        <v>0.54283564814814811</v>
      </c>
      <c r="I136" t="s">
        <v>44</v>
      </c>
      <c r="J136">
        <v>-80697908301</v>
      </c>
      <c r="K136" s="4" t="s">
        <v>101</v>
      </c>
      <c r="N136" t="str">
        <f>IFERROR(IFERROR(VLOOKUP($A136,'K-NETT'!$A$1:$AF$37898,1,FALSE),VLOOKUP($A136,'K-Wallet'!$A$1:$M$5000,1,FALSE)),"NOT VALID")</f>
        <v>1591197491</v>
      </c>
      <c r="O136" t="str">
        <f>IFERROR(IFERROR(VLOOKUP($A136,'K-NETT'!$A$1:$AF$37898,11,FALSE),VLOOKUP($A136,'K-Wallet'!$A$1:$M$5000,0,FALSE)),"NOT VALID")</f>
        <v>CNE2010002570</v>
      </c>
      <c r="P136" t="str">
        <f>IFERROR(IFERROR(VLOOKUP($A136,'K-NETT'!$A$1:$AF$37898,14,FALSE),VLOOKUP($A136,'K-Wallet'!$A$1:$M$5000,8,FALSE)),"NOT VALID")</f>
        <v>IDJTID008453AT</v>
      </c>
      <c r="Q136" t="str">
        <f>IFERROR(IFERROR(VLOOKUP($A136,'K-NETT'!$A$1:$AF$37898,15,FALSE),VLOOKUP($A136,'K-Wallet'!$A$1:$M$5000,9,FALSE)),"NOT VALID")</f>
        <v>BEATRIX MARTA</v>
      </c>
      <c r="R136">
        <f>IFERROR(IFERROR(VLOOKUP($A136,'K-NETT'!$A$1:$AF$37898,16,FALSE),VLOOKUP($A136,'K-Wallet'!$A$1:$M$5000,0,FALSE)),"NOT VALID")</f>
        <v>950000</v>
      </c>
      <c r="S136">
        <f>IFERROR(IFERROR(VLOOKUP($A136,'K-NETT'!$A$1:$AF$37898,17,FALSE),VLOOKUP($A136,'K-Wallet'!$A$1:$M$5000,0,FALSE)),"NOT VALID")</f>
        <v>6650</v>
      </c>
      <c r="T136">
        <f>IFERROR(IFERROR(VLOOKUP($A136,'K-NETT'!$A$1:$AF$37898,18,FALSE),VLOOKUP($A136,'K-Wallet'!$A$1:$M$5000,0,FALSE)),"NOT VALID")</f>
        <v>10000</v>
      </c>
      <c r="U136">
        <f>IFERROR(IFERROR(VLOOKUP($A136,'K-NETT'!$A$1:$AF$37898,19,FALSE),VLOOKUP($A136,'K-Wallet'!$A$1:$M$5000,0,FALSE)),"NOT VALID")</f>
        <v>0</v>
      </c>
      <c r="V136">
        <f>IFERROR(IFERROR(VLOOKUP($A136,'K-NETT'!$A$1:$AF$37898,20,FALSE),VLOOKUP($A136,'K-Wallet'!$A$1:$M$5000,0,FALSE)),"NOT VALID")</f>
        <v>0</v>
      </c>
      <c r="W136">
        <f>IFERROR(IFERROR(VLOOKUP($A136,'K-NETT'!$A$1:$AF$37898,22,FALSE),VLOOKUP($A136,'K-Wallet'!$A$1:$M$5000,0,FALSE)),"NOT VALID")</f>
        <v>0</v>
      </c>
      <c r="X136">
        <f>IFERROR(IFERROR(VLOOKUP($A136,'K-NETT'!$A$1:$AF$37898,23,FALSE),VLOOKUP($A136,'K-Wallet'!$A$1:$M$5000,0,FALSE)),"NOT VALID")</f>
        <v>0</v>
      </c>
      <c r="Y136">
        <f>IFERROR(IFERROR(VLOOKUP($A136,'K-NETT'!$A$1:$AF$37898,26,FALSE),VLOOKUP($A136,'K-Wallet'!$A$1:$M$5000,0,FALSE)),"NOT VALID")</f>
        <v>966650</v>
      </c>
      <c r="Z136">
        <f>IFERROR(IFERROR(VLOOKUP($A136,'K-NETT'!$A$1:$AF$37898,30,FALSE),VLOOKUP($A136,'K-Wallet'!$A$1:$M$5000,11,FALSE)),"NOT VALID")</f>
        <v>0</v>
      </c>
      <c r="AA136" s="31">
        <f t="shared" si="3"/>
        <v>0</v>
      </c>
    </row>
    <row r="137" spans="1:27" x14ac:dyDescent="0.25">
      <c r="A137" t="str">
        <f t="shared" si="2"/>
        <v>1719397662</v>
      </c>
      <c r="B137">
        <v>128</v>
      </c>
      <c r="C137">
        <v>1719397662</v>
      </c>
      <c r="D137" t="s">
        <v>42</v>
      </c>
      <c r="E137" t="s">
        <v>43</v>
      </c>
      <c r="F137">
        <v>956650</v>
      </c>
      <c r="G137" s="2">
        <v>44108</v>
      </c>
      <c r="H137" s="3">
        <v>0.57438657407407401</v>
      </c>
      <c r="I137" t="s">
        <v>44</v>
      </c>
      <c r="J137">
        <v>-80710545401</v>
      </c>
      <c r="K137" s="4" t="s">
        <v>101</v>
      </c>
      <c r="N137" t="str">
        <f>IFERROR(IFERROR(VLOOKUP($A137,'K-NETT'!$A$1:$AF$37898,1,FALSE),VLOOKUP($A137,'K-Wallet'!$A$1:$M$5000,1,FALSE)),"NOT VALID")</f>
        <v>1719397662</v>
      </c>
      <c r="O137" t="str">
        <f>IFERROR(IFERROR(VLOOKUP($A137,'K-NETT'!$A$1:$AF$37898,11,FALSE),VLOOKUP($A137,'K-Wallet'!$A$1:$M$5000,0,FALSE)),"NOT VALID")</f>
        <v>CNE2010002577</v>
      </c>
      <c r="P137" t="str">
        <f>IFERROR(IFERROR(VLOOKUP($A137,'K-NETT'!$A$1:$AF$37898,14,FALSE),VLOOKUP($A137,'K-Wallet'!$A$1:$M$5000,8,FALSE)),"NOT VALID")</f>
        <v>IDSPAAB09348</v>
      </c>
      <c r="Q137" t="str">
        <f>IFERROR(IFERROR(VLOOKUP($A137,'K-NETT'!$A$1:$AF$37898,15,FALSE),VLOOKUP($A137,'K-Wallet'!$A$1:$M$5000,9,FALSE)),"NOT VALID")</f>
        <v>YANTY</v>
      </c>
      <c r="R137">
        <f>IFERROR(IFERROR(VLOOKUP($A137,'K-NETT'!$A$1:$AF$37898,16,FALSE),VLOOKUP($A137,'K-Wallet'!$A$1:$M$5000,0,FALSE)),"NOT VALID")</f>
        <v>950000</v>
      </c>
      <c r="S137">
        <f>IFERROR(IFERROR(VLOOKUP($A137,'K-NETT'!$A$1:$AF$37898,17,FALSE),VLOOKUP($A137,'K-Wallet'!$A$1:$M$5000,0,FALSE)),"NOT VALID")</f>
        <v>6650</v>
      </c>
      <c r="T137">
        <f>IFERROR(IFERROR(VLOOKUP($A137,'K-NETT'!$A$1:$AF$37898,18,FALSE),VLOOKUP($A137,'K-Wallet'!$A$1:$M$5000,0,FALSE)),"NOT VALID")</f>
        <v>0</v>
      </c>
      <c r="U137">
        <f>IFERROR(IFERROR(VLOOKUP($A137,'K-NETT'!$A$1:$AF$37898,19,FALSE),VLOOKUP($A137,'K-Wallet'!$A$1:$M$5000,0,FALSE)),"NOT VALID")</f>
        <v>0</v>
      </c>
      <c r="V137">
        <f>IFERROR(IFERROR(VLOOKUP($A137,'K-NETT'!$A$1:$AF$37898,20,FALSE),VLOOKUP($A137,'K-Wallet'!$A$1:$M$5000,0,FALSE)),"NOT VALID")</f>
        <v>0</v>
      </c>
      <c r="W137">
        <f>IFERROR(IFERROR(VLOOKUP($A137,'K-NETT'!$A$1:$AF$37898,22,FALSE),VLOOKUP($A137,'K-Wallet'!$A$1:$M$5000,0,FALSE)),"NOT VALID")</f>
        <v>0</v>
      </c>
      <c r="X137">
        <f>IFERROR(IFERROR(VLOOKUP($A137,'K-NETT'!$A$1:$AF$37898,23,FALSE),VLOOKUP($A137,'K-Wallet'!$A$1:$M$5000,0,FALSE)),"NOT VALID")</f>
        <v>0</v>
      </c>
      <c r="Y137">
        <f>IFERROR(IFERROR(VLOOKUP($A137,'K-NETT'!$A$1:$AF$37898,26,FALSE),VLOOKUP($A137,'K-Wallet'!$A$1:$M$5000,0,FALSE)),"NOT VALID")</f>
        <v>956650</v>
      </c>
      <c r="Z137">
        <f>IFERROR(IFERROR(VLOOKUP($A137,'K-NETT'!$A$1:$AF$37898,30,FALSE),VLOOKUP($A137,'K-Wallet'!$A$1:$M$5000,11,FALSE)),"NOT VALID")</f>
        <v>0</v>
      </c>
      <c r="AA137" s="31">
        <f t="shared" si="3"/>
        <v>0</v>
      </c>
    </row>
    <row r="138" spans="1:27" x14ac:dyDescent="0.25">
      <c r="A138" t="str">
        <f t="shared" si="2"/>
        <v>1325497161</v>
      </c>
      <c r="B138">
        <v>129</v>
      </c>
      <c r="C138">
        <v>1325497161</v>
      </c>
      <c r="D138" t="s">
        <v>42</v>
      </c>
      <c r="E138" t="s">
        <v>43</v>
      </c>
      <c r="F138">
        <v>636650</v>
      </c>
      <c r="G138" s="2">
        <v>44108</v>
      </c>
      <c r="H138" s="3">
        <v>0.58150462962962968</v>
      </c>
      <c r="I138" t="s">
        <v>44</v>
      </c>
      <c r="J138">
        <v>-80713300201</v>
      </c>
      <c r="K138" s="4" t="s">
        <v>101</v>
      </c>
      <c r="N138" t="str">
        <f>IFERROR(IFERROR(VLOOKUP($A138,'K-NETT'!$A$1:$AF$37898,1,FALSE),VLOOKUP($A138,'K-Wallet'!$A$1:$M$5000,1,FALSE)),"NOT VALID")</f>
        <v>1325497161</v>
      </c>
      <c r="O138" t="str">
        <f>IFERROR(IFERROR(VLOOKUP($A138,'K-NETT'!$A$1:$AF$37898,11,FALSE),VLOOKUP($A138,'K-Wallet'!$A$1:$M$5000,0,FALSE)),"NOT VALID")</f>
        <v>CNE2010002580</v>
      </c>
      <c r="P138" t="str">
        <f>IFERROR(IFERROR(VLOOKUP($A138,'K-NETT'!$A$1:$AF$37898,14,FALSE),VLOOKUP($A138,'K-Wallet'!$A$1:$M$5000,8,FALSE)),"NOT VALID")</f>
        <v>IDPABOA02024</v>
      </c>
      <c r="Q138" t="str">
        <f>IFERROR(IFERROR(VLOOKUP($A138,'K-NETT'!$A$1:$AF$37898,15,FALSE),VLOOKUP($A138,'K-Wallet'!$A$1:$M$5000,9,FALSE)),"NOT VALID")</f>
        <v>HARTUTIK</v>
      </c>
      <c r="R138">
        <f>IFERROR(IFERROR(VLOOKUP($A138,'K-NETT'!$A$1:$AF$37898,16,FALSE),VLOOKUP($A138,'K-Wallet'!$A$1:$M$5000,0,FALSE)),"NOT VALID")</f>
        <v>620000</v>
      </c>
      <c r="S138">
        <f>IFERROR(IFERROR(VLOOKUP($A138,'K-NETT'!$A$1:$AF$37898,17,FALSE),VLOOKUP($A138,'K-Wallet'!$A$1:$M$5000,0,FALSE)),"NOT VALID")</f>
        <v>6650</v>
      </c>
      <c r="T138">
        <f>IFERROR(IFERROR(VLOOKUP($A138,'K-NETT'!$A$1:$AF$37898,18,FALSE),VLOOKUP($A138,'K-Wallet'!$A$1:$M$5000,0,FALSE)),"NOT VALID")</f>
        <v>10000</v>
      </c>
      <c r="U138">
        <f>IFERROR(IFERROR(VLOOKUP($A138,'K-NETT'!$A$1:$AF$37898,19,FALSE),VLOOKUP($A138,'K-Wallet'!$A$1:$M$5000,0,FALSE)),"NOT VALID")</f>
        <v>0</v>
      </c>
      <c r="V138">
        <f>IFERROR(IFERROR(VLOOKUP($A138,'K-NETT'!$A$1:$AF$37898,20,FALSE),VLOOKUP($A138,'K-Wallet'!$A$1:$M$5000,0,FALSE)),"NOT VALID")</f>
        <v>0</v>
      </c>
      <c r="W138">
        <f>IFERROR(IFERROR(VLOOKUP($A138,'K-NETT'!$A$1:$AF$37898,22,FALSE),VLOOKUP($A138,'K-Wallet'!$A$1:$M$5000,0,FALSE)),"NOT VALID")</f>
        <v>0</v>
      </c>
      <c r="X138">
        <f>IFERROR(IFERROR(VLOOKUP($A138,'K-NETT'!$A$1:$AF$37898,23,FALSE),VLOOKUP($A138,'K-Wallet'!$A$1:$M$5000,0,FALSE)),"NOT VALID")</f>
        <v>0</v>
      </c>
      <c r="Y138">
        <f>IFERROR(IFERROR(VLOOKUP($A138,'K-NETT'!$A$1:$AF$37898,26,FALSE),VLOOKUP($A138,'K-Wallet'!$A$1:$M$5000,0,FALSE)),"NOT VALID")</f>
        <v>636650</v>
      </c>
      <c r="Z138">
        <f>IFERROR(IFERROR(VLOOKUP($A138,'K-NETT'!$A$1:$AF$37898,30,FALSE),VLOOKUP($A138,'K-Wallet'!$A$1:$M$5000,11,FALSE)),"NOT VALID")</f>
        <v>0</v>
      </c>
      <c r="AA138" s="31">
        <f t="shared" si="3"/>
        <v>0</v>
      </c>
    </row>
    <row r="139" spans="1:27" x14ac:dyDescent="0.25">
      <c r="A139" t="str">
        <f t="shared" ref="A139:A202" si="4">+K139&amp;C139</f>
        <v>1499497314</v>
      </c>
      <c r="B139">
        <v>130</v>
      </c>
      <c r="C139">
        <v>1499497314</v>
      </c>
      <c r="D139" t="s">
        <v>42</v>
      </c>
      <c r="E139" t="s">
        <v>43</v>
      </c>
      <c r="F139">
        <v>166650</v>
      </c>
      <c r="G139" s="2">
        <v>44108</v>
      </c>
      <c r="H139" s="3">
        <v>0.58851851851851855</v>
      </c>
      <c r="I139" t="s">
        <v>44</v>
      </c>
      <c r="J139">
        <v>-80715947201</v>
      </c>
      <c r="K139" s="4" t="s">
        <v>101</v>
      </c>
      <c r="N139" t="str">
        <f>IFERROR(IFERROR(VLOOKUP($A139,'K-NETT'!$A$1:$AF$37898,1,FALSE),VLOOKUP($A139,'K-Wallet'!$A$1:$M$5000,1,FALSE)),"NOT VALID")</f>
        <v>1499497314</v>
      </c>
      <c r="O139" t="str">
        <f>IFERROR(IFERROR(VLOOKUP($A139,'K-NETT'!$A$1:$AF$37898,11,FALSE),VLOOKUP($A139,'K-Wallet'!$A$1:$M$5000,0,FALSE)),"NOT VALID")</f>
        <v>CNE2010002582</v>
      </c>
      <c r="P139" t="str">
        <f>IFERROR(IFERROR(VLOOKUP($A139,'K-NETT'!$A$1:$AF$37898,14,FALSE),VLOOKUP($A139,'K-Wallet'!$A$1:$M$5000,8,FALSE)),"NOT VALID")</f>
        <v>IDBNALA01178</v>
      </c>
      <c r="Q139" t="str">
        <f>IFERROR(IFERROR(VLOOKUP($A139,'K-NETT'!$A$1:$AF$37898,15,FALSE),VLOOKUP($A139,'K-Wallet'!$A$1:$M$5000,9,FALSE)),"NOT VALID")</f>
        <v>HAENURUDIN</v>
      </c>
      <c r="R139">
        <f>IFERROR(IFERROR(VLOOKUP($A139,'K-NETT'!$A$1:$AF$37898,16,FALSE),VLOOKUP($A139,'K-Wallet'!$A$1:$M$5000,0,FALSE)),"NOT VALID")</f>
        <v>150000</v>
      </c>
      <c r="S139">
        <f>IFERROR(IFERROR(VLOOKUP($A139,'K-NETT'!$A$1:$AF$37898,17,FALSE),VLOOKUP($A139,'K-Wallet'!$A$1:$M$5000,0,FALSE)),"NOT VALID")</f>
        <v>6650</v>
      </c>
      <c r="T139">
        <f>IFERROR(IFERROR(VLOOKUP($A139,'K-NETT'!$A$1:$AF$37898,18,FALSE),VLOOKUP($A139,'K-Wallet'!$A$1:$M$5000,0,FALSE)),"NOT VALID")</f>
        <v>10000</v>
      </c>
      <c r="U139">
        <f>IFERROR(IFERROR(VLOOKUP($A139,'K-NETT'!$A$1:$AF$37898,19,FALSE),VLOOKUP($A139,'K-Wallet'!$A$1:$M$5000,0,FALSE)),"NOT VALID")</f>
        <v>0</v>
      </c>
      <c r="V139">
        <f>IFERROR(IFERROR(VLOOKUP($A139,'K-NETT'!$A$1:$AF$37898,20,FALSE),VLOOKUP($A139,'K-Wallet'!$A$1:$M$5000,0,FALSE)),"NOT VALID")</f>
        <v>0</v>
      </c>
      <c r="W139">
        <f>IFERROR(IFERROR(VLOOKUP($A139,'K-NETT'!$A$1:$AF$37898,22,FALSE),VLOOKUP($A139,'K-Wallet'!$A$1:$M$5000,0,FALSE)),"NOT VALID")</f>
        <v>0</v>
      </c>
      <c r="X139">
        <f>IFERROR(IFERROR(VLOOKUP($A139,'K-NETT'!$A$1:$AF$37898,23,FALSE),VLOOKUP($A139,'K-Wallet'!$A$1:$M$5000,0,FALSE)),"NOT VALID")</f>
        <v>0</v>
      </c>
      <c r="Y139">
        <f>IFERROR(IFERROR(VLOOKUP($A139,'K-NETT'!$A$1:$AF$37898,26,FALSE),VLOOKUP($A139,'K-Wallet'!$A$1:$M$5000,0,FALSE)),"NOT VALID")</f>
        <v>166650</v>
      </c>
      <c r="Z139">
        <f>IFERROR(IFERROR(VLOOKUP($A139,'K-NETT'!$A$1:$AF$37898,30,FALSE),VLOOKUP($A139,'K-Wallet'!$A$1:$M$5000,11,FALSE)),"NOT VALID")</f>
        <v>0</v>
      </c>
      <c r="AA139" s="31">
        <f t="shared" ref="AA139:AA202" si="5">+F139-Y139</f>
        <v>0</v>
      </c>
    </row>
    <row r="140" spans="1:27" x14ac:dyDescent="0.25">
      <c r="A140" t="str">
        <f t="shared" si="4"/>
        <v>1606597685</v>
      </c>
      <c r="B140">
        <v>131</v>
      </c>
      <c r="C140">
        <v>1606597685</v>
      </c>
      <c r="D140" t="s">
        <v>42</v>
      </c>
      <c r="E140" t="s">
        <v>43</v>
      </c>
      <c r="F140">
        <v>56650</v>
      </c>
      <c r="G140" s="2">
        <v>44108</v>
      </c>
      <c r="H140" s="3">
        <v>0.59354166666666663</v>
      </c>
      <c r="I140" t="s">
        <v>44</v>
      </c>
      <c r="J140">
        <v>-80717872001</v>
      </c>
      <c r="K140" s="4" t="s">
        <v>101</v>
      </c>
      <c r="N140" t="str">
        <f>IFERROR(IFERROR(VLOOKUP($A140,'K-NETT'!$A$1:$AF$37898,1,FALSE),VLOOKUP($A140,'K-Wallet'!$A$1:$M$5000,1,FALSE)),"NOT VALID")</f>
        <v>1606597685</v>
      </c>
      <c r="O140" t="str">
        <f>IFERROR(IFERROR(VLOOKUP($A140,'K-NETT'!$A$1:$AF$37898,11,FALSE),VLOOKUP($A140,'K-Wallet'!$A$1:$M$5000,0,FALSE)),"NOT VALID")</f>
        <v>MME2010002584</v>
      </c>
      <c r="P140" t="str">
        <f>IFERROR(IFERROR(VLOOKUP($A140,'K-NETT'!$A$1:$AF$37898,14,FALSE),VLOOKUP($A140,'K-Wallet'!$A$1:$M$5000,8,FALSE)),"NOT VALID")</f>
        <v>IDJHARA14871</v>
      </c>
      <c r="Q140" t="str">
        <f>IFERROR(IFERROR(VLOOKUP($A140,'K-NETT'!$A$1:$AF$37898,15,FALSE),VLOOKUP($A140,'K-Wallet'!$A$1:$M$5000,9,FALSE)),"NOT VALID")</f>
        <v>MUSRIFAH</v>
      </c>
      <c r="R140">
        <f>IFERROR(IFERROR(VLOOKUP($A140,'K-NETT'!$A$1:$AF$37898,16,FALSE),VLOOKUP($A140,'K-Wallet'!$A$1:$M$5000,0,FALSE)),"NOT VALID")</f>
        <v>50000</v>
      </c>
      <c r="S140">
        <f>IFERROR(IFERROR(VLOOKUP($A140,'K-NETT'!$A$1:$AF$37898,17,FALSE),VLOOKUP($A140,'K-Wallet'!$A$1:$M$5000,0,FALSE)),"NOT VALID")</f>
        <v>6650</v>
      </c>
      <c r="T140">
        <f>IFERROR(IFERROR(VLOOKUP($A140,'K-NETT'!$A$1:$AF$37898,18,FALSE),VLOOKUP($A140,'K-Wallet'!$A$1:$M$5000,0,FALSE)),"NOT VALID")</f>
        <v>0</v>
      </c>
      <c r="U140">
        <f>IFERROR(IFERROR(VLOOKUP($A140,'K-NETT'!$A$1:$AF$37898,19,FALSE),VLOOKUP($A140,'K-Wallet'!$A$1:$M$5000,0,FALSE)),"NOT VALID")</f>
        <v>0</v>
      </c>
      <c r="V140">
        <f>IFERROR(IFERROR(VLOOKUP($A140,'K-NETT'!$A$1:$AF$37898,20,FALSE),VLOOKUP($A140,'K-Wallet'!$A$1:$M$5000,0,FALSE)),"NOT VALID")</f>
        <v>0</v>
      </c>
      <c r="W140">
        <f>IFERROR(IFERROR(VLOOKUP($A140,'K-NETT'!$A$1:$AF$37898,22,FALSE),VLOOKUP($A140,'K-Wallet'!$A$1:$M$5000,0,FALSE)),"NOT VALID")</f>
        <v>0</v>
      </c>
      <c r="X140">
        <f>IFERROR(IFERROR(VLOOKUP($A140,'K-NETT'!$A$1:$AF$37898,23,FALSE),VLOOKUP($A140,'K-Wallet'!$A$1:$M$5000,0,FALSE)),"NOT VALID")</f>
        <v>0</v>
      </c>
      <c r="Y140">
        <f>IFERROR(IFERROR(VLOOKUP($A140,'K-NETT'!$A$1:$AF$37898,26,FALSE),VLOOKUP($A140,'K-Wallet'!$A$1:$M$5000,0,FALSE)),"NOT VALID")</f>
        <v>56650</v>
      </c>
      <c r="Z140">
        <f>IFERROR(IFERROR(VLOOKUP($A140,'K-NETT'!$A$1:$AF$37898,30,FALSE),VLOOKUP($A140,'K-Wallet'!$A$1:$M$5000,11,FALSE)),"NOT VALID")</f>
        <v>0</v>
      </c>
      <c r="AA140" s="31">
        <f t="shared" si="5"/>
        <v>0</v>
      </c>
    </row>
    <row r="141" spans="1:27" x14ac:dyDescent="0.25">
      <c r="A141" t="str">
        <f t="shared" si="4"/>
        <v>1510797958</v>
      </c>
      <c r="B141">
        <v>132</v>
      </c>
      <c r="C141">
        <v>1510797958</v>
      </c>
      <c r="D141" t="s">
        <v>42</v>
      </c>
      <c r="E141" t="s">
        <v>43</v>
      </c>
      <c r="F141">
        <v>56650</v>
      </c>
      <c r="G141" s="2">
        <v>44108</v>
      </c>
      <c r="H141" s="3">
        <v>0.60995370370370372</v>
      </c>
      <c r="I141" t="s">
        <v>44</v>
      </c>
      <c r="J141">
        <v>-80723869401</v>
      </c>
      <c r="K141" s="4" t="s">
        <v>101</v>
      </c>
      <c r="N141" t="str">
        <f>IFERROR(IFERROR(VLOOKUP($A141,'K-NETT'!$A$1:$AF$37898,1,FALSE),VLOOKUP($A141,'K-Wallet'!$A$1:$M$5000,1,FALSE)),"NOT VALID")</f>
        <v>1510797958</v>
      </c>
      <c r="O141" t="str">
        <f>IFERROR(IFERROR(VLOOKUP($A141,'K-NETT'!$A$1:$AF$37898,11,FALSE),VLOOKUP($A141,'K-Wallet'!$A$1:$M$5000,0,FALSE)),"NOT VALID")</f>
        <v>MME2010002588</v>
      </c>
      <c r="P141" t="str">
        <f>IFERROR(IFERROR(VLOOKUP($A141,'K-NETT'!$A$1:$AF$37898,14,FALSE),VLOOKUP($A141,'K-Wallet'!$A$1:$M$5000,8,FALSE)),"NOT VALID")</f>
        <v>IDNTAOA05839</v>
      </c>
      <c r="Q141" t="str">
        <f>IFERROR(IFERROR(VLOOKUP($A141,'K-NETT'!$A$1:$AF$37898,15,FALSE),VLOOKUP($A141,'K-Wallet'!$A$1:$M$5000,9,FALSE)),"NOT VALID")</f>
        <v>MUHAMMAD ALWAN JAYADI</v>
      </c>
      <c r="R141">
        <f>IFERROR(IFERROR(VLOOKUP($A141,'K-NETT'!$A$1:$AF$37898,16,FALSE),VLOOKUP($A141,'K-Wallet'!$A$1:$M$5000,0,FALSE)),"NOT VALID")</f>
        <v>50000</v>
      </c>
      <c r="S141">
        <f>IFERROR(IFERROR(VLOOKUP($A141,'K-NETT'!$A$1:$AF$37898,17,FALSE),VLOOKUP($A141,'K-Wallet'!$A$1:$M$5000,0,FALSE)),"NOT VALID")</f>
        <v>6650</v>
      </c>
      <c r="T141">
        <f>IFERROR(IFERROR(VLOOKUP($A141,'K-NETT'!$A$1:$AF$37898,18,FALSE),VLOOKUP($A141,'K-Wallet'!$A$1:$M$5000,0,FALSE)),"NOT VALID")</f>
        <v>0</v>
      </c>
      <c r="U141">
        <f>IFERROR(IFERROR(VLOOKUP($A141,'K-NETT'!$A$1:$AF$37898,19,FALSE),VLOOKUP($A141,'K-Wallet'!$A$1:$M$5000,0,FALSE)),"NOT VALID")</f>
        <v>0</v>
      </c>
      <c r="V141">
        <f>IFERROR(IFERROR(VLOOKUP($A141,'K-NETT'!$A$1:$AF$37898,20,FALSE),VLOOKUP($A141,'K-Wallet'!$A$1:$M$5000,0,FALSE)),"NOT VALID")</f>
        <v>0</v>
      </c>
      <c r="W141">
        <f>IFERROR(IFERROR(VLOOKUP($A141,'K-NETT'!$A$1:$AF$37898,22,FALSE),VLOOKUP($A141,'K-Wallet'!$A$1:$M$5000,0,FALSE)),"NOT VALID")</f>
        <v>0</v>
      </c>
      <c r="X141">
        <f>IFERROR(IFERROR(VLOOKUP($A141,'K-NETT'!$A$1:$AF$37898,23,FALSE),VLOOKUP($A141,'K-Wallet'!$A$1:$M$5000,0,FALSE)),"NOT VALID")</f>
        <v>0</v>
      </c>
      <c r="Y141">
        <f>IFERROR(IFERROR(VLOOKUP($A141,'K-NETT'!$A$1:$AF$37898,26,FALSE),VLOOKUP($A141,'K-Wallet'!$A$1:$M$5000,0,FALSE)),"NOT VALID")</f>
        <v>56650</v>
      </c>
      <c r="Z141">
        <f>IFERROR(IFERROR(VLOOKUP($A141,'K-NETT'!$A$1:$AF$37898,30,FALSE),VLOOKUP($A141,'K-Wallet'!$A$1:$M$5000,11,FALSE)),"NOT VALID")</f>
        <v>0</v>
      </c>
      <c r="AA141" s="31">
        <f t="shared" si="5"/>
        <v>0</v>
      </c>
    </row>
    <row r="142" spans="1:27" x14ac:dyDescent="0.25">
      <c r="A142" t="str">
        <f t="shared" si="4"/>
        <v>1116797551</v>
      </c>
      <c r="B142">
        <v>133</v>
      </c>
      <c r="C142">
        <v>1116797551</v>
      </c>
      <c r="D142" t="s">
        <v>42</v>
      </c>
      <c r="E142" t="s">
        <v>43</v>
      </c>
      <c r="F142">
        <v>1456650</v>
      </c>
      <c r="G142" s="2">
        <v>44108</v>
      </c>
      <c r="H142" s="3">
        <v>0.6177083333333333</v>
      </c>
      <c r="I142" t="s">
        <v>44</v>
      </c>
      <c r="J142">
        <v>-80726840501</v>
      </c>
      <c r="K142" s="4" t="s">
        <v>101</v>
      </c>
      <c r="N142" t="str">
        <f>IFERROR(IFERROR(VLOOKUP($A142,'K-NETT'!$A$1:$AF$37898,1,FALSE),VLOOKUP($A142,'K-Wallet'!$A$1:$M$5000,1,FALSE)),"NOT VALID")</f>
        <v>1116797551</v>
      </c>
      <c r="O142" t="str">
        <f>IFERROR(IFERROR(VLOOKUP($A142,'K-NETT'!$A$1:$AF$37898,11,FALSE),VLOOKUP($A142,'K-Wallet'!$A$1:$M$5000,0,FALSE)),"NOT VALID")</f>
        <v>CNE2010002590</v>
      </c>
      <c r="P142" t="str">
        <f>IFERROR(IFERROR(VLOOKUP($A142,'K-NETT'!$A$1:$AF$37898,14,FALSE),VLOOKUP($A142,'K-Wallet'!$A$1:$M$5000,8,FALSE)),"NOT VALID")</f>
        <v>IDBNID015269</v>
      </c>
      <c r="Q142" t="str">
        <f>IFERROR(IFERROR(VLOOKUP($A142,'K-NETT'!$A$1:$AF$37898,15,FALSE),VLOOKUP($A142,'K-Wallet'!$A$1:$M$5000,9,FALSE)),"NOT VALID")</f>
        <v>WAWAN MULYAWAN</v>
      </c>
      <c r="R142">
        <f>IFERROR(IFERROR(VLOOKUP($A142,'K-NETT'!$A$1:$AF$37898,16,FALSE),VLOOKUP($A142,'K-Wallet'!$A$1:$M$5000,0,FALSE)),"NOT VALID")</f>
        <v>1450000</v>
      </c>
      <c r="S142">
        <f>IFERROR(IFERROR(VLOOKUP($A142,'K-NETT'!$A$1:$AF$37898,17,FALSE),VLOOKUP($A142,'K-Wallet'!$A$1:$M$5000,0,FALSE)),"NOT VALID")</f>
        <v>6650</v>
      </c>
      <c r="T142">
        <f>IFERROR(IFERROR(VLOOKUP($A142,'K-NETT'!$A$1:$AF$37898,18,FALSE),VLOOKUP($A142,'K-Wallet'!$A$1:$M$5000,0,FALSE)),"NOT VALID")</f>
        <v>0</v>
      </c>
      <c r="U142">
        <f>IFERROR(IFERROR(VLOOKUP($A142,'K-NETT'!$A$1:$AF$37898,19,FALSE),VLOOKUP($A142,'K-Wallet'!$A$1:$M$5000,0,FALSE)),"NOT VALID")</f>
        <v>0</v>
      </c>
      <c r="V142">
        <f>IFERROR(IFERROR(VLOOKUP($A142,'K-NETT'!$A$1:$AF$37898,20,FALSE),VLOOKUP($A142,'K-Wallet'!$A$1:$M$5000,0,FALSE)),"NOT VALID")</f>
        <v>0</v>
      </c>
      <c r="W142">
        <f>IFERROR(IFERROR(VLOOKUP($A142,'K-NETT'!$A$1:$AF$37898,22,FALSE),VLOOKUP($A142,'K-Wallet'!$A$1:$M$5000,0,FALSE)),"NOT VALID")</f>
        <v>0</v>
      </c>
      <c r="X142">
        <f>IFERROR(IFERROR(VLOOKUP($A142,'K-NETT'!$A$1:$AF$37898,23,FALSE),VLOOKUP($A142,'K-Wallet'!$A$1:$M$5000,0,FALSE)),"NOT VALID")</f>
        <v>0</v>
      </c>
      <c r="Y142">
        <f>IFERROR(IFERROR(VLOOKUP($A142,'K-NETT'!$A$1:$AF$37898,26,FALSE),VLOOKUP($A142,'K-Wallet'!$A$1:$M$5000,0,FALSE)),"NOT VALID")</f>
        <v>1456650</v>
      </c>
      <c r="Z142">
        <f>IFERROR(IFERROR(VLOOKUP($A142,'K-NETT'!$A$1:$AF$37898,30,FALSE),VLOOKUP($A142,'K-Wallet'!$A$1:$M$5000,11,FALSE)),"NOT VALID")</f>
        <v>0</v>
      </c>
      <c r="AA142" s="31">
        <f t="shared" si="5"/>
        <v>0</v>
      </c>
    </row>
    <row r="143" spans="1:27" x14ac:dyDescent="0.25">
      <c r="A143" t="str">
        <f t="shared" si="4"/>
        <v>1175797386</v>
      </c>
      <c r="B143">
        <v>134</v>
      </c>
      <c r="C143">
        <v>1175797386</v>
      </c>
      <c r="D143" t="s">
        <v>42</v>
      </c>
      <c r="E143" t="s">
        <v>43</v>
      </c>
      <c r="F143">
        <v>1166650</v>
      </c>
      <c r="G143" s="2">
        <v>44108</v>
      </c>
      <c r="H143" s="3">
        <v>0.61887731481481478</v>
      </c>
      <c r="I143" t="s">
        <v>44</v>
      </c>
      <c r="J143">
        <v>-80727104601</v>
      </c>
      <c r="K143" s="4" t="s">
        <v>101</v>
      </c>
      <c r="N143" t="str">
        <f>IFERROR(IFERROR(VLOOKUP($A143,'K-NETT'!$A$1:$AF$37898,1,FALSE),VLOOKUP($A143,'K-Wallet'!$A$1:$M$5000,1,FALSE)),"NOT VALID")</f>
        <v>1175797386</v>
      </c>
      <c r="O143" t="str">
        <f>IFERROR(IFERROR(VLOOKUP($A143,'K-NETT'!$A$1:$AF$37898,11,FALSE),VLOOKUP($A143,'K-Wallet'!$A$1:$M$5000,0,FALSE)),"NOT VALID")</f>
        <v>CNE2010002591</v>
      </c>
      <c r="P143" t="str">
        <f>IFERROR(IFERROR(VLOOKUP($A143,'K-NETT'!$A$1:$AF$37898,14,FALSE),VLOOKUP($A143,'K-Wallet'!$A$1:$M$5000,8,FALSE)),"NOT VALID")</f>
        <v>IDJKAJA03866</v>
      </c>
      <c r="Q143" t="str">
        <f>IFERROR(IFERROR(VLOOKUP($A143,'K-NETT'!$A$1:$AF$37898,15,FALSE),VLOOKUP($A143,'K-Wallet'!$A$1:$M$5000,9,FALSE)),"NOT VALID")</f>
        <v>NUR HALIMAH</v>
      </c>
      <c r="R143">
        <f>IFERROR(IFERROR(VLOOKUP($A143,'K-NETT'!$A$1:$AF$37898,16,FALSE),VLOOKUP($A143,'K-Wallet'!$A$1:$M$5000,0,FALSE)),"NOT VALID")</f>
        <v>1130000</v>
      </c>
      <c r="S143">
        <f>IFERROR(IFERROR(VLOOKUP($A143,'K-NETT'!$A$1:$AF$37898,17,FALSE),VLOOKUP($A143,'K-Wallet'!$A$1:$M$5000,0,FALSE)),"NOT VALID")</f>
        <v>6650</v>
      </c>
      <c r="T143">
        <f>IFERROR(IFERROR(VLOOKUP($A143,'K-NETT'!$A$1:$AF$37898,18,FALSE),VLOOKUP($A143,'K-Wallet'!$A$1:$M$5000,0,FALSE)),"NOT VALID")</f>
        <v>30000</v>
      </c>
      <c r="U143">
        <f>IFERROR(IFERROR(VLOOKUP($A143,'K-NETT'!$A$1:$AF$37898,19,FALSE),VLOOKUP($A143,'K-Wallet'!$A$1:$M$5000,0,FALSE)),"NOT VALID")</f>
        <v>0</v>
      </c>
      <c r="V143">
        <f>IFERROR(IFERROR(VLOOKUP($A143,'K-NETT'!$A$1:$AF$37898,20,FALSE),VLOOKUP($A143,'K-Wallet'!$A$1:$M$5000,0,FALSE)),"NOT VALID")</f>
        <v>0</v>
      </c>
      <c r="W143">
        <f>IFERROR(IFERROR(VLOOKUP($A143,'K-NETT'!$A$1:$AF$37898,22,FALSE),VLOOKUP($A143,'K-Wallet'!$A$1:$M$5000,0,FALSE)),"NOT VALID")</f>
        <v>0</v>
      </c>
      <c r="X143">
        <f>IFERROR(IFERROR(VLOOKUP($A143,'K-NETT'!$A$1:$AF$37898,23,FALSE),VLOOKUP($A143,'K-Wallet'!$A$1:$M$5000,0,FALSE)),"NOT VALID")</f>
        <v>0</v>
      </c>
      <c r="Y143">
        <f>IFERROR(IFERROR(VLOOKUP($A143,'K-NETT'!$A$1:$AF$37898,26,FALSE),VLOOKUP($A143,'K-Wallet'!$A$1:$M$5000,0,FALSE)),"NOT VALID")</f>
        <v>1166650</v>
      </c>
      <c r="Z143">
        <f>IFERROR(IFERROR(VLOOKUP($A143,'K-NETT'!$A$1:$AF$37898,30,FALSE),VLOOKUP($A143,'K-Wallet'!$A$1:$M$5000,11,FALSE)),"NOT VALID")</f>
        <v>0</v>
      </c>
      <c r="AA143" s="31">
        <f t="shared" si="5"/>
        <v>0</v>
      </c>
    </row>
    <row r="144" spans="1:27" x14ac:dyDescent="0.25">
      <c r="A144" t="str">
        <f t="shared" si="4"/>
        <v>1978797437</v>
      </c>
      <c r="B144">
        <v>135</v>
      </c>
      <c r="C144">
        <v>1978797437</v>
      </c>
      <c r="D144" t="s">
        <v>42</v>
      </c>
      <c r="E144" t="s">
        <v>43</v>
      </c>
      <c r="F144">
        <v>771650</v>
      </c>
      <c r="G144" s="2">
        <v>44108</v>
      </c>
      <c r="H144" s="3">
        <v>0.61950231481481477</v>
      </c>
      <c r="I144" t="s">
        <v>44</v>
      </c>
      <c r="J144">
        <v>-80727517501</v>
      </c>
      <c r="K144" s="4" t="s">
        <v>101</v>
      </c>
      <c r="N144" t="str">
        <f>IFERROR(IFERROR(VLOOKUP($A144,'K-NETT'!$A$1:$AF$37898,1,FALSE),VLOOKUP($A144,'K-Wallet'!$A$1:$M$5000,1,FALSE)),"NOT VALID")</f>
        <v>1978797437</v>
      </c>
      <c r="O144" t="str">
        <f>IFERROR(IFERROR(VLOOKUP($A144,'K-NETT'!$A$1:$AF$37898,11,FALSE),VLOOKUP($A144,'K-Wallet'!$A$1:$M$5000,0,FALSE)),"NOT VALID")</f>
        <v>CNE2010002592</v>
      </c>
      <c r="P144" t="str">
        <f>IFERROR(IFERROR(VLOOKUP($A144,'K-NETT'!$A$1:$AF$37898,14,FALSE),VLOOKUP($A144,'K-Wallet'!$A$1:$M$5000,8,FALSE)),"NOT VALID")</f>
        <v>IDBNAJA06748</v>
      </c>
      <c r="Q144" t="str">
        <f>IFERROR(IFERROR(VLOOKUP($A144,'K-NETT'!$A$1:$AF$37898,15,FALSE),VLOOKUP($A144,'K-Wallet'!$A$1:$M$5000,9,FALSE)),"NOT VALID")</f>
        <v>AHMED BUSTHAMY</v>
      </c>
      <c r="R144">
        <f>IFERROR(IFERROR(VLOOKUP($A144,'K-NETT'!$A$1:$AF$37898,16,FALSE),VLOOKUP($A144,'K-Wallet'!$A$1:$M$5000,0,FALSE)),"NOT VALID")</f>
        <v>765000</v>
      </c>
      <c r="S144">
        <f>IFERROR(IFERROR(VLOOKUP($A144,'K-NETT'!$A$1:$AF$37898,17,FALSE),VLOOKUP($A144,'K-Wallet'!$A$1:$M$5000,0,FALSE)),"NOT VALID")</f>
        <v>6650</v>
      </c>
      <c r="T144">
        <f>IFERROR(IFERROR(VLOOKUP($A144,'K-NETT'!$A$1:$AF$37898,18,FALSE),VLOOKUP($A144,'K-Wallet'!$A$1:$M$5000,0,FALSE)),"NOT VALID")</f>
        <v>0</v>
      </c>
      <c r="U144">
        <f>IFERROR(IFERROR(VLOOKUP($A144,'K-NETT'!$A$1:$AF$37898,19,FALSE),VLOOKUP($A144,'K-Wallet'!$A$1:$M$5000,0,FALSE)),"NOT VALID")</f>
        <v>0</v>
      </c>
      <c r="V144">
        <f>IFERROR(IFERROR(VLOOKUP($A144,'K-NETT'!$A$1:$AF$37898,20,FALSE),VLOOKUP($A144,'K-Wallet'!$A$1:$M$5000,0,FALSE)),"NOT VALID")</f>
        <v>0</v>
      </c>
      <c r="W144">
        <f>IFERROR(IFERROR(VLOOKUP($A144,'K-NETT'!$A$1:$AF$37898,22,FALSE),VLOOKUP($A144,'K-Wallet'!$A$1:$M$5000,0,FALSE)),"NOT VALID")</f>
        <v>0</v>
      </c>
      <c r="X144">
        <f>IFERROR(IFERROR(VLOOKUP($A144,'K-NETT'!$A$1:$AF$37898,23,FALSE),VLOOKUP($A144,'K-Wallet'!$A$1:$M$5000,0,FALSE)),"NOT VALID")</f>
        <v>0</v>
      </c>
      <c r="Y144">
        <f>IFERROR(IFERROR(VLOOKUP($A144,'K-NETT'!$A$1:$AF$37898,26,FALSE),VLOOKUP($A144,'K-Wallet'!$A$1:$M$5000,0,FALSE)),"NOT VALID")</f>
        <v>771650</v>
      </c>
      <c r="Z144">
        <f>IFERROR(IFERROR(VLOOKUP($A144,'K-NETT'!$A$1:$AF$37898,30,FALSE),VLOOKUP($A144,'K-Wallet'!$A$1:$M$5000,11,FALSE)),"NOT VALID")</f>
        <v>0</v>
      </c>
      <c r="AA144" s="31">
        <f t="shared" si="5"/>
        <v>0</v>
      </c>
    </row>
    <row r="145" spans="1:27" x14ac:dyDescent="0.25">
      <c r="A145" t="str">
        <f t="shared" si="4"/>
        <v>1739797291</v>
      </c>
      <c r="B145">
        <v>136</v>
      </c>
      <c r="C145">
        <v>1739797291</v>
      </c>
      <c r="D145" t="s">
        <v>42</v>
      </c>
      <c r="E145" t="s">
        <v>43</v>
      </c>
      <c r="F145">
        <v>639650</v>
      </c>
      <c r="G145" s="2">
        <v>44108</v>
      </c>
      <c r="H145" s="3">
        <v>0.62079861111111112</v>
      </c>
      <c r="I145" t="s">
        <v>44</v>
      </c>
      <c r="J145">
        <v>-80727964201</v>
      </c>
      <c r="K145" s="4" t="s">
        <v>101</v>
      </c>
      <c r="N145" t="str">
        <f>IFERROR(IFERROR(VLOOKUP($A145,'K-NETT'!$A$1:$AF$37898,1,FALSE),VLOOKUP($A145,'K-Wallet'!$A$1:$M$5000,1,FALSE)),"NOT VALID")</f>
        <v>1739797291</v>
      </c>
      <c r="O145" t="str">
        <f>IFERROR(IFERROR(VLOOKUP($A145,'K-NETT'!$A$1:$AF$37898,11,FALSE),VLOOKUP($A145,'K-Wallet'!$A$1:$M$5000,0,FALSE)),"NOT VALID")</f>
        <v>CNE2010002593</v>
      </c>
      <c r="P145" t="str">
        <f>IFERROR(IFERROR(VLOOKUP($A145,'K-NETT'!$A$1:$AF$37898,14,FALSE),VLOOKUP($A145,'K-Wallet'!$A$1:$M$5000,8,FALSE)),"NOT VALID")</f>
        <v>IDJHAHA05240</v>
      </c>
      <c r="Q145" t="str">
        <f>IFERROR(IFERROR(VLOOKUP($A145,'K-NETT'!$A$1:$AF$37898,15,FALSE),VLOOKUP($A145,'K-Wallet'!$A$1:$M$5000,9,FALSE)),"NOT VALID")</f>
        <v>AYU JAYANTI</v>
      </c>
      <c r="R145">
        <f>IFERROR(IFERROR(VLOOKUP($A145,'K-NETT'!$A$1:$AF$37898,16,FALSE),VLOOKUP($A145,'K-Wallet'!$A$1:$M$5000,0,FALSE)),"NOT VALID")</f>
        <v>620000</v>
      </c>
      <c r="S145">
        <f>IFERROR(IFERROR(VLOOKUP($A145,'K-NETT'!$A$1:$AF$37898,17,FALSE),VLOOKUP($A145,'K-Wallet'!$A$1:$M$5000,0,FALSE)),"NOT VALID")</f>
        <v>6650</v>
      </c>
      <c r="T145">
        <f>IFERROR(IFERROR(VLOOKUP($A145,'K-NETT'!$A$1:$AF$37898,18,FALSE),VLOOKUP($A145,'K-Wallet'!$A$1:$M$5000,0,FALSE)),"NOT VALID")</f>
        <v>13000</v>
      </c>
      <c r="U145">
        <f>IFERROR(IFERROR(VLOOKUP($A145,'K-NETT'!$A$1:$AF$37898,19,FALSE),VLOOKUP($A145,'K-Wallet'!$A$1:$M$5000,0,FALSE)),"NOT VALID")</f>
        <v>0</v>
      </c>
      <c r="V145">
        <f>IFERROR(IFERROR(VLOOKUP($A145,'K-NETT'!$A$1:$AF$37898,20,FALSE),VLOOKUP($A145,'K-Wallet'!$A$1:$M$5000,0,FALSE)),"NOT VALID")</f>
        <v>0</v>
      </c>
      <c r="W145">
        <f>IFERROR(IFERROR(VLOOKUP($A145,'K-NETT'!$A$1:$AF$37898,22,FALSE),VLOOKUP($A145,'K-Wallet'!$A$1:$M$5000,0,FALSE)),"NOT VALID")</f>
        <v>0</v>
      </c>
      <c r="X145">
        <f>IFERROR(IFERROR(VLOOKUP($A145,'K-NETT'!$A$1:$AF$37898,23,FALSE),VLOOKUP($A145,'K-Wallet'!$A$1:$M$5000,0,FALSE)),"NOT VALID")</f>
        <v>0</v>
      </c>
      <c r="Y145">
        <f>IFERROR(IFERROR(VLOOKUP($A145,'K-NETT'!$A$1:$AF$37898,26,FALSE),VLOOKUP($A145,'K-Wallet'!$A$1:$M$5000,0,FALSE)),"NOT VALID")</f>
        <v>639650</v>
      </c>
      <c r="Z145">
        <f>IFERROR(IFERROR(VLOOKUP($A145,'K-NETT'!$A$1:$AF$37898,30,FALSE),VLOOKUP($A145,'K-Wallet'!$A$1:$M$5000,11,FALSE)),"NOT VALID")</f>
        <v>0</v>
      </c>
      <c r="AA145" s="31">
        <f t="shared" si="5"/>
        <v>0</v>
      </c>
    </row>
    <row r="146" spans="1:27" x14ac:dyDescent="0.25">
      <c r="A146" t="str">
        <f t="shared" si="4"/>
        <v>1380897965</v>
      </c>
      <c r="B146">
        <v>137</v>
      </c>
      <c r="C146">
        <v>1380897965</v>
      </c>
      <c r="D146" t="s">
        <v>42</v>
      </c>
      <c r="E146" t="s">
        <v>43</v>
      </c>
      <c r="F146">
        <v>766650</v>
      </c>
      <c r="G146" s="2">
        <v>44108</v>
      </c>
      <c r="H146" s="3">
        <v>0.62450231481481489</v>
      </c>
      <c r="I146" t="s">
        <v>44</v>
      </c>
      <c r="J146">
        <v>-80729337801</v>
      </c>
      <c r="K146" s="4" t="s">
        <v>101</v>
      </c>
      <c r="N146" t="str">
        <f>IFERROR(IFERROR(VLOOKUP($A146,'K-NETT'!$A$1:$AF$37898,1,FALSE),VLOOKUP($A146,'K-Wallet'!$A$1:$M$5000,1,FALSE)),"NOT VALID")</f>
        <v>1380897965</v>
      </c>
      <c r="O146" t="str">
        <f>IFERROR(IFERROR(VLOOKUP($A146,'K-NETT'!$A$1:$AF$37898,11,FALSE),VLOOKUP($A146,'K-Wallet'!$A$1:$M$5000,0,FALSE)),"NOT VALID")</f>
        <v>CNE2010002595</v>
      </c>
      <c r="P146" t="str">
        <f>IFERROR(IFERROR(VLOOKUP($A146,'K-NETT'!$A$1:$AF$37898,14,FALSE),VLOOKUP($A146,'K-Wallet'!$A$1:$M$5000,8,FALSE)),"NOT VALID")</f>
        <v>EID1309565</v>
      </c>
      <c r="Q146" t="str">
        <f>IFERROR(IFERROR(VLOOKUP($A146,'K-NETT'!$A$1:$AF$37898,15,FALSE),VLOOKUP($A146,'K-Wallet'!$A$1:$M$5000,9,FALSE)),"NOT VALID")</f>
        <v>NADIROH</v>
      </c>
      <c r="R146">
        <f>IFERROR(IFERROR(VLOOKUP($A146,'K-NETT'!$A$1:$AF$37898,16,FALSE),VLOOKUP($A146,'K-Wallet'!$A$1:$M$5000,0,FALSE)),"NOT VALID")</f>
        <v>760000</v>
      </c>
      <c r="S146">
        <f>IFERROR(IFERROR(VLOOKUP($A146,'K-NETT'!$A$1:$AF$37898,17,FALSE),VLOOKUP($A146,'K-Wallet'!$A$1:$M$5000,0,FALSE)),"NOT VALID")</f>
        <v>6650</v>
      </c>
      <c r="T146">
        <f>IFERROR(IFERROR(VLOOKUP($A146,'K-NETT'!$A$1:$AF$37898,18,FALSE),VLOOKUP($A146,'K-Wallet'!$A$1:$M$5000,0,FALSE)),"NOT VALID")</f>
        <v>0</v>
      </c>
      <c r="U146">
        <f>IFERROR(IFERROR(VLOOKUP($A146,'K-NETT'!$A$1:$AF$37898,19,FALSE),VLOOKUP($A146,'K-Wallet'!$A$1:$M$5000,0,FALSE)),"NOT VALID")</f>
        <v>0</v>
      </c>
      <c r="V146">
        <f>IFERROR(IFERROR(VLOOKUP($A146,'K-NETT'!$A$1:$AF$37898,20,FALSE),VLOOKUP($A146,'K-Wallet'!$A$1:$M$5000,0,FALSE)),"NOT VALID")</f>
        <v>0</v>
      </c>
      <c r="W146">
        <f>IFERROR(IFERROR(VLOOKUP($A146,'K-NETT'!$A$1:$AF$37898,22,FALSE),VLOOKUP($A146,'K-Wallet'!$A$1:$M$5000,0,FALSE)),"NOT VALID")</f>
        <v>0</v>
      </c>
      <c r="X146">
        <f>IFERROR(IFERROR(VLOOKUP($A146,'K-NETT'!$A$1:$AF$37898,23,FALSE),VLOOKUP($A146,'K-Wallet'!$A$1:$M$5000,0,FALSE)),"NOT VALID")</f>
        <v>0</v>
      </c>
      <c r="Y146">
        <f>IFERROR(IFERROR(VLOOKUP($A146,'K-NETT'!$A$1:$AF$37898,26,FALSE),VLOOKUP($A146,'K-Wallet'!$A$1:$M$5000,0,FALSE)),"NOT VALID")</f>
        <v>766650</v>
      </c>
      <c r="Z146">
        <f>IFERROR(IFERROR(VLOOKUP($A146,'K-NETT'!$A$1:$AF$37898,30,FALSE),VLOOKUP($A146,'K-Wallet'!$A$1:$M$5000,11,FALSE)),"NOT VALID")</f>
        <v>0</v>
      </c>
      <c r="AA146" s="31">
        <f t="shared" si="5"/>
        <v>0</v>
      </c>
    </row>
    <row r="147" spans="1:27" x14ac:dyDescent="0.25">
      <c r="A147" t="str">
        <f t="shared" si="4"/>
        <v>1019797710</v>
      </c>
      <c r="B147">
        <v>138</v>
      </c>
      <c r="C147">
        <v>1019797710</v>
      </c>
      <c r="D147" t="s">
        <v>42</v>
      </c>
      <c r="E147" t="s">
        <v>43</v>
      </c>
      <c r="F147">
        <v>490650</v>
      </c>
      <c r="G147" s="2">
        <v>44108</v>
      </c>
      <c r="H147" s="3">
        <v>0.62614583333333329</v>
      </c>
      <c r="I147" t="s">
        <v>44</v>
      </c>
      <c r="J147">
        <v>-80729884301</v>
      </c>
      <c r="K147" s="4" t="s">
        <v>101</v>
      </c>
      <c r="N147" t="str">
        <f>IFERROR(IFERROR(VLOOKUP($A147,'K-NETT'!$A$1:$AF$37898,1,FALSE),VLOOKUP($A147,'K-Wallet'!$A$1:$M$5000,1,FALSE)),"NOT VALID")</f>
        <v>1019797710</v>
      </c>
      <c r="O147" t="str">
        <f>IFERROR(IFERROR(VLOOKUP($A147,'K-NETT'!$A$1:$AF$37898,11,FALSE),VLOOKUP($A147,'K-Wallet'!$A$1:$M$5000,0,FALSE)),"NOT VALID")</f>
        <v>CNE2010002596</v>
      </c>
      <c r="P147" t="str">
        <f>IFERROR(IFERROR(VLOOKUP($A147,'K-NETT'!$A$1:$AF$37898,14,FALSE),VLOOKUP($A147,'K-Wallet'!$A$1:$M$5000,8,FALSE)),"NOT VALID")</f>
        <v>IDJTADA13029</v>
      </c>
      <c r="Q147" t="str">
        <f>IFERROR(IFERROR(VLOOKUP($A147,'K-NETT'!$A$1:$AF$37898,15,FALSE),VLOOKUP($A147,'K-Wallet'!$A$1:$M$5000,9,FALSE)),"NOT VALID")</f>
        <v>AFIFAH KHOIRUNNISA</v>
      </c>
      <c r="R147">
        <f>IFERROR(IFERROR(VLOOKUP($A147,'K-NETT'!$A$1:$AF$37898,16,FALSE),VLOOKUP($A147,'K-Wallet'!$A$1:$M$5000,0,FALSE)),"NOT VALID")</f>
        <v>474000</v>
      </c>
      <c r="S147">
        <f>IFERROR(IFERROR(VLOOKUP($A147,'K-NETT'!$A$1:$AF$37898,17,FALSE),VLOOKUP($A147,'K-Wallet'!$A$1:$M$5000,0,FALSE)),"NOT VALID")</f>
        <v>6650</v>
      </c>
      <c r="T147">
        <f>IFERROR(IFERROR(VLOOKUP($A147,'K-NETT'!$A$1:$AF$37898,18,FALSE),VLOOKUP($A147,'K-Wallet'!$A$1:$M$5000,0,FALSE)),"NOT VALID")</f>
        <v>10000</v>
      </c>
      <c r="U147">
        <f>IFERROR(IFERROR(VLOOKUP($A147,'K-NETT'!$A$1:$AF$37898,19,FALSE),VLOOKUP($A147,'K-Wallet'!$A$1:$M$5000,0,FALSE)),"NOT VALID")</f>
        <v>0</v>
      </c>
      <c r="V147">
        <f>IFERROR(IFERROR(VLOOKUP($A147,'K-NETT'!$A$1:$AF$37898,20,FALSE),VLOOKUP($A147,'K-Wallet'!$A$1:$M$5000,0,FALSE)),"NOT VALID")</f>
        <v>0</v>
      </c>
      <c r="W147">
        <f>IFERROR(IFERROR(VLOOKUP($A147,'K-NETT'!$A$1:$AF$37898,22,FALSE),VLOOKUP($A147,'K-Wallet'!$A$1:$M$5000,0,FALSE)),"NOT VALID")</f>
        <v>0</v>
      </c>
      <c r="X147">
        <f>IFERROR(IFERROR(VLOOKUP($A147,'K-NETT'!$A$1:$AF$37898,23,FALSE),VLOOKUP($A147,'K-Wallet'!$A$1:$M$5000,0,FALSE)),"NOT VALID")</f>
        <v>0</v>
      </c>
      <c r="Y147">
        <f>IFERROR(IFERROR(VLOOKUP($A147,'K-NETT'!$A$1:$AF$37898,26,FALSE),VLOOKUP($A147,'K-Wallet'!$A$1:$M$5000,0,FALSE)),"NOT VALID")</f>
        <v>490650</v>
      </c>
      <c r="Z147">
        <f>IFERROR(IFERROR(VLOOKUP($A147,'K-NETT'!$A$1:$AF$37898,30,FALSE),VLOOKUP($A147,'K-Wallet'!$A$1:$M$5000,11,FALSE)),"NOT VALID")</f>
        <v>0</v>
      </c>
      <c r="AA147" s="31">
        <f t="shared" si="5"/>
        <v>0</v>
      </c>
    </row>
    <row r="148" spans="1:27" x14ac:dyDescent="0.25">
      <c r="A148" t="str">
        <f t="shared" si="4"/>
        <v>1546897639</v>
      </c>
      <c r="B148">
        <v>139</v>
      </c>
      <c r="C148">
        <v>1546897639</v>
      </c>
      <c r="D148" t="s">
        <v>42</v>
      </c>
      <c r="E148" t="s">
        <v>43</v>
      </c>
      <c r="F148">
        <v>653650</v>
      </c>
      <c r="G148" s="2">
        <v>44108</v>
      </c>
      <c r="H148" s="3">
        <v>0.6333333333333333</v>
      </c>
      <c r="I148" t="s">
        <v>44</v>
      </c>
      <c r="J148">
        <v>-80732473601</v>
      </c>
      <c r="K148" s="4" t="s">
        <v>101</v>
      </c>
      <c r="N148" t="str">
        <f>IFERROR(IFERROR(VLOOKUP($A148,'K-NETT'!$A$1:$AF$37898,1,FALSE),VLOOKUP($A148,'K-Wallet'!$A$1:$M$5000,1,FALSE)),"NOT VALID")</f>
        <v>1546897639</v>
      </c>
      <c r="O148" t="str">
        <f>IFERROR(IFERROR(VLOOKUP($A148,'K-NETT'!$A$1:$AF$37898,11,FALSE),VLOOKUP($A148,'K-Wallet'!$A$1:$M$5000,0,FALSE)),"NOT VALID")</f>
        <v>CNE2010002599</v>
      </c>
      <c r="P148" t="str">
        <f>IFERROR(IFERROR(VLOOKUP($A148,'K-NETT'!$A$1:$AF$37898,14,FALSE),VLOOKUP($A148,'K-Wallet'!$A$1:$M$5000,8,FALSE)),"NOT VALID")</f>
        <v>IDSPAAB10918</v>
      </c>
      <c r="Q148" t="str">
        <f>IFERROR(IFERROR(VLOOKUP($A148,'K-NETT'!$A$1:$AF$37898,15,FALSE),VLOOKUP($A148,'K-Wallet'!$A$1:$M$5000,9,FALSE)),"NOT VALID")</f>
        <v>NURUL WATIKOH</v>
      </c>
      <c r="R148">
        <f>IFERROR(IFERROR(VLOOKUP($A148,'K-NETT'!$A$1:$AF$37898,16,FALSE),VLOOKUP($A148,'K-Wallet'!$A$1:$M$5000,0,FALSE)),"NOT VALID")</f>
        <v>620000</v>
      </c>
      <c r="S148">
        <f>IFERROR(IFERROR(VLOOKUP($A148,'K-NETT'!$A$1:$AF$37898,17,FALSE),VLOOKUP($A148,'K-Wallet'!$A$1:$M$5000,0,FALSE)),"NOT VALID")</f>
        <v>6650</v>
      </c>
      <c r="T148">
        <f>IFERROR(IFERROR(VLOOKUP($A148,'K-NETT'!$A$1:$AF$37898,18,FALSE),VLOOKUP($A148,'K-Wallet'!$A$1:$M$5000,0,FALSE)),"NOT VALID")</f>
        <v>27000</v>
      </c>
      <c r="U148">
        <f>IFERROR(IFERROR(VLOOKUP($A148,'K-NETT'!$A$1:$AF$37898,19,FALSE),VLOOKUP($A148,'K-Wallet'!$A$1:$M$5000,0,FALSE)),"NOT VALID")</f>
        <v>0</v>
      </c>
      <c r="V148">
        <f>IFERROR(IFERROR(VLOOKUP($A148,'K-NETT'!$A$1:$AF$37898,20,FALSE),VLOOKUP($A148,'K-Wallet'!$A$1:$M$5000,0,FALSE)),"NOT VALID")</f>
        <v>0</v>
      </c>
      <c r="W148">
        <f>IFERROR(IFERROR(VLOOKUP($A148,'K-NETT'!$A$1:$AF$37898,22,FALSE),VLOOKUP($A148,'K-Wallet'!$A$1:$M$5000,0,FALSE)),"NOT VALID")</f>
        <v>0</v>
      </c>
      <c r="X148">
        <f>IFERROR(IFERROR(VLOOKUP($A148,'K-NETT'!$A$1:$AF$37898,23,FALSE),VLOOKUP($A148,'K-Wallet'!$A$1:$M$5000,0,FALSE)),"NOT VALID")</f>
        <v>0</v>
      </c>
      <c r="Y148">
        <f>IFERROR(IFERROR(VLOOKUP($A148,'K-NETT'!$A$1:$AF$37898,26,FALSE),VLOOKUP($A148,'K-Wallet'!$A$1:$M$5000,0,FALSE)),"NOT VALID")</f>
        <v>653650</v>
      </c>
      <c r="Z148">
        <f>IFERROR(IFERROR(VLOOKUP($A148,'K-NETT'!$A$1:$AF$37898,30,FALSE),VLOOKUP($A148,'K-Wallet'!$A$1:$M$5000,11,FALSE)),"NOT VALID")</f>
        <v>0</v>
      </c>
      <c r="AA148" s="31">
        <f t="shared" si="5"/>
        <v>0</v>
      </c>
    </row>
    <row r="149" spans="1:27" x14ac:dyDescent="0.25">
      <c r="A149" t="str">
        <f t="shared" si="4"/>
        <v>1604897326</v>
      </c>
      <c r="B149">
        <v>140</v>
      </c>
      <c r="C149">
        <v>1604897326</v>
      </c>
      <c r="D149" t="s">
        <v>42</v>
      </c>
      <c r="E149" t="s">
        <v>43</v>
      </c>
      <c r="F149">
        <v>66650</v>
      </c>
      <c r="G149" s="2">
        <v>44108</v>
      </c>
      <c r="H149" s="3">
        <v>0.63518518518518519</v>
      </c>
      <c r="I149" t="s">
        <v>44</v>
      </c>
      <c r="J149">
        <v>-80733184101</v>
      </c>
      <c r="K149" s="4" t="s">
        <v>101</v>
      </c>
      <c r="N149" t="str">
        <f>IFERROR(IFERROR(VLOOKUP($A149,'K-NETT'!$A$1:$AF$37898,1,FALSE),VLOOKUP($A149,'K-Wallet'!$A$1:$M$5000,1,FALSE)),"NOT VALID")</f>
        <v>1604897326</v>
      </c>
      <c r="O149" t="str">
        <f>IFERROR(IFERROR(VLOOKUP($A149,'K-NETT'!$A$1:$AF$37898,11,FALSE),VLOOKUP($A149,'K-Wallet'!$A$1:$M$5000,0,FALSE)),"NOT VALID")</f>
        <v>MME2010002600</v>
      </c>
      <c r="P149" t="str">
        <f>IFERROR(IFERROR(VLOOKUP($A149,'K-NETT'!$A$1:$AF$37898,14,FALSE),VLOOKUP($A149,'K-Wallet'!$A$1:$M$5000,8,FALSE)),"NOT VALID")</f>
        <v>IDJTYBA04982</v>
      </c>
      <c r="Q149" t="str">
        <f>IFERROR(IFERROR(VLOOKUP($A149,'K-NETT'!$A$1:$AF$37898,15,FALSE),VLOOKUP($A149,'K-Wallet'!$A$1:$M$5000,9,FALSE)),"NOT VALID")</f>
        <v>HENI TRI HANDOKO</v>
      </c>
      <c r="R149">
        <f>IFERROR(IFERROR(VLOOKUP($A149,'K-NETT'!$A$1:$AF$37898,16,FALSE),VLOOKUP($A149,'K-Wallet'!$A$1:$M$5000,0,FALSE)),"NOT VALID")</f>
        <v>50000</v>
      </c>
      <c r="S149">
        <f>IFERROR(IFERROR(VLOOKUP($A149,'K-NETT'!$A$1:$AF$37898,17,FALSE),VLOOKUP($A149,'K-Wallet'!$A$1:$M$5000,0,FALSE)),"NOT VALID")</f>
        <v>6650</v>
      </c>
      <c r="T149">
        <f>IFERROR(IFERROR(VLOOKUP($A149,'K-NETT'!$A$1:$AF$37898,18,FALSE),VLOOKUP($A149,'K-Wallet'!$A$1:$M$5000,0,FALSE)),"NOT VALID")</f>
        <v>10000</v>
      </c>
      <c r="U149">
        <f>IFERROR(IFERROR(VLOOKUP($A149,'K-NETT'!$A$1:$AF$37898,19,FALSE),VLOOKUP($A149,'K-Wallet'!$A$1:$M$5000,0,FALSE)),"NOT VALID")</f>
        <v>0</v>
      </c>
      <c r="V149">
        <f>IFERROR(IFERROR(VLOOKUP($A149,'K-NETT'!$A$1:$AF$37898,20,FALSE),VLOOKUP($A149,'K-Wallet'!$A$1:$M$5000,0,FALSE)),"NOT VALID")</f>
        <v>0</v>
      </c>
      <c r="W149">
        <f>IFERROR(IFERROR(VLOOKUP($A149,'K-NETT'!$A$1:$AF$37898,22,FALSE),VLOOKUP($A149,'K-Wallet'!$A$1:$M$5000,0,FALSE)),"NOT VALID")</f>
        <v>0</v>
      </c>
      <c r="X149">
        <f>IFERROR(IFERROR(VLOOKUP($A149,'K-NETT'!$A$1:$AF$37898,23,FALSE),VLOOKUP($A149,'K-Wallet'!$A$1:$M$5000,0,FALSE)),"NOT VALID")</f>
        <v>0</v>
      </c>
      <c r="Y149">
        <f>IFERROR(IFERROR(VLOOKUP($A149,'K-NETT'!$A$1:$AF$37898,26,FALSE),VLOOKUP($A149,'K-Wallet'!$A$1:$M$5000,0,FALSE)),"NOT VALID")</f>
        <v>66650</v>
      </c>
      <c r="Z149">
        <f>IFERROR(IFERROR(VLOOKUP($A149,'K-NETT'!$A$1:$AF$37898,30,FALSE),VLOOKUP($A149,'K-Wallet'!$A$1:$M$5000,11,FALSE)),"NOT VALID")</f>
        <v>0</v>
      </c>
      <c r="AA149" s="31">
        <f t="shared" si="5"/>
        <v>0</v>
      </c>
    </row>
    <row r="150" spans="1:27" x14ac:dyDescent="0.25">
      <c r="A150" t="str">
        <f t="shared" si="4"/>
        <v>118793603</v>
      </c>
      <c r="B150">
        <v>141</v>
      </c>
      <c r="C150">
        <v>118793603</v>
      </c>
      <c r="D150" t="s">
        <v>1652</v>
      </c>
      <c r="E150" t="s">
        <v>43</v>
      </c>
      <c r="F150">
        <v>1500000</v>
      </c>
      <c r="G150" s="2">
        <v>44108</v>
      </c>
      <c r="H150" s="3">
        <v>0.65853009259259265</v>
      </c>
      <c r="I150" t="s">
        <v>44</v>
      </c>
      <c r="J150">
        <v>-80741581301</v>
      </c>
      <c r="K150" s="4" t="s">
        <v>101</v>
      </c>
      <c r="N150" t="str">
        <f>IFERROR(IFERROR(VLOOKUP($A150,'K-NETT'!$A$1:$AF$37898,1,FALSE),VLOOKUP($A150,'K-Wallet'!$A$1:$M$5000,1,FALSE)),"NOT VALID")</f>
        <v>118793603</v>
      </c>
      <c r="O150" t="str">
        <f>IFERROR(IFERROR(VLOOKUP($A150,'K-NETT'!$A$1:$AF$37898,11,FALSE),VLOOKUP($A150,'K-Wallet'!$A$1:$M$5000,0,FALSE)),"NOT VALID")</f>
        <v>NOT VALID</v>
      </c>
      <c r="P150" t="str">
        <f>IFERROR(IFERROR(VLOOKUP($A150,'K-NETT'!$A$1:$AF$37898,14,FALSE),VLOOKUP($A150,'K-Wallet'!$A$1:$M$5000,8,FALSE)),"NOT VALID")</f>
        <v>EID003747</v>
      </c>
      <c r="Q150" t="str">
        <f>IFERROR(IFERROR(VLOOKUP($A150,'K-NETT'!$A$1:$AF$37898,15,FALSE),VLOOKUP($A150,'K-Wallet'!$A$1:$M$5000,9,FALSE)),"NOT VALID")</f>
        <v>DRSMBISYRI</v>
      </c>
      <c r="R150" t="str">
        <f>IFERROR(IFERROR(VLOOKUP($A150,'K-NETT'!$A$1:$AF$37898,16,FALSE),VLOOKUP($A150,'K-Wallet'!$A$1:$M$5000,0,FALSE)),"NOT VALID")</f>
        <v>NOT VALID</v>
      </c>
      <c r="S150" t="str">
        <f>IFERROR(IFERROR(VLOOKUP($A150,'K-NETT'!$A$1:$AF$37898,17,FALSE),VLOOKUP($A150,'K-Wallet'!$A$1:$M$5000,0,FALSE)),"NOT VALID")</f>
        <v>NOT VALID</v>
      </c>
      <c r="T150" t="str">
        <f>IFERROR(IFERROR(VLOOKUP($A150,'K-NETT'!$A$1:$AF$37898,18,FALSE),VLOOKUP($A150,'K-Wallet'!$A$1:$M$5000,0,FALSE)),"NOT VALID")</f>
        <v>NOT VALID</v>
      </c>
      <c r="U150" t="str">
        <f>IFERROR(IFERROR(VLOOKUP($A150,'K-NETT'!$A$1:$AF$37898,19,FALSE),VLOOKUP($A150,'K-Wallet'!$A$1:$M$5000,0,FALSE)),"NOT VALID")</f>
        <v>NOT VALID</v>
      </c>
      <c r="V150" t="str">
        <f>IFERROR(IFERROR(VLOOKUP($A150,'K-NETT'!$A$1:$AF$37898,20,FALSE),VLOOKUP($A150,'K-Wallet'!$A$1:$M$5000,0,FALSE)),"NOT VALID")</f>
        <v>NOT VALID</v>
      </c>
      <c r="W150" t="str">
        <f>IFERROR(IFERROR(VLOOKUP($A150,'K-NETT'!$A$1:$AF$37898,22,FALSE),VLOOKUP($A150,'K-Wallet'!$A$1:$M$5000,0,FALSE)),"NOT VALID")</f>
        <v>NOT VALID</v>
      </c>
      <c r="X150" t="str">
        <f>IFERROR(IFERROR(VLOOKUP($A150,'K-NETT'!$A$1:$AF$37898,23,FALSE),VLOOKUP($A150,'K-Wallet'!$A$1:$M$5000,0,FALSE)),"NOT VALID")</f>
        <v>NOT VALID</v>
      </c>
      <c r="Y150" t="str">
        <f>IFERROR(IFERROR(VLOOKUP($A150,'K-NETT'!$A$1:$AF$37898,26,FALSE),VLOOKUP($A150,'K-Wallet'!$A$1:$M$5000,0,FALSE)),"NOT VALID")</f>
        <v>NOT VALID</v>
      </c>
      <c r="Z150" t="str">
        <f>IFERROR(IFERROR(VLOOKUP($A150,'K-NETT'!$A$1:$AF$37898,30,FALSE),VLOOKUP($A150,'K-Wallet'!$A$1:$M$5000,11,FALSE)),"NOT VALID")</f>
        <v xml:space="preserve"> TOP UP K-WALLET</v>
      </c>
      <c r="AA150" s="31" t="e">
        <f t="shared" si="5"/>
        <v>#VALUE!</v>
      </c>
    </row>
    <row r="151" spans="1:27" x14ac:dyDescent="0.25">
      <c r="A151" t="str">
        <f t="shared" si="4"/>
        <v>1073408477</v>
      </c>
      <c r="B151">
        <v>142</v>
      </c>
      <c r="C151">
        <v>1073408477</v>
      </c>
      <c r="D151" t="s">
        <v>42</v>
      </c>
      <c r="E151" t="s">
        <v>43</v>
      </c>
      <c r="F151">
        <v>56650</v>
      </c>
      <c r="G151" s="2">
        <v>44108</v>
      </c>
      <c r="H151" s="3">
        <v>0.7003125</v>
      </c>
      <c r="I151" t="s">
        <v>44</v>
      </c>
      <c r="J151">
        <v>-80756836501</v>
      </c>
      <c r="K151" s="4" t="s">
        <v>101</v>
      </c>
      <c r="N151" t="str">
        <f>IFERROR(IFERROR(VLOOKUP($A151,'K-NETT'!$A$1:$AF$37898,1,FALSE),VLOOKUP($A151,'K-Wallet'!$A$1:$M$5000,1,FALSE)),"NOT VALID")</f>
        <v>1073408477</v>
      </c>
      <c r="O151" t="str">
        <f>IFERROR(IFERROR(VLOOKUP($A151,'K-NETT'!$A$1:$AF$37898,11,FALSE),VLOOKUP($A151,'K-Wallet'!$A$1:$M$5000,0,FALSE)),"NOT VALID")</f>
        <v>MME2010002613</v>
      </c>
      <c r="P151" t="str">
        <f>IFERROR(IFERROR(VLOOKUP($A151,'K-NETT'!$A$1:$AF$37898,14,FALSE),VLOOKUP($A151,'K-Wallet'!$A$1:$M$5000,8,FALSE)),"NOT VALID")</f>
        <v>IDJTBUA08419</v>
      </c>
      <c r="Q151" t="str">
        <f>IFERROR(IFERROR(VLOOKUP($A151,'K-NETT'!$A$1:$AF$37898,15,FALSE),VLOOKUP($A151,'K-Wallet'!$A$1:$M$5000,9,FALSE)),"NOT VALID")</f>
        <v>NURHIDAYAH</v>
      </c>
      <c r="R151">
        <f>IFERROR(IFERROR(VLOOKUP($A151,'K-NETT'!$A$1:$AF$37898,16,FALSE),VLOOKUP($A151,'K-Wallet'!$A$1:$M$5000,0,FALSE)),"NOT VALID")</f>
        <v>50000</v>
      </c>
      <c r="S151">
        <f>IFERROR(IFERROR(VLOOKUP($A151,'K-NETT'!$A$1:$AF$37898,17,FALSE),VLOOKUP($A151,'K-Wallet'!$A$1:$M$5000,0,FALSE)),"NOT VALID")</f>
        <v>6650</v>
      </c>
      <c r="T151">
        <f>IFERROR(IFERROR(VLOOKUP($A151,'K-NETT'!$A$1:$AF$37898,18,FALSE),VLOOKUP($A151,'K-Wallet'!$A$1:$M$5000,0,FALSE)),"NOT VALID")</f>
        <v>0</v>
      </c>
      <c r="U151">
        <f>IFERROR(IFERROR(VLOOKUP($A151,'K-NETT'!$A$1:$AF$37898,19,FALSE),VLOOKUP($A151,'K-Wallet'!$A$1:$M$5000,0,FALSE)),"NOT VALID")</f>
        <v>0</v>
      </c>
      <c r="V151">
        <f>IFERROR(IFERROR(VLOOKUP($A151,'K-NETT'!$A$1:$AF$37898,20,FALSE),VLOOKUP($A151,'K-Wallet'!$A$1:$M$5000,0,FALSE)),"NOT VALID")</f>
        <v>0</v>
      </c>
      <c r="W151">
        <f>IFERROR(IFERROR(VLOOKUP($A151,'K-NETT'!$A$1:$AF$37898,22,FALSE),VLOOKUP($A151,'K-Wallet'!$A$1:$M$5000,0,FALSE)),"NOT VALID")</f>
        <v>0</v>
      </c>
      <c r="X151">
        <f>IFERROR(IFERROR(VLOOKUP($A151,'K-NETT'!$A$1:$AF$37898,23,FALSE),VLOOKUP($A151,'K-Wallet'!$A$1:$M$5000,0,FALSE)),"NOT VALID")</f>
        <v>0</v>
      </c>
      <c r="Y151">
        <f>IFERROR(IFERROR(VLOOKUP($A151,'K-NETT'!$A$1:$AF$37898,26,FALSE),VLOOKUP($A151,'K-Wallet'!$A$1:$M$5000,0,FALSE)),"NOT VALID")</f>
        <v>56650</v>
      </c>
      <c r="Z151">
        <f>IFERROR(IFERROR(VLOOKUP($A151,'K-NETT'!$A$1:$AF$37898,30,FALSE),VLOOKUP($A151,'K-Wallet'!$A$1:$M$5000,11,FALSE)),"NOT VALID")</f>
        <v>0</v>
      </c>
      <c r="AA151" s="31">
        <f t="shared" si="5"/>
        <v>0</v>
      </c>
    </row>
    <row r="152" spans="1:27" x14ac:dyDescent="0.25">
      <c r="A152" t="str">
        <f t="shared" si="4"/>
        <v>1249508143</v>
      </c>
      <c r="B152">
        <v>143</v>
      </c>
      <c r="C152">
        <v>1249508143</v>
      </c>
      <c r="D152" t="s">
        <v>42</v>
      </c>
      <c r="E152" t="s">
        <v>43</v>
      </c>
      <c r="F152">
        <v>856650</v>
      </c>
      <c r="G152" s="2">
        <v>44108</v>
      </c>
      <c r="H152" s="3">
        <v>0.71478009259259256</v>
      </c>
      <c r="I152" t="s">
        <v>44</v>
      </c>
      <c r="J152">
        <v>-80762265101</v>
      </c>
      <c r="K152" s="4" t="s">
        <v>101</v>
      </c>
      <c r="N152" t="str">
        <f>IFERROR(IFERROR(VLOOKUP($A152,'K-NETT'!$A$1:$AF$37898,1,FALSE),VLOOKUP($A152,'K-Wallet'!$A$1:$M$5000,1,FALSE)),"NOT VALID")</f>
        <v>1249508143</v>
      </c>
      <c r="O152" t="str">
        <f>IFERROR(IFERROR(VLOOKUP($A152,'K-NETT'!$A$1:$AF$37898,11,FALSE),VLOOKUP($A152,'K-Wallet'!$A$1:$M$5000,0,FALSE)),"NOT VALID")</f>
        <v>CNE2010002616</v>
      </c>
      <c r="P152" t="str">
        <f>IFERROR(IFERROR(VLOOKUP($A152,'K-NETT'!$A$1:$AF$37898,14,FALSE),VLOOKUP($A152,'K-Wallet'!$A$1:$M$5000,8,FALSE)),"NOT VALID")</f>
        <v>IDSPAAB43073</v>
      </c>
      <c r="Q152" t="str">
        <f>IFERROR(IFERROR(VLOOKUP($A152,'K-NETT'!$A$1:$AF$37898,15,FALSE),VLOOKUP($A152,'K-Wallet'!$A$1:$M$5000,9,FALSE)),"NOT VALID")</f>
        <v>JESSICA IDELIA</v>
      </c>
      <c r="R152">
        <f>IFERROR(IFERROR(VLOOKUP($A152,'K-NETT'!$A$1:$AF$37898,16,FALSE),VLOOKUP($A152,'K-Wallet'!$A$1:$M$5000,0,FALSE)),"NOT VALID")</f>
        <v>850000</v>
      </c>
      <c r="S152">
        <f>IFERROR(IFERROR(VLOOKUP($A152,'K-NETT'!$A$1:$AF$37898,17,FALSE),VLOOKUP($A152,'K-Wallet'!$A$1:$M$5000,0,FALSE)),"NOT VALID")</f>
        <v>6650</v>
      </c>
      <c r="T152">
        <f>IFERROR(IFERROR(VLOOKUP($A152,'K-NETT'!$A$1:$AF$37898,18,FALSE),VLOOKUP($A152,'K-Wallet'!$A$1:$M$5000,0,FALSE)),"NOT VALID")</f>
        <v>0</v>
      </c>
      <c r="U152">
        <f>IFERROR(IFERROR(VLOOKUP($A152,'K-NETT'!$A$1:$AF$37898,19,FALSE),VLOOKUP($A152,'K-Wallet'!$A$1:$M$5000,0,FALSE)),"NOT VALID")</f>
        <v>0</v>
      </c>
      <c r="V152">
        <f>IFERROR(IFERROR(VLOOKUP($A152,'K-NETT'!$A$1:$AF$37898,20,FALSE),VLOOKUP($A152,'K-Wallet'!$A$1:$M$5000,0,FALSE)),"NOT VALID")</f>
        <v>0</v>
      </c>
      <c r="W152">
        <f>IFERROR(IFERROR(VLOOKUP($A152,'K-NETT'!$A$1:$AF$37898,22,FALSE),VLOOKUP($A152,'K-Wallet'!$A$1:$M$5000,0,FALSE)),"NOT VALID")</f>
        <v>0</v>
      </c>
      <c r="X152">
        <f>IFERROR(IFERROR(VLOOKUP($A152,'K-NETT'!$A$1:$AF$37898,23,FALSE),VLOOKUP($A152,'K-Wallet'!$A$1:$M$5000,0,FALSE)),"NOT VALID")</f>
        <v>0</v>
      </c>
      <c r="Y152">
        <f>IFERROR(IFERROR(VLOOKUP($A152,'K-NETT'!$A$1:$AF$37898,26,FALSE),VLOOKUP($A152,'K-Wallet'!$A$1:$M$5000,0,FALSE)),"NOT VALID")</f>
        <v>856650</v>
      </c>
      <c r="Z152">
        <f>IFERROR(IFERROR(VLOOKUP($A152,'K-NETT'!$A$1:$AF$37898,30,FALSE),VLOOKUP($A152,'K-Wallet'!$A$1:$M$5000,11,FALSE)),"NOT VALID")</f>
        <v>0</v>
      </c>
      <c r="AA152" s="31">
        <f t="shared" si="5"/>
        <v>0</v>
      </c>
    </row>
    <row r="153" spans="1:27" x14ac:dyDescent="0.25">
      <c r="A153" t="str">
        <f t="shared" si="4"/>
        <v>1967608787</v>
      </c>
      <c r="B153">
        <v>144</v>
      </c>
      <c r="C153">
        <v>1967608787</v>
      </c>
      <c r="D153" t="s">
        <v>42</v>
      </c>
      <c r="E153" t="s">
        <v>43</v>
      </c>
      <c r="F153">
        <v>491650</v>
      </c>
      <c r="G153" s="2">
        <v>44108</v>
      </c>
      <c r="H153" s="3">
        <v>0.72387731481481488</v>
      </c>
      <c r="I153" t="s">
        <v>44</v>
      </c>
      <c r="J153">
        <v>-80765807401</v>
      </c>
      <c r="K153" s="4" t="s">
        <v>101</v>
      </c>
      <c r="N153" t="str">
        <f>IFERROR(IFERROR(VLOOKUP($A153,'K-NETT'!$A$1:$AF$37898,1,FALSE),VLOOKUP($A153,'K-Wallet'!$A$1:$M$5000,1,FALSE)),"NOT VALID")</f>
        <v>1967608787</v>
      </c>
      <c r="O153" t="str">
        <f>IFERROR(IFERROR(VLOOKUP($A153,'K-NETT'!$A$1:$AF$37898,11,FALSE),VLOOKUP($A153,'K-Wallet'!$A$1:$M$5000,0,FALSE)),"NOT VALID")</f>
        <v>CNE2010002619</v>
      </c>
      <c r="P153" t="str">
        <f>IFERROR(IFERROR(VLOOKUP($A153,'K-NETT'!$A$1:$AF$37898,14,FALSE),VLOOKUP($A153,'K-Wallet'!$A$1:$M$5000,8,FALSE)),"NOT VALID")</f>
        <v>IDJTYCA00553</v>
      </c>
      <c r="Q153" t="str">
        <f>IFERROR(IFERROR(VLOOKUP($A153,'K-NETT'!$A$1:$AF$37898,15,FALSE),VLOOKUP($A153,'K-Wallet'!$A$1:$M$5000,9,FALSE)),"NOT VALID")</f>
        <v>AEP SAEFUDINI</v>
      </c>
      <c r="R153">
        <f>IFERROR(IFERROR(VLOOKUP($A153,'K-NETT'!$A$1:$AF$37898,16,FALSE),VLOOKUP($A153,'K-Wallet'!$A$1:$M$5000,0,FALSE)),"NOT VALID")</f>
        <v>475000</v>
      </c>
      <c r="S153">
        <f>IFERROR(IFERROR(VLOOKUP($A153,'K-NETT'!$A$1:$AF$37898,17,FALSE),VLOOKUP($A153,'K-Wallet'!$A$1:$M$5000,0,FALSE)),"NOT VALID")</f>
        <v>6650</v>
      </c>
      <c r="T153">
        <f>IFERROR(IFERROR(VLOOKUP($A153,'K-NETT'!$A$1:$AF$37898,18,FALSE),VLOOKUP($A153,'K-Wallet'!$A$1:$M$5000,0,FALSE)),"NOT VALID")</f>
        <v>10000</v>
      </c>
      <c r="U153">
        <f>IFERROR(IFERROR(VLOOKUP($A153,'K-NETT'!$A$1:$AF$37898,19,FALSE),VLOOKUP($A153,'K-Wallet'!$A$1:$M$5000,0,FALSE)),"NOT VALID")</f>
        <v>0</v>
      </c>
      <c r="V153">
        <f>IFERROR(IFERROR(VLOOKUP($A153,'K-NETT'!$A$1:$AF$37898,20,FALSE),VLOOKUP($A153,'K-Wallet'!$A$1:$M$5000,0,FALSE)),"NOT VALID")</f>
        <v>0</v>
      </c>
      <c r="W153">
        <f>IFERROR(IFERROR(VLOOKUP($A153,'K-NETT'!$A$1:$AF$37898,22,FALSE),VLOOKUP($A153,'K-Wallet'!$A$1:$M$5000,0,FALSE)),"NOT VALID")</f>
        <v>0</v>
      </c>
      <c r="X153">
        <f>IFERROR(IFERROR(VLOOKUP($A153,'K-NETT'!$A$1:$AF$37898,23,FALSE),VLOOKUP($A153,'K-Wallet'!$A$1:$M$5000,0,FALSE)),"NOT VALID")</f>
        <v>0</v>
      </c>
      <c r="Y153">
        <f>IFERROR(IFERROR(VLOOKUP($A153,'K-NETT'!$A$1:$AF$37898,26,FALSE),VLOOKUP($A153,'K-Wallet'!$A$1:$M$5000,0,FALSE)),"NOT VALID")</f>
        <v>491650</v>
      </c>
      <c r="Z153">
        <f>IFERROR(IFERROR(VLOOKUP($A153,'K-NETT'!$A$1:$AF$37898,30,FALSE),VLOOKUP($A153,'K-Wallet'!$A$1:$M$5000,11,FALSE)),"NOT VALID")</f>
        <v>0</v>
      </c>
      <c r="AA153" s="31">
        <f t="shared" si="5"/>
        <v>0</v>
      </c>
    </row>
    <row r="154" spans="1:27" x14ac:dyDescent="0.25">
      <c r="A154" t="str">
        <f t="shared" si="4"/>
        <v>1896508221</v>
      </c>
      <c r="B154">
        <v>145</v>
      </c>
      <c r="C154">
        <v>1896508221</v>
      </c>
      <c r="D154" t="s">
        <v>42</v>
      </c>
      <c r="E154" t="s">
        <v>43</v>
      </c>
      <c r="F154">
        <v>113650</v>
      </c>
      <c r="G154" s="2">
        <v>44108</v>
      </c>
      <c r="H154" s="3">
        <v>0.72726851851851848</v>
      </c>
      <c r="I154" t="s">
        <v>44</v>
      </c>
      <c r="J154">
        <v>-80767146001</v>
      </c>
      <c r="K154" s="4" t="s">
        <v>101</v>
      </c>
      <c r="N154" t="str">
        <f>IFERROR(IFERROR(VLOOKUP($A154,'K-NETT'!$A$1:$AF$37898,1,FALSE),VLOOKUP($A154,'K-Wallet'!$A$1:$M$5000,1,FALSE)),"NOT VALID")</f>
        <v>1896508221</v>
      </c>
      <c r="O154" t="str">
        <f>IFERROR(IFERROR(VLOOKUP($A154,'K-NETT'!$A$1:$AF$37898,11,FALSE),VLOOKUP($A154,'K-Wallet'!$A$1:$M$5000,0,FALSE)),"NOT VALID")</f>
        <v>CNE2010002620</v>
      </c>
      <c r="P154" t="str">
        <f>IFERROR(IFERROR(VLOOKUP($A154,'K-NETT'!$A$1:$AF$37898,14,FALSE),VLOOKUP($A154,'K-Wallet'!$A$1:$M$5000,8,FALSE)),"NOT VALID")</f>
        <v>IDSPAAB10918</v>
      </c>
      <c r="Q154" t="str">
        <f>IFERROR(IFERROR(VLOOKUP($A154,'K-NETT'!$A$1:$AF$37898,15,FALSE),VLOOKUP($A154,'K-Wallet'!$A$1:$M$5000,9,FALSE)),"NOT VALID")</f>
        <v>NURUL WATIKOH</v>
      </c>
      <c r="R154">
        <f>IFERROR(IFERROR(VLOOKUP($A154,'K-NETT'!$A$1:$AF$37898,16,FALSE),VLOOKUP($A154,'K-Wallet'!$A$1:$M$5000,0,FALSE)),"NOT VALID")</f>
        <v>91000</v>
      </c>
      <c r="S154">
        <f>IFERROR(IFERROR(VLOOKUP($A154,'K-NETT'!$A$1:$AF$37898,17,FALSE),VLOOKUP($A154,'K-Wallet'!$A$1:$M$5000,0,FALSE)),"NOT VALID")</f>
        <v>6650</v>
      </c>
      <c r="T154">
        <f>IFERROR(IFERROR(VLOOKUP($A154,'K-NETT'!$A$1:$AF$37898,18,FALSE),VLOOKUP($A154,'K-Wallet'!$A$1:$M$5000,0,FALSE)),"NOT VALID")</f>
        <v>16000</v>
      </c>
      <c r="U154">
        <f>IFERROR(IFERROR(VLOOKUP($A154,'K-NETT'!$A$1:$AF$37898,19,FALSE),VLOOKUP($A154,'K-Wallet'!$A$1:$M$5000,0,FALSE)),"NOT VALID")</f>
        <v>0</v>
      </c>
      <c r="V154">
        <f>IFERROR(IFERROR(VLOOKUP($A154,'K-NETT'!$A$1:$AF$37898,20,FALSE),VLOOKUP($A154,'K-Wallet'!$A$1:$M$5000,0,FALSE)),"NOT VALID")</f>
        <v>0</v>
      </c>
      <c r="W154">
        <f>IFERROR(IFERROR(VLOOKUP($A154,'K-NETT'!$A$1:$AF$37898,22,FALSE),VLOOKUP($A154,'K-Wallet'!$A$1:$M$5000,0,FALSE)),"NOT VALID")</f>
        <v>0</v>
      </c>
      <c r="X154">
        <f>IFERROR(IFERROR(VLOOKUP($A154,'K-NETT'!$A$1:$AF$37898,23,FALSE),VLOOKUP($A154,'K-Wallet'!$A$1:$M$5000,0,FALSE)),"NOT VALID")</f>
        <v>0</v>
      </c>
      <c r="Y154">
        <f>IFERROR(IFERROR(VLOOKUP($A154,'K-NETT'!$A$1:$AF$37898,26,FALSE),VLOOKUP($A154,'K-Wallet'!$A$1:$M$5000,0,FALSE)),"NOT VALID")</f>
        <v>113650</v>
      </c>
      <c r="Z154">
        <f>IFERROR(IFERROR(VLOOKUP($A154,'K-NETT'!$A$1:$AF$37898,30,FALSE),VLOOKUP($A154,'K-Wallet'!$A$1:$M$5000,11,FALSE)),"NOT VALID")</f>
        <v>0</v>
      </c>
      <c r="AA154" s="31">
        <f t="shared" si="5"/>
        <v>0</v>
      </c>
    </row>
    <row r="155" spans="1:27" x14ac:dyDescent="0.25">
      <c r="A155" t="str">
        <f t="shared" si="4"/>
        <v>1491508484</v>
      </c>
      <c r="B155">
        <v>146</v>
      </c>
      <c r="C155">
        <v>1491508484</v>
      </c>
      <c r="D155" t="s">
        <v>42</v>
      </c>
      <c r="E155" t="s">
        <v>43</v>
      </c>
      <c r="F155">
        <v>493650</v>
      </c>
      <c r="G155" s="2">
        <v>44108</v>
      </c>
      <c r="H155" s="3">
        <v>0.74157407407407405</v>
      </c>
      <c r="I155" t="s">
        <v>44</v>
      </c>
      <c r="J155">
        <v>-80772821401</v>
      </c>
      <c r="K155" s="4" t="s">
        <v>101</v>
      </c>
      <c r="N155" t="str">
        <f>IFERROR(IFERROR(VLOOKUP($A155,'K-NETT'!$A$1:$AF$37898,1,FALSE),VLOOKUP($A155,'K-Wallet'!$A$1:$M$5000,1,FALSE)),"NOT VALID")</f>
        <v>1491508484</v>
      </c>
      <c r="O155" t="str">
        <f>IFERROR(IFERROR(VLOOKUP($A155,'K-NETT'!$A$1:$AF$37898,11,FALSE),VLOOKUP($A155,'K-Wallet'!$A$1:$M$5000,0,FALSE)),"NOT VALID")</f>
        <v>CNE2010002622</v>
      </c>
      <c r="P155" t="str">
        <f>IFERROR(IFERROR(VLOOKUP($A155,'K-NETT'!$A$1:$AF$37898,14,FALSE),VLOOKUP($A155,'K-Wallet'!$A$1:$M$5000,8,FALSE)),"NOT VALID")</f>
        <v>IDSPAAB24486</v>
      </c>
      <c r="Q155" t="str">
        <f>IFERROR(IFERROR(VLOOKUP($A155,'K-NETT'!$A$1:$AF$37898,15,FALSE),VLOOKUP($A155,'K-Wallet'!$A$1:$M$5000,9,FALSE)),"NOT VALID")</f>
        <v>YUNIATI</v>
      </c>
      <c r="R155">
        <f>IFERROR(IFERROR(VLOOKUP($A155,'K-NETT'!$A$1:$AF$37898,16,FALSE),VLOOKUP($A155,'K-Wallet'!$A$1:$M$5000,0,FALSE)),"NOT VALID")</f>
        <v>475000</v>
      </c>
      <c r="S155">
        <f>IFERROR(IFERROR(VLOOKUP($A155,'K-NETT'!$A$1:$AF$37898,17,FALSE),VLOOKUP($A155,'K-Wallet'!$A$1:$M$5000,0,FALSE)),"NOT VALID")</f>
        <v>6650</v>
      </c>
      <c r="T155">
        <f>IFERROR(IFERROR(VLOOKUP($A155,'K-NETT'!$A$1:$AF$37898,18,FALSE),VLOOKUP($A155,'K-Wallet'!$A$1:$M$5000,0,FALSE)),"NOT VALID")</f>
        <v>12000</v>
      </c>
      <c r="U155">
        <f>IFERROR(IFERROR(VLOOKUP($A155,'K-NETT'!$A$1:$AF$37898,19,FALSE),VLOOKUP($A155,'K-Wallet'!$A$1:$M$5000,0,FALSE)),"NOT VALID")</f>
        <v>0</v>
      </c>
      <c r="V155">
        <f>IFERROR(IFERROR(VLOOKUP($A155,'K-NETT'!$A$1:$AF$37898,20,FALSE),VLOOKUP($A155,'K-Wallet'!$A$1:$M$5000,0,FALSE)),"NOT VALID")</f>
        <v>0</v>
      </c>
      <c r="W155">
        <f>IFERROR(IFERROR(VLOOKUP($A155,'K-NETT'!$A$1:$AF$37898,22,FALSE),VLOOKUP($A155,'K-Wallet'!$A$1:$M$5000,0,FALSE)),"NOT VALID")</f>
        <v>0</v>
      </c>
      <c r="X155">
        <f>IFERROR(IFERROR(VLOOKUP($A155,'K-NETT'!$A$1:$AF$37898,23,FALSE),VLOOKUP($A155,'K-Wallet'!$A$1:$M$5000,0,FALSE)),"NOT VALID")</f>
        <v>0</v>
      </c>
      <c r="Y155">
        <f>IFERROR(IFERROR(VLOOKUP($A155,'K-NETT'!$A$1:$AF$37898,26,FALSE),VLOOKUP($A155,'K-Wallet'!$A$1:$M$5000,0,FALSE)),"NOT VALID")</f>
        <v>493650</v>
      </c>
      <c r="Z155">
        <f>IFERROR(IFERROR(VLOOKUP($A155,'K-NETT'!$A$1:$AF$37898,30,FALSE),VLOOKUP($A155,'K-Wallet'!$A$1:$M$5000,11,FALSE)),"NOT VALID")</f>
        <v>0</v>
      </c>
      <c r="AA155" s="31">
        <f t="shared" si="5"/>
        <v>0</v>
      </c>
    </row>
    <row r="156" spans="1:27" x14ac:dyDescent="0.25">
      <c r="A156" t="str">
        <f t="shared" si="4"/>
        <v>1617908308</v>
      </c>
      <c r="B156">
        <v>147</v>
      </c>
      <c r="C156">
        <v>1617908308</v>
      </c>
      <c r="D156" t="s">
        <v>42</v>
      </c>
      <c r="E156" t="s">
        <v>43</v>
      </c>
      <c r="F156">
        <v>1204650</v>
      </c>
      <c r="G156" s="2">
        <v>44108</v>
      </c>
      <c r="H156" s="3">
        <v>0.75840277777777787</v>
      </c>
      <c r="I156" t="s">
        <v>44</v>
      </c>
      <c r="J156">
        <v>-80779582201</v>
      </c>
      <c r="K156" s="4" t="s">
        <v>101</v>
      </c>
      <c r="N156" t="str">
        <f>IFERROR(IFERROR(VLOOKUP($A156,'K-NETT'!$A$1:$AF$37898,1,FALSE),VLOOKUP($A156,'K-Wallet'!$A$1:$M$5000,1,FALSE)),"NOT VALID")</f>
        <v>1617908308</v>
      </c>
      <c r="O156" t="str">
        <f>IFERROR(IFERROR(VLOOKUP($A156,'K-NETT'!$A$1:$AF$37898,11,FALSE),VLOOKUP($A156,'K-Wallet'!$A$1:$M$5000,0,FALSE)),"NOT VALID")</f>
        <v>CNE2010002627</v>
      </c>
      <c r="P156" t="str">
        <f>IFERROR(IFERROR(VLOOKUP($A156,'K-NETT'!$A$1:$AF$37898,14,FALSE),VLOOKUP($A156,'K-Wallet'!$A$1:$M$5000,8,FALSE)),"NOT VALID")</f>
        <v>IDBIAHA05587</v>
      </c>
      <c r="Q156" t="str">
        <f>IFERROR(IFERROR(VLOOKUP($A156,'K-NETT'!$A$1:$AF$37898,15,FALSE),VLOOKUP($A156,'K-Wallet'!$A$1:$M$5000,9,FALSE)),"NOT VALID")</f>
        <v>IGA FRIDAYANTI FILMY INDIANI ARDIKA</v>
      </c>
      <c r="R156">
        <f>IFERROR(IFERROR(VLOOKUP($A156,'K-NETT'!$A$1:$AF$37898,16,FALSE),VLOOKUP($A156,'K-Wallet'!$A$1:$M$5000,0,FALSE)),"NOT VALID")</f>
        <v>1129000</v>
      </c>
      <c r="S156">
        <f>IFERROR(IFERROR(VLOOKUP($A156,'K-NETT'!$A$1:$AF$37898,17,FALSE),VLOOKUP($A156,'K-Wallet'!$A$1:$M$5000,0,FALSE)),"NOT VALID")</f>
        <v>6650</v>
      </c>
      <c r="T156">
        <f>IFERROR(IFERROR(VLOOKUP($A156,'K-NETT'!$A$1:$AF$37898,18,FALSE),VLOOKUP($A156,'K-Wallet'!$A$1:$M$5000,0,FALSE)),"NOT VALID")</f>
        <v>69000</v>
      </c>
      <c r="U156">
        <f>IFERROR(IFERROR(VLOOKUP($A156,'K-NETT'!$A$1:$AF$37898,19,FALSE),VLOOKUP($A156,'K-Wallet'!$A$1:$M$5000,0,FALSE)),"NOT VALID")</f>
        <v>0</v>
      </c>
      <c r="V156">
        <f>IFERROR(IFERROR(VLOOKUP($A156,'K-NETT'!$A$1:$AF$37898,20,FALSE),VLOOKUP($A156,'K-Wallet'!$A$1:$M$5000,0,FALSE)),"NOT VALID")</f>
        <v>0</v>
      </c>
      <c r="W156">
        <f>IFERROR(IFERROR(VLOOKUP($A156,'K-NETT'!$A$1:$AF$37898,22,FALSE),VLOOKUP($A156,'K-Wallet'!$A$1:$M$5000,0,FALSE)),"NOT VALID")</f>
        <v>0</v>
      </c>
      <c r="X156">
        <f>IFERROR(IFERROR(VLOOKUP($A156,'K-NETT'!$A$1:$AF$37898,23,FALSE),VLOOKUP($A156,'K-Wallet'!$A$1:$M$5000,0,FALSE)),"NOT VALID")</f>
        <v>0</v>
      </c>
      <c r="Y156">
        <f>IFERROR(IFERROR(VLOOKUP($A156,'K-NETT'!$A$1:$AF$37898,26,FALSE),VLOOKUP($A156,'K-Wallet'!$A$1:$M$5000,0,FALSE)),"NOT VALID")</f>
        <v>1204650</v>
      </c>
      <c r="Z156">
        <f>IFERROR(IFERROR(VLOOKUP($A156,'K-NETT'!$A$1:$AF$37898,30,FALSE),VLOOKUP($A156,'K-Wallet'!$A$1:$M$5000,11,FALSE)),"NOT VALID")</f>
        <v>0</v>
      </c>
      <c r="AA156" s="31">
        <f t="shared" si="5"/>
        <v>0</v>
      </c>
    </row>
    <row r="157" spans="1:27" x14ac:dyDescent="0.25">
      <c r="A157" t="str">
        <f t="shared" si="4"/>
        <v>1559908594</v>
      </c>
      <c r="B157">
        <v>148</v>
      </c>
      <c r="C157">
        <v>1559908594</v>
      </c>
      <c r="D157" t="s">
        <v>42</v>
      </c>
      <c r="E157" t="s">
        <v>43</v>
      </c>
      <c r="F157">
        <v>645650</v>
      </c>
      <c r="G157" s="2">
        <v>44108</v>
      </c>
      <c r="H157" s="3">
        <v>0.76256944444444441</v>
      </c>
      <c r="I157" t="s">
        <v>44</v>
      </c>
      <c r="J157">
        <v>-80781251001</v>
      </c>
      <c r="K157" s="4" t="s">
        <v>101</v>
      </c>
      <c r="N157" t="str">
        <f>IFERROR(IFERROR(VLOOKUP($A157,'K-NETT'!$A$1:$AF$37898,1,FALSE),VLOOKUP($A157,'K-Wallet'!$A$1:$M$5000,1,FALSE)),"NOT VALID")</f>
        <v>1559908594</v>
      </c>
      <c r="O157" t="str">
        <f>IFERROR(IFERROR(VLOOKUP($A157,'K-NETT'!$A$1:$AF$37898,11,FALSE),VLOOKUP($A157,'K-Wallet'!$A$1:$M$5000,0,FALSE)),"NOT VALID")</f>
        <v>CNE2010002628</v>
      </c>
      <c r="P157" t="str">
        <f>IFERROR(IFERROR(VLOOKUP($A157,'K-NETT'!$A$1:$AF$37898,14,FALSE),VLOOKUP($A157,'K-Wallet'!$A$1:$M$5000,8,FALSE)),"NOT VALID")</f>
        <v>IDSACJA11255</v>
      </c>
      <c r="Q157" t="str">
        <f>IFERROR(IFERROR(VLOOKUP($A157,'K-NETT'!$A$1:$AF$37898,15,FALSE),VLOOKUP($A157,'K-Wallet'!$A$1:$M$5000,9,FALSE)),"NOT VALID")</f>
        <v>HARIATI MARPAUNG</v>
      </c>
      <c r="R157">
        <f>IFERROR(IFERROR(VLOOKUP($A157,'K-NETT'!$A$1:$AF$37898,16,FALSE),VLOOKUP($A157,'K-Wallet'!$A$1:$M$5000,0,FALSE)),"NOT VALID")</f>
        <v>620000</v>
      </c>
      <c r="S157">
        <f>IFERROR(IFERROR(VLOOKUP($A157,'K-NETT'!$A$1:$AF$37898,17,FALSE),VLOOKUP($A157,'K-Wallet'!$A$1:$M$5000,0,FALSE)),"NOT VALID")</f>
        <v>6650</v>
      </c>
      <c r="T157">
        <f>IFERROR(IFERROR(VLOOKUP($A157,'K-NETT'!$A$1:$AF$37898,18,FALSE),VLOOKUP($A157,'K-Wallet'!$A$1:$M$5000,0,FALSE)),"NOT VALID")</f>
        <v>19000</v>
      </c>
      <c r="U157">
        <f>IFERROR(IFERROR(VLOOKUP($A157,'K-NETT'!$A$1:$AF$37898,19,FALSE),VLOOKUP($A157,'K-Wallet'!$A$1:$M$5000,0,FALSE)),"NOT VALID")</f>
        <v>0</v>
      </c>
      <c r="V157">
        <f>IFERROR(IFERROR(VLOOKUP($A157,'K-NETT'!$A$1:$AF$37898,20,FALSE),VLOOKUP($A157,'K-Wallet'!$A$1:$M$5000,0,FALSE)),"NOT VALID")</f>
        <v>0</v>
      </c>
      <c r="W157">
        <f>IFERROR(IFERROR(VLOOKUP($A157,'K-NETT'!$A$1:$AF$37898,22,FALSE),VLOOKUP($A157,'K-Wallet'!$A$1:$M$5000,0,FALSE)),"NOT VALID")</f>
        <v>0</v>
      </c>
      <c r="X157">
        <f>IFERROR(IFERROR(VLOOKUP($A157,'K-NETT'!$A$1:$AF$37898,23,FALSE),VLOOKUP($A157,'K-Wallet'!$A$1:$M$5000,0,FALSE)),"NOT VALID")</f>
        <v>0</v>
      </c>
      <c r="Y157">
        <f>IFERROR(IFERROR(VLOOKUP($A157,'K-NETT'!$A$1:$AF$37898,26,FALSE),VLOOKUP($A157,'K-Wallet'!$A$1:$M$5000,0,FALSE)),"NOT VALID")</f>
        <v>645650</v>
      </c>
      <c r="Z157">
        <f>IFERROR(IFERROR(VLOOKUP($A157,'K-NETT'!$A$1:$AF$37898,30,FALSE),VLOOKUP($A157,'K-Wallet'!$A$1:$M$5000,11,FALSE)),"NOT VALID")</f>
        <v>0</v>
      </c>
      <c r="AA157" s="31">
        <f t="shared" si="5"/>
        <v>0</v>
      </c>
    </row>
    <row r="158" spans="1:27" x14ac:dyDescent="0.25">
      <c r="A158" t="str">
        <f t="shared" si="4"/>
        <v>1567018435</v>
      </c>
      <c r="B158">
        <v>149</v>
      </c>
      <c r="C158">
        <v>1567018435</v>
      </c>
      <c r="D158" t="s">
        <v>42</v>
      </c>
      <c r="E158" t="s">
        <v>43</v>
      </c>
      <c r="F158">
        <v>266650</v>
      </c>
      <c r="G158" s="2">
        <v>44108</v>
      </c>
      <c r="H158" s="3">
        <v>0.77094907407407398</v>
      </c>
      <c r="I158" t="s">
        <v>44</v>
      </c>
      <c r="J158">
        <v>-80785173501</v>
      </c>
      <c r="K158" s="4" t="s">
        <v>101</v>
      </c>
      <c r="N158" t="str">
        <f>IFERROR(IFERROR(VLOOKUP($A158,'K-NETT'!$A$1:$AF$37898,1,FALSE),VLOOKUP($A158,'K-Wallet'!$A$1:$M$5000,1,FALSE)),"NOT VALID")</f>
        <v>1567018435</v>
      </c>
      <c r="O158" t="str">
        <f>IFERROR(IFERROR(VLOOKUP($A158,'K-NETT'!$A$1:$AF$37898,11,FALSE),VLOOKUP($A158,'K-Wallet'!$A$1:$M$5000,0,FALSE)),"NOT VALID")</f>
        <v>CNE2010002631</v>
      </c>
      <c r="P158" t="str">
        <f>IFERROR(IFERROR(VLOOKUP($A158,'K-NETT'!$A$1:$AF$37898,14,FALSE),VLOOKUP($A158,'K-Wallet'!$A$1:$M$5000,8,FALSE)),"NOT VALID")</f>
        <v>IDJTAXA05134</v>
      </c>
      <c r="Q158" t="str">
        <f>IFERROR(IFERROR(VLOOKUP($A158,'K-NETT'!$A$1:$AF$37898,15,FALSE),VLOOKUP($A158,'K-Wallet'!$A$1:$M$5000,9,FALSE)),"NOT VALID")</f>
        <v>FAUZIAH</v>
      </c>
      <c r="R158">
        <f>IFERROR(IFERROR(VLOOKUP($A158,'K-NETT'!$A$1:$AF$37898,16,FALSE),VLOOKUP($A158,'K-Wallet'!$A$1:$M$5000,0,FALSE)),"NOT VALID")</f>
        <v>240000</v>
      </c>
      <c r="S158">
        <f>IFERROR(IFERROR(VLOOKUP($A158,'K-NETT'!$A$1:$AF$37898,17,FALSE),VLOOKUP($A158,'K-Wallet'!$A$1:$M$5000,0,FALSE)),"NOT VALID")</f>
        <v>6650</v>
      </c>
      <c r="T158">
        <f>IFERROR(IFERROR(VLOOKUP($A158,'K-NETT'!$A$1:$AF$37898,18,FALSE),VLOOKUP($A158,'K-Wallet'!$A$1:$M$5000,0,FALSE)),"NOT VALID")</f>
        <v>20000</v>
      </c>
      <c r="U158">
        <f>IFERROR(IFERROR(VLOOKUP($A158,'K-NETT'!$A$1:$AF$37898,19,FALSE),VLOOKUP($A158,'K-Wallet'!$A$1:$M$5000,0,FALSE)),"NOT VALID")</f>
        <v>0</v>
      </c>
      <c r="V158">
        <f>IFERROR(IFERROR(VLOOKUP($A158,'K-NETT'!$A$1:$AF$37898,20,FALSE),VLOOKUP($A158,'K-Wallet'!$A$1:$M$5000,0,FALSE)),"NOT VALID")</f>
        <v>0</v>
      </c>
      <c r="W158">
        <f>IFERROR(IFERROR(VLOOKUP($A158,'K-NETT'!$A$1:$AF$37898,22,FALSE),VLOOKUP($A158,'K-Wallet'!$A$1:$M$5000,0,FALSE)),"NOT VALID")</f>
        <v>0</v>
      </c>
      <c r="X158">
        <f>IFERROR(IFERROR(VLOOKUP($A158,'K-NETT'!$A$1:$AF$37898,23,FALSE),VLOOKUP($A158,'K-Wallet'!$A$1:$M$5000,0,FALSE)),"NOT VALID")</f>
        <v>0</v>
      </c>
      <c r="Y158">
        <f>IFERROR(IFERROR(VLOOKUP($A158,'K-NETT'!$A$1:$AF$37898,26,FALSE),VLOOKUP($A158,'K-Wallet'!$A$1:$M$5000,0,FALSE)),"NOT VALID")</f>
        <v>266650</v>
      </c>
      <c r="Z158">
        <f>IFERROR(IFERROR(VLOOKUP($A158,'K-NETT'!$A$1:$AF$37898,30,FALSE),VLOOKUP($A158,'K-Wallet'!$A$1:$M$5000,11,FALSE)),"NOT VALID")</f>
        <v>0</v>
      </c>
      <c r="AA158" s="31">
        <f t="shared" si="5"/>
        <v>0</v>
      </c>
    </row>
    <row r="159" spans="1:27" x14ac:dyDescent="0.25">
      <c r="A159" t="str">
        <f t="shared" si="4"/>
        <v>1875118079</v>
      </c>
      <c r="B159">
        <v>150</v>
      </c>
      <c r="C159">
        <v>1875118079</v>
      </c>
      <c r="D159" t="s">
        <v>42</v>
      </c>
      <c r="E159" t="s">
        <v>43</v>
      </c>
      <c r="F159">
        <v>626650</v>
      </c>
      <c r="G159" s="2">
        <v>44108</v>
      </c>
      <c r="H159" s="3">
        <v>0.779363425925926</v>
      </c>
      <c r="I159" t="s">
        <v>44</v>
      </c>
      <c r="J159">
        <v>-80788869301</v>
      </c>
      <c r="K159" s="4" t="s">
        <v>101</v>
      </c>
      <c r="N159" t="str">
        <f>IFERROR(IFERROR(VLOOKUP($A159,'K-NETT'!$A$1:$AF$37898,1,FALSE),VLOOKUP($A159,'K-Wallet'!$A$1:$M$5000,1,FALSE)),"NOT VALID")</f>
        <v>1875118079</v>
      </c>
      <c r="O159" t="str">
        <f>IFERROR(IFERROR(VLOOKUP($A159,'K-NETT'!$A$1:$AF$37898,11,FALSE),VLOOKUP($A159,'K-Wallet'!$A$1:$M$5000,0,FALSE)),"NOT VALID")</f>
        <v>CNE2010002634</v>
      </c>
      <c r="P159" t="str">
        <f>IFERROR(IFERROR(VLOOKUP($A159,'K-NETT'!$A$1:$AF$37898,14,FALSE),VLOOKUP($A159,'K-Wallet'!$A$1:$M$5000,8,FALSE)),"NOT VALID")</f>
        <v>IDSPAAB26966</v>
      </c>
      <c r="Q159" t="str">
        <f>IFERROR(IFERROR(VLOOKUP($A159,'K-NETT'!$A$1:$AF$37898,15,FALSE),VLOOKUP($A159,'K-Wallet'!$A$1:$M$5000,9,FALSE)),"NOT VALID")</f>
        <v>HARDIANAH</v>
      </c>
      <c r="R159">
        <f>IFERROR(IFERROR(VLOOKUP($A159,'K-NETT'!$A$1:$AF$37898,16,FALSE),VLOOKUP($A159,'K-Wallet'!$A$1:$M$5000,0,FALSE)),"NOT VALID")</f>
        <v>620000</v>
      </c>
      <c r="S159">
        <f>IFERROR(IFERROR(VLOOKUP($A159,'K-NETT'!$A$1:$AF$37898,17,FALSE),VLOOKUP($A159,'K-Wallet'!$A$1:$M$5000,0,FALSE)),"NOT VALID")</f>
        <v>6650</v>
      </c>
      <c r="T159">
        <f>IFERROR(IFERROR(VLOOKUP($A159,'K-NETT'!$A$1:$AF$37898,18,FALSE),VLOOKUP($A159,'K-Wallet'!$A$1:$M$5000,0,FALSE)),"NOT VALID")</f>
        <v>0</v>
      </c>
      <c r="U159">
        <f>IFERROR(IFERROR(VLOOKUP($A159,'K-NETT'!$A$1:$AF$37898,19,FALSE),VLOOKUP($A159,'K-Wallet'!$A$1:$M$5000,0,FALSE)),"NOT VALID")</f>
        <v>0</v>
      </c>
      <c r="V159">
        <f>IFERROR(IFERROR(VLOOKUP($A159,'K-NETT'!$A$1:$AF$37898,20,FALSE),VLOOKUP($A159,'K-Wallet'!$A$1:$M$5000,0,FALSE)),"NOT VALID")</f>
        <v>0</v>
      </c>
      <c r="W159">
        <f>IFERROR(IFERROR(VLOOKUP($A159,'K-NETT'!$A$1:$AF$37898,22,FALSE),VLOOKUP($A159,'K-Wallet'!$A$1:$M$5000,0,FALSE)),"NOT VALID")</f>
        <v>0</v>
      </c>
      <c r="X159">
        <f>IFERROR(IFERROR(VLOOKUP($A159,'K-NETT'!$A$1:$AF$37898,23,FALSE),VLOOKUP($A159,'K-Wallet'!$A$1:$M$5000,0,FALSE)),"NOT VALID")</f>
        <v>0</v>
      </c>
      <c r="Y159">
        <f>IFERROR(IFERROR(VLOOKUP($A159,'K-NETT'!$A$1:$AF$37898,26,FALSE),VLOOKUP($A159,'K-Wallet'!$A$1:$M$5000,0,FALSE)),"NOT VALID")</f>
        <v>626650</v>
      </c>
      <c r="Z159">
        <f>IFERROR(IFERROR(VLOOKUP($A159,'K-NETT'!$A$1:$AF$37898,30,FALSE),VLOOKUP($A159,'K-Wallet'!$A$1:$M$5000,11,FALSE)),"NOT VALID")</f>
        <v>0</v>
      </c>
      <c r="AA159" s="31">
        <f t="shared" si="5"/>
        <v>0</v>
      </c>
    </row>
    <row r="160" spans="1:27" x14ac:dyDescent="0.25">
      <c r="A160" t="str">
        <f t="shared" si="4"/>
        <v>1736118504</v>
      </c>
      <c r="B160">
        <v>151</v>
      </c>
      <c r="C160">
        <v>1736118504</v>
      </c>
      <c r="D160" t="s">
        <v>42</v>
      </c>
      <c r="E160" t="s">
        <v>43</v>
      </c>
      <c r="F160">
        <v>522650</v>
      </c>
      <c r="G160" s="2">
        <v>44108</v>
      </c>
      <c r="H160" s="3">
        <v>0.78032407407407411</v>
      </c>
      <c r="I160" t="s">
        <v>46</v>
      </c>
      <c r="J160">
        <v>-80789054001</v>
      </c>
      <c r="K160" s="4" t="s">
        <v>101</v>
      </c>
      <c r="N160" t="str">
        <f>IFERROR(IFERROR(VLOOKUP($A160,'K-NETT'!$A$1:$AF$37898,1,FALSE),VLOOKUP($A160,'K-Wallet'!$A$1:$M$5000,1,FALSE)),"NOT VALID")</f>
        <v>1736118504</v>
      </c>
      <c r="O160" t="str">
        <f>IFERROR(IFERROR(VLOOKUP($A160,'K-NETT'!$A$1:$AF$37898,11,FALSE),VLOOKUP($A160,'K-Wallet'!$A$1:$M$5000,0,FALSE)),"NOT VALID")</f>
        <v>CNE2010002635</v>
      </c>
      <c r="P160" t="str">
        <f>IFERROR(IFERROR(VLOOKUP($A160,'K-NETT'!$A$1:$AF$37898,14,FALSE),VLOOKUP($A160,'K-Wallet'!$A$1:$M$5000,8,FALSE)),"NOT VALID")</f>
        <v>IDJHAMA07737</v>
      </c>
      <c r="Q160" t="str">
        <f>IFERROR(IFERROR(VLOOKUP($A160,'K-NETT'!$A$1:$AF$37898,15,FALSE),VLOOKUP($A160,'K-Wallet'!$A$1:$M$5000,9,FALSE)),"NOT VALID")</f>
        <v>KARTIKA DEWI</v>
      </c>
      <c r="R160">
        <f>IFERROR(IFERROR(VLOOKUP($A160,'K-NETT'!$A$1:$AF$37898,16,FALSE),VLOOKUP($A160,'K-Wallet'!$A$1:$M$5000,0,FALSE)),"NOT VALID")</f>
        <v>500000</v>
      </c>
      <c r="S160">
        <f>IFERROR(IFERROR(VLOOKUP($A160,'K-NETT'!$A$1:$AF$37898,17,FALSE),VLOOKUP($A160,'K-Wallet'!$A$1:$M$5000,0,FALSE)),"NOT VALID")</f>
        <v>6650</v>
      </c>
      <c r="T160">
        <f>IFERROR(IFERROR(VLOOKUP($A160,'K-NETT'!$A$1:$AF$37898,18,FALSE),VLOOKUP($A160,'K-Wallet'!$A$1:$M$5000,0,FALSE)),"NOT VALID")</f>
        <v>16000</v>
      </c>
      <c r="U160">
        <f>IFERROR(IFERROR(VLOOKUP($A160,'K-NETT'!$A$1:$AF$37898,19,FALSE),VLOOKUP($A160,'K-Wallet'!$A$1:$M$5000,0,FALSE)),"NOT VALID")</f>
        <v>0</v>
      </c>
      <c r="V160">
        <f>IFERROR(IFERROR(VLOOKUP($A160,'K-NETT'!$A$1:$AF$37898,20,FALSE),VLOOKUP($A160,'K-Wallet'!$A$1:$M$5000,0,FALSE)),"NOT VALID")</f>
        <v>0</v>
      </c>
      <c r="W160">
        <f>IFERROR(IFERROR(VLOOKUP($A160,'K-NETT'!$A$1:$AF$37898,22,FALSE),VLOOKUP($A160,'K-Wallet'!$A$1:$M$5000,0,FALSE)),"NOT VALID")</f>
        <v>0</v>
      </c>
      <c r="X160">
        <f>IFERROR(IFERROR(VLOOKUP($A160,'K-NETT'!$A$1:$AF$37898,23,FALSE),VLOOKUP($A160,'K-Wallet'!$A$1:$M$5000,0,FALSE)),"NOT VALID")</f>
        <v>0</v>
      </c>
      <c r="Y160">
        <f>IFERROR(IFERROR(VLOOKUP($A160,'K-NETT'!$A$1:$AF$37898,26,FALSE),VLOOKUP($A160,'K-Wallet'!$A$1:$M$5000,0,FALSE)),"NOT VALID")</f>
        <v>522650</v>
      </c>
      <c r="Z160">
        <f>IFERROR(IFERROR(VLOOKUP($A160,'K-NETT'!$A$1:$AF$37898,30,FALSE),VLOOKUP($A160,'K-Wallet'!$A$1:$M$5000,11,FALSE)),"NOT VALID")</f>
        <v>0</v>
      </c>
      <c r="AA160" s="31">
        <f t="shared" si="5"/>
        <v>0</v>
      </c>
    </row>
    <row r="161" spans="1:27" x14ac:dyDescent="0.25">
      <c r="A161" t="str">
        <f t="shared" si="4"/>
        <v>1311218243</v>
      </c>
      <c r="B161">
        <v>152</v>
      </c>
      <c r="C161">
        <v>1311218243</v>
      </c>
      <c r="D161" t="s">
        <v>42</v>
      </c>
      <c r="E161" t="s">
        <v>43</v>
      </c>
      <c r="F161">
        <v>1206650</v>
      </c>
      <c r="G161" s="2">
        <v>44108</v>
      </c>
      <c r="H161" s="3">
        <v>0.78423611111111102</v>
      </c>
      <c r="I161" t="s">
        <v>44</v>
      </c>
      <c r="J161">
        <v>-80791107501</v>
      </c>
      <c r="K161" s="4" t="s">
        <v>101</v>
      </c>
      <c r="N161" t="str">
        <f>IFERROR(IFERROR(VLOOKUP($A161,'K-NETT'!$A$1:$AF$37898,1,FALSE),VLOOKUP($A161,'K-Wallet'!$A$1:$M$5000,1,FALSE)),"NOT VALID")</f>
        <v>1311218243</v>
      </c>
      <c r="O161" t="str">
        <f>IFERROR(IFERROR(VLOOKUP($A161,'K-NETT'!$A$1:$AF$37898,11,FALSE),VLOOKUP($A161,'K-Wallet'!$A$1:$M$5000,0,FALSE)),"NOT VALID")</f>
        <v>CNE2010002636</v>
      </c>
      <c r="P161" t="str">
        <f>IFERROR(IFERROR(VLOOKUP($A161,'K-NETT'!$A$1:$AF$37898,14,FALSE),VLOOKUP($A161,'K-Wallet'!$A$1:$M$5000,8,FALSE)),"NOT VALID")</f>
        <v>IDPABOA00307</v>
      </c>
      <c r="Q161" t="str">
        <f>IFERROR(IFERROR(VLOOKUP($A161,'K-NETT'!$A$1:$AF$37898,15,FALSE),VLOOKUP($A161,'K-Wallet'!$A$1:$M$5000,9,FALSE)),"NOT VALID")</f>
        <v>MIFTAHUL MUFID</v>
      </c>
      <c r="R161">
        <f>IFERROR(IFERROR(VLOOKUP($A161,'K-NETT'!$A$1:$AF$37898,16,FALSE),VLOOKUP($A161,'K-Wallet'!$A$1:$M$5000,0,FALSE)),"NOT VALID")</f>
        <v>1200000</v>
      </c>
      <c r="S161">
        <f>IFERROR(IFERROR(VLOOKUP($A161,'K-NETT'!$A$1:$AF$37898,17,FALSE),VLOOKUP($A161,'K-Wallet'!$A$1:$M$5000,0,FALSE)),"NOT VALID")</f>
        <v>6650</v>
      </c>
      <c r="T161">
        <f>IFERROR(IFERROR(VLOOKUP($A161,'K-NETT'!$A$1:$AF$37898,18,FALSE),VLOOKUP($A161,'K-Wallet'!$A$1:$M$5000,0,FALSE)),"NOT VALID")</f>
        <v>0</v>
      </c>
      <c r="U161">
        <f>IFERROR(IFERROR(VLOOKUP($A161,'K-NETT'!$A$1:$AF$37898,19,FALSE),VLOOKUP($A161,'K-Wallet'!$A$1:$M$5000,0,FALSE)),"NOT VALID")</f>
        <v>0</v>
      </c>
      <c r="V161">
        <f>IFERROR(IFERROR(VLOOKUP($A161,'K-NETT'!$A$1:$AF$37898,20,FALSE),VLOOKUP($A161,'K-Wallet'!$A$1:$M$5000,0,FALSE)),"NOT VALID")</f>
        <v>0</v>
      </c>
      <c r="W161">
        <f>IFERROR(IFERROR(VLOOKUP($A161,'K-NETT'!$A$1:$AF$37898,22,FALSE),VLOOKUP($A161,'K-Wallet'!$A$1:$M$5000,0,FALSE)),"NOT VALID")</f>
        <v>0</v>
      </c>
      <c r="X161">
        <f>IFERROR(IFERROR(VLOOKUP($A161,'K-NETT'!$A$1:$AF$37898,23,FALSE),VLOOKUP($A161,'K-Wallet'!$A$1:$M$5000,0,FALSE)),"NOT VALID")</f>
        <v>0</v>
      </c>
      <c r="Y161">
        <f>IFERROR(IFERROR(VLOOKUP($A161,'K-NETT'!$A$1:$AF$37898,26,FALSE),VLOOKUP($A161,'K-Wallet'!$A$1:$M$5000,0,FALSE)),"NOT VALID")</f>
        <v>1206650</v>
      </c>
      <c r="Z161">
        <f>IFERROR(IFERROR(VLOOKUP($A161,'K-NETT'!$A$1:$AF$37898,30,FALSE),VLOOKUP($A161,'K-Wallet'!$A$1:$M$5000,11,FALSE)),"NOT VALID")</f>
        <v>0</v>
      </c>
      <c r="AA161" s="31">
        <f t="shared" si="5"/>
        <v>0</v>
      </c>
    </row>
    <row r="162" spans="1:27" x14ac:dyDescent="0.25">
      <c r="A162" t="str">
        <f t="shared" si="4"/>
        <v>1598508136</v>
      </c>
      <c r="B162">
        <v>153</v>
      </c>
      <c r="C162">
        <v>1598508136</v>
      </c>
      <c r="D162" t="s">
        <v>42</v>
      </c>
      <c r="E162" t="s">
        <v>43</v>
      </c>
      <c r="F162">
        <v>496650</v>
      </c>
      <c r="G162" s="2">
        <v>44108</v>
      </c>
      <c r="H162" s="3">
        <v>0.79655092592592591</v>
      </c>
      <c r="I162" t="s">
        <v>44</v>
      </c>
      <c r="J162">
        <v>-80796307301</v>
      </c>
      <c r="K162" s="4" t="s">
        <v>101</v>
      </c>
      <c r="N162" t="str">
        <f>IFERROR(IFERROR(VLOOKUP($A162,'K-NETT'!$A$1:$AF$37898,1,FALSE),VLOOKUP($A162,'K-Wallet'!$A$1:$M$5000,1,FALSE)),"NOT VALID")</f>
        <v>1598508136</v>
      </c>
      <c r="O162" t="str">
        <f>IFERROR(IFERROR(VLOOKUP($A162,'K-NETT'!$A$1:$AF$37898,11,FALSE),VLOOKUP($A162,'K-Wallet'!$A$1:$M$5000,0,FALSE)),"NOT VALID")</f>
        <v>CNE2010002639</v>
      </c>
      <c r="P162" t="str">
        <f>IFERROR(IFERROR(VLOOKUP($A162,'K-NETT'!$A$1:$AF$37898,14,FALSE),VLOOKUP($A162,'K-Wallet'!$A$1:$M$5000,8,FALSE)),"NOT VALID")</f>
        <v>IDJHAAA01844</v>
      </c>
      <c r="Q162" t="str">
        <f>IFERROR(IFERROR(VLOOKUP($A162,'K-NETT'!$A$1:$AF$37898,15,FALSE),VLOOKUP($A162,'K-Wallet'!$A$1:$M$5000,9,FALSE)),"NOT VALID")</f>
        <v>KUSNADI</v>
      </c>
      <c r="R162">
        <f>IFERROR(IFERROR(VLOOKUP($A162,'K-NETT'!$A$1:$AF$37898,16,FALSE),VLOOKUP($A162,'K-Wallet'!$A$1:$M$5000,0,FALSE)),"NOT VALID")</f>
        <v>474000</v>
      </c>
      <c r="S162">
        <f>IFERROR(IFERROR(VLOOKUP($A162,'K-NETT'!$A$1:$AF$37898,17,FALSE),VLOOKUP($A162,'K-Wallet'!$A$1:$M$5000,0,FALSE)),"NOT VALID")</f>
        <v>6650</v>
      </c>
      <c r="T162">
        <f>IFERROR(IFERROR(VLOOKUP($A162,'K-NETT'!$A$1:$AF$37898,18,FALSE),VLOOKUP($A162,'K-Wallet'!$A$1:$M$5000,0,FALSE)),"NOT VALID")</f>
        <v>16000</v>
      </c>
      <c r="U162">
        <f>IFERROR(IFERROR(VLOOKUP($A162,'K-NETT'!$A$1:$AF$37898,19,FALSE),VLOOKUP($A162,'K-Wallet'!$A$1:$M$5000,0,FALSE)),"NOT VALID")</f>
        <v>0</v>
      </c>
      <c r="V162">
        <f>IFERROR(IFERROR(VLOOKUP($A162,'K-NETT'!$A$1:$AF$37898,20,FALSE),VLOOKUP($A162,'K-Wallet'!$A$1:$M$5000,0,FALSE)),"NOT VALID")</f>
        <v>0</v>
      </c>
      <c r="W162">
        <f>IFERROR(IFERROR(VLOOKUP($A162,'K-NETT'!$A$1:$AF$37898,22,FALSE),VLOOKUP($A162,'K-Wallet'!$A$1:$M$5000,0,FALSE)),"NOT VALID")</f>
        <v>0</v>
      </c>
      <c r="X162">
        <f>IFERROR(IFERROR(VLOOKUP($A162,'K-NETT'!$A$1:$AF$37898,23,FALSE),VLOOKUP($A162,'K-Wallet'!$A$1:$M$5000,0,FALSE)),"NOT VALID")</f>
        <v>0</v>
      </c>
      <c r="Y162">
        <f>IFERROR(IFERROR(VLOOKUP($A162,'K-NETT'!$A$1:$AF$37898,26,FALSE),VLOOKUP($A162,'K-Wallet'!$A$1:$M$5000,0,FALSE)),"NOT VALID")</f>
        <v>496650</v>
      </c>
      <c r="Z162">
        <f>IFERROR(IFERROR(VLOOKUP($A162,'K-NETT'!$A$1:$AF$37898,30,FALSE),VLOOKUP($A162,'K-Wallet'!$A$1:$M$5000,11,FALSE)),"NOT VALID")</f>
        <v>0</v>
      </c>
      <c r="AA162" s="31">
        <f t="shared" si="5"/>
        <v>0</v>
      </c>
    </row>
    <row r="163" spans="1:27" x14ac:dyDescent="0.25">
      <c r="A163" t="str">
        <f t="shared" si="4"/>
        <v>1196008125</v>
      </c>
      <c r="B163">
        <v>154</v>
      </c>
      <c r="C163">
        <v>1196008125</v>
      </c>
      <c r="D163" t="s">
        <v>42</v>
      </c>
      <c r="E163" t="s">
        <v>43</v>
      </c>
      <c r="F163">
        <v>336650</v>
      </c>
      <c r="G163" s="2">
        <v>44108</v>
      </c>
      <c r="H163" s="3">
        <v>0.79756944444444444</v>
      </c>
      <c r="I163" t="s">
        <v>1160</v>
      </c>
      <c r="J163">
        <v>-80796815801</v>
      </c>
      <c r="K163" s="4" t="s">
        <v>101</v>
      </c>
      <c r="N163" t="str">
        <f>IFERROR(IFERROR(VLOOKUP($A163,'K-NETT'!$A$1:$AF$37898,1,FALSE),VLOOKUP($A163,'K-Wallet'!$A$1:$M$5000,1,FALSE)),"NOT VALID")</f>
        <v>1196008125</v>
      </c>
      <c r="O163" t="str">
        <f>IFERROR(IFERROR(VLOOKUP($A163,'K-NETT'!$A$1:$AF$37898,11,FALSE),VLOOKUP($A163,'K-Wallet'!$A$1:$M$5000,0,FALSE)),"NOT VALID")</f>
        <v>CNE2010002640</v>
      </c>
      <c r="P163" t="str">
        <f>IFERROR(IFERROR(VLOOKUP($A163,'K-NETT'!$A$1:$AF$37898,14,FALSE),VLOOKUP($A163,'K-Wallet'!$A$1:$M$5000,8,FALSE)),"NOT VALID")</f>
        <v>IDJHBCA14567</v>
      </c>
      <c r="Q163" t="str">
        <f>IFERROR(IFERROR(VLOOKUP($A163,'K-NETT'!$A$1:$AF$37898,15,FALSE),VLOOKUP($A163,'K-Wallet'!$A$1:$M$5000,9,FALSE)),"NOT VALID")</f>
        <v>MUHAMMAD TAUFIQ</v>
      </c>
      <c r="R163">
        <f>IFERROR(IFERROR(VLOOKUP($A163,'K-NETT'!$A$1:$AF$37898,16,FALSE),VLOOKUP($A163,'K-Wallet'!$A$1:$M$5000,0,FALSE)),"NOT VALID")</f>
        <v>310000</v>
      </c>
      <c r="S163">
        <f>IFERROR(IFERROR(VLOOKUP($A163,'K-NETT'!$A$1:$AF$37898,17,FALSE),VLOOKUP($A163,'K-Wallet'!$A$1:$M$5000,0,FALSE)),"NOT VALID")</f>
        <v>6650</v>
      </c>
      <c r="T163">
        <f>IFERROR(IFERROR(VLOOKUP($A163,'K-NETT'!$A$1:$AF$37898,18,FALSE),VLOOKUP($A163,'K-Wallet'!$A$1:$M$5000,0,FALSE)),"NOT VALID")</f>
        <v>20000</v>
      </c>
      <c r="U163">
        <f>IFERROR(IFERROR(VLOOKUP($A163,'K-NETT'!$A$1:$AF$37898,19,FALSE),VLOOKUP($A163,'K-Wallet'!$A$1:$M$5000,0,FALSE)),"NOT VALID")</f>
        <v>0</v>
      </c>
      <c r="V163">
        <f>IFERROR(IFERROR(VLOOKUP($A163,'K-NETT'!$A$1:$AF$37898,20,FALSE),VLOOKUP($A163,'K-Wallet'!$A$1:$M$5000,0,FALSE)),"NOT VALID")</f>
        <v>0</v>
      </c>
      <c r="W163">
        <f>IFERROR(IFERROR(VLOOKUP($A163,'K-NETT'!$A$1:$AF$37898,22,FALSE),VLOOKUP($A163,'K-Wallet'!$A$1:$M$5000,0,FALSE)),"NOT VALID")</f>
        <v>0</v>
      </c>
      <c r="X163">
        <f>IFERROR(IFERROR(VLOOKUP($A163,'K-NETT'!$A$1:$AF$37898,23,FALSE),VLOOKUP($A163,'K-Wallet'!$A$1:$M$5000,0,FALSE)),"NOT VALID")</f>
        <v>0</v>
      </c>
      <c r="Y163">
        <f>IFERROR(IFERROR(VLOOKUP($A163,'K-NETT'!$A$1:$AF$37898,26,FALSE),VLOOKUP($A163,'K-Wallet'!$A$1:$M$5000,0,FALSE)),"NOT VALID")</f>
        <v>336650</v>
      </c>
      <c r="Z163">
        <f>IFERROR(IFERROR(VLOOKUP($A163,'K-NETT'!$A$1:$AF$37898,30,FALSE),VLOOKUP($A163,'K-Wallet'!$A$1:$M$5000,11,FALSE)),"NOT VALID")</f>
        <v>0</v>
      </c>
      <c r="AA163" s="31">
        <f t="shared" si="5"/>
        <v>0</v>
      </c>
    </row>
    <row r="164" spans="1:27" x14ac:dyDescent="0.25">
      <c r="A164" t="str">
        <f t="shared" si="4"/>
        <v>1619608199</v>
      </c>
      <c r="B164">
        <v>155</v>
      </c>
      <c r="C164">
        <v>1619608199</v>
      </c>
      <c r="D164" t="s">
        <v>42</v>
      </c>
      <c r="E164" t="s">
        <v>43</v>
      </c>
      <c r="F164">
        <v>1196650</v>
      </c>
      <c r="G164" s="2">
        <v>44108</v>
      </c>
      <c r="H164" s="3">
        <v>0.80565972222222226</v>
      </c>
      <c r="I164" t="s">
        <v>17143</v>
      </c>
      <c r="J164">
        <v>-80800328501</v>
      </c>
      <c r="K164" s="4" t="s">
        <v>101</v>
      </c>
      <c r="N164" t="str">
        <f>IFERROR(IFERROR(VLOOKUP($A164,'K-NETT'!$A$1:$AF$37898,1,FALSE),VLOOKUP($A164,'K-Wallet'!$A$1:$M$5000,1,FALSE)),"NOT VALID")</f>
        <v>1619608199</v>
      </c>
      <c r="O164" t="str">
        <f>IFERROR(IFERROR(VLOOKUP($A164,'K-NETT'!$A$1:$AF$37898,11,FALSE),VLOOKUP($A164,'K-Wallet'!$A$1:$M$5000,0,FALSE)),"NOT VALID")</f>
        <v>CNE2010002642</v>
      </c>
      <c r="P164" t="str">
        <f>IFERROR(IFERROR(VLOOKUP($A164,'K-NETT'!$A$1:$AF$37898,14,FALSE),VLOOKUP($A164,'K-Wallet'!$A$1:$M$5000,8,FALSE)),"NOT VALID")</f>
        <v>IDSACJA10741</v>
      </c>
      <c r="Q164" t="str">
        <f>IFERROR(IFERROR(VLOOKUP($A164,'K-NETT'!$A$1:$AF$37898,15,FALSE),VLOOKUP($A164,'K-Wallet'!$A$1:$M$5000,9,FALSE)),"NOT VALID")</f>
        <v>MUTIARA</v>
      </c>
      <c r="R164">
        <f>IFERROR(IFERROR(VLOOKUP($A164,'K-NETT'!$A$1:$AF$37898,16,FALSE),VLOOKUP($A164,'K-Wallet'!$A$1:$M$5000,0,FALSE)),"NOT VALID")</f>
        <v>1190000</v>
      </c>
      <c r="S164">
        <f>IFERROR(IFERROR(VLOOKUP($A164,'K-NETT'!$A$1:$AF$37898,17,FALSE),VLOOKUP($A164,'K-Wallet'!$A$1:$M$5000,0,FALSE)),"NOT VALID")</f>
        <v>6650</v>
      </c>
      <c r="T164">
        <f>IFERROR(IFERROR(VLOOKUP($A164,'K-NETT'!$A$1:$AF$37898,18,FALSE),VLOOKUP($A164,'K-Wallet'!$A$1:$M$5000,0,FALSE)),"NOT VALID")</f>
        <v>0</v>
      </c>
      <c r="U164">
        <f>IFERROR(IFERROR(VLOOKUP($A164,'K-NETT'!$A$1:$AF$37898,19,FALSE),VLOOKUP($A164,'K-Wallet'!$A$1:$M$5000,0,FALSE)),"NOT VALID")</f>
        <v>0</v>
      </c>
      <c r="V164">
        <f>IFERROR(IFERROR(VLOOKUP($A164,'K-NETT'!$A$1:$AF$37898,20,FALSE),VLOOKUP($A164,'K-Wallet'!$A$1:$M$5000,0,FALSE)),"NOT VALID")</f>
        <v>0</v>
      </c>
      <c r="W164">
        <f>IFERROR(IFERROR(VLOOKUP($A164,'K-NETT'!$A$1:$AF$37898,22,FALSE),VLOOKUP($A164,'K-Wallet'!$A$1:$M$5000,0,FALSE)),"NOT VALID")</f>
        <v>0</v>
      </c>
      <c r="X164">
        <f>IFERROR(IFERROR(VLOOKUP($A164,'K-NETT'!$A$1:$AF$37898,23,FALSE),VLOOKUP($A164,'K-Wallet'!$A$1:$M$5000,0,FALSE)),"NOT VALID")</f>
        <v>0</v>
      </c>
      <c r="Y164">
        <f>IFERROR(IFERROR(VLOOKUP($A164,'K-NETT'!$A$1:$AF$37898,26,FALSE),VLOOKUP($A164,'K-Wallet'!$A$1:$M$5000,0,FALSE)),"NOT VALID")</f>
        <v>1196650</v>
      </c>
      <c r="Z164">
        <f>IFERROR(IFERROR(VLOOKUP($A164,'K-NETT'!$A$1:$AF$37898,30,FALSE),VLOOKUP($A164,'K-Wallet'!$A$1:$M$5000,11,FALSE)),"NOT VALID")</f>
        <v>0</v>
      </c>
      <c r="AA164" s="31">
        <f t="shared" si="5"/>
        <v>0</v>
      </c>
    </row>
    <row r="165" spans="1:27" x14ac:dyDescent="0.25">
      <c r="A165" t="str">
        <f t="shared" si="4"/>
        <v>1830818264</v>
      </c>
      <c r="B165">
        <v>156</v>
      </c>
      <c r="C165">
        <v>1830818264</v>
      </c>
      <c r="D165" t="s">
        <v>42</v>
      </c>
      <c r="E165" t="s">
        <v>43</v>
      </c>
      <c r="F165">
        <v>1582650</v>
      </c>
      <c r="G165" s="2">
        <v>44108</v>
      </c>
      <c r="H165" s="3">
        <v>0.85348379629629623</v>
      </c>
      <c r="I165" t="s">
        <v>44</v>
      </c>
      <c r="J165">
        <v>-80819080101</v>
      </c>
      <c r="K165" s="4" t="s">
        <v>101</v>
      </c>
      <c r="N165" t="str">
        <f>IFERROR(IFERROR(VLOOKUP($A165,'K-NETT'!$A$1:$AF$37898,1,FALSE),VLOOKUP($A165,'K-Wallet'!$A$1:$M$5000,1,FALSE)),"NOT VALID")</f>
        <v>1830818264</v>
      </c>
      <c r="O165" t="str">
        <f>IFERROR(IFERROR(VLOOKUP($A165,'K-NETT'!$A$1:$AF$37898,11,FALSE),VLOOKUP($A165,'K-Wallet'!$A$1:$M$5000,0,FALSE)),"NOT VALID")</f>
        <v>CNE2010002664</v>
      </c>
      <c r="P165" t="str">
        <f>IFERROR(IFERROR(VLOOKUP($A165,'K-NETT'!$A$1:$AF$37898,14,FALSE),VLOOKUP($A165,'K-Wallet'!$A$1:$M$5000,8,FALSE)),"NOT VALID")</f>
        <v>IDSPAAB34701</v>
      </c>
      <c r="Q165" t="str">
        <f>IFERROR(IFERROR(VLOOKUP($A165,'K-NETT'!$A$1:$AF$37898,15,FALSE),VLOOKUP($A165,'K-Wallet'!$A$1:$M$5000,9,FALSE)),"NOT VALID")</f>
        <v>KUNTI AMBARAWATI</v>
      </c>
      <c r="R165">
        <f>IFERROR(IFERROR(VLOOKUP($A165,'K-NETT'!$A$1:$AF$37898,16,FALSE),VLOOKUP($A165,'K-Wallet'!$A$1:$M$5000,0,FALSE)),"NOT VALID")</f>
        <v>1560000</v>
      </c>
      <c r="S165">
        <f>IFERROR(IFERROR(VLOOKUP($A165,'K-NETT'!$A$1:$AF$37898,17,FALSE),VLOOKUP($A165,'K-Wallet'!$A$1:$M$5000,0,FALSE)),"NOT VALID")</f>
        <v>6650</v>
      </c>
      <c r="T165">
        <f>IFERROR(IFERROR(VLOOKUP($A165,'K-NETT'!$A$1:$AF$37898,18,FALSE),VLOOKUP($A165,'K-Wallet'!$A$1:$M$5000,0,FALSE)),"NOT VALID")</f>
        <v>16000</v>
      </c>
      <c r="U165">
        <f>IFERROR(IFERROR(VLOOKUP($A165,'K-NETT'!$A$1:$AF$37898,19,FALSE),VLOOKUP($A165,'K-Wallet'!$A$1:$M$5000,0,FALSE)),"NOT VALID")</f>
        <v>0</v>
      </c>
      <c r="V165">
        <f>IFERROR(IFERROR(VLOOKUP($A165,'K-NETT'!$A$1:$AF$37898,20,FALSE),VLOOKUP($A165,'K-Wallet'!$A$1:$M$5000,0,FALSE)),"NOT VALID")</f>
        <v>0</v>
      </c>
      <c r="W165">
        <f>IFERROR(IFERROR(VLOOKUP($A165,'K-NETT'!$A$1:$AF$37898,22,FALSE),VLOOKUP($A165,'K-Wallet'!$A$1:$M$5000,0,FALSE)),"NOT VALID")</f>
        <v>0</v>
      </c>
      <c r="X165">
        <f>IFERROR(IFERROR(VLOOKUP($A165,'K-NETT'!$A$1:$AF$37898,23,FALSE),VLOOKUP($A165,'K-Wallet'!$A$1:$M$5000,0,FALSE)),"NOT VALID")</f>
        <v>0</v>
      </c>
      <c r="Y165">
        <f>IFERROR(IFERROR(VLOOKUP($A165,'K-NETT'!$A$1:$AF$37898,26,FALSE),VLOOKUP($A165,'K-Wallet'!$A$1:$M$5000,0,FALSE)),"NOT VALID")</f>
        <v>1582650</v>
      </c>
      <c r="Z165">
        <f>IFERROR(IFERROR(VLOOKUP($A165,'K-NETT'!$A$1:$AF$37898,30,FALSE),VLOOKUP($A165,'K-Wallet'!$A$1:$M$5000,11,FALSE)),"NOT VALID")</f>
        <v>0</v>
      </c>
      <c r="AA165" s="31">
        <f t="shared" si="5"/>
        <v>0</v>
      </c>
    </row>
    <row r="166" spans="1:27" x14ac:dyDescent="0.25">
      <c r="A166" t="str">
        <f t="shared" si="4"/>
        <v>1201918823</v>
      </c>
      <c r="B166">
        <v>157</v>
      </c>
      <c r="C166">
        <v>1201918823</v>
      </c>
      <c r="D166" t="s">
        <v>42</v>
      </c>
      <c r="E166" t="s">
        <v>43</v>
      </c>
      <c r="F166">
        <v>490650</v>
      </c>
      <c r="G166" s="2">
        <v>44108</v>
      </c>
      <c r="H166" s="3">
        <v>0.86726851851851849</v>
      </c>
      <c r="I166" t="s">
        <v>44</v>
      </c>
      <c r="J166">
        <v>-80823923701</v>
      </c>
      <c r="K166" s="4" t="s">
        <v>101</v>
      </c>
      <c r="N166" t="str">
        <f>IFERROR(IFERROR(VLOOKUP($A166,'K-NETT'!$A$1:$AF$37898,1,FALSE),VLOOKUP($A166,'K-Wallet'!$A$1:$M$5000,1,FALSE)),"NOT VALID")</f>
        <v>1201918823</v>
      </c>
      <c r="O166" t="str">
        <f>IFERROR(IFERROR(VLOOKUP($A166,'K-NETT'!$A$1:$AF$37898,11,FALSE),VLOOKUP($A166,'K-Wallet'!$A$1:$M$5000,0,FALSE)),"NOT VALID")</f>
        <v>CNE2010002672</v>
      </c>
      <c r="P166" t="str">
        <f>IFERROR(IFERROR(VLOOKUP($A166,'K-NETT'!$A$1:$AF$37898,14,FALSE),VLOOKUP($A166,'K-Wallet'!$A$1:$M$5000,8,FALSE)),"NOT VALID")</f>
        <v>IDSPAAB12682</v>
      </c>
      <c r="Q166" t="str">
        <f>IFERROR(IFERROR(VLOOKUP($A166,'K-NETT'!$A$1:$AF$37898,15,FALSE),VLOOKUP($A166,'K-Wallet'!$A$1:$M$5000,9,FALSE)),"NOT VALID")</f>
        <v>YANUAR SUKOCO</v>
      </c>
      <c r="R166">
        <f>IFERROR(IFERROR(VLOOKUP($A166,'K-NETT'!$A$1:$AF$37898,16,FALSE),VLOOKUP($A166,'K-Wallet'!$A$1:$M$5000,0,FALSE)),"NOT VALID")</f>
        <v>474000</v>
      </c>
      <c r="S166">
        <f>IFERROR(IFERROR(VLOOKUP($A166,'K-NETT'!$A$1:$AF$37898,17,FALSE),VLOOKUP($A166,'K-Wallet'!$A$1:$M$5000,0,FALSE)),"NOT VALID")</f>
        <v>6650</v>
      </c>
      <c r="T166">
        <f>IFERROR(IFERROR(VLOOKUP($A166,'K-NETT'!$A$1:$AF$37898,18,FALSE),VLOOKUP($A166,'K-Wallet'!$A$1:$M$5000,0,FALSE)),"NOT VALID")</f>
        <v>10000</v>
      </c>
      <c r="U166">
        <f>IFERROR(IFERROR(VLOOKUP($A166,'K-NETT'!$A$1:$AF$37898,19,FALSE),VLOOKUP($A166,'K-Wallet'!$A$1:$M$5000,0,FALSE)),"NOT VALID")</f>
        <v>0</v>
      </c>
      <c r="V166">
        <f>IFERROR(IFERROR(VLOOKUP($A166,'K-NETT'!$A$1:$AF$37898,20,FALSE),VLOOKUP($A166,'K-Wallet'!$A$1:$M$5000,0,FALSE)),"NOT VALID")</f>
        <v>0</v>
      </c>
      <c r="W166">
        <f>IFERROR(IFERROR(VLOOKUP($A166,'K-NETT'!$A$1:$AF$37898,22,FALSE),VLOOKUP($A166,'K-Wallet'!$A$1:$M$5000,0,FALSE)),"NOT VALID")</f>
        <v>0</v>
      </c>
      <c r="X166">
        <f>IFERROR(IFERROR(VLOOKUP($A166,'K-NETT'!$A$1:$AF$37898,23,FALSE),VLOOKUP($A166,'K-Wallet'!$A$1:$M$5000,0,FALSE)),"NOT VALID")</f>
        <v>0</v>
      </c>
      <c r="Y166">
        <f>IFERROR(IFERROR(VLOOKUP($A166,'K-NETT'!$A$1:$AF$37898,26,FALSE),VLOOKUP($A166,'K-Wallet'!$A$1:$M$5000,0,FALSE)),"NOT VALID")</f>
        <v>490650</v>
      </c>
      <c r="Z166">
        <f>IFERROR(IFERROR(VLOOKUP($A166,'K-NETT'!$A$1:$AF$37898,30,FALSE),VLOOKUP($A166,'K-Wallet'!$A$1:$M$5000,11,FALSE)),"NOT VALID")</f>
        <v>0</v>
      </c>
      <c r="AA166" s="31">
        <f t="shared" si="5"/>
        <v>0</v>
      </c>
    </row>
    <row r="167" spans="1:27" x14ac:dyDescent="0.25">
      <c r="A167" t="str">
        <f t="shared" si="4"/>
        <v>1385918333</v>
      </c>
      <c r="B167">
        <v>158</v>
      </c>
      <c r="C167">
        <v>1385918333</v>
      </c>
      <c r="D167" t="s">
        <v>42</v>
      </c>
      <c r="E167" t="s">
        <v>43</v>
      </c>
      <c r="F167">
        <v>56650</v>
      </c>
      <c r="G167" s="2">
        <v>44108</v>
      </c>
      <c r="H167" s="3">
        <v>0.87149305555555545</v>
      </c>
      <c r="I167" t="s">
        <v>44</v>
      </c>
      <c r="J167">
        <v>-80825344501</v>
      </c>
      <c r="K167" s="4" t="s">
        <v>101</v>
      </c>
      <c r="N167" t="str">
        <f>IFERROR(IFERROR(VLOOKUP($A167,'K-NETT'!$A$1:$AF$37898,1,FALSE),VLOOKUP($A167,'K-Wallet'!$A$1:$M$5000,1,FALSE)),"NOT VALID")</f>
        <v>1385918333</v>
      </c>
      <c r="O167" t="str">
        <f>IFERROR(IFERROR(VLOOKUP($A167,'K-NETT'!$A$1:$AF$37898,11,FALSE),VLOOKUP($A167,'K-Wallet'!$A$1:$M$5000,0,FALSE)),"NOT VALID")</f>
        <v>MME2010002673</v>
      </c>
      <c r="P167" t="str">
        <f>IFERROR(IFERROR(VLOOKUP($A167,'K-NETT'!$A$1:$AF$37898,14,FALSE),VLOOKUP($A167,'K-Wallet'!$A$1:$M$5000,8,FALSE)),"NOT VALID")</f>
        <v>IDJKAJA04533</v>
      </c>
      <c r="Q167" t="str">
        <f>IFERROR(IFERROR(VLOOKUP($A167,'K-NETT'!$A$1:$AF$37898,15,FALSE),VLOOKUP($A167,'K-Wallet'!$A$1:$M$5000,9,FALSE)),"NOT VALID")</f>
        <v>RATU INDAH</v>
      </c>
      <c r="R167">
        <f>IFERROR(IFERROR(VLOOKUP($A167,'K-NETT'!$A$1:$AF$37898,16,FALSE),VLOOKUP($A167,'K-Wallet'!$A$1:$M$5000,0,FALSE)),"NOT VALID")</f>
        <v>50000</v>
      </c>
      <c r="S167">
        <f>IFERROR(IFERROR(VLOOKUP($A167,'K-NETT'!$A$1:$AF$37898,17,FALSE),VLOOKUP($A167,'K-Wallet'!$A$1:$M$5000,0,FALSE)),"NOT VALID")</f>
        <v>6650</v>
      </c>
      <c r="T167">
        <f>IFERROR(IFERROR(VLOOKUP($A167,'K-NETT'!$A$1:$AF$37898,18,FALSE),VLOOKUP($A167,'K-Wallet'!$A$1:$M$5000,0,FALSE)),"NOT VALID")</f>
        <v>0</v>
      </c>
      <c r="U167">
        <f>IFERROR(IFERROR(VLOOKUP($A167,'K-NETT'!$A$1:$AF$37898,19,FALSE),VLOOKUP($A167,'K-Wallet'!$A$1:$M$5000,0,FALSE)),"NOT VALID")</f>
        <v>0</v>
      </c>
      <c r="V167">
        <f>IFERROR(IFERROR(VLOOKUP($A167,'K-NETT'!$A$1:$AF$37898,20,FALSE),VLOOKUP($A167,'K-Wallet'!$A$1:$M$5000,0,FALSE)),"NOT VALID")</f>
        <v>0</v>
      </c>
      <c r="W167">
        <f>IFERROR(IFERROR(VLOOKUP($A167,'K-NETT'!$A$1:$AF$37898,22,FALSE),VLOOKUP($A167,'K-Wallet'!$A$1:$M$5000,0,FALSE)),"NOT VALID")</f>
        <v>0</v>
      </c>
      <c r="X167">
        <f>IFERROR(IFERROR(VLOOKUP($A167,'K-NETT'!$A$1:$AF$37898,23,FALSE),VLOOKUP($A167,'K-Wallet'!$A$1:$M$5000,0,FALSE)),"NOT VALID")</f>
        <v>0</v>
      </c>
      <c r="Y167">
        <f>IFERROR(IFERROR(VLOOKUP($A167,'K-NETT'!$A$1:$AF$37898,26,FALSE),VLOOKUP($A167,'K-Wallet'!$A$1:$M$5000,0,FALSE)),"NOT VALID")</f>
        <v>56650</v>
      </c>
      <c r="Z167">
        <f>IFERROR(IFERROR(VLOOKUP($A167,'K-NETT'!$A$1:$AF$37898,30,FALSE),VLOOKUP($A167,'K-Wallet'!$A$1:$M$5000,11,FALSE)),"NOT VALID")</f>
        <v>0</v>
      </c>
      <c r="AA167" s="31">
        <f t="shared" si="5"/>
        <v>0</v>
      </c>
    </row>
    <row r="168" spans="1:27" x14ac:dyDescent="0.25">
      <c r="A168" t="str">
        <f t="shared" si="4"/>
        <v>1338918966</v>
      </c>
      <c r="B168">
        <v>159</v>
      </c>
      <c r="C168">
        <v>1338918966</v>
      </c>
      <c r="D168" t="s">
        <v>42</v>
      </c>
      <c r="E168" t="s">
        <v>43</v>
      </c>
      <c r="F168">
        <v>71650</v>
      </c>
      <c r="G168" s="2">
        <v>44108</v>
      </c>
      <c r="H168" s="3">
        <v>0.87456018518518519</v>
      </c>
      <c r="I168" t="s">
        <v>44</v>
      </c>
      <c r="J168">
        <v>-80826384001</v>
      </c>
      <c r="K168" s="4" t="s">
        <v>101</v>
      </c>
      <c r="N168" t="str">
        <f>IFERROR(IFERROR(VLOOKUP($A168,'K-NETT'!$A$1:$AF$37898,1,FALSE),VLOOKUP($A168,'K-Wallet'!$A$1:$M$5000,1,FALSE)),"NOT VALID")</f>
        <v>1338918966</v>
      </c>
      <c r="O168" t="str">
        <f>IFERROR(IFERROR(VLOOKUP($A168,'K-NETT'!$A$1:$AF$37898,11,FALSE),VLOOKUP($A168,'K-Wallet'!$A$1:$M$5000,0,FALSE)),"NOT VALID")</f>
        <v>MME2010002675</v>
      </c>
      <c r="P168" t="str">
        <f>IFERROR(IFERROR(VLOOKUP($A168,'K-NETT'!$A$1:$AF$37898,14,FALSE),VLOOKUP($A168,'K-Wallet'!$A$1:$M$5000,8,FALSE)),"NOT VALID")</f>
        <v>IDJHAHA06874</v>
      </c>
      <c r="Q168" t="str">
        <f>IFERROR(IFERROR(VLOOKUP($A168,'K-NETT'!$A$1:$AF$37898,15,FALSE),VLOOKUP($A168,'K-Wallet'!$A$1:$M$5000,9,FALSE)),"NOT VALID")</f>
        <v>SETIA MEITASARI</v>
      </c>
      <c r="R168">
        <f>IFERROR(IFERROR(VLOOKUP($A168,'K-NETT'!$A$1:$AF$37898,16,FALSE),VLOOKUP($A168,'K-Wallet'!$A$1:$M$5000,0,FALSE)),"NOT VALID")</f>
        <v>50000</v>
      </c>
      <c r="S168">
        <f>IFERROR(IFERROR(VLOOKUP($A168,'K-NETT'!$A$1:$AF$37898,17,FALSE),VLOOKUP($A168,'K-Wallet'!$A$1:$M$5000,0,FALSE)),"NOT VALID")</f>
        <v>6650</v>
      </c>
      <c r="T168">
        <f>IFERROR(IFERROR(VLOOKUP($A168,'K-NETT'!$A$1:$AF$37898,18,FALSE),VLOOKUP($A168,'K-Wallet'!$A$1:$M$5000,0,FALSE)),"NOT VALID")</f>
        <v>15000</v>
      </c>
      <c r="U168">
        <f>IFERROR(IFERROR(VLOOKUP($A168,'K-NETT'!$A$1:$AF$37898,19,FALSE),VLOOKUP($A168,'K-Wallet'!$A$1:$M$5000,0,FALSE)),"NOT VALID")</f>
        <v>0</v>
      </c>
      <c r="V168">
        <f>IFERROR(IFERROR(VLOOKUP($A168,'K-NETT'!$A$1:$AF$37898,20,FALSE),VLOOKUP($A168,'K-Wallet'!$A$1:$M$5000,0,FALSE)),"NOT VALID")</f>
        <v>0</v>
      </c>
      <c r="W168">
        <f>IFERROR(IFERROR(VLOOKUP($A168,'K-NETT'!$A$1:$AF$37898,22,FALSE),VLOOKUP($A168,'K-Wallet'!$A$1:$M$5000,0,FALSE)),"NOT VALID")</f>
        <v>0</v>
      </c>
      <c r="X168">
        <f>IFERROR(IFERROR(VLOOKUP($A168,'K-NETT'!$A$1:$AF$37898,23,FALSE),VLOOKUP($A168,'K-Wallet'!$A$1:$M$5000,0,FALSE)),"NOT VALID")</f>
        <v>0</v>
      </c>
      <c r="Y168">
        <f>IFERROR(IFERROR(VLOOKUP($A168,'K-NETT'!$A$1:$AF$37898,26,FALSE),VLOOKUP($A168,'K-Wallet'!$A$1:$M$5000,0,FALSE)),"NOT VALID")</f>
        <v>71650</v>
      </c>
      <c r="Z168">
        <f>IFERROR(IFERROR(VLOOKUP($A168,'K-NETT'!$A$1:$AF$37898,30,FALSE),VLOOKUP($A168,'K-Wallet'!$A$1:$M$5000,11,FALSE)),"NOT VALID")</f>
        <v>0</v>
      </c>
      <c r="AA168" s="31">
        <f t="shared" si="5"/>
        <v>0</v>
      </c>
    </row>
    <row r="169" spans="1:27" x14ac:dyDescent="0.25">
      <c r="A169" t="str">
        <f t="shared" si="4"/>
        <v>1681028404</v>
      </c>
      <c r="B169">
        <v>160</v>
      </c>
      <c r="C169">
        <v>1681028404</v>
      </c>
      <c r="D169" t="s">
        <v>42</v>
      </c>
      <c r="E169" t="s">
        <v>43</v>
      </c>
      <c r="F169">
        <v>56650</v>
      </c>
      <c r="G169" s="2">
        <v>44108</v>
      </c>
      <c r="H169" s="3">
        <v>0.87790509259259253</v>
      </c>
      <c r="I169" t="s">
        <v>44</v>
      </c>
      <c r="J169">
        <v>-80827456601</v>
      </c>
      <c r="K169" s="4" t="s">
        <v>101</v>
      </c>
      <c r="N169" t="str">
        <f>IFERROR(IFERROR(VLOOKUP($A169,'K-NETT'!$A$1:$AF$37898,1,FALSE),VLOOKUP($A169,'K-Wallet'!$A$1:$M$5000,1,FALSE)),"NOT VALID")</f>
        <v>1681028404</v>
      </c>
      <c r="O169" t="str">
        <f>IFERROR(IFERROR(VLOOKUP($A169,'K-NETT'!$A$1:$AF$37898,11,FALSE),VLOOKUP($A169,'K-Wallet'!$A$1:$M$5000,0,FALSE)),"NOT VALID")</f>
        <v>MME2010002677</v>
      </c>
      <c r="P169" t="str">
        <f>IFERROR(IFERROR(VLOOKUP($A169,'K-NETT'!$A$1:$AF$37898,14,FALSE),VLOOKUP($A169,'K-Wallet'!$A$1:$M$5000,8,FALSE)),"NOT VALID")</f>
        <v>IDJKAJA04534</v>
      </c>
      <c r="Q169" t="str">
        <f>IFERROR(IFERROR(VLOOKUP($A169,'K-NETT'!$A$1:$AF$37898,15,FALSE),VLOOKUP($A169,'K-Wallet'!$A$1:$M$5000,9,FALSE)),"NOT VALID")</f>
        <v>SRI ASTUTY</v>
      </c>
      <c r="R169">
        <f>IFERROR(IFERROR(VLOOKUP($A169,'K-NETT'!$A$1:$AF$37898,16,FALSE),VLOOKUP($A169,'K-Wallet'!$A$1:$M$5000,0,FALSE)),"NOT VALID")</f>
        <v>50000</v>
      </c>
      <c r="S169">
        <f>IFERROR(IFERROR(VLOOKUP($A169,'K-NETT'!$A$1:$AF$37898,17,FALSE),VLOOKUP($A169,'K-Wallet'!$A$1:$M$5000,0,FALSE)),"NOT VALID")</f>
        <v>6650</v>
      </c>
      <c r="T169">
        <f>IFERROR(IFERROR(VLOOKUP($A169,'K-NETT'!$A$1:$AF$37898,18,FALSE),VLOOKUP($A169,'K-Wallet'!$A$1:$M$5000,0,FALSE)),"NOT VALID")</f>
        <v>0</v>
      </c>
      <c r="U169">
        <f>IFERROR(IFERROR(VLOOKUP($A169,'K-NETT'!$A$1:$AF$37898,19,FALSE),VLOOKUP($A169,'K-Wallet'!$A$1:$M$5000,0,FALSE)),"NOT VALID")</f>
        <v>0</v>
      </c>
      <c r="V169">
        <f>IFERROR(IFERROR(VLOOKUP($A169,'K-NETT'!$A$1:$AF$37898,20,FALSE),VLOOKUP($A169,'K-Wallet'!$A$1:$M$5000,0,FALSE)),"NOT VALID")</f>
        <v>0</v>
      </c>
      <c r="W169">
        <f>IFERROR(IFERROR(VLOOKUP($A169,'K-NETT'!$A$1:$AF$37898,22,FALSE),VLOOKUP($A169,'K-Wallet'!$A$1:$M$5000,0,FALSE)),"NOT VALID")</f>
        <v>0</v>
      </c>
      <c r="X169">
        <f>IFERROR(IFERROR(VLOOKUP($A169,'K-NETT'!$A$1:$AF$37898,23,FALSE),VLOOKUP($A169,'K-Wallet'!$A$1:$M$5000,0,FALSE)),"NOT VALID")</f>
        <v>0</v>
      </c>
      <c r="Y169">
        <f>IFERROR(IFERROR(VLOOKUP($A169,'K-NETT'!$A$1:$AF$37898,26,FALSE),VLOOKUP($A169,'K-Wallet'!$A$1:$M$5000,0,FALSE)),"NOT VALID")</f>
        <v>56650</v>
      </c>
      <c r="Z169">
        <f>IFERROR(IFERROR(VLOOKUP($A169,'K-NETT'!$A$1:$AF$37898,30,FALSE),VLOOKUP($A169,'K-Wallet'!$A$1:$M$5000,11,FALSE)),"NOT VALID")</f>
        <v>0</v>
      </c>
      <c r="AA169" s="31">
        <f t="shared" si="5"/>
        <v>0</v>
      </c>
    </row>
    <row r="170" spans="1:27" x14ac:dyDescent="0.25">
      <c r="A170" t="str">
        <f t="shared" si="4"/>
        <v>1398028794</v>
      </c>
      <c r="B170">
        <v>161</v>
      </c>
      <c r="C170">
        <v>1398028794</v>
      </c>
      <c r="D170" t="s">
        <v>42</v>
      </c>
      <c r="E170" t="s">
        <v>43</v>
      </c>
      <c r="F170">
        <v>56650</v>
      </c>
      <c r="G170" s="2">
        <v>44108</v>
      </c>
      <c r="H170" s="3">
        <v>0.88677083333333329</v>
      </c>
      <c r="I170" t="s">
        <v>44</v>
      </c>
      <c r="J170">
        <v>-80830287201</v>
      </c>
      <c r="K170" s="4" t="s">
        <v>101</v>
      </c>
      <c r="N170" t="str">
        <f>IFERROR(IFERROR(VLOOKUP($A170,'K-NETT'!$A$1:$AF$37898,1,FALSE),VLOOKUP($A170,'K-Wallet'!$A$1:$M$5000,1,FALSE)),"NOT VALID")</f>
        <v>1398028794</v>
      </c>
      <c r="O170" t="str">
        <f>IFERROR(IFERROR(VLOOKUP($A170,'K-NETT'!$A$1:$AF$37898,11,FALSE),VLOOKUP($A170,'K-Wallet'!$A$1:$M$5000,0,FALSE)),"NOT VALID")</f>
        <v>MME2010002681</v>
      </c>
      <c r="P170" t="str">
        <f>IFERROR(IFERROR(VLOOKUP($A170,'K-NETT'!$A$1:$AF$37898,14,FALSE),VLOOKUP($A170,'K-Wallet'!$A$1:$M$5000,8,FALSE)),"NOT VALID")</f>
        <v>IDJKAJA04535</v>
      </c>
      <c r="Q170" t="str">
        <f>IFERROR(IFERROR(VLOOKUP($A170,'K-NETT'!$A$1:$AF$37898,15,FALSE),VLOOKUP($A170,'K-Wallet'!$A$1:$M$5000,9,FALSE)),"NOT VALID")</f>
        <v>SUKAMTO</v>
      </c>
      <c r="R170">
        <f>IFERROR(IFERROR(VLOOKUP($A170,'K-NETT'!$A$1:$AF$37898,16,FALSE),VLOOKUP($A170,'K-Wallet'!$A$1:$M$5000,0,FALSE)),"NOT VALID")</f>
        <v>50000</v>
      </c>
      <c r="S170">
        <f>IFERROR(IFERROR(VLOOKUP($A170,'K-NETT'!$A$1:$AF$37898,17,FALSE),VLOOKUP($A170,'K-Wallet'!$A$1:$M$5000,0,FALSE)),"NOT VALID")</f>
        <v>6650</v>
      </c>
      <c r="T170">
        <f>IFERROR(IFERROR(VLOOKUP($A170,'K-NETT'!$A$1:$AF$37898,18,FALSE),VLOOKUP($A170,'K-Wallet'!$A$1:$M$5000,0,FALSE)),"NOT VALID")</f>
        <v>0</v>
      </c>
      <c r="U170">
        <f>IFERROR(IFERROR(VLOOKUP($A170,'K-NETT'!$A$1:$AF$37898,19,FALSE),VLOOKUP($A170,'K-Wallet'!$A$1:$M$5000,0,FALSE)),"NOT VALID")</f>
        <v>0</v>
      </c>
      <c r="V170">
        <f>IFERROR(IFERROR(VLOOKUP($A170,'K-NETT'!$A$1:$AF$37898,20,FALSE),VLOOKUP($A170,'K-Wallet'!$A$1:$M$5000,0,FALSE)),"NOT VALID")</f>
        <v>0</v>
      </c>
      <c r="W170">
        <f>IFERROR(IFERROR(VLOOKUP($A170,'K-NETT'!$A$1:$AF$37898,22,FALSE),VLOOKUP($A170,'K-Wallet'!$A$1:$M$5000,0,FALSE)),"NOT VALID")</f>
        <v>0</v>
      </c>
      <c r="X170">
        <f>IFERROR(IFERROR(VLOOKUP($A170,'K-NETT'!$A$1:$AF$37898,23,FALSE),VLOOKUP($A170,'K-Wallet'!$A$1:$M$5000,0,FALSE)),"NOT VALID")</f>
        <v>0</v>
      </c>
      <c r="Y170">
        <f>IFERROR(IFERROR(VLOOKUP($A170,'K-NETT'!$A$1:$AF$37898,26,FALSE),VLOOKUP($A170,'K-Wallet'!$A$1:$M$5000,0,FALSE)),"NOT VALID")</f>
        <v>56650</v>
      </c>
      <c r="Z170">
        <f>IFERROR(IFERROR(VLOOKUP($A170,'K-NETT'!$A$1:$AF$37898,30,FALSE),VLOOKUP($A170,'K-Wallet'!$A$1:$M$5000,11,FALSE)),"NOT VALID")</f>
        <v>0</v>
      </c>
      <c r="AA170" s="31">
        <f t="shared" si="5"/>
        <v>0</v>
      </c>
    </row>
    <row r="171" spans="1:27" x14ac:dyDescent="0.25">
      <c r="A171" t="str">
        <f t="shared" si="4"/>
        <v>1328228629</v>
      </c>
      <c r="B171">
        <v>162</v>
      </c>
      <c r="C171">
        <v>1328228629</v>
      </c>
      <c r="D171" t="s">
        <v>42</v>
      </c>
      <c r="E171" t="s">
        <v>43</v>
      </c>
      <c r="F171">
        <v>448650</v>
      </c>
      <c r="G171" s="2">
        <v>44108</v>
      </c>
      <c r="H171" s="3">
        <v>0.9086574074074073</v>
      </c>
      <c r="I171" t="s">
        <v>44</v>
      </c>
      <c r="J171">
        <v>-80836719201</v>
      </c>
      <c r="K171" s="4" t="s">
        <v>101</v>
      </c>
      <c r="N171" t="str">
        <f>IFERROR(IFERROR(VLOOKUP($A171,'K-NETT'!$A$1:$AF$37898,1,FALSE),VLOOKUP($A171,'K-Wallet'!$A$1:$M$5000,1,FALSE)),"NOT VALID")</f>
        <v>1328228629</v>
      </c>
      <c r="O171" t="str">
        <f>IFERROR(IFERROR(VLOOKUP($A171,'K-NETT'!$A$1:$AF$37898,11,FALSE),VLOOKUP($A171,'K-Wallet'!$A$1:$M$5000,0,FALSE)),"NOT VALID")</f>
        <v>CNE2010002688</v>
      </c>
      <c r="P171" t="str">
        <f>IFERROR(IFERROR(VLOOKUP($A171,'K-NETT'!$A$1:$AF$37898,14,FALSE),VLOOKUP($A171,'K-Wallet'!$A$1:$M$5000,8,FALSE)),"NOT VALID")</f>
        <v>IDJHANA00019</v>
      </c>
      <c r="Q171" t="str">
        <f>IFERROR(IFERROR(VLOOKUP($A171,'K-NETT'!$A$1:$AF$37898,15,FALSE),VLOOKUP($A171,'K-Wallet'!$A$1:$M$5000,9,FALSE)),"NOT VALID")</f>
        <v>GINANJAR MUSTHOFA</v>
      </c>
      <c r="R171">
        <f>IFERROR(IFERROR(VLOOKUP($A171,'K-NETT'!$A$1:$AF$37898,16,FALSE),VLOOKUP($A171,'K-Wallet'!$A$1:$M$5000,0,FALSE)),"NOT VALID")</f>
        <v>420000</v>
      </c>
      <c r="S171">
        <f>IFERROR(IFERROR(VLOOKUP($A171,'K-NETT'!$A$1:$AF$37898,17,FALSE),VLOOKUP($A171,'K-Wallet'!$A$1:$M$5000,0,FALSE)),"NOT VALID")</f>
        <v>6650</v>
      </c>
      <c r="T171">
        <f>IFERROR(IFERROR(VLOOKUP($A171,'K-NETT'!$A$1:$AF$37898,18,FALSE),VLOOKUP($A171,'K-Wallet'!$A$1:$M$5000,0,FALSE)),"NOT VALID")</f>
        <v>22000</v>
      </c>
      <c r="U171">
        <f>IFERROR(IFERROR(VLOOKUP($A171,'K-NETT'!$A$1:$AF$37898,19,FALSE),VLOOKUP($A171,'K-Wallet'!$A$1:$M$5000,0,FALSE)),"NOT VALID")</f>
        <v>0</v>
      </c>
      <c r="V171">
        <f>IFERROR(IFERROR(VLOOKUP($A171,'K-NETT'!$A$1:$AF$37898,20,FALSE),VLOOKUP($A171,'K-Wallet'!$A$1:$M$5000,0,FALSE)),"NOT VALID")</f>
        <v>0</v>
      </c>
      <c r="W171">
        <f>IFERROR(IFERROR(VLOOKUP($A171,'K-NETT'!$A$1:$AF$37898,22,FALSE),VLOOKUP($A171,'K-Wallet'!$A$1:$M$5000,0,FALSE)),"NOT VALID")</f>
        <v>0</v>
      </c>
      <c r="X171">
        <f>IFERROR(IFERROR(VLOOKUP($A171,'K-NETT'!$A$1:$AF$37898,23,FALSE),VLOOKUP($A171,'K-Wallet'!$A$1:$M$5000,0,FALSE)),"NOT VALID")</f>
        <v>0</v>
      </c>
      <c r="Y171">
        <f>IFERROR(IFERROR(VLOOKUP($A171,'K-NETT'!$A$1:$AF$37898,26,FALSE),VLOOKUP($A171,'K-Wallet'!$A$1:$M$5000,0,FALSE)),"NOT VALID")</f>
        <v>448650</v>
      </c>
      <c r="Z171">
        <f>IFERROR(IFERROR(VLOOKUP($A171,'K-NETT'!$A$1:$AF$37898,30,FALSE),VLOOKUP($A171,'K-Wallet'!$A$1:$M$5000,11,FALSE)),"NOT VALID")</f>
        <v>0</v>
      </c>
      <c r="AA171" s="31">
        <f t="shared" si="5"/>
        <v>0</v>
      </c>
    </row>
    <row r="172" spans="1:27" x14ac:dyDescent="0.25">
      <c r="A172" t="str">
        <f t="shared" si="4"/>
        <v>119035996</v>
      </c>
      <c r="B172">
        <v>163</v>
      </c>
      <c r="C172">
        <v>119035996</v>
      </c>
      <c r="D172" t="s">
        <v>783</v>
      </c>
      <c r="E172" t="s">
        <v>43</v>
      </c>
      <c r="F172">
        <v>1000000</v>
      </c>
      <c r="G172" s="2">
        <v>44108</v>
      </c>
      <c r="H172" s="3">
        <v>0.91258101851851858</v>
      </c>
      <c r="I172" t="s">
        <v>44</v>
      </c>
      <c r="J172">
        <v>-80837798801</v>
      </c>
      <c r="K172" s="4" t="s">
        <v>101</v>
      </c>
      <c r="N172" t="str">
        <f>IFERROR(IFERROR(VLOOKUP($A172,'K-NETT'!$A$1:$AF$37898,1,FALSE),VLOOKUP($A172,'K-Wallet'!$A$1:$M$5000,1,FALSE)),"NOT VALID")</f>
        <v>119035996</v>
      </c>
      <c r="O172" t="str">
        <f>IFERROR(IFERROR(VLOOKUP($A172,'K-NETT'!$A$1:$AF$37898,11,FALSE),VLOOKUP($A172,'K-Wallet'!$A$1:$M$5000,0,FALSE)),"NOT VALID")</f>
        <v>NOT VALID</v>
      </c>
      <c r="P172" t="str">
        <f>IFERROR(IFERROR(VLOOKUP($A172,'K-NETT'!$A$1:$AF$37898,14,FALSE),VLOOKUP($A172,'K-Wallet'!$A$1:$M$5000,8,FALSE)),"NOT VALID")</f>
        <v>IDSUAHA05290</v>
      </c>
      <c r="Q172" t="str">
        <f>IFERROR(IFERROR(VLOOKUP($A172,'K-NETT'!$A$1:$AF$37898,15,FALSE),VLOOKUP($A172,'K-Wallet'!$A$1:$M$5000,9,FALSE)),"NOT VALID")</f>
        <v>RAHMAT PRADANA</v>
      </c>
      <c r="R172" t="str">
        <f>IFERROR(IFERROR(VLOOKUP($A172,'K-NETT'!$A$1:$AF$37898,16,FALSE),VLOOKUP($A172,'K-Wallet'!$A$1:$M$5000,0,FALSE)),"NOT VALID")</f>
        <v>NOT VALID</v>
      </c>
      <c r="S172" t="str">
        <f>IFERROR(IFERROR(VLOOKUP($A172,'K-NETT'!$A$1:$AF$37898,17,FALSE),VLOOKUP($A172,'K-Wallet'!$A$1:$M$5000,0,FALSE)),"NOT VALID")</f>
        <v>NOT VALID</v>
      </c>
      <c r="T172" t="str">
        <f>IFERROR(IFERROR(VLOOKUP($A172,'K-NETT'!$A$1:$AF$37898,18,FALSE),VLOOKUP($A172,'K-Wallet'!$A$1:$M$5000,0,FALSE)),"NOT VALID")</f>
        <v>NOT VALID</v>
      </c>
      <c r="U172" t="str">
        <f>IFERROR(IFERROR(VLOOKUP($A172,'K-NETT'!$A$1:$AF$37898,19,FALSE),VLOOKUP($A172,'K-Wallet'!$A$1:$M$5000,0,FALSE)),"NOT VALID")</f>
        <v>NOT VALID</v>
      </c>
      <c r="V172" t="str">
        <f>IFERROR(IFERROR(VLOOKUP($A172,'K-NETT'!$A$1:$AF$37898,20,FALSE),VLOOKUP($A172,'K-Wallet'!$A$1:$M$5000,0,FALSE)),"NOT VALID")</f>
        <v>NOT VALID</v>
      </c>
      <c r="W172" t="str">
        <f>IFERROR(IFERROR(VLOOKUP($A172,'K-NETT'!$A$1:$AF$37898,22,FALSE),VLOOKUP($A172,'K-Wallet'!$A$1:$M$5000,0,FALSE)),"NOT VALID")</f>
        <v>NOT VALID</v>
      </c>
      <c r="X172" t="str">
        <f>IFERROR(IFERROR(VLOOKUP($A172,'K-NETT'!$A$1:$AF$37898,23,FALSE),VLOOKUP($A172,'K-Wallet'!$A$1:$M$5000,0,FALSE)),"NOT VALID")</f>
        <v>NOT VALID</v>
      </c>
      <c r="Y172" t="str">
        <f>IFERROR(IFERROR(VLOOKUP($A172,'K-NETT'!$A$1:$AF$37898,26,FALSE),VLOOKUP($A172,'K-Wallet'!$A$1:$M$5000,0,FALSE)),"NOT VALID")</f>
        <v>NOT VALID</v>
      </c>
      <c r="Z172" t="str">
        <f>IFERROR(IFERROR(VLOOKUP($A172,'K-NETT'!$A$1:$AF$37898,30,FALSE),VLOOKUP($A172,'K-Wallet'!$A$1:$M$5000,11,FALSE)),"NOT VALID")</f>
        <v xml:space="preserve"> TOP UP K-WALLET</v>
      </c>
      <c r="AA172" s="31" t="e">
        <f t="shared" si="5"/>
        <v>#VALUE!</v>
      </c>
    </row>
    <row r="173" spans="1:27" x14ac:dyDescent="0.25">
      <c r="A173" t="str">
        <f t="shared" si="4"/>
        <v>1499228135</v>
      </c>
      <c r="B173">
        <v>164</v>
      </c>
      <c r="C173">
        <v>1499228135</v>
      </c>
      <c r="D173" t="s">
        <v>42</v>
      </c>
      <c r="E173" t="s">
        <v>43</v>
      </c>
      <c r="F173">
        <v>1186650</v>
      </c>
      <c r="G173" s="2">
        <v>44108</v>
      </c>
      <c r="H173" s="3">
        <v>0.92196759259259264</v>
      </c>
      <c r="I173" t="s">
        <v>44</v>
      </c>
      <c r="J173">
        <v>-80840177301</v>
      </c>
      <c r="K173" s="4" t="s">
        <v>101</v>
      </c>
      <c r="N173" t="str">
        <f>IFERROR(IFERROR(VLOOKUP($A173,'K-NETT'!$A$1:$AF$37898,1,FALSE),VLOOKUP($A173,'K-Wallet'!$A$1:$M$5000,1,FALSE)),"NOT VALID")</f>
        <v>1499228135</v>
      </c>
      <c r="O173" t="str">
        <f>IFERROR(IFERROR(VLOOKUP($A173,'K-NETT'!$A$1:$AF$37898,11,FALSE),VLOOKUP($A173,'K-Wallet'!$A$1:$M$5000,0,FALSE)),"NOT VALID")</f>
        <v>CNE2010002695</v>
      </c>
      <c r="P173" t="str">
        <f>IFERROR(IFERROR(VLOOKUP($A173,'K-NETT'!$A$1:$AF$37898,14,FALSE),VLOOKUP($A173,'K-Wallet'!$A$1:$M$5000,8,FALSE)),"NOT VALID")</f>
        <v>IDPABLA09107</v>
      </c>
      <c r="Q173" t="str">
        <f>IFERROR(IFERROR(VLOOKUP($A173,'K-NETT'!$A$1:$AF$37898,15,FALSE),VLOOKUP($A173,'K-Wallet'!$A$1:$M$5000,9,FALSE)),"NOT VALID")</f>
        <v>SRI INDAHYATI</v>
      </c>
      <c r="R173">
        <f>IFERROR(IFERROR(VLOOKUP($A173,'K-NETT'!$A$1:$AF$37898,16,FALSE),VLOOKUP($A173,'K-Wallet'!$A$1:$M$5000,0,FALSE)),"NOT VALID")</f>
        <v>1173000</v>
      </c>
      <c r="S173">
        <f>IFERROR(IFERROR(VLOOKUP($A173,'K-NETT'!$A$1:$AF$37898,17,FALSE),VLOOKUP($A173,'K-Wallet'!$A$1:$M$5000,0,FALSE)),"NOT VALID")</f>
        <v>6650</v>
      </c>
      <c r="T173">
        <f>IFERROR(IFERROR(VLOOKUP($A173,'K-NETT'!$A$1:$AF$37898,18,FALSE),VLOOKUP($A173,'K-Wallet'!$A$1:$M$5000,0,FALSE)),"NOT VALID")</f>
        <v>7000</v>
      </c>
      <c r="U173">
        <f>IFERROR(IFERROR(VLOOKUP($A173,'K-NETT'!$A$1:$AF$37898,19,FALSE),VLOOKUP($A173,'K-Wallet'!$A$1:$M$5000,0,FALSE)),"NOT VALID")</f>
        <v>0</v>
      </c>
      <c r="V173">
        <f>IFERROR(IFERROR(VLOOKUP($A173,'K-NETT'!$A$1:$AF$37898,20,FALSE),VLOOKUP($A173,'K-Wallet'!$A$1:$M$5000,0,FALSE)),"NOT VALID")</f>
        <v>0</v>
      </c>
      <c r="W173">
        <f>IFERROR(IFERROR(VLOOKUP($A173,'K-NETT'!$A$1:$AF$37898,22,FALSE),VLOOKUP($A173,'K-Wallet'!$A$1:$M$5000,0,FALSE)),"NOT VALID")</f>
        <v>0</v>
      </c>
      <c r="X173">
        <f>IFERROR(IFERROR(VLOOKUP($A173,'K-NETT'!$A$1:$AF$37898,23,FALSE),VLOOKUP($A173,'K-Wallet'!$A$1:$M$5000,0,FALSE)),"NOT VALID")</f>
        <v>0</v>
      </c>
      <c r="Y173">
        <f>IFERROR(IFERROR(VLOOKUP($A173,'K-NETT'!$A$1:$AF$37898,26,FALSE),VLOOKUP($A173,'K-Wallet'!$A$1:$M$5000,0,FALSE)),"NOT VALID")</f>
        <v>1186650</v>
      </c>
      <c r="Z173">
        <f>IFERROR(IFERROR(VLOOKUP($A173,'K-NETT'!$A$1:$AF$37898,30,FALSE),VLOOKUP($A173,'K-Wallet'!$A$1:$M$5000,11,FALSE)),"NOT VALID")</f>
        <v>0</v>
      </c>
      <c r="AA173" s="31">
        <f t="shared" si="5"/>
        <v>0</v>
      </c>
    </row>
    <row r="174" spans="1:27" x14ac:dyDescent="0.25">
      <c r="A174" t="str">
        <f t="shared" si="4"/>
        <v>1149328519</v>
      </c>
      <c r="B174">
        <v>165</v>
      </c>
      <c r="C174">
        <v>1149328519</v>
      </c>
      <c r="D174" t="s">
        <v>42</v>
      </c>
      <c r="E174" t="s">
        <v>43</v>
      </c>
      <c r="F174">
        <v>205650</v>
      </c>
      <c r="G174" s="2">
        <v>44108</v>
      </c>
      <c r="H174" s="3">
        <v>0.92415509259259254</v>
      </c>
      <c r="I174" t="s">
        <v>44</v>
      </c>
      <c r="J174">
        <v>-80840705001</v>
      </c>
      <c r="K174" s="4" t="s">
        <v>101</v>
      </c>
      <c r="N174" t="str">
        <f>IFERROR(IFERROR(VLOOKUP($A174,'K-NETT'!$A$1:$AF$37898,1,FALSE),VLOOKUP($A174,'K-Wallet'!$A$1:$M$5000,1,FALSE)),"NOT VALID")</f>
        <v>1149328519</v>
      </c>
      <c r="O174" t="str">
        <f>IFERROR(IFERROR(VLOOKUP($A174,'K-NETT'!$A$1:$AF$37898,11,FALSE),VLOOKUP($A174,'K-Wallet'!$A$1:$M$5000,0,FALSE)),"NOT VALID")</f>
        <v>CNE2010002697</v>
      </c>
      <c r="P174" t="str">
        <f>IFERROR(IFERROR(VLOOKUP($A174,'K-NETT'!$A$1:$AF$37898,14,FALSE),VLOOKUP($A174,'K-Wallet'!$A$1:$M$5000,8,FALSE)),"NOT VALID")</f>
        <v>IDJRBCA07814</v>
      </c>
      <c r="Q174" t="str">
        <f>IFERROR(IFERROR(VLOOKUP($A174,'K-NETT'!$A$1:$AF$37898,15,FALSE),VLOOKUP($A174,'K-Wallet'!$A$1:$M$5000,9,FALSE)),"NOT VALID")</f>
        <v>SUGITO</v>
      </c>
      <c r="R174">
        <f>IFERROR(IFERROR(VLOOKUP($A174,'K-NETT'!$A$1:$AF$37898,16,FALSE),VLOOKUP($A174,'K-Wallet'!$A$1:$M$5000,0,FALSE)),"NOT VALID")</f>
        <v>189000</v>
      </c>
      <c r="S174">
        <f>IFERROR(IFERROR(VLOOKUP($A174,'K-NETT'!$A$1:$AF$37898,17,FALSE),VLOOKUP($A174,'K-Wallet'!$A$1:$M$5000,0,FALSE)),"NOT VALID")</f>
        <v>6650</v>
      </c>
      <c r="T174">
        <f>IFERROR(IFERROR(VLOOKUP($A174,'K-NETT'!$A$1:$AF$37898,18,FALSE),VLOOKUP($A174,'K-Wallet'!$A$1:$M$5000,0,FALSE)),"NOT VALID")</f>
        <v>10000</v>
      </c>
      <c r="U174">
        <f>IFERROR(IFERROR(VLOOKUP($A174,'K-NETT'!$A$1:$AF$37898,19,FALSE),VLOOKUP($A174,'K-Wallet'!$A$1:$M$5000,0,FALSE)),"NOT VALID")</f>
        <v>0</v>
      </c>
      <c r="V174">
        <f>IFERROR(IFERROR(VLOOKUP($A174,'K-NETT'!$A$1:$AF$37898,20,FALSE),VLOOKUP($A174,'K-Wallet'!$A$1:$M$5000,0,FALSE)),"NOT VALID")</f>
        <v>0</v>
      </c>
      <c r="W174">
        <f>IFERROR(IFERROR(VLOOKUP($A174,'K-NETT'!$A$1:$AF$37898,22,FALSE),VLOOKUP($A174,'K-Wallet'!$A$1:$M$5000,0,FALSE)),"NOT VALID")</f>
        <v>0</v>
      </c>
      <c r="X174">
        <f>IFERROR(IFERROR(VLOOKUP($A174,'K-NETT'!$A$1:$AF$37898,23,FALSE),VLOOKUP($A174,'K-Wallet'!$A$1:$M$5000,0,FALSE)),"NOT VALID")</f>
        <v>0</v>
      </c>
      <c r="Y174">
        <f>IFERROR(IFERROR(VLOOKUP($A174,'K-NETT'!$A$1:$AF$37898,26,FALSE),VLOOKUP($A174,'K-Wallet'!$A$1:$M$5000,0,FALSE)),"NOT VALID")</f>
        <v>205650</v>
      </c>
      <c r="Z174">
        <f>IFERROR(IFERROR(VLOOKUP($A174,'K-NETT'!$A$1:$AF$37898,30,FALSE),VLOOKUP($A174,'K-Wallet'!$A$1:$M$5000,11,FALSE)),"NOT VALID")</f>
        <v>0</v>
      </c>
      <c r="AA174" s="31">
        <f t="shared" si="5"/>
        <v>0</v>
      </c>
    </row>
    <row r="175" spans="1:27" x14ac:dyDescent="0.25">
      <c r="A175" t="str">
        <f t="shared" si="4"/>
        <v>1919428672</v>
      </c>
      <c r="B175">
        <v>166</v>
      </c>
      <c r="C175">
        <v>1919428672</v>
      </c>
      <c r="D175" t="s">
        <v>42</v>
      </c>
      <c r="E175" t="s">
        <v>43</v>
      </c>
      <c r="F175">
        <v>56650</v>
      </c>
      <c r="G175" s="2">
        <v>44108</v>
      </c>
      <c r="H175" s="3">
        <v>0.93379629629629635</v>
      </c>
      <c r="I175" t="s">
        <v>46</v>
      </c>
      <c r="J175">
        <v>-80843058601</v>
      </c>
      <c r="K175" s="4" t="s">
        <v>101</v>
      </c>
      <c r="N175" t="str">
        <f>IFERROR(IFERROR(VLOOKUP($A175,'K-NETT'!$A$1:$AF$37898,1,FALSE),VLOOKUP($A175,'K-Wallet'!$A$1:$M$5000,1,FALSE)),"NOT VALID")</f>
        <v>1919428672</v>
      </c>
      <c r="O175" t="str">
        <f>IFERROR(IFERROR(VLOOKUP($A175,'K-NETT'!$A$1:$AF$37898,11,FALSE),VLOOKUP($A175,'K-Wallet'!$A$1:$M$5000,0,FALSE)),"NOT VALID")</f>
        <v>MME2010002703</v>
      </c>
      <c r="P175" t="str">
        <f>IFERROR(IFERROR(VLOOKUP($A175,'K-NETT'!$A$1:$AF$37898,14,FALSE),VLOOKUP($A175,'K-Wallet'!$A$1:$M$5000,8,FALSE)),"NOT VALID")</f>
        <v>IDRUAAA09784</v>
      </c>
      <c r="Q175" t="str">
        <f>IFERROR(IFERROR(VLOOKUP($A175,'K-NETT'!$A$1:$AF$37898,15,FALSE),VLOOKUP($A175,'K-Wallet'!$A$1:$M$5000,9,FALSE)),"NOT VALID")</f>
        <v>NURJANAH</v>
      </c>
      <c r="R175">
        <f>IFERROR(IFERROR(VLOOKUP($A175,'K-NETT'!$A$1:$AF$37898,16,FALSE),VLOOKUP($A175,'K-Wallet'!$A$1:$M$5000,0,FALSE)),"NOT VALID")</f>
        <v>50000</v>
      </c>
      <c r="S175">
        <f>IFERROR(IFERROR(VLOOKUP($A175,'K-NETT'!$A$1:$AF$37898,17,FALSE),VLOOKUP($A175,'K-Wallet'!$A$1:$M$5000,0,FALSE)),"NOT VALID")</f>
        <v>6650</v>
      </c>
      <c r="T175">
        <f>IFERROR(IFERROR(VLOOKUP($A175,'K-NETT'!$A$1:$AF$37898,18,FALSE),VLOOKUP($A175,'K-Wallet'!$A$1:$M$5000,0,FALSE)),"NOT VALID")</f>
        <v>0</v>
      </c>
      <c r="U175">
        <f>IFERROR(IFERROR(VLOOKUP($A175,'K-NETT'!$A$1:$AF$37898,19,FALSE),VLOOKUP($A175,'K-Wallet'!$A$1:$M$5000,0,FALSE)),"NOT VALID")</f>
        <v>0</v>
      </c>
      <c r="V175">
        <f>IFERROR(IFERROR(VLOOKUP($A175,'K-NETT'!$A$1:$AF$37898,20,FALSE),VLOOKUP($A175,'K-Wallet'!$A$1:$M$5000,0,FALSE)),"NOT VALID")</f>
        <v>0</v>
      </c>
      <c r="W175">
        <f>IFERROR(IFERROR(VLOOKUP($A175,'K-NETT'!$A$1:$AF$37898,22,FALSE),VLOOKUP($A175,'K-Wallet'!$A$1:$M$5000,0,FALSE)),"NOT VALID")</f>
        <v>0</v>
      </c>
      <c r="X175">
        <f>IFERROR(IFERROR(VLOOKUP($A175,'K-NETT'!$A$1:$AF$37898,23,FALSE),VLOOKUP($A175,'K-Wallet'!$A$1:$M$5000,0,FALSE)),"NOT VALID")</f>
        <v>0</v>
      </c>
      <c r="Y175">
        <f>IFERROR(IFERROR(VLOOKUP($A175,'K-NETT'!$A$1:$AF$37898,26,FALSE),VLOOKUP($A175,'K-Wallet'!$A$1:$M$5000,0,FALSE)),"NOT VALID")</f>
        <v>56650</v>
      </c>
      <c r="Z175">
        <f>IFERROR(IFERROR(VLOOKUP($A175,'K-NETT'!$A$1:$AF$37898,30,FALSE),VLOOKUP($A175,'K-Wallet'!$A$1:$M$5000,11,FALSE)),"NOT VALID")</f>
        <v>0</v>
      </c>
      <c r="AA175" s="31">
        <f t="shared" si="5"/>
        <v>0</v>
      </c>
    </row>
    <row r="176" spans="1:27" x14ac:dyDescent="0.25">
      <c r="A176" t="str">
        <f t="shared" si="4"/>
        <v>1371528508</v>
      </c>
      <c r="B176">
        <v>167</v>
      </c>
      <c r="C176">
        <v>1371528508</v>
      </c>
      <c r="D176" t="s">
        <v>42</v>
      </c>
      <c r="E176" t="s">
        <v>43</v>
      </c>
      <c r="F176">
        <v>963650</v>
      </c>
      <c r="G176" s="2">
        <v>44108</v>
      </c>
      <c r="H176" s="3">
        <v>0.93541666666666667</v>
      </c>
      <c r="I176" t="s">
        <v>44</v>
      </c>
      <c r="J176">
        <v>-80843489401</v>
      </c>
      <c r="K176" s="4" t="s">
        <v>101</v>
      </c>
      <c r="N176" t="str">
        <f>IFERROR(IFERROR(VLOOKUP($A176,'K-NETT'!$A$1:$AF$37898,1,FALSE),VLOOKUP($A176,'K-Wallet'!$A$1:$M$5000,1,FALSE)),"NOT VALID")</f>
        <v>1371528508</v>
      </c>
      <c r="O176" t="str">
        <f>IFERROR(IFERROR(VLOOKUP($A176,'K-NETT'!$A$1:$AF$37898,11,FALSE),VLOOKUP($A176,'K-Wallet'!$A$1:$M$5000,0,FALSE)),"NOT VALID")</f>
        <v>CNE2010002704</v>
      </c>
      <c r="P176" t="str">
        <f>IFERROR(IFERROR(VLOOKUP($A176,'K-NETT'!$A$1:$AF$37898,14,FALSE),VLOOKUP($A176,'K-Wallet'!$A$1:$M$5000,8,FALSE)),"NOT VALID")</f>
        <v>IDSPAAB24912</v>
      </c>
      <c r="Q176" t="str">
        <f>IFERROR(IFERROR(VLOOKUP($A176,'K-NETT'!$A$1:$AF$37898,15,FALSE),VLOOKUP($A176,'K-Wallet'!$A$1:$M$5000,9,FALSE)),"NOT VALID")</f>
        <v>LUKI NURHABIBAH</v>
      </c>
      <c r="R176">
        <f>IFERROR(IFERROR(VLOOKUP($A176,'K-NETT'!$A$1:$AF$37898,16,FALSE),VLOOKUP($A176,'K-Wallet'!$A$1:$M$5000,0,FALSE)),"NOT VALID")</f>
        <v>950000</v>
      </c>
      <c r="S176">
        <f>IFERROR(IFERROR(VLOOKUP($A176,'K-NETT'!$A$1:$AF$37898,17,FALSE),VLOOKUP($A176,'K-Wallet'!$A$1:$M$5000,0,FALSE)),"NOT VALID")</f>
        <v>6650</v>
      </c>
      <c r="T176">
        <f>IFERROR(IFERROR(VLOOKUP($A176,'K-NETT'!$A$1:$AF$37898,18,FALSE),VLOOKUP($A176,'K-Wallet'!$A$1:$M$5000,0,FALSE)),"NOT VALID")</f>
        <v>7000</v>
      </c>
      <c r="U176">
        <f>IFERROR(IFERROR(VLOOKUP($A176,'K-NETT'!$A$1:$AF$37898,19,FALSE),VLOOKUP($A176,'K-Wallet'!$A$1:$M$5000,0,FALSE)),"NOT VALID")</f>
        <v>0</v>
      </c>
      <c r="V176">
        <f>IFERROR(IFERROR(VLOOKUP($A176,'K-NETT'!$A$1:$AF$37898,20,FALSE),VLOOKUP($A176,'K-Wallet'!$A$1:$M$5000,0,FALSE)),"NOT VALID")</f>
        <v>0</v>
      </c>
      <c r="W176">
        <f>IFERROR(IFERROR(VLOOKUP($A176,'K-NETT'!$A$1:$AF$37898,22,FALSE),VLOOKUP($A176,'K-Wallet'!$A$1:$M$5000,0,FALSE)),"NOT VALID")</f>
        <v>0</v>
      </c>
      <c r="X176">
        <f>IFERROR(IFERROR(VLOOKUP($A176,'K-NETT'!$A$1:$AF$37898,23,FALSE),VLOOKUP($A176,'K-Wallet'!$A$1:$M$5000,0,FALSE)),"NOT VALID")</f>
        <v>0</v>
      </c>
      <c r="Y176">
        <f>IFERROR(IFERROR(VLOOKUP($A176,'K-NETT'!$A$1:$AF$37898,26,FALSE),VLOOKUP($A176,'K-Wallet'!$A$1:$M$5000,0,FALSE)),"NOT VALID")</f>
        <v>963650</v>
      </c>
      <c r="Z176">
        <f>IFERROR(IFERROR(VLOOKUP($A176,'K-NETT'!$A$1:$AF$37898,30,FALSE),VLOOKUP($A176,'K-Wallet'!$A$1:$M$5000,11,FALSE)),"NOT VALID")</f>
        <v>0</v>
      </c>
      <c r="AA176" s="31">
        <f t="shared" si="5"/>
        <v>0</v>
      </c>
    </row>
    <row r="177" spans="1:27" x14ac:dyDescent="0.25">
      <c r="A177" t="str">
        <f t="shared" si="4"/>
        <v>1074628548</v>
      </c>
      <c r="B177">
        <v>168</v>
      </c>
      <c r="C177">
        <v>1074628548</v>
      </c>
      <c r="D177" t="s">
        <v>42</v>
      </c>
      <c r="E177" t="s">
        <v>43</v>
      </c>
      <c r="F177">
        <v>374650</v>
      </c>
      <c r="G177" s="2">
        <v>44108</v>
      </c>
      <c r="H177" s="3">
        <v>0.95159722222222232</v>
      </c>
      <c r="I177" t="s">
        <v>44</v>
      </c>
      <c r="J177">
        <v>-80846999901</v>
      </c>
      <c r="K177" s="4" t="s">
        <v>101</v>
      </c>
      <c r="N177" t="str">
        <f>IFERROR(IFERROR(VLOOKUP($A177,'K-NETT'!$A$1:$AF$37898,1,FALSE),VLOOKUP($A177,'K-Wallet'!$A$1:$M$5000,1,FALSE)),"NOT VALID")</f>
        <v>1074628548</v>
      </c>
      <c r="O177" t="str">
        <f>IFERROR(IFERROR(VLOOKUP($A177,'K-NETT'!$A$1:$AF$37898,11,FALSE),VLOOKUP($A177,'K-Wallet'!$A$1:$M$5000,0,FALSE)),"NOT VALID")</f>
        <v>CNE2010002712</v>
      </c>
      <c r="P177" t="str">
        <f>IFERROR(IFERROR(VLOOKUP($A177,'K-NETT'!$A$1:$AF$37898,14,FALSE),VLOOKUP($A177,'K-Wallet'!$A$1:$M$5000,8,FALSE)),"NOT VALID")</f>
        <v>IDJRABA08329</v>
      </c>
      <c r="Q177" t="str">
        <f>IFERROR(IFERROR(VLOOKUP($A177,'K-NETT'!$A$1:$AF$37898,15,FALSE),VLOOKUP($A177,'K-Wallet'!$A$1:$M$5000,9,FALSE)),"NOT VALID")</f>
        <v>M MUADZ ZAMAH SYARI</v>
      </c>
      <c r="R177">
        <f>IFERROR(IFERROR(VLOOKUP($A177,'K-NETT'!$A$1:$AF$37898,16,FALSE),VLOOKUP($A177,'K-Wallet'!$A$1:$M$5000,0,FALSE)),"NOT VALID")</f>
        <v>356000</v>
      </c>
      <c r="S177">
        <f>IFERROR(IFERROR(VLOOKUP($A177,'K-NETT'!$A$1:$AF$37898,17,FALSE),VLOOKUP($A177,'K-Wallet'!$A$1:$M$5000,0,FALSE)),"NOT VALID")</f>
        <v>6650</v>
      </c>
      <c r="T177">
        <f>IFERROR(IFERROR(VLOOKUP($A177,'K-NETT'!$A$1:$AF$37898,18,FALSE),VLOOKUP($A177,'K-Wallet'!$A$1:$M$5000,0,FALSE)),"NOT VALID")</f>
        <v>12000</v>
      </c>
      <c r="U177">
        <f>IFERROR(IFERROR(VLOOKUP($A177,'K-NETT'!$A$1:$AF$37898,19,FALSE),VLOOKUP($A177,'K-Wallet'!$A$1:$M$5000,0,FALSE)),"NOT VALID")</f>
        <v>0</v>
      </c>
      <c r="V177">
        <f>IFERROR(IFERROR(VLOOKUP($A177,'K-NETT'!$A$1:$AF$37898,20,FALSE),VLOOKUP($A177,'K-Wallet'!$A$1:$M$5000,0,FALSE)),"NOT VALID")</f>
        <v>0</v>
      </c>
      <c r="W177">
        <f>IFERROR(IFERROR(VLOOKUP($A177,'K-NETT'!$A$1:$AF$37898,22,FALSE),VLOOKUP($A177,'K-Wallet'!$A$1:$M$5000,0,FALSE)),"NOT VALID")</f>
        <v>0</v>
      </c>
      <c r="X177">
        <f>IFERROR(IFERROR(VLOOKUP($A177,'K-NETT'!$A$1:$AF$37898,23,FALSE),VLOOKUP($A177,'K-Wallet'!$A$1:$M$5000,0,FALSE)),"NOT VALID")</f>
        <v>0</v>
      </c>
      <c r="Y177">
        <f>IFERROR(IFERROR(VLOOKUP($A177,'K-NETT'!$A$1:$AF$37898,26,FALSE),VLOOKUP($A177,'K-Wallet'!$A$1:$M$5000,0,FALSE)),"NOT VALID")</f>
        <v>374650</v>
      </c>
      <c r="Z177">
        <f>IFERROR(IFERROR(VLOOKUP($A177,'K-NETT'!$A$1:$AF$37898,30,FALSE),VLOOKUP($A177,'K-Wallet'!$A$1:$M$5000,11,FALSE)),"NOT VALID")</f>
        <v>0</v>
      </c>
      <c r="AA177" s="31">
        <f t="shared" si="5"/>
        <v>0</v>
      </c>
    </row>
    <row r="178" spans="1:27" x14ac:dyDescent="0.25">
      <c r="A178" t="str">
        <f t="shared" si="4"/>
        <v>1798628089</v>
      </c>
      <c r="B178">
        <v>169</v>
      </c>
      <c r="C178">
        <v>1798628089</v>
      </c>
      <c r="D178" t="s">
        <v>42</v>
      </c>
      <c r="E178" t="s">
        <v>43</v>
      </c>
      <c r="F178">
        <v>63650</v>
      </c>
      <c r="G178" s="2">
        <v>44108</v>
      </c>
      <c r="H178" s="3">
        <v>0.95567129629629621</v>
      </c>
      <c r="I178" t="s">
        <v>44</v>
      </c>
      <c r="J178">
        <v>-80847876801</v>
      </c>
      <c r="K178" s="4" t="s">
        <v>101</v>
      </c>
      <c r="N178" t="str">
        <f>IFERROR(IFERROR(VLOOKUP($A178,'K-NETT'!$A$1:$AF$37898,1,FALSE),VLOOKUP($A178,'K-Wallet'!$A$1:$M$5000,1,FALSE)),"NOT VALID")</f>
        <v>1798628089</v>
      </c>
      <c r="O178" t="str">
        <f>IFERROR(IFERROR(VLOOKUP($A178,'K-NETT'!$A$1:$AF$37898,11,FALSE),VLOOKUP($A178,'K-Wallet'!$A$1:$M$5000,0,FALSE)),"NOT VALID")</f>
        <v>MME2010002715</v>
      </c>
      <c r="P178" t="str">
        <f>IFERROR(IFERROR(VLOOKUP($A178,'K-NETT'!$A$1:$AF$37898,14,FALSE),VLOOKUP($A178,'K-Wallet'!$A$1:$M$5000,8,FALSE)),"NOT VALID")</f>
        <v>IDPABLA10485</v>
      </c>
      <c r="Q178" t="str">
        <f>IFERROR(IFERROR(VLOOKUP($A178,'K-NETT'!$A$1:$AF$37898,15,FALSE),VLOOKUP($A178,'K-Wallet'!$A$1:$M$5000,9,FALSE)),"NOT VALID")</f>
        <v>SULISTYAWATI</v>
      </c>
      <c r="R178">
        <f>IFERROR(IFERROR(VLOOKUP($A178,'K-NETT'!$A$1:$AF$37898,16,FALSE),VLOOKUP($A178,'K-Wallet'!$A$1:$M$5000,0,FALSE)),"NOT VALID")</f>
        <v>50000</v>
      </c>
      <c r="S178">
        <f>IFERROR(IFERROR(VLOOKUP($A178,'K-NETT'!$A$1:$AF$37898,17,FALSE),VLOOKUP($A178,'K-Wallet'!$A$1:$M$5000,0,FALSE)),"NOT VALID")</f>
        <v>6650</v>
      </c>
      <c r="T178">
        <f>IFERROR(IFERROR(VLOOKUP($A178,'K-NETT'!$A$1:$AF$37898,18,FALSE),VLOOKUP($A178,'K-Wallet'!$A$1:$M$5000,0,FALSE)),"NOT VALID")</f>
        <v>7000</v>
      </c>
      <c r="U178">
        <f>IFERROR(IFERROR(VLOOKUP($A178,'K-NETT'!$A$1:$AF$37898,19,FALSE),VLOOKUP($A178,'K-Wallet'!$A$1:$M$5000,0,FALSE)),"NOT VALID")</f>
        <v>0</v>
      </c>
      <c r="V178">
        <f>IFERROR(IFERROR(VLOOKUP($A178,'K-NETT'!$A$1:$AF$37898,20,FALSE),VLOOKUP($A178,'K-Wallet'!$A$1:$M$5000,0,FALSE)),"NOT VALID")</f>
        <v>0</v>
      </c>
      <c r="W178">
        <f>IFERROR(IFERROR(VLOOKUP($A178,'K-NETT'!$A$1:$AF$37898,22,FALSE),VLOOKUP($A178,'K-Wallet'!$A$1:$M$5000,0,FALSE)),"NOT VALID")</f>
        <v>0</v>
      </c>
      <c r="X178">
        <f>IFERROR(IFERROR(VLOOKUP($A178,'K-NETT'!$A$1:$AF$37898,23,FALSE),VLOOKUP($A178,'K-Wallet'!$A$1:$M$5000,0,FALSE)),"NOT VALID")</f>
        <v>0</v>
      </c>
      <c r="Y178">
        <f>IFERROR(IFERROR(VLOOKUP($A178,'K-NETT'!$A$1:$AF$37898,26,FALSE),VLOOKUP($A178,'K-Wallet'!$A$1:$M$5000,0,FALSE)),"NOT VALID")</f>
        <v>63650</v>
      </c>
      <c r="Z178">
        <f>IFERROR(IFERROR(VLOOKUP($A178,'K-NETT'!$A$1:$AF$37898,30,FALSE),VLOOKUP($A178,'K-Wallet'!$A$1:$M$5000,11,FALSE)),"NOT VALID")</f>
        <v>0</v>
      </c>
      <c r="AA178" s="31">
        <f t="shared" si="5"/>
        <v>0</v>
      </c>
    </row>
    <row r="179" spans="1:27" x14ac:dyDescent="0.25">
      <c r="A179" t="str">
        <f t="shared" si="4"/>
        <v>1320238867</v>
      </c>
      <c r="B179">
        <v>170</v>
      </c>
      <c r="C179">
        <v>1320238867</v>
      </c>
      <c r="D179" t="s">
        <v>42</v>
      </c>
      <c r="E179" t="s">
        <v>43</v>
      </c>
      <c r="F179">
        <v>676650</v>
      </c>
      <c r="G179" s="2">
        <v>44109</v>
      </c>
      <c r="H179" s="3">
        <v>1.4768518518518519E-2</v>
      </c>
      <c r="I179" t="s">
        <v>44</v>
      </c>
      <c r="J179">
        <v>-80856871401</v>
      </c>
      <c r="K179" s="4" t="s">
        <v>101</v>
      </c>
      <c r="N179" t="str">
        <f>IFERROR(IFERROR(VLOOKUP($A179,'K-NETT'!$A$1:$AF$37898,1,FALSE),VLOOKUP($A179,'K-Wallet'!$A$1:$M$5000,1,FALSE)),"NOT VALID")</f>
        <v>1320238867</v>
      </c>
      <c r="O179" t="str">
        <f>IFERROR(IFERROR(VLOOKUP($A179,'K-NETT'!$A$1:$AF$37898,11,FALSE),VLOOKUP($A179,'K-Wallet'!$A$1:$M$5000,0,FALSE)),"NOT VALID")</f>
        <v>CNE2010002724</v>
      </c>
      <c r="P179" t="str">
        <f>IFERROR(IFERROR(VLOOKUP($A179,'K-NETT'!$A$1:$AF$37898,14,FALSE),VLOOKUP($A179,'K-Wallet'!$A$1:$M$5000,8,FALSE)),"NOT VALID")</f>
        <v>EID026685</v>
      </c>
      <c r="Q179" t="str">
        <f>IFERROR(IFERROR(VLOOKUP($A179,'K-NETT'!$A$1:$AF$37898,15,FALSE),VLOOKUP($A179,'K-Wallet'!$A$1:$M$5000,9,FALSE)),"NOT VALID")</f>
        <v>CHRISTIANA LINA MARINI</v>
      </c>
      <c r="R179">
        <f>IFERROR(IFERROR(VLOOKUP($A179,'K-NETT'!$A$1:$AF$37898,16,FALSE),VLOOKUP($A179,'K-Wallet'!$A$1:$M$5000,0,FALSE)),"NOT VALID")</f>
        <v>670000</v>
      </c>
      <c r="S179">
        <f>IFERROR(IFERROR(VLOOKUP($A179,'K-NETT'!$A$1:$AF$37898,17,FALSE),VLOOKUP($A179,'K-Wallet'!$A$1:$M$5000,0,FALSE)),"NOT VALID")</f>
        <v>6650</v>
      </c>
      <c r="T179">
        <f>IFERROR(IFERROR(VLOOKUP($A179,'K-NETT'!$A$1:$AF$37898,18,FALSE),VLOOKUP($A179,'K-Wallet'!$A$1:$M$5000,0,FALSE)),"NOT VALID")</f>
        <v>0</v>
      </c>
      <c r="U179">
        <f>IFERROR(IFERROR(VLOOKUP($A179,'K-NETT'!$A$1:$AF$37898,19,FALSE),VLOOKUP($A179,'K-Wallet'!$A$1:$M$5000,0,FALSE)),"NOT VALID")</f>
        <v>0</v>
      </c>
      <c r="V179">
        <f>IFERROR(IFERROR(VLOOKUP($A179,'K-NETT'!$A$1:$AF$37898,20,FALSE),VLOOKUP($A179,'K-Wallet'!$A$1:$M$5000,0,FALSE)),"NOT VALID")</f>
        <v>0</v>
      </c>
      <c r="W179">
        <f>IFERROR(IFERROR(VLOOKUP($A179,'K-NETT'!$A$1:$AF$37898,22,FALSE),VLOOKUP($A179,'K-Wallet'!$A$1:$M$5000,0,FALSE)),"NOT VALID")</f>
        <v>0</v>
      </c>
      <c r="X179">
        <f>IFERROR(IFERROR(VLOOKUP($A179,'K-NETT'!$A$1:$AF$37898,23,FALSE),VLOOKUP($A179,'K-Wallet'!$A$1:$M$5000,0,FALSE)),"NOT VALID")</f>
        <v>0</v>
      </c>
      <c r="Y179">
        <f>IFERROR(IFERROR(VLOOKUP($A179,'K-NETT'!$A$1:$AF$37898,26,FALSE),VLOOKUP($A179,'K-Wallet'!$A$1:$M$5000,0,FALSE)),"NOT VALID")</f>
        <v>676650</v>
      </c>
      <c r="Z179">
        <f>IFERROR(IFERROR(VLOOKUP($A179,'K-NETT'!$A$1:$AF$37898,30,FALSE),VLOOKUP($A179,'K-Wallet'!$A$1:$M$5000,11,FALSE)),"NOT VALID")</f>
        <v>0</v>
      </c>
      <c r="AA179" s="31">
        <f t="shared" si="5"/>
        <v>0</v>
      </c>
    </row>
    <row r="180" spans="1:27" x14ac:dyDescent="0.25">
      <c r="A180" t="str">
        <f t="shared" si="4"/>
        <v>118712389</v>
      </c>
      <c r="B180">
        <v>171</v>
      </c>
      <c r="C180">
        <v>118712389</v>
      </c>
      <c r="D180" t="s">
        <v>86</v>
      </c>
      <c r="E180" t="s">
        <v>43</v>
      </c>
      <c r="F180">
        <v>1804000</v>
      </c>
      <c r="G180" s="2">
        <v>44109</v>
      </c>
      <c r="H180" s="3">
        <v>5.8321759259259261E-2</v>
      </c>
      <c r="I180" t="s">
        <v>44</v>
      </c>
      <c r="J180">
        <v>-80860686401</v>
      </c>
      <c r="K180" s="4" t="s">
        <v>101</v>
      </c>
      <c r="N180" t="str">
        <f>IFERROR(IFERROR(VLOOKUP($A180,'K-NETT'!$A$1:$AF$37898,1,FALSE),VLOOKUP($A180,'K-Wallet'!$A$1:$M$5000,1,FALSE)),"NOT VALID")</f>
        <v>118712389</v>
      </c>
      <c r="O180" t="str">
        <f>IFERROR(IFERROR(VLOOKUP($A180,'K-NETT'!$A$1:$AF$37898,11,FALSE),VLOOKUP($A180,'K-Wallet'!$A$1:$M$5000,0,FALSE)),"NOT VALID")</f>
        <v>NOT VALID</v>
      </c>
      <c r="P180" t="str">
        <f>IFERROR(IFERROR(VLOOKUP($A180,'K-NETT'!$A$1:$AF$37898,14,FALSE),VLOOKUP($A180,'K-Wallet'!$A$1:$M$5000,8,FALSE)),"NOT VALID")</f>
        <v>IDSSID001100</v>
      </c>
      <c r="Q180" t="str">
        <f>IFERROR(IFERROR(VLOOKUP($A180,'K-NETT'!$A$1:$AF$37898,15,FALSE),VLOOKUP($A180,'K-Wallet'!$A$1:$M$5000,9,FALSE)),"NOT VALID")</f>
        <v>IKSAN IBRAHIM SHUT</v>
      </c>
      <c r="R180" t="str">
        <f>IFERROR(IFERROR(VLOOKUP($A180,'K-NETT'!$A$1:$AF$37898,16,FALSE),VLOOKUP($A180,'K-Wallet'!$A$1:$M$5000,0,FALSE)),"NOT VALID")</f>
        <v>NOT VALID</v>
      </c>
      <c r="S180" t="str">
        <f>IFERROR(IFERROR(VLOOKUP($A180,'K-NETT'!$A$1:$AF$37898,17,FALSE),VLOOKUP($A180,'K-Wallet'!$A$1:$M$5000,0,FALSE)),"NOT VALID")</f>
        <v>NOT VALID</v>
      </c>
      <c r="T180" t="str">
        <f>IFERROR(IFERROR(VLOOKUP($A180,'K-NETT'!$A$1:$AF$37898,18,FALSE),VLOOKUP($A180,'K-Wallet'!$A$1:$M$5000,0,FALSE)),"NOT VALID")</f>
        <v>NOT VALID</v>
      </c>
      <c r="U180" t="str">
        <f>IFERROR(IFERROR(VLOOKUP($A180,'K-NETT'!$A$1:$AF$37898,19,FALSE),VLOOKUP($A180,'K-Wallet'!$A$1:$M$5000,0,FALSE)),"NOT VALID")</f>
        <v>NOT VALID</v>
      </c>
      <c r="V180" t="str">
        <f>IFERROR(IFERROR(VLOOKUP($A180,'K-NETT'!$A$1:$AF$37898,20,FALSE),VLOOKUP($A180,'K-Wallet'!$A$1:$M$5000,0,FALSE)),"NOT VALID")</f>
        <v>NOT VALID</v>
      </c>
      <c r="W180" t="str">
        <f>IFERROR(IFERROR(VLOOKUP($A180,'K-NETT'!$A$1:$AF$37898,22,FALSE),VLOOKUP($A180,'K-Wallet'!$A$1:$M$5000,0,FALSE)),"NOT VALID")</f>
        <v>NOT VALID</v>
      </c>
      <c r="X180" t="str">
        <f>IFERROR(IFERROR(VLOOKUP($A180,'K-NETT'!$A$1:$AF$37898,23,FALSE),VLOOKUP($A180,'K-Wallet'!$A$1:$M$5000,0,FALSE)),"NOT VALID")</f>
        <v>NOT VALID</v>
      </c>
      <c r="Y180" t="str">
        <f>IFERROR(IFERROR(VLOOKUP($A180,'K-NETT'!$A$1:$AF$37898,26,FALSE),VLOOKUP($A180,'K-Wallet'!$A$1:$M$5000,0,FALSE)),"NOT VALID")</f>
        <v>NOT VALID</v>
      </c>
      <c r="Z180" t="str">
        <f>IFERROR(IFERROR(VLOOKUP($A180,'K-NETT'!$A$1:$AF$37898,30,FALSE),VLOOKUP($A180,'K-Wallet'!$A$1:$M$5000,11,FALSE)),"NOT VALID")</f>
        <v xml:space="preserve"> TOP UP K-WALLET</v>
      </c>
      <c r="AA180" s="31" t="e">
        <f t="shared" si="5"/>
        <v>#VALUE!</v>
      </c>
    </row>
    <row r="181" spans="1:27" x14ac:dyDescent="0.25">
      <c r="A181" t="str">
        <f t="shared" si="4"/>
        <v>1491748282</v>
      </c>
      <c r="B181">
        <v>172</v>
      </c>
      <c r="C181">
        <v>1491748282</v>
      </c>
      <c r="D181" t="s">
        <v>42</v>
      </c>
      <c r="E181" t="s">
        <v>43</v>
      </c>
      <c r="F181">
        <v>495650</v>
      </c>
      <c r="G181" s="2">
        <v>44109</v>
      </c>
      <c r="H181" s="3">
        <v>0.19016203703703705</v>
      </c>
      <c r="I181" t="s">
        <v>44</v>
      </c>
      <c r="J181">
        <v>-80865462401</v>
      </c>
      <c r="K181" s="4" t="s">
        <v>101</v>
      </c>
      <c r="N181" t="str">
        <f>IFERROR(IFERROR(VLOOKUP($A181,'K-NETT'!$A$1:$AF$37898,1,FALSE),VLOOKUP($A181,'K-Wallet'!$A$1:$M$5000,1,FALSE)),"NOT VALID")</f>
        <v>1491748282</v>
      </c>
      <c r="O181" t="str">
        <f>IFERROR(IFERROR(VLOOKUP($A181,'K-NETT'!$A$1:$AF$37898,11,FALSE),VLOOKUP($A181,'K-Wallet'!$A$1:$M$5000,0,FALSE)),"NOT VALID")</f>
        <v>CNE2010002779</v>
      </c>
      <c r="P181" t="str">
        <f>IFERROR(IFERROR(VLOOKUP($A181,'K-NETT'!$A$1:$AF$37898,14,FALSE),VLOOKUP($A181,'K-Wallet'!$A$1:$M$5000,8,FALSE)),"NOT VALID")</f>
        <v>IDJTBWA04884</v>
      </c>
      <c r="Q181" t="str">
        <f>IFERROR(IFERROR(VLOOKUP($A181,'K-NETT'!$A$1:$AF$37898,15,FALSE),VLOOKUP($A181,'K-Wallet'!$A$1:$M$5000,9,FALSE)),"NOT VALID")</f>
        <v>FAHMI MAULANA</v>
      </c>
      <c r="R181">
        <f>IFERROR(IFERROR(VLOOKUP($A181,'K-NETT'!$A$1:$AF$37898,16,FALSE),VLOOKUP($A181,'K-Wallet'!$A$1:$M$5000,0,FALSE)),"NOT VALID")</f>
        <v>474000</v>
      </c>
      <c r="S181">
        <f>IFERROR(IFERROR(VLOOKUP($A181,'K-NETT'!$A$1:$AF$37898,17,FALSE),VLOOKUP($A181,'K-Wallet'!$A$1:$M$5000,0,FALSE)),"NOT VALID")</f>
        <v>6650</v>
      </c>
      <c r="T181">
        <f>IFERROR(IFERROR(VLOOKUP($A181,'K-NETT'!$A$1:$AF$37898,18,FALSE),VLOOKUP($A181,'K-Wallet'!$A$1:$M$5000,0,FALSE)),"NOT VALID")</f>
        <v>15000</v>
      </c>
      <c r="U181">
        <f>IFERROR(IFERROR(VLOOKUP($A181,'K-NETT'!$A$1:$AF$37898,19,FALSE),VLOOKUP($A181,'K-Wallet'!$A$1:$M$5000,0,FALSE)),"NOT VALID")</f>
        <v>0</v>
      </c>
      <c r="V181">
        <f>IFERROR(IFERROR(VLOOKUP($A181,'K-NETT'!$A$1:$AF$37898,20,FALSE),VLOOKUP($A181,'K-Wallet'!$A$1:$M$5000,0,FALSE)),"NOT VALID")</f>
        <v>0</v>
      </c>
      <c r="W181">
        <f>IFERROR(IFERROR(VLOOKUP($A181,'K-NETT'!$A$1:$AF$37898,22,FALSE),VLOOKUP($A181,'K-Wallet'!$A$1:$M$5000,0,FALSE)),"NOT VALID")</f>
        <v>0</v>
      </c>
      <c r="X181">
        <f>IFERROR(IFERROR(VLOOKUP($A181,'K-NETT'!$A$1:$AF$37898,23,FALSE),VLOOKUP($A181,'K-Wallet'!$A$1:$M$5000,0,FALSE)),"NOT VALID")</f>
        <v>0</v>
      </c>
      <c r="Y181">
        <f>IFERROR(IFERROR(VLOOKUP($A181,'K-NETT'!$A$1:$AF$37898,26,FALSE),VLOOKUP($A181,'K-Wallet'!$A$1:$M$5000,0,FALSE)),"NOT VALID")</f>
        <v>495650</v>
      </c>
      <c r="Z181">
        <f>IFERROR(IFERROR(VLOOKUP($A181,'K-NETT'!$A$1:$AF$37898,30,FALSE),VLOOKUP($A181,'K-Wallet'!$A$1:$M$5000,11,FALSE)),"NOT VALID")</f>
        <v>0</v>
      </c>
      <c r="AA181" s="31">
        <f t="shared" si="5"/>
        <v>0</v>
      </c>
    </row>
    <row r="182" spans="1:27" x14ac:dyDescent="0.25">
      <c r="A182" t="str">
        <f t="shared" si="4"/>
        <v>1830158152</v>
      </c>
      <c r="B182">
        <v>173</v>
      </c>
      <c r="C182">
        <v>1830158152</v>
      </c>
      <c r="D182" t="s">
        <v>42</v>
      </c>
      <c r="E182" t="s">
        <v>43</v>
      </c>
      <c r="F182">
        <v>174650</v>
      </c>
      <c r="G182" s="2">
        <v>44109</v>
      </c>
      <c r="H182" s="3">
        <v>0.23533564814814814</v>
      </c>
      <c r="I182" t="s">
        <v>44</v>
      </c>
      <c r="J182">
        <v>-80867939701</v>
      </c>
      <c r="K182" s="4" t="s">
        <v>101</v>
      </c>
      <c r="N182" t="str">
        <f>IFERROR(IFERROR(VLOOKUP($A182,'K-NETT'!$A$1:$AF$37898,1,FALSE),VLOOKUP($A182,'K-Wallet'!$A$1:$M$5000,1,FALSE)),"NOT VALID")</f>
        <v>1830158152</v>
      </c>
      <c r="O182" t="str">
        <f>IFERROR(IFERROR(VLOOKUP($A182,'K-NETT'!$A$1:$AF$37898,11,FALSE),VLOOKUP($A182,'K-Wallet'!$A$1:$M$5000,0,FALSE)),"NOT VALID")</f>
        <v>CNE2010002785</v>
      </c>
      <c r="P182" t="str">
        <f>IFERROR(IFERROR(VLOOKUP($A182,'K-NETT'!$A$1:$AF$37898,14,FALSE),VLOOKUP($A182,'K-Wallet'!$A$1:$M$5000,8,FALSE)),"NOT VALID")</f>
        <v>IDPABLA08219</v>
      </c>
      <c r="Q182" t="str">
        <f>IFERROR(IFERROR(VLOOKUP($A182,'K-NETT'!$A$1:$AF$37898,15,FALSE),VLOOKUP($A182,'K-Wallet'!$A$1:$M$5000,9,FALSE)),"NOT VALID")</f>
        <v>RUKMINI</v>
      </c>
      <c r="R182">
        <f>IFERROR(IFERROR(VLOOKUP($A182,'K-NETT'!$A$1:$AF$37898,16,FALSE),VLOOKUP($A182,'K-Wallet'!$A$1:$M$5000,0,FALSE)),"NOT VALID")</f>
        <v>160000</v>
      </c>
      <c r="S182">
        <f>IFERROR(IFERROR(VLOOKUP($A182,'K-NETT'!$A$1:$AF$37898,17,FALSE),VLOOKUP($A182,'K-Wallet'!$A$1:$M$5000,0,FALSE)),"NOT VALID")</f>
        <v>6650</v>
      </c>
      <c r="T182">
        <f>IFERROR(IFERROR(VLOOKUP($A182,'K-NETT'!$A$1:$AF$37898,18,FALSE),VLOOKUP($A182,'K-Wallet'!$A$1:$M$5000,0,FALSE)),"NOT VALID")</f>
        <v>8000</v>
      </c>
      <c r="U182">
        <f>IFERROR(IFERROR(VLOOKUP($A182,'K-NETT'!$A$1:$AF$37898,19,FALSE),VLOOKUP($A182,'K-Wallet'!$A$1:$M$5000,0,FALSE)),"NOT VALID")</f>
        <v>0</v>
      </c>
      <c r="V182">
        <f>IFERROR(IFERROR(VLOOKUP($A182,'K-NETT'!$A$1:$AF$37898,20,FALSE),VLOOKUP($A182,'K-Wallet'!$A$1:$M$5000,0,FALSE)),"NOT VALID")</f>
        <v>0</v>
      </c>
      <c r="W182">
        <f>IFERROR(IFERROR(VLOOKUP($A182,'K-NETT'!$A$1:$AF$37898,22,FALSE),VLOOKUP($A182,'K-Wallet'!$A$1:$M$5000,0,FALSE)),"NOT VALID")</f>
        <v>0</v>
      </c>
      <c r="X182">
        <f>IFERROR(IFERROR(VLOOKUP($A182,'K-NETT'!$A$1:$AF$37898,23,FALSE),VLOOKUP($A182,'K-Wallet'!$A$1:$M$5000,0,FALSE)),"NOT VALID")</f>
        <v>0</v>
      </c>
      <c r="Y182">
        <f>IFERROR(IFERROR(VLOOKUP($A182,'K-NETT'!$A$1:$AF$37898,26,FALSE),VLOOKUP($A182,'K-Wallet'!$A$1:$M$5000,0,FALSE)),"NOT VALID")</f>
        <v>174650</v>
      </c>
      <c r="Z182">
        <f>IFERROR(IFERROR(VLOOKUP($A182,'K-NETT'!$A$1:$AF$37898,30,FALSE),VLOOKUP($A182,'K-Wallet'!$A$1:$M$5000,11,FALSE)),"NOT VALID")</f>
        <v>0</v>
      </c>
      <c r="AA182" s="31">
        <f t="shared" si="5"/>
        <v>0</v>
      </c>
    </row>
    <row r="183" spans="1:27" x14ac:dyDescent="0.25">
      <c r="A183" t="str">
        <f t="shared" si="4"/>
        <v>117268805</v>
      </c>
      <c r="B183">
        <v>174</v>
      </c>
      <c r="C183">
        <v>117268805</v>
      </c>
      <c r="D183" t="s">
        <v>97</v>
      </c>
      <c r="E183" t="s">
        <v>43</v>
      </c>
      <c r="F183">
        <v>483000</v>
      </c>
      <c r="G183" s="2">
        <v>44109</v>
      </c>
      <c r="H183" s="3">
        <v>0.325162037037037</v>
      </c>
      <c r="I183" t="s">
        <v>44</v>
      </c>
      <c r="J183">
        <v>-80883136201</v>
      </c>
      <c r="K183" s="4" t="s">
        <v>101</v>
      </c>
      <c r="N183" t="str">
        <f>IFERROR(IFERROR(VLOOKUP($A183,'K-NETT'!$A$1:$AF$37898,1,FALSE),VLOOKUP($A183,'K-Wallet'!$A$1:$M$5000,1,FALSE)),"NOT VALID")</f>
        <v>117268805</v>
      </c>
      <c r="O183" t="str">
        <f>IFERROR(IFERROR(VLOOKUP($A183,'K-NETT'!$A$1:$AF$37898,11,FALSE),VLOOKUP($A183,'K-Wallet'!$A$1:$M$5000,0,FALSE)),"NOT VALID")</f>
        <v>NOT VALID</v>
      </c>
      <c r="P183" t="str">
        <f>IFERROR(IFERROR(VLOOKUP($A183,'K-NETT'!$A$1:$AF$37898,14,FALSE),VLOOKUP($A183,'K-Wallet'!$A$1:$M$5000,8,FALSE)),"NOT VALID")</f>
        <v>IDJTID045489</v>
      </c>
      <c r="Q183" t="str">
        <f>IFERROR(IFERROR(VLOOKUP($A183,'K-NETT'!$A$1:$AF$37898,15,FALSE),VLOOKUP($A183,'K-Wallet'!$A$1:$M$5000,9,FALSE)),"NOT VALID")</f>
        <v>IPANKARTIWASST</v>
      </c>
      <c r="R183" t="str">
        <f>IFERROR(IFERROR(VLOOKUP($A183,'K-NETT'!$A$1:$AF$37898,16,FALSE),VLOOKUP($A183,'K-Wallet'!$A$1:$M$5000,0,FALSE)),"NOT VALID")</f>
        <v>NOT VALID</v>
      </c>
      <c r="S183" t="str">
        <f>IFERROR(IFERROR(VLOOKUP($A183,'K-NETT'!$A$1:$AF$37898,17,FALSE),VLOOKUP($A183,'K-Wallet'!$A$1:$M$5000,0,FALSE)),"NOT VALID")</f>
        <v>NOT VALID</v>
      </c>
      <c r="T183" t="str">
        <f>IFERROR(IFERROR(VLOOKUP($A183,'K-NETT'!$A$1:$AF$37898,18,FALSE),VLOOKUP($A183,'K-Wallet'!$A$1:$M$5000,0,FALSE)),"NOT VALID")</f>
        <v>NOT VALID</v>
      </c>
      <c r="U183" t="str">
        <f>IFERROR(IFERROR(VLOOKUP($A183,'K-NETT'!$A$1:$AF$37898,19,FALSE),VLOOKUP($A183,'K-Wallet'!$A$1:$M$5000,0,FALSE)),"NOT VALID")</f>
        <v>NOT VALID</v>
      </c>
      <c r="V183" t="str">
        <f>IFERROR(IFERROR(VLOOKUP($A183,'K-NETT'!$A$1:$AF$37898,20,FALSE),VLOOKUP($A183,'K-Wallet'!$A$1:$M$5000,0,FALSE)),"NOT VALID")</f>
        <v>NOT VALID</v>
      </c>
      <c r="W183" t="str">
        <f>IFERROR(IFERROR(VLOOKUP($A183,'K-NETT'!$A$1:$AF$37898,22,FALSE),VLOOKUP($A183,'K-Wallet'!$A$1:$M$5000,0,FALSE)),"NOT VALID")</f>
        <v>NOT VALID</v>
      </c>
      <c r="X183" t="str">
        <f>IFERROR(IFERROR(VLOOKUP($A183,'K-NETT'!$A$1:$AF$37898,23,FALSE),VLOOKUP($A183,'K-Wallet'!$A$1:$M$5000,0,FALSE)),"NOT VALID")</f>
        <v>NOT VALID</v>
      </c>
      <c r="Y183" t="str">
        <f>IFERROR(IFERROR(VLOOKUP($A183,'K-NETT'!$A$1:$AF$37898,26,FALSE),VLOOKUP($A183,'K-Wallet'!$A$1:$M$5000,0,FALSE)),"NOT VALID")</f>
        <v>NOT VALID</v>
      </c>
      <c r="Z183" t="str">
        <f>IFERROR(IFERROR(VLOOKUP($A183,'K-NETT'!$A$1:$AF$37898,30,FALSE),VLOOKUP($A183,'K-Wallet'!$A$1:$M$5000,11,FALSE)),"NOT VALID")</f>
        <v xml:space="preserve"> TOP UP K-WALLET</v>
      </c>
      <c r="AA183" s="31" t="e">
        <f t="shared" si="5"/>
        <v>#VALUE!</v>
      </c>
    </row>
    <row r="184" spans="1:27" x14ac:dyDescent="0.25">
      <c r="A184" t="str">
        <f t="shared" si="4"/>
        <v>1707168564</v>
      </c>
      <c r="B184">
        <v>175</v>
      </c>
      <c r="C184">
        <v>1707168564</v>
      </c>
      <c r="D184" t="s">
        <v>42</v>
      </c>
      <c r="E184" t="s">
        <v>43</v>
      </c>
      <c r="F184">
        <v>705650</v>
      </c>
      <c r="G184" s="2">
        <v>44109</v>
      </c>
      <c r="H184" s="3">
        <v>0.36082175925925924</v>
      </c>
      <c r="I184" t="s">
        <v>44</v>
      </c>
      <c r="J184">
        <v>-80894354801</v>
      </c>
      <c r="K184" s="4" t="s">
        <v>101</v>
      </c>
      <c r="N184" t="str">
        <f>IFERROR(IFERROR(VLOOKUP($A184,'K-NETT'!$A$1:$AF$37898,1,FALSE),VLOOKUP($A184,'K-Wallet'!$A$1:$M$5000,1,FALSE)),"NOT VALID")</f>
        <v>1707168564</v>
      </c>
      <c r="O184" t="str">
        <f>IFERROR(IFERROR(VLOOKUP($A184,'K-NETT'!$A$1:$AF$37898,11,FALSE),VLOOKUP($A184,'K-Wallet'!$A$1:$M$5000,0,FALSE)),"NOT VALID")</f>
        <v>CNE2010002827</v>
      </c>
      <c r="P184" t="str">
        <f>IFERROR(IFERROR(VLOOKUP($A184,'K-NETT'!$A$1:$AF$37898,14,FALSE),VLOOKUP($A184,'K-Wallet'!$A$1:$M$5000,8,FALSE)),"NOT VALID")</f>
        <v>IDJHAMA10349</v>
      </c>
      <c r="Q184" t="str">
        <f>IFERROR(IFERROR(VLOOKUP($A184,'K-NETT'!$A$1:$AF$37898,15,FALSE),VLOOKUP($A184,'K-Wallet'!$A$1:$M$5000,9,FALSE)),"NOT VALID")</f>
        <v>VINCENCIA SURYA CANDRA KARTIKA</v>
      </c>
      <c r="R184">
        <f>IFERROR(IFERROR(VLOOKUP($A184,'K-NETT'!$A$1:$AF$37898,16,FALSE),VLOOKUP($A184,'K-Wallet'!$A$1:$M$5000,0,FALSE)),"NOT VALID")</f>
        <v>654000</v>
      </c>
      <c r="S184">
        <f>IFERROR(IFERROR(VLOOKUP($A184,'K-NETT'!$A$1:$AF$37898,17,FALSE),VLOOKUP($A184,'K-Wallet'!$A$1:$M$5000,0,FALSE)),"NOT VALID")</f>
        <v>6650</v>
      </c>
      <c r="T184">
        <f>IFERROR(IFERROR(VLOOKUP($A184,'K-NETT'!$A$1:$AF$37898,18,FALSE),VLOOKUP($A184,'K-Wallet'!$A$1:$M$5000,0,FALSE)),"NOT VALID")</f>
        <v>45000</v>
      </c>
      <c r="U184">
        <f>IFERROR(IFERROR(VLOOKUP($A184,'K-NETT'!$A$1:$AF$37898,19,FALSE),VLOOKUP($A184,'K-Wallet'!$A$1:$M$5000,0,FALSE)),"NOT VALID")</f>
        <v>0</v>
      </c>
      <c r="V184">
        <f>IFERROR(IFERROR(VLOOKUP($A184,'K-NETT'!$A$1:$AF$37898,20,FALSE),VLOOKUP($A184,'K-Wallet'!$A$1:$M$5000,0,FALSE)),"NOT VALID")</f>
        <v>0</v>
      </c>
      <c r="W184">
        <f>IFERROR(IFERROR(VLOOKUP($A184,'K-NETT'!$A$1:$AF$37898,22,FALSE),VLOOKUP($A184,'K-Wallet'!$A$1:$M$5000,0,FALSE)),"NOT VALID")</f>
        <v>0</v>
      </c>
      <c r="X184">
        <f>IFERROR(IFERROR(VLOOKUP($A184,'K-NETT'!$A$1:$AF$37898,23,FALSE),VLOOKUP($A184,'K-Wallet'!$A$1:$M$5000,0,FALSE)),"NOT VALID")</f>
        <v>0</v>
      </c>
      <c r="Y184">
        <f>IFERROR(IFERROR(VLOOKUP($A184,'K-NETT'!$A$1:$AF$37898,26,FALSE),VLOOKUP($A184,'K-Wallet'!$A$1:$M$5000,0,FALSE)),"NOT VALID")</f>
        <v>705650</v>
      </c>
      <c r="Z184">
        <f>IFERROR(IFERROR(VLOOKUP($A184,'K-NETT'!$A$1:$AF$37898,30,FALSE),VLOOKUP($A184,'K-Wallet'!$A$1:$M$5000,11,FALSE)),"NOT VALID")</f>
        <v>0</v>
      </c>
      <c r="AA184" s="31">
        <f t="shared" si="5"/>
        <v>0</v>
      </c>
    </row>
    <row r="185" spans="1:27" x14ac:dyDescent="0.25">
      <c r="A185" t="str">
        <f t="shared" si="4"/>
        <v>1239168439</v>
      </c>
      <c r="B185">
        <v>176</v>
      </c>
      <c r="C185">
        <v>1239168439</v>
      </c>
      <c r="D185" t="s">
        <v>42</v>
      </c>
      <c r="E185" t="s">
        <v>43</v>
      </c>
      <c r="F185">
        <v>342650</v>
      </c>
      <c r="G185" s="2">
        <v>44109</v>
      </c>
      <c r="H185" s="3">
        <v>0.36099537037037038</v>
      </c>
      <c r="I185" t="s">
        <v>44</v>
      </c>
      <c r="J185">
        <v>-80894472201</v>
      </c>
      <c r="K185" s="4" t="s">
        <v>101</v>
      </c>
      <c r="N185" t="str">
        <f>IFERROR(IFERROR(VLOOKUP($A185,'K-NETT'!$A$1:$AF$37898,1,FALSE),VLOOKUP($A185,'K-Wallet'!$A$1:$M$5000,1,FALSE)),"NOT VALID")</f>
        <v>1239168439</v>
      </c>
      <c r="O185" t="str">
        <f>IFERROR(IFERROR(VLOOKUP($A185,'K-NETT'!$A$1:$AF$37898,11,FALSE),VLOOKUP($A185,'K-Wallet'!$A$1:$M$5000,0,FALSE)),"NOT VALID")</f>
        <v>CNE2010002828</v>
      </c>
      <c r="P185" t="str">
        <f>IFERROR(IFERROR(VLOOKUP($A185,'K-NETT'!$A$1:$AF$37898,14,FALSE),VLOOKUP($A185,'K-Wallet'!$A$1:$M$5000,8,FALSE)),"NOT VALID")</f>
        <v>IDSPAAB35549</v>
      </c>
      <c r="Q185" t="str">
        <f>IFERROR(IFERROR(VLOOKUP($A185,'K-NETT'!$A$1:$AF$37898,15,FALSE),VLOOKUP($A185,'K-Wallet'!$A$1:$M$5000,9,FALSE)),"NOT VALID")</f>
        <v>DINA MARIA SIMAMORA</v>
      </c>
      <c r="R185">
        <f>IFERROR(IFERROR(VLOOKUP($A185,'K-NETT'!$A$1:$AF$37898,16,FALSE),VLOOKUP($A185,'K-Wallet'!$A$1:$M$5000,0,FALSE)),"NOT VALID")</f>
        <v>316000</v>
      </c>
      <c r="S185">
        <f>IFERROR(IFERROR(VLOOKUP($A185,'K-NETT'!$A$1:$AF$37898,17,FALSE),VLOOKUP($A185,'K-Wallet'!$A$1:$M$5000,0,FALSE)),"NOT VALID")</f>
        <v>6650</v>
      </c>
      <c r="T185">
        <f>IFERROR(IFERROR(VLOOKUP($A185,'K-NETT'!$A$1:$AF$37898,18,FALSE),VLOOKUP($A185,'K-Wallet'!$A$1:$M$5000,0,FALSE)),"NOT VALID")</f>
        <v>20000</v>
      </c>
      <c r="U185">
        <f>IFERROR(IFERROR(VLOOKUP($A185,'K-NETT'!$A$1:$AF$37898,19,FALSE),VLOOKUP($A185,'K-Wallet'!$A$1:$M$5000,0,FALSE)),"NOT VALID")</f>
        <v>0</v>
      </c>
      <c r="V185">
        <f>IFERROR(IFERROR(VLOOKUP($A185,'K-NETT'!$A$1:$AF$37898,20,FALSE),VLOOKUP($A185,'K-Wallet'!$A$1:$M$5000,0,FALSE)),"NOT VALID")</f>
        <v>0</v>
      </c>
      <c r="W185">
        <f>IFERROR(IFERROR(VLOOKUP($A185,'K-NETT'!$A$1:$AF$37898,22,FALSE),VLOOKUP($A185,'K-Wallet'!$A$1:$M$5000,0,FALSE)),"NOT VALID")</f>
        <v>0</v>
      </c>
      <c r="X185">
        <f>IFERROR(IFERROR(VLOOKUP($A185,'K-NETT'!$A$1:$AF$37898,23,FALSE),VLOOKUP($A185,'K-Wallet'!$A$1:$M$5000,0,FALSE)),"NOT VALID")</f>
        <v>0</v>
      </c>
      <c r="Y185">
        <f>IFERROR(IFERROR(VLOOKUP($A185,'K-NETT'!$A$1:$AF$37898,26,FALSE),VLOOKUP($A185,'K-Wallet'!$A$1:$M$5000,0,FALSE)),"NOT VALID")</f>
        <v>342650</v>
      </c>
      <c r="Z185">
        <f>IFERROR(IFERROR(VLOOKUP($A185,'K-NETT'!$A$1:$AF$37898,30,FALSE),VLOOKUP($A185,'K-Wallet'!$A$1:$M$5000,11,FALSE)),"NOT VALID")</f>
        <v>0</v>
      </c>
      <c r="AA185" s="31">
        <f t="shared" si="5"/>
        <v>0</v>
      </c>
    </row>
    <row r="186" spans="1:27" x14ac:dyDescent="0.25">
      <c r="A186" t="str">
        <f t="shared" si="4"/>
        <v>1830268186</v>
      </c>
      <c r="B186">
        <v>177</v>
      </c>
      <c r="C186">
        <v>1830268186</v>
      </c>
      <c r="D186" t="s">
        <v>42</v>
      </c>
      <c r="E186" t="s">
        <v>43</v>
      </c>
      <c r="F186">
        <v>138650</v>
      </c>
      <c r="G186" s="2">
        <v>44109</v>
      </c>
      <c r="H186" s="3">
        <v>0.36224537037037036</v>
      </c>
      <c r="I186" t="s">
        <v>44</v>
      </c>
      <c r="J186">
        <v>-80894980601</v>
      </c>
      <c r="K186" s="4" t="s">
        <v>101</v>
      </c>
      <c r="N186" t="str">
        <f>IFERROR(IFERROR(VLOOKUP($A186,'K-NETT'!$A$1:$AF$37898,1,FALSE),VLOOKUP($A186,'K-Wallet'!$A$1:$M$5000,1,FALSE)),"NOT VALID")</f>
        <v>1830268186</v>
      </c>
      <c r="O186" t="str">
        <f>IFERROR(IFERROR(VLOOKUP($A186,'K-NETT'!$A$1:$AF$37898,11,FALSE),VLOOKUP($A186,'K-Wallet'!$A$1:$M$5000,0,FALSE)),"NOT VALID")</f>
        <v>CNE2010002829</v>
      </c>
      <c r="P186" t="str">
        <f>IFERROR(IFERROR(VLOOKUP($A186,'K-NETT'!$A$1:$AF$37898,14,FALSE),VLOOKUP($A186,'K-Wallet'!$A$1:$M$5000,8,FALSE)),"NOT VALID")</f>
        <v>IDBBGAA00890</v>
      </c>
      <c r="Q186" t="str">
        <f>IFERROR(IFERROR(VLOOKUP($A186,'K-NETT'!$A$1:$AF$37898,15,FALSE),VLOOKUP($A186,'K-Wallet'!$A$1:$M$5000,9,FALSE)),"NOT VALID")</f>
        <v>DINI APRIYANTI</v>
      </c>
      <c r="R186">
        <f>IFERROR(IFERROR(VLOOKUP($A186,'K-NETT'!$A$1:$AF$37898,16,FALSE),VLOOKUP($A186,'K-Wallet'!$A$1:$M$5000,0,FALSE)),"NOT VALID")</f>
        <v>120000</v>
      </c>
      <c r="S186">
        <f>IFERROR(IFERROR(VLOOKUP($A186,'K-NETT'!$A$1:$AF$37898,17,FALSE),VLOOKUP($A186,'K-Wallet'!$A$1:$M$5000,0,FALSE)),"NOT VALID")</f>
        <v>6650</v>
      </c>
      <c r="T186">
        <f>IFERROR(IFERROR(VLOOKUP($A186,'K-NETT'!$A$1:$AF$37898,18,FALSE),VLOOKUP($A186,'K-Wallet'!$A$1:$M$5000,0,FALSE)),"NOT VALID")</f>
        <v>12000</v>
      </c>
      <c r="U186">
        <f>IFERROR(IFERROR(VLOOKUP($A186,'K-NETT'!$A$1:$AF$37898,19,FALSE),VLOOKUP($A186,'K-Wallet'!$A$1:$M$5000,0,FALSE)),"NOT VALID")</f>
        <v>0</v>
      </c>
      <c r="V186">
        <f>IFERROR(IFERROR(VLOOKUP($A186,'K-NETT'!$A$1:$AF$37898,20,FALSE),VLOOKUP($A186,'K-Wallet'!$A$1:$M$5000,0,FALSE)),"NOT VALID")</f>
        <v>0</v>
      </c>
      <c r="W186">
        <f>IFERROR(IFERROR(VLOOKUP($A186,'K-NETT'!$A$1:$AF$37898,22,FALSE),VLOOKUP($A186,'K-Wallet'!$A$1:$M$5000,0,FALSE)),"NOT VALID")</f>
        <v>0</v>
      </c>
      <c r="X186">
        <f>IFERROR(IFERROR(VLOOKUP($A186,'K-NETT'!$A$1:$AF$37898,23,FALSE),VLOOKUP($A186,'K-Wallet'!$A$1:$M$5000,0,FALSE)),"NOT VALID")</f>
        <v>0</v>
      </c>
      <c r="Y186">
        <f>IFERROR(IFERROR(VLOOKUP($A186,'K-NETT'!$A$1:$AF$37898,26,FALSE),VLOOKUP($A186,'K-Wallet'!$A$1:$M$5000,0,FALSE)),"NOT VALID")</f>
        <v>138650</v>
      </c>
      <c r="Z186">
        <f>IFERROR(IFERROR(VLOOKUP($A186,'K-NETT'!$A$1:$AF$37898,30,FALSE),VLOOKUP($A186,'K-Wallet'!$A$1:$M$5000,11,FALSE)),"NOT VALID")</f>
        <v>0</v>
      </c>
      <c r="AA186" s="31">
        <f t="shared" si="5"/>
        <v>0</v>
      </c>
    </row>
    <row r="187" spans="1:27" x14ac:dyDescent="0.25">
      <c r="A187" t="str">
        <f t="shared" si="4"/>
        <v>1981268401</v>
      </c>
      <c r="B187">
        <v>178</v>
      </c>
      <c r="C187">
        <v>1981268401</v>
      </c>
      <c r="D187" t="s">
        <v>42</v>
      </c>
      <c r="E187" t="s">
        <v>43</v>
      </c>
      <c r="F187">
        <v>276650</v>
      </c>
      <c r="G187" s="2">
        <v>44109</v>
      </c>
      <c r="H187" s="3">
        <v>0.36410879629629633</v>
      </c>
      <c r="I187" t="s">
        <v>44</v>
      </c>
      <c r="J187">
        <v>-80895654801</v>
      </c>
      <c r="K187" s="4" t="s">
        <v>101</v>
      </c>
      <c r="N187" t="str">
        <f>IFERROR(IFERROR(VLOOKUP($A187,'K-NETT'!$A$1:$AF$37898,1,FALSE),VLOOKUP($A187,'K-Wallet'!$A$1:$M$5000,1,FALSE)),"NOT VALID")</f>
        <v>1981268401</v>
      </c>
      <c r="O187" t="str">
        <f>IFERROR(IFERROR(VLOOKUP($A187,'K-NETT'!$A$1:$AF$37898,11,FALSE),VLOOKUP($A187,'K-Wallet'!$A$1:$M$5000,0,FALSE)),"NOT VALID")</f>
        <v>CNE2010002830</v>
      </c>
      <c r="P187" t="str">
        <f>IFERROR(IFERROR(VLOOKUP($A187,'K-NETT'!$A$1:$AF$37898,14,FALSE),VLOOKUP($A187,'K-Wallet'!$A$1:$M$5000,8,FALSE)),"NOT VALID")</f>
        <v>IDJRAAA18582</v>
      </c>
      <c r="Q187" t="str">
        <f>IFERROR(IFERROR(VLOOKUP($A187,'K-NETT'!$A$1:$AF$37898,15,FALSE),VLOOKUP($A187,'K-Wallet'!$A$1:$M$5000,9,FALSE)),"NOT VALID")</f>
        <v>ANIS MUSYAROFAH</v>
      </c>
      <c r="R187">
        <f>IFERROR(IFERROR(VLOOKUP($A187,'K-NETT'!$A$1:$AF$37898,16,FALSE),VLOOKUP($A187,'K-Wallet'!$A$1:$M$5000,0,FALSE)),"NOT VALID")</f>
        <v>270000</v>
      </c>
      <c r="S187">
        <f>IFERROR(IFERROR(VLOOKUP($A187,'K-NETT'!$A$1:$AF$37898,17,FALSE),VLOOKUP($A187,'K-Wallet'!$A$1:$M$5000,0,FALSE)),"NOT VALID")</f>
        <v>6650</v>
      </c>
      <c r="T187">
        <f>IFERROR(IFERROR(VLOOKUP($A187,'K-NETT'!$A$1:$AF$37898,18,FALSE),VLOOKUP($A187,'K-Wallet'!$A$1:$M$5000,0,FALSE)),"NOT VALID")</f>
        <v>0</v>
      </c>
      <c r="U187">
        <f>IFERROR(IFERROR(VLOOKUP($A187,'K-NETT'!$A$1:$AF$37898,19,FALSE),VLOOKUP($A187,'K-Wallet'!$A$1:$M$5000,0,FALSE)),"NOT VALID")</f>
        <v>0</v>
      </c>
      <c r="V187">
        <f>IFERROR(IFERROR(VLOOKUP($A187,'K-NETT'!$A$1:$AF$37898,20,FALSE),VLOOKUP($A187,'K-Wallet'!$A$1:$M$5000,0,FALSE)),"NOT VALID")</f>
        <v>0</v>
      </c>
      <c r="W187">
        <f>IFERROR(IFERROR(VLOOKUP($A187,'K-NETT'!$A$1:$AF$37898,22,FALSE),VLOOKUP($A187,'K-Wallet'!$A$1:$M$5000,0,FALSE)),"NOT VALID")</f>
        <v>0</v>
      </c>
      <c r="X187">
        <f>IFERROR(IFERROR(VLOOKUP($A187,'K-NETT'!$A$1:$AF$37898,23,FALSE),VLOOKUP($A187,'K-Wallet'!$A$1:$M$5000,0,FALSE)),"NOT VALID")</f>
        <v>0</v>
      </c>
      <c r="Y187">
        <f>IFERROR(IFERROR(VLOOKUP($A187,'K-NETT'!$A$1:$AF$37898,26,FALSE),VLOOKUP($A187,'K-Wallet'!$A$1:$M$5000,0,FALSE)),"NOT VALID")</f>
        <v>276650</v>
      </c>
      <c r="Z187">
        <f>IFERROR(IFERROR(VLOOKUP($A187,'K-NETT'!$A$1:$AF$37898,30,FALSE),VLOOKUP($A187,'K-Wallet'!$A$1:$M$5000,11,FALSE)),"NOT VALID")</f>
        <v>0</v>
      </c>
      <c r="AA187" s="31">
        <f t="shared" si="5"/>
        <v>0</v>
      </c>
    </row>
    <row r="188" spans="1:27" x14ac:dyDescent="0.25">
      <c r="A188" t="str">
        <f t="shared" si="4"/>
        <v>1364268844</v>
      </c>
      <c r="B188">
        <v>179</v>
      </c>
      <c r="C188">
        <v>1364268844</v>
      </c>
      <c r="D188" t="s">
        <v>42</v>
      </c>
      <c r="E188" t="s">
        <v>43</v>
      </c>
      <c r="F188">
        <v>436650</v>
      </c>
      <c r="G188" s="2">
        <v>44109</v>
      </c>
      <c r="H188" s="3">
        <v>0.36700231481481477</v>
      </c>
      <c r="I188" t="s">
        <v>44</v>
      </c>
      <c r="J188">
        <v>-80896763501</v>
      </c>
      <c r="K188" s="4" t="s">
        <v>101</v>
      </c>
      <c r="N188" t="str">
        <f>IFERROR(IFERROR(VLOOKUP($A188,'K-NETT'!$A$1:$AF$37898,1,FALSE),VLOOKUP($A188,'K-Wallet'!$A$1:$M$5000,1,FALSE)),"NOT VALID")</f>
        <v>1364268844</v>
      </c>
      <c r="O188" t="str">
        <f>IFERROR(IFERROR(VLOOKUP($A188,'K-NETT'!$A$1:$AF$37898,11,FALSE),VLOOKUP($A188,'K-Wallet'!$A$1:$M$5000,0,FALSE)),"NOT VALID")</f>
        <v>CNE2010002833</v>
      </c>
      <c r="P188" t="str">
        <f>IFERROR(IFERROR(VLOOKUP($A188,'K-NETT'!$A$1:$AF$37898,14,FALSE),VLOOKUP($A188,'K-Wallet'!$A$1:$M$5000,8,FALSE)),"NOT VALID")</f>
        <v>IDSPAAB17960</v>
      </c>
      <c r="Q188" t="str">
        <f>IFERROR(IFERROR(VLOOKUP($A188,'K-NETT'!$A$1:$AF$37898,15,FALSE),VLOOKUP($A188,'K-Wallet'!$A$1:$M$5000,9,FALSE)),"NOT VALID")</f>
        <v>DYAH EKO PRATIWI</v>
      </c>
      <c r="R188">
        <f>IFERROR(IFERROR(VLOOKUP($A188,'K-NETT'!$A$1:$AF$37898,16,FALSE),VLOOKUP($A188,'K-Wallet'!$A$1:$M$5000,0,FALSE)),"NOT VALID")</f>
        <v>420000</v>
      </c>
      <c r="S188">
        <f>IFERROR(IFERROR(VLOOKUP($A188,'K-NETT'!$A$1:$AF$37898,17,FALSE),VLOOKUP($A188,'K-Wallet'!$A$1:$M$5000,0,FALSE)),"NOT VALID")</f>
        <v>6650</v>
      </c>
      <c r="T188">
        <f>IFERROR(IFERROR(VLOOKUP($A188,'K-NETT'!$A$1:$AF$37898,18,FALSE),VLOOKUP($A188,'K-Wallet'!$A$1:$M$5000,0,FALSE)),"NOT VALID")</f>
        <v>10000</v>
      </c>
      <c r="U188">
        <f>IFERROR(IFERROR(VLOOKUP($A188,'K-NETT'!$A$1:$AF$37898,19,FALSE),VLOOKUP($A188,'K-Wallet'!$A$1:$M$5000,0,FALSE)),"NOT VALID")</f>
        <v>0</v>
      </c>
      <c r="V188">
        <f>IFERROR(IFERROR(VLOOKUP($A188,'K-NETT'!$A$1:$AF$37898,20,FALSE),VLOOKUP($A188,'K-Wallet'!$A$1:$M$5000,0,FALSE)),"NOT VALID")</f>
        <v>0</v>
      </c>
      <c r="W188">
        <f>IFERROR(IFERROR(VLOOKUP($A188,'K-NETT'!$A$1:$AF$37898,22,FALSE),VLOOKUP($A188,'K-Wallet'!$A$1:$M$5000,0,FALSE)),"NOT VALID")</f>
        <v>0</v>
      </c>
      <c r="X188">
        <f>IFERROR(IFERROR(VLOOKUP($A188,'K-NETT'!$A$1:$AF$37898,23,FALSE),VLOOKUP($A188,'K-Wallet'!$A$1:$M$5000,0,FALSE)),"NOT VALID")</f>
        <v>0</v>
      </c>
      <c r="Y188">
        <f>IFERROR(IFERROR(VLOOKUP($A188,'K-NETT'!$A$1:$AF$37898,26,FALSE),VLOOKUP($A188,'K-Wallet'!$A$1:$M$5000,0,FALSE)),"NOT VALID")</f>
        <v>436650</v>
      </c>
      <c r="Z188">
        <f>IFERROR(IFERROR(VLOOKUP($A188,'K-NETT'!$A$1:$AF$37898,30,FALSE),VLOOKUP($A188,'K-Wallet'!$A$1:$M$5000,11,FALSE)),"NOT VALID")</f>
        <v>0</v>
      </c>
      <c r="AA188" s="31">
        <f t="shared" si="5"/>
        <v>0</v>
      </c>
    </row>
    <row r="189" spans="1:27" x14ac:dyDescent="0.25">
      <c r="A189" t="str">
        <f t="shared" si="4"/>
        <v>118732544</v>
      </c>
      <c r="B189">
        <v>180</v>
      </c>
      <c r="C189">
        <v>118732544</v>
      </c>
      <c r="D189" t="s">
        <v>61</v>
      </c>
      <c r="E189" t="s">
        <v>43</v>
      </c>
      <c r="F189">
        <v>150000</v>
      </c>
      <c r="G189" s="2">
        <v>44109</v>
      </c>
      <c r="H189" s="3">
        <v>0.37086805555555552</v>
      </c>
      <c r="I189" t="s">
        <v>44</v>
      </c>
      <c r="J189">
        <v>-80898172001</v>
      </c>
      <c r="K189" s="4" t="s">
        <v>101</v>
      </c>
      <c r="N189" t="str">
        <f>IFERROR(IFERROR(VLOOKUP($A189,'K-NETT'!$A$1:$AF$37898,1,FALSE),VLOOKUP($A189,'K-Wallet'!$A$1:$M$5000,1,FALSE)),"NOT VALID")</f>
        <v>118732544</v>
      </c>
      <c r="O189" t="str">
        <f>IFERROR(IFERROR(VLOOKUP($A189,'K-NETT'!$A$1:$AF$37898,11,FALSE),VLOOKUP($A189,'K-Wallet'!$A$1:$M$5000,0,FALSE)),"NOT VALID")</f>
        <v>NOT VALID</v>
      </c>
      <c r="P189" t="str">
        <f>IFERROR(IFERROR(VLOOKUP($A189,'K-NETT'!$A$1:$AF$37898,14,FALSE),VLOOKUP($A189,'K-Wallet'!$A$1:$M$5000,8,FALSE)),"NOT VALID")</f>
        <v>IDYAID001758</v>
      </c>
      <c r="Q189" t="str">
        <f>IFERROR(IFERROR(VLOOKUP($A189,'K-NETT'!$A$1:$AF$37898,15,FALSE),VLOOKUP($A189,'K-Wallet'!$A$1:$M$5000,9,FALSE)),"NOT VALID")</f>
        <v>IDHAM CHALID IWANTORO</v>
      </c>
      <c r="R189" t="str">
        <f>IFERROR(IFERROR(VLOOKUP($A189,'K-NETT'!$A$1:$AF$37898,16,FALSE),VLOOKUP($A189,'K-Wallet'!$A$1:$M$5000,0,FALSE)),"NOT VALID")</f>
        <v>NOT VALID</v>
      </c>
      <c r="S189" t="str">
        <f>IFERROR(IFERROR(VLOOKUP($A189,'K-NETT'!$A$1:$AF$37898,17,FALSE),VLOOKUP($A189,'K-Wallet'!$A$1:$M$5000,0,FALSE)),"NOT VALID")</f>
        <v>NOT VALID</v>
      </c>
      <c r="T189" t="str">
        <f>IFERROR(IFERROR(VLOOKUP($A189,'K-NETT'!$A$1:$AF$37898,18,FALSE),VLOOKUP($A189,'K-Wallet'!$A$1:$M$5000,0,FALSE)),"NOT VALID")</f>
        <v>NOT VALID</v>
      </c>
      <c r="U189" t="str">
        <f>IFERROR(IFERROR(VLOOKUP($A189,'K-NETT'!$A$1:$AF$37898,19,FALSE),VLOOKUP($A189,'K-Wallet'!$A$1:$M$5000,0,FALSE)),"NOT VALID")</f>
        <v>NOT VALID</v>
      </c>
      <c r="V189" t="str">
        <f>IFERROR(IFERROR(VLOOKUP($A189,'K-NETT'!$A$1:$AF$37898,20,FALSE),VLOOKUP($A189,'K-Wallet'!$A$1:$M$5000,0,FALSE)),"NOT VALID")</f>
        <v>NOT VALID</v>
      </c>
      <c r="W189" t="str">
        <f>IFERROR(IFERROR(VLOOKUP($A189,'K-NETT'!$A$1:$AF$37898,22,FALSE),VLOOKUP($A189,'K-Wallet'!$A$1:$M$5000,0,FALSE)),"NOT VALID")</f>
        <v>NOT VALID</v>
      </c>
      <c r="X189" t="str">
        <f>IFERROR(IFERROR(VLOOKUP($A189,'K-NETT'!$A$1:$AF$37898,23,FALSE),VLOOKUP($A189,'K-Wallet'!$A$1:$M$5000,0,FALSE)),"NOT VALID")</f>
        <v>NOT VALID</v>
      </c>
      <c r="Y189" t="str">
        <f>IFERROR(IFERROR(VLOOKUP($A189,'K-NETT'!$A$1:$AF$37898,26,FALSE),VLOOKUP($A189,'K-Wallet'!$A$1:$M$5000,0,FALSE)),"NOT VALID")</f>
        <v>NOT VALID</v>
      </c>
      <c r="Z189" t="str">
        <f>IFERROR(IFERROR(VLOOKUP($A189,'K-NETT'!$A$1:$AF$37898,30,FALSE),VLOOKUP($A189,'K-Wallet'!$A$1:$M$5000,11,FALSE)),"NOT VALID")</f>
        <v xml:space="preserve"> TOP UP K-WALLET</v>
      </c>
      <c r="AA189" s="31" t="e">
        <f t="shared" si="5"/>
        <v>#VALUE!</v>
      </c>
    </row>
    <row r="190" spans="1:27" x14ac:dyDescent="0.25">
      <c r="A190" t="str">
        <f t="shared" si="4"/>
        <v>1410368843</v>
      </c>
      <c r="B190">
        <v>181</v>
      </c>
      <c r="C190">
        <v>1410368843</v>
      </c>
      <c r="D190" t="s">
        <v>42</v>
      </c>
      <c r="E190" t="s">
        <v>43</v>
      </c>
      <c r="F190">
        <v>956650</v>
      </c>
      <c r="G190" s="2">
        <v>44109</v>
      </c>
      <c r="H190" s="3">
        <v>0.37364583333333329</v>
      </c>
      <c r="I190" t="s">
        <v>44</v>
      </c>
      <c r="J190">
        <v>-80899176401</v>
      </c>
      <c r="K190" s="4" t="s">
        <v>101</v>
      </c>
      <c r="N190" t="str">
        <f>IFERROR(IFERROR(VLOOKUP($A190,'K-NETT'!$A$1:$AF$37898,1,FALSE),VLOOKUP($A190,'K-Wallet'!$A$1:$M$5000,1,FALSE)),"NOT VALID")</f>
        <v>1410368843</v>
      </c>
      <c r="O190" t="str">
        <f>IFERROR(IFERROR(VLOOKUP($A190,'K-NETT'!$A$1:$AF$37898,11,FALSE),VLOOKUP($A190,'K-Wallet'!$A$1:$M$5000,0,FALSE)),"NOT VALID")</f>
        <v>CNE2010002847</v>
      </c>
      <c r="P190" t="str">
        <f>IFERROR(IFERROR(VLOOKUP($A190,'K-NETT'!$A$1:$AF$37898,14,FALSE),VLOOKUP($A190,'K-Wallet'!$A$1:$M$5000,8,FALSE)),"NOT VALID")</f>
        <v>IDJHBCA17091</v>
      </c>
      <c r="Q190" t="str">
        <f>IFERROR(IFERROR(VLOOKUP($A190,'K-NETT'!$A$1:$AF$37898,15,FALSE),VLOOKUP($A190,'K-Wallet'!$A$1:$M$5000,9,FALSE)),"NOT VALID")</f>
        <v>SUPRAN</v>
      </c>
      <c r="R190">
        <f>IFERROR(IFERROR(VLOOKUP($A190,'K-NETT'!$A$1:$AF$37898,16,FALSE),VLOOKUP($A190,'K-Wallet'!$A$1:$M$5000,0,FALSE)),"NOT VALID")</f>
        <v>950000</v>
      </c>
      <c r="S190">
        <f>IFERROR(IFERROR(VLOOKUP($A190,'K-NETT'!$A$1:$AF$37898,17,FALSE),VLOOKUP($A190,'K-Wallet'!$A$1:$M$5000,0,FALSE)),"NOT VALID")</f>
        <v>6650</v>
      </c>
      <c r="T190">
        <f>IFERROR(IFERROR(VLOOKUP($A190,'K-NETT'!$A$1:$AF$37898,18,FALSE),VLOOKUP($A190,'K-Wallet'!$A$1:$M$5000,0,FALSE)),"NOT VALID")</f>
        <v>0</v>
      </c>
      <c r="U190">
        <f>IFERROR(IFERROR(VLOOKUP($A190,'K-NETT'!$A$1:$AF$37898,19,FALSE),VLOOKUP($A190,'K-Wallet'!$A$1:$M$5000,0,FALSE)),"NOT VALID")</f>
        <v>0</v>
      </c>
      <c r="V190">
        <f>IFERROR(IFERROR(VLOOKUP($A190,'K-NETT'!$A$1:$AF$37898,20,FALSE),VLOOKUP($A190,'K-Wallet'!$A$1:$M$5000,0,FALSE)),"NOT VALID")</f>
        <v>0</v>
      </c>
      <c r="W190">
        <f>IFERROR(IFERROR(VLOOKUP($A190,'K-NETT'!$A$1:$AF$37898,22,FALSE),VLOOKUP($A190,'K-Wallet'!$A$1:$M$5000,0,FALSE)),"NOT VALID")</f>
        <v>0</v>
      </c>
      <c r="X190">
        <f>IFERROR(IFERROR(VLOOKUP($A190,'K-NETT'!$A$1:$AF$37898,23,FALSE),VLOOKUP($A190,'K-Wallet'!$A$1:$M$5000,0,FALSE)),"NOT VALID")</f>
        <v>0</v>
      </c>
      <c r="Y190">
        <f>IFERROR(IFERROR(VLOOKUP($A190,'K-NETT'!$A$1:$AF$37898,26,FALSE),VLOOKUP($A190,'K-Wallet'!$A$1:$M$5000,0,FALSE)),"NOT VALID")</f>
        <v>956650</v>
      </c>
      <c r="Z190">
        <f>IFERROR(IFERROR(VLOOKUP($A190,'K-NETT'!$A$1:$AF$37898,30,FALSE),VLOOKUP($A190,'K-Wallet'!$A$1:$M$5000,11,FALSE)),"NOT VALID")</f>
        <v>0</v>
      </c>
      <c r="AA190" s="31">
        <f t="shared" si="5"/>
        <v>0</v>
      </c>
    </row>
    <row r="191" spans="1:27" x14ac:dyDescent="0.25">
      <c r="A191" t="str">
        <f t="shared" si="4"/>
        <v>1501368203</v>
      </c>
      <c r="B191">
        <v>182</v>
      </c>
      <c r="C191">
        <v>1501368203</v>
      </c>
      <c r="D191" t="s">
        <v>42</v>
      </c>
      <c r="E191" t="s">
        <v>43</v>
      </c>
      <c r="F191">
        <v>964650</v>
      </c>
      <c r="G191" s="2">
        <v>44109</v>
      </c>
      <c r="H191" s="3">
        <v>0.37453703703703706</v>
      </c>
      <c r="I191" t="s">
        <v>44</v>
      </c>
      <c r="J191">
        <v>-80899533001</v>
      </c>
      <c r="K191" s="4" t="s">
        <v>101</v>
      </c>
      <c r="N191" t="str">
        <f>IFERROR(IFERROR(VLOOKUP($A191,'K-NETT'!$A$1:$AF$37898,1,FALSE),VLOOKUP($A191,'K-Wallet'!$A$1:$M$5000,1,FALSE)),"NOT VALID")</f>
        <v>1501368203</v>
      </c>
      <c r="O191" t="str">
        <f>IFERROR(IFERROR(VLOOKUP($A191,'K-NETT'!$A$1:$AF$37898,11,FALSE),VLOOKUP($A191,'K-Wallet'!$A$1:$M$5000,0,FALSE)),"NOT VALID")</f>
        <v>CNE2010002849</v>
      </c>
      <c r="P191" t="str">
        <f>IFERROR(IFERROR(VLOOKUP($A191,'K-NETT'!$A$1:$AF$37898,14,FALSE),VLOOKUP($A191,'K-Wallet'!$A$1:$M$5000,8,FALSE)),"NOT VALID")</f>
        <v>IDRUAAA09719</v>
      </c>
      <c r="Q191" t="str">
        <f>IFERROR(IFERROR(VLOOKUP($A191,'K-NETT'!$A$1:$AF$37898,15,FALSE),VLOOKUP($A191,'K-Wallet'!$A$1:$M$5000,9,FALSE)),"NOT VALID")</f>
        <v>WIDI ASTUTI</v>
      </c>
      <c r="R191">
        <f>IFERROR(IFERROR(VLOOKUP($A191,'K-NETT'!$A$1:$AF$37898,16,FALSE),VLOOKUP($A191,'K-Wallet'!$A$1:$M$5000,0,FALSE)),"NOT VALID")</f>
        <v>950000</v>
      </c>
      <c r="S191">
        <f>IFERROR(IFERROR(VLOOKUP($A191,'K-NETT'!$A$1:$AF$37898,17,FALSE),VLOOKUP($A191,'K-Wallet'!$A$1:$M$5000,0,FALSE)),"NOT VALID")</f>
        <v>6650</v>
      </c>
      <c r="T191">
        <f>IFERROR(IFERROR(VLOOKUP($A191,'K-NETT'!$A$1:$AF$37898,18,FALSE),VLOOKUP($A191,'K-Wallet'!$A$1:$M$5000,0,FALSE)),"NOT VALID")</f>
        <v>8000</v>
      </c>
      <c r="U191">
        <f>IFERROR(IFERROR(VLOOKUP($A191,'K-NETT'!$A$1:$AF$37898,19,FALSE),VLOOKUP($A191,'K-Wallet'!$A$1:$M$5000,0,FALSE)),"NOT VALID")</f>
        <v>0</v>
      </c>
      <c r="V191">
        <f>IFERROR(IFERROR(VLOOKUP($A191,'K-NETT'!$A$1:$AF$37898,20,FALSE),VLOOKUP($A191,'K-Wallet'!$A$1:$M$5000,0,FALSE)),"NOT VALID")</f>
        <v>0</v>
      </c>
      <c r="W191">
        <f>IFERROR(IFERROR(VLOOKUP($A191,'K-NETT'!$A$1:$AF$37898,22,FALSE),VLOOKUP($A191,'K-Wallet'!$A$1:$M$5000,0,FALSE)),"NOT VALID")</f>
        <v>0</v>
      </c>
      <c r="X191">
        <f>IFERROR(IFERROR(VLOOKUP($A191,'K-NETT'!$A$1:$AF$37898,23,FALSE),VLOOKUP($A191,'K-Wallet'!$A$1:$M$5000,0,FALSE)),"NOT VALID")</f>
        <v>0</v>
      </c>
      <c r="Y191">
        <f>IFERROR(IFERROR(VLOOKUP($A191,'K-NETT'!$A$1:$AF$37898,26,FALSE),VLOOKUP($A191,'K-Wallet'!$A$1:$M$5000,0,FALSE)),"NOT VALID")</f>
        <v>964650</v>
      </c>
      <c r="Z191">
        <f>IFERROR(IFERROR(VLOOKUP($A191,'K-NETT'!$A$1:$AF$37898,30,FALSE),VLOOKUP($A191,'K-Wallet'!$A$1:$M$5000,11,FALSE)),"NOT VALID")</f>
        <v>0</v>
      </c>
      <c r="AA191" s="31">
        <f t="shared" si="5"/>
        <v>0</v>
      </c>
    </row>
    <row r="192" spans="1:27" x14ac:dyDescent="0.25">
      <c r="A192" t="str">
        <f t="shared" si="4"/>
        <v>1750758192</v>
      </c>
      <c r="B192">
        <v>183</v>
      </c>
      <c r="C192">
        <v>1750758192</v>
      </c>
      <c r="D192" t="s">
        <v>42</v>
      </c>
      <c r="E192" t="s">
        <v>43</v>
      </c>
      <c r="F192">
        <v>648650</v>
      </c>
      <c r="G192" s="2">
        <v>44109</v>
      </c>
      <c r="H192" s="3">
        <v>0.38458333333333333</v>
      </c>
      <c r="I192" t="s">
        <v>71</v>
      </c>
      <c r="J192">
        <v>-80903595301</v>
      </c>
      <c r="K192" s="4" t="s">
        <v>101</v>
      </c>
      <c r="N192" t="str">
        <f>IFERROR(IFERROR(VLOOKUP($A192,'K-NETT'!$A$1:$AF$37898,1,FALSE),VLOOKUP($A192,'K-Wallet'!$A$1:$M$5000,1,FALSE)),"NOT VALID")</f>
        <v>1750758192</v>
      </c>
      <c r="O192" t="str">
        <f>IFERROR(IFERROR(VLOOKUP($A192,'K-NETT'!$A$1:$AF$37898,11,FALSE),VLOOKUP($A192,'K-Wallet'!$A$1:$M$5000,0,FALSE)),"NOT VALID")</f>
        <v>CNE2010002855</v>
      </c>
      <c r="P192" t="str">
        <f>IFERROR(IFERROR(VLOOKUP($A192,'K-NETT'!$A$1:$AF$37898,14,FALSE),VLOOKUP($A192,'K-Wallet'!$A$1:$M$5000,8,FALSE)),"NOT VALID")</f>
        <v>IDJHAKA05360</v>
      </c>
      <c r="Q192" t="str">
        <f>IFERROR(IFERROR(VLOOKUP($A192,'K-NETT'!$A$1:$AF$37898,15,FALSE),VLOOKUP($A192,'K-Wallet'!$A$1:$M$5000,9,FALSE)),"NOT VALID")</f>
        <v>SRI HANDAYANI</v>
      </c>
      <c r="R192">
        <f>IFERROR(IFERROR(VLOOKUP($A192,'K-NETT'!$A$1:$AF$37898,16,FALSE),VLOOKUP($A192,'K-Wallet'!$A$1:$M$5000,0,FALSE)),"NOT VALID")</f>
        <v>620000</v>
      </c>
      <c r="S192">
        <f>IFERROR(IFERROR(VLOOKUP($A192,'K-NETT'!$A$1:$AF$37898,17,FALSE),VLOOKUP($A192,'K-Wallet'!$A$1:$M$5000,0,FALSE)),"NOT VALID")</f>
        <v>6650</v>
      </c>
      <c r="T192">
        <f>IFERROR(IFERROR(VLOOKUP($A192,'K-NETT'!$A$1:$AF$37898,18,FALSE),VLOOKUP($A192,'K-Wallet'!$A$1:$M$5000,0,FALSE)),"NOT VALID")</f>
        <v>22000</v>
      </c>
      <c r="U192">
        <f>IFERROR(IFERROR(VLOOKUP($A192,'K-NETT'!$A$1:$AF$37898,19,FALSE),VLOOKUP($A192,'K-Wallet'!$A$1:$M$5000,0,FALSE)),"NOT VALID")</f>
        <v>0</v>
      </c>
      <c r="V192">
        <f>IFERROR(IFERROR(VLOOKUP($A192,'K-NETT'!$A$1:$AF$37898,20,FALSE),VLOOKUP($A192,'K-Wallet'!$A$1:$M$5000,0,FALSE)),"NOT VALID")</f>
        <v>0</v>
      </c>
      <c r="W192">
        <f>IFERROR(IFERROR(VLOOKUP($A192,'K-NETT'!$A$1:$AF$37898,22,FALSE),VLOOKUP($A192,'K-Wallet'!$A$1:$M$5000,0,FALSE)),"NOT VALID")</f>
        <v>0</v>
      </c>
      <c r="X192">
        <f>IFERROR(IFERROR(VLOOKUP($A192,'K-NETT'!$A$1:$AF$37898,23,FALSE),VLOOKUP($A192,'K-Wallet'!$A$1:$M$5000,0,FALSE)),"NOT VALID")</f>
        <v>0</v>
      </c>
      <c r="Y192">
        <f>IFERROR(IFERROR(VLOOKUP($A192,'K-NETT'!$A$1:$AF$37898,26,FALSE),VLOOKUP($A192,'K-Wallet'!$A$1:$M$5000,0,FALSE)),"NOT VALID")</f>
        <v>648650</v>
      </c>
      <c r="Z192">
        <f>IFERROR(IFERROR(VLOOKUP($A192,'K-NETT'!$A$1:$AF$37898,30,FALSE),VLOOKUP($A192,'K-Wallet'!$A$1:$M$5000,11,FALSE)),"NOT VALID")</f>
        <v>0</v>
      </c>
      <c r="AA192" s="31">
        <f t="shared" si="5"/>
        <v>0</v>
      </c>
    </row>
    <row r="193" spans="1:27" x14ac:dyDescent="0.25">
      <c r="A193" t="str">
        <f t="shared" si="4"/>
        <v>1099368370</v>
      </c>
      <c r="B193">
        <v>184</v>
      </c>
      <c r="C193">
        <v>1099368370</v>
      </c>
      <c r="D193" t="s">
        <v>42</v>
      </c>
      <c r="E193" t="s">
        <v>43</v>
      </c>
      <c r="F193">
        <v>966650</v>
      </c>
      <c r="G193" s="2">
        <v>44109</v>
      </c>
      <c r="H193" s="3">
        <v>0.38488425925925923</v>
      </c>
      <c r="I193" t="s">
        <v>44</v>
      </c>
      <c r="J193">
        <v>-80903738801</v>
      </c>
      <c r="K193" s="4" t="s">
        <v>101</v>
      </c>
      <c r="N193" t="str">
        <f>IFERROR(IFERROR(VLOOKUP($A193,'K-NETT'!$A$1:$AF$37898,1,FALSE),VLOOKUP($A193,'K-Wallet'!$A$1:$M$5000,1,FALSE)),"NOT VALID")</f>
        <v>1099368370</v>
      </c>
      <c r="O193" t="str">
        <f>IFERROR(IFERROR(VLOOKUP($A193,'K-NETT'!$A$1:$AF$37898,11,FALSE),VLOOKUP($A193,'K-Wallet'!$A$1:$M$5000,0,FALSE)),"NOT VALID")</f>
        <v>CNE2010002856</v>
      </c>
      <c r="P193" t="str">
        <f>IFERROR(IFERROR(VLOOKUP($A193,'K-NETT'!$A$1:$AF$37898,14,FALSE),VLOOKUP($A193,'K-Wallet'!$A$1:$M$5000,8,FALSE)),"NOT VALID")</f>
        <v>IDSPAAB12924</v>
      </c>
      <c r="Q193" t="str">
        <f>IFERROR(IFERROR(VLOOKUP($A193,'K-NETT'!$A$1:$AF$37898,15,FALSE),VLOOKUP($A193,'K-Wallet'!$A$1:$M$5000,9,FALSE)),"NOT VALID")</f>
        <v>MEGA RAHMAWATI</v>
      </c>
      <c r="R193">
        <f>IFERROR(IFERROR(VLOOKUP($A193,'K-NETT'!$A$1:$AF$37898,16,FALSE),VLOOKUP($A193,'K-Wallet'!$A$1:$M$5000,0,FALSE)),"NOT VALID")</f>
        <v>950000</v>
      </c>
      <c r="S193">
        <f>IFERROR(IFERROR(VLOOKUP($A193,'K-NETT'!$A$1:$AF$37898,17,FALSE),VLOOKUP($A193,'K-Wallet'!$A$1:$M$5000,0,FALSE)),"NOT VALID")</f>
        <v>6650</v>
      </c>
      <c r="T193">
        <f>IFERROR(IFERROR(VLOOKUP($A193,'K-NETT'!$A$1:$AF$37898,18,FALSE),VLOOKUP($A193,'K-Wallet'!$A$1:$M$5000,0,FALSE)),"NOT VALID")</f>
        <v>10000</v>
      </c>
      <c r="U193">
        <f>IFERROR(IFERROR(VLOOKUP($A193,'K-NETT'!$A$1:$AF$37898,19,FALSE),VLOOKUP($A193,'K-Wallet'!$A$1:$M$5000,0,FALSE)),"NOT VALID")</f>
        <v>0</v>
      </c>
      <c r="V193">
        <f>IFERROR(IFERROR(VLOOKUP($A193,'K-NETT'!$A$1:$AF$37898,20,FALSE),VLOOKUP($A193,'K-Wallet'!$A$1:$M$5000,0,FALSE)),"NOT VALID")</f>
        <v>0</v>
      </c>
      <c r="W193">
        <f>IFERROR(IFERROR(VLOOKUP($A193,'K-NETT'!$A$1:$AF$37898,22,FALSE),VLOOKUP($A193,'K-Wallet'!$A$1:$M$5000,0,FALSE)),"NOT VALID")</f>
        <v>0</v>
      </c>
      <c r="X193">
        <f>IFERROR(IFERROR(VLOOKUP($A193,'K-NETT'!$A$1:$AF$37898,23,FALSE),VLOOKUP($A193,'K-Wallet'!$A$1:$M$5000,0,FALSE)),"NOT VALID")</f>
        <v>0</v>
      </c>
      <c r="Y193">
        <f>IFERROR(IFERROR(VLOOKUP($A193,'K-NETT'!$A$1:$AF$37898,26,FALSE),VLOOKUP($A193,'K-Wallet'!$A$1:$M$5000,0,FALSE)),"NOT VALID")</f>
        <v>966650</v>
      </c>
      <c r="Z193">
        <f>IFERROR(IFERROR(VLOOKUP($A193,'K-NETT'!$A$1:$AF$37898,30,FALSE),VLOOKUP($A193,'K-Wallet'!$A$1:$M$5000,11,FALSE)),"NOT VALID")</f>
        <v>0</v>
      </c>
      <c r="AA193" s="31">
        <f t="shared" si="5"/>
        <v>0</v>
      </c>
    </row>
    <row r="194" spans="1:27" x14ac:dyDescent="0.25">
      <c r="A194" t="str">
        <f t="shared" si="4"/>
        <v>1299368541</v>
      </c>
      <c r="B194">
        <v>185</v>
      </c>
      <c r="C194">
        <v>1299368541</v>
      </c>
      <c r="D194" t="s">
        <v>42</v>
      </c>
      <c r="E194" t="s">
        <v>43</v>
      </c>
      <c r="F194">
        <v>176650</v>
      </c>
      <c r="G194" s="2">
        <v>44109</v>
      </c>
      <c r="H194" s="3">
        <v>0.38606481481481486</v>
      </c>
      <c r="I194" t="s">
        <v>44</v>
      </c>
      <c r="J194">
        <v>-80904254301</v>
      </c>
      <c r="K194" s="4" t="s">
        <v>101</v>
      </c>
      <c r="N194" t="str">
        <f>IFERROR(IFERROR(VLOOKUP($A194,'K-NETT'!$A$1:$AF$37898,1,FALSE),VLOOKUP($A194,'K-Wallet'!$A$1:$M$5000,1,FALSE)),"NOT VALID")</f>
        <v>1299368541</v>
      </c>
      <c r="O194" t="str">
        <f>IFERROR(IFERROR(VLOOKUP($A194,'K-NETT'!$A$1:$AF$37898,11,FALSE),VLOOKUP($A194,'K-Wallet'!$A$1:$M$5000,0,FALSE)),"NOT VALID")</f>
        <v>CNE2010002857</v>
      </c>
      <c r="P194" t="str">
        <f>IFERROR(IFERROR(VLOOKUP($A194,'K-NETT'!$A$1:$AF$37898,14,FALSE),VLOOKUP($A194,'K-Wallet'!$A$1:$M$5000,8,FALSE)),"NOT VALID")</f>
        <v>IDSPAAB15362</v>
      </c>
      <c r="Q194" t="str">
        <f>IFERROR(IFERROR(VLOOKUP($A194,'K-NETT'!$A$1:$AF$37898,15,FALSE),VLOOKUP($A194,'K-Wallet'!$A$1:$M$5000,9,FALSE)),"NOT VALID")</f>
        <v>ASMALIYAH</v>
      </c>
      <c r="R194">
        <f>IFERROR(IFERROR(VLOOKUP($A194,'K-NETT'!$A$1:$AF$37898,16,FALSE),VLOOKUP($A194,'K-Wallet'!$A$1:$M$5000,0,FALSE)),"NOT VALID")</f>
        <v>170000</v>
      </c>
      <c r="S194">
        <f>IFERROR(IFERROR(VLOOKUP($A194,'K-NETT'!$A$1:$AF$37898,17,FALSE),VLOOKUP($A194,'K-Wallet'!$A$1:$M$5000,0,FALSE)),"NOT VALID")</f>
        <v>6650</v>
      </c>
      <c r="T194">
        <f>IFERROR(IFERROR(VLOOKUP($A194,'K-NETT'!$A$1:$AF$37898,18,FALSE),VLOOKUP($A194,'K-Wallet'!$A$1:$M$5000,0,FALSE)),"NOT VALID")</f>
        <v>0</v>
      </c>
      <c r="U194">
        <f>IFERROR(IFERROR(VLOOKUP($A194,'K-NETT'!$A$1:$AF$37898,19,FALSE),VLOOKUP($A194,'K-Wallet'!$A$1:$M$5000,0,FALSE)),"NOT VALID")</f>
        <v>0</v>
      </c>
      <c r="V194">
        <f>IFERROR(IFERROR(VLOOKUP($A194,'K-NETT'!$A$1:$AF$37898,20,FALSE),VLOOKUP($A194,'K-Wallet'!$A$1:$M$5000,0,FALSE)),"NOT VALID")</f>
        <v>0</v>
      </c>
      <c r="W194">
        <f>IFERROR(IFERROR(VLOOKUP($A194,'K-NETT'!$A$1:$AF$37898,22,FALSE),VLOOKUP($A194,'K-Wallet'!$A$1:$M$5000,0,FALSE)),"NOT VALID")</f>
        <v>0</v>
      </c>
      <c r="X194">
        <f>IFERROR(IFERROR(VLOOKUP($A194,'K-NETT'!$A$1:$AF$37898,23,FALSE),VLOOKUP($A194,'K-Wallet'!$A$1:$M$5000,0,FALSE)),"NOT VALID")</f>
        <v>0</v>
      </c>
      <c r="Y194">
        <f>IFERROR(IFERROR(VLOOKUP($A194,'K-NETT'!$A$1:$AF$37898,26,FALSE),VLOOKUP($A194,'K-Wallet'!$A$1:$M$5000,0,FALSE)),"NOT VALID")</f>
        <v>176650</v>
      </c>
      <c r="Z194">
        <f>IFERROR(IFERROR(VLOOKUP($A194,'K-NETT'!$A$1:$AF$37898,30,FALSE),VLOOKUP($A194,'K-Wallet'!$A$1:$M$5000,11,FALSE)),"NOT VALID")</f>
        <v>0</v>
      </c>
      <c r="AA194" s="31">
        <f t="shared" si="5"/>
        <v>0</v>
      </c>
    </row>
    <row r="195" spans="1:27" x14ac:dyDescent="0.25">
      <c r="A195" t="str">
        <f t="shared" si="4"/>
        <v>1521568171</v>
      </c>
      <c r="B195">
        <v>186</v>
      </c>
      <c r="C195">
        <v>1521568171</v>
      </c>
      <c r="D195" t="s">
        <v>42</v>
      </c>
      <c r="E195" t="s">
        <v>43</v>
      </c>
      <c r="F195">
        <v>176650</v>
      </c>
      <c r="G195" s="2">
        <v>44109</v>
      </c>
      <c r="H195" s="3">
        <v>0.39785879629629628</v>
      </c>
      <c r="I195" t="s">
        <v>44</v>
      </c>
      <c r="J195">
        <v>-80909328401</v>
      </c>
      <c r="K195" s="4" t="s">
        <v>101</v>
      </c>
      <c r="N195" t="str">
        <f>IFERROR(IFERROR(VLOOKUP($A195,'K-NETT'!$A$1:$AF$37898,1,FALSE),VLOOKUP($A195,'K-Wallet'!$A$1:$M$5000,1,FALSE)),"NOT VALID")</f>
        <v>1521568171</v>
      </c>
      <c r="O195" t="str">
        <f>IFERROR(IFERROR(VLOOKUP($A195,'K-NETT'!$A$1:$AF$37898,11,FALSE),VLOOKUP($A195,'K-Wallet'!$A$1:$M$5000,0,FALSE)),"NOT VALID")</f>
        <v>CNE2010002862</v>
      </c>
      <c r="P195" t="str">
        <f>IFERROR(IFERROR(VLOOKUP($A195,'K-NETT'!$A$1:$AF$37898,14,FALSE),VLOOKUP($A195,'K-Wallet'!$A$1:$M$5000,8,FALSE)),"NOT VALID")</f>
        <v>IDSPAAB29882</v>
      </c>
      <c r="Q195" t="str">
        <f>IFERROR(IFERROR(VLOOKUP($A195,'K-NETT'!$A$1:$AF$37898,15,FALSE),VLOOKUP($A195,'K-Wallet'!$A$1:$M$5000,9,FALSE)),"NOT VALID")</f>
        <v>M ARIFIN</v>
      </c>
      <c r="R195">
        <f>IFERROR(IFERROR(VLOOKUP($A195,'K-NETT'!$A$1:$AF$37898,16,FALSE),VLOOKUP($A195,'K-Wallet'!$A$1:$M$5000,0,FALSE)),"NOT VALID")</f>
        <v>160000</v>
      </c>
      <c r="S195">
        <f>IFERROR(IFERROR(VLOOKUP($A195,'K-NETT'!$A$1:$AF$37898,17,FALSE),VLOOKUP($A195,'K-Wallet'!$A$1:$M$5000,0,FALSE)),"NOT VALID")</f>
        <v>6650</v>
      </c>
      <c r="T195">
        <f>IFERROR(IFERROR(VLOOKUP($A195,'K-NETT'!$A$1:$AF$37898,18,FALSE),VLOOKUP($A195,'K-Wallet'!$A$1:$M$5000,0,FALSE)),"NOT VALID")</f>
        <v>10000</v>
      </c>
      <c r="U195">
        <f>IFERROR(IFERROR(VLOOKUP($A195,'K-NETT'!$A$1:$AF$37898,19,FALSE),VLOOKUP($A195,'K-Wallet'!$A$1:$M$5000,0,FALSE)),"NOT VALID")</f>
        <v>0</v>
      </c>
      <c r="V195">
        <f>IFERROR(IFERROR(VLOOKUP($A195,'K-NETT'!$A$1:$AF$37898,20,FALSE),VLOOKUP($A195,'K-Wallet'!$A$1:$M$5000,0,FALSE)),"NOT VALID")</f>
        <v>0</v>
      </c>
      <c r="W195">
        <f>IFERROR(IFERROR(VLOOKUP($A195,'K-NETT'!$A$1:$AF$37898,22,FALSE),VLOOKUP($A195,'K-Wallet'!$A$1:$M$5000,0,FALSE)),"NOT VALID")</f>
        <v>0</v>
      </c>
      <c r="X195">
        <f>IFERROR(IFERROR(VLOOKUP($A195,'K-NETT'!$A$1:$AF$37898,23,FALSE),VLOOKUP($A195,'K-Wallet'!$A$1:$M$5000,0,FALSE)),"NOT VALID")</f>
        <v>0</v>
      </c>
      <c r="Y195">
        <f>IFERROR(IFERROR(VLOOKUP($A195,'K-NETT'!$A$1:$AF$37898,26,FALSE),VLOOKUP($A195,'K-Wallet'!$A$1:$M$5000,0,FALSE)),"NOT VALID")</f>
        <v>176650</v>
      </c>
      <c r="Z195">
        <f>IFERROR(IFERROR(VLOOKUP($A195,'K-NETT'!$A$1:$AF$37898,30,FALSE),VLOOKUP($A195,'K-Wallet'!$A$1:$M$5000,11,FALSE)),"NOT VALID")</f>
        <v>0</v>
      </c>
      <c r="AA195" s="31">
        <f t="shared" si="5"/>
        <v>0</v>
      </c>
    </row>
    <row r="196" spans="1:27" x14ac:dyDescent="0.25">
      <c r="A196" t="str">
        <f t="shared" si="4"/>
        <v>1202568196</v>
      </c>
      <c r="B196">
        <v>187</v>
      </c>
      <c r="C196">
        <v>1202568196</v>
      </c>
      <c r="D196" t="s">
        <v>42</v>
      </c>
      <c r="E196" t="s">
        <v>43</v>
      </c>
      <c r="F196">
        <v>436650</v>
      </c>
      <c r="G196" s="2">
        <v>44109</v>
      </c>
      <c r="H196" s="3">
        <v>0.39884259259259264</v>
      </c>
      <c r="I196" t="s">
        <v>44</v>
      </c>
      <c r="J196">
        <v>-80909775001</v>
      </c>
      <c r="K196" s="4" t="s">
        <v>101</v>
      </c>
      <c r="N196" t="str">
        <f>IFERROR(IFERROR(VLOOKUP($A196,'K-NETT'!$A$1:$AF$37898,1,FALSE),VLOOKUP($A196,'K-Wallet'!$A$1:$M$5000,1,FALSE)),"NOT VALID")</f>
        <v>1202568196</v>
      </c>
      <c r="O196" t="str">
        <f>IFERROR(IFERROR(VLOOKUP($A196,'K-NETT'!$A$1:$AF$37898,11,FALSE),VLOOKUP($A196,'K-Wallet'!$A$1:$M$5000,0,FALSE)),"NOT VALID")</f>
        <v>CNE2010002864</v>
      </c>
      <c r="P196" t="str">
        <f>IFERROR(IFERROR(VLOOKUP($A196,'K-NETT'!$A$1:$AF$37898,14,FALSE),VLOOKUP($A196,'K-Wallet'!$A$1:$M$5000,8,FALSE)),"NOT VALID")</f>
        <v>IDKLADA04822</v>
      </c>
      <c r="Q196" t="str">
        <f>IFERROR(IFERROR(VLOOKUP($A196,'K-NETT'!$A$1:$AF$37898,15,FALSE),VLOOKUP($A196,'K-Wallet'!$A$1:$M$5000,9,FALSE)),"NOT VALID")</f>
        <v>M.RIZKY DANU RIANTO</v>
      </c>
      <c r="R196">
        <f>IFERROR(IFERROR(VLOOKUP($A196,'K-NETT'!$A$1:$AF$37898,16,FALSE),VLOOKUP($A196,'K-Wallet'!$A$1:$M$5000,0,FALSE)),"NOT VALID")</f>
        <v>430000</v>
      </c>
      <c r="S196">
        <f>IFERROR(IFERROR(VLOOKUP($A196,'K-NETT'!$A$1:$AF$37898,17,FALSE),VLOOKUP($A196,'K-Wallet'!$A$1:$M$5000,0,FALSE)),"NOT VALID")</f>
        <v>6650</v>
      </c>
      <c r="T196">
        <f>IFERROR(IFERROR(VLOOKUP($A196,'K-NETT'!$A$1:$AF$37898,18,FALSE),VLOOKUP($A196,'K-Wallet'!$A$1:$M$5000,0,FALSE)),"NOT VALID")</f>
        <v>0</v>
      </c>
      <c r="U196">
        <f>IFERROR(IFERROR(VLOOKUP($A196,'K-NETT'!$A$1:$AF$37898,19,FALSE),VLOOKUP($A196,'K-Wallet'!$A$1:$M$5000,0,FALSE)),"NOT VALID")</f>
        <v>0</v>
      </c>
      <c r="V196">
        <f>IFERROR(IFERROR(VLOOKUP($A196,'K-NETT'!$A$1:$AF$37898,20,FALSE),VLOOKUP($A196,'K-Wallet'!$A$1:$M$5000,0,FALSE)),"NOT VALID")</f>
        <v>0</v>
      </c>
      <c r="W196">
        <f>IFERROR(IFERROR(VLOOKUP($A196,'K-NETT'!$A$1:$AF$37898,22,FALSE),VLOOKUP($A196,'K-Wallet'!$A$1:$M$5000,0,FALSE)),"NOT VALID")</f>
        <v>0</v>
      </c>
      <c r="X196">
        <f>IFERROR(IFERROR(VLOOKUP($A196,'K-NETT'!$A$1:$AF$37898,23,FALSE),VLOOKUP($A196,'K-Wallet'!$A$1:$M$5000,0,FALSE)),"NOT VALID")</f>
        <v>0</v>
      </c>
      <c r="Y196">
        <f>IFERROR(IFERROR(VLOOKUP($A196,'K-NETT'!$A$1:$AF$37898,26,FALSE),VLOOKUP($A196,'K-Wallet'!$A$1:$M$5000,0,FALSE)),"NOT VALID")</f>
        <v>436650</v>
      </c>
      <c r="Z196">
        <f>IFERROR(IFERROR(VLOOKUP($A196,'K-NETT'!$A$1:$AF$37898,30,FALSE),VLOOKUP($A196,'K-Wallet'!$A$1:$M$5000,11,FALSE)),"NOT VALID")</f>
        <v>0</v>
      </c>
      <c r="AA196" s="31">
        <f t="shared" si="5"/>
        <v>0</v>
      </c>
    </row>
    <row r="197" spans="1:27" x14ac:dyDescent="0.25">
      <c r="A197" t="str">
        <f t="shared" si="4"/>
        <v>1837468213</v>
      </c>
      <c r="B197">
        <v>188</v>
      </c>
      <c r="C197">
        <v>1837468213</v>
      </c>
      <c r="D197" t="s">
        <v>42</v>
      </c>
      <c r="E197" t="s">
        <v>43</v>
      </c>
      <c r="F197">
        <v>1520650</v>
      </c>
      <c r="G197" s="2">
        <v>44109</v>
      </c>
      <c r="H197" s="3">
        <v>0.40540509259259255</v>
      </c>
      <c r="I197" t="s">
        <v>1156</v>
      </c>
      <c r="J197">
        <v>-80912639701</v>
      </c>
      <c r="K197" s="4" t="s">
        <v>101</v>
      </c>
      <c r="N197" t="str">
        <f>IFERROR(IFERROR(VLOOKUP($A197,'K-NETT'!$A$1:$AF$37898,1,FALSE),VLOOKUP($A197,'K-Wallet'!$A$1:$M$5000,1,FALSE)),"NOT VALID")</f>
        <v>1837468213</v>
      </c>
      <c r="O197" t="str">
        <f>IFERROR(IFERROR(VLOOKUP($A197,'K-NETT'!$A$1:$AF$37898,11,FALSE),VLOOKUP($A197,'K-Wallet'!$A$1:$M$5000,0,FALSE)),"NOT VALID")</f>
        <v>CNE2010002871</v>
      </c>
      <c r="P197" t="str">
        <f>IFERROR(IFERROR(VLOOKUP($A197,'K-NETT'!$A$1:$AF$37898,14,FALSE),VLOOKUP($A197,'K-Wallet'!$A$1:$M$5000,8,FALSE)),"NOT VALID")</f>
        <v>EID552661</v>
      </c>
      <c r="Q197" t="str">
        <f>IFERROR(IFERROR(VLOOKUP($A197,'K-NETT'!$A$1:$AF$37898,15,FALSE),VLOOKUP($A197,'K-Wallet'!$A$1:$M$5000,9,FALSE)),"NOT VALID")</f>
        <v>F. MURTI WIJAYA</v>
      </c>
      <c r="R197">
        <f>IFERROR(IFERROR(VLOOKUP($A197,'K-NETT'!$A$1:$AF$37898,16,FALSE),VLOOKUP($A197,'K-Wallet'!$A$1:$M$5000,0,FALSE)),"NOT VALID")</f>
        <v>1490000</v>
      </c>
      <c r="S197">
        <f>IFERROR(IFERROR(VLOOKUP($A197,'K-NETT'!$A$1:$AF$37898,17,FALSE),VLOOKUP($A197,'K-Wallet'!$A$1:$M$5000,0,FALSE)),"NOT VALID")</f>
        <v>6650</v>
      </c>
      <c r="T197">
        <f>IFERROR(IFERROR(VLOOKUP($A197,'K-NETT'!$A$1:$AF$37898,18,FALSE),VLOOKUP($A197,'K-Wallet'!$A$1:$M$5000,0,FALSE)),"NOT VALID")</f>
        <v>24000</v>
      </c>
      <c r="U197">
        <f>IFERROR(IFERROR(VLOOKUP($A197,'K-NETT'!$A$1:$AF$37898,19,FALSE),VLOOKUP($A197,'K-Wallet'!$A$1:$M$5000,0,FALSE)),"NOT VALID")</f>
        <v>0</v>
      </c>
      <c r="V197">
        <f>IFERROR(IFERROR(VLOOKUP($A197,'K-NETT'!$A$1:$AF$37898,20,FALSE),VLOOKUP($A197,'K-Wallet'!$A$1:$M$5000,0,FALSE)),"NOT VALID")</f>
        <v>0</v>
      </c>
      <c r="W197">
        <f>IFERROR(IFERROR(VLOOKUP($A197,'K-NETT'!$A$1:$AF$37898,22,FALSE),VLOOKUP($A197,'K-Wallet'!$A$1:$M$5000,0,FALSE)),"NOT VALID")</f>
        <v>0</v>
      </c>
      <c r="X197">
        <f>IFERROR(IFERROR(VLOOKUP($A197,'K-NETT'!$A$1:$AF$37898,23,FALSE),VLOOKUP($A197,'K-Wallet'!$A$1:$M$5000,0,FALSE)),"NOT VALID")</f>
        <v>0</v>
      </c>
      <c r="Y197">
        <f>IFERROR(IFERROR(VLOOKUP($A197,'K-NETT'!$A$1:$AF$37898,26,FALSE),VLOOKUP($A197,'K-Wallet'!$A$1:$M$5000,0,FALSE)),"NOT VALID")</f>
        <v>1520650</v>
      </c>
      <c r="Z197">
        <f>IFERROR(IFERROR(VLOOKUP($A197,'K-NETT'!$A$1:$AF$37898,30,FALSE),VLOOKUP($A197,'K-Wallet'!$A$1:$M$5000,11,FALSE)),"NOT VALID")</f>
        <v>0</v>
      </c>
      <c r="AA197" s="31">
        <f t="shared" si="5"/>
        <v>0</v>
      </c>
    </row>
    <row r="198" spans="1:27" x14ac:dyDescent="0.25">
      <c r="A198" t="str">
        <f t="shared" si="4"/>
        <v>1433668749</v>
      </c>
      <c r="B198">
        <v>189</v>
      </c>
      <c r="C198">
        <v>1433668749</v>
      </c>
      <c r="D198" t="s">
        <v>42</v>
      </c>
      <c r="E198" t="s">
        <v>43</v>
      </c>
      <c r="F198">
        <v>76650</v>
      </c>
      <c r="G198" s="2">
        <v>44109</v>
      </c>
      <c r="H198" s="3">
        <v>0.41414351851851849</v>
      </c>
      <c r="I198" t="s">
        <v>44</v>
      </c>
      <c r="J198">
        <v>-80916606901</v>
      </c>
      <c r="K198" s="4" t="s">
        <v>101</v>
      </c>
      <c r="N198" t="str">
        <f>IFERROR(IFERROR(VLOOKUP($A198,'K-NETT'!$A$1:$AF$37898,1,FALSE),VLOOKUP($A198,'K-Wallet'!$A$1:$M$5000,1,FALSE)),"NOT VALID")</f>
        <v>1433668749</v>
      </c>
      <c r="O198" t="str">
        <f>IFERROR(IFERROR(VLOOKUP($A198,'K-NETT'!$A$1:$AF$37898,11,FALSE),VLOOKUP($A198,'K-Wallet'!$A$1:$M$5000,0,FALSE)),"NOT VALID")</f>
        <v>MME2010002879</v>
      </c>
      <c r="P198" t="str">
        <f>IFERROR(IFERROR(VLOOKUP($A198,'K-NETT'!$A$1:$AF$37898,14,FALSE),VLOOKUP($A198,'K-Wallet'!$A$1:$M$5000,8,FALSE)),"NOT VALID")</f>
        <v>IDJHACA03619</v>
      </c>
      <c r="Q198" t="str">
        <f>IFERROR(IFERROR(VLOOKUP($A198,'K-NETT'!$A$1:$AF$37898,15,FALSE),VLOOKUP($A198,'K-Wallet'!$A$1:$M$5000,9,FALSE)),"NOT VALID")</f>
        <v>SILFIANA WULANDARI</v>
      </c>
      <c r="R198">
        <f>IFERROR(IFERROR(VLOOKUP($A198,'K-NETT'!$A$1:$AF$37898,16,FALSE),VLOOKUP($A198,'K-Wallet'!$A$1:$M$5000,0,FALSE)),"NOT VALID")</f>
        <v>50000</v>
      </c>
      <c r="S198">
        <f>IFERROR(IFERROR(VLOOKUP($A198,'K-NETT'!$A$1:$AF$37898,17,FALSE),VLOOKUP($A198,'K-Wallet'!$A$1:$M$5000,0,FALSE)),"NOT VALID")</f>
        <v>6650</v>
      </c>
      <c r="T198">
        <f>IFERROR(IFERROR(VLOOKUP($A198,'K-NETT'!$A$1:$AF$37898,18,FALSE),VLOOKUP($A198,'K-Wallet'!$A$1:$M$5000,0,FALSE)),"NOT VALID")</f>
        <v>20000</v>
      </c>
      <c r="U198">
        <f>IFERROR(IFERROR(VLOOKUP($A198,'K-NETT'!$A$1:$AF$37898,19,FALSE),VLOOKUP($A198,'K-Wallet'!$A$1:$M$5000,0,FALSE)),"NOT VALID")</f>
        <v>0</v>
      </c>
      <c r="V198">
        <f>IFERROR(IFERROR(VLOOKUP($A198,'K-NETT'!$A$1:$AF$37898,20,FALSE),VLOOKUP($A198,'K-Wallet'!$A$1:$M$5000,0,FALSE)),"NOT VALID")</f>
        <v>0</v>
      </c>
      <c r="W198">
        <f>IFERROR(IFERROR(VLOOKUP($A198,'K-NETT'!$A$1:$AF$37898,22,FALSE),VLOOKUP($A198,'K-Wallet'!$A$1:$M$5000,0,FALSE)),"NOT VALID")</f>
        <v>0</v>
      </c>
      <c r="X198">
        <f>IFERROR(IFERROR(VLOOKUP($A198,'K-NETT'!$A$1:$AF$37898,23,FALSE),VLOOKUP($A198,'K-Wallet'!$A$1:$M$5000,0,FALSE)),"NOT VALID")</f>
        <v>0</v>
      </c>
      <c r="Y198">
        <f>IFERROR(IFERROR(VLOOKUP($A198,'K-NETT'!$A$1:$AF$37898,26,FALSE),VLOOKUP($A198,'K-Wallet'!$A$1:$M$5000,0,FALSE)),"NOT VALID")</f>
        <v>76650</v>
      </c>
      <c r="Z198">
        <f>IFERROR(IFERROR(VLOOKUP($A198,'K-NETT'!$A$1:$AF$37898,30,FALSE),VLOOKUP($A198,'K-Wallet'!$A$1:$M$5000,11,FALSE)),"NOT VALID")</f>
        <v>0</v>
      </c>
      <c r="AA198" s="31">
        <f t="shared" si="5"/>
        <v>0</v>
      </c>
    </row>
    <row r="199" spans="1:27" x14ac:dyDescent="0.25">
      <c r="A199" t="str">
        <f t="shared" si="4"/>
        <v>1880768264</v>
      </c>
      <c r="B199">
        <v>190</v>
      </c>
      <c r="C199">
        <v>1880768264</v>
      </c>
      <c r="D199" t="s">
        <v>42</v>
      </c>
      <c r="E199" t="s">
        <v>43</v>
      </c>
      <c r="F199">
        <v>490650</v>
      </c>
      <c r="G199" s="2">
        <v>44109</v>
      </c>
      <c r="H199" s="3">
        <v>0.42045138888888894</v>
      </c>
      <c r="I199" t="s">
        <v>44</v>
      </c>
      <c r="J199">
        <v>-80919527001</v>
      </c>
      <c r="K199" s="4" t="s">
        <v>101</v>
      </c>
      <c r="N199" t="str">
        <f>IFERROR(IFERROR(VLOOKUP($A199,'K-NETT'!$A$1:$AF$37898,1,FALSE),VLOOKUP($A199,'K-Wallet'!$A$1:$M$5000,1,FALSE)),"NOT VALID")</f>
        <v>1880768264</v>
      </c>
      <c r="O199" t="str">
        <f>IFERROR(IFERROR(VLOOKUP($A199,'K-NETT'!$A$1:$AF$37898,11,FALSE),VLOOKUP($A199,'K-Wallet'!$A$1:$M$5000,0,FALSE)),"NOT VALID")</f>
        <v>CNE2010002902</v>
      </c>
      <c r="P199" t="str">
        <f>IFERROR(IFERROR(VLOOKUP($A199,'K-NETT'!$A$1:$AF$37898,14,FALSE),VLOOKUP($A199,'K-Wallet'!$A$1:$M$5000,8,FALSE)),"NOT VALID")</f>
        <v>IDSPAAB15802</v>
      </c>
      <c r="Q199" t="str">
        <f>IFERROR(IFERROR(VLOOKUP($A199,'K-NETT'!$A$1:$AF$37898,15,FALSE),VLOOKUP($A199,'K-Wallet'!$A$1:$M$5000,9,FALSE)),"NOT VALID")</f>
        <v>TRI NILAM SARI</v>
      </c>
      <c r="R199">
        <f>IFERROR(IFERROR(VLOOKUP($A199,'K-NETT'!$A$1:$AF$37898,16,FALSE),VLOOKUP($A199,'K-Wallet'!$A$1:$M$5000,0,FALSE)),"NOT VALID")</f>
        <v>474000</v>
      </c>
      <c r="S199">
        <f>IFERROR(IFERROR(VLOOKUP($A199,'K-NETT'!$A$1:$AF$37898,17,FALSE),VLOOKUP($A199,'K-Wallet'!$A$1:$M$5000,0,FALSE)),"NOT VALID")</f>
        <v>6650</v>
      </c>
      <c r="T199">
        <f>IFERROR(IFERROR(VLOOKUP($A199,'K-NETT'!$A$1:$AF$37898,18,FALSE),VLOOKUP($A199,'K-Wallet'!$A$1:$M$5000,0,FALSE)),"NOT VALID")</f>
        <v>10000</v>
      </c>
      <c r="U199">
        <f>IFERROR(IFERROR(VLOOKUP($A199,'K-NETT'!$A$1:$AF$37898,19,FALSE),VLOOKUP($A199,'K-Wallet'!$A$1:$M$5000,0,FALSE)),"NOT VALID")</f>
        <v>0</v>
      </c>
      <c r="V199">
        <f>IFERROR(IFERROR(VLOOKUP($A199,'K-NETT'!$A$1:$AF$37898,20,FALSE),VLOOKUP($A199,'K-Wallet'!$A$1:$M$5000,0,FALSE)),"NOT VALID")</f>
        <v>0</v>
      </c>
      <c r="W199">
        <f>IFERROR(IFERROR(VLOOKUP($A199,'K-NETT'!$A$1:$AF$37898,22,FALSE),VLOOKUP($A199,'K-Wallet'!$A$1:$M$5000,0,FALSE)),"NOT VALID")</f>
        <v>0</v>
      </c>
      <c r="X199">
        <f>IFERROR(IFERROR(VLOOKUP($A199,'K-NETT'!$A$1:$AF$37898,23,FALSE),VLOOKUP($A199,'K-Wallet'!$A$1:$M$5000,0,FALSE)),"NOT VALID")</f>
        <v>0</v>
      </c>
      <c r="Y199">
        <f>SUM(R199:X199)</f>
        <v>490650</v>
      </c>
      <c r="Z199">
        <f>IFERROR(IFERROR(VLOOKUP($A199,'K-NETT'!$A$1:$AF$37898,30,FALSE),VLOOKUP($A199,'K-Wallet'!$A$1:$M$5000,11,FALSE)),"NOT VALID")</f>
        <v>0</v>
      </c>
      <c r="AA199" s="31">
        <f t="shared" si="5"/>
        <v>0</v>
      </c>
    </row>
    <row r="200" spans="1:27" x14ac:dyDescent="0.25">
      <c r="A200" t="str">
        <f t="shared" si="4"/>
        <v>1644768223</v>
      </c>
      <c r="B200">
        <v>191</v>
      </c>
      <c r="C200">
        <v>1644768223</v>
      </c>
      <c r="D200" t="s">
        <v>42</v>
      </c>
      <c r="E200" t="s">
        <v>43</v>
      </c>
      <c r="F200">
        <v>1006650</v>
      </c>
      <c r="G200" s="2">
        <v>44109</v>
      </c>
      <c r="H200" s="3">
        <v>0.4259027777777778</v>
      </c>
      <c r="I200" t="s">
        <v>44</v>
      </c>
      <c r="J200">
        <v>-80922183401</v>
      </c>
      <c r="K200" s="4" t="s">
        <v>101</v>
      </c>
      <c r="N200" t="str">
        <f>IFERROR(IFERROR(VLOOKUP($A200,'K-NETT'!$A$1:$AF$37898,1,FALSE),VLOOKUP($A200,'K-Wallet'!$A$1:$M$5000,1,FALSE)),"NOT VALID")</f>
        <v>1644768223</v>
      </c>
      <c r="O200" t="str">
        <f>IFERROR(IFERROR(VLOOKUP($A200,'K-NETT'!$A$1:$AF$37898,11,FALSE),VLOOKUP($A200,'K-Wallet'!$A$1:$M$5000,0,FALSE)),"NOT VALID")</f>
        <v>CNE2010002906</v>
      </c>
      <c r="P200" t="str">
        <f>IFERROR(IFERROR(VLOOKUP($A200,'K-NETT'!$A$1:$AF$37898,14,FALSE),VLOOKUP($A200,'K-Wallet'!$A$1:$M$5000,8,FALSE)),"NOT VALID")</f>
        <v>IDSPACA10129</v>
      </c>
      <c r="Q200" t="str">
        <f>IFERROR(IFERROR(VLOOKUP($A200,'K-NETT'!$A$1:$AF$37898,15,FALSE),VLOOKUP($A200,'K-Wallet'!$A$1:$M$5000,9,FALSE)),"NOT VALID")</f>
        <v>SUSI SAPUTRI</v>
      </c>
      <c r="R200">
        <f>IFERROR(IFERROR(VLOOKUP($A200,'K-NETT'!$A$1:$AF$37898,16,FALSE),VLOOKUP($A200,'K-Wallet'!$A$1:$M$5000,0,FALSE)),"NOT VALID")</f>
        <v>1000000</v>
      </c>
      <c r="S200">
        <f>IFERROR(IFERROR(VLOOKUP($A200,'K-NETT'!$A$1:$AF$37898,17,FALSE),VLOOKUP($A200,'K-Wallet'!$A$1:$M$5000,0,FALSE)),"NOT VALID")</f>
        <v>6650</v>
      </c>
      <c r="T200">
        <f>IFERROR(IFERROR(VLOOKUP($A200,'K-NETT'!$A$1:$AF$37898,18,FALSE),VLOOKUP($A200,'K-Wallet'!$A$1:$M$5000,0,FALSE)),"NOT VALID")</f>
        <v>0</v>
      </c>
      <c r="U200">
        <f>IFERROR(IFERROR(VLOOKUP($A200,'K-NETT'!$A$1:$AF$37898,19,FALSE),VLOOKUP($A200,'K-Wallet'!$A$1:$M$5000,0,FALSE)),"NOT VALID")</f>
        <v>0</v>
      </c>
      <c r="V200">
        <f>IFERROR(IFERROR(VLOOKUP($A200,'K-NETT'!$A$1:$AF$37898,20,FALSE),VLOOKUP($A200,'K-Wallet'!$A$1:$M$5000,0,FALSE)),"NOT VALID")</f>
        <v>0</v>
      </c>
      <c r="W200">
        <f>IFERROR(IFERROR(VLOOKUP($A200,'K-NETT'!$A$1:$AF$37898,22,FALSE),VLOOKUP($A200,'K-Wallet'!$A$1:$M$5000,0,FALSE)),"NOT VALID")</f>
        <v>0</v>
      </c>
      <c r="X200">
        <f>IFERROR(IFERROR(VLOOKUP($A200,'K-NETT'!$A$1:$AF$37898,23,FALSE),VLOOKUP($A200,'K-Wallet'!$A$1:$M$5000,0,FALSE)),"NOT VALID")</f>
        <v>0</v>
      </c>
      <c r="Y200">
        <f>IFERROR(IFERROR(VLOOKUP($A200,'K-NETT'!$A$1:$AF$37898,26,FALSE),VLOOKUP($A200,'K-Wallet'!$A$1:$M$5000,0,FALSE)),"NOT VALID")</f>
        <v>1006650</v>
      </c>
      <c r="Z200">
        <f>IFERROR(IFERROR(VLOOKUP($A200,'K-NETT'!$A$1:$AF$37898,30,FALSE),VLOOKUP($A200,'K-Wallet'!$A$1:$M$5000,11,FALSE)),"NOT VALID")</f>
        <v>0</v>
      </c>
      <c r="AA200" s="31">
        <f t="shared" si="5"/>
        <v>0</v>
      </c>
    </row>
    <row r="201" spans="1:27" x14ac:dyDescent="0.25">
      <c r="A201" t="str">
        <f t="shared" si="4"/>
        <v>1676768384</v>
      </c>
      <c r="B201">
        <v>192</v>
      </c>
      <c r="C201">
        <v>1676768384</v>
      </c>
      <c r="D201" t="s">
        <v>42</v>
      </c>
      <c r="E201" t="s">
        <v>43</v>
      </c>
      <c r="F201">
        <v>1430650</v>
      </c>
      <c r="G201" s="2">
        <v>44109</v>
      </c>
      <c r="H201" s="3">
        <v>0.4305208333333333</v>
      </c>
      <c r="I201" t="s">
        <v>44</v>
      </c>
      <c r="J201">
        <v>-80924310801</v>
      </c>
      <c r="K201" s="4" t="s">
        <v>101</v>
      </c>
      <c r="N201" t="str">
        <f>IFERROR(IFERROR(VLOOKUP($A201,'K-NETT'!$A$1:$AF$37898,1,FALSE),VLOOKUP($A201,'K-Wallet'!$A$1:$M$5000,1,FALSE)),"NOT VALID")</f>
        <v>1676768384</v>
      </c>
      <c r="O201" t="str">
        <f>IFERROR(IFERROR(VLOOKUP($A201,'K-NETT'!$A$1:$AF$37898,11,FALSE),VLOOKUP($A201,'K-Wallet'!$A$1:$M$5000,0,FALSE)),"NOT VALID")</f>
        <v>CNE2010002909</v>
      </c>
      <c r="P201" t="str">
        <f>IFERROR(IFERROR(VLOOKUP($A201,'K-NETT'!$A$1:$AF$37898,14,FALSE),VLOOKUP($A201,'K-Wallet'!$A$1:$M$5000,8,FALSE)),"NOT VALID")</f>
        <v>IDJRAAA12765</v>
      </c>
      <c r="Q201" t="str">
        <f>IFERROR(IFERROR(VLOOKUP($A201,'K-NETT'!$A$1:$AF$37898,15,FALSE),VLOOKUP($A201,'K-Wallet'!$A$1:$M$5000,9,FALSE)),"NOT VALID")</f>
        <v>MITHA DWI DAKKA ETAWATI</v>
      </c>
      <c r="R201">
        <f>IFERROR(IFERROR(VLOOKUP($A201,'K-NETT'!$A$1:$AF$37898,16,FALSE),VLOOKUP($A201,'K-Wallet'!$A$1:$M$5000,0,FALSE)),"NOT VALID")</f>
        <v>1424000</v>
      </c>
      <c r="S201">
        <f>IFERROR(IFERROR(VLOOKUP($A201,'K-NETT'!$A$1:$AF$37898,17,FALSE),VLOOKUP($A201,'K-Wallet'!$A$1:$M$5000,0,FALSE)),"NOT VALID")</f>
        <v>6650</v>
      </c>
      <c r="T201">
        <f>IFERROR(IFERROR(VLOOKUP($A201,'K-NETT'!$A$1:$AF$37898,18,FALSE),VLOOKUP($A201,'K-Wallet'!$A$1:$M$5000,0,FALSE)),"NOT VALID")</f>
        <v>0</v>
      </c>
      <c r="U201">
        <f>IFERROR(IFERROR(VLOOKUP($A201,'K-NETT'!$A$1:$AF$37898,19,FALSE),VLOOKUP($A201,'K-Wallet'!$A$1:$M$5000,0,FALSE)),"NOT VALID")</f>
        <v>0</v>
      </c>
      <c r="V201">
        <f>IFERROR(IFERROR(VLOOKUP($A201,'K-NETT'!$A$1:$AF$37898,20,FALSE),VLOOKUP($A201,'K-Wallet'!$A$1:$M$5000,0,FALSE)),"NOT VALID")</f>
        <v>0</v>
      </c>
      <c r="W201">
        <f>IFERROR(IFERROR(VLOOKUP($A201,'K-NETT'!$A$1:$AF$37898,22,FALSE),VLOOKUP($A201,'K-Wallet'!$A$1:$M$5000,0,FALSE)),"NOT VALID")</f>
        <v>0</v>
      </c>
      <c r="X201">
        <f>IFERROR(IFERROR(VLOOKUP($A201,'K-NETT'!$A$1:$AF$37898,23,FALSE),VLOOKUP($A201,'K-Wallet'!$A$1:$M$5000,0,FALSE)),"NOT VALID")</f>
        <v>0</v>
      </c>
      <c r="Y201">
        <f>SUM(R201:X201)</f>
        <v>1430650</v>
      </c>
      <c r="Z201">
        <f>IFERROR(IFERROR(VLOOKUP($A201,'K-NETT'!$A$1:$AF$37898,30,FALSE),VLOOKUP($A201,'K-Wallet'!$A$1:$M$5000,11,FALSE)),"NOT VALID")</f>
        <v>0</v>
      </c>
      <c r="AA201" s="31">
        <f t="shared" si="5"/>
        <v>0</v>
      </c>
    </row>
    <row r="202" spans="1:27" x14ac:dyDescent="0.25">
      <c r="A202" t="str">
        <f t="shared" si="4"/>
        <v>1455868196</v>
      </c>
      <c r="B202">
        <v>193</v>
      </c>
      <c r="C202">
        <v>1455868196</v>
      </c>
      <c r="D202" t="s">
        <v>42</v>
      </c>
      <c r="E202" t="s">
        <v>43</v>
      </c>
      <c r="F202">
        <v>3281650</v>
      </c>
      <c r="G202" s="2">
        <v>44109</v>
      </c>
      <c r="H202" s="3">
        <v>0.43851851851851853</v>
      </c>
      <c r="I202" t="s">
        <v>44</v>
      </c>
      <c r="J202">
        <v>-80928167301</v>
      </c>
      <c r="K202" s="4" t="s">
        <v>101</v>
      </c>
      <c r="N202" t="str">
        <f>IFERROR(IFERROR(VLOOKUP($A202,'K-NETT'!$A$1:$AF$37898,1,FALSE),VLOOKUP($A202,'K-Wallet'!$A$1:$M$5000,1,FALSE)),"NOT VALID")</f>
        <v>1455868196</v>
      </c>
      <c r="O202" t="str">
        <f>IFERROR(IFERROR(VLOOKUP($A202,'K-NETT'!$A$1:$AF$37898,11,FALSE),VLOOKUP($A202,'K-Wallet'!$A$1:$M$5000,0,FALSE)),"NOT VALID")</f>
        <v>CNE2010002911</v>
      </c>
      <c r="P202" t="str">
        <f>IFERROR(IFERROR(VLOOKUP($A202,'K-NETT'!$A$1:$AF$37898,14,FALSE),VLOOKUP($A202,'K-Wallet'!$A$1:$M$5000,8,FALSE)),"NOT VALID")</f>
        <v>IDJKID000500</v>
      </c>
      <c r="Q202" t="str">
        <f>IFERROR(IFERROR(VLOOKUP($A202,'K-NETT'!$A$1:$AF$37898,15,FALSE),VLOOKUP($A202,'K-Wallet'!$A$1:$M$5000,9,FALSE)),"NOT VALID")</f>
        <v>APENDY</v>
      </c>
      <c r="R202">
        <f>IFERROR(IFERROR(VLOOKUP($A202,'K-NETT'!$A$1:$AF$37898,16,FALSE),VLOOKUP($A202,'K-Wallet'!$A$1:$M$5000,0,FALSE)),"NOT VALID")</f>
        <v>3230000</v>
      </c>
      <c r="S202">
        <f>IFERROR(IFERROR(VLOOKUP($A202,'K-NETT'!$A$1:$AF$37898,17,FALSE),VLOOKUP($A202,'K-Wallet'!$A$1:$M$5000,0,FALSE)),"NOT VALID")</f>
        <v>6650</v>
      </c>
      <c r="T202">
        <f>IFERROR(IFERROR(VLOOKUP($A202,'K-NETT'!$A$1:$AF$37898,18,FALSE),VLOOKUP($A202,'K-Wallet'!$A$1:$M$5000,0,FALSE)),"NOT VALID")</f>
        <v>45000</v>
      </c>
      <c r="U202">
        <f>IFERROR(IFERROR(VLOOKUP($A202,'K-NETT'!$A$1:$AF$37898,19,FALSE),VLOOKUP($A202,'K-Wallet'!$A$1:$M$5000,0,FALSE)),"NOT VALID")</f>
        <v>0</v>
      </c>
      <c r="V202">
        <f>IFERROR(IFERROR(VLOOKUP($A202,'K-NETT'!$A$1:$AF$37898,20,FALSE),VLOOKUP($A202,'K-Wallet'!$A$1:$M$5000,0,FALSE)),"NOT VALID")</f>
        <v>0</v>
      </c>
      <c r="W202">
        <f>IFERROR(IFERROR(VLOOKUP($A202,'K-NETT'!$A$1:$AF$37898,22,FALSE),VLOOKUP($A202,'K-Wallet'!$A$1:$M$5000,0,FALSE)),"NOT VALID")</f>
        <v>0</v>
      </c>
      <c r="X202">
        <f>IFERROR(IFERROR(VLOOKUP($A202,'K-NETT'!$A$1:$AF$37898,23,FALSE),VLOOKUP($A202,'K-Wallet'!$A$1:$M$5000,0,FALSE)),"NOT VALID")</f>
        <v>0</v>
      </c>
      <c r="Y202">
        <f>IFERROR(IFERROR(VLOOKUP($A202,'K-NETT'!$A$1:$AF$37898,26,FALSE),VLOOKUP($A202,'K-Wallet'!$A$1:$M$5000,0,FALSE)),"NOT VALID")</f>
        <v>3281650</v>
      </c>
      <c r="Z202">
        <f>IFERROR(IFERROR(VLOOKUP($A202,'K-NETT'!$A$1:$AF$37898,30,FALSE),VLOOKUP($A202,'K-Wallet'!$A$1:$M$5000,11,FALSE)),"NOT VALID")</f>
        <v>0</v>
      </c>
      <c r="AA202" s="31">
        <f t="shared" si="5"/>
        <v>0</v>
      </c>
    </row>
    <row r="203" spans="1:27" x14ac:dyDescent="0.25">
      <c r="A203" t="str">
        <f t="shared" ref="A203:A266" si="6">+K203&amp;C203</f>
        <v>1901968035</v>
      </c>
      <c r="B203">
        <v>194</v>
      </c>
      <c r="C203">
        <v>1901968035</v>
      </c>
      <c r="D203" t="s">
        <v>42</v>
      </c>
      <c r="E203" t="s">
        <v>43</v>
      </c>
      <c r="F203">
        <v>164650</v>
      </c>
      <c r="G203" s="2">
        <v>44109</v>
      </c>
      <c r="H203" s="3">
        <v>0.44883101851851853</v>
      </c>
      <c r="I203" t="s">
        <v>44</v>
      </c>
      <c r="J203">
        <v>-80933535301</v>
      </c>
      <c r="K203" s="4" t="s">
        <v>101</v>
      </c>
      <c r="N203" t="str">
        <f>IFERROR(IFERROR(VLOOKUP($A203,'K-NETT'!$A$1:$AF$37898,1,FALSE),VLOOKUP($A203,'K-Wallet'!$A$1:$M$5000,1,FALSE)),"NOT VALID")</f>
        <v>1901968035</v>
      </c>
      <c r="O203" t="str">
        <f>IFERROR(IFERROR(VLOOKUP($A203,'K-NETT'!$A$1:$AF$37898,11,FALSE),VLOOKUP($A203,'K-Wallet'!$A$1:$M$5000,0,FALSE)),"NOT VALID")</f>
        <v>CNE2010002916</v>
      </c>
      <c r="P203" t="str">
        <f>IFERROR(IFERROR(VLOOKUP($A203,'K-NETT'!$A$1:$AF$37898,14,FALSE),VLOOKUP($A203,'K-Wallet'!$A$1:$M$5000,8,FALSE)),"NOT VALID")</f>
        <v>IDBNID001153</v>
      </c>
      <c r="Q203" t="str">
        <f>IFERROR(IFERROR(VLOOKUP($A203,'K-NETT'!$A$1:$AF$37898,15,FALSE),VLOOKUP($A203,'K-Wallet'!$A$1:$M$5000,9,FALSE)),"NOT VALID")</f>
        <v>KUSLELA</v>
      </c>
      <c r="R203">
        <f>IFERROR(IFERROR(VLOOKUP($A203,'K-NETT'!$A$1:$AF$37898,16,FALSE),VLOOKUP($A203,'K-Wallet'!$A$1:$M$5000,0,FALSE)),"NOT VALID")</f>
        <v>150000</v>
      </c>
      <c r="S203">
        <f>IFERROR(IFERROR(VLOOKUP($A203,'K-NETT'!$A$1:$AF$37898,17,FALSE),VLOOKUP($A203,'K-Wallet'!$A$1:$M$5000,0,FALSE)),"NOT VALID")</f>
        <v>6650</v>
      </c>
      <c r="T203">
        <f>IFERROR(IFERROR(VLOOKUP($A203,'K-NETT'!$A$1:$AF$37898,18,FALSE),VLOOKUP($A203,'K-Wallet'!$A$1:$M$5000,0,FALSE)),"NOT VALID")</f>
        <v>8000</v>
      </c>
      <c r="U203">
        <f>IFERROR(IFERROR(VLOOKUP($A203,'K-NETT'!$A$1:$AF$37898,19,FALSE),VLOOKUP($A203,'K-Wallet'!$A$1:$M$5000,0,FALSE)),"NOT VALID")</f>
        <v>0</v>
      </c>
      <c r="V203">
        <f>IFERROR(IFERROR(VLOOKUP($A203,'K-NETT'!$A$1:$AF$37898,20,FALSE),VLOOKUP($A203,'K-Wallet'!$A$1:$M$5000,0,FALSE)),"NOT VALID")</f>
        <v>0</v>
      </c>
      <c r="W203">
        <f>IFERROR(IFERROR(VLOOKUP($A203,'K-NETT'!$A$1:$AF$37898,22,FALSE),VLOOKUP($A203,'K-Wallet'!$A$1:$M$5000,0,FALSE)),"NOT VALID")</f>
        <v>0</v>
      </c>
      <c r="X203">
        <f>IFERROR(IFERROR(VLOOKUP($A203,'K-NETT'!$A$1:$AF$37898,23,FALSE),VLOOKUP($A203,'K-Wallet'!$A$1:$M$5000,0,FALSE)),"NOT VALID")</f>
        <v>0</v>
      </c>
      <c r="Y203">
        <f>IFERROR(IFERROR(VLOOKUP($A203,'K-NETT'!$A$1:$AF$37898,26,FALSE),VLOOKUP($A203,'K-Wallet'!$A$1:$M$5000,0,FALSE)),"NOT VALID")</f>
        <v>164650</v>
      </c>
      <c r="Z203">
        <f>IFERROR(IFERROR(VLOOKUP($A203,'K-NETT'!$A$1:$AF$37898,30,FALSE),VLOOKUP($A203,'K-Wallet'!$A$1:$M$5000,11,FALSE)),"NOT VALID")</f>
        <v>0</v>
      </c>
      <c r="AA203" s="31">
        <f t="shared" ref="AA203:AA265" si="7">+F203-Y203</f>
        <v>0</v>
      </c>
    </row>
    <row r="204" spans="1:27" x14ac:dyDescent="0.25">
      <c r="A204" t="str">
        <f t="shared" si="6"/>
        <v>1649968857</v>
      </c>
      <c r="B204">
        <v>195</v>
      </c>
      <c r="C204">
        <v>1649968857</v>
      </c>
      <c r="D204" t="s">
        <v>42</v>
      </c>
      <c r="E204" t="s">
        <v>43</v>
      </c>
      <c r="F204">
        <v>276650</v>
      </c>
      <c r="G204" s="2">
        <v>44109</v>
      </c>
      <c r="H204" s="3">
        <v>0.45361111111111113</v>
      </c>
      <c r="I204" t="s">
        <v>44</v>
      </c>
      <c r="J204">
        <v>-80936148001</v>
      </c>
      <c r="K204" s="4" t="s">
        <v>101</v>
      </c>
      <c r="N204" t="str">
        <f>IFERROR(IFERROR(VLOOKUP($A204,'K-NETT'!$A$1:$AF$37898,1,FALSE),VLOOKUP($A204,'K-Wallet'!$A$1:$M$5000,1,FALSE)),"NOT VALID")</f>
        <v>1649968857</v>
      </c>
      <c r="O204" t="str">
        <f>IFERROR(IFERROR(VLOOKUP($A204,'K-NETT'!$A$1:$AF$37898,11,FALSE),VLOOKUP($A204,'K-Wallet'!$A$1:$M$5000,0,FALSE)),"NOT VALID")</f>
        <v>CNE2010002918</v>
      </c>
      <c r="P204" t="str">
        <f>IFERROR(IFERROR(VLOOKUP($A204,'K-NETT'!$A$1:$AF$37898,14,FALSE),VLOOKUP($A204,'K-Wallet'!$A$1:$M$5000,8,FALSE)),"NOT VALID")</f>
        <v>EID098926</v>
      </c>
      <c r="Q204" t="str">
        <f>IFERROR(IFERROR(VLOOKUP($A204,'K-NETT'!$A$1:$AF$37898,15,FALSE),VLOOKUP($A204,'K-Wallet'!$A$1:$M$5000,9,FALSE)),"NOT VALID")</f>
        <v>LISDAYANI</v>
      </c>
      <c r="R204">
        <f>IFERROR(IFERROR(VLOOKUP($A204,'K-NETT'!$A$1:$AF$37898,16,FALSE),VLOOKUP($A204,'K-Wallet'!$A$1:$M$5000,0,FALSE)),"NOT VALID")</f>
        <v>270000</v>
      </c>
      <c r="S204">
        <f>IFERROR(IFERROR(VLOOKUP($A204,'K-NETT'!$A$1:$AF$37898,17,FALSE),VLOOKUP($A204,'K-Wallet'!$A$1:$M$5000,0,FALSE)),"NOT VALID")</f>
        <v>6650</v>
      </c>
      <c r="T204">
        <f>IFERROR(IFERROR(VLOOKUP($A204,'K-NETT'!$A$1:$AF$37898,18,FALSE),VLOOKUP($A204,'K-Wallet'!$A$1:$M$5000,0,FALSE)),"NOT VALID")</f>
        <v>0</v>
      </c>
      <c r="U204">
        <f>IFERROR(IFERROR(VLOOKUP($A204,'K-NETT'!$A$1:$AF$37898,19,FALSE),VLOOKUP($A204,'K-Wallet'!$A$1:$M$5000,0,FALSE)),"NOT VALID")</f>
        <v>0</v>
      </c>
      <c r="V204">
        <f>IFERROR(IFERROR(VLOOKUP($A204,'K-NETT'!$A$1:$AF$37898,20,FALSE),VLOOKUP($A204,'K-Wallet'!$A$1:$M$5000,0,FALSE)),"NOT VALID")</f>
        <v>0</v>
      </c>
      <c r="W204">
        <f>IFERROR(IFERROR(VLOOKUP($A204,'K-NETT'!$A$1:$AF$37898,22,FALSE),VLOOKUP($A204,'K-Wallet'!$A$1:$M$5000,0,FALSE)),"NOT VALID")</f>
        <v>0</v>
      </c>
      <c r="X204">
        <f>IFERROR(IFERROR(VLOOKUP($A204,'K-NETT'!$A$1:$AF$37898,23,FALSE),VLOOKUP($A204,'K-Wallet'!$A$1:$M$5000,0,FALSE)),"NOT VALID")</f>
        <v>0</v>
      </c>
      <c r="Y204">
        <f>IFERROR(IFERROR(VLOOKUP($A204,'K-NETT'!$A$1:$AF$37898,26,FALSE),VLOOKUP($A204,'K-Wallet'!$A$1:$M$5000,0,FALSE)),"NOT VALID")</f>
        <v>276650</v>
      </c>
      <c r="Z204">
        <f>IFERROR(IFERROR(VLOOKUP($A204,'K-NETT'!$A$1:$AF$37898,30,FALSE),VLOOKUP($A204,'K-Wallet'!$A$1:$M$5000,11,FALSE)),"NOT VALID")</f>
        <v>0</v>
      </c>
      <c r="AA204" s="31">
        <f t="shared" si="7"/>
        <v>0</v>
      </c>
    </row>
    <row r="205" spans="1:27" x14ac:dyDescent="0.25">
      <c r="A205" t="str">
        <f t="shared" si="6"/>
        <v>1404868567</v>
      </c>
      <c r="B205">
        <v>196</v>
      </c>
      <c r="C205">
        <v>1404868567</v>
      </c>
      <c r="D205" t="s">
        <v>42</v>
      </c>
      <c r="E205" t="s">
        <v>43</v>
      </c>
      <c r="F205">
        <v>396650</v>
      </c>
      <c r="G205" s="2">
        <v>44109</v>
      </c>
      <c r="H205" s="3">
        <v>0.45524305555555555</v>
      </c>
      <c r="I205" t="s">
        <v>17144</v>
      </c>
      <c r="J205">
        <v>-80936878501</v>
      </c>
      <c r="K205" s="4" t="s">
        <v>101</v>
      </c>
      <c r="N205" t="str">
        <f>IFERROR(IFERROR(VLOOKUP($A205,'K-NETT'!$A$1:$AF$37898,1,FALSE),VLOOKUP($A205,'K-Wallet'!$A$1:$M$5000,1,FALSE)),"NOT VALID")</f>
        <v>1404868567</v>
      </c>
      <c r="O205" t="str">
        <f>IFERROR(IFERROR(VLOOKUP($A205,'K-NETT'!$A$1:$AF$37898,11,FALSE),VLOOKUP($A205,'K-Wallet'!$A$1:$M$5000,0,FALSE)),"NOT VALID")</f>
        <v>CNE2010002920</v>
      </c>
      <c r="P205" t="str">
        <f>IFERROR(IFERROR(VLOOKUP($A205,'K-NETT'!$A$1:$AF$37898,14,FALSE),VLOOKUP($A205,'K-Wallet'!$A$1:$M$5000,8,FALSE)),"NOT VALID")</f>
        <v>IDJTID029804</v>
      </c>
      <c r="Q205" t="str">
        <f>IFERROR(IFERROR(VLOOKUP($A205,'K-NETT'!$A$1:$AF$37898,15,FALSE),VLOOKUP($A205,'K-Wallet'!$A$1:$M$5000,9,FALSE)),"NOT VALID")</f>
        <v>MEILANI</v>
      </c>
      <c r="R205">
        <f>IFERROR(IFERROR(VLOOKUP($A205,'K-NETT'!$A$1:$AF$37898,16,FALSE),VLOOKUP($A205,'K-Wallet'!$A$1:$M$5000,0,FALSE)),"NOT VALID")</f>
        <v>360000</v>
      </c>
      <c r="S205">
        <f>IFERROR(IFERROR(VLOOKUP($A205,'K-NETT'!$A$1:$AF$37898,17,FALSE),VLOOKUP($A205,'K-Wallet'!$A$1:$M$5000,0,FALSE)),"NOT VALID")</f>
        <v>6650</v>
      </c>
      <c r="T205">
        <f>IFERROR(IFERROR(VLOOKUP($A205,'K-NETT'!$A$1:$AF$37898,18,FALSE),VLOOKUP($A205,'K-Wallet'!$A$1:$M$5000,0,FALSE)),"NOT VALID")</f>
        <v>30000</v>
      </c>
      <c r="U205">
        <f>IFERROR(IFERROR(VLOOKUP($A205,'K-NETT'!$A$1:$AF$37898,19,FALSE),VLOOKUP($A205,'K-Wallet'!$A$1:$M$5000,0,FALSE)),"NOT VALID")</f>
        <v>0</v>
      </c>
      <c r="V205">
        <f>IFERROR(IFERROR(VLOOKUP($A205,'K-NETT'!$A$1:$AF$37898,20,FALSE),VLOOKUP($A205,'K-Wallet'!$A$1:$M$5000,0,FALSE)),"NOT VALID")</f>
        <v>0</v>
      </c>
      <c r="W205">
        <f>IFERROR(IFERROR(VLOOKUP($A205,'K-NETT'!$A$1:$AF$37898,22,FALSE),VLOOKUP($A205,'K-Wallet'!$A$1:$M$5000,0,FALSE)),"NOT VALID")</f>
        <v>0</v>
      </c>
      <c r="X205">
        <f>IFERROR(IFERROR(VLOOKUP($A205,'K-NETT'!$A$1:$AF$37898,23,FALSE),VLOOKUP($A205,'K-Wallet'!$A$1:$M$5000,0,FALSE)),"NOT VALID")</f>
        <v>0</v>
      </c>
      <c r="Y205">
        <f>IFERROR(IFERROR(VLOOKUP($A205,'K-NETT'!$A$1:$AF$37898,26,FALSE),VLOOKUP($A205,'K-Wallet'!$A$1:$M$5000,0,FALSE)),"NOT VALID")</f>
        <v>396650</v>
      </c>
      <c r="Z205">
        <f>IFERROR(IFERROR(VLOOKUP($A205,'K-NETT'!$A$1:$AF$37898,30,FALSE),VLOOKUP($A205,'K-Wallet'!$A$1:$M$5000,11,FALSE)),"NOT VALID")</f>
        <v>0</v>
      </c>
      <c r="AA205" s="31">
        <f t="shared" si="7"/>
        <v>0</v>
      </c>
    </row>
    <row r="206" spans="1:27" x14ac:dyDescent="0.25">
      <c r="A206" t="str">
        <f t="shared" si="6"/>
        <v>1172078006</v>
      </c>
      <c r="B206">
        <v>197</v>
      </c>
      <c r="C206">
        <v>1172078006</v>
      </c>
      <c r="D206" t="s">
        <v>42</v>
      </c>
      <c r="E206" t="s">
        <v>43</v>
      </c>
      <c r="F206">
        <v>531650</v>
      </c>
      <c r="G206" s="2">
        <v>44109</v>
      </c>
      <c r="H206" s="3">
        <v>0.45778935185185188</v>
      </c>
      <c r="I206" t="s">
        <v>44</v>
      </c>
      <c r="J206">
        <v>-80938285601</v>
      </c>
      <c r="K206" s="4" t="s">
        <v>101</v>
      </c>
      <c r="N206" t="str">
        <f>IFERROR(IFERROR(VLOOKUP($A206,'K-NETT'!$A$1:$AF$37898,1,FALSE),VLOOKUP($A206,'K-Wallet'!$A$1:$M$5000,1,FALSE)),"NOT VALID")</f>
        <v>1172078006</v>
      </c>
      <c r="O206" t="str">
        <f>IFERROR(IFERROR(VLOOKUP($A206,'K-NETT'!$A$1:$AF$37898,11,FALSE),VLOOKUP($A206,'K-Wallet'!$A$1:$M$5000,0,FALSE)),"NOT VALID")</f>
        <v>CNE2010002923</v>
      </c>
      <c r="P206" t="str">
        <f>IFERROR(IFERROR(VLOOKUP($A206,'K-NETT'!$A$1:$AF$37898,14,FALSE),VLOOKUP($A206,'K-Wallet'!$A$1:$M$5000,8,FALSE)),"NOT VALID")</f>
        <v>IDKLADA02897</v>
      </c>
      <c r="Q206" t="str">
        <f>IFERROR(IFERROR(VLOOKUP($A206,'K-NETT'!$A$1:$AF$37898,15,FALSE),VLOOKUP($A206,'K-Wallet'!$A$1:$M$5000,9,FALSE)),"NOT VALID")</f>
        <v>SRI RAHAYU</v>
      </c>
      <c r="R206">
        <f>IFERROR(IFERROR(VLOOKUP($A206,'K-NETT'!$A$1:$AF$37898,16,FALSE),VLOOKUP($A206,'K-Wallet'!$A$1:$M$5000,0,FALSE)),"NOT VALID")</f>
        <v>525000</v>
      </c>
      <c r="S206">
        <f>IFERROR(IFERROR(VLOOKUP($A206,'K-NETT'!$A$1:$AF$37898,17,FALSE),VLOOKUP($A206,'K-Wallet'!$A$1:$M$5000,0,FALSE)),"NOT VALID")</f>
        <v>6650</v>
      </c>
      <c r="T206">
        <f>IFERROR(IFERROR(VLOOKUP($A206,'K-NETT'!$A$1:$AF$37898,18,FALSE),VLOOKUP($A206,'K-Wallet'!$A$1:$M$5000,0,FALSE)),"NOT VALID")</f>
        <v>0</v>
      </c>
      <c r="U206">
        <f>IFERROR(IFERROR(VLOOKUP($A206,'K-NETT'!$A$1:$AF$37898,19,FALSE),VLOOKUP($A206,'K-Wallet'!$A$1:$M$5000,0,FALSE)),"NOT VALID")</f>
        <v>0</v>
      </c>
      <c r="V206">
        <f>IFERROR(IFERROR(VLOOKUP($A206,'K-NETT'!$A$1:$AF$37898,20,FALSE),VLOOKUP($A206,'K-Wallet'!$A$1:$M$5000,0,FALSE)),"NOT VALID")</f>
        <v>0</v>
      </c>
      <c r="W206">
        <f>IFERROR(IFERROR(VLOOKUP($A206,'K-NETT'!$A$1:$AF$37898,22,FALSE),VLOOKUP($A206,'K-Wallet'!$A$1:$M$5000,0,FALSE)),"NOT VALID")</f>
        <v>0</v>
      </c>
      <c r="X206">
        <f>IFERROR(IFERROR(VLOOKUP($A206,'K-NETT'!$A$1:$AF$37898,23,FALSE),VLOOKUP($A206,'K-Wallet'!$A$1:$M$5000,0,FALSE)),"NOT VALID")</f>
        <v>0</v>
      </c>
      <c r="Y206">
        <f>IFERROR(IFERROR(VLOOKUP($A206,'K-NETT'!$A$1:$AF$37898,26,FALSE),VLOOKUP($A206,'K-Wallet'!$A$1:$M$5000,0,FALSE)),"NOT VALID")</f>
        <v>531650</v>
      </c>
      <c r="Z206">
        <f>IFERROR(IFERROR(VLOOKUP($A206,'K-NETT'!$A$1:$AF$37898,30,FALSE),VLOOKUP($A206,'K-Wallet'!$A$1:$M$5000,11,FALSE)),"NOT VALID")</f>
        <v>0</v>
      </c>
      <c r="AA206" s="31">
        <f t="shared" si="7"/>
        <v>0</v>
      </c>
    </row>
    <row r="207" spans="1:27" x14ac:dyDescent="0.25">
      <c r="A207" t="str">
        <f t="shared" si="6"/>
        <v>1384078482</v>
      </c>
      <c r="B207">
        <v>198</v>
      </c>
      <c r="C207">
        <v>1384078482</v>
      </c>
      <c r="D207" t="s">
        <v>42</v>
      </c>
      <c r="E207" t="s">
        <v>43</v>
      </c>
      <c r="F207">
        <v>514650</v>
      </c>
      <c r="G207" s="2">
        <v>44109</v>
      </c>
      <c r="H207" s="3">
        <v>0.45998842592592593</v>
      </c>
      <c r="I207" t="s">
        <v>44</v>
      </c>
      <c r="J207">
        <v>-80939413101</v>
      </c>
      <c r="K207" s="4" t="s">
        <v>101</v>
      </c>
      <c r="N207" t="str">
        <f>IFERROR(IFERROR(VLOOKUP($A207,'K-NETT'!$A$1:$AF$37898,1,FALSE),VLOOKUP($A207,'K-Wallet'!$A$1:$M$5000,1,FALSE)),"NOT VALID")</f>
        <v>1384078482</v>
      </c>
      <c r="O207" t="str">
        <f>IFERROR(IFERROR(VLOOKUP($A207,'K-NETT'!$A$1:$AF$37898,11,FALSE),VLOOKUP($A207,'K-Wallet'!$A$1:$M$5000,0,FALSE)),"NOT VALID")</f>
        <v>CNE2010002926</v>
      </c>
      <c r="P207" t="str">
        <f>IFERROR(IFERROR(VLOOKUP($A207,'K-NETT'!$A$1:$AF$37898,14,FALSE),VLOOKUP($A207,'K-Wallet'!$A$1:$M$5000,8,FALSE)),"NOT VALID")</f>
        <v>IDSPAAB42618</v>
      </c>
      <c r="Q207" t="str">
        <f>IFERROR(IFERROR(VLOOKUP($A207,'K-NETT'!$A$1:$AF$37898,15,FALSE),VLOOKUP($A207,'K-Wallet'!$A$1:$M$5000,9,FALSE)),"NOT VALID")</f>
        <v>HILWA SALAMI</v>
      </c>
      <c r="R207">
        <f>IFERROR(IFERROR(VLOOKUP($A207,'K-NETT'!$A$1:$AF$37898,16,FALSE),VLOOKUP($A207,'K-Wallet'!$A$1:$M$5000,0,FALSE)),"NOT VALID")</f>
        <v>500000</v>
      </c>
      <c r="S207">
        <f>IFERROR(IFERROR(VLOOKUP($A207,'K-NETT'!$A$1:$AF$37898,17,FALSE),VLOOKUP($A207,'K-Wallet'!$A$1:$M$5000,0,FALSE)),"NOT VALID")</f>
        <v>6650</v>
      </c>
      <c r="T207">
        <f>IFERROR(IFERROR(VLOOKUP($A207,'K-NETT'!$A$1:$AF$37898,18,FALSE),VLOOKUP($A207,'K-Wallet'!$A$1:$M$5000,0,FALSE)),"NOT VALID")</f>
        <v>8000</v>
      </c>
      <c r="U207">
        <f>IFERROR(IFERROR(VLOOKUP($A207,'K-NETT'!$A$1:$AF$37898,19,FALSE),VLOOKUP($A207,'K-Wallet'!$A$1:$M$5000,0,FALSE)),"NOT VALID")</f>
        <v>0</v>
      </c>
      <c r="V207">
        <f>IFERROR(IFERROR(VLOOKUP($A207,'K-NETT'!$A$1:$AF$37898,20,FALSE),VLOOKUP($A207,'K-Wallet'!$A$1:$M$5000,0,FALSE)),"NOT VALID")</f>
        <v>0</v>
      </c>
      <c r="W207">
        <f>IFERROR(IFERROR(VLOOKUP($A207,'K-NETT'!$A$1:$AF$37898,22,FALSE),VLOOKUP($A207,'K-Wallet'!$A$1:$M$5000,0,FALSE)),"NOT VALID")</f>
        <v>0</v>
      </c>
      <c r="X207">
        <f>IFERROR(IFERROR(VLOOKUP($A207,'K-NETT'!$A$1:$AF$37898,23,FALSE),VLOOKUP($A207,'K-Wallet'!$A$1:$M$5000,0,FALSE)),"NOT VALID")</f>
        <v>0</v>
      </c>
      <c r="Y207">
        <f>IFERROR(IFERROR(VLOOKUP($A207,'K-NETT'!$A$1:$AF$37898,26,FALSE),VLOOKUP($A207,'K-Wallet'!$A$1:$M$5000,0,FALSE)),"NOT VALID")</f>
        <v>514650</v>
      </c>
      <c r="Z207">
        <f>IFERROR(IFERROR(VLOOKUP($A207,'K-NETT'!$A$1:$AF$37898,30,FALSE),VLOOKUP($A207,'K-Wallet'!$A$1:$M$5000,11,FALSE)),"NOT VALID")</f>
        <v>0</v>
      </c>
      <c r="AA207" s="31">
        <f t="shared" si="7"/>
        <v>0</v>
      </c>
    </row>
    <row r="208" spans="1:27" x14ac:dyDescent="0.25">
      <c r="A208" t="str">
        <f t="shared" si="6"/>
        <v>1486078164</v>
      </c>
      <c r="B208">
        <v>199</v>
      </c>
      <c r="C208">
        <v>1486078164</v>
      </c>
      <c r="D208" t="s">
        <v>42</v>
      </c>
      <c r="E208" t="s">
        <v>43</v>
      </c>
      <c r="F208">
        <v>156650</v>
      </c>
      <c r="G208" s="2">
        <v>44109</v>
      </c>
      <c r="H208" s="3">
        <v>0.46222222222222226</v>
      </c>
      <c r="I208" t="s">
        <v>44</v>
      </c>
      <c r="J208">
        <v>-80940619001</v>
      </c>
      <c r="K208" s="4" t="s">
        <v>101</v>
      </c>
      <c r="N208" t="str">
        <f>IFERROR(IFERROR(VLOOKUP($A208,'K-NETT'!$A$1:$AF$37898,1,FALSE),VLOOKUP($A208,'K-Wallet'!$A$1:$M$5000,1,FALSE)),"NOT VALID")</f>
        <v>1486078164</v>
      </c>
      <c r="O208" t="str">
        <f>IFERROR(IFERROR(VLOOKUP($A208,'K-NETT'!$A$1:$AF$37898,11,FALSE),VLOOKUP($A208,'K-Wallet'!$A$1:$M$5000,0,FALSE)),"NOT VALID")</f>
        <v>CNE2010002928</v>
      </c>
      <c r="P208" t="str">
        <f>IFERROR(IFERROR(VLOOKUP($A208,'K-NETT'!$A$1:$AF$37898,14,FALSE),VLOOKUP($A208,'K-Wallet'!$A$1:$M$5000,8,FALSE)),"NOT VALID")</f>
        <v>IDKLADA04823</v>
      </c>
      <c r="Q208" t="str">
        <f>IFERROR(IFERROR(VLOOKUP($A208,'K-NETT'!$A$1:$AF$37898,15,FALSE),VLOOKUP($A208,'K-Wallet'!$A$1:$M$5000,9,FALSE)),"NOT VALID")</f>
        <v>YANSYAH, S.PD</v>
      </c>
      <c r="R208">
        <f>IFERROR(IFERROR(VLOOKUP($A208,'K-NETT'!$A$1:$AF$37898,16,FALSE),VLOOKUP($A208,'K-Wallet'!$A$1:$M$5000,0,FALSE)),"NOT VALID")</f>
        <v>150000</v>
      </c>
      <c r="S208">
        <f>IFERROR(IFERROR(VLOOKUP($A208,'K-NETT'!$A$1:$AF$37898,17,FALSE),VLOOKUP($A208,'K-Wallet'!$A$1:$M$5000,0,FALSE)),"NOT VALID")</f>
        <v>6650</v>
      </c>
      <c r="T208">
        <f>IFERROR(IFERROR(VLOOKUP($A208,'K-NETT'!$A$1:$AF$37898,18,FALSE),VLOOKUP($A208,'K-Wallet'!$A$1:$M$5000,0,FALSE)),"NOT VALID")</f>
        <v>0</v>
      </c>
      <c r="U208">
        <f>IFERROR(IFERROR(VLOOKUP($A208,'K-NETT'!$A$1:$AF$37898,19,FALSE),VLOOKUP($A208,'K-Wallet'!$A$1:$M$5000,0,FALSE)),"NOT VALID")</f>
        <v>0</v>
      </c>
      <c r="V208">
        <f>IFERROR(IFERROR(VLOOKUP($A208,'K-NETT'!$A$1:$AF$37898,20,FALSE),VLOOKUP($A208,'K-Wallet'!$A$1:$M$5000,0,FALSE)),"NOT VALID")</f>
        <v>0</v>
      </c>
      <c r="W208">
        <f>IFERROR(IFERROR(VLOOKUP($A208,'K-NETT'!$A$1:$AF$37898,22,FALSE),VLOOKUP($A208,'K-Wallet'!$A$1:$M$5000,0,FALSE)),"NOT VALID")</f>
        <v>0</v>
      </c>
      <c r="X208">
        <f>IFERROR(IFERROR(VLOOKUP($A208,'K-NETT'!$A$1:$AF$37898,23,FALSE),VLOOKUP($A208,'K-Wallet'!$A$1:$M$5000,0,FALSE)),"NOT VALID")</f>
        <v>0</v>
      </c>
      <c r="Y208">
        <f>IFERROR(IFERROR(VLOOKUP($A208,'K-NETT'!$A$1:$AF$37898,26,FALSE),VLOOKUP($A208,'K-Wallet'!$A$1:$M$5000,0,FALSE)),"NOT VALID")</f>
        <v>156650</v>
      </c>
      <c r="Z208">
        <f>IFERROR(IFERROR(VLOOKUP($A208,'K-NETT'!$A$1:$AF$37898,30,FALSE),VLOOKUP($A208,'K-Wallet'!$A$1:$M$5000,11,FALSE)),"NOT VALID")</f>
        <v>0</v>
      </c>
      <c r="AA208" s="31">
        <f t="shared" si="7"/>
        <v>0</v>
      </c>
    </row>
    <row r="209" spans="1:27" x14ac:dyDescent="0.25">
      <c r="A209" t="str">
        <f t="shared" si="6"/>
        <v>1970178886</v>
      </c>
      <c r="B209">
        <v>200</v>
      </c>
      <c r="C209">
        <v>1970178886</v>
      </c>
      <c r="D209" t="s">
        <v>42</v>
      </c>
      <c r="E209" t="s">
        <v>43</v>
      </c>
      <c r="F209">
        <v>634650</v>
      </c>
      <c r="G209" s="2">
        <v>44109</v>
      </c>
      <c r="H209" s="3">
        <v>0.46937500000000004</v>
      </c>
      <c r="I209" t="s">
        <v>44</v>
      </c>
      <c r="J209">
        <v>-80944427901</v>
      </c>
      <c r="K209" s="4" t="s">
        <v>101</v>
      </c>
      <c r="N209" t="str">
        <f>IFERROR(IFERROR(VLOOKUP($A209,'K-NETT'!$A$1:$AF$37898,1,FALSE),VLOOKUP($A209,'K-Wallet'!$A$1:$M$5000,1,FALSE)),"NOT VALID")</f>
        <v>1970178886</v>
      </c>
      <c r="O209" t="str">
        <f>IFERROR(IFERROR(VLOOKUP($A209,'K-NETT'!$A$1:$AF$37898,11,FALSE),VLOOKUP($A209,'K-Wallet'!$A$1:$M$5000,0,FALSE)),"NOT VALID")</f>
        <v>CNE2010002931</v>
      </c>
      <c r="P209" t="str">
        <f>IFERROR(IFERROR(VLOOKUP($A209,'K-NETT'!$A$1:$AF$37898,14,FALSE),VLOOKUP($A209,'K-Wallet'!$A$1:$M$5000,8,FALSE)),"NOT VALID")</f>
        <v>IDJHBFA13135</v>
      </c>
      <c r="Q209" t="str">
        <f>IFERROR(IFERROR(VLOOKUP($A209,'K-NETT'!$A$1:$AF$37898,15,FALSE),VLOOKUP($A209,'K-Wallet'!$A$1:$M$5000,9,FALSE)),"NOT VALID")</f>
        <v>IMMACULATA MEYLANY</v>
      </c>
      <c r="R209">
        <f>IFERROR(IFERROR(VLOOKUP($A209,'K-NETT'!$A$1:$AF$37898,16,FALSE),VLOOKUP($A209,'K-Wallet'!$A$1:$M$5000,0,FALSE)),"NOT VALID")</f>
        <v>610000</v>
      </c>
      <c r="S209">
        <f>IFERROR(IFERROR(VLOOKUP($A209,'K-NETT'!$A$1:$AF$37898,17,FALSE),VLOOKUP($A209,'K-Wallet'!$A$1:$M$5000,0,FALSE)),"NOT VALID")</f>
        <v>6650</v>
      </c>
      <c r="T209">
        <f>IFERROR(IFERROR(VLOOKUP($A209,'K-NETT'!$A$1:$AF$37898,18,FALSE),VLOOKUP($A209,'K-Wallet'!$A$1:$M$5000,0,FALSE)),"NOT VALID")</f>
        <v>18000</v>
      </c>
      <c r="U209">
        <f>IFERROR(IFERROR(VLOOKUP($A209,'K-NETT'!$A$1:$AF$37898,19,FALSE),VLOOKUP($A209,'K-Wallet'!$A$1:$M$5000,0,FALSE)),"NOT VALID")</f>
        <v>0</v>
      </c>
      <c r="V209">
        <f>IFERROR(IFERROR(VLOOKUP($A209,'K-NETT'!$A$1:$AF$37898,20,FALSE),VLOOKUP($A209,'K-Wallet'!$A$1:$M$5000,0,FALSE)),"NOT VALID")</f>
        <v>0</v>
      </c>
      <c r="W209">
        <f>IFERROR(IFERROR(VLOOKUP($A209,'K-NETT'!$A$1:$AF$37898,22,FALSE),VLOOKUP($A209,'K-Wallet'!$A$1:$M$5000,0,FALSE)),"NOT VALID")</f>
        <v>0</v>
      </c>
      <c r="X209">
        <f>IFERROR(IFERROR(VLOOKUP($A209,'K-NETT'!$A$1:$AF$37898,23,FALSE),VLOOKUP($A209,'K-Wallet'!$A$1:$M$5000,0,FALSE)),"NOT VALID")</f>
        <v>0</v>
      </c>
      <c r="Y209">
        <f>IFERROR(IFERROR(VLOOKUP($A209,'K-NETT'!$A$1:$AF$37898,26,FALSE),VLOOKUP($A209,'K-Wallet'!$A$1:$M$5000,0,FALSE)),"NOT VALID")</f>
        <v>634650</v>
      </c>
      <c r="Z209">
        <f>IFERROR(IFERROR(VLOOKUP($A209,'K-NETT'!$A$1:$AF$37898,30,FALSE),VLOOKUP($A209,'K-Wallet'!$A$1:$M$5000,11,FALSE)),"NOT VALID")</f>
        <v>0</v>
      </c>
      <c r="AA209" s="31">
        <f t="shared" si="7"/>
        <v>0</v>
      </c>
    </row>
    <row r="210" spans="1:27" x14ac:dyDescent="0.25">
      <c r="A210" t="str">
        <f t="shared" si="6"/>
        <v>1840278315</v>
      </c>
      <c r="B210">
        <v>201</v>
      </c>
      <c r="C210">
        <v>1840278315</v>
      </c>
      <c r="D210" t="s">
        <v>42</v>
      </c>
      <c r="E210" t="s">
        <v>43</v>
      </c>
      <c r="F210">
        <v>491650</v>
      </c>
      <c r="G210" s="2">
        <v>44109</v>
      </c>
      <c r="H210" s="3">
        <v>0.47868055555555555</v>
      </c>
      <c r="I210" t="s">
        <v>46</v>
      </c>
      <c r="J210">
        <v>-80949242001</v>
      </c>
      <c r="K210" s="4" t="s">
        <v>101</v>
      </c>
      <c r="N210" t="str">
        <f>IFERROR(IFERROR(VLOOKUP($A210,'K-NETT'!$A$1:$AF$37898,1,FALSE),VLOOKUP($A210,'K-Wallet'!$A$1:$M$5000,1,FALSE)),"NOT VALID")</f>
        <v>1840278315</v>
      </c>
      <c r="O210" t="str">
        <f>IFERROR(IFERROR(VLOOKUP($A210,'K-NETT'!$A$1:$AF$37898,11,FALSE),VLOOKUP($A210,'K-Wallet'!$A$1:$M$5000,0,FALSE)),"NOT VALID")</f>
        <v>CNE2010002936</v>
      </c>
      <c r="P210" t="str">
        <f>IFERROR(IFERROR(VLOOKUP($A210,'K-NETT'!$A$1:$AF$37898,14,FALSE),VLOOKUP($A210,'K-Wallet'!$A$1:$M$5000,8,FALSE)),"NOT VALID")</f>
        <v>IDSPAAB42354</v>
      </c>
      <c r="Q210" t="str">
        <f>IFERROR(IFERROR(VLOOKUP($A210,'K-NETT'!$A$1:$AF$37898,15,FALSE),VLOOKUP($A210,'K-Wallet'!$A$1:$M$5000,9,FALSE)),"NOT VALID")</f>
        <v>GREMY NOORSITA</v>
      </c>
      <c r="R210">
        <f>IFERROR(IFERROR(VLOOKUP($A210,'K-NETT'!$A$1:$AF$37898,16,FALSE),VLOOKUP($A210,'K-Wallet'!$A$1:$M$5000,0,FALSE)),"NOT VALID")</f>
        <v>475000</v>
      </c>
      <c r="S210">
        <f>IFERROR(IFERROR(VLOOKUP($A210,'K-NETT'!$A$1:$AF$37898,17,FALSE),VLOOKUP($A210,'K-Wallet'!$A$1:$M$5000,0,FALSE)),"NOT VALID")</f>
        <v>6650</v>
      </c>
      <c r="T210">
        <f>IFERROR(IFERROR(VLOOKUP($A210,'K-NETT'!$A$1:$AF$37898,18,FALSE),VLOOKUP($A210,'K-Wallet'!$A$1:$M$5000,0,FALSE)),"NOT VALID")</f>
        <v>10000</v>
      </c>
      <c r="U210">
        <f>IFERROR(IFERROR(VLOOKUP($A210,'K-NETT'!$A$1:$AF$37898,19,FALSE),VLOOKUP($A210,'K-Wallet'!$A$1:$M$5000,0,FALSE)),"NOT VALID")</f>
        <v>0</v>
      </c>
      <c r="V210">
        <f>IFERROR(IFERROR(VLOOKUP($A210,'K-NETT'!$A$1:$AF$37898,20,FALSE),VLOOKUP($A210,'K-Wallet'!$A$1:$M$5000,0,FALSE)),"NOT VALID")</f>
        <v>0</v>
      </c>
      <c r="W210">
        <f>IFERROR(IFERROR(VLOOKUP($A210,'K-NETT'!$A$1:$AF$37898,22,FALSE),VLOOKUP($A210,'K-Wallet'!$A$1:$M$5000,0,FALSE)),"NOT VALID")</f>
        <v>0</v>
      </c>
      <c r="X210">
        <f>IFERROR(IFERROR(VLOOKUP($A210,'K-NETT'!$A$1:$AF$37898,23,FALSE),VLOOKUP($A210,'K-Wallet'!$A$1:$M$5000,0,FALSE)),"NOT VALID")</f>
        <v>0</v>
      </c>
      <c r="Y210">
        <f>IFERROR(IFERROR(VLOOKUP($A210,'K-NETT'!$A$1:$AF$37898,26,FALSE),VLOOKUP($A210,'K-Wallet'!$A$1:$M$5000,0,FALSE)),"NOT VALID")</f>
        <v>491650</v>
      </c>
      <c r="Z210">
        <f>IFERROR(IFERROR(VLOOKUP($A210,'K-NETT'!$A$1:$AF$37898,30,FALSE),VLOOKUP($A210,'K-Wallet'!$A$1:$M$5000,11,FALSE)),"NOT VALID")</f>
        <v>0</v>
      </c>
      <c r="AA210" s="31">
        <f t="shared" si="7"/>
        <v>0</v>
      </c>
    </row>
    <row r="211" spans="1:27" x14ac:dyDescent="0.25">
      <c r="A211" t="str">
        <f t="shared" si="6"/>
        <v>1613378332</v>
      </c>
      <c r="B211">
        <v>202</v>
      </c>
      <c r="C211">
        <v>1613378332</v>
      </c>
      <c r="D211" t="s">
        <v>42</v>
      </c>
      <c r="E211" t="s">
        <v>43</v>
      </c>
      <c r="F211">
        <v>2616650</v>
      </c>
      <c r="G211" s="2">
        <v>44109</v>
      </c>
      <c r="H211" s="3">
        <v>0.49326388888888889</v>
      </c>
      <c r="I211" t="s">
        <v>44</v>
      </c>
      <c r="J211">
        <v>-80957207501</v>
      </c>
      <c r="K211" s="4" t="s">
        <v>101</v>
      </c>
      <c r="N211" t="str">
        <f>IFERROR(IFERROR(VLOOKUP($A211,'K-NETT'!$A$1:$AF$37898,1,FALSE),VLOOKUP($A211,'K-Wallet'!$A$1:$M$5000,1,FALSE)),"NOT VALID")</f>
        <v>1613378332</v>
      </c>
      <c r="O211" t="str">
        <f>IFERROR(IFERROR(VLOOKUP($A211,'K-NETT'!$A$1:$AF$37898,11,FALSE),VLOOKUP($A211,'K-Wallet'!$A$1:$M$5000,0,FALSE)),"NOT VALID")</f>
        <v>CNE2010002941</v>
      </c>
      <c r="P211" t="str">
        <f>IFERROR(IFERROR(VLOOKUP($A211,'K-NETT'!$A$1:$AF$37898,14,FALSE),VLOOKUP($A211,'K-Wallet'!$A$1:$M$5000,8,FALSE)),"NOT VALID")</f>
        <v>IDJTAXA06001</v>
      </c>
      <c r="Q211" t="str">
        <f>IFERROR(IFERROR(VLOOKUP($A211,'K-NETT'!$A$1:$AF$37898,15,FALSE),VLOOKUP($A211,'K-Wallet'!$A$1:$M$5000,9,FALSE)),"NOT VALID")</f>
        <v>WIDIAWATI</v>
      </c>
      <c r="R211">
        <f>IFERROR(IFERROR(VLOOKUP($A211,'K-NETT'!$A$1:$AF$37898,16,FALSE),VLOOKUP($A211,'K-Wallet'!$A$1:$M$5000,0,FALSE)),"NOT VALID")</f>
        <v>2600000</v>
      </c>
      <c r="S211">
        <f>IFERROR(IFERROR(VLOOKUP($A211,'K-NETT'!$A$1:$AF$37898,17,FALSE),VLOOKUP($A211,'K-Wallet'!$A$1:$M$5000,0,FALSE)),"NOT VALID")</f>
        <v>6650</v>
      </c>
      <c r="T211">
        <f>IFERROR(IFERROR(VLOOKUP($A211,'K-NETT'!$A$1:$AF$37898,18,FALSE),VLOOKUP($A211,'K-Wallet'!$A$1:$M$5000,0,FALSE)),"NOT VALID")</f>
        <v>10000</v>
      </c>
      <c r="U211">
        <f>IFERROR(IFERROR(VLOOKUP($A211,'K-NETT'!$A$1:$AF$37898,19,FALSE),VLOOKUP($A211,'K-Wallet'!$A$1:$M$5000,0,FALSE)),"NOT VALID")</f>
        <v>0</v>
      </c>
      <c r="V211">
        <f>IFERROR(IFERROR(VLOOKUP($A211,'K-NETT'!$A$1:$AF$37898,20,FALSE),VLOOKUP($A211,'K-Wallet'!$A$1:$M$5000,0,FALSE)),"NOT VALID")</f>
        <v>0</v>
      </c>
      <c r="W211">
        <f>IFERROR(IFERROR(VLOOKUP($A211,'K-NETT'!$A$1:$AF$37898,22,FALSE),VLOOKUP($A211,'K-Wallet'!$A$1:$M$5000,0,FALSE)),"NOT VALID")</f>
        <v>0</v>
      </c>
      <c r="X211">
        <f>IFERROR(IFERROR(VLOOKUP($A211,'K-NETT'!$A$1:$AF$37898,23,FALSE),VLOOKUP($A211,'K-Wallet'!$A$1:$M$5000,0,FALSE)),"NOT VALID")</f>
        <v>0</v>
      </c>
      <c r="Y211">
        <f>IFERROR(IFERROR(VLOOKUP($A211,'K-NETT'!$A$1:$AF$37898,26,FALSE),VLOOKUP($A211,'K-Wallet'!$A$1:$M$5000,0,FALSE)),"NOT VALID")</f>
        <v>2616650</v>
      </c>
      <c r="Z211">
        <f>IFERROR(IFERROR(VLOOKUP($A211,'K-NETT'!$A$1:$AF$37898,30,FALSE),VLOOKUP($A211,'K-Wallet'!$A$1:$M$5000,11,FALSE)),"NOT VALID")</f>
        <v>0</v>
      </c>
      <c r="AA211" s="31">
        <f t="shared" si="7"/>
        <v>0</v>
      </c>
    </row>
    <row r="212" spans="1:27" x14ac:dyDescent="0.25">
      <c r="A212" t="str">
        <f t="shared" si="6"/>
        <v>1068378649</v>
      </c>
      <c r="B212">
        <v>203</v>
      </c>
      <c r="C212">
        <v>1068378649</v>
      </c>
      <c r="D212" t="s">
        <v>42</v>
      </c>
      <c r="E212" t="s">
        <v>43</v>
      </c>
      <c r="F212">
        <v>1085650</v>
      </c>
      <c r="G212" s="2">
        <v>44109</v>
      </c>
      <c r="H212" s="3">
        <v>0.5007638888888889</v>
      </c>
      <c r="I212" t="s">
        <v>44</v>
      </c>
      <c r="J212">
        <v>-80961395001</v>
      </c>
      <c r="K212" s="4" t="s">
        <v>101</v>
      </c>
      <c r="N212" t="str">
        <f>IFERROR(IFERROR(VLOOKUP($A212,'K-NETT'!$A$1:$AF$37898,1,FALSE),VLOOKUP($A212,'K-Wallet'!$A$1:$M$5000,1,FALSE)),"NOT VALID")</f>
        <v>1068378649</v>
      </c>
      <c r="O212" t="str">
        <f>IFERROR(IFERROR(VLOOKUP($A212,'K-NETT'!$A$1:$AF$37898,11,FALSE),VLOOKUP($A212,'K-Wallet'!$A$1:$M$5000,0,FALSE)),"NOT VALID")</f>
        <v>CNE2010002948</v>
      </c>
      <c r="P212" t="str">
        <f>IFERROR(IFERROR(VLOOKUP($A212,'K-NETT'!$A$1:$AF$37898,14,FALSE),VLOOKUP($A212,'K-Wallet'!$A$1:$M$5000,8,FALSE)),"NOT VALID")</f>
        <v>IDJRBDA02052</v>
      </c>
      <c r="Q212" t="str">
        <f>IFERROR(IFERROR(VLOOKUP($A212,'K-NETT'!$A$1:$AF$37898,15,FALSE),VLOOKUP($A212,'K-Wallet'!$A$1:$M$5000,9,FALSE)),"NOT VALID")</f>
        <v>HERIE PRASETIYO</v>
      </c>
      <c r="R212">
        <f>IFERROR(IFERROR(VLOOKUP($A212,'K-NETT'!$A$1:$AF$37898,16,FALSE),VLOOKUP($A212,'K-Wallet'!$A$1:$M$5000,0,FALSE)),"NOT VALID")</f>
        <v>1050000</v>
      </c>
      <c r="S212">
        <f>IFERROR(IFERROR(VLOOKUP($A212,'K-NETT'!$A$1:$AF$37898,17,FALSE),VLOOKUP($A212,'K-Wallet'!$A$1:$M$5000,0,FALSE)),"NOT VALID")</f>
        <v>6650</v>
      </c>
      <c r="T212">
        <f>IFERROR(IFERROR(VLOOKUP($A212,'K-NETT'!$A$1:$AF$37898,18,FALSE),VLOOKUP($A212,'K-Wallet'!$A$1:$M$5000,0,FALSE)),"NOT VALID")</f>
        <v>29000</v>
      </c>
      <c r="U212">
        <f>IFERROR(IFERROR(VLOOKUP($A212,'K-NETT'!$A$1:$AF$37898,19,FALSE),VLOOKUP($A212,'K-Wallet'!$A$1:$M$5000,0,FALSE)),"NOT VALID")</f>
        <v>0</v>
      </c>
      <c r="V212">
        <f>IFERROR(IFERROR(VLOOKUP($A212,'K-NETT'!$A$1:$AF$37898,20,FALSE),VLOOKUP($A212,'K-Wallet'!$A$1:$M$5000,0,FALSE)),"NOT VALID")</f>
        <v>0</v>
      </c>
      <c r="W212">
        <f>IFERROR(IFERROR(VLOOKUP($A212,'K-NETT'!$A$1:$AF$37898,22,FALSE),VLOOKUP($A212,'K-Wallet'!$A$1:$M$5000,0,FALSE)),"NOT VALID")</f>
        <v>0</v>
      </c>
      <c r="X212">
        <f>IFERROR(IFERROR(VLOOKUP($A212,'K-NETT'!$A$1:$AF$37898,23,FALSE),VLOOKUP($A212,'K-Wallet'!$A$1:$M$5000,0,FALSE)),"NOT VALID")</f>
        <v>0</v>
      </c>
      <c r="Y212">
        <f>SUM(R212:X212)</f>
        <v>1085650</v>
      </c>
      <c r="Z212">
        <f>IFERROR(IFERROR(VLOOKUP($A212,'K-NETT'!$A$1:$AF$37898,30,FALSE),VLOOKUP($A212,'K-Wallet'!$A$1:$M$5000,11,FALSE)),"NOT VALID")</f>
        <v>0</v>
      </c>
      <c r="AA212" s="31">
        <f t="shared" si="7"/>
        <v>0</v>
      </c>
    </row>
    <row r="213" spans="1:27" x14ac:dyDescent="0.25">
      <c r="A213" t="str">
        <f t="shared" si="6"/>
        <v>1787168467</v>
      </c>
      <c r="B213">
        <v>204</v>
      </c>
      <c r="C213">
        <v>1787168467</v>
      </c>
      <c r="D213" t="s">
        <v>42</v>
      </c>
      <c r="E213" t="s">
        <v>43</v>
      </c>
      <c r="F213">
        <v>1259650</v>
      </c>
      <c r="G213" s="2">
        <v>44109</v>
      </c>
      <c r="H213" s="3">
        <v>0.50836805555555553</v>
      </c>
      <c r="I213" t="s">
        <v>1131</v>
      </c>
      <c r="J213">
        <v>-80965543501</v>
      </c>
      <c r="K213" s="4" t="s">
        <v>101</v>
      </c>
      <c r="N213" t="str">
        <f>IFERROR(IFERROR(VLOOKUP($A213,'K-NETT'!$A$1:$AF$37898,1,FALSE),VLOOKUP($A213,'K-Wallet'!$A$1:$M$5000,1,FALSE)),"NOT VALID")</f>
        <v>1787168467</v>
      </c>
      <c r="O213" t="str">
        <f>IFERROR(IFERROR(VLOOKUP($A213,'K-NETT'!$A$1:$AF$37898,11,FALSE),VLOOKUP($A213,'K-Wallet'!$A$1:$M$5000,0,FALSE)),"NOT VALID")</f>
        <v>CNE2010002952</v>
      </c>
      <c r="P213" t="str">
        <f>IFERROR(IFERROR(VLOOKUP($A213,'K-NETT'!$A$1:$AF$37898,14,FALSE),VLOOKUP($A213,'K-Wallet'!$A$1:$M$5000,8,FALSE)),"NOT VALID")</f>
        <v>IDJHID002870</v>
      </c>
      <c r="Q213" t="str">
        <f>IFERROR(IFERROR(VLOOKUP($A213,'K-NETT'!$A$1:$AF$37898,15,FALSE),VLOOKUP($A213,'K-Wallet'!$A$1:$M$5000,9,FALSE)),"NOT VALID")</f>
        <v>DIDIK SETYABUDI</v>
      </c>
      <c r="R213">
        <f>IFERROR(IFERROR(VLOOKUP($A213,'K-NETT'!$A$1:$AF$37898,16,FALSE),VLOOKUP($A213,'K-Wallet'!$A$1:$M$5000,0,FALSE)),"NOT VALID")</f>
        <v>1253000</v>
      </c>
      <c r="S213">
        <f>IFERROR(IFERROR(VLOOKUP($A213,'K-NETT'!$A$1:$AF$37898,17,FALSE),VLOOKUP($A213,'K-Wallet'!$A$1:$M$5000,0,FALSE)),"NOT VALID")</f>
        <v>6650</v>
      </c>
      <c r="T213">
        <f>IFERROR(IFERROR(VLOOKUP($A213,'K-NETT'!$A$1:$AF$37898,18,FALSE),VLOOKUP($A213,'K-Wallet'!$A$1:$M$5000,0,FALSE)),"NOT VALID")</f>
        <v>0</v>
      </c>
      <c r="U213">
        <f>IFERROR(IFERROR(VLOOKUP($A213,'K-NETT'!$A$1:$AF$37898,19,FALSE),VLOOKUP($A213,'K-Wallet'!$A$1:$M$5000,0,FALSE)),"NOT VALID")</f>
        <v>0</v>
      </c>
      <c r="V213">
        <f>IFERROR(IFERROR(VLOOKUP($A213,'K-NETT'!$A$1:$AF$37898,20,FALSE),VLOOKUP($A213,'K-Wallet'!$A$1:$M$5000,0,FALSE)),"NOT VALID")</f>
        <v>0</v>
      </c>
      <c r="W213">
        <f>IFERROR(IFERROR(VLOOKUP($A213,'K-NETT'!$A$1:$AF$37898,22,FALSE),VLOOKUP($A213,'K-Wallet'!$A$1:$M$5000,0,FALSE)),"NOT VALID")</f>
        <v>0</v>
      </c>
      <c r="X213">
        <f>IFERROR(IFERROR(VLOOKUP($A213,'K-NETT'!$A$1:$AF$37898,23,FALSE),VLOOKUP($A213,'K-Wallet'!$A$1:$M$5000,0,FALSE)),"NOT VALID")</f>
        <v>0</v>
      </c>
      <c r="Y213">
        <f>IFERROR(IFERROR(VLOOKUP($A213,'K-NETT'!$A$1:$AF$37898,26,FALSE),VLOOKUP($A213,'K-Wallet'!$A$1:$M$5000,0,FALSE)),"NOT VALID")</f>
        <v>1259650</v>
      </c>
      <c r="Z213">
        <f>IFERROR(IFERROR(VLOOKUP($A213,'K-NETT'!$A$1:$AF$37898,30,FALSE),VLOOKUP($A213,'K-Wallet'!$A$1:$M$5000,11,FALSE)),"NOT VALID")</f>
        <v>0</v>
      </c>
      <c r="AA213" s="31">
        <f t="shared" si="7"/>
        <v>0</v>
      </c>
    </row>
    <row r="214" spans="1:27" x14ac:dyDescent="0.25">
      <c r="A214" t="str">
        <f t="shared" si="6"/>
        <v>1231578176</v>
      </c>
      <c r="B214">
        <v>205</v>
      </c>
      <c r="C214">
        <v>1231578176</v>
      </c>
      <c r="D214" t="s">
        <v>42</v>
      </c>
      <c r="E214" t="s">
        <v>43</v>
      </c>
      <c r="F214">
        <v>56650</v>
      </c>
      <c r="G214" s="2">
        <v>44109</v>
      </c>
      <c r="H214" s="3">
        <v>0.51362268518518517</v>
      </c>
      <c r="I214" t="s">
        <v>44</v>
      </c>
      <c r="J214">
        <v>-80968441701</v>
      </c>
      <c r="K214" s="4" t="s">
        <v>101</v>
      </c>
      <c r="N214" t="str">
        <f>IFERROR(IFERROR(VLOOKUP($A214,'K-NETT'!$A$1:$AF$37898,1,FALSE),VLOOKUP($A214,'K-Wallet'!$A$1:$M$5000,1,FALSE)),"NOT VALID")</f>
        <v>1231578176</v>
      </c>
      <c r="O214" t="str">
        <f>IFERROR(IFERROR(VLOOKUP($A214,'K-NETT'!$A$1:$AF$37898,11,FALSE),VLOOKUP($A214,'K-Wallet'!$A$1:$M$5000,0,FALSE)),"NOT VALID")</f>
        <v>MME2010002954</v>
      </c>
      <c r="P214" t="str">
        <f>IFERROR(IFERROR(VLOOKUP($A214,'K-NETT'!$A$1:$AF$37898,14,FALSE),VLOOKUP($A214,'K-Wallet'!$A$1:$M$5000,8,FALSE)),"NOT VALID")</f>
        <v>IDJRAAA19962</v>
      </c>
      <c r="Q214" t="str">
        <f>IFERROR(IFERROR(VLOOKUP($A214,'K-NETT'!$A$1:$AF$37898,15,FALSE),VLOOKUP($A214,'K-Wallet'!$A$1:$M$5000,9,FALSE)),"NOT VALID")</f>
        <v>WINDRIATI</v>
      </c>
      <c r="R214">
        <f>IFERROR(IFERROR(VLOOKUP($A214,'K-NETT'!$A$1:$AF$37898,16,FALSE),VLOOKUP($A214,'K-Wallet'!$A$1:$M$5000,0,FALSE)),"NOT VALID")</f>
        <v>50000</v>
      </c>
      <c r="S214">
        <f>IFERROR(IFERROR(VLOOKUP($A214,'K-NETT'!$A$1:$AF$37898,17,FALSE),VLOOKUP($A214,'K-Wallet'!$A$1:$M$5000,0,FALSE)),"NOT VALID")</f>
        <v>6650</v>
      </c>
      <c r="T214">
        <f>IFERROR(IFERROR(VLOOKUP($A214,'K-NETT'!$A$1:$AF$37898,18,FALSE),VLOOKUP($A214,'K-Wallet'!$A$1:$M$5000,0,FALSE)),"NOT VALID")</f>
        <v>0</v>
      </c>
      <c r="U214">
        <f>IFERROR(IFERROR(VLOOKUP($A214,'K-NETT'!$A$1:$AF$37898,19,FALSE),VLOOKUP($A214,'K-Wallet'!$A$1:$M$5000,0,FALSE)),"NOT VALID")</f>
        <v>0</v>
      </c>
      <c r="V214">
        <f>IFERROR(IFERROR(VLOOKUP($A214,'K-NETT'!$A$1:$AF$37898,20,FALSE),VLOOKUP($A214,'K-Wallet'!$A$1:$M$5000,0,FALSE)),"NOT VALID")</f>
        <v>0</v>
      </c>
      <c r="W214">
        <f>IFERROR(IFERROR(VLOOKUP($A214,'K-NETT'!$A$1:$AF$37898,22,FALSE),VLOOKUP($A214,'K-Wallet'!$A$1:$M$5000,0,FALSE)),"NOT VALID")</f>
        <v>0</v>
      </c>
      <c r="X214">
        <f>IFERROR(IFERROR(VLOOKUP($A214,'K-NETT'!$A$1:$AF$37898,23,FALSE),VLOOKUP($A214,'K-Wallet'!$A$1:$M$5000,0,FALSE)),"NOT VALID")</f>
        <v>0</v>
      </c>
      <c r="Y214">
        <f>IFERROR(IFERROR(VLOOKUP($A214,'K-NETT'!$A$1:$AF$37898,26,FALSE),VLOOKUP($A214,'K-Wallet'!$A$1:$M$5000,0,FALSE)),"NOT VALID")</f>
        <v>56650</v>
      </c>
      <c r="Z214">
        <f>IFERROR(IFERROR(VLOOKUP($A214,'K-NETT'!$A$1:$AF$37898,30,FALSE),VLOOKUP($A214,'K-Wallet'!$A$1:$M$5000,11,FALSE)),"NOT VALID")</f>
        <v>0</v>
      </c>
      <c r="AA214" s="31">
        <f t="shared" si="7"/>
        <v>0</v>
      </c>
    </row>
    <row r="215" spans="1:27" x14ac:dyDescent="0.25">
      <c r="A215" t="str">
        <f t="shared" si="6"/>
        <v>1874578595</v>
      </c>
      <c r="B215">
        <v>206</v>
      </c>
      <c r="C215">
        <v>1874578595</v>
      </c>
      <c r="D215" t="s">
        <v>42</v>
      </c>
      <c r="E215" t="s">
        <v>43</v>
      </c>
      <c r="F215">
        <v>436650</v>
      </c>
      <c r="G215" s="2">
        <v>44109</v>
      </c>
      <c r="H215" s="3">
        <v>0.51851851851851849</v>
      </c>
      <c r="I215" t="s">
        <v>44</v>
      </c>
      <c r="J215">
        <v>-80971066401</v>
      </c>
      <c r="K215" s="4" t="s">
        <v>101</v>
      </c>
      <c r="N215" t="str">
        <f>IFERROR(IFERROR(VLOOKUP($A215,'K-NETT'!$A$1:$AF$37898,1,FALSE),VLOOKUP($A215,'K-Wallet'!$A$1:$M$5000,1,FALSE)),"NOT VALID")</f>
        <v>1874578595</v>
      </c>
      <c r="O215" t="str">
        <f>IFERROR(IFERROR(VLOOKUP($A215,'K-NETT'!$A$1:$AF$37898,11,FALSE),VLOOKUP($A215,'K-Wallet'!$A$1:$M$5000,0,FALSE)),"NOT VALID")</f>
        <v>CNE2010002957</v>
      </c>
      <c r="P215" t="str">
        <f>IFERROR(IFERROR(VLOOKUP($A215,'K-NETT'!$A$1:$AF$37898,14,FALSE),VLOOKUP($A215,'K-Wallet'!$A$1:$M$5000,8,FALSE)),"NOT VALID")</f>
        <v>IDJRARA02022</v>
      </c>
      <c r="Q215" t="str">
        <f>IFERROR(IFERROR(VLOOKUP($A215,'K-NETT'!$A$1:$AF$37898,15,FALSE),VLOOKUP($A215,'K-Wallet'!$A$1:$M$5000,9,FALSE)),"NOT VALID")</f>
        <v>THERESIA SRI LESTARI</v>
      </c>
      <c r="R215">
        <f>IFERROR(IFERROR(VLOOKUP($A215,'K-NETT'!$A$1:$AF$37898,16,FALSE),VLOOKUP($A215,'K-Wallet'!$A$1:$M$5000,0,FALSE)),"NOT VALID")</f>
        <v>430000</v>
      </c>
      <c r="S215">
        <f>IFERROR(IFERROR(VLOOKUP($A215,'K-NETT'!$A$1:$AF$37898,17,FALSE),VLOOKUP($A215,'K-Wallet'!$A$1:$M$5000,0,FALSE)),"NOT VALID")</f>
        <v>6650</v>
      </c>
      <c r="T215">
        <f>IFERROR(IFERROR(VLOOKUP($A215,'K-NETT'!$A$1:$AF$37898,18,FALSE),VLOOKUP($A215,'K-Wallet'!$A$1:$M$5000,0,FALSE)),"NOT VALID")</f>
        <v>0</v>
      </c>
      <c r="U215">
        <f>IFERROR(IFERROR(VLOOKUP($A215,'K-NETT'!$A$1:$AF$37898,19,FALSE),VLOOKUP($A215,'K-Wallet'!$A$1:$M$5000,0,FALSE)),"NOT VALID")</f>
        <v>0</v>
      </c>
      <c r="V215">
        <f>IFERROR(IFERROR(VLOOKUP($A215,'K-NETT'!$A$1:$AF$37898,20,FALSE),VLOOKUP($A215,'K-Wallet'!$A$1:$M$5000,0,FALSE)),"NOT VALID")</f>
        <v>0</v>
      </c>
      <c r="W215">
        <f>IFERROR(IFERROR(VLOOKUP($A215,'K-NETT'!$A$1:$AF$37898,22,FALSE),VLOOKUP($A215,'K-Wallet'!$A$1:$M$5000,0,FALSE)),"NOT VALID")</f>
        <v>0</v>
      </c>
      <c r="X215">
        <f>IFERROR(IFERROR(VLOOKUP($A215,'K-NETT'!$A$1:$AF$37898,23,FALSE),VLOOKUP($A215,'K-Wallet'!$A$1:$M$5000,0,FALSE)),"NOT VALID")</f>
        <v>0</v>
      </c>
      <c r="Y215">
        <f>IFERROR(IFERROR(VLOOKUP($A215,'K-NETT'!$A$1:$AF$37898,26,FALSE),VLOOKUP($A215,'K-Wallet'!$A$1:$M$5000,0,FALSE)),"NOT VALID")</f>
        <v>436650</v>
      </c>
      <c r="Z215">
        <f>IFERROR(IFERROR(VLOOKUP($A215,'K-NETT'!$A$1:$AF$37898,30,FALSE),VLOOKUP($A215,'K-Wallet'!$A$1:$M$5000,11,FALSE)),"NOT VALID")</f>
        <v>0</v>
      </c>
      <c r="AA215" s="31">
        <f t="shared" si="7"/>
        <v>0</v>
      </c>
    </row>
    <row r="216" spans="1:27" x14ac:dyDescent="0.25">
      <c r="A216" t="str">
        <f t="shared" si="6"/>
        <v>1756578724</v>
      </c>
      <c r="B216">
        <v>207</v>
      </c>
      <c r="C216">
        <v>1756578724</v>
      </c>
      <c r="D216" t="s">
        <v>42</v>
      </c>
      <c r="E216" t="s">
        <v>43</v>
      </c>
      <c r="F216">
        <v>1254650</v>
      </c>
      <c r="G216" s="2">
        <v>44109</v>
      </c>
      <c r="H216" s="3">
        <v>0.52050925925925928</v>
      </c>
      <c r="I216" t="s">
        <v>44</v>
      </c>
      <c r="J216">
        <v>-80972070601</v>
      </c>
      <c r="K216" s="4" t="s">
        <v>101</v>
      </c>
      <c r="N216" t="str">
        <f>IFERROR(IFERROR(VLOOKUP($A216,'K-NETT'!$A$1:$AF$37898,1,FALSE),VLOOKUP($A216,'K-Wallet'!$A$1:$M$5000,1,FALSE)),"NOT VALID")</f>
        <v>1756578724</v>
      </c>
      <c r="O216" t="str">
        <f>IFERROR(IFERROR(VLOOKUP($A216,'K-NETT'!$A$1:$AF$37898,11,FALSE),VLOOKUP($A216,'K-Wallet'!$A$1:$M$5000,0,FALSE)),"NOT VALID")</f>
        <v>CNE2010002958</v>
      </c>
      <c r="P216" t="str">
        <f>IFERROR(IFERROR(VLOOKUP($A216,'K-NETT'!$A$1:$AF$37898,14,FALSE),VLOOKUP($A216,'K-Wallet'!$A$1:$M$5000,8,FALSE)),"NOT VALID")</f>
        <v>IDSPAAB40357</v>
      </c>
      <c r="Q216" t="str">
        <f>IFERROR(IFERROR(VLOOKUP($A216,'K-NETT'!$A$1:$AF$37898,15,FALSE),VLOOKUP($A216,'K-Wallet'!$A$1:$M$5000,9,FALSE)),"NOT VALID")</f>
        <v>YANTI</v>
      </c>
      <c r="R216">
        <f>IFERROR(IFERROR(VLOOKUP($A216,'K-NETT'!$A$1:$AF$37898,16,FALSE),VLOOKUP($A216,'K-Wallet'!$A$1:$M$5000,0,FALSE)),"NOT VALID")</f>
        <v>1240000</v>
      </c>
      <c r="S216">
        <f>IFERROR(IFERROR(VLOOKUP($A216,'K-NETT'!$A$1:$AF$37898,17,FALSE),VLOOKUP($A216,'K-Wallet'!$A$1:$M$5000,0,FALSE)),"NOT VALID")</f>
        <v>6650</v>
      </c>
      <c r="T216">
        <f>IFERROR(IFERROR(VLOOKUP($A216,'K-NETT'!$A$1:$AF$37898,18,FALSE),VLOOKUP($A216,'K-Wallet'!$A$1:$M$5000,0,FALSE)),"NOT VALID")</f>
        <v>8000</v>
      </c>
      <c r="U216">
        <f>IFERROR(IFERROR(VLOOKUP($A216,'K-NETT'!$A$1:$AF$37898,19,FALSE),VLOOKUP($A216,'K-Wallet'!$A$1:$M$5000,0,FALSE)),"NOT VALID")</f>
        <v>0</v>
      </c>
      <c r="V216">
        <f>IFERROR(IFERROR(VLOOKUP($A216,'K-NETT'!$A$1:$AF$37898,20,FALSE),VLOOKUP($A216,'K-Wallet'!$A$1:$M$5000,0,FALSE)),"NOT VALID")</f>
        <v>0</v>
      </c>
      <c r="W216">
        <f>IFERROR(IFERROR(VLOOKUP($A216,'K-NETT'!$A$1:$AF$37898,22,FALSE),VLOOKUP($A216,'K-Wallet'!$A$1:$M$5000,0,FALSE)),"NOT VALID")</f>
        <v>0</v>
      </c>
      <c r="X216">
        <f>IFERROR(IFERROR(VLOOKUP($A216,'K-NETT'!$A$1:$AF$37898,23,FALSE),VLOOKUP($A216,'K-Wallet'!$A$1:$M$5000,0,FALSE)),"NOT VALID")</f>
        <v>0</v>
      </c>
      <c r="Y216">
        <f>IFERROR(IFERROR(VLOOKUP($A216,'K-NETT'!$A$1:$AF$37898,26,FALSE),VLOOKUP($A216,'K-Wallet'!$A$1:$M$5000,0,FALSE)),"NOT VALID")</f>
        <v>1254650</v>
      </c>
      <c r="Z216">
        <f>IFERROR(IFERROR(VLOOKUP($A216,'K-NETT'!$A$1:$AF$37898,30,FALSE),VLOOKUP($A216,'K-Wallet'!$A$1:$M$5000,11,FALSE)),"NOT VALID")</f>
        <v>0</v>
      </c>
      <c r="AA216" s="31">
        <f t="shared" si="7"/>
        <v>0</v>
      </c>
    </row>
    <row r="217" spans="1:27" x14ac:dyDescent="0.25">
      <c r="A217" t="str">
        <f t="shared" si="6"/>
        <v>1435578889</v>
      </c>
      <c r="B217">
        <v>208</v>
      </c>
      <c r="C217">
        <v>1435578889</v>
      </c>
      <c r="D217" t="s">
        <v>42</v>
      </c>
      <c r="E217" t="s">
        <v>43</v>
      </c>
      <c r="F217">
        <v>126650</v>
      </c>
      <c r="G217" s="2">
        <v>44109</v>
      </c>
      <c r="H217" s="3">
        <v>0.52127314814814818</v>
      </c>
      <c r="I217" t="s">
        <v>17128</v>
      </c>
      <c r="J217">
        <v>-80972465301</v>
      </c>
      <c r="K217" s="4" t="s">
        <v>101</v>
      </c>
      <c r="N217" t="str">
        <f>IFERROR(IFERROR(VLOOKUP($A217,'K-NETT'!$A$1:$AF$37898,1,FALSE),VLOOKUP($A217,'K-Wallet'!$A$1:$M$5000,1,FALSE)),"NOT VALID")</f>
        <v>1435578889</v>
      </c>
      <c r="O217" t="str">
        <f>IFERROR(IFERROR(VLOOKUP($A217,'K-NETT'!$A$1:$AF$37898,11,FALSE),VLOOKUP($A217,'K-Wallet'!$A$1:$M$5000,0,FALSE)),"NOT VALID")</f>
        <v>CNE2010002959</v>
      </c>
      <c r="P217" t="str">
        <f>IFERROR(IFERROR(VLOOKUP($A217,'K-NETT'!$A$1:$AF$37898,14,FALSE),VLOOKUP($A217,'K-Wallet'!$A$1:$M$5000,8,FALSE)),"NOT VALID")</f>
        <v>EID1034653</v>
      </c>
      <c r="Q217" t="str">
        <f>IFERROR(IFERROR(VLOOKUP($A217,'K-NETT'!$A$1:$AF$37898,15,FALSE),VLOOKUP($A217,'K-Wallet'!$A$1:$M$5000,9,FALSE)),"NOT VALID")</f>
        <v>HIDAYAT ILAHI</v>
      </c>
      <c r="R217">
        <f>IFERROR(IFERROR(VLOOKUP($A217,'K-NETT'!$A$1:$AF$37898,16,FALSE),VLOOKUP($A217,'K-Wallet'!$A$1:$M$5000,0,FALSE)),"NOT VALID")</f>
        <v>120000</v>
      </c>
      <c r="S217">
        <f>IFERROR(IFERROR(VLOOKUP($A217,'K-NETT'!$A$1:$AF$37898,17,FALSE),VLOOKUP($A217,'K-Wallet'!$A$1:$M$5000,0,FALSE)),"NOT VALID")</f>
        <v>6650</v>
      </c>
      <c r="T217">
        <f>IFERROR(IFERROR(VLOOKUP($A217,'K-NETT'!$A$1:$AF$37898,18,FALSE),VLOOKUP($A217,'K-Wallet'!$A$1:$M$5000,0,FALSE)),"NOT VALID")</f>
        <v>0</v>
      </c>
      <c r="U217">
        <f>IFERROR(IFERROR(VLOOKUP($A217,'K-NETT'!$A$1:$AF$37898,19,FALSE),VLOOKUP($A217,'K-Wallet'!$A$1:$M$5000,0,FALSE)),"NOT VALID")</f>
        <v>0</v>
      </c>
      <c r="V217">
        <f>IFERROR(IFERROR(VLOOKUP($A217,'K-NETT'!$A$1:$AF$37898,20,FALSE),VLOOKUP($A217,'K-Wallet'!$A$1:$M$5000,0,FALSE)),"NOT VALID")</f>
        <v>0</v>
      </c>
      <c r="W217">
        <f>IFERROR(IFERROR(VLOOKUP($A217,'K-NETT'!$A$1:$AF$37898,22,FALSE),VLOOKUP($A217,'K-Wallet'!$A$1:$M$5000,0,FALSE)),"NOT VALID")</f>
        <v>0</v>
      </c>
      <c r="X217">
        <f>IFERROR(IFERROR(VLOOKUP($A217,'K-NETT'!$A$1:$AF$37898,23,FALSE),VLOOKUP($A217,'K-Wallet'!$A$1:$M$5000,0,FALSE)),"NOT VALID")</f>
        <v>0</v>
      </c>
      <c r="Y217">
        <f>IFERROR(IFERROR(VLOOKUP($A217,'K-NETT'!$A$1:$AF$37898,26,FALSE),VLOOKUP($A217,'K-Wallet'!$A$1:$M$5000,0,FALSE)),"NOT VALID")</f>
        <v>126650</v>
      </c>
      <c r="Z217">
        <f>IFERROR(IFERROR(VLOOKUP($A217,'K-NETT'!$A$1:$AF$37898,30,FALSE),VLOOKUP($A217,'K-Wallet'!$A$1:$M$5000,11,FALSE)),"NOT VALID")</f>
        <v>0</v>
      </c>
      <c r="AA217" s="31">
        <f t="shared" si="7"/>
        <v>0</v>
      </c>
    </row>
    <row r="218" spans="1:27" x14ac:dyDescent="0.25">
      <c r="A218" t="str">
        <f t="shared" si="6"/>
        <v>1189578231</v>
      </c>
      <c r="B218">
        <v>209</v>
      </c>
      <c r="C218">
        <v>1189578231</v>
      </c>
      <c r="D218" t="s">
        <v>42</v>
      </c>
      <c r="E218" t="s">
        <v>43</v>
      </c>
      <c r="F218">
        <v>956650</v>
      </c>
      <c r="G218" s="2">
        <v>44109</v>
      </c>
      <c r="H218" s="3">
        <v>0.52853009259259254</v>
      </c>
      <c r="I218" t="s">
        <v>1664</v>
      </c>
      <c r="J218">
        <v>-80976309801</v>
      </c>
      <c r="K218" s="4" t="s">
        <v>101</v>
      </c>
      <c r="N218" t="str">
        <f>IFERROR(IFERROR(VLOOKUP($A218,'K-NETT'!$A$1:$AF$37898,1,FALSE),VLOOKUP($A218,'K-Wallet'!$A$1:$M$5000,1,FALSE)),"NOT VALID")</f>
        <v>1189578231</v>
      </c>
      <c r="O218" t="str">
        <f>IFERROR(IFERROR(VLOOKUP($A218,'K-NETT'!$A$1:$AF$37898,11,FALSE),VLOOKUP($A218,'K-Wallet'!$A$1:$M$5000,0,FALSE)),"NOT VALID")</f>
        <v>CNE2010002966</v>
      </c>
      <c r="P218" t="str">
        <f>IFERROR(IFERROR(VLOOKUP($A218,'K-NETT'!$A$1:$AF$37898,14,FALSE),VLOOKUP($A218,'K-Wallet'!$A$1:$M$5000,8,FALSE)),"NOT VALID")</f>
        <v>IDKLADA04829</v>
      </c>
      <c r="Q218" t="str">
        <f>IFERROR(IFERROR(VLOOKUP($A218,'K-NETT'!$A$1:$AF$37898,15,FALSE),VLOOKUP($A218,'K-Wallet'!$A$1:$M$5000,9,FALSE)),"NOT VALID")</f>
        <v>HJ.RASMIATI</v>
      </c>
      <c r="R218">
        <f>IFERROR(IFERROR(VLOOKUP($A218,'K-NETT'!$A$1:$AF$37898,16,FALSE),VLOOKUP($A218,'K-Wallet'!$A$1:$M$5000,0,FALSE)),"NOT VALID")</f>
        <v>950000</v>
      </c>
      <c r="S218">
        <f>IFERROR(IFERROR(VLOOKUP($A218,'K-NETT'!$A$1:$AF$37898,17,FALSE),VLOOKUP($A218,'K-Wallet'!$A$1:$M$5000,0,FALSE)),"NOT VALID")</f>
        <v>6650</v>
      </c>
      <c r="T218">
        <f>IFERROR(IFERROR(VLOOKUP($A218,'K-NETT'!$A$1:$AF$37898,18,FALSE),VLOOKUP($A218,'K-Wallet'!$A$1:$M$5000,0,FALSE)),"NOT VALID")</f>
        <v>0</v>
      </c>
      <c r="U218">
        <f>IFERROR(IFERROR(VLOOKUP($A218,'K-NETT'!$A$1:$AF$37898,19,FALSE),VLOOKUP($A218,'K-Wallet'!$A$1:$M$5000,0,FALSE)),"NOT VALID")</f>
        <v>0</v>
      </c>
      <c r="V218">
        <f>IFERROR(IFERROR(VLOOKUP($A218,'K-NETT'!$A$1:$AF$37898,20,FALSE),VLOOKUP($A218,'K-Wallet'!$A$1:$M$5000,0,FALSE)),"NOT VALID")</f>
        <v>0</v>
      </c>
      <c r="W218">
        <f>IFERROR(IFERROR(VLOOKUP($A218,'K-NETT'!$A$1:$AF$37898,22,FALSE),VLOOKUP($A218,'K-Wallet'!$A$1:$M$5000,0,FALSE)),"NOT VALID")</f>
        <v>0</v>
      </c>
      <c r="X218">
        <f>IFERROR(IFERROR(VLOOKUP($A218,'K-NETT'!$A$1:$AF$37898,23,FALSE),VLOOKUP($A218,'K-Wallet'!$A$1:$M$5000,0,FALSE)),"NOT VALID")</f>
        <v>0</v>
      </c>
      <c r="Y218">
        <f>IFERROR(IFERROR(VLOOKUP($A218,'K-NETT'!$A$1:$AF$37898,26,FALSE),VLOOKUP($A218,'K-Wallet'!$A$1:$M$5000,0,FALSE)),"NOT VALID")</f>
        <v>956650</v>
      </c>
      <c r="Z218">
        <f>IFERROR(IFERROR(VLOOKUP($A218,'K-NETT'!$A$1:$AF$37898,30,FALSE),VLOOKUP($A218,'K-Wallet'!$A$1:$M$5000,11,FALSE)),"NOT VALID")</f>
        <v>0</v>
      </c>
      <c r="AA218" s="31">
        <f t="shared" si="7"/>
        <v>0</v>
      </c>
    </row>
    <row r="219" spans="1:27" x14ac:dyDescent="0.25">
      <c r="A219" t="str">
        <f t="shared" si="6"/>
        <v>1740878037</v>
      </c>
      <c r="B219">
        <v>210</v>
      </c>
      <c r="C219">
        <v>1740878037</v>
      </c>
      <c r="D219" t="s">
        <v>42</v>
      </c>
      <c r="E219" t="s">
        <v>43</v>
      </c>
      <c r="F219">
        <v>506650</v>
      </c>
      <c r="G219" s="2">
        <v>44109</v>
      </c>
      <c r="H219" s="3">
        <v>0.54805555555555552</v>
      </c>
      <c r="I219" t="s">
        <v>1132</v>
      </c>
      <c r="J219">
        <v>-80986355901</v>
      </c>
      <c r="K219" s="4" t="s">
        <v>101</v>
      </c>
      <c r="N219" t="str">
        <f>IFERROR(IFERROR(VLOOKUP($A219,'K-NETT'!$A$1:$AF$37898,1,FALSE),VLOOKUP($A219,'K-Wallet'!$A$1:$M$5000,1,FALSE)),"NOT VALID")</f>
        <v>1740878037</v>
      </c>
      <c r="O219" t="str">
        <f>IFERROR(IFERROR(VLOOKUP($A219,'K-NETT'!$A$1:$AF$37898,11,FALSE),VLOOKUP($A219,'K-Wallet'!$A$1:$M$5000,0,FALSE)),"NOT VALID")</f>
        <v>CNE2010002979</v>
      </c>
      <c r="P219" t="str">
        <f>IFERROR(IFERROR(VLOOKUP($A219,'K-NETT'!$A$1:$AF$37898,14,FALSE),VLOOKUP($A219,'K-Wallet'!$A$1:$M$5000,8,FALSE)),"NOT VALID")</f>
        <v>IDKLID000142</v>
      </c>
      <c r="Q219" t="str">
        <f>IFERROR(IFERROR(VLOOKUP($A219,'K-NETT'!$A$1:$AF$37898,15,FALSE),VLOOKUP($A219,'K-Wallet'!$A$1:$M$5000,9,FALSE)),"NOT VALID")</f>
        <v>ARIF SETIAWAN</v>
      </c>
      <c r="R219">
        <f>IFERROR(IFERROR(VLOOKUP($A219,'K-NETT'!$A$1:$AF$37898,16,FALSE),VLOOKUP($A219,'K-Wallet'!$A$1:$M$5000,0,FALSE)),"NOT VALID")</f>
        <v>500000</v>
      </c>
      <c r="S219">
        <f>IFERROR(IFERROR(VLOOKUP($A219,'K-NETT'!$A$1:$AF$37898,17,FALSE),VLOOKUP($A219,'K-Wallet'!$A$1:$M$5000,0,FALSE)),"NOT VALID")</f>
        <v>6650</v>
      </c>
      <c r="T219">
        <f>IFERROR(IFERROR(VLOOKUP($A219,'K-NETT'!$A$1:$AF$37898,18,FALSE),VLOOKUP($A219,'K-Wallet'!$A$1:$M$5000,0,FALSE)),"NOT VALID")</f>
        <v>0</v>
      </c>
      <c r="U219">
        <f>IFERROR(IFERROR(VLOOKUP($A219,'K-NETT'!$A$1:$AF$37898,19,FALSE),VLOOKUP($A219,'K-Wallet'!$A$1:$M$5000,0,FALSE)),"NOT VALID")</f>
        <v>0</v>
      </c>
      <c r="V219">
        <f>IFERROR(IFERROR(VLOOKUP($A219,'K-NETT'!$A$1:$AF$37898,20,FALSE),VLOOKUP($A219,'K-Wallet'!$A$1:$M$5000,0,FALSE)),"NOT VALID")</f>
        <v>0</v>
      </c>
      <c r="W219">
        <f>IFERROR(IFERROR(VLOOKUP($A219,'K-NETT'!$A$1:$AF$37898,22,FALSE),VLOOKUP($A219,'K-Wallet'!$A$1:$M$5000,0,FALSE)),"NOT VALID")</f>
        <v>0</v>
      </c>
      <c r="X219">
        <f>IFERROR(IFERROR(VLOOKUP($A219,'K-NETT'!$A$1:$AF$37898,23,FALSE),VLOOKUP($A219,'K-Wallet'!$A$1:$M$5000,0,FALSE)),"NOT VALID")</f>
        <v>0</v>
      </c>
      <c r="Y219">
        <f>IFERROR(IFERROR(VLOOKUP($A219,'K-NETT'!$A$1:$AF$37898,26,FALSE),VLOOKUP($A219,'K-Wallet'!$A$1:$M$5000,0,FALSE)),"NOT VALID")</f>
        <v>506650</v>
      </c>
      <c r="Z219">
        <f>IFERROR(IFERROR(VLOOKUP($A219,'K-NETT'!$A$1:$AF$37898,30,FALSE),VLOOKUP($A219,'K-Wallet'!$A$1:$M$5000,11,FALSE)),"NOT VALID")</f>
        <v>0</v>
      </c>
      <c r="AA219" s="31">
        <f t="shared" si="7"/>
        <v>0</v>
      </c>
    </row>
    <row r="220" spans="1:27" x14ac:dyDescent="0.25">
      <c r="A220" t="str">
        <f t="shared" si="6"/>
        <v>1851878616</v>
      </c>
      <c r="B220">
        <v>211</v>
      </c>
      <c r="C220">
        <v>1851878616</v>
      </c>
      <c r="D220" t="s">
        <v>42</v>
      </c>
      <c r="E220" t="s">
        <v>43</v>
      </c>
      <c r="F220">
        <v>1206650</v>
      </c>
      <c r="G220" s="2">
        <v>44109</v>
      </c>
      <c r="H220" s="3">
        <v>0.54946759259259259</v>
      </c>
      <c r="I220" t="s">
        <v>44</v>
      </c>
      <c r="J220">
        <v>-80987052001</v>
      </c>
      <c r="K220" s="4" t="s">
        <v>101</v>
      </c>
      <c r="N220" t="str">
        <f>IFERROR(IFERROR(VLOOKUP($A220,'K-NETT'!$A$1:$AF$37898,1,FALSE),VLOOKUP($A220,'K-Wallet'!$A$1:$M$5000,1,FALSE)),"NOT VALID")</f>
        <v>1851878616</v>
      </c>
      <c r="O220" t="str">
        <f>IFERROR(IFERROR(VLOOKUP($A220,'K-NETT'!$A$1:$AF$37898,11,FALSE),VLOOKUP($A220,'K-Wallet'!$A$1:$M$5000,0,FALSE)),"NOT VALID")</f>
        <v>CNE2010002981</v>
      </c>
      <c r="P220" t="str">
        <f>IFERROR(IFERROR(VLOOKUP($A220,'K-NETT'!$A$1:$AF$37898,14,FALSE),VLOOKUP($A220,'K-Wallet'!$A$1:$M$5000,8,FALSE)),"NOT VALID")</f>
        <v>IDJRAHA10624</v>
      </c>
      <c r="Q220" t="str">
        <f>IFERROR(IFERROR(VLOOKUP($A220,'K-NETT'!$A$1:$AF$37898,15,FALSE),VLOOKUP($A220,'K-Wallet'!$A$1:$M$5000,9,FALSE)),"NOT VALID")</f>
        <v>HANDI SUGIHARTONO</v>
      </c>
      <c r="R220">
        <f>IFERROR(IFERROR(VLOOKUP($A220,'K-NETT'!$A$1:$AF$37898,16,FALSE),VLOOKUP($A220,'K-Wallet'!$A$1:$M$5000,0,FALSE)),"NOT VALID")</f>
        <v>1200000</v>
      </c>
      <c r="S220">
        <f>IFERROR(IFERROR(VLOOKUP($A220,'K-NETT'!$A$1:$AF$37898,17,FALSE),VLOOKUP($A220,'K-Wallet'!$A$1:$M$5000,0,FALSE)),"NOT VALID")</f>
        <v>6650</v>
      </c>
      <c r="T220">
        <f>IFERROR(IFERROR(VLOOKUP($A220,'K-NETT'!$A$1:$AF$37898,18,FALSE),VLOOKUP($A220,'K-Wallet'!$A$1:$M$5000,0,FALSE)),"NOT VALID")</f>
        <v>0</v>
      </c>
      <c r="U220">
        <f>IFERROR(IFERROR(VLOOKUP($A220,'K-NETT'!$A$1:$AF$37898,19,FALSE),VLOOKUP($A220,'K-Wallet'!$A$1:$M$5000,0,FALSE)),"NOT VALID")</f>
        <v>0</v>
      </c>
      <c r="V220">
        <f>IFERROR(IFERROR(VLOOKUP($A220,'K-NETT'!$A$1:$AF$37898,20,FALSE),VLOOKUP($A220,'K-Wallet'!$A$1:$M$5000,0,FALSE)),"NOT VALID")</f>
        <v>0</v>
      </c>
      <c r="W220">
        <f>IFERROR(IFERROR(VLOOKUP($A220,'K-NETT'!$A$1:$AF$37898,22,FALSE),VLOOKUP($A220,'K-Wallet'!$A$1:$M$5000,0,FALSE)),"NOT VALID")</f>
        <v>0</v>
      </c>
      <c r="X220">
        <f>IFERROR(IFERROR(VLOOKUP($A220,'K-NETT'!$A$1:$AF$37898,23,FALSE),VLOOKUP($A220,'K-Wallet'!$A$1:$M$5000,0,FALSE)),"NOT VALID")</f>
        <v>0</v>
      </c>
      <c r="Y220">
        <f>IFERROR(IFERROR(VLOOKUP($A220,'K-NETT'!$A$1:$AF$37898,26,FALSE),VLOOKUP($A220,'K-Wallet'!$A$1:$M$5000,0,FALSE)),"NOT VALID")</f>
        <v>1206650</v>
      </c>
      <c r="Z220">
        <f>IFERROR(IFERROR(VLOOKUP($A220,'K-NETT'!$A$1:$AF$37898,30,FALSE),VLOOKUP($A220,'K-Wallet'!$A$1:$M$5000,11,FALSE)),"NOT VALID")</f>
        <v>0</v>
      </c>
      <c r="AA220" s="31">
        <f t="shared" si="7"/>
        <v>0</v>
      </c>
    </row>
    <row r="221" spans="1:27" x14ac:dyDescent="0.25">
      <c r="A221" t="str">
        <f t="shared" si="6"/>
        <v>118732544</v>
      </c>
      <c r="B221">
        <v>212</v>
      </c>
      <c r="C221">
        <v>118732544</v>
      </c>
      <c r="D221" t="s">
        <v>61</v>
      </c>
      <c r="E221" t="s">
        <v>43</v>
      </c>
      <c r="F221">
        <v>150000</v>
      </c>
      <c r="G221" s="2">
        <v>44109</v>
      </c>
      <c r="H221" s="3">
        <v>0.55278935185185185</v>
      </c>
      <c r="I221" t="s">
        <v>44</v>
      </c>
      <c r="J221">
        <v>-80988811901</v>
      </c>
      <c r="K221" s="4" t="s">
        <v>101</v>
      </c>
      <c r="N221" t="str">
        <f>IFERROR(IFERROR(VLOOKUP($A221,'K-NETT'!$A$1:$AF$37898,1,FALSE),VLOOKUP($A221,'K-Wallet'!$A$1:$M$5000,1,FALSE)),"NOT VALID")</f>
        <v>118732544</v>
      </c>
      <c r="O221" t="str">
        <f>IFERROR(IFERROR(VLOOKUP($A221,'K-NETT'!$A$1:$AF$37898,11,FALSE),VLOOKUP($A221,'K-Wallet'!$A$1:$M$5000,0,FALSE)),"NOT VALID")</f>
        <v>NOT VALID</v>
      </c>
      <c r="P221" t="str">
        <f>IFERROR(IFERROR(VLOOKUP($A221,'K-NETT'!$A$1:$AF$37898,14,FALSE),VLOOKUP($A221,'K-Wallet'!$A$1:$M$5000,8,FALSE)),"NOT VALID")</f>
        <v>IDYAID001758</v>
      </c>
      <c r="Q221" t="str">
        <f>IFERROR(IFERROR(VLOOKUP($A221,'K-NETT'!$A$1:$AF$37898,15,FALSE),VLOOKUP($A221,'K-Wallet'!$A$1:$M$5000,9,FALSE)),"NOT VALID")</f>
        <v>IDHAM CHALID IWANTORO</v>
      </c>
      <c r="R221" t="str">
        <f>IFERROR(IFERROR(VLOOKUP($A221,'K-NETT'!$A$1:$AF$37898,16,FALSE),VLOOKUP($A221,'K-Wallet'!$A$1:$M$5000,0,FALSE)),"NOT VALID")</f>
        <v>NOT VALID</v>
      </c>
      <c r="S221" t="str">
        <f>IFERROR(IFERROR(VLOOKUP($A221,'K-NETT'!$A$1:$AF$37898,17,FALSE),VLOOKUP($A221,'K-Wallet'!$A$1:$M$5000,0,FALSE)),"NOT VALID")</f>
        <v>NOT VALID</v>
      </c>
      <c r="T221" t="str">
        <f>IFERROR(IFERROR(VLOOKUP($A221,'K-NETT'!$A$1:$AF$37898,18,FALSE),VLOOKUP($A221,'K-Wallet'!$A$1:$M$5000,0,FALSE)),"NOT VALID")</f>
        <v>NOT VALID</v>
      </c>
      <c r="U221" t="str">
        <f>IFERROR(IFERROR(VLOOKUP($A221,'K-NETT'!$A$1:$AF$37898,19,FALSE),VLOOKUP($A221,'K-Wallet'!$A$1:$M$5000,0,FALSE)),"NOT VALID")</f>
        <v>NOT VALID</v>
      </c>
      <c r="V221" t="str">
        <f>IFERROR(IFERROR(VLOOKUP($A221,'K-NETT'!$A$1:$AF$37898,20,FALSE),VLOOKUP($A221,'K-Wallet'!$A$1:$M$5000,0,FALSE)),"NOT VALID")</f>
        <v>NOT VALID</v>
      </c>
      <c r="W221" t="str">
        <f>IFERROR(IFERROR(VLOOKUP($A221,'K-NETT'!$A$1:$AF$37898,22,FALSE),VLOOKUP($A221,'K-Wallet'!$A$1:$M$5000,0,FALSE)),"NOT VALID")</f>
        <v>NOT VALID</v>
      </c>
      <c r="X221" t="str">
        <f>IFERROR(IFERROR(VLOOKUP($A221,'K-NETT'!$A$1:$AF$37898,23,FALSE),VLOOKUP($A221,'K-Wallet'!$A$1:$M$5000,0,FALSE)),"NOT VALID")</f>
        <v>NOT VALID</v>
      </c>
      <c r="Y221" t="str">
        <f>IFERROR(IFERROR(VLOOKUP($A221,'K-NETT'!$A$1:$AF$37898,26,FALSE),VLOOKUP($A221,'K-Wallet'!$A$1:$M$5000,0,FALSE)),"NOT VALID")</f>
        <v>NOT VALID</v>
      </c>
      <c r="Z221" t="str">
        <f>IFERROR(IFERROR(VLOOKUP($A221,'K-NETT'!$A$1:$AF$37898,30,FALSE),VLOOKUP($A221,'K-Wallet'!$A$1:$M$5000,11,FALSE)),"NOT VALID")</f>
        <v xml:space="preserve"> TOP UP K-WALLET</v>
      </c>
      <c r="AA221" s="31" t="e">
        <f t="shared" si="7"/>
        <v>#VALUE!</v>
      </c>
    </row>
    <row r="222" spans="1:27" x14ac:dyDescent="0.25">
      <c r="A222" t="str">
        <f t="shared" si="6"/>
        <v>1706088859</v>
      </c>
      <c r="B222">
        <v>213</v>
      </c>
      <c r="C222">
        <v>1706088859</v>
      </c>
      <c r="D222" t="s">
        <v>42</v>
      </c>
      <c r="E222" t="s">
        <v>43</v>
      </c>
      <c r="F222">
        <v>64650</v>
      </c>
      <c r="G222" s="2">
        <v>44109</v>
      </c>
      <c r="H222" s="3">
        <v>0.57728009259259261</v>
      </c>
      <c r="I222" t="s">
        <v>44</v>
      </c>
      <c r="J222">
        <v>-81000966601</v>
      </c>
      <c r="K222" s="4" t="s">
        <v>101</v>
      </c>
      <c r="N222" t="str">
        <f>IFERROR(IFERROR(VLOOKUP($A222,'K-NETT'!$A$1:$AF$37898,1,FALSE),VLOOKUP($A222,'K-Wallet'!$A$1:$M$5000,1,FALSE)),"NOT VALID")</f>
        <v>1706088859</v>
      </c>
      <c r="O222" t="str">
        <f>IFERROR(IFERROR(VLOOKUP($A222,'K-NETT'!$A$1:$AF$37898,11,FALSE),VLOOKUP($A222,'K-Wallet'!$A$1:$M$5000,0,FALSE)),"NOT VALID")</f>
        <v>MME2010003010</v>
      </c>
      <c r="P222" t="str">
        <f>IFERROR(IFERROR(VLOOKUP($A222,'K-NETT'!$A$1:$AF$37898,14,FALSE),VLOOKUP($A222,'K-Wallet'!$A$1:$M$5000,8,FALSE)),"NOT VALID")</f>
        <v>IDSPAAB43730</v>
      </c>
      <c r="Q222" t="str">
        <f>IFERROR(IFERROR(VLOOKUP($A222,'K-NETT'!$A$1:$AF$37898,15,FALSE),VLOOKUP($A222,'K-Wallet'!$A$1:$M$5000,9,FALSE)),"NOT VALID")</f>
        <v>ARIF PURWANTO</v>
      </c>
      <c r="R222">
        <f>IFERROR(IFERROR(VLOOKUP($A222,'K-NETT'!$A$1:$AF$37898,16,FALSE),VLOOKUP($A222,'K-Wallet'!$A$1:$M$5000,0,FALSE)),"NOT VALID")</f>
        <v>50000</v>
      </c>
      <c r="S222">
        <f>IFERROR(IFERROR(VLOOKUP($A222,'K-NETT'!$A$1:$AF$37898,17,FALSE),VLOOKUP($A222,'K-Wallet'!$A$1:$M$5000,0,FALSE)),"NOT VALID")</f>
        <v>6650</v>
      </c>
      <c r="T222">
        <f>IFERROR(IFERROR(VLOOKUP($A222,'K-NETT'!$A$1:$AF$37898,18,FALSE),VLOOKUP($A222,'K-Wallet'!$A$1:$M$5000,0,FALSE)),"NOT VALID")</f>
        <v>8000</v>
      </c>
      <c r="U222">
        <f>IFERROR(IFERROR(VLOOKUP($A222,'K-NETT'!$A$1:$AF$37898,19,FALSE),VLOOKUP($A222,'K-Wallet'!$A$1:$M$5000,0,FALSE)),"NOT VALID")</f>
        <v>0</v>
      </c>
      <c r="V222">
        <f>IFERROR(IFERROR(VLOOKUP($A222,'K-NETT'!$A$1:$AF$37898,20,FALSE),VLOOKUP($A222,'K-Wallet'!$A$1:$M$5000,0,FALSE)),"NOT VALID")</f>
        <v>0</v>
      </c>
      <c r="W222">
        <f>IFERROR(IFERROR(VLOOKUP($A222,'K-NETT'!$A$1:$AF$37898,22,FALSE),VLOOKUP($A222,'K-Wallet'!$A$1:$M$5000,0,FALSE)),"NOT VALID")</f>
        <v>0</v>
      </c>
      <c r="X222">
        <f>IFERROR(IFERROR(VLOOKUP($A222,'K-NETT'!$A$1:$AF$37898,23,FALSE),VLOOKUP($A222,'K-Wallet'!$A$1:$M$5000,0,FALSE)),"NOT VALID")</f>
        <v>0</v>
      </c>
      <c r="Y222">
        <f>IFERROR(IFERROR(VLOOKUP($A222,'K-NETT'!$A$1:$AF$37898,26,FALSE),VLOOKUP($A222,'K-Wallet'!$A$1:$M$5000,0,FALSE)),"NOT VALID")</f>
        <v>64650</v>
      </c>
      <c r="Z222">
        <f>IFERROR(IFERROR(VLOOKUP($A222,'K-NETT'!$A$1:$AF$37898,30,FALSE),VLOOKUP($A222,'K-Wallet'!$A$1:$M$5000,11,FALSE)),"NOT VALID")</f>
        <v>0</v>
      </c>
      <c r="AA222" s="31">
        <f t="shared" si="7"/>
        <v>0</v>
      </c>
    </row>
    <row r="223" spans="1:27" x14ac:dyDescent="0.25">
      <c r="A223" t="str">
        <f t="shared" si="6"/>
        <v>1078088252</v>
      </c>
      <c r="B223">
        <v>214</v>
      </c>
      <c r="C223">
        <v>1078088252</v>
      </c>
      <c r="D223" t="s">
        <v>42</v>
      </c>
      <c r="E223" t="s">
        <v>43</v>
      </c>
      <c r="F223">
        <v>1339650</v>
      </c>
      <c r="G223" s="2">
        <v>44109</v>
      </c>
      <c r="H223" s="3">
        <v>0.58024305555555555</v>
      </c>
      <c r="I223" t="s">
        <v>44</v>
      </c>
      <c r="J223">
        <v>-81002458201</v>
      </c>
      <c r="K223" s="4" t="s">
        <v>101</v>
      </c>
      <c r="N223" t="str">
        <f>IFERROR(IFERROR(VLOOKUP($A223,'K-NETT'!$A$1:$AF$37898,1,FALSE),VLOOKUP($A223,'K-Wallet'!$A$1:$M$5000,1,FALSE)),"NOT VALID")</f>
        <v>1078088252</v>
      </c>
      <c r="O223" t="str">
        <f>IFERROR(IFERROR(VLOOKUP($A223,'K-NETT'!$A$1:$AF$37898,11,FALSE),VLOOKUP($A223,'K-Wallet'!$A$1:$M$5000,0,FALSE)),"NOT VALID")</f>
        <v>CNE2010003012</v>
      </c>
      <c r="P223" t="str">
        <f>IFERROR(IFERROR(VLOOKUP($A223,'K-NETT'!$A$1:$AF$37898,14,FALSE),VLOOKUP($A223,'K-Wallet'!$A$1:$M$5000,8,FALSE)),"NOT VALID")</f>
        <v>EID743120</v>
      </c>
      <c r="Q223" t="str">
        <f>IFERROR(IFERROR(VLOOKUP($A223,'K-NETT'!$A$1:$AF$37898,15,FALSE),VLOOKUP($A223,'K-Wallet'!$A$1:$M$5000,9,FALSE)),"NOT VALID")</f>
        <v>ARIN TRI WIDYANINGSIH</v>
      </c>
      <c r="R223">
        <f>IFERROR(IFERROR(VLOOKUP($A223,'K-NETT'!$A$1:$AF$37898,16,FALSE),VLOOKUP($A223,'K-Wallet'!$A$1:$M$5000,0,FALSE)),"NOT VALID")</f>
        <v>1333000</v>
      </c>
      <c r="S223">
        <f>IFERROR(IFERROR(VLOOKUP($A223,'K-NETT'!$A$1:$AF$37898,17,FALSE),VLOOKUP($A223,'K-Wallet'!$A$1:$M$5000,0,FALSE)),"NOT VALID")</f>
        <v>6650</v>
      </c>
      <c r="T223">
        <f>IFERROR(IFERROR(VLOOKUP($A223,'K-NETT'!$A$1:$AF$37898,18,FALSE),VLOOKUP($A223,'K-Wallet'!$A$1:$M$5000,0,FALSE)),"NOT VALID")</f>
        <v>0</v>
      </c>
      <c r="U223">
        <f>IFERROR(IFERROR(VLOOKUP($A223,'K-NETT'!$A$1:$AF$37898,19,FALSE),VLOOKUP($A223,'K-Wallet'!$A$1:$M$5000,0,FALSE)),"NOT VALID")</f>
        <v>0</v>
      </c>
      <c r="V223">
        <f>IFERROR(IFERROR(VLOOKUP($A223,'K-NETT'!$A$1:$AF$37898,20,FALSE),VLOOKUP($A223,'K-Wallet'!$A$1:$M$5000,0,FALSE)),"NOT VALID")</f>
        <v>0</v>
      </c>
      <c r="W223">
        <f>IFERROR(IFERROR(VLOOKUP($A223,'K-NETT'!$A$1:$AF$37898,22,FALSE),VLOOKUP($A223,'K-Wallet'!$A$1:$M$5000,0,FALSE)),"NOT VALID")</f>
        <v>0</v>
      </c>
      <c r="X223">
        <f>IFERROR(IFERROR(VLOOKUP($A223,'K-NETT'!$A$1:$AF$37898,23,FALSE),VLOOKUP($A223,'K-Wallet'!$A$1:$M$5000,0,FALSE)),"NOT VALID")</f>
        <v>0</v>
      </c>
      <c r="Y223">
        <f>IFERROR(IFERROR(VLOOKUP($A223,'K-NETT'!$A$1:$AF$37898,26,FALSE),VLOOKUP($A223,'K-Wallet'!$A$1:$M$5000,0,FALSE)),"NOT VALID")</f>
        <v>1339650</v>
      </c>
      <c r="Z223">
        <f>IFERROR(IFERROR(VLOOKUP($A223,'K-NETT'!$A$1:$AF$37898,30,FALSE),VLOOKUP($A223,'K-Wallet'!$A$1:$M$5000,11,FALSE)),"NOT VALID")</f>
        <v>0</v>
      </c>
      <c r="AA223" s="31">
        <f t="shared" si="7"/>
        <v>0</v>
      </c>
    </row>
    <row r="224" spans="1:27" x14ac:dyDescent="0.25">
      <c r="A224" t="str">
        <f t="shared" si="6"/>
        <v>1478978329</v>
      </c>
      <c r="B224">
        <v>215</v>
      </c>
      <c r="C224">
        <v>1478978329</v>
      </c>
      <c r="D224" t="s">
        <v>42</v>
      </c>
      <c r="E224" t="s">
        <v>43</v>
      </c>
      <c r="F224">
        <v>535650</v>
      </c>
      <c r="G224" s="2">
        <v>44109</v>
      </c>
      <c r="H224" s="3">
        <v>0.58578703703703705</v>
      </c>
      <c r="I224" t="s">
        <v>44</v>
      </c>
      <c r="J224">
        <v>-81005157701</v>
      </c>
      <c r="K224" s="4" t="s">
        <v>101</v>
      </c>
      <c r="N224" t="str">
        <f>IFERROR(IFERROR(VLOOKUP($A224,'K-NETT'!$A$1:$AF$37898,1,FALSE),VLOOKUP($A224,'K-Wallet'!$A$1:$M$5000,1,FALSE)),"NOT VALID")</f>
        <v>1478978329</v>
      </c>
      <c r="O224" t="str">
        <f>IFERROR(IFERROR(VLOOKUP($A224,'K-NETT'!$A$1:$AF$37898,11,FALSE),VLOOKUP($A224,'K-Wallet'!$A$1:$M$5000,0,FALSE)),"NOT VALID")</f>
        <v>CNE2010003020</v>
      </c>
      <c r="P224" t="str">
        <f>IFERROR(IFERROR(VLOOKUP($A224,'K-NETT'!$A$1:$AF$37898,14,FALSE),VLOOKUP($A224,'K-Wallet'!$A$1:$M$5000,8,FALSE)),"NOT VALID")</f>
        <v>IDKTAGA11552</v>
      </c>
      <c r="Q224" t="str">
        <f>IFERROR(IFERROR(VLOOKUP($A224,'K-NETT'!$A$1:$AF$37898,15,FALSE),VLOOKUP($A224,'K-Wallet'!$A$1:$M$5000,9,FALSE)),"NOT VALID")</f>
        <v>MONNIKA</v>
      </c>
      <c r="R224">
        <f>IFERROR(IFERROR(VLOOKUP($A224,'K-NETT'!$A$1:$AF$37898,16,FALSE),VLOOKUP($A224,'K-Wallet'!$A$1:$M$5000,0,FALSE)),"NOT VALID")</f>
        <v>474000</v>
      </c>
      <c r="S224">
        <f>IFERROR(IFERROR(VLOOKUP($A224,'K-NETT'!$A$1:$AF$37898,17,FALSE),VLOOKUP($A224,'K-Wallet'!$A$1:$M$5000,0,FALSE)),"NOT VALID")</f>
        <v>6650</v>
      </c>
      <c r="T224">
        <f>IFERROR(IFERROR(VLOOKUP($A224,'K-NETT'!$A$1:$AF$37898,18,FALSE),VLOOKUP($A224,'K-Wallet'!$A$1:$M$5000,0,FALSE)),"NOT VALID")</f>
        <v>55000</v>
      </c>
      <c r="U224">
        <f>IFERROR(IFERROR(VLOOKUP($A224,'K-NETT'!$A$1:$AF$37898,19,FALSE),VLOOKUP($A224,'K-Wallet'!$A$1:$M$5000,0,FALSE)),"NOT VALID")</f>
        <v>0</v>
      </c>
      <c r="V224">
        <f>IFERROR(IFERROR(VLOOKUP($A224,'K-NETT'!$A$1:$AF$37898,20,FALSE),VLOOKUP($A224,'K-Wallet'!$A$1:$M$5000,0,FALSE)),"NOT VALID")</f>
        <v>0</v>
      </c>
      <c r="W224">
        <f>IFERROR(IFERROR(VLOOKUP($A224,'K-NETT'!$A$1:$AF$37898,22,FALSE),VLOOKUP($A224,'K-Wallet'!$A$1:$M$5000,0,FALSE)),"NOT VALID")</f>
        <v>0</v>
      </c>
      <c r="X224">
        <f>IFERROR(IFERROR(VLOOKUP($A224,'K-NETT'!$A$1:$AF$37898,23,FALSE),VLOOKUP($A224,'K-Wallet'!$A$1:$M$5000,0,FALSE)),"NOT VALID")</f>
        <v>0</v>
      </c>
      <c r="Y224">
        <f>IFERROR(IFERROR(VLOOKUP($A224,'K-NETT'!$A$1:$AF$37898,26,FALSE),VLOOKUP($A224,'K-Wallet'!$A$1:$M$5000,0,FALSE)),"NOT VALID")</f>
        <v>535650</v>
      </c>
      <c r="Z224">
        <f>IFERROR(IFERROR(VLOOKUP($A224,'K-NETT'!$A$1:$AF$37898,30,FALSE),VLOOKUP($A224,'K-Wallet'!$A$1:$M$5000,11,FALSE)),"NOT VALID")</f>
        <v>0</v>
      </c>
      <c r="AA224" s="31">
        <f t="shared" si="7"/>
        <v>0</v>
      </c>
    </row>
    <row r="225" spans="1:27" x14ac:dyDescent="0.25">
      <c r="A225" t="str">
        <f t="shared" si="6"/>
        <v>1931778478</v>
      </c>
      <c r="B225">
        <v>216</v>
      </c>
      <c r="C225">
        <v>1931778478</v>
      </c>
      <c r="D225" t="s">
        <v>42</v>
      </c>
      <c r="E225" t="s">
        <v>43</v>
      </c>
      <c r="F225">
        <v>437650</v>
      </c>
      <c r="G225" s="2">
        <v>44109</v>
      </c>
      <c r="H225" s="3">
        <v>0.58587962962962969</v>
      </c>
      <c r="I225" t="s">
        <v>1646</v>
      </c>
      <c r="J225">
        <v>-81005186301</v>
      </c>
      <c r="K225" s="4" t="s">
        <v>101</v>
      </c>
      <c r="N225" t="str">
        <f>IFERROR(IFERROR(VLOOKUP($A225,'K-NETT'!$A$1:$AF$37898,1,FALSE),VLOOKUP($A225,'K-Wallet'!$A$1:$M$5000,1,FALSE)),"NOT VALID")</f>
        <v>1931778478</v>
      </c>
      <c r="O225" t="str">
        <f>IFERROR(IFERROR(VLOOKUP($A225,'K-NETT'!$A$1:$AF$37898,11,FALSE),VLOOKUP($A225,'K-Wallet'!$A$1:$M$5000,0,FALSE)),"NOT VALID")</f>
        <v>CNE2010003021</v>
      </c>
      <c r="P225" t="str">
        <f>IFERROR(IFERROR(VLOOKUP($A225,'K-NETT'!$A$1:$AF$37898,14,FALSE),VLOOKUP($A225,'K-Wallet'!$A$1:$M$5000,8,FALSE)),"NOT VALID")</f>
        <v>IDJTBAA17382</v>
      </c>
      <c r="Q225" t="str">
        <f>IFERROR(IFERROR(VLOOKUP($A225,'K-NETT'!$A$1:$AF$37898,15,FALSE),VLOOKUP($A225,'K-Wallet'!$A$1:$M$5000,9,FALSE)),"NOT VALID")</f>
        <v>SUGIAH</v>
      </c>
      <c r="R225">
        <f>IFERROR(IFERROR(VLOOKUP($A225,'K-NETT'!$A$1:$AF$37898,16,FALSE),VLOOKUP($A225,'K-Wallet'!$A$1:$M$5000,0,FALSE)),"NOT VALID")</f>
        <v>420000</v>
      </c>
      <c r="S225">
        <f>IFERROR(IFERROR(VLOOKUP($A225,'K-NETT'!$A$1:$AF$37898,17,FALSE),VLOOKUP($A225,'K-Wallet'!$A$1:$M$5000,0,FALSE)),"NOT VALID")</f>
        <v>6650</v>
      </c>
      <c r="T225">
        <f>IFERROR(IFERROR(VLOOKUP($A225,'K-NETT'!$A$1:$AF$37898,18,FALSE),VLOOKUP($A225,'K-Wallet'!$A$1:$M$5000,0,FALSE)),"NOT VALID")</f>
        <v>11000</v>
      </c>
      <c r="U225">
        <f>IFERROR(IFERROR(VLOOKUP($A225,'K-NETT'!$A$1:$AF$37898,19,FALSE),VLOOKUP($A225,'K-Wallet'!$A$1:$M$5000,0,FALSE)),"NOT VALID")</f>
        <v>0</v>
      </c>
      <c r="V225">
        <f>IFERROR(IFERROR(VLOOKUP($A225,'K-NETT'!$A$1:$AF$37898,20,FALSE),VLOOKUP($A225,'K-Wallet'!$A$1:$M$5000,0,FALSE)),"NOT VALID")</f>
        <v>0</v>
      </c>
      <c r="W225">
        <f>IFERROR(IFERROR(VLOOKUP($A225,'K-NETT'!$A$1:$AF$37898,22,FALSE),VLOOKUP($A225,'K-Wallet'!$A$1:$M$5000,0,FALSE)),"NOT VALID")</f>
        <v>0</v>
      </c>
      <c r="X225">
        <f>IFERROR(IFERROR(VLOOKUP($A225,'K-NETT'!$A$1:$AF$37898,23,FALSE),VLOOKUP($A225,'K-Wallet'!$A$1:$M$5000,0,FALSE)),"NOT VALID")</f>
        <v>0</v>
      </c>
      <c r="Y225">
        <f>IFERROR(IFERROR(VLOOKUP($A225,'K-NETT'!$A$1:$AF$37898,26,FALSE),VLOOKUP($A225,'K-Wallet'!$A$1:$M$5000,0,FALSE)),"NOT VALID")</f>
        <v>437650</v>
      </c>
      <c r="Z225">
        <f>IFERROR(IFERROR(VLOOKUP($A225,'K-NETT'!$A$1:$AF$37898,30,FALSE),VLOOKUP($A225,'K-Wallet'!$A$1:$M$5000,11,FALSE)),"NOT VALID")</f>
        <v>0</v>
      </c>
      <c r="AA225" s="31">
        <f t="shared" si="7"/>
        <v>0</v>
      </c>
    </row>
    <row r="226" spans="1:27" x14ac:dyDescent="0.25">
      <c r="A226" t="str">
        <f t="shared" si="6"/>
        <v>1709678940</v>
      </c>
      <c r="B226">
        <v>217</v>
      </c>
      <c r="C226">
        <v>1709678940</v>
      </c>
      <c r="D226" t="s">
        <v>42</v>
      </c>
      <c r="E226" t="s">
        <v>43</v>
      </c>
      <c r="F226">
        <v>1307650</v>
      </c>
      <c r="G226" s="2">
        <v>44109</v>
      </c>
      <c r="H226" s="3">
        <v>0.58666666666666667</v>
      </c>
      <c r="I226" t="s">
        <v>1646</v>
      </c>
      <c r="J226">
        <v>-81005586401</v>
      </c>
      <c r="K226" s="4" t="s">
        <v>101</v>
      </c>
      <c r="N226" t="str">
        <f>IFERROR(IFERROR(VLOOKUP($A226,'K-NETT'!$A$1:$AF$37898,1,FALSE),VLOOKUP($A226,'K-Wallet'!$A$1:$M$5000,1,FALSE)),"NOT VALID")</f>
        <v>1709678940</v>
      </c>
      <c r="O226" t="str">
        <f>IFERROR(IFERROR(VLOOKUP($A226,'K-NETT'!$A$1:$AF$37898,11,FALSE),VLOOKUP($A226,'K-Wallet'!$A$1:$M$5000,0,FALSE)),"NOT VALID")</f>
        <v>CNE2010003022</v>
      </c>
      <c r="P226" t="str">
        <f>IFERROR(IFERROR(VLOOKUP($A226,'K-NETT'!$A$1:$AF$37898,14,FALSE),VLOOKUP($A226,'K-Wallet'!$A$1:$M$5000,8,FALSE)),"NOT VALID")</f>
        <v>IDJTBHA22919</v>
      </c>
      <c r="Q226" t="str">
        <f>IFERROR(IFERROR(VLOOKUP($A226,'K-NETT'!$A$1:$AF$37898,15,FALSE),VLOOKUP($A226,'K-Wallet'!$A$1:$M$5000,9,FALSE)),"NOT VALID")</f>
        <v>TASA HAFIZHATIL UMMAH</v>
      </c>
      <c r="R226">
        <f>IFERROR(IFERROR(VLOOKUP($A226,'K-NETT'!$A$1:$AF$37898,16,FALSE),VLOOKUP($A226,'K-Wallet'!$A$1:$M$5000,0,FALSE)),"NOT VALID")</f>
        <v>1290000</v>
      </c>
      <c r="S226">
        <f>IFERROR(IFERROR(VLOOKUP($A226,'K-NETT'!$A$1:$AF$37898,17,FALSE),VLOOKUP($A226,'K-Wallet'!$A$1:$M$5000,0,FALSE)),"NOT VALID")</f>
        <v>6650</v>
      </c>
      <c r="T226">
        <f>IFERROR(IFERROR(VLOOKUP($A226,'K-NETT'!$A$1:$AF$37898,18,FALSE),VLOOKUP($A226,'K-Wallet'!$A$1:$M$5000,0,FALSE)),"NOT VALID")</f>
        <v>11000</v>
      </c>
      <c r="U226">
        <f>IFERROR(IFERROR(VLOOKUP($A226,'K-NETT'!$A$1:$AF$37898,19,FALSE),VLOOKUP($A226,'K-Wallet'!$A$1:$M$5000,0,FALSE)),"NOT VALID")</f>
        <v>0</v>
      </c>
      <c r="V226">
        <f>IFERROR(IFERROR(VLOOKUP($A226,'K-NETT'!$A$1:$AF$37898,20,FALSE),VLOOKUP($A226,'K-Wallet'!$A$1:$M$5000,0,FALSE)),"NOT VALID")</f>
        <v>0</v>
      </c>
      <c r="W226">
        <f>IFERROR(IFERROR(VLOOKUP($A226,'K-NETT'!$A$1:$AF$37898,22,FALSE),VLOOKUP($A226,'K-Wallet'!$A$1:$M$5000,0,FALSE)),"NOT VALID")</f>
        <v>0</v>
      </c>
      <c r="X226">
        <f>IFERROR(IFERROR(VLOOKUP($A226,'K-NETT'!$A$1:$AF$37898,23,FALSE),VLOOKUP($A226,'K-Wallet'!$A$1:$M$5000,0,FALSE)),"NOT VALID")</f>
        <v>0</v>
      </c>
      <c r="Y226">
        <f>IFERROR(IFERROR(VLOOKUP($A226,'K-NETT'!$A$1:$AF$37898,26,FALSE),VLOOKUP($A226,'K-Wallet'!$A$1:$M$5000,0,FALSE)),"NOT VALID")</f>
        <v>1307650</v>
      </c>
      <c r="Z226">
        <f>IFERROR(IFERROR(VLOOKUP($A226,'K-NETT'!$A$1:$AF$37898,30,FALSE),VLOOKUP($A226,'K-Wallet'!$A$1:$M$5000,11,FALSE)),"NOT VALID")</f>
        <v>0</v>
      </c>
      <c r="AA226" s="31">
        <f t="shared" si="7"/>
        <v>0</v>
      </c>
    </row>
    <row r="227" spans="1:27" x14ac:dyDescent="0.25">
      <c r="A227" t="str">
        <f t="shared" si="6"/>
        <v>1648088349</v>
      </c>
      <c r="B227">
        <v>218</v>
      </c>
      <c r="C227">
        <v>1648088349</v>
      </c>
      <c r="D227" t="s">
        <v>42</v>
      </c>
      <c r="E227" t="s">
        <v>43</v>
      </c>
      <c r="F227">
        <v>73650</v>
      </c>
      <c r="G227" s="2">
        <v>44109</v>
      </c>
      <c r="H227" s="3">
        <v>0.58684027777777781</v>
      </c>
      <c r="I227" t="s">
        <v>44</v>
      </c>
      <c r="J227">
        <v>-81005667401</v>
      </c>
      <c r="K227" s="4" t="s">
        <v>101</v>
      </c>
      <c r="N227" t="str">
        <f>IFERROR(IFERROR(VLOOKUP($A227,'K-NETT'!$A$1:$AF$37898,1,FALSE),VLOOKUP($A227,'K-Wallet'!$A$1:$M$5000,1,FALSE)),"NOT VALID")</f>
        <v>1648088349</v>
      </c>
      <c r="O227" t="str">
        <f>IFERROR(IFERROR(VLOOKUP($A227,'K-NETT'!$A$1:$AF$37898,11,FALSE),VLOOKUP($A227,'K-Wallet'!$A$1:$M$5000,0,FALSE)),"NOT VALID")</f>
        <v>MME2010003023</v>
      </c>
      <c r="P227" t="str">
        <f>IFERROR(IFERROR(VLOOKUP($A227,'K-NETT'!$A$1:$AF$37898,14,FALSE),VLOOKUP($A227,'K-Wallet'!$A$1:$M$5000,8,FALSE)),"NOT VALID")</f>
        <v>IDSABRA08015</v>
      </c>
      <c r="Q227" t="str">
        <f>IFERROR(IFERROR(VLOOKUP($A227,'K-NETT'!$A$1:$AF$37898,15,FALSE),VLOOKUP($A227,'K-Wallet'!$A$1:$M$5000,9,FALSE)),"NOT VALID")</f>
        <v>OCTAVIANI AULIA</v>
      </c>
      <c r="R227">
        <f>IFERROR(IFERROR(VLOOKUP($A227,'K-NETT'!$A$1:$AF$37898,16,FALSE),VLOOKUP($A227,'K-Wallet'!$A$1:$M$5000,0,FALSE)),"NOT VALID")</f>
        <v>50000</v>
      </c>
      <c r="S227">
        <f>IFERROR(IFERROR(VLOOKUP($A227,'K-NETT'!$A$1:$AF$37898,17,FALSE),VLOOKUP($A227,'K-Wallet'!$A$1:$M$5000,0,FALSE)),"NOT VALID")</f>
        <v>6650</v>
      </c>
      <c r="T227">
        <f>IFERROR(IFERROR(VLOOKUP($A227,'K-NETT'!$A$1:$AF$37898,18,FALSE),VLOOKUP($A227,'K-Wallet'!$A$1:$M$5000,0,FALSE)),"NOT VALID")</f>
        <v>17000</v>
      </c>
      <c r="U227">
        <f>IFERROR(IFERROR(VLOOKUP($A227,'K-NETT'!$A$1:$AF$37898,19,FALSE),VLOOKUP($A227,'K-Wallet'!$A$1:$M$5000,0,FALSE)),"NOT VALID")</f>
        <v>0</v>
      </c>
      <c r="V227">
        <f>IFERROR(IFERROR(VLOOKUP($A227,'K-NETT'!$A$1:$AF$37898,20,FALSE),VLOOKUP($A227,'K-Wallet'!$A$1:$M$5000,0,FALSE)),"NOT VALID")</f>
        <v>0</v>
      </c>
      <c r="W227">
        <f>IFERROR(IFERROR(VLOOKUP($A227,'K-NETT'!$A$1:$AF$37898,22,FALSE),VLOOKUP($A227,'K-Wallet'!$A$1:$M$5000,0,FALSE)),"NOT VALID")</f>
        <v>0</v>
      </c>
      <c r="X227">
        <f>IFERROR(IFERROR(VLOOKUP($A227,'K-NETT'!$A$1:$AF$37898,23,FALSE),VLOOKUP($A227,'K-Wallet'!$A$1:$M$5000,0,FALSE)),"NOT VALID")</f>
        <v>0</v>
      </c>
      <c r="Y227">
        <f>IFERROR(IFERROR(VLOOKUP($A227,'K-NETT'!$A$1:$AF$37898,26,FALSE),VLOOKUP($A227,'K-Wallet'!$A$1:$M$5000,0,FALSE)),"NOT VALID")</f>
        <v>73650</v>
      </c>
      <c r="Z227">
        <f>IFERROR(IFERROR(VLOOKUP($A227,'K-NETT'!$A$1:$AF$37898,30,FALSE),VLOOKUP($A227,'K-Wallet'!$A$1:$M$5000,11,FALSE)),"NOT VALID")</f>
        <v>0</v>
      </c>
      <c r="AA227" s="31">
        <f t="shared" si="7"/>
        <v>0</v>
      </c>
    </row>
    <row r="228" spans="1:27" x14ac:dyDescent="0.25">
      <c r="A228" t="str">
        <f t="shared" si="6"/>
        <v>1094188972</v>
      </c>
      <c r="B228">
        <v>219</v>
      </c>
      <c r="C228">
        <v>1094188972</v>
      </c>
      <c r="D228" t="s">
        <v>42</v>
      </c>
      <c r="E228" t="s">
        <v>43</v>
      </c>
      <c r="F228">
        <v>480650</v>
      </c>
      <c r="G228" s="2">
        <v>44109</v>
      </c>
      <c r="H228" s="3">
        <v>0.58740740740740738</v>
      </c>
      <c r="I228" t="s">
        <v>44</v>
      </c>
      <c r="J228">
        <v>-81005950101</v>
      </c>
      <c r="K228" s="4" t="s">
        <v>101</v>
      </c>
      <c r="N228" t="str">
        <f>IFERROR(IFERROR(VLOOKUP($A228,'K-NETT'!$A$1:$AF$37898,1,FALSE),VLOOKUP($A228,'K-Wallet'!$A$1:$M$5000,1,FALSE)),"NOT VALID")</f>
        <v>1094188972</v>
      </c>
      <c r="O228" t="str">
        <f>IFERROR(IFERROR(VLOOKUP($A228,'K-NETT'!$A$1:$AF$37898,11,FALSE),VLOOKUP($A228,'K-Wallet'!$A$1:$M$5000,0,FALSE)),"NOT VALID")</f>
        <v>CNE2010003024</v>
      </c>
      <c r="P228" t="str">
        <f>IFERROR(IFERROR(VLOOKUP($A228,'K-NETT'!$A$1:$AF$37898,14,FALSE),VLOOKUP($A228,'K-Wallet'!$A$1:$M$5000,8,FALSE)),"NOT VALID")</f>
        <v>IDKTAEA02477</v>
      </c>
      <c r="Q228" t="str">
        <f>IFERROR(IFERROR(VLOOKUP($A228,'K-NETT'!$A$1:$AF$37898,15,FALSE),VLOOKUP($A228,'K-Wallet'!$A$1:$M$5000,9,FALSE)),"NOT VALID")</f>
        <v>RAI SUGISTIA</v>
      </c>
      <c r="R228">
        <f>IFERROR(IFERROR(VLOOKUP($A228,'K-NETT'!$A$1:$AF$37898,16,FALSE),VLOOKUP($A228,'K-Wallet'!$A$1:$M$5000,0,FALSE)),"NOT VALID")</f>
        <v>474000</v>
      </c>
      <c r="S228">
        <f>IFERROR(IFERROR(VLOOKUP($A228,'K-NETT'!$A$1:$AF$37898,17,FALSE),VLOOKUP($A228,'K-Wallet'!$A$1:$M$5000,0,FALSE)),"NOT VALID")</f>
        <v>6650</v>
      </c>
      <c r="T228">
        <f>IFERROR(IFERROR(VLOOKUP($A228,'K-NETT'!$A$1:$AF$37898,18,FALSE),VLOOKUP($A228,'K-Wallet'!$A$1:$M$5000,0,FALSE)),"NOT VALID")</f>
        <v>0</v>
      </c>
      <c r="U228">
        <f>IFERROR(IFERROR(VLOOKUP($A228,'K-NETT'!$A$1:$AF$37898,19,FALSE),VLOOKUP($A228,'K-Wallet'!$A$1:$M$5000,0,FALSE)),"NOT VALID")</f>
        <v>0</v>
      </c>
      <c r="V228">
        <f>IFERROR(IFERROR(VLOOKUP($A228,'K-NETT'!$A$1:$AF$37898,20,FALSE),VLOOKUP($A228,'K-Wallet'!$A$1:$M$5000,0,FALSE)),"NOT VALID")</f>
        <v>0</v>
      </c>
      <c r="W228">
        <f>IFERROR(IFERROR(VLOOKUP($A228,'K-NETT'!$A$1:$AF$37898,22,FALSE),VLOOKUP($A228,'K-Wallet'!$A$1:$M$5000,0,FALSE)),"NOT VALID")</f>
        <v>0</v>
      </c>
      <c r="X228">
        <f>IFERROR(IFERROR(VLOOKUP($A228,'K-NETT'!$A$1:$AF$37898,23,FALSE),VLOOKUP($A228,'K-Wallet'!$A$1:$M$5000,0,FALSE)),"NOT VALID")</f>
        <v>0</v>
      </c>
      <c r="Y228">
        <f>IFERROR(IFERROR(VLOOKUP($A228,'K-NETT'!$A$1:$AF$37898,26,FALSE),VLOOKUP($A228,'K-Wallet'!$A$1:$M$5000,0,FALSE)),"NOT VALID")</f>
        <v>480650</v>
      </c>
      <c r="Z228">
        <f>IFERROR(IFERROR(VLOOKUP($A228,'K-NETT'!$A$1:$AF$37898,30,FALSE),VLOOKUP($A228,'K-Wallet'!$A$1:$M$5000,11,FALSE)),"NOT VALID")</f>
        <v>0</v>
      </c>
      <c r="AA228" s="31">
        <f t="shared" si="7"/>
        <v>0</v>
      </c>
    </row>
    <row r="229" spans="1:27" x14ac:dyDescent="0.25">
      <c r="A229" t="str">
        <f t="shared" si="6"/>
        <v>1609188609</v>
      </c>
      <c r="B229">
        <v>220</v>
      </c>
      <c r="C229">
        <v>1609188609</v>
      </c>
      <c r="D229" t="s">
        <v>42</v>
      </c>
      <c r="E229" t="s">
        <v>43</v>
      </c>
      <c r="F229">
        <v>328650</v>
      </c>
      <c r="G229" s="2">
        <v>44109</v>
      </c>
      <c r="H229" s="3">
        <v>0.59226851851851847</v>
      </c>
      <c r="I229" t="s">
        <v>44</v>
      </c>
      <c r="J229">
        <v>-81008307301</v>
      </c>
      <c r="K229" s="4" t="s">
        <v>101</v>
      </c>
      <c r="N229" t="str">
        <f>IFERROR(IFERROR(VLOOKUP($A229,'K-NETT'!$A$1:$AF$37898,1,FALSE),VLOOKUP($A229,'K-Wallet'!$A$1:$M$5000,1,FALSE)),"NOT VALID")</f>
        <v>1609188609</v>
      </c>
      <c r="O229" t="str">
        <f>IFERROR(IFERROR(VLOOKUP($A229,'K-NETT'!$A$1:$AF$37898,11,FALSE),VLOOKUP($A229,'K-Wallet'!$A$1:$M$5000,0,FALSE)),"NOT VALID")</f>
        <v>CNE2010003030</v>
      </c>
      <c r="P229" t="str">
        <f>IFERROR(IFERROR(VLOOKUP($A229,'K-NETT'!$A$1:$AF$37898,14,FALSE),VLOOKUP($A229,'K-Wallet'!$A$1:$M$5000,8,FALSE)),"NOT VALID")</f>
        <v>IDSPAAB08183</v>
      </c>
      <c r="Q229" t="str">
        <f>IFERROR(IFERROR(VLOOKUP($A229,'K-NETT'!$A$1:$AF$37898,15,FALSE),VLOOKUP($A229,'K-Wallet'!$A$1:$M$5000,9,FALSE)),"NOT VALID")</f>
        <v>INTAN NUR AINI</v>
      </c>
      <c r="R229">
        <f>IFERROR(IFERROR(VLOOKUP($A229,'K-NETT'!$A$1:$AF$37898,16,FALSE),VLOOKUP($A229,'K-Wallet'!$A$1:$M$5000,0,FALSE)),"NOT VALID")</f>
        <v>300000</v>
      </c>
      <c r="S229">
        <f>IFERROR(IFERROR(VLOOKUP($A229,'K-NETT'!$A$1:$AF$37898,17,FALSE),VLOOKUP($A229,'K-Wallet'!$A$1:$M$5000,0,FALSE)),"NOT VALID")</f>
        <v>6650</v>
      </c>
      <c r="T229">
        <f>IFERROR(IFERROR(VLOOKUP($A229,'K-NETT'!$A$1:$AF$37898,18,FALSE),VLOOKUP($A229,'K-Wallet'!$A$1:$M$5000,0,FALSE)),"NOT VALID")</f>
        <v>22000</v>
      </c>
      <c r="U229">
        <f>IFERROR(IFERROR(VLOOKUP($A229,'K-NETT'!$A$1:$AF$37898,19,FALSE),VLOOKUP($A229,'K-Wallet'!$A$1:$M$5000,0,FALSE)),"NOT VALID")</f>
        <v>0</v>
      </c>
      <c r="V229">
        <f>IFERROR(IFERROR(VLOOKUP($A229,'K-NETT'!$A$1:$AF$37898,20,FALSE),VLOOKUP($A229,'K-Wallet'!$A$1:$M$5000,0,FALSE)),"NOT VALID")</f>
        <v>0</v>
      </c>
      <c r="W229">
        <f>IFERROR(IFERROR(VLOOKUP($A229,'K-NETT'!$A$1:$AF$37898,22,FALSE),VLOOKUP($A229,'K-Wallet'!$A$1:$M$5000,0,FALSE)),"NOT VALID")</f>
        <v>0</v>
      </c>
      <c r="X229">
        <f>IFERROR(IFERROR(VLOOKUP($A229,'K-NETT'!$A$1:$AF$37898,23,FALSE),VLOOKUP($A229,'K-Wallet'!$A$1:$M$5000,0,FALSE)),"NOT VALID")</f>
        <v>0</v>
      </c>
      <c r="Y229">
        <f>IFERROR(IFERROR(VLOOKUP($A229,'K-NETT'!$A$1:$AF$37898,26,FALSE),VLOOKUP($A229,'K-Wallet'!$A$1:$M$5000,0,FALSE)),"NOT VALID")</f>
        <v>328650</v>
      </c>
      <c r="Z229">
        <f>IFERROR(IFERROR(VLOOKUP($A229,'K-NETT'!$A$1:$AF$37898,30,FALSE),VLOOKUP($A229,'K-Wallet'!$A$1:$M$5000,11,FALSE)),"NOT VALID")</f>
        <v>0</v>
      </c>
      <c r="AA229" s="31">
        <f t="shared" si="7"/>
        <v>0</v>
      </c>
    </row>
    <row r="230" spans="1:27" x14ac:dyDescent="0.25">
      <c r="A230" t="str">
        <f t="shared" si="6"/>
        <v>1153288816</v>
      </c>
      <c r="B230">
        <v>221</v>
      </c>
      <c r="C230">
        <v>1153288816</v>
      </c>
      <c r="D230" t="s">
        <v>42</v>
      </c>
      <c r="E230" t="s">
        <v>43</v>
      </c>
      <c r="F230">
        <v>1273650</v>
      </c>
      <c r="G230" s="2">
        <v>44109</v>
      </c>
      <c r="H230" s="3">
        <v>0.59723379629629625</v>
      </c>
      <c r="I230" t="s">
        <v>44</v>
      </c>
      <c r="J230">
        <v>-81010721401</v>
      </c>
      <c r="K230" s="4" t="s">
        <v>101</v>
      </c>
      <c r="N230" t="str">
        <f>IFERROR(IFERROR(VLOOKUP($A230,'K-NETT'!$A$1:$AF$37898,1,FALSE),VLOOKUP($A230,'K-Wallet'!$A$1:$M$5000,1,FALSE)),"NOT VALID")</f>
        <v>1153288816</v>
      </c>
      <c r="O230" t="str">
        <f>IFERROR(IFERROR(VLOOKUP($A230,'K-NETT'!$A$1:$AF$37898,11,FALSE),VLOOKUP($A230,'K-Wallet'!$A$1:$M$5000,0,FALSE)),"NOT VALID")</f>
        <v>CNE2010003062</v>
      </c>
      <c r="P230" t="str">
        <f>IFERROR(IFERROR(VLOOKUP($A230,'K-NETT'!$A$1:$AF$37898,14,FALSE),VLOOKUP($A230,'K-Wallet'!$A$1:$M$5000,8,FALSE)),"NOT VALID")</f>
        <v>IDJKAJA04332</v>
      </c>
      <c r="Q230" t="str">
        <f>IFERROR(IFERROR(VLOOKUP($A230,'K-NETT'!$A$1:$AF$37898,15,FALSE),VLOOKUP($A230,'K-Wallet'!$A$1:$M$5000,9,FALSE)),"NOT VALID")</f>
        <v>WIKE ROHMAYENI</v>
      </c>
      <c r="R230">
        <f>IFERROR(IFERROR(VLOOKUP($A230,'K-NETT'!$A$1:$AF$37898,16,FALSE),VLOOKUP($A230,'K-Wallet'!$A$1:$M$5000,0,FALSE)),"NOT VALID")</f>
        <v>1229000</v>
      </c>
      <c r="S230">
        <f>IFERROR(IFERROR(VLOOKUP($A230,'K-NETT'!$A$1:$AF$37898,17,FALSE),VLOOKUP($A230,'K-Wallet'!$A$1:$M$5000,0,FALSE)),"NOT VALID")</f>
        <v>6650</v>
      </c>
      <c r="T230">
        <f>IFERROR(IFERROR(VLOOKUP($A230,'K-NETT'!$A$1:$AF$37898,18,FALSE),VLOOKUP($A230,'K-Wallet'!$A$1:$M$5000,0,FALSE)),"NOT VALID")</f>
        <v>38000</v>
      </c>
      <c r="U230">
        <f>IFERROR(IFERROR(VLOOKUP($A230,'K-NETT'!$A$1:$AF$37898,19,FALSE),VLOOKUP($A230,'K-Wallet'!$A$1:$M$5000,0,FALSE)),"NOT VALID")</f>
        <v>0</v>
      </c>
      <c r="V230">
        <f>IFERROR(IFERROR(VLOOKUP($A230,'K-NETT'!$A$1:$AF$37898,20,FALSE),VLOOKUP($A230,'K-Wallet'!$A$1:$M$5000,0,FALSE)),"NOT VALID")</f>
        <v>0</v>
      </c>
      <c r="W230">
        <f>IFERROR(IFERROR(VLOOKUP($A230,'K-NETT'!$A$1:$AF$37898,22,FALSE),VLOOKUP($A230,'K-Wallet'!$A$1:$M$5000,0,FALSE)),"NOT VALID")</f>
        <v>0</v>
      </c>
      <c r="X230">
        <f>IFERROR(IFERROR(VLOOKUP($A230,'K-NETT'!$A$1:$AF$37898,23,FALSE),VLOOKUP($A230,'K-Wallet'!$A$1:$M$5000,0,FALSE)),"NOT VALID")</f>
        <v>0</v>
      </c>
      <c r="Y230">
        <f>IFERROR(IFERROR(VLOOKUP($A230,'K-NETT'!$A$1:$AF$37898,26,FALSE),VLOOKUP($A230,'K-Wallet'!$A$1:$M$5000,0,FALSE)),"NOT VALID")</f>
        <v>1273650</v>
      </c>
      <c r="Z230">
        <f>IFERROR(IFERROR(VLOOKUP($A230,'K-NETT'!$A$1:$AF$37898,30,FALSE),VLOOKUP($A230,'K-Wallet'!$A$1:$M$5000,11,FALSE)),"NOT VALID")</f>
        <v>0</v>
      </c>
      <c r="AA230" s="31">
        <f t="shared" si="7"/>
        <v>0</v>
      </c>
    </row>
    <row r="231" spans="1:27" x14ac:dyDescent="0.25">
      <c r="A231" t="str">
        <f t="shared" si="6"/>
        <v>1233288359</v>
      </c>
      <c r="B231">
        <v>222</v>
      </c>
      <c r="C231">
        <v>1233288359</v>
      </c>
      <c r="D231" t="s">
        <v>42</v>
      </c>
      <c r="E231" t="s">
        <v>43</v>
      </c>
      <c r="F231">
        <v>490650</v>
      </c>
      <c r="G231" s="2">
        <v>44109</v>
      </c>
      <c r="H231" s="3">
        <v>0.59767361111111106</v>
      </c>
      <c r="I231" t="s">
        <v>44</v>
      </c>
      <c r="J231">
        <v>-81010964901</v>
      </c>
      <c r="K231" s="4" t="s">
        <v>101</v>
      </c>
      <c r="N231" t="str">
        <f>IFERROR(IFERROR(VLOOKUP($A231,'K-NETT'!$A$1:$AF$37898,1,FALSE),VLOOKUP($A231,'K-Wallet'!$A$1:$M$5000,1,FALSE)),"NOT VALID")</f>
        <v>1233288359</v>
      </c>
      <c r="O231" t="str">
        <f>IFERROR(IFERROR(VLOOKUP($A231,'K-NETT'!$A$1:$AF$37898,11,FALSE),VLOOKUP($A231,'K-Wallet'!$A$1:$M$5000,0,FALSE)),"NOT VALID")</f>
        <v>CNE2010003064</v>
      </c>
      <c r="P231" t="str">
        <f>IFERROR(IFERROR(VLOOKUP($A231,'K-NETT'!$A$1:$AF$37898,14,FALSE),VLOOKUP($A231,'K-Wallet'!$A$1:$M$5000,8,FALSE)),"NOT VALID")</f>
        <v>IDSAID020248</v>
      </c>
      <c r="Q231" t="str">
        <f>IFERROR(IFERROR(VLOOKUP($A231,'K-NETT'!$A$1:$AF$37898,15,FALSE),VLOOKUP($A231,'K-Wallet'!$A$1:$M$5000,9,FALSE)),"NOT VALID")</f>
        <v>ANGGORO DWI PURNOMO</v>
      </c>
      <c r="R231">
        <f>IFERROR(IFERROR(VLOOKUP($A231,'K-NETT'!$A$1:$AF$37898,16,FALSE),VLOOKUP($A231,'K-Wallet'!$A$1:$M$5000,0,FALSE)),"NOT VALID")</f>
        <v>474000</v>
      </c>
      <c r="S231">
        <f>IFERROR(IFERROR(VLOOKUP($A231,'K-NETT'!$A$1:$AF$37898,17,FALSE),VLOOKUP($A231,'K-Wallet'!$A$1:$M$5000,0,FALSE)),"NOT VALID")</f>
        <v>6650</v>
      </c>
      <c r="T231">
        <f>IFERROR(IFERROR(VLOOKUP($A231,'K-NETT'!$A$1:$AF$37898,18,FALSE),VLOOKUP($A231,'K-Wallet'!$A$1:$M$5000,0,FALSE)),"NOT VALID")</f>
        <v>10000</v>
      </c>
      <c r="U231">
        <f>IFERROR(IFERROR(VLOOKUP($A231,'K-NETT'!$A$1:$AF$37898,19,FALSE),VLOOKUP($A231,'K-Wallet'!$A$1:$M$5000,0,FALSE)),"NOT VALID")</f>
        <v>0</v>
      </c>
      <c r="V231">
        <f>IFERROR(IFERROR(VLOOKUP($A231,'K-NETT'!$A$1:$AF$37898,20,FALSE),VLOOKUP($A231,'K-Wallet'!$A$1:$M$5000,0,FALSE)),"NOT VALID")</f>
        <v>0</v>
      </c>
      <c r="W231">
        <f>IFERROR(IFERROR(VLOOKUP($A231,'K-NETT'!$A$1:$AF$37898,22,FALSE),VLOOKUP($A231,'K-Wallet'!$A$1:$M$5000,0,FALSE)),"NOT VALID")</f>
        <v>0</v>
      </c>
      <c r="X231">
        <f>IFERROR(IFERROR(VLOOKUP($A231,'K-NETT'!$A$1:$AF$37898,23,FALSE),VLOOKUP($A231,'K-Wallet'!$A$1:$M$5000,0,FALSE)),"NOT VALID")</f>
        <v>0</v>
      </c>
      <c r="Y231">
        <f>IFERROR(IFERROR(VLOOKUP($A231,'K-NETT'!$A$1:$AF$37898,26,FALSE),VLOOKUP($A231,'K-Wallet'!$A$1:$M$5000,0,FALSE)),"NOT VALID")</f>
        <v>490650</v>
      </c>
      <c r="Z231">
        <f>IFERROR(IFERROR(VLOOKUP($A231,'K-NETT'!$A$1:$AF$37898,30,FALSE),VLOOKUP($A231,'K-Wallet'!$A$1:$M$5000,11,FALSE)),"NOT VALID")</f>
        <v>0</v>
      </c>
      <c r="AA231" s="31">
        <f t="shared" si="7"/>
        <v>0</v>
      </c>
    </row>
    <row r="232" spans="1:27" x14ac:dyDescent="0.25">
      <c r="A232" t="str">
        <f t="shared" si="6"/>
        <v>1393288720</v>
      </c>
      <c r="B232">
        <v>223</v>
      </c>
      <c r="C232">
        <v>1393288720</v>
      </c>
      <c r="D232" t="s">
        <v>42</v>
      </c>
      <c r="E232" t="s">
        <v>43</v>
      </c>
      <c r="F232">
        <v>56650</v>
      </c>
      <c r="G232" s="2">
        <v>44109</v>
      </c>
      <c r="H232" s="3">
        <v>0.59848379629629633</v>
      </c>
      <c r="I232" t="s">
        <v>44</v>
      </c>
      <c r="J232">
        <v>-81011113901</v>
      </c>
      <c r="K232" s="4" t="s">
        <v>101</v>
      </c>
      <c r="N232" t="str">
        <f>IFERROR(IFERROR(VLOOKUP($A232,'K-NETT'!$A$1:$AF$37898,1,FALSE),VLOOKUP($A232,'K-Wallet'!$A$1:$M$5000,1,FALSE)),"NOT VALID")</f>
        <v>1393288720</v>
      </c>
      <c r="O232" t="str">
        <f>IFERROR(IFERROR(VLOOKUP($A232,'K-NETT'!$A$1:$AF$37898,11,FALSE),VLOOKUP($A232,'K-Wallet'!$A$1:$M$5000,0,FALSE)),"NOT VALID")</f>
        <v>MME2010003065</v>
      </c>
      <c r="P232" t="str">
        <f>IFERROR(IFERROR(VLOOKUP($A232,'K-NETT'!$A$1:$AF$37898,14,FALSE),VLOOKUP($A232,'K-Wallet'!$A$1:$M$5000,8,FALSE)),"NOT VALID")</f>
        <v>IDSABGA08730</v>
      </c>
      <c r="Q232" t="str">
        <f>IFERROR(IFERROR(VLOOKUP($A232,'K-NETT'!$A$1:$AF$37898,15,FALSE),VLOOKUP($A232,'K-Wallet'!$A$1:$M$5000,9,FALSE)),"NOT VALID")</f>
        <v>MARLIAN FAJRI</v>
      </c>
      <c r="R232">
        <f>IFERROR(IFERROR(VLOOKUP($A232,'K-NETT'!$A$1:$AF$37898,16,FALSE),VLOOKUP($A232,'K-Wallet'!$A$1:$M$5000,0,FALSE)),"NOT VALID")</f>
        <v>50000</v>
      </c>
      <c r="S232">
        <f>IFERROR(IFERROR(VLOOKUP($A232,'K-NETT'!$A$1:$AF$37898,17,FALSE),VLOOKUP($A232,'K-Wallet'!$A$1:$M$5000,0,FALSE)),"NOT VALID")</f>
        <v>6650</v>
      </c>
      <c r="T232">
        <f>IFERROR(IFERROR(VLOOKUP($A232,'K-NETT'!$A$1:$AF$37898,18,FALSE),VLOOKUP($A232,'K-Wallet'!$A$1:$M$5000,0,FALSE)),"NOT VALID")</f>
        <v>0</v>
      </c>
      <c r="U232">
        <f>IFERROR(IFERROR(VLOOKUP($A232,'K-NETT'!$A$1:$AF$37898,19,FALSE),VLOOKUP($A232,'K-Wallet'!$A$1:$M$5000,0,FALSE)),"NOT VALID")</f>
        <v>0</v>
      </c>
      <c r="V232">
        <f>IFERROR(IFERROR(VLOOKUP($A232,'K-NETT'!$A$1:$AF$37898,20,FALSE),VLOOKUP($A232,'K-Wallet'!$A$1:$M$5000,0,FALSE)),"NOT VALID")</f>
        <v>0</v>
      </c>
      <c r="W232">
        <f>IFERROR(IFERROR(VLOOKUP($A232,'K-NETT'!$A$1:$AF$37898,22,FALSE),VLOOKUP($A232,'K-Wallet'!$A$1:$M$5000,0,FALSE)),"NOT VALID")</f>
        <v>0</v>
      </c>
      <c r="X232">
        <f>IFERROR(IFERROR(VLOOKUP($A232,'K-NETT'!$A$1:$AF$37898,23,FALSE),VLOOKUP($A232,'K-Wallet'!$A$1:$M$5000,0,FALSE)),"NOT VALID")</f>
        <v>0</v>
      </c>
      <c r="Y232">
        <f>IFERROR(IFERROR(VLOOKUP($A232,'K-NETT'!$A$1:$AF$37898,26,FALSE),VLOOKUP($A232,'K-Wallet'!$A$1:$M$5000,0,FALSE)),"NOT VALID")</f>
        <v>56650</v>
      </c>
      <c r="Z232">
        <f>IFERROR(IFERROR(VLOOKUP($A232,'K-NETT'!$A$1:$AF$37898,30,FALSE),VLOOKUP($A232,'K-Wallet'!$A$1:$M$5000,11,FALSE)),"NOT VALID")</f>
        <v>0</v>
      </c>
      <c r="AA232" s="31">
        <f t="shared" si="7"/>
        <v>0</v>
      </c>
    </row>
    <row r="233" spans="1:27" x14ac:dyDescent="0.25">
      <c r="A233" t="str">
        <f t="shared" si="6"/>
        <v>1625288387</v>
      </c>
      <c r="B233">
        <v>224</v>
      </c>
      <c r="C233">
        <v>1625288387</v>
      </c>
      <c r="D233" t="s">
        <v>42</v>
      </c>
      <c r="E233" t="s">
        <v>43</v>
      </c>
      <c r="F233">
        <v>56650</v>
      </c>
      <c r="G233" s="2">
        <v>44109</v>
      </c>
      <c r="H233" s="3">
        <v>0.59971064814814812</v>
      </c>
      <c r="I233" t="s">
        <v>44</v>
      </c>
      <c r="J233">
        <v>-81011975901</v>
      </c>
      <c r="K233" s="4" t="s">
        <v>101</v>
      </c>
      <c r="N233" t="str">
        <f>IFERROR(IFERROR(VLOOKUP($A233,'K-NETT'!$A$1:$AF$37898,1,FALSE),VLOOKUP($A233,'K-Wallet'!$A$1:$M$5000,1,FALSE)),"NOT VALID")</f>
        <v>1625288387</v>
      </c>
      <c r="O233" t="str">
        <f>IFERROR(IFERROR(VLOOKUP($A233,'K-NETT'!$A$1:$AF$37898,11,FALSE),VLOOKUP($A233,'K-Wallet'!$A$1:$M$5000,0,FALSE)),"NOT VALID")</f>
        <v>MME2010003066</v>
      </c>
      <c r="P233" t="str">
        <f>IFERROR(IFERROR(VLOOKUP($A233,'K-NETT'!$A$1:$AF$37898,14,FALSE),VLOOKUP($A233,'K-Wallet'!$A$1:$M$5000,8,FALSE)),"NOT VALID")</f>
        <v>IDJTBHA23104</v>
      </c>
      <c r="Q233" t="str">
        <f>IFERROR(IFERROR(VLOOKUP($A233,'K-NETT'!$A$1:$AF$37898,15,FALSE),VLOOKUP($A233,'K-Wallet'!$A$1:$M$5000,9,FALSE)),"NOT VALID")</f>
        <v>YULIANI</v>
      </c>
      <c r="R233">
        <f>IFERROR(IFERROR(VLOOKUP($A233,'K-NETT'!$A$1:$AF$37898,16,FALSE),VLOOKUP($A233,'K-Wallet'!$A$1:$M$5000,0,FALSE)),"NOT VALID")</f>
        <v>50000</v>
      </c>
      <c r="S233">
        <f>IFERROR(IFERROR(VLOOKUP($A233,'K-NETT'!$A$1:$AF$37898,17,FALSE),VLOOKUP($A233,'K-Wallet'!$A$1:$M$5000,0,FALSE)),"NOT VALID")</f>
        <v>6650</v>
      </c>
      <c r="T233">
        <f>IFERROR(IFERROR(VLOOKUP($A233,'K-NETT'!$A$1:$AF$37898,18,FALSE),VLOOKUP($A233,'K-Wallet'!$A$1:$M$5000,0,FALSE)),"NOT VALID")</f>
        <v>0</v>
      </c>
      <c r="U233">
        <f>IFERROR(IFERROR(VLOOKUP($A233,'K-NETT'!$A$1:$AF$37898,19,FALSE),VLOOKUP($A233,'K-Wallet'!$A$1:$M$5000,0,FALSE)),"NOT VALID")</f>
        <v>0</v>
      </c>
      <c r="V233">
        <f>IFERROR(IFERROR(VLOOKUP($A233,'K-NETT'!$A$1:$AF$37898,20,FALSE),VLOOKUP($A233,'K-Wallet'!$A$1:$M$5000,0,FALSE)),"NOT VALID")</f>
        <v>0</v>
      </c>
      <c r="W233">
        <f>IFERROR(IFERROR(VLOOKUP($A233,'K-NETT'!$A$1:$AF$37898,22,FALSE),VLOOKUP($A233,'K-Wallet'!$A$1:$M$5000,0,FALSE)),"NOT VALID")</f>
        <v>0</v>
      </c>
      <c r="X233">
        <f>IFERROR(IFERROR(VLOOKUP($A233,'K-NETT'!$A$1:$AF$37898,23,FALSE),VLOOKUP($A233,'K-Wallet'!$A$1:$M$5000,0,FALSE)),"NOT VALID")</f>
        <v>0</v>
      </c>
      <c r="Y233">
        <f>IFERROR(IFERROR(VLOOKUP($A233,'K-NETT'!$A$1:$AF$37898,26,FALSE),VLOOKUP($A233,'K-Wallet'!$A$1:$M$5000,0,FALSE)),"NOT VALID")</f>
        <v>56650</v>
      </c>
      <c r="Z233">
        <f>IFERROR(IFERROR(VLOOKUP($A233,'K-NETT'!$A$1:$AF$37898,30,FALSE),VLOOKUP($A233,'K-Wallet'!$A$1:$M$5000,11,FALSE)),"NOT VALID")</f>
        <v>0</v>
      </c>
      <c r="AA233" s="31">
        <f t="shared" si="7"/>
        <v>0</v>
      </c>
    </row>
    <row r="234" spans="1:27" x14ac:dyDescent="0.25">
      <c r="A234" t="str">
        <f t="shared" si="6"/>
        <v>1567288938</v>
      </c>
      <c r="B234">
        <v>225</v>
      </c>
      <c r="C234">
        <v>1567288938</v>
      </c>
      <c r="D234" t="s">
        <v>42</v>
      </c>
      <c r="E234" t="s">
        <v>43</v>
      </c>
      <c r="F234">
        <v>56650</v>
      </c>
      <c r="G234" s="2">
        <v>44109</v>
      </c>
      <c r="H234" s="3">
        <v>0.60480324074074077</v>
      </c>
      <c r="I234" t="s">
        <v>44</v>
      </c>
      <c r="J234">
        <v>-81014216401</v>
      </c>
      <c r="K234" s="4" t="s">
        <v>101</v>
      </c>
      <c r="N234" t="str">
        <f>IFERROR(IFERROR(VLOOKUP($A234,'K-NETT'!$A$1:$AF$37898,1,FALSE),VLOOKUP($A234,'K-Wallet'!$A$1:$M$5000,1,FALSE)),"NOT VALID")</f>
        <v>1567288938</v>
      </c>
      <c r="O234" t="str">
        <f>IFERROR(IFERROR(VLOOKUP($A234,'K-NETT'!$A$1:$AF$37898,11,FALSE),VLOOKUP($A234,'K-Wallet'!$A$1:$M$5000,0,FALSE)),"NOT VALID")</f>
        <v>MME2010003071</v>
      </c>
      <c r="P234" t="str">
        <f>IFERROR(IFERROR(VLOOKUP($A234,'K-NETT'!$A$1:$AF$37898,14,FALSE),VLOOKUP($A234,'K-Wallet'!$A$1:$M$5000,8,FALSE)),"NOT VALID")</f>
        <v>IDSPCCA02298</v>
      </c>
      <c r="Q234" t="str">
        <f>IFERROR(IFERROR(VLOOKUP($A234,'K-NETT'!$A$1:$AF$37898,15,FALSE),VLOOKUP($A234,'K-Wallet'!$A$1:$M$5000,9,FALSE)),"NOT VALID")</f>
        <v>LISDAWATI SUJADI</v>
      </c>
      <c r="R234">
        <f>IFERROR(IFERROR(VLOOKUP($A234,'K-NETT'!$A$1:$AF$37898,16,FALSE),VLOOKUP($A234,'K-Wallet'!$A$1:$M$5000,0,FALSE)),"NOT VALID")</f>
        <v>50000</v>
      </c>
      <c r="S234">
        <f>IFERROR(IFERROR(VLOOKUP($A234,'K-NETT'!$A$1:$AF$37898,17,FALSE),VLOOKUP($A234,'K-Wallet'!$A$1:$M$5000,0,FALSE)),"NOT VALID")</f>
        <v>6650</v>
      </c>
      <c r="T234">
        <f>IFERROR(IFERROR(VLOOKUP($A234,'K-NETT'!$A$1:$AF$37898,18,FALSE),VLOOKUP($A234,'K-Wallet'!$A$1:$M$5000,0,FALSE)),"NOT VALID")</f>
        <v>0</v>
      </c>
      <c r="U234">
        <f>IFERROR(IFERROR(VLOOKUP($A234,'K-NETT'!$A$1:$AF$37898,19,FALSE),VLOOKUP($A234,'K-Wallet'!$A$1:$M$5000,0,FALSE)),"NOT VALID")</f>
        <v>0</v>
      </c>
      <c r="V234">
        <f>IFERROR(IFERROR(VLOOKUP($A234,'K-NETT'!$A$1:$AF$37898,20,FALSE),VLOOKUP($A234,'K-Wallet'!$A$1:$M$5000,0,FALSE)),"NOT VALID")</f>
        <v>0</v>
      </c>
      <c r="W234">
        <f>IFERROR(IFERROR(VLOOKUP($A234,'K-NETT'!$A$1:$AF$37898,22,FALSE),VLOOKUP($A234,'K-Wallet'!$A$1:$M$5000,0,FALSE)),"NOT VALID")</f>
        <v>0</v>
      </c>
      <c r="X234">
        <f>IFERROR(IFERROR(VLOOKUP($A234,'K-NETT'!$A$1:$AF$37898,23,FALSE),VLOOKUP($A234,'K-Wallet'!$A$1:$M$5000,0,FALSE)),"NOT VALID")</f>
        <v>0</v>
      </c>
      <c r="Y234">
        <f>IFERROR(IFERROR(VLOOKUP($A234,'K-NETT'!$A$1:$AF$37898,26,FALSE),VLOOKUP($A234,'K-Wallet'!$A$1:$M$5000,0,FALSE)),"NOT VALID")</f>
        <v>56650</v>
      </c>
      <c r="Z234">
        <f>IFERROR(IFERROR(VLOOKUP($A234,'K-NETT'!$A$1:$AF$37898,30,FALSE),VLOOKUP($A234,'K-Wallet'!$A$1:$M$5000,11,FALSE)),"NOT VALID")</f>
        <v>0</v>
      </c>
      <c r="AA234" s="31">
        <f t="shared" si="7"/>
        <v>0</v>
      </c>
    </row>
    <row r="235" spans="1:27" x14ac:dyDescent="0.25">
      <c r="A235" t="str">
        <f t="shared" si="6"/>
        <v>1592388281</v>
      </c>
      <c r="B235">
        <v>226</v>
      </c>
      <c r="C235">
        <v>1592388281</v>
      </c>
      <c r="D235" t="s">
        <v>42</v>
      </c>
      <c r="E235" t="s">
        <v>43</v>
      </c>
      <c r="F235">
        <v>1057650</v>
      </c>
      <c r="G235" s="2">
        <v>44109</v>
      </c>
      <c r="H235" s="3">
        <v>0.60856481481481484</v>
      </c>
      <c r="I235" t="s">
        <v>44</v>
      </c>
      <c r="J235">
        <v>-81016062301</v>
      </c>
      <c r="K235" s="4" t="s">
        <v>101</v>
      </c>
      <c r="N235" t="str">
        <f>IFERROR(IFERROR(VLOOKUP($A235,'K-NETT'!$A$1:$AF$37898,1,FALSE),VLOOKUP($A235,'K-Wallet'!$A$1:$M$5000,1,FALSE)),"NOT VALID")</f>
        <v>1592388281</v>
      </c>
      <c r="O235" t="str">
        <f>IFERROR(IFERROR(VLOOKUP($A235,'K-NETT'!$A$1:$AF$37898,11,FALSE),VLOOKUP($A235,'K-Wallet'!$A$1:$M$5000,0,FALSE)),"NOT VALID")</f>
        <v>CNE2010003076</v>
      </c>
      <c r="P235" t="str">
        <f>IFERROR(IFERROR(VLOOKUP($A235,'K-NETT'!$A$1:$AF$37898,14,FALSE),VLOOKUP($A235,'K-Wallet'!$A$1:$M$5000,8,FALSE)),"NOT VALID")</f>
        <v>IDSPAAB43122</v>
      </c>
      <c r="Q235" t="str">
        <f>IFERROR(IFERROR(VLOOKUP($A235,'K-NETT'!$A$1:$AF$37898,15,FALSE),VLOOKUP($A235,'K-Wallet'!$A$1:$M$5000,9,FALSE)),"NOT VALID")</f>
        <v>WIDIANINGSIH</v>
      </c>
      <c r="R235">
        <f>IFERROR(IFERROR(VLOOKUP($A235,'K-NETT'!$A$1:$AF$37898,16,FALSE),VLOOKUP($A235,'K-Wallet'!$A$1:$M$5000,0,FALSE)),"NOT VALID")</f>
        <v>1041000</v>
      </c>
      <c r="S235">
        <f>IFERROR(IFERROR(VLOOKUP($A235,'K-NETT'!$A$1:$AF$37898,17,FALSE),VLOOKUP($A235,'K-Wallet'!$A$1:$M$5000,0,FALSE)),"NOT VALID")</f>
        <v>6650</v>
      </c>
      <c r="T235">
        <f>IFERROR(IFERROR(VLOOKUP($A235,'K-NETT'!$A$1:$AF$37898,18,FALSE),VLOOKUP($A235,'K-Wallet'!$A$1:$M$5000,0,FALSE)),"NOT VALID")</f>
        <v>10000</v>
      </c>
      <c r="U235">
        <f>IFERROR(IFERROR(VLOOKUP($A235,'K-NETT'!$A$1:$AF$37898,19,FALSE),VLOOKUP($A235,'K-Wallet'!$A$1:$M$5000,0,FALSE)),"NOT VALID")</f>
        <v>0</v>
      </c>
      <c r="V235">
        <f>IFERROR(IFERROR(VLOOKUP($A235,'K-NETT'!$A$1:$AF$37898,20,FALSE),VLOOKUP($A235,'K-Wallet'!$A$1:$M$5000,0,FALSE)),"NOT VALID")</f>
        <v>0</v>
      </c>
      <c r="W235">
        <f>IFERROR(IFERROR(VLOOKUP($A235,'K-NETT'!$A$1:$AF$37898,22,FALSE),VLOOKUP($A235,'K-Wallet'!$A$1:$M$5000,0,FALSE)),"NOT VALID")</f>
        <v>0</v>
      </c>
      <c r="X235">
        <f>IFERROR(IFERROR(VLOOKUP($A235,'K-NETT'!$A$1:$AF$37898,23,FALSE),VLOOKUP($A235,'K-Wallet'!$A$1:$M$5000,0,FALSE)),"NOT VALID")</f>
        <v>0</v>
      </c>
      <c r="Y235">
        <f>IFERROR(IFERROR(VLOOKUP($A235,'K-NETT'!$A$1:$AF$37898,26,FALSE),VLOOKUP($A235,'K-Wallet'!$A$1:$M$5000,0,FALSE)),"NOT VALID")</f>
        <v>1057650</v>
      </c>
      <c r="Z235">
        <f>IFERROR(IFERROR(VLOOKUP($A235,'K-NETT'!$A$1:$AF$37898,30,FALSE),VLOOKUP($A235,'K-Wallet'!$A$1:$M$5000,11,FALSE)),"NOT VALID")</f>
        <v>0</v>
      </c>
      <c r="AA235" s="31">
        <f t="shared" si="7"/>
        <v>0</v>
      </c>
    </row>
    <row r="236" spans="1:27" x14ac:dyDescent="0.25">
      <c r="A236" t="str">
        <f t="shared" si="6"/>
        <v>1076388621</v>
      </c>
      <c r="B236">
        <v>227</v>
      </c>
      <c r="C236">
        <v>1076388621</v>
      </c>
      <c r="D236" t="s">
        <v>42</v>
      </c>
      <c r="E236" t="s">
        <v>43</v>
      </c>
      <c r="F236">
        <v>1025650</v>
      </c>
      <c r="G236" s="2">
        <v>44109</v>
      </c>
      <c r="H236" s="3">
        <v>0.61243055555555559</v>
      </c>
      <c r="I236" t="s">
        <v>44</v>
      </c>
      <c r="J236">
        <v>-81017905401</v>
      </c>
      <c r="K236" s="4" t="s">
        <v>101</v>
      </c>
      <c r="N236" t="str">
        <f>IFERROR(IFERROR(VLOOKUP($A236,'K-NETT'!$A$1:$AF$37898,1,FALSE),VLOOKUP($A236,'K-Wallet'!$A$1:$M$5000,1,FALSE)),"NOT VALID")</f>
        <v>1076388621</v>
      </c>
      <c r="O236" t="str">
        <f>IFERROR(IFERROR(VLOOKUP($A236,'K-NETT'!$A$1:$AF$37898,11,FALSE),VLOOKUP($A236,'K-Wallet'!$A$1:$M$5000,0,FALSE)),"NOT VALID")</f>
        <v>CNE2010003081</v>
      </c>
      <c r="P236" t="str">
        <f>IFERROR(IFERROR(VLOOKUP($A236,'K-NETT'!$A$1:$AF$37898,14,FALSE),VLOOKUP($A236,'K-Wallet'!$A$1:$M$5000,8,FALSE)),"NOT VALID")</f>
        <v>IDJRAAA19718</v>
      </c>
      <c r="Q236" t="str">
        <f>IFERROR(IFERROR(VLOOKUP($A236,'K-NETT'!$A$1:$AF$37898,15,FALSE),VLOOKUP($A236,'K-Wallet'!$A$1:$M$5000,9,FALSE)),"NOT VALID")</f>
        <v>LIELIE</v>
      </c>
      <c r="R236">
        <f>IFERROR(IFERROR(VLOOKUP($A236,'K-NETT'!$A$1:$AF$37898,16,FALSE),VLOOKUP($A236,'K-Wallet'!$A$1:$M$5000,0,FALSE)),"NOT VALID")</f>
        <v>1009000</v>
      </c>
      <c r="S236">
        <f>IFERROR(IFERROR(VLOOKUP($A236,'K-NETT'!$A$1:$AF$37898,17,FALSE),VLOOKUP($A236,'K-Wallet'!$A$1:$M$5000,0,FALSE)),"NOT VALID")</f>
        <v>6650</v>
      </c>
      <c r="T236">
        <f>IFERROR(IFERROR(VLOOKUP($A236,'K-NETT'!$A$1:$AF$37898,18,FALSE),VLOOKUP($A236,'K-Wallet'!$A$1:$M$5000,0,FALSE)),"NOT VALID")</f>
        <v>10000</v>
      </c>
      <c r="U236">
        <f>IFERROR(IFERROR(VLOOKUP($A236,'K-NETT'!$A$1:$AF$37898,19,FALSE),VLOOKUP($A236,'K-Wallet'!$A$1:$M$5000,0,FALSE)),"NOT VALID")</f>
        <v>0</v>
      </c>
      <c r="V236">
        <f>IFERROR(IFERROR(VLOOKUP($A236,'K-NETT'!$A$1:$AF$37898,20,FALSE),VLOOKUP($A236,'K-Wallet'!$A$1:$M$5000,0,FALSE)),"NOT VALID")</f>
        <v>0</v>
      </c>
      <c r="W236">
        <f>IFERROR(IFERROR(VLOOKUP($A236,'K-NETT'!$A$1:$AF$37898,22,FALSE),VLOOKUP($A236,'K-Wallet'!$A$1:$M$5000,0,FALSE)),"NOT VALID")</f>
        <v>0</v>
      </c>
      <c r="X236">
        <f>IFERROR(IFERROR(VLOOKUP($A236,'K-NETT'!$A$1:$AF$37898,23,FALSE),VLOOKUP($A236,'K-Wallet'!$A$1:$M$5000,0,FALSE)),"NOT VALID")</f>
        <v>0</v>
      </c>
      <c r="Y236">
        <f>IFERROR(IFERROR(VLOOKUP($A236,'K-NETT'!$A$1:$AF$37898,26,FALSE),VLOOKUP($A236,'K-Wallet'!$A$1:$M$5000,0,FALSE)),"NOT VALID")</f>
        <v>1025650</v>
      </c>
      <c r="Z236">
        <f>IFERROR(IFERROR(VLOOKUP($A236,'K-NETT'!$A$1:$AF$37898,30,FALSE),VLOOKUP($A236,'K-Wallet'!$A$1:$M$5000,11,FALSE)),"NOT VALID")</f>
        <v>0</v>
      </c>
      <c r="AA236" s="31">
        <f t="shared" si="7"/>
        <v>0</v>
      </c>
    </row>
    <row r="237" spans="1:27" x14ac:dyDescent="0.25">
      <c r="A237" t="str">
        <f t="shared" si="6"/>
        <v>1616388935</v>
      </c>
      <c r="B237">
        <v>228</v>
      </c>
      <c r="C237">
        <v>1616388935</v>
      </c>
      <c r="D237" t="s">
        <v>42</v>
      </c>
      <c r="E237" t="s">
        <v>43</v>
      </c>
      <c r="F237">
        <v>591650</v>
      </c>
      <c r="G237" s="2">
        <v>44109</v>
      </c>
      <c r="H237" s="3">
        <v>0.61265046296296299</v>
      </c>
      <c r="I237" t="s">
        <v>46</v>
      </c>
      <c r="J237">
        <v>-81017930401</v>
      </c>
      <c r="K237" s="4" t="s">
        <v>101</v>
      </c>
      <c r="N237" t="str">
        <f>IFERROR(IFERROR(VLOOKUP($A237,'K-NETT'!$A$1:$AF$37898,1,FALSE),VLOOKUP($A237,'K-Wallet'!$A$1:$M$5000,1,FALSE)),"NOT VALID")</f>
        <v>1616388935</v>
      </c>
      <c r="O237" t="str">
        <f>IFERROR(IFERROR(VLOOKUP($A237,'K-NETT'!$A$1:$AF$37898,11,FALSE),VLOOKUP($A237,'K-Wallet'!$A$1:$M$5000,0,FALSE)),"NOT VALID")</f>
        <v>CNE2010003082</v>
      </c>
      <c r="P237" t="str">
        <f>IFERROR(IFERROR(VLOOKUP($A237,'K-NETT'!$A$1:$AF$37898,14,FALSE),VLOOKUP($A237,'K-Wallet'!$A$1:$M$5000,8,FALSE)),"NOT VALID")</f>
        <v>IDSPAAB16891</v>
      </c>
      <c r="Q237" t="str">
        <f>IFERROR(IFERROR(VLOOKUP($A237,'K-NETT'!$A$1:$AF$37898,15,FALSE),VLOOKUP($A237,'K-Wallet'!$A$1:$M$5000,9,FALSE)),"NOT VALID")</f>
        <v>CHANDRA BUDIMAN</v>
      </c>
      <c r="R237">
        <f>IFERROR(IFERROR(VLOOKUP($A237,'K-NETT'!$A$1:$AF$37898,16,FALSE),VLOOKUP($A237,'K-Wallet'!$A$1:$M$5000,0,FALSE)),"NOT VALID")</f>
        <v>585000</v>
      </c>
      <c r="S237">
        <f>IFERROR(IFERROR(VLOOKUP($A237,'K-NETT'!$A$1:$AF$37898,17,FALSE),VLOOKUP($A237,'K-Wallet'!$A$1:$M$5000,0,FALSE)),"NOT VALID")</f>
        <v>6650</v>
      </c>
      <c r="T237">
        <f>IFERROR(IFERROR(VLOOKUP($A237,'K-NETT'!$A$1:$AF$37898,18,FALSE),VLOOKUP($A237,'K-Wallet'!$A$1:$M$5000,0,FALSE)),"NOT VALID")</f>
        <v>0</v>
      </c>
      <c r="U237">
        <f>IFERROR(IFERROR(VLOOKUP($A237,'K-NETT'!$A$1:$AF$37898,19,FALSE),VLOOKUP($A237,'K-Wallet'!$A$1:$M$5000,0,FALSE)),"NOT VALID")</f>
        <v>0</v>
      </c>
      <c r="V237">
        <f>IFERROR(IFERROR(VLOOKUP($A237,'K-NETT'!$A$1:$AF$37898,20,FALSE),VLOOKUP($A237,'K-Wallet'!$A$1:$M$5000,0,FALSE)),"NOT VALID")</f>
        <v>0</v>
      </c>
      <c r="W237">
        <f>IFERROR(IFERROR(VLOOKUP($A237,'K-NETT'!$A$1:$AF$37898,22,FALSE),VLOOKUP($A237,'K-Wallet'!$A$1:$M$5000,0,FALSE)),"NOT VALID")</f>
        <v>0</v>
      </c>
      <c r="X237">
        <f>IFERROR(IFERROR(VLOOKUP($A237,'K-NETT'!$A$1:$AF$37898,23,FALSE),VLOOKUP($A237,'K-Wallet'!$A$1:$M$5000,0,FALSE)),"NOT VALID")</f>
        <v>0</v>
      </c>
      <c r="Y237">
        <f>IFERROR(IFERROR(VLOOKUP($A237,'K-NETT'!$A$1:$AF$37898,26,FALSE),VLOOKUP($A237,'K-Wallet'!$A$1:$M$5000,0,FALSE)),"NOT VALID")</f>
        <v>591650</v>
      </c>
      <c r="Z237">
        <f>IFERROR(IFERROR(VLOOKUP($A237,'K-NETT'!$A$1:$AF$37898,30,FALSE),VLOOKUP($A237,'K-Wallet'!$A$1:$M$5000,11,FALSE)),"NOT VALID")</f>
        <v>0</v>
      </c>
      <c r="AA237" s="31">
        <f t="shared" si="7"/>
        <v>0</v>
      </c>
    </row>
    <row r="238" spans="1:27" x14ac:dyDescent="0.25">
      <c r="A238" t="str">
        <f t="shared" si="6"/>
        <v>1272488819</v>
      </c>
      <c r="B238">
        <v>229</v>
      </c>
      <c r="C238">
        <v>1272488819</v>
      </c>
      <c r="D238" t="s">
        <v>42</v>
      </c>
      <c r="E238" t="s">
        <v>43</v>
      </c>
      <c r="F238">
        <v>470650</v>
      </c>
      <c r="G238" s="2">
        <v>44109</v>
      </c>
      <c r="H238" s="3">
        <v>0.61972222222222217</v>
      </c>
      <c r="I238" t="s">
        <v>44</v>
      </c>
      <c r="J238">
        <v>-81021342401</v>
      </c>
      <c r="K238" s="4" t="s">
        <v>101</v>
      </c>
      <c r="N238" t="str">
        <f>IFERROR(IFERROR(VLOOKUP($A238,'K-NETT'!$A$1:$AF$37898,1,FALSE),VLOOKUP($A238,'K-Wallet'!$A$1:$M$5000,1,FALSE)),"NOT VALID")</f>
        <v>1272488819</v>
      </c>
      <c r="O238" t="str">
        <f>IFERROR(IFERROR(VLOOKUP($A238,'K-NETT'!$A$1:$AF$37898,11,FALSE),VLOOKUP($A238,'K-Wallet'!$A$1:$M$5000,0,FALSE)),"NOT VALID")</f>
        <v>CNE2010003091</v>
      </c>
      <c r="P238" t="str">
        <f>IFERROR(IFERROR(VLOOKUP($A238,'K-NETT'!$A$1:$AF$37898,14,FALSE),VLOOKUP($A238,'K-Wallet'!$A$1:$M$5000,8,FALSE)),"NOT VALID")</f>
        <v>EID1352290</v>
      </c>
      <c r="Q238" t="str">
        <f>IFERROR(IFERROR(VLOOKUP($A238,'K-NETT'!$A$1:$AF$37898,15,FALSE),VLOOKUP($A238,'K-Wallet'!$A$1:$M$5000,9,FALSE)),"NOT VALID")</f>
        <v>RIVANIE</v>
      </c>
      <c r="R238">
        <f>IFERROR(IFERROR(VLOOKUP($A238,'K-NETT'!$A$1:$AF$37898,16,FALSE),VLOOKUP($A238,'K-Wallet'!$A$1:$M$5000,0,FALSE)),"NOT VALID")</f>
        <v>456000</v>
      </c>
      <c r="S238">
        <f>IFERROR(IFERROR(VLOOKUP($A238,'K-NETT'!$A$1:$AF$37898,17,FALSE),VLOOKUP($A238,'K-Wallet'!$A$1:$M$5000,0,FALSE)),"NOT VALID")</f>
        <v>6650</v>
      </c>
      <c r="T238">
        <f>IFERROR(IFERROR(VLOOKUP($A238,'K-NETT'!$A$1:$AF$37898,18,FALSE),VLOOKUP($A238,'K-Wallet'!$A$1:$M$5000,0,FALSE)),"NOT VALID")</f>
        <v>8000</v>
      </c>
      <c r="U238">
        <f>IFERROR(IFERROR(VLOOKUP($A238,'K-NETT'!$A$1:$AF$37898,19,FALSE),VLOOKUP($A238,'K-Wallet'!$A$1:$M$5000,0,FALSE)),"NOT VALID")</f>
        <v>0</v>
      </c>
      <c r="V238">
        <f>IFERROR(IFERROR(VLOOKUP($A238,'K-NETT'!$A$1:$AF$37898,20,FALSE),VLOOKUP($A238,'K-Wallet'!$A$1:$M$5000,0,FALSE)),"NOT VALID")</f>
        <v>0</v>
      </c>
      <c r="W238">
        <f>IFERROR(IFERROR(VLOOKUP($A238,'K-NETT'!$A$1:$AF$37898,22,FALSE),VLOOKUP($A238,'K-Wallet'!$A$1:$M$5000,0,FALSE)),"NOT VALID")</f>
        <v>0</v>
      </c>
      <c r="X238">
        <f>IFERROR(IFERROR(VLOOKUP($A238,'K-NETT'!$A$1:$AF$37898,23,FALSE),VLOOKUP($A238,'K-Wallet'!$A$1:$M$5000,0,FALSE)),"NOT VALID")</f>
        <v>0</v>
      </c>
      <c r="Y238">
        <f>IFERROR(IFERROR(VLOOKUP($A238,'K-NETT'!$A$1:$AF$37898,26,FALSE),VLOOKUP($A238,'K-Wallet'!$A$1:$M$5000,0,FALSE)),"NOT VALID")</f>
        <v>470650</v>
      </c>
      <c r="Z238">
        <f>IFERROR(IFERROR(VLOOKUP($A238,'K-NETT'!$A$1:$AF$37898,30,FALSE),VLOOKUP($A238,'K-Wallet'!$A$1:$M$5000,11,FALSE)),"NOT VALID")</f>
        <v>0</v>
      </c>
      <c r="AA238" s="31">
        <f t="shared" si="7"/>
        <v>0</v>
      </c>
    </row>
    <row r="239" spans="1:27" x14ac:dyDescent="0.25">
      <c r="A239" t="str">
        <f t="shared" si="6"/>
        <v>1542488837</v>
      </c>
      <c r="B239">
        <v>230</v>
      </c>
      <c r="C239">
        <v>1542488837</v>
      </c>
      <c r="D239" t="s">
        <v>42</v>
      </c>
      <c r="E239" t="s">
        <v>43</v>
      </c>
      <c r="F239">
        <v>56650</v>
      </c>
      <c r="G239" s="2">
        <v>44109</v>
      </c>
      <c r="H239" s="3">
        <v>0.62015046296296295</v>
      </c>
      <c r="I239" t="s">
        <v>44</v>
      </c>
      <c r="J239">
        <v>-81021568901</v>
      </c>
      <c r="K239" s="4" t="s">
        <v>101</v>
      </c>
      <c r="N239" t="str">
        <f>IFERROR(IFERROR(VLOOKUP($A239,'K-NETT'!$A$1:$AF$37898,1,FALSE),VLOOKUP($A239,'K-Wallet'!$A$1:$M$5000,1,FALSE)),"NOT VALID")</f>
        <v>1542488837</v>
      </c>
      <c r="O239" t="str">
        <f>IFERROR(IFERROR(VLOOKUP($A239,'K-NETT'!$A$1:$AF$37898,11,FALSE),VLOOKUP($A239,'K-Wallet'!$A$1:$M$5000,0,FALSE)),"NOT VALID")</f>
        <v>MME2010003092</v>
      </c>
      <c r="P239" t="str">
        <f>IFERROR(IFERROR(VLOOKUP($A239,'K-NETT'!$A$1:$AF$37898,14,FALSE),VLOOKUP($A239,'K-Wallet'!$A$1:$M$5000,8,FALSE)),"NOT VALID")</f>
        <v>IDJTBHA23108</v>
      </c>
      <c r="Q239" t="str">
        <f>IFERROR(IFERROR(VLOOKUP($A239,'K-NETT'!$A$1:$AF$37898,15,FALSE),VLOOKUP($A239,'K-Wallet'!$A$1:$M$5000,9,FALSE)),"NOT VALID")</f>
        <v>MELI SUKI</v>
      </c>
      <c r="R239">
        <f>IFERROR(IFERROR(VLOOKUP($A239,'K-NETT'!$A$1:$AF$37898,16,FALSE),VLOOKUP($A239,'K-Wallet'!$A$1:$M$5000,0,FALSE)),"NOT VALID")</f>
        <v>50000</v>
      </c>
      <c r="S239">
        <f>IFERROR(IFERROR(VLOOKUP($A239,'K-NETT'!$A$1:$AF$37898,17,FALSE),VLOOKUP($A239,'K-Wallet'!$A$1:$M$5000,0,FALSE)),"NOT VALID")</f>
        <v>6650</v>
      </c>
      <c r="T239">
        <f>IFERROR(IFERROR(VLOOKUP($A239,'K-NETT'!$A$1:$AF$37898,18,FALSE),VLOOKUP($A239,'K-Wallet'!$A$1:$M$5000,0,FALSE)),"NOT VALID")</f>
        <v>0</v>
      </c>
      <c r="U239">
        <f>IFERROR(IFERROR(VLOOKUP($A239,'K-NETT'!$A$1:$AF$37898,19,FALSE),VLOOKUP($A239,'K-Wallet'!$A$1:$M$5000,0,FALSE)),"NOT VALID")</f>
        <v>0</v>
      </c>
      <c r="V239">
        <f>IFERROR(IFERROR(VLOOKUP($A239,'K-NETT'!$A$1:$AF$37898,20,FALSE),VLOOKUP($A239,'K-Wallet'!$A$1:$M$5000,0,FALSE)),"NOT VALID")</f>
        <v>0</v>
      </c>
      <c r="W239">
        <f>IFERROR(IFERROR(VLOOKUP($A239,'K-NETT'!$A$1:$AF$37898,22,FALSE),VLOOKUP($A239,'K-Wallet'!$A$1:$M$5000,0,FALSE)),"NOT VALID")</f>
        <v>0</v>
      </c>
      <c r="X239">
        <f>IFERROR(IFERROR(VLOOKUP($A239,'K-NETT'!$A$1:$AF$37898,23,FALSE),VLOOKUP($A239,'K-Wallet'!$A$1:$M$5000,0,FALSE)),"NOT VALID")</f>
        <v>0</v>
      </c>
      <c r="Y239">
        <f>IFERROR(IFERROR(VLOOKUP($A239,'K-NETT'!$A$1:$AF$37898,26,FALSE),VLOOKUP($A239,'K-Wallet'!$A$1:$M$5000,0,FALSE)),"NOT VALID")</f>
        <v>56650</v>
      </c>
      <c r="Z239">
        <f>IFERROR(IFERROR(VLOOKUP($A239,'K-NETT'!$A$1:$AF$37898,30,FALSE),VLOOKUP($A239,'K-Wallet'!$A$1:$M$5000,11,FALSE)),"NOT VALID")</f>
        <v>0</v>
      </c>
      <c r="AA239" s="31">
        <f t="shared" si="7"/>
        <v>0</v>
      </c>
    </row>
    <row r="240" spans="1:27" x14ac:dyDescent="0.25">
      <c r="A240" t="str">
        <f t="shared" si="6"/>
        <v>1435488543</v>
      </c>
      <c r="B240">
        <v>231</v>
      </c>
      <c r="C240">
        <v>1435488543</v>
      </c>
      <c r="D240" t="s">
        <v>42</v>
      </c>
      <c r="E240" t="s">
        <v>43</v>
      </c>
      <c r="F240">
        <v>56650</v>
      </c>
      <c r="G240" s="2">
        <v>44109</v>
      </c>
      <c r="H240" s="3">
        <v>0.62243055555555549</v>
      </c>
      <c r="I240" t="s">
        <v>44</v>
      </c>
      <c r="J240">
        <v>-81022612801</v>
      </c>
      <c r="K240" s="4" t="s">
        <v>101</v>
      </c>
      <c r="N240" t="str">
        <f>IFERROR(IFERROR(VLOOKUP($A240,'K-NETT'!$A$1:$AF$37898,1,FALSE),VLOOKUP($A240,'K-Wallet'!$A$1:$M$5000,1,FALSE)),"NOT VALID")</f>
        <v>1435488543</v>
      </c>
      <c r="O240" t="str">
        <f>IFERROR(IFERROR(VLOOKUP($A240,'K-NETT'!$A$1:$AF$37898,11,FALSE),VLOOKUP($A240,'K-Wallet'!$A$1:$M$5000,0,FALSE)),"NOT VALID")</f>
        <v>MME2010003094</v>
      </c>
      <c r="P240" t="str">
        <f>IFERROR(IFERROR(VLOOKUP($A240,'K-NETT'!$A$1:$AF$37898,14,FALSE),VLOOKUP($A240,'K-Wallet'!$A$1:$M$5000,8,FALSE)),"NOT VALID")</f>
        <v>IDJTBHA23109</v>
      </c>
      <c r="Q240" t="str">
        <f>IFERROR(IFERROR(VLOOKUP($A240,'K-NETT'!$A$1:$AF$37898,15,FALSE),VLOOKUP($A240,'K-Wallet'!$A$1:$M$5000,9,FALSE)),"NOT VALID")</f>
        <v>SAHARA</v>
      </c>
      <c r="R240">
        <f>IFERROR(IFERROR(VLOOKUP($A240,'K-NETT'!$A$1:$AF$37898,16,FALSE),VLOOKUP($A240,'K-Wallet'!$A$1:$M$5000,0,FALSE)),"NOT VALID")</f>
        <v>50000</v>
      </c>
      <c r="S240">
        <f>IFERROR(IFERROR(VLOOKUP($A240,'K-NETT'!$A$1:$AF$37898,17,FALSE),VLOOKUP($A240,'K-Wallet'!$A$1:$M$5000,0,FALSE)),"NOT VALID")</f>
        <v>6650</v>
      </c>
      <c r="T240">
        <f>IFERROR(IFERROR(VLOOKUP($A240,'K-NETT'!$A$1:$AF$37898,18,FALSE),VLOOKUP($A240,'K-Wallet'!$A$1:$M$5000,0,FALSE)),"NOT VALID")</f>
        <v>0</v>
      </c>
      <c r="U240">
        <f>IFERROR(IFERROR(VLOOKUP($A240,'K-NETT'!$A$1:$AF$37898,19,FALSE),VLOOKUP($A240,'K-Wallet'!$A$1:$M$5000,0,FALSE)),"NOT VALID")</f>
        <v>0</v>
      </c>
      <c r="V240">
        <f>IFERROR(IFERROR(VLOOKUP($A240,'K-NETT'!$A$1:$AF$37898,20,FALSE),VLOOKUP($A240,'K-Wallet'!$A$1:$M$5000,0,FALSE)),"NOT VALID")</f>
        <v>0</v>
      </c>
      <c r="W240">
        <f>IFERROR(IFERROR(VLOOKUP($A240,'K-NETT'!$A$1:$AF$37898,22,FALSE),VLOOKUP($A240,'K-Wallet'!$A$1:$M$5000,0,FALSE)),"NOT VALID")</f>
        <v>0</v>
      </c>
      <c r="X240">
        <f>IFERROR(IFERROR(VLOOKUP($A240,'K-NETT'!$A$1:$AF$37898,23,FALSE),VLOOKUP($A240,'K-Wallet'!$A$1:$M$5000,0,FALSE)),"NOT VALID")</f>
        <v>0</v>
      </c>
      <c r="Y240">
        <f>IFERROR(IFERROR(VLOOKUP($A240,'K-NETT'!$A$1:$AF$37898,26,FALSE),VLOOKUP($A240,'K-Wallet'!$A$1:$M$5000,0,FALSE)),"NOT VALID")</f>
        <v>56650</v>
      </c>
      <c r="Z240">
        <f>IFERROR(IFERROR(VLOOKUP($A240,'K-NETT'!$A$1:$AF$37898,30,FALSE),VLOOKUP($A240,'K-Wallet'!$A$1:$M$5000,11,FALSE)),"NOT VALID")</f>
        <v>0</v>
      </c>
      <c r="AA240" s="31">
        <f t="shared" si="7"/>
        <v>0</v>
      </c>
    </row>
    <row r="241" spans="1:27" x14ac:dyDescent="0.25">
      <c r="A241" t="str">
        <f t="shared" si="6"/>
        <v>1845488202</v>
      </c>
      <c r="B241">
        <v>232</v>
      </c>
      <c r="C241">
        <v>1845488202</v>
      </c>
      <c r="D241" t="s">
        <v>42</v>
      </c>
      <c r="E241" t="s">
        <v>43</v>
      </c>
      <c r="F241">
        <v>1028650</v>
      </c>
      <c r="G241" s="2">
        <v>44109</v>
      </c>
      <c r="H241" s="3">
        <v>0.62346064814814817</v>
      </c>
      <c r="I241" t="s">
        <v>44</v>
      </c>
      <c r="J241">
        <v>-81022995501</v>
      </c>
      <c r="K241" s="4" t="s">
        <v>101</v>
      </c>
      <c r="N241" t="str">
        <f>IFERROR(IFERROR(VLOOKUP($A241,'K-NETT'!$A$1:$AF$37898,1,FALSE),VLOOKUP($A241,'K-Wallet'!$A$1:$M$5000,1,FALSE)),"NOT VALID")</f>
        <v>1845488202</v>
      </c>
      <c r="O241" t="str">
        <f>IFERROR(IFERROR(VLOOKUP($A241,'K-NETT'!$A$1:$AF$37898,11,FALSE),VLOOKUP($A241,'K-Wallet'!$A$1:$M$5000,0,FALSE)),"NOT VALID")</f>
        <v>CNE2010003095</v>
      </c>
      <c r="P241" t="str">
        <f>IFERROR(IFERROR(VLOOKUP($A241,'K-NETT'!$A$1:$AF$37898,14,FALSE),VLOOKUP($A241,'K-Wallet'!$A$1:$M$5000,8,FALSE)),"NOT VALID")</f>
        <v>IDJRAAA19716</v>
      </c>
      <c r="Q241" t="str">
        <f>IFERROR(IFERROR(VLOOKUP($A241,'K-NETT'!$A$1:$AF$37898,15,FALSE),VLOOKUP($A241,'K-Wallet'!$A$1:$M$5000,9,FALSE)),"NOT VALID")</f>
        <v>DARIN</v>
      </c>
      <c r="R241">
        <f>IFERROR(IFERROR(VLOOKUP($A241,'K-NETT'!$A$1:$AF$37898,16,FALSE),VLOOKUP($A241,'K-Wallet'!$A$1:$M$5000,0,FALSE)),"NOT VALID")</f>
        <v>1009000</v>
      </c>
      <c r="S241">
        <f>IFERROR(IFERROR(VLOOKUP($A241,'K-NETT'!$A$1:$AF$37898,17,FALSE),VLOOKUP($A241,'K-Wallet'!$A$1:$M$5000,0,FALSE)),"NOT VALID")</f>
        <v>6650</v>
      </c>
      <c r="T241">
        <f>IFERROR(IFERROR(VLOOKUP($A241,'K-NETT'!$A$1:$AF$37898,18,FALSE),VLOOKUP($A241,'K-Wallet'!$A$1:$M$5000,0,FALSE)),"NOT VALID")</f>
        <v>13000</v>
      </c>
      <c r="U241">
        <f>IFERROR(IFERROR(VLOOKUP($A241,'K-NETT'!$A$1:$AF$37898,19,FALSE),VLOOKUP($A241,'K-Wallet'!$A$1:$M$5000,0,FALSE)),"NOT VALID")</f>
        <v>0</v>
      </c>
      <c r="V241">
        <f>IFERROR(IFERROR(VLOOKUP($A241,'K-NETT'!$A$1:$AF$37898,20,FALSE),VLOOKUP($A241,'K-Wallet'!$A$1:$M$5000,0,FALSE)),"NOT VALID")</f>
        <v>0</v>
      </c>
      <c r="W241">
        <f>IFERROR(IFERROR(VLOOKUP($A241,'K-NETT'!$A$1:$AF$37898,22,FALSE),VLOOKUP($A241,'K-Wallet'!$A$1:$M$5000,0,FALSE)),"NOT VALID")</f>
        <v>0</v>
      </c>
      <c r="X241">
        <f>IFERROR(IFERROR(VLOOKUP($A241,'K-NETT'!$A$1:$AF$37898,23,FALSE),VLOOKUP($A241,'K-Wallet'!$A$1:$M$5000,0,FALSE)),"NOT VALID")</f>
        <v>0</v>
      </c>
      <c r="Y241">
        <f>IFERROR(IFERROR(VLOOKUP($A241,'K-NETT'!$A$1:$AF$37898,26,FALSE),VLOOKUP($A241,'K-Wallet'!$A$1:$M$5000,0,FALSE)),"NOT VALID")</f>
        <v>1028650</v>
      </c>
      <c r="Z241">
        <f>IFERROR(IFERROR(VLOOKUP($A241,'K-NETT'!$A$1:$AF$37898,30,FALSE),VLOOKUP($A241,'K-Wallet'!$A$1:$M$5000,11,FALSE)),"NOT VALID")</f>
        <v>0</v>
      </c>
      <c r="AA241" s="31">
        <f t="shared" si="7"/>
        <v>0</v>
      </c>
    </row>
    <row r="242" spans="1:27" x14ac:dyDescent="0.25">
      <c r="A242" t="str">
        <f t="shared" si="6"/>
        <v>1666488157</v>
      </c>
      <c r="B242">
        <v>233</v>
      </c>
      <c r="C242">
        <v>1666488157</v>
      </c>
      <c r="D242" t="s">
        <v>42</v>
      </c>
      <c r="E242" t="s">
        <v>43</v>
      </c>
      <c r="F242">
        <v>56650</v>
      </c>
      <c r="G242" s="2">
        <v>44109</v>
      </c>
      <c r="H242" s="3">
        <v>0.62375000000000003</v>
      </c>
      <c r="I242" t="s">
        <v>44</v>
      </c>
      <c r="J242">
        <v>-81023195101</v>
      </c>
      <c r="K242" s="4" t="s">
        <v>101</v>
      </c>
      <c r="N242" t="str">
        <f>IFERROR(IFERROR(VLOOKUP($A242,'K-NETT'!$A$1:$AF$37898,1,FALSE),VLOOKUP($A242,'K-Wallet'!$A$1:$M$5000,1,FALSE)),"NOT VALID")</f>
        <v>1666488157</v>
      </c>
      <c r="O242" t="str">
        <f>IFERROR(IFERROR(VLOOKUP($A242,'K-NETT'!$A$1:$AF$37898,11,FALSE),VLOOKUP($A242,'K-Wallet'!$A$1:$M$5000,0,FALSE)),"NOT VALID")</f>
        <v>MME2010003096</v>
      </c>
      <c r="P242" t="str">
        <f>IFERROR(IFERROR(VLOOKUP($A242,'K-NETT'!$A$1:$AF$37898,14,FALSE),VLOOKUP($A242,'K-Wallet'!$A$1:$M$5000,8,FALSE)),"NOT VALID")</f>
        <v>IDJTBHA23110</v>
      </c>
      <c r="Q242" t="str">
        <f>IFERROR(IFERROR(VLOOKUP($A242,'K-NETT'!$A$1:$AF$37898,15,FALSE),VLOOKUP($A242,'K-Wallet'!$A$1:$M$5000,9,FALSE)),"NOT VALID")</f>
        <v>SISKA JUMINAH</v>
      </c>
      <c r="R242">
        <f>IFERROR(IFERROR(VLOOKUP($A242,'K-NETT'!$A$1:$AF$37898,16,FALSE),VLOOKUP($A242,'K-Wallet'!$A$1:$M$5000,0,FALSE)),"NOT VALID")</f>
        <v>50000</v>
      </c>
      <c r="S242">
        <f>IFERROR(IFERROR(VLOOKUP($A242,'K-NETT'!$A$1:$AF$37898,17,FALSE),VLOOKUP($A242,'K-Wallet'!$A$1:$M$5000,0,FALSE)),"NOT VALID")</f>
        <v>6650</v>
      </c>
      <c r="T242">
        <f>IFERROR(IFERROR(VLOOKUP($A242,'K-NETT'!$A$1:$AF$37898,18,FALSE),VLOOKUP($A242,'K-Wallet'!$A$1:$M$5000,0,FALSE)),"NOT VALID")</f>
        <v>0</v>
      </c>
      <c r="U242">
        <f>IFERROR(IFERROR(VLOOKUP($A242,'K-NETT'!$A$1:$AF$37898,19,FALSE),VLOOKUP($A242,'K-Wallet'!$A$1:$M$5000,0,FALSE)),"NOT VALID")</f>
        <v>0</v>
      </c>
      <c r="V242">
        <f>IFERROR(IFERROR(VLOOKUP($A242,'K-NETT'!$A$1:$AF$37898,20,FALSE),VLOOKUP($A242,'K-Wallet'!$A$1:$M$5000,0,FALSE)),"NOT VALID")</f>
        <v>0</v>
      </c>
      <c r="W242">
        <f>IFERROR(IFERROR(VLOOKUP($A242,'K-NETT'!$A$1:$AF$37898,22,FALSE),VLOOKUP($A242,'K-Wallet'!$A$1:$M$5000,0,FALSE)),"NOT VALID")</f>
        <v>0</v>
      </c>
      <c r="X242">
        <f>IFERROR(IFERROR(VLOOKUP($A242,'K-NETT'!$A$1:$AF$37898,23,FALSE),VLOOKUP($A242,'K-Wallet'!$A$1:$M$5000,0,FALSE)),"NOT VALID")</f>
        <v>0</v>
      </c>
      <c r="Y242">
        <f>IFERROR(IFERROR(VLOOKUP($A242,'K-NETT'!$A$1:$AF$37898,26,FALSE),VLOOKUP($A242,'K-Wallet'!$A$1:$M$5000,0,FALSE)),"NOT VALID")</f>
        <v>56650</v>
      </c>
      <c r="Z242">
        <f>IFERROR(IFERROR(VLOOKUP($A242,'K-NETT'!$A$1:$AF$37898,30,FALSE),VLOOKUP($A242,'K-Wallet'!$A$1:$M$5000,11,FALSE)),"NOT VALID")</f>
        <v>0</v>
      </c>
      <c r="AA242" s="31">
        <f t="shared" si="7"/>
        <v>0</v>
      </c>
    </row>
    <row r="243" spans="1:27" x14ac:dyDescent="0.25">
      <c r="A243" t="str">
        <f t="shared" si="6"/>
        <v>1229488303</v>
      </c>
      <c r="B243">
        <v>234</v>
      </c>
      <c r="C243">
        <v>1229488303</v>
      </c>
      <c r="D243" t="s">
        <v>42</v>
      </c>
      <c r="E243" t="s">
        <v>43</v>
      </c>
      <c r="F243">
        <v>186650</v>
      </c>
      <c r="G243" s="2">
        <v>44109</v>
      </c>
      <c r="H243" s="3">
        <v>0.63239583333333338</v>
      </c>
      <c r="I243" t="s">
        <v>44</v>
      </c>
      <c r="J243">
        <v>-81027024001</v>
      </c>
      <c r="K243" s="4" t="s">
        <v>101</v>
      </c>
      <c r="N243" t="str">
        <f>IFERROR(IFERROR(VLOOKUP($A243,'K-NETT'!$A$1:$AF$37898,1,FALSE),VLOOKUP($A243,'K-Wallet'!$A$1:$M$5000,1,FALSE)),"NOT VALID")</f>
        <v>1229488303</v>
      </c>
      <c r="O243" t="str">
        <f>IFERROR(IFERROR(VLOOKUP($A243,'K-NETT'!$A$1:$AF$37898,11,FALSE),VLOOKUP($A243,'K-Wallet'!$A$1:$M$5000,0,FALSE)),"NOT VALID")</f>
        <v>CNE2010003102</v>
      </c>
      <c r="P243" t="str">
        <f>IFERROR(IFERROR(VLOOKUP($A243,'K-NETT'!$A$1:$AF$37898,14,FALSE),VLOOKUP($A243,'K-Wallet'!$A$1:$M$5000,8,FALSE)),"NOT VALID")</f>
        <v>IDSPAAB31157</v>
      </c>
      <c r="Q243" t="str">
        <f>IFERROR(IFERROR(VLOOKUP($A243,'K-NETT'!$A$1:$AF$37898,15,FALSE),VLOOKUP($A243,'K-Wallet'!$A$1:$M$5000,9,FALSE)),"NOT VALID")</f>
        <v>ANGGI LESTARI</v>
      </c>
      <c r="R243">
        <f>IFERROR(IFERROR(VLOOKUP($A243,'K-NETT'!$A$1:$AF$37898,16,FALSE),VLOOKUP($A243,'K-Wallet'!$A$1:$M$5000,0,FALSE)),"NOT VALID")</f>
        <v>160000</v>
      </c>
      <c r="S243">
        <f>IFERROR(IFERROR(VLOOKUP($A243,'K-NETT'!$A$1:$AF$37898,17,FALSE),VLOOKUP($A243,'K-Wallet'!$A$1:$M$5000,0,FALSE)),"NOT VALID")</f>
        <v>6650</v>
      </c>
      <c r="T243">
        <f>IFERROR(IFERROR(VLOOKUP($A243,'K-NETT'!$A$1:$AF$37898,18,FALSE),VLOOKUP($A243,'K-Wallet'!$A$1:$M$5000,0,FALSE)),"NOT VALID")</f>
        <v>20000</v>
      </c>
      <c r="U243">
        <f>IFERROR(IFERROR(VLOOKUP($A243,'K-NETT'!$A$1:$AF$37898,19,FALSE),VLOOKUP($A243,'K-Wallet'!$A$1:$M$5000,0,FALSE)),"NOT VALID")</f>
        <v>0</v>
      </c>
      <c r="V243">
        <f>IFERROR(IFERROR(VLOOKUP($A243,'K-NETT'!$A$1:$AF$37898,20,FALSE),VLOOKUP($A243,'K-Wallet'!$A$1:$M$5000,0,FALSE)),"NOT VALID")</f>
        <v>0</v>
      </c>
      <c r="W243">
        <f>IFERROR(IFERROR(VLOOKUP($A243,'K-NETT'!$A$1:$AF$37898,22,FALSE),VLOOKUP($A243,'K-Wallet'!$A$1:$M$5000,0,FALSE)),"NOT VALID")</f>
        <v>0</v>
      </c>
      <c r="X243">
        <f>IFERROR(IFERROR(VLOOKUP($A243,'K-NETT'!$A$1:$AF$37898,23,FALSE),VLOOKUP($A243,'K-Wallet'!$A$1:$M$5000,0,FALSE)),"NOT VALID")</f>
        <v>0</v>
      </c>
      <c r="Y243">
        <f>IFERROR(IFERROR(VLOOKUP($A243,'K-NETT'!$A$1:$AF$37898,26,FALSE),VLOOKUP($A243,'K-Wallet'!$A$1:$M$5000,0,FALSE)),"NOT VALID")</f>
        <v>186650</v>
      </c>
      <c r="Z243">
        <f>IFERROR(IFERROR(VLOOKUP($A243,'K-NETT'!$A$1:$AF$37898,30,FALSE),VLOOKUP($A243,'K-Wallet'!$A$1:$M$5000,11,FALSE)),"NOT VALID")</f>
        <v>0</v>
      </c>
      <c r="AA243" s="31">
        <f t="shared" si="7"/>
        <v>0</v>
      </c>
    </row>
    <row r="244" spans="1:27" x14ac:dyDescent="0.25">
      <c r="A244" t="str">
        <f t="shared" si="6"/>
        <v>1144488409</v>
      </c>
      <c r="B244">
        <v>235</v>
      </c>
      <c r="C244">
        <v>1144488409</v>
      </c>
      <c r="D244" t="s">
        <v>42</v>
      </c>
      <c r="E244" t="s">
        <v>43</v>
      </c>
      <c r="F244">
        <v>974650</v>
      </c>
      <c r="G244" s="2">
        <v>44109</v>
      </c>
      <c r="H244" s="3">
        <v>0.64020833333333338</v>
      </c>
      <c r="I244" t="s">
        <v>44</v>
      </c>
      <c r="J244">
        <v>-81030429101</v>
      </c>
      <c r="K244" s="4" t="s">
        <v>101</v>
      </c>
      <c r="N244" t="str">
        <f>IFERROR(IFERROR(VLOOKUP($A244,'K-NETT'!$A$1:$AF$37898,1,FALSE),VLOOKUP($A244,'K-Wallet'!$A$1:$M$5000,1,FALSE)),"NOT VALID")</f>
        <v>1144488409</v>
      </c>
      <c r="O244" t="str">
        <f>IFERROR(IFERROR(VLOOKUP($A244,'K-NETT'!$A$1:$AF$37898,11,FALSE),VLOOKUP($A244,'K-Wallet'!$A$1:$M$5000,0,FALSE)),"NOT VALID")</f>
        <v>CNE2010003114</v>
      </c>
      <c r="P244" t="str">
        <f>IFERROR(IFERROR(VLOOKUP($A244,'K-NETT'!$A$1:$AF$37898,14,FALSE),VLOOKUP($A244,'K-Wallet'!$A$1:$M$5000,8,FALSE)),"NOT VALID")</f>
        <v>IDJHAHA06181</v>
      </c>
      <c r="Q244" t="str">
        <f>IFERROR(IFERROR(VLOOKUP($A244,'K-NETT'!$A$1:$AF$37898,15,FALSE),VLOOKUP($A244,'K-Wallet'!$A$1:$M$5000,9,FALSE)),"NOT VALID")</f>
        <v>SITI KHOLISOH</v>
      </c>
      <c r="R244">
        <f>IFERROR(IFERROR(VLOOKUP($A244,'K-NETT'!$A$1:$AF$37898,16,FALSE),VLOOKUP($A244,'K-Wallet'!$A$1:$M$5000,0,FALSE)),"NOT VALID")</f>
        <v>950000</v>
      </c>
      <c r="S244">
        <f>IFERROR(IFERROR(VLOOKUP($A244,'K-NETT'!$A$1:$AF$37898,17,FALSE),VLOOKUP($A244,'K-Wallet'!$A$1:$M$5000,0,FALSE)),"NOT VALID")</f>
        <v>6650</v>
      </c>
      <c r="T244">
        <f>IFERROR(IFERROR(VLOOKUP($A244,'K-NETT'!$A$1:$AF$37898,18,FALSE),VLOOKUP($A244,'K-Wallet'!$A$1:$M$5000,0,FALSE)),"NOT VALID")</f>
        <v>18000</v>
      </c>
      <c r="U244">
        <f>IFERROR(IFERROR(VLOOKUP($A244,'K-NETT'!$A$1:$AF$37898,19,FALSE),VLOOKUP($A244,'K-Wallet'!$A$1:$M$5000,0,FALSE)),"NOT VALID")</f>
        <v>0</v>
      </c>
      <c r="V244">
        <f>IFERROR(IFERROR(VLOOKUP($A244,'K-NETT'!$A$1:$AF$37898,20,FALSE),VLOOKUP($A244,'K-Wallet'!$A$1:$M$5000,0,FALSE)),"NOT VALID")</f>
        <v>0</v>
      </c>
      <c r="W244">
        <f>IFERROR(IFERROR(VLOOKUP($A244,'K-NETT'!$A$1:$AF$37898,22,FALSE),VLOOKUP($A244,'K-Wallet'!$A$1:$M$5000,0,FALSE)),"NOT VALID")</f>
        <v>0</v>
      </c>
      <c r="X244">
        <f>IFERROR(IFERROR(VLOOKUP($A244,'K-NETT'!$A$1:$AF$37898,23,FALSE),VLOOKUP($A244,'K-Wallet'!$A$1:$M$5000,0,FALSE)),"NOT VALID")</f>
        <v>0</v>
      </c>
      <c r="Y244">
        <f>IFERROR(IFERROR(VLOOKUP($A244,'K-NETT'!$A$1:$AF$37898,26,FALSE),VLOOKUP($A244,'K-Wallet'!$A$1:$M$5000,0,FALSE)),"NOT VALID")</f>
        <v>974650</v>
      </c>
      <c r="Z244">
        <f>IFERROR(IFERROR(VLOOKUP($A244,'K-NETT'!$A$1:$AF$37898,30,FALSE),VLOOKUP($A244,'K-Wallet'!$A$1:$M$5000,11,FALSE)),"NOT VALID")</f>
        <v>0</v>
      </c>
      <c r="AA244" s="31">
        <f t="shared" si="7"/>
        <v>0</v>
      </c>
    </row>
    <row r="245" spans="1:27" x14ac:dyDescent="0.25">
      <c r="A245" t="str">
        <f t="shared" si="6"/>
        <v>1646688459</v>
      </c>
      <c r="B245">
        <v>236</v>
      </c>
      <c r="C245">
        <v>1646688459</v>
      </c>
      <c r="D245" t="s">
        <v>91</v>
      </c>
      <c r="E245" t="s">
        <v>43</v>
      </c>
      <c r="F245">
        <v>110650</v>
      </c>
      <c r="G245" s="2">
        <v>44109</v>
      </c>
      <c r="H245" s="3">
        <v>0.6479166666666667</v>
      </c>
      <c r="I245" t="s">
        <v>44</v>
      </c>
      <c r="J245">
        <v>-81033852101</v>
      </c>
      <c r="K245" s="4" t="s">
        <v>101</v>
      </c>
      <c r="N245" t="str">
        <f>IFERROR(IFERROR(VLOOKUP($A245,'K-NETT'!$A$1:$AF$37898,1,FALSE),VLOOKUP($A245,'K-Wallet'!$A$1:$M$5000,1,FALSE)),"NOT VALID")</f>
        <v>1646688459</v>
      </c>
      <c r="O245" t="str">
        <f>IFERROR(IFERROR(VLOOKUP($A245,'K-NETT'!$A$1:$AF$37898,11,FALSE),VLOOKUP($A245,'K-Wallet'!$A$1:$M$5000,0,FALSE)),"NOT VALID")</f>
        <v>CNE2010003120</v>
      </c>
      <c r="P245" t="str">
        <f>IFERROR(IFERROR(VLOOKUP($A245,'K-NETT'!$A$1:$AF$37898,14,FALSE),VLOOKUP($A245,'K-Wallet'!$A$1:$M$5000,8,FALSE)),"NOT VALID")</f>
        <v>IDJRXYA10702</v>
      </c>
      <c r="Q245" t="str">
        <f>IFERROR(IFERROR(VLOOKUP($A245,'K-NETT'!$A$1:$AF$37898,15,FALSE),VLOOKUP($A245,'K-Wallet'!$A$1:$M$5000,9,FALSE)),"NOT VALID")</f>
        <v>FADLI SAPUTRA</v>
      </c>
      <c r="R245">
        <f>IFERROR(IFERROR(VLOOKUP($A245,'K-NETT'!$A$1:$AF$37898,16,FALSE),VLOOKUP($A245,'K-Wallet'!$A$1:$M$5000,0,FALSE)),"NOT VALID")</f>
        <v>91000</v>
      </c>
      <c r="S245">
        <f>IFERROR(IFERROR(VLOOKUP($A245,'K-NETT'!$A$1:$AF$37898,17,FALSE),VLOOKUP($A245,'K-Wallet'!$A$1:$M$5000,0,FALSE)),"NOT VALID")</f>
        <v>6650</v>
      </c>
      <c r="T245">
        <f>IFERROR(IFERROR(VLOOKUP($A245,'K-NETT'!$A$1:$AF$37898,18,FALSE),VLOOKUP($A245,'K-Wallet'!$A$1:$M$5000,0,FALSE)),"NOT VALID")</f>
        <v>13000</v>
      </c>
      <c r="U245">
        <f>IFERROR(IFERROR(VLOOKUP($A245,'K-NETT'!$A$1:$AF$37898,19,FALSE),VLOOKUP($A245,'K-Wallet'!$A$1:$M$5000,0,FALSE)),"NOT VALID")</f>
        <v>0</v>
      </c>
      <c r="V245">
        <f>IFERROR(IFERROR(VLOOKUP($A245,'K-NETT'!$A$1:$AF$37898,20,FALSE),VLOOKUP($A245,'K-Wallet'!$A$1:$M$5000,0,FALSE)),"NOT VALID")</f>
        <v>0</v>
      </c>
      <c r="W245">
        <f>IFERROR(IFERROR(VLOOKUP($A245,'K-NETT'!$A$1:$AF$37898,22,FALSE),VLOOKUP($A245,'K-Wallet'!$A$1:$M$5000,0,FALSE)),"NOT VALID")</f>
        <v>0</v>
      </c>
      <c r="X245">
        <f>IFERROR(IFERROR(VLOOKUP($A245,'K-NETT'!$A$1:$AF$37898,23,FALSE),VLOOKUP($A245,'K-Wallet'!$A$1:$M$5000,0,FALSE)),"NOT VALID")</f>
        <v>0</v>
      </c>
      <c r="Y245">
        <f>IFERROR(IFERROR(VLOOKUP($A245,'K-NETT'!$A$1:$AF$37898,26,FALSE),VLOOKUP($A245,'K-Wallet'!$A$1:$M$5000,0,FALSE)),"NOT VALID")</f>
        <v>110650</v>
      </c>
      <c r="Z245">
        <f>IFERROR(IFERROR(VLOOKUP($A245,'K-NETT'!$A$1:$AF$37898,30,FALSE),VLOOKUP($A245,'K-Wallet'!$A$1:$M$5000,11,FALSE)),"NOT VALID")</f>
        <v>0</v>
      </c>
      <c r="AA245" s="31">
        <f t="shared" si="7"/>
        <v>0</v>
      </c>
    </row>
    <row r="246" spans="1:27" x14ac:dyDescent="0.25">
      <c r="A246" t="str">
        <f t="shared" si="6"/>
        <v>1798688567</v>
      </c>
      <c r="B246">
        <v>237</v>
      </c>
      <c r="C246">
        <v>1798688567</v>
      </c>
      <c r="D246" t="s">
        <v>42</v>
      </c>
      <c r="E246" t="s">
        <v>43</v>
      </c>
      <c r="F246">
        <v>493650</v>
      </c>
      <c r="G246" s="2">
        <v>44109</v>
      </c>
      <c r="H246" s="3">
        <v>0.64998842592592598</v>
      </c>
      <c r="I246" t="s">
        <v>44</v>
      </c>
      <c r="J246">
        <v>-81034875501</v>
      </c>
      <c r="K246" s="4" t="s">
        <v>101</v>
      </c>
      <c r="N246" t="str">
        <f>IFERROR(IFERROR(VLOOKUP($A246,'K-NETT'!$A$1:$AF$37898,1,FALSE),VLOOKUP($A246,'K-Wallet'!$A$1:$M$5000,1,FALSE)),"NOT VALID")</f>
        <v>1798688567</v>
      </c>
      <c r="O246" t="str">
        <f>IFERROR(IFERROR(VLOOKUP($A246,'K-NETT'!$A$1:$AF$37898,11,FALSE),VLOOKUP($A246,'K-Wallet'!$A$1:$M$5000,0,FALSE)),"NOT VALID")</f>
        <v>CNE2010003123</v>
      </c>
      <c r="P246" t="str">
        <f>IFERROR(IFERROR(VLOOKUP($A246,'K-NETT'!$A$1:$AF$37898,14,FALSE),VLOOKUP($A246,'K-Wallet'!$A$1:$M$5000,8,FALSE)),"NOT VALID")</f>
        <v>IDJRBAA01369</v>
      </c>
      <c r="Q246" t="str">
        <f>IFERROR(IFERROR(VLOOKUP($A246,'K-NETT'!$A$1:$AF$37898,15,FALSE),VLOOKUP($A246,'K-Wallet'!$A$1:$M$5000,9,FALSE)),"NOT VALID")</f>
        <v>RICO SISWANTO</v>
      </c>
      <c r="R246">
        <f>IFERROR(IFERROR(VLOOKUP($A246,'K-NETT'!$A$1:$AF$37898,16,FALSE),VLOOKUP($A246,'K-Wallet'!$A$1:$M$5000,0,FALSE)),"NOT VALID")</f>
        <v>475000</v>
      </c>
      <c r="S246">
        <f>IFERROR(IFERROR(VLOOKUP($A246,'K-NETT'!$A$1:$AF$37898,17,FALSE),VLOOKUP($A246,'K-Wallet'!$A$1:$M$5000,0,FALSE)),"NOT VALID")</f>
        <v>6650</v>
      </c>
      <c r="T246">
        <f>IFERROR(IFERROR(VLOOKUP($A246,'K-NETT'!$A$1:$AF$37898,18,FALSE),VLOOKUP($A246,'K-Wallet'!$A$1:$M$5000,0,FALSE)),"NOT VALID")</f>
        <v>12000</v>
      </c>
      <c r="U246">
        <f>IFERROR(IFERROR(VLOOKUP($A246,'K-NETT'!$A$1:$AF$37898,19,FALSE),VLOOKUP($A246,'K-Wallet'!$A$1:$M$5000,0,FALSE)),"NOT VALID")</f>
        <v>0</v>
      </c>
      <c r="V246">
        <f>IFERROR(IFERROR(VLOOKUP($A246,'K-NETT'!$A$1:$AF$37898,20,FALSE),VLOOKUP($A246,'K-Wallet'!$A$1:$M$5000,0,FALSE)),"NOT VALID")</f>
        <v>0</v>
      </c>
      <c r="W246">
        <f>IFERROR(IFERROR(VLOOKUP($A246,'K-NETT'!$A$1:$AF$37898,22,FALSE),VLOOKUP($A246,'K-Wallet'!$A$1:$M$5000,0,FALSE)),"NOT VALID")</f>
        <v>0</v>
      </c>
      <c r="X246">
        <f>IFERROR(IFERROR(VLOOKUP($A246,'K-NETT'!$A$1:$AF$37898,23,FALSE),VLOOKUP($A246,'K-Wallet'!$A$1:$M$5000,0,FALSE)),"NOT VALID")</f>
        <v>0</v>
      </c>
      <c r="Y246">
        <f>IFERROR(IFERROR(VLOOKUP($A246,'K-NETT'!$A$1:$AF$37898,26,FALSE),VLOOKUP($A246,'K-Wallet'!$A$1:$M$5000,0,FALSE)),"NOT VALID")</f>
        <v>493650</v>
      </c>
      <c r="Z246">
        <f>IFERROR(IFERROR(VLOOKUP($A246,'K-NETT'!$A$1:$AF$37898,30,FALSE),VLOOKUP($A246,'K-Wallet'!$A$1:$M$5000,11,FALSE)),"NOT VALID")</f>
        <v>0</v>
      </c>
      <c r="AA246" s="31">
        <f t="shared" si="7"/>
        <v>0</v>
      </c>
    </row>
    <row r="247" spans="1:27" x14ac:dyDescent="0.25">
      <c r="A247" t="str">
        <f t="shared" si="6"/>
        <v>1203788526</v>
      </c>
      <c r="B247">
        <v>238</v>
      </c>
      <c r="C247">
        <v>1203788526</v>
      </c>
      <c r="D247" t="s">
        <v>42</v>
      </c>
      <c r="E247" t="s">
        <v>43</v>
      </c>
      <c r="F247">
        <v>532650</v>
      </c>
      <c r="G247" s="2">
        <v>44109</v>
      </c>
      <c r="H247" s="3">
        <v>0.65754629629629624</v>
      </c>
      <c r="I247" t="s">
        <v>44</v>
      </c>
      <c r="J247">
        <v>-81038192601</v>
      </c>
      <c r="K247" s="4" t="s">
        <v>101</v>
      </c>
      <c r="N247" t="str">
        <f>IFERROR(IFERROR(VLOOKUP($A247,'K-NETT'!$A$1:$AF$37898,1,FALSE),VLOOKUP($A247,'K-Wallet'!$A$1:$M$5000,1,FALSE)),"NOT VALID")</f>
        <v>1203788526</v>
      </c>
      <c r="O247" t="str">
        <f>IFERROR(IFERROR(VLOOKUP($A247,'K-NETT'!$A$1:$AF$37898,11,FALSE),VLOOKUP($A247,'K-Wallet'!$A$1:$M$5000,0,FALSE)),"NOT VALID")</f>
        <v>CNE2010003128</v>
      </c>
      <c r="P247" t="str">
        <f>IFERROR(IFERROR(VLOOKUP($A247,'K-NETT'!$A$1:$AF$37898,14,FALSE),VLOOKUP($A247,'K-Wallet'!$A$1:$M$5000,8,FALSE)),"NOT VALID")</f>
        <v>IDJTYBA01066</v>
      </c>
      <c r="Q247" t="str">
        <f>IFERROR(IFERROR(VLOOKUP($A247,'K-NETT'!$A$1:$AF$37898,15,FALSE),VLOOKUP($A247,'K-Wallet'!$A$1:$M$5000,9,FALSE)),"NOT VALID")</f>
        <v>RUSTIN NINGRUM</v>
      </c>
      <c r="R247">
        <f>IFERROR(IFERROR(VLOOKUP($A247,'K-NETT'!$A$1:$AF$37898,16,FALSE),VLOOKUP($A247,'K-Wallet'!$A$1:$M$5000,0,FALSE)),"NOT VALID")</f>
        <v>474000</v>
      </c>
      <c r="S247">
        <f>IFERROR(IFERROR(VLOOKUP($A247,'K-NETT'!$A$1:$AF$37898,17,FALSE),VLOOKUP($A247,'K-Wallet'!$A$1:$M$5000,0,FALSE)),"NOT VALID")</f>
        <v>6650</v>
      </c>
      <c r="T247">
        <f>IFERROR(IFERROR(VLOOKUP($A247,'K-NETT'!$A$1:$AF$37898,18,FALSE),VLOOKUP($A247,'K-Wallet'!$A$1:$M$5000,0,FALSE)),"NOT VALID")</f>
        <v>52000</v>
      </c>
      <c r="U247">
        <f>IFERROR(IFERROR(VLOOKUP($A247,'K-NETT'!$A$1:$AF$37898,19,FALSE),VLOOKUP($A247,'K-Wallet'!$A$1:$M$5000,0,FALSE)),"NOT VALID")</f>
        <v>0</v>
      </c>
      <c r="V247">
        <f>IFERROR(IFERROR(VLOOKUP($A247,'K-NETT'!$A$1:$AF$37898,20,FALSE),VLOOKUP($A247,'K-Wallet'!$A$1:$M$5000,0,FALSE)),"NOT VALID")</f>
        <v>0</v>
      </c>
      <c r="W247">
        <f>IFERROR(IFERROR(VLOOKUP($A247,'K-NETT'!$A$1:$AF$37898,22,FALSE),VLOOKUP($A247,'K-Wallet'!$A$1:$M$5000,0,FALSE)),"NOT VALID")</f>
        <v>0</v>
      </c>
      <c r="X247">
        <f>IFERROR(IFERROR(VLOOKUP($A247,'K-NETT'!$A$1:$AF$37898,23,FALSE),VLOOKUP($A247,'K-Wallet'!$A$1:$M$5000,0,FALSE)),"NOT VALID")</f>
        <v>0</v>
      </c>
      <c r="Y247">
        <f>IFERROR(IFERROR(VLOOKUP($A247,'K-NETT'!$A$1:$AF$37898,26,FALSE),VLOOKUP($A247,'K-Wallet'!$A$1:$M$5000,0,FALSE)),"NOT VALID")</f>
        <v>532650</v>
      </c>
      <c r="Z247">
        <f>IFERROR(IFERROR(VLOOKUP($A247,'K-NETT'!$A$1:$AF$37898,30,FALSE),VLOOKUP($A247,'K-Wallet'!$A$1:$M$5000,11,FALSE)),"NOT VALID")</f>
        <v>0</v>
      </c>
      <c r="AA247" s="31">
        <f t="shared" si="7"/>
        <v>0</v>
      </c>
    </row>
    <row r="248" spans="1:27" x14ac:dyDescent="0.25">
      <c r="A248" t="str">
        <f t="shared" si="6"/>
        <v>1586788897</v>
      </c>
      <c r="B248">
        <v>239</v>
      </c>
      <c r="C248">
        <v>1586788897</v>
      </c>
      <c r="D248" t="s">
        <v>42</v>
      </c>
      <c r="E248" t="s">
        <v>43</v>
      </c>
      <c r="F248">
        <v>54650</v>
      </c>
      <c r="G248" s="2">
        <v>44109</v>
      </c>
      <c r="H248" s="3">
        <v>0.65916666666666668</v>
      </c>
      <c r="I248" t="s">
        <v>44</v>
      </c>
      <c r="J248">
        <v>-81038961101</v>
      </c>
      <c r="K248" s="4" t="s">
        <v>101</v>
      </c>
      <c r="N248" t="str">
        <f>IFERROR(IFERROR(VLOOKUP($A248,'K-NETT'!$A$1:$AF$37898,1,FALSE),VLOOKUP($A248,'K-Wallet'!$A$1:$M$5000,1,FALSE)),"NOT VALID")</f>
        <v>1586788897</v>
      </c>
      <c r="O248" t="str">
        <f>IFERROR(IFERROR(VLOOKUP($A248,'K-NETT'!$A$1:$AF$37898,11,FALSE),VLOOKUP($A248,'K-Wallet'!$A$1:$M$5000,0,FALSE)),"NOT VALID")</f>
        <v>CNE2010003130</v>
      </c>
      <c r="P248" t="str">
        <f>IFERROR(IFERROR(VLOOKUP($A248,'K-NETT'!$A$1:$AF$37898,14,FALSE),VLOOKUP($A248,'K-Wallet'!$A$1:$M$5000,8,FALSE)),"NOT VALID")</f>
        <v>IDJRXYA10702</v>
      </c>
      <c r="Q248" t="str">
        <f>IFERROR(IFERROR(VLOOKUP($A248,'K-NETT'!$A$1:$AF$37898,15,FALSE),VLOOKUP($A248,'K-Wallet'!$A$1:$M$5000,9,FALSE)),"NOT VALID")</f>
        <v>FADLI SAPUTRA</v>
      </c>
      <c r="R248">
        <f>IFERROR(IFERROR(VLOOKUP($A248,'K-NETT'!$A$1:$AF$37898,16,FALSE),VLOOKUP($A248,'K-Wallet'!$A$1:$M$5000,0,FALSE)),"NOT VALID")</f>
        <v>38000</v>
      </c>
      <c r="S248">
        <f>IFERROR(IFERROR(VLOOKUP($A248,'K-NETT'!$A$1:$AF$37898,17,FALSE),VLOOKUP($A248,'K-Wallet'!$A$1:$M$5000,0,FALSE)),"NOT VALID")</f>
        <v>6650</v>
      </c>
      <c r="T248">
        <f>IFERROR(IFERROR(VLOOKUP($A248,'K-NETT'!$A$1:$AF$37898,18,FALSE),VLOOKUP($A248,'K-Wallet'!$A$1:$M$5000,0,FALSE)),"NOT VALID")</f>
        <v>10000</v>
      </c>
      <c r="U248">
        <f>IFERROR(IFERROR(VLOOKUP($A248,'K-NETT'!$A$1:$AF$37898,19,FALSE),VLOOKUP($A248,'K-Wallet'!$A$1:$M$5000,0,FALSE)),"NOT VALID")</f>
        <v>0</v>
      </c>
      <c r="V248">
        <f>IFERROR(IFERROR(VLOOKUP($A248,'K-NETT'!$A$1:$AF$37898,20,FALSE),VLOOKUP($A248,'K-Wallet'!$A$1:$M$5000,0,FALSE)),"NOT VALID")</f>
        <v>0</v>
      </c>
      <c r="W248">
        <f>IFERROR(IFERROR(VLOOKUP($A248,'K-NETT'!$A$1:$AF$37898,22,FALSE),VLOOKUP($A248,'K-Wallet'!$A$1:$M$5000,0,FALSE)),"NOT VALID")</f>
        <v>0</v>
      </c>
      <c r="X248">
        <f>IFERROR(IFERROR(VLOOKUP($A248,'K-NETT'!$A$1:$AF$37898,23,FALSE),VLOOKUP($A248,'K-Wallet'!$A$1:$M$5000,0,FALSE)),"NOT VALID")</f>
        <v>0</v>
      </c>
      <c r="Y248">
        <f>IFERROR(IFERROR(VLOOKUP($A248,'K-NETT'!$A$1:$AF$37898,26,FALSE),VLOOKUP($A248,'K-Wallet'!$A$1:$M$5000,0,FALSE)),"NOT VALID")</f>
        <v>54650</v>
      </c>
      <c r="Z248">
        <f>IFERROR(IFERROR(VLOOKUP($A248,'K-NETT'!$A$1:$AF$37898,30,FALSE),VLOOKUP($A248,'K-Wallet'!$A$1:$M$5000,11,FALSE)),"NOT VALID")</f>
        <v>0</v>
      </c>
      <c r="AA248" s="31">
        <f t="shared" si="7"/>
        <v>0</v>
      </c>
    </row>
    <row r="249" spans="1:27" x14ac:dyDescent="0.25">
      <c r="A249" t="str">
        <f t="shared" si="6"/>
        <v>1959788872</v>
      </c>
      <c r="B249">
        <v>240</v>
      </c>
      <c r="C249">
        <v>1959788872</v>
      </c>
      <c r="D249" t="s">
        <v>42</v>
      </c>
      <c r="E249" t="s">
        <v>43</v>
      </c>
      <c r="F249">
        <v>634650</v>
      </c>
      <c r="G249" s="2">
        <v>44109</v>
      </c>
      <c r="H249" s="3">
        <v>0.66237268518518522</v>
      </c>
      <c r="I249" t="s">
        <v>44</v>
      </c>
      <c r="J249">
        <v>-81040393601</v>
      </c>
      <c r="K249" s="4" t="s">
        <v>101</v>
      </c>
      <c r="N249" t="str">
        <f>IFERROR(IFERROR(VLOOKUP($A249,'K-NETT'!$A$1:$AF$37898,1,FALSE),VLOOKUP($A249,'K-Wallet'!$A$1:$M$5000,1,FALSE)),"NOT VALID")</f>
        <v>1959788872</v>
      </c>
      <c r="O249" t="str">
        <f>IFERROR(IFERROR(VLOOKUP($A249,'K-NETT'!$A$1:$AF$37898,11,FALSE),VLOOKUP($A249,'K-Wallet'!$A$1:$M$5000,0,FALSE)),"NOT VALID")</f>
        <v>CNE2010003135</v>
      </c>
      <c r="P249" t="str">
        <f>IFERROR(IFERROR(VLOOKUP($A249,'K-NETT'!$A$1:$AF$37898,14,FALSE),VLOOKUP($A249,'K-Wallet'!$A$1:$M$5000,8,FALSE)),"NOT VALID")</f>
        <v>IDJTADA13577</v>
      </c>
      <c r="Q249" t="str">
        <f>IFERROR(IFERROR(VLOOKUP($A249,'K-NETT'!$A$1:$AF$37898,15,FALSE),VLOOKUP($A249,'K-Wallet'!$A$1:$M$5000,9,FALSE)),"NOT VALID")</f>
        <v>TIA ASMARANI</v>
      </c>
      <c r="R249">
        <f>IFERROR(IFERROR(VLOOKUP($A249,'K-NETT'!$A$1:$AF$37898,16,FALSE),VLOOKUP($A249,'K-Wallet'!$A$1:$M$5000,0,FALSE)),"NOT VALID")</f>
        <v>620000</v>
      </c>
      <c r="S249">
        <f>IFERROR(IFERROR(VLOOKUP($A249,'K-NETT'!$A$1:$AF$37898,17,FALSE),VLOOKUP($A249,'K-Wallet'!$A$1:$M$5000,0,FALSE)),"NOT VALID")</f>
        <v>6650</v>
      </c>
      <c r="T249">
        <f>IFERROR(IFERROR(VLOOKUP($A249,'K-NETT'!$A$1:$AF$37898,18,FALSE),VLOOKUP($A249,'K-Wallet'!$A$1:$M$5000,0,FALSE)),"NOT VALID")</f>
        <v>8000</v>
      </c>
      <c r="U249">
        <f>IFERROR(IFERROR(VLOOKUP($A249,'K-NETT'!$A$1:$AF$37898,19,FALSE),VLOOKUP($A249,'K-Wallet'!$A$1:$M$5000,0,FALSE)),"NOT VALID")</f>
        <v>0</v>
      </c>
      <c r="V249">
        <f>IFERROR(IFERROR(VLOOKUP($A249,'K-NETT'!$A$1:$AF$37898,20,FALSE),VLOOKUP($A249,'K-Wallet'!$A$1:$M$5000,0,FALSE)),"NOT VALID")</f>
        <v>0</v>
      </c>
      <c r="W249">
        <f>IFERROR(IFERROR(VLOOKUP($A249,'K-NETT'!$A$1:$AF$37898,22,FALSE),VLOOKUP($A249,'K-Wallet'!$A$1:$M$5000,0,FALSE)),"NOT VALID")</f>
        <v>0</v>
      </c>
      <c r="X249">
        <f>IFERROR(IFERROR(VLOOKUP($A249,'K-NETT'!$A$1:$AF$37898,23,FALSE),VLOOKUP($A249,'K-Wallet'!$A$1:$M$5000,0,FALSE)),"NOT VALID")</f>
        <v>0</v>
      </c>
      <c r="Y249">
        <f>IFERROR(IFERROR(VLOOKUP($A249,'K-NETT'!$A$1:$AF$37898,26,FALSE),VLOOKUP($A249,'K-Wallet'!$A$1:$M$5000,0,FALSE)),"NOT VALID")</f>
        <v>634650</v>
      </c>
      <c r="Z249">
        <f>IFERROR(IFERROR(VLOOKUP($A249,'K-NETT'!$A$1:$AF$37898,30,FALSE),VLOOKUP($A249,'K-Wallet'!$A$1:$M$5000,11,FALSE)),"NOT VALID")</f>
        <v>0</v>
      </c>
      <c r="AA249" s="31">
        <f t="shared" si="7"/>
        <v>0</v>
      </c>
    </row>
    <row r="250" spans="1:27" x14ac:dyDescent="0.25">
      <c r="A250" t="str">
        <f t="shared" si="6"/>
        <v>1414888781</v>
      </c>
      <c r="B250">
        <v>241</v>
      </c>
      <c r="C250">
        <v>1414888781</v>
      </c>
      <c r="D250" t="s">
        <v>42</v>
      </c>
      <c r="E250" t="s">
        <v>43</v>
      </c>
      <c r="F250">
        <v>56650</v>
      </c>
      <c r="G250" s="2">
        <v>44109</v>
      </c>
      <c r="H250" s="3">
        <v>0.6693634259259259</v>
      </c>
      <c r="I250" t="s">
        <v>44</v>
      </c>
      <c r="J250">
        <v>-81043455401</v>
      </c>
      <c r="K250" s="4" t="s">
        <v>101</v>
      </c>
      <c r="N250" t="str">
        <f>IFERROR(IFERROR(VLOOKUP($A250,'K-NETT'!$A$1:$AF$37898,1,FALSE),VLOOKUP($A250,'K-Wallet'!$A$1:$M$5000,1,FALSE)),"NOT VALID")</f>
        <v>1414888781</v>
      </c>
      <c r="O250" t="str">
        <f>IFERROR(IFERROR(VLOOKUP($A250,'K-NETT'!$A$1:$AF$37898,11,FALSE),VLOOKUP($A250,'K-Wallet'!$A$1:$M$5000,0,FALSE)),"NOT VALID")</f>
        <v>MME2010003146</v>
      </c>
      <c r="P250" t="str">
        <f>IFERROR(IFERROR(VLOOKUP($A250,'K-NETT'!$A$1:$AF$37898,14,FALSE),VLOOKUP($A250,'K-Wallet'!$A$1:$M$5000,8,FALSE)),"NOT VALID")</f>
        <v>IDJTBHA23111</v>
      </c>
      <c r="Q250" t="str">
        <f>IFERROR(IFERROR(VLOOKUP($A250,'K-NETT'!$A$1:$AF$37898,15,FALSE),VLOOKUP($A250,'K-Wallet'!$A$1:$M$5000,9,FALSE)),"NOT VALID")</f>
        <v>VIA VAI</v>
      </c>
      <c r="R250">
        <f>IFERROR(IFERROR(VLOOKUP($A250,'K-NETT'!$A$1:$AF$37898,16,FALSE),VLOOKUP($A250,'K-Wallet'!$A$1:$M$5000,0,FALSE)),"NOT VALID")</f>
        <v>50000</v>
      </c>
      <c r="S250">
        <f>IFERROR(IFERROR(VLOOKUP($A250,'K-NETT'!$A$1:$AF$37898,17,FALSE),VLOOKUP($A250,'K-Wallet'!$A$1:$M$5000,0,FALSE)),"NOT VALID")</f>
        <v>6650</v>
      </c>
      <c r="T250">
        <f>IFERROR(IFERROR(VLOOKUP($A250,'K-NETT'!$A$1:$AF$37898,18,FALSE),VLOOKUP($A250,'K-Wallet'!$A$1:$M$5000,0,FALSE)),"NOT VALID")</f>
        <v>0</v>
      </c>
      <c r="U250">
        <f>IFERROR(IFERROR(VLOOKUP($A250,'K-NETT'!$A$1:$AF$37898,19,FALSE),VLOOKUP($A250,'K-Wallet'!$A$1:$M$5000,0,FALSE)),"NOT VALID")</f>
        <v>0</v>
      </c>
      <c r="V250">
        <f>IFERROR(IFERROR(VLOOKUP($A250,'K-NETT'!$A$1:$AF$37898,20,FALSE),VLOOKUP($A250,'K-Wallet'!$A$1:$M$5000,0,FALSE)),"NOT VALID")</f>
        <v>0</v>
      </c>
      <c r="W250">
        <f>IFERROR(IFERROR(VLOOKUP($A250,'K-NETT'!$A$1:$AF$37898,22,FALSE),VLOOKUP($A250,'K-Wallet'!$A$1:$M$5000,0,FALSE)),"NOT VALID")</f>
        <v>0</v>
      </c>
      <c r="X250">
        <f>IFERROR(IFERROR(VLOOKUP($A250,'K-NETT'!$A$1:$AF$37898,23,FALSE),VLOOKUP($A250,'K-Wallet'!$A$1:$M$5000,0,FALSE)),"NOT VALID")</f>
        <v>0</v>
      </c>
      <c r="Y250">
        <f>IFERROR(IFERROR(VLOOKUP($A250,'K-NETT'!$A$1:$AF$37898,26,FALSE),VLOOKUP($A250,'K-Wallet'!$A$1:$M$5000,0,FALSE)),"NOT VALID")</f>
        <v>56650</v>
      </c>
      <c r="Z250">
        <f>IFERROR(IFERROR(VLOOKUP($A250,'K-NETT'!$A$1:$AF$37898,30,FALSE),VLOOKUP($A250,'K-Wallet'!$A$1:$M$5000,11,FALSE)),"NOT VALID")</f>
        <v>0</v>
      </c>
      <c r="AA250" s="31">
        <f t="shared" si="7"/>
        <v>0</v>
      </c>
    </row>
    <row r="251" spans="1:27" x14ac:dyDescent="0.25">
      <c r="A251" t="str">
        <f t="shared" si="6"/>
        <v>154729172</v>
      </c>
      <c r="B251">
        <v>242</v>
      </c>
      <c r="C251">
        <v>154729172</v>
      </c>
      <c r="D251" t="s">
        <v>1153</v>
      </c>
      <c r="E251" t="s">
        <v>43</v>
      </c>
      <c r="F251">
        <v>246500</v>
      </c>
      <c r="G251" s="2">
        <v>44109</v>
      </c>
      <c r="H251" s="3">
        <v>0.67236111111111108</v>
      </c>
      <c r="I251" t="s">
        <v>66</v>
      </c>
      <c r="J251">
        <v>-81044693901</v>
      </c>
      <c r="K251" s="4" t="s">
        <v>101</v>
      </c>
      <c r="N251" t="str">
        <f>IFERROR(IFERROR(VLOOKUP($A251,'K-NETT'!$A$1:$AF$37898,1,FALSE),VLOOKUP($A251,'K-Wallet'!$A$1:$M$5000,1,FALSE)),"NOT VALID")</f>
        <v>154729172</v>
      </c>
      <c r="O251" t="str">
        <f>IFERROR(IFERROR(VLOOKUP($A251,'K-NETT'!$A$1:$AF$37898,11,FALSE),VLOOKUP($A251,'K-Wallet'!$A$1:$M$5000,0,FALSE)),"NOT VALID")</f>
        <v>NOT VALID</v>
      </c>
      <c r="P251" t="str">
        <f>IFERROR(IFERROR(VLOOKUP($A251,'K-NETT'!$A$1:$AF$37898,14,FALSE),VLOOKUP($A251,'K-Wallet'!$A$1:$M$5000,8,FALSE)),"NOT VALID")</f>
        <v>IDSPAAB01043</v>
      </c>
      <c r="Q251" t="str">
        <f>IFERROR(IFERROR(VLOOKUP($A251,'K-NETT'!$A$1:$AF$37898,15,FALSE),VLOOKUP($A251,'K-Wallet'!$A$1:$M$5000,9,FALSE)),"NOT VALID")</f>
        <v>FIRMANSAH</v>
      </c>
      <c r="R251" t="str">
        <f>IFERROR(IFERROR(VLOOKUP($A251,'K-NETT'!$A$1:$AF$37898,16,FALSE),VLOOKUP($A251,'K-Wallet'!$A$1:$M$5000,0,FALSE)),"NOT VALID")</f>
        <v>NOT VALID</v>
      </c>
      <c r="S251" t="str">
        <f>IFERROR(IFERROR(VLOOKUP($A251,'K-NETT'!$A$1:$AF$37898,17,FALSE),VLOOKUP($A251,'K-Wallet'!$A$1:$M$5000,0,FALSE)),"NOT VALID")</f>
        <v>NOT VALID</v>
      </c>
      <c r="T251" t="str">
        <f>IFERROR(IFERROR(VLOOKUP($A251,'K-NETT'!$A$1:$AF$37898,18,FALSE),VLOOKUP($A251,'K-Wallet'!$A$1:$M$5000,0,FALSE)),"NOT VALID")</f>
        <v>NOT VALID</v>
      </c>
      <c r="U251" t="str">
        <f>IFERROR(IFERROR(VLOOKUP($A251,'K-NETT'!$A$1:$AF$37898,19,FALSE),VLOOKUP($A251,'K-Wallet'!$A$1:$M$5000,0,FALSE)),"NOT VALID")</f>
        <v>NOT VALID</v>
      </c>
      <c r="V251" t="str">
        <f>IFERROR(IFERROR(VLOOKUP($A251,'K-NETT'!$A$1:$AF$37898,20,FALSE),VLOOKUP($A251,'K-Wallet'!$A$1:$M$5000,0,FALSE)),"NOT VALID")</f>
        <v>NOT VALID</v>
      </c>
      <c r="W251" t="str">
        <f>IFERROR(IFERROR(VLOOKUP($A251,'K-NETT'!$A$1:$AF$37898,22,FALSE),VLOOKUP($A251,'K-Wallet'!$A$1:$M$5000,0,FALSE)),"NOT VALID")</f>
        <v>NOT VALID</v>
      </c>
      <c r="X251" t="str">
        <f>IFERROR(IFERROR(VLOOKUP($A251,'K-NETT'!$A$1:$AF$37898,23,FALSE),VLOOKUP($A251,'K-Wallet'!$A$1:$M$5000,0,FALSE)),"NOT VALID")</f>
        <v>NOT VALID</v>
      </c>
      <c r="Y251" t="str">
        <f>IFERROR(IFERROR(VLOOKUP($A251,'K-NETT'!$A$1:$AF$37898,26,FALSE),VLOOKUP($A251,'K-Wallet'!$A$1:$M$5000,0,FALSE)),"NOT VALID")</f>
        <v>NOT VALID</v>
      </c>
      <c r="Z251" t="str">
        <f>IFERROR(IFERROR(VLOOKUP($A251,'K-NETT'!$A$1:$AF$37898,30,FALSE),VLOOKUP($A251,'K-Wallet'!$A$1:$M$5000,11,FALSE)),"NOT VALID")</f>
        <v xml:space="preserve"> TOP UP K-WALLET</v>
      </c>
      <c r="AA251" s="31" t="e">
        <f t="shared" si="7"/>
        <v>#VALUE!</v>
      </c>
    </row>
    <row r="252" spans="1:27" x14ac:dyDescent="0.25">
      <c r="A252" t="str">
        <f t="shared" si="6"/>
        <v>1463888858</v>
      </c>
      <c r="B252">
        <v>243</v>
      </c>
      <c r="C252">
        <v>1463888858</v>
      </c>
      <c r="D252" t="s">
        <v>42</v>
      </c>
      <c r="E252" t="s">
        <v>43</v>
      </c>
      <c r="F252">
        <v>70650</v>
      </c>
      <c r="G252" s="2">
        <v>44109</v>
      </c>
      <c r="H252" s="3">
        <v>0.67311342592592593</v>
      </c>
      <c r="I252" t="s">
        <v>44</v>
      </c>
      <c r="J252">
        <v>-81044893301</v>
      </c>
      <c r="K252" s="4" t="s">
        <v>101</v>
      </c>
      <c r="N252" t="str">
        <f>IFERROR(IFERROR(VLOOKUP($A252,'K-NETT'!$A$1:$AF$37898,1,FALSE),VLOOKUP($A252,'K-Wallet'!$A$1:$M$5000,1,FALSE)),"NOT VALID")</f>
        <v>1463888858</v>
      </c>
      <c r="O252" t="str">
        <f>IFERROR(IFERROR(VLOOKUP($A252,'K-NETT'!$A$1:$AF$37898,11,FALSE),VLOOKUP($A252,'K-Wallet'!$A$1:$M$5000,0,FALSE)),"NOT VALID")</f>
        <v>MME2010003148</v>
      </c>
      <c r="P252" t="str">
        <f>IFERROR(IFERROR(VLOOKUP($A252,'K-NETT'!$A$1:$AF$37898,14,FALSE),VLOOKUP($A252,'K-Wallet'!$A$1:$M$5000,8,FALSE)),"NOT VALID")</f>
        <v>IDJTYCA03077</v>
      </c>
      <c r="Q252" t="str">
        <f>IFERROR(IFERROR(VLOOKUP($A252,'K-NETT'!$A$1:$AF$37898,15,FALSE),VLOOKUP($A252,'K-Wallet'!$A$1:$M$5000,9,FALSE)),"NOT VALID")</f>
        <v>NUR KOMALASARI</v>
      </c>
      <c r="R252">
        <f>IFERROR(IFERROR(VLOOKUP($A252,'K-NETT'!$A$1:$AF$37898,16,FALSE),VLOOKUP($A252,'K-Wallet'!$A$1:$M$5000,0,FALSE)),"NOT VALID")</f>
        <v>50000</v>
      </c>
      <c r="S252">
        <f>IFERROR(IFERROR(VLOOKUP($A252,'K-NETT'!$A$1:$AF$37898,17,FALSE),VLOOKUP($A252,'K-Wallet'!$A$1:$M$5000,0,FALSE)),"NOT VALID")</f>
        <v>6650</v>
      </c>
      <c r="T252">
        <f>IFERROR(IFERROR(VLOOKUP($A252,'K-NETT'!$A$1:$AF$37898,18,FALSE),VLOOKUP($A252,'K-Wallet'!$A$1:$M$5000,0,FALSE)),"NOT VALID")</f>
        <v>14000</v>
      </c>
      <c r="U252">
        <f>IFERROR(IFERROR(VLOOKUP($A252,'K-NETT'!$A$1:$AF$37898,19,FALSE),VLOOKUP($A252,'K-Wallet'!$A$1:$M$5000,0,FALSE)),"NOT VALID")</f>
        <v>0</v>
      </c>
      <c r="V252">
        <f>IFERROR(IFERROR(VLOOKUP($A252,'K-NETT'!$A$1:$AF$37898,20,FALSE),VLOOKUP($A252,'K-Wallet'!$A$1:$M$5000,0,FALSE)),"NOT VALID")</f>
        <v>0</v>
      </c>
      <c r="W252">
        <f>IFERROR(IFERROR(VLOOKUP($A252,'K-NETT'!$A$1:$AF$37898,22,FALSE),VLOOKUP($A252,'K-Wallet'!$A$1:$M$5000,0,FALSE)),"NOT VALID")</f>
        <v>0</v>
      </c>
      <c r="X252">
        <f>IFERROR(IFERROR(VLOOKUP($A252,'K-NETT'!$A$1:$AF$37898,23,FALSE),VLOOKUP($A252,'K-Wallet'!$A$1:$M$5000,0,FALSE)),"NOT VALID")</f>
        <v>0</v>
      </c>
      <c r="Y252">
        <f>IFERROR(IFERROR(VLOOKUP($A252,'K-NETT'!$A$1:$AF$37898,26,FALSE),VLOOKUP($A252,'K-Wallet'!$A$1:$M$5000,0,FALSE)),"NOT VALID")</f>
        <v>70650</v>
      </c>
      <c r="Z252">
        <f>IFERROR(IFERROR(VLOOKUP($A252,'K-NETT'!$A$1:$AF$37898,30,FALSE),VLOOKUP($A252,'K-Wallet'!$A$1:$M$5000,11,FALSE)),"NOT VALID")</f>
        <v>0</v>
      </c>
      <c r="AA252" s="31">
        <f t="shared" si="7"/>
        <v>0</v>
      </c>
    </row>
    <row r="253" spans="1:27" x14ac:dyDescent="0.25">
      <c r="A253" t="str">
        <f t="shared" si="6"/>
        <v>1100988331</v>
      </c>
      <c r="B253">
        <v>244</v>
      </c>
      <c r="C253">
        <v>1100988331</v>
      </c>
      <c r="D253" t="s">
        <v>42</v>
      </c>
      <c r="E253" t="s">
        <v>43</v>
      </c>
      <c r="F253">
        <v>56650</v>
      </c>
      <c r="G253" s="2">
        <v>44109</v>
      </c>
      <c r="H253" s="3">
        <v>0.67403935185185182</v>
      </c>
      <c r="I253" t="s">
        <v>44</v>
      </c>
      <c r="J253">
        <v>-81045468601</v>
      </c>
      <c r="K253" s="4" t="s">
        <v>101</v>
      </c>
      <c r="N253" t="str">
        <f>IFERROR(IFERROR(VLOOKUP($A253,'K-NETT'!$A$1:$AF$37898,1,FALSE),VLOOKUP($A253,'K-Wallet'!$A$1:$M$5000,1,FALSE)),"NOT VALID")</f>
        <v>1100988331</v>
      </c>
      <c r="O253" t="str">
        <f>IFERROR(IFERROR(VLOOKUP($A253,'K-NETT'!$A$1:$AF$37898,11,FALSE),VLOOKUP($A253,'K-Wallet'!$A$1:$M$5000,0,FALSE)),"NOT VALID")</f>
        <v>MME2010003149</v>
      </c>
      <c r="P253" t="str">
        <f>IFERROR(IFERROR(VLOOKUP($A253,'K-NETT'!$A$1:$AF$37898,14,FALSE),VLOOKUP($A253,'K-Wallet'!$A$1:$M$5000,8,FALSE)),"NOT VALID")</f>
        <v>IDJTBHA23112</v>
      </c>
      <c r="Q253" t="str">
        <f>IFERROR(IFERROR(VLOOKUP($A253,'K-NETT'!$A$1:$AF$37898,15,FALSE),VLOOKUP($A253,'K-Wallet'!$A$1:$M$5000,9,FALSE)),"NOT VALID")</f>
        <v>SASKIA IMELDA</v>
      </c>
      <c r="R253">
        <f>IFERROR(IFERROR(VLOOKUP($A253,'K-NETT'!$A$1:$AF$37898,16,FALSE),VLOOKUP($A253,'K-Wallet'!$A$1:$M$5000,0,FALSE)),"NOT VALID")</f>
        <v>50000</v>
      </c>
      <c r="S253">
        <f>IFERROR(IFERROR(VLOOKUP($A253,'K-NETT'!$A$1:$AF$37898,17,FALSE),VLOOKUP($A253,'K-Wallet'!$A$1:$M$5000,0,FALSE)),"NOT VALID")</f>
        <v>6650</v>
      </c>
      <c r="T253">
        <f>IFERROR(IFERROR(VLOOKUP($A253,'K-NETT'!$A$1:$AF$37898,18,FALSE),VLOOKUP($A253,'K-Wallet'!$A$1:$M$5000,0,FALSE)),"NOT VALID")</f>
        <v>0</v>
      </c>
      <c r="U253">
        <f>IFERROR(IFERROR(VLOOKUP($A253,'K-NETT'!$A$1:$AF$37898,19,FALSE),VLOOKUP($A253,'K-Wallet'!$A$1:$M$5000,0,FALSE)),"NOT VALID")</f>
        <v>0</v>
      </c>
      <c r="V253">
        <f>IFERROR(IFERROR(VLOOKUP($A253,'K-NETT'!$A$1:$AF$37898,20,FALSE),VLOOKUP($A253,'K-Wallet'!$A$1:$M$5000,0,FALSE)),"NOT VALID")</f>
        <v>0</v>
      </c>
      <c r="W253">
        <f>IFERROR(IFERROR(VLOOKUP($A253,'K-NETT'!$A$1:$AF$37898,22,FALSE),VLOOKUP($A253,'K-Wallet'!$A$1:$M$5000,0,FALSE)),"NOT VALID")</f>
        <v>0</v>
      </c>
      <c r="X253">
        <f>IFERROR(IFERROR(VLOOKUP($A253,'K-NETT'!$A$1:$AF$37898,23,FALSE),VLOOKUP($A253,'K-Wallet'!$A$1:$M$5000,0,FALSE)),"NOT VALID")</f>
        <v>0</v>
      </c>
      <c r="Y253">
        <f>IFERROR(IFERROR(VLOOKUP($A253,'K-NETT'!$A$1:$AF$37898,26,FALSE),VLOOKUP($A253,'K-Wallet'!$A$1:$M$5000,0,FALSE)),"NOT VALID")</f>
        <v>56650</v>
      </c>
      <c r="Z253">
        <f>IFERROR(IFERROR(VLOOKUP($A253,'K-NETT'!$A$1:$AF$37898,30,FALSE),VLOOKUP($A253,'K-Wallet'!$A$1:$M$5000,11,FALSE)),"NOT VALID")</f>
        <v>0</v>
      </c>
      <c r="AA253" s="31">
        <f t="shared" si="7"/>
        <v>0</v>
      </c>
    </row>
    <row r="254" spans="1:27" x14ac:dyDescent="0.25">
      <c r="A254" t="str">
        <f t="shared" si="6"/>
        <v>1461988884</v>
      </c>
      <c r="B254">
        <v>245</v>
      </c>
      <c r="C254">
        <v>1461988884</v>
      </c>
      <c r="D254" t="s">
        <v>42</v>
      </c>
      <c r="E254" t="s">
        <v>43</v>
      </c>
      <c r="F254">
        <v>56650</v>
      </c>
      <c r="G254" s="2">
        <v>44109</v>
      </c>
      <c r="H254" s="3">
        <v>0.67585648148148147</v>
      </c>
      <c r="I254" t="s">
        <v>44</v>
      </c>
      <c r="J254">
        <v>-81046246901</v>
      </c>
      <c r="K254" s="4" t="s">
        <v>101</v>
      </c>
      <c r="N254" t="str">
        <f>IFERROR(IFERROR(VLOOKUP($A254,'K-NETT'!$A$1:$AF$37898,1,FALSE),VLOOKUP($A254,'K-Wallet'!$A$1:$M$5000,1,FALSE)),"NOT VALID")</f>
        <v>1461988884</v>
      </c>
      <c r="O254" t="str">
        <f>IFERROR(IFERROR(VLOOKUP($A254,'K-NETT'!$A$1:$AF$37898,11,FALSE),VLOOKUP($A254,'K-Wallet'!$A$1:$M$5000,0,FALSE)),"NOT VALID")</f>
        <v>MME2010003152</v>
      </c>
      <c r="P254" t="str">
        <f>IFERROR(IFERROR(VLOOKUP($A254,'K-NETT'!$A$1:$AF$37898,14,FALSE),VLOOKUP($A254,'K-Wallet'!$A$1:$M$5000,8,FALSE)),"NOT VALID")</f>
        <v>IDJTBHA23113</v>
      </c>
      <c r="Q254" t="str">
        <f>IFERROR(IFERROR(VLOOKUP($A254,'K-NETT'!$A$1:$AF$37898,15,FALSE),VLOOKUP($A254,'K-Wallet'!$A$1:$M$5000,9,FALSE)),"NOT VALID")</f>
        <v>SUSAN BEY</v>
      </c>
      <c r="R254">
        <f>IFERROR(IFERROR(VLOOKUP($A254,'K-NETT'!$A$1:$AF$37898,16,FALSE),VLOOKUP($A254,'K-Wallet'!$A$1:$M$5000,0,FALSE)),"NOT VALID")</f>
        <v>50000</v>
      </c>
      <c r="S254">
        <f>IFERROR(IFERROR(VLOOKUP($A254,'K-NETT'!$A$1:$AF$37898,17,FALSE),VLOOKUP($A254,'K-Wallet'!$A$1:$M$5000,0,FALSE)),"NOT VALID")</f>
        <v>6650</v>
      </c>
      <c r="T254">
        <f>IFERROR(IFERROR(VLOOKUP($A254,'K-NETT'!$A$1:$AF$37898,18,FALSE),VLOOKUP($A254,'K-Wallet'!$A$1:$M$5000,0,FALSE)),"NOT VALID")</f>
        <v>0</v>
      </c>
      <c r="U254">
        <f>IFERROR(IFERROR(VLOOKUP($A254,'K-NETT'!$A$1:$AF$37898,19,FALSE),VLOOKUP($A254,'K-Wallet'!$A$1:$M$5000,0,FALSE)),"NOT VALID")</f>
        <v>0</v>
      </c>
      <c r="V254">
        <f>IFERROR(IFERROR(VLOOKUP($A254,'K-NETT'!$A$1:$AF$37898,20,FALSE),VLOOKUP($A254,'K-Wallet'!$A$1:$M$5000,0,FALSE)),"NOT VALID")</f>
        <v>0</v>
      </c>
      <c r="W254">
        <f>IFERROR(IFERROR(VLOOKUP($A254,'K-NETT'!$A$1:$AF$37898,22,FALSE),VLOOKUP($A254,'K-Wallet'!$A$1:$M$5000,0,FALSE)),"NOT VALID")</f>
        <v>0</v>
      </c>
      <c r="X254">
        <f>IFERROR(IFERROR(VLOOKUP($A254,'K-NETT'!$A$1:$AF$37898,23,FALSE),VLOOKUP($A254,'K-Wallet'!$A$1:$M$5000,0,FALSE)),"NOT VALID")</f>
        <v>0</v>
      </c>
      <c r="Y254">
        <f>IFERROR(IFERROR(VLOOKUP($A254,'K-NETT'!$A$1:$AF$37898,26,FALSE),VLOOKUP($A254,'K-Wallet'!$A$1:$M$5000,0,FALSE)),"NOT VALID")</f>
        <v>56650</v>
      </c>
      <c r="Z254">
        <f>IFERROR(IFERROR(VLOOKUP($A254,'K-NETT'!$A$1:$AF$37898,30,FALSE),VLOOKUP($A254,'K-Wallet'!$A$1:$M$5000,11,FALSE)),"NOT VALID")</f>
        <v>0</v>
      </c>
      <c r="AA254" s="31">
        <f t="shared" si="7"/>
        <v>0</v>
      </c>
    </row>
    <row r="255" spans="1:27" x14ac:dyDescent="0.25">
      <c r="A255" t="str">
        <f t="shared" si="6"/>
        <v>1413988486</v>
      </c>
      <c r="B255">
        <v>246</v>
      </c>
      <c r="C255">
        <v>1413988486</v>
      </c>
      <c r="D255" t="s">
        <v>42</v>
      </c>
      <c r="E255" t="s">
        <v>43</v>
      </c>
      <c r="F255">
        <v>56650</v>
      </c>
      <c r="G255" s="2">
        <v>44109</v>
      </c>
      <c r="H255" s="3">
        <v>0.67753472222222222</v>
      </c>
      <c r="I255" t="s">
        <v>44</v>
      </c>
      <c r="J255">
        <v>-81046953801</v>
      </c>
      <c r="K255" s="4" t="s">
        <v>101</v>
      </c>
      <c r="N255" t="str">
        <f>IFERROR(IFERROR(VLOOKUP($A255,'K-NETT'!$A$1:$AF$37898,1,FALSE),VLOOKUP($A255,'K-Wallet'!$A$1:$M$5000,1,FALSE)),"NOT VALID")</f>
        <v>1413988486</v>
      </c>
      <c r="O255" t="str">
        <f>IFERROR(IFERROR(VLOOKUP($A255,'K-NETT'!$A$1:$AF$37898,11,FALSE),VLOOKUP($A255,'K-Wallet'!$A$1:$M$5000,0,FALSE)),"NOT VALID")</f>
        <v>MME2010003155</v>
      </c>
      <c r="P255" t="str">
        <f>IFERROR(IFERROR(VLOOKUP($A255,'K-NETT'!$A$1:$AF$37898,14,FALSE),VLOOKUP($A255,'K-Wallet'!$A$1:$M$5000,8,FALSE)),"NOT VALID")</f>
        <v>IDJTBHA23114</v>
      </c>
      <c r="Q255" t="str">
        <f>IFERROR(IFERROR(VLOOKUP($A255,'K-NETT'!$A$1:$AF$37898,15,FALSE),VLOOKUP($A255,'K-Wallet'!$A$1:$M$5000,9,FALSE)),"NOT VALID")</f>
        <v>FERA SUMINAR</v>
      </c>
      <c r="R255">
        <f>IFERROR(IFERROR(VLOOKUP($A255,'K-NETT'!$A$1:$AF$37898,16,FALSE),VLOOKUP($A255,'K-Wallet'!$A$1:$M$5000,0,FALSE)),"NOT VALID")</f>
        <v>50000</v>
      </c>
      <c r="S255">
        <f>IFERROR(IFERROR(VLOOKUP($A255,'K-NETT'!$A$1:$AF$37898,17,FALSE),VLOOKUP($A255,'K-Wallet'!$A$1:$M$5000,0,FALSE)),"NOT VALID")</f>
        <v>6650</v>
      </c>
      <c r="T255">
        <f>IFERROR(IFERROR(VLOOKUP($A255,'K-NETT'!$A$1:$AF$37898,18,FALSE),VLOOKUP($A255,'K-Wallet'!$A$1:$M$5000,0,FALSE)),"NOT VALID")</f>
        <v>0</v>
      </c>
      <c r="U255">
        <f>IFERROR(IFERROR(VLOOKUP($A255,'K-NETT'!$A$1:$AF$37898,19,FALSE),VLOOKUP($A255,'K-Wallet'!$A$1:$M$5000,0,FALSE)),"NOT VALID")</f>
        <v>0</v>
      </c>
      <c r="V255">
        <f>IFERROR(IFERROR(VLOOKUP($A255,'K-NETT'!$A$1:$AF$37898,20,FALSE),VLOOKUP($A255,'K-Wallet'!$A$1:$M$5000,0,FALSE)),"NOT VALID")</f>
        <v>0</v>
      </c>
      <c r="W255">
        <f>IFERROR(IFERROR(VLOOKUP($A255,'K-NETT'!$A$1:$AF$37898,22,FALSE),VLOOKUP($A255,'K-Wallet'!$A$1:$M$5000,0,FALSE)),"NOT VALID")</f>
        <v>0</v>
      </c>
      <c r="X255">
        <f>IFERROR(IFERROR(VLOOKUP($A255,'K-NETT'!$A$1:$AF$37898,23,FALSE),VLOOKUP($A255,'K-Wallet'!$A$1:$M$5000,0,FALSE)),"NOT VALID")</f>
        <v>0</v>
      </c>
      <c r="Y255">
        <f>IFERROR(IFERROR(VLOOKUP($A255,'K-NETT'!$A$1:$AF$37898,26,FALSE),VLOOKUP($A255,'K-Wallet'!$A$1:$M$5000,0,FALSE)),"NOT VALID")</f>
        <v>56650</v>
      </c>
      <c r="Z255">
        <f>IFERROR(IFERROR(VLOOKUP($A255,'K-NETT'!$A$1:$AF$37898,30,FALSE),VLOOKUP($A255,'K-Wallet'!$A$1:$M$5000,11,FALSE)),"NOT VALID")</f>
        <v>0</v>
      </c>
      <c r="AA255" s="31">
        <f t="shared" si="7"/>
        <v>0</v>
      </c>
    </row>
    <row r="256" spans="1:27" x14ac:dyDescent="0.25">
      <c r="A256" t="str">
        <f t="shared" si="6"/>
        <v>1832988139</v>
      </c>
      <c r="B256">
        <v>247</v>
      </c>
      <c r="C256">
        <v>1832988139</v>
      </c>
      <c r="D256" t="s">
        <v>42</v>
      </c>
      <c r="E256" t="s">
        <v>43</v>
      </c>
      <c r="F256">
        <v>1569650</v>
      </c>
      <c r="G256" s="2">
        <v>44109</v>
      </c>
      <c r="H256" s="3">
        <v>0.67790509259259257</v>
      </c>
      <c r="I256" t="s">
        <v>44</v>
      </c>
      <c r="J256">
        <v>-81046953401</v>
      </c>
      <c r="K256" s="4" t="s">
        <v>101</v>
      </c>
      <c r="N256" t="str">
        <f>IFERROR(IFERROR(VLOOKUP($A256,'K-NETT'!$A$1:$AF$37898,1,FALSE),VLOOKUP($A256,'K-Wallet'!$A$1:$M$5000,1,FALSE)),"NOT VALID")</f>
        <v>1832988139</v>
      </c>
      <c r="O256" t="str">
        <f>IFERROR(IFERROR(VLOOKUP($A256,'K-NETT'!$A$1:$AF$37898,11,FALSE),VLOOKUP($A256,'K-Wallet'!$A$1:$M$5000,0,FALSE)),"NOT VALID")</f>
        <v>CNE2010003156</v>
      </c>
      <c r="P256" t="str">
        <f>IFERROR(IFERROR(VLOOKUP($A256,'K-NETT'!$A$1:$AF$37898,14,FALSE),VLOOKUP($A256,'K-Wallet'!$A$1:$M$5000,8,FALSE)),"NOT VALID")</f>
        <v>IDJHBHA07747</v>
      </c>
      <c r="Q256" t="str">
        <f>IFERROR(IFERROR(VLOOKUP($A256,'K-NETT'!$A$1:$AF$37898,15,FALSE),VLOOKUP($A256,'K-Wallet'!$A$1:$M$5000,9,FALSE)),"NOT VALID")</f>
        <v>RIDA RIFIANA</v>
      </c>
      <c r="R256">
        <f>IFERROR(IFERROR(VLOOKUP($A256,'K-NETT'!$A$1:$AF$37898,16,FALSE),VLOOKUP($A256,'K-Wallet'!$A$1:$M$5000,0,FALSE)),"NOT VALID")</f>
        <v>1563000</v>
      </c>
      <c r="S256">
        <f>IFERROR(IFERROR(VLOOKUP($A256,'K-NETT'!$A$1:$AF$37898,17,FALSE),VLOOKUP($A256,'K-Wallet'!$A$1:$M$5000,0,FALSE)),"NOT VALID")</f>
        <v>6650</v>
      </c>
      <c r="T256">
        <f>IFERROR(IFERROR(VLOOKUP($A256,'K-NETT'!$A$1:$AF$37898,18,FALSE),VLOOKUP($A256,'K-Wallet'!$A$1:$M$5000,0,FALSE)),"NOT VALID")</f>
        <v>0</v>
      </c>
      <c r="U256">
        <f>IFERROR(IFERROR(VLOOKUP($A256,'K-NETT'!$A$1:$AF$37898,19,FALSE),VLOOKUP($A256,'K-Wallet'!$A$1:$M$5000,0,FALSE)),"NOT VALID")</f>
        <v>0</v>
      </c>
      <c r="V256">
        <f>IFERROR(IFERROR(VLOOKUP($A256,'K-NETT'!$A$1:$AF$37898,20,FALSE),VLOOKUP($A256,'K-Wallet'!$A$1:$M$5000,0,FALSE)),"NOT VALID")</f>
        <v>0</v>
      </c>
      <c r="W256">
        <f>IFERROR(IFERROR(VLOOKUP($A256,'K-NETT'!$A$1:$AF$37898,22,FALSE),VLOOKUP($A256,'K-Wallet'!$A$1:$M$5000,0,FALSE)),"NOT VALID")</f>
        <v>0</v>
      </c>
      <c r="X256">
        <f>IFERROR(IFERROR(VLOOKUP($A256,'K-NETT'!$A$1:$AF$37898,23,FALSE),VLOOKUP($A256,'K-Wallet'!$A$1:$M$5000,0,FALSE)),"NOT VALID")</f>
        <v>0</v>
      </c>
      <c r="Y256">
        <f>IFERROR(IFERROR(VLOOKUP($A256,'K-NETT'!$A$1:$AF$37898,26,FALSE),VLOOKUP($A256,'K-Wallet'!$A$1:$M$5000,0,FALSE)),"NOT VALID")</f>
        <v>1569650</v>
      </c>
      <c r="Z256">
        <f>IFERROR(IFERROR(VLOOKUP($A256,'K-NETT'!$A$1:$AF$37898,30,FALSE),VLOOKUP($A256,'K-Wallet'!$A$1:$M$5000,11,FALSE)),"NOT VALID")</f>
        <v>0</v>
      </c>
      <c r="AA256" s="31">
        <f t="shared" si="7"/>
        <v>0</v>
      </c>
    </row>
    <row r="257" spans="1:27" x14ac:dyDescent="0.25">
      <c r="A257" t="str">
        <f t="shared" si="6"/>
        <v>1420988479</v>
      </c>
      <c r="B257">
        <v>248</v>
      </c>
      <c r="C257">
        <v>1420988479</v>
      </c>
      <c r="D257" t="s">
        <v>42</v>
      </c>
      <c r="E257" t="s">
        <v>43</v>
      </c>
      <c r="F257">
        <v>801650</v>
      </c>
      <c r="G257" s="2">
        <v>44109</v>
      </c>
      <c r="H257" s="3">
        <v>0.67961805555555566</v>
      </c>
      <c r="I257" t="s">
        <v>44</v>
      </c>
      <c r="J257">
        <v>-81047720601</v>
      </c>
      <c r="K257" s="4" t="s">
        <v>101</v>
      </c>
      <c r="N257" t="str">
        <f>IFERROR(IFERROR(VLOOKUP($A257,'K-NETT'!$A$1:$AF$37898,1,FALSE),VLOOKUP($A257,'K-Wallet'!$A$1:$M$5000,1,FALSE)),"NOT VALID")</f>
        <v>1420988479</v>
      </c>
      <c r="O257" t="str">
        <f>IFERROR(IFERROR(VLOOKUP($A257,'K-NETT'!$A$1:$AF$37898,11,FALSE),VLOOKUP($A257,'K-Wallet'!$A$1:$M$5000,0,FALSE)),"NOT VALID")</f>
        <v>CNE2010003157</v>
      </c>
      <c r="P257" t="str">
        <f>IFERROR(IFERROR(VLOOKUP($A257,'K-NETT'!$A$1:$AF$37898,14,FALSE),VLOOKUP($A257,'K-Wallet'!$A$1:$M$5000,8,FALSE)),"NOT VALID")</f>
        <v>IDJHAHA02239</v>
      </c>
      <c r="Q257" t="str">
        <f>IFERROR(IFERROR(VLOOKUP($A257,'K-NETT'!$A$1:$AF$37898,15,FALSE),VLOOKUP($A257,'K-Wallet'!$A$1:$M$5000,9,FALSE)),"NOT VALID")</f>
        <v>IRAWATI</v>
      </c>
      <c r="R257">
        <f>IFERROR(IFERROR(VLOOKUP($A257,'K-NETT'!$A$1:$AF$37898,16,FALSE),VLOOKUP($A257,'K-Wallet'!$A$1:$M$5000,0,FALSE)),"NOT VALID")</f>
        <v>795000</v>
      </c>
      <c r="S257">
        <f>IFERROR(IFERROR(VLOOKUP($A257,'K-NETT'!$A$1:$AF$37898,17,FALSE),VLOOKUP($A257,'K-Wallet'!$A$1:$M$5000,0,FALSE)),"NOT VALID")</f>
        <v>6650</v>
      </c>
      <c r="T257">
        <f>IFERROR(IFERROR(VLOOKUP($A257,'K-NETT'!$A$1:$AF$37898,18,FALSE),VLOOKUP($A257,'K-Wallet'!$A$1:$M$5000,0,FALSE)),"NOT VALID")</f>
        <v>0</v>
      </c>
      <c r="U257">
        <f>IFERROR(IFERROR(VLOOKUP($A257,'K-NETT'!$A$1:$AF$37898,19,FALSE),VLOOKUP($A257,'K-Wallet'!$A$1:$M$5000,0,FALSE)),"NOT VALID")</f>
        <v>0</v>
      </c>
      <c r="V257">
        <f>IFERROR(IFERROR(VLOOKUP($A257,'K-NETT'!$A$1:$AF$37898,20,FALSE),VLOOKUP($A257,'K-Wallet'!$A$1:$M$5000,0,FALSE)),"NOT VALID")</f>
        <v>0</v>
      </c>
      <c r="W257">
        <f>IFERROR(IFERROR(VLOOKUP($A257,'K-NETT'!$A$1:$AF$37898,22,FALSE),VLOOKUP($A257,'K-Wallet'!$A$1:$M$5000,0,FALSE)),"NOT VALID")</f>
        <v>0</v>
      </c>
      <c r="X257">
        <f>IFERROR(IFERROR(VLOOKUP($A257,'K-NETT'!$A$1:$AF$37898,23,FALSE),VLOOKUP($A257,'K-Wallet'!$A$1:$M$5000,0,FALSE)),"NOT VALID")</f>
        <v>0</v>
      </c>
      <c r="Y257">
        <f>IFERROR(IFERROR(VLOOKUP($A257,'K-NETT'!$A$1:$AF$37898,26,FALSE),VLOOKUP($A257,'K-Wallet'!$A$1:$M$5000,0,FALSE)),"NOT VALID")</f>
        <v>801650</v>
      </c>
      <c r="Z257">
        <f>IFERROR(IFERROR(VLOOKUP($A257,'K-NETT'!$A$1:$AF$37898,30,FALSE),VLOOKUP($A257,'K-Wallet'!$A$1:$M$5000,11,FALSE)),"NOT VALID")</f>
        <v>0</v>
      </c>
      <c r="AA257" s="31">
        <f t="shared" si="7"/>
        <v>0</v>
      </c>
    </row>
    <row r="258" spans="1:27" x14ac:dyDescent="0.25">
      <c r="A258" t="str">
        <f t="shared" si="6"/>
        <v>1035988897</v>
      </c>
      <c r="B258">
        <v>249</v>
      </c>
      <c r="C258">
        <v>1035988897</v>
      </c>
      <c r="D258" t="s">
        <v>42</v>
      </c>
      <c r="E258" t="s">
        <v>43</v>
      </c>
      <c r="F258">
        <v>56650</v>
      </c>
      <c r="G258" s="2">
        <v>44109</v>
      </c>
      <c r="H258" s="3">
        <v>0.68013888888888896</v>
      </c>
      <c r="I258" t="s">
        <v>44</v>
      </c>
      <c r="J258">
        <v>-81048089601</v>
      </c>
      <c r="K258" s="4" t="s">
        <v>101</v>
      </c>
      <c r="N258" t="str">
        <f>IFERROR(IFERROR(VLOOKUP($A258,'K-NETT'!$A$1:$AF$37898,1,FALSE),VLOOKUP($A258,'K-Wallet'!$A$1:$M$5000,1,FALSE)),"NOT VALID")</f>
        <v>1035988897</v>
      </c>
      <c r="O258" t="str">
        <f>IFERROR(IFERROR(VLOOKUP($A258,'K-NETT'!$A$1:$AF$37898,11,FALSE),VLOOKUP($A258,'K-Wallet'!$A$1:$M$5000,0,FALSE)),"NOT VALID")</f>
        <v>MME2010003159</v>
      </c>
      <c r="P258" t="str">
        <f>IFERROR(IFERROR(VLOOKUP($A258,'K-NETT'!$A$1:$AF$37898,14,FALSE),VLOOKUP($A258,'K-Wallet'!$A$1:$M$5000,8,FALSE)),"NOT VALID")</f>
        <v>IDJTBHA23115</v>
      </c>
      <c r="Q258" t="str">
        <f>IFERROR(IFERROR(VLOOKUP($A258,'K-NETT'!$A$1:$AF$37898,15,FALSE),VLOOKUP($A258,'K-Wallet'!$A$1:$M$5000,9,FALSE)),"NOT VALID")</f>
        <v>MILA RESNA</v>
      </c>
      <c r="R258">
        <f>IFERROR(IFERROR(VLOOKUP($A258,'K-NETT'!$A$1:$AF$37898,16,FALSE),VLOOKUP($A258,'K-Wallet'!$A$1:$M$5000,0,FALSE)),"NOT VALID")</f>
        <v>50000</v>
      </c>
      <c r="S258">
        <f>IFERROR(IFERROR(VLOOKUP($A258,'K-NETT'!$A$1:$AF$37898,17,FALSE),VLOOKUP($A258,'K-Wallet'!$A$1:$M$5000,0,FALSE)),"NOT VALID")</f>
        <v>6650</v>
      </c>
      <c r="T258">
        <f>IFERROR(IFERROR(VLOOKUP($A258,'K-NETT'!$A$1:$AF$37898,18,FALSE),VLOOKUP($A258,'K-Wallet'!$A$1:$M$5000,0,FALSE)),"NOT VALID")</f>
        <v>0</v>
      </c>
      <c r="U258">
        <f>IFERROR(IFERROR(VLOOKUP($A258,'K-NETT'!$A$1:$AF$37898,19,FALSE),VLOOKUP($A258,'K-Wallet'!$A$1:$M$5000,0,FALSE)),"NOT VALID")</f>
        <v>0</v>
      </c>
      <c r="V258">
        <f>IFERROR(IFERROR(VLOOKUP($A258,'K-NETT'!$A$1:$AF$37898,20,FALSE),VLOOKUP($A258,'K-Wallet'!$A$1:$M$5000,0,FALSE)),"NOT VALID")</f>
        <v>0</v>
      </c>
      <c r="W258">
        <f>IFERROR(IFERROR(VLOOKUP($A258,'K-NETT'!$A$1:$AF$37898,22,FALSE),VLOOKUP($A258,'K-Wallet'!$A$1:$M$5000,0,FALSE)),"NOT VALID")</f>
        <v>0</v>
      </c>
      <c r="X258">
        <f>IFERROR(IFERROR(VLOOKUP($A258,'K-NETT'!$A$1:$AF$37898,23,FALSE),VLOOKUP($A258,'K-Wallet'!$A$1:$M$5000,0,FALSE)),"NOT VALID")</f>
        <v>0</v>
      </c>
      <c r="Y258">
        <f>IFERROR(IFERROR(VLOOKUP($A258,'K-NETT'!$A$1:$AF$37898,26,FALSE),VLOOKUP($A258,'K-Wallet'!$A$1:$M$5000,0,FALSE)),"NOT VALID")</f>
        <v>56650</v>
      </c>
      <c r="Z258">
        <f>IFERROR(IFERROR(VLOOKUP($A258,'K-NETT'!$A$1:$AF$37898,30,FALSE),VLOOKUP($A258,'K-Wallet'!$A$1:$M$5000,11,FALSE)),"NOT VALID")</f>
        <v>0</v>
      </c>
      <c r="AA258" s="31">
        <f t="shared" si="7"/>
        <v>0</v>
      </c>
    </row>
    <row r="259" spans="1:27" x14ac:dyDescent="0.25">
      <c r="A259" t="str">
        <f t="shared" si="6"/>
        <v>1126988729</v>
      </c>
      <c r="B259">
        <v>250</v>
      </c>
      <c r="C259">
        <v>1126988729</v>
      </c>
      <c r="D259" t="s">
        <v>42</v>
      </c>
      <c r="E259" t="s">
        <v>43</v>
      </c>
      <c r="F259">
        <v>240650</v>
      </c>
      <c r="G259" s="2">
        <v>44109</v>
      </c>
      <c r="H259" s="3">
        <v>0.68221064814814814</v>
      </c>
      <c r="I259" t="s">
        <v>44</v>
      </c>
      <c r="J259">
        <v>-81048772001</v>
      </c>
      <c r="K259" s="4" t="s">
        <v>101</v>
      </c>
      <c r="N259" t="str">
        <f>IFERROR(IFERROR(VLOOKUP($A259,'K-NETT'!$A$1:$AF$37898,1,FALSE),VLOOKUP($A259,'K-Wallet'!$A$1:$M$5000,1,FALSE)),"NOT VALID")</f>
        <v>1126988729</v>
      </c>
      <c r="O259" t="str">
        <f>IFERROR(IFERROR(VLOOKUP($A259,'K-NETT'!$A$1:$AF$37898,11,FALSE),VLOOKUP($A259,'K-Wallet'!$A$1:$M$5000,0,FALSE)),"NOT VALID")</f>
        <v>CNE2010003161</v>
      </c>
      <c r="P259" t="str">
        <f>IFERROR(IFERROR(VLOOKUP($A259,'K-NETT'!$A$1:$AF$37898,14,FALSE),VLOOKUP($A259,'K-Wallet'!$A$1:$M$5000,8,FALSE)),"NOT VALID")</f>
        <v>IDJTID008317</v>
      </c>
      <c r="Q259" t="str">
        <f>IFERROR(IFERROR(VLOOKUP($A259,'K-NETT'!$A$1:$AF$37898,15,FALSE),VLOOKUP($A259,'K-Wallet'!$A$1:$M$5000,9,FALSE)),"NOT VALID")</f>
        <v>MUHAMMAD ALAM FIRMANSYAH</v>
      </c>
      <c r="R259">
        <f>IFERROR(IFERROR(VLOOKUP($A259,'K-NETT'!$A$1:$AF$37898,16,FALSE),VLOOKUP($A259,'K-Wallet'!$A$1:$M$5000,0,FALSE)),"NOT VALID")</f>
        <v>210000</v>
      </c>
      <c r="S259">
        <f>IFERROR(IFERROR(VLOOKUP($A259,'K-NETT'!$A$1:$AF$37898,17,FALSE),VLOOKUP($A259,'K-Wallet'!$A$1:$M$5000,0,FALSE)),"NOT VALID")</f>
        <v>6650</v>
      </c>
      <c r="T259">
        <f>IFERROR(IFERROR(VLOOKUP($A259,'K-NETT'!$A$1:$AF$37898,18,FALSE),VLOOKUP($A259,'K-Wallet'!$A$1:$M$5000,0,FALSE)),"NOT VALID")</f>
        <v>24000</v>
      </c>
      <c r="U259">
        <f>IFERROR(IFERROR(VLOOKUP($A259,'K-NETT'!$A$1:$AF$37898,19,FALSE),VLOOKUP($A259,'K-Wallet'!$A$1:$M$5000,0,FALSE)),"NOT VALID")</f>
        <v>0</v>
      </c>
      <c r="V259">
        <f>IFERROR(IFERROR(VLOOKUP($A259,'K-NETT'!$A$1:$AF$37898,20,FALSE),VLOOKUP($A259,'K-Wallet'!$A$1:$M$5000,0,FALSE)),"NOT VALID")</f>
        <v>0</v>
      </c>
      <c r="W259">
        <f>IFERROR(IFERROR(VLOOKUP($A259,'K-NETT'!$A$1:$AF$37898,22,FALSE),VLOOKUP($A259,'K-Wallet'!$A$1:$M$5000,0,FALSE)),"NOT VALID")</f>
        <v>0</v>
      </c>
      <c r="X259">
        <f>IFERROR(IFERROR(VLOOKUP($A259,'K-NETT'!$A$1:$AF$37898,23,FALSE),VLOOKUP($A259,'K-Wallet'!$A$1:$M$5000,0,FALSE)),"NOT VALID")</f>
        <v>0</v>
      </c>
      <c r="Y259">
        <f>IFERROR(IFERROR(VLOOKUP($A259,'K-NETT'!$A$1:$AF$37898,26,FALSE),VLOOKUP($A259,'K-Wallet'!$A$1:$M$5000,0,FALSE)),"NOT VALID")</f>
        <v>240650</v>
      </c>
      <c r="Z259">
        <f>IFERROR(IFERROR(VLOOKUP($A259,'K-NETT'!$A$1:$AF$37898,30,FALSE),VLOOKUP($A259,'K-Wallet'!$A$1:$M$5000,11,FALSE)),"NOT VALID")</f>
        <v>0</v>
      </c>
      <c r="AA259" s="31">
        <f t="shared" si="7"/>
        <v>0</v>
      </c>
    </row>
    <row r="260" spans="1:27" x14ac:dyDescent="0.25">
      <c r="A260" t="str">
        <f t="shared" si="6"/>
        <v>1554988330</v>
      </c>
      <c r="B260">
        <v>251</v>
      </c>
      <c r="C260">
        <v>1554988330</v>
      </c>
      <c r="D260" t="s">
        <v>42</v>
      </c>
      <c r="E260" t="s">
        <v>43</v>
      </c>
      <c r="F260">
        <v>544650</v>
      </c>
      <c r="G260" s="2">
        <v>44109</v>
      </c>
      <c r="H260" s="3">
        <v>0.68248842592592596</v>
      </c>
      <c r="I260" t="s">
        <v>44</v>
      </c>
      <c r="J260">
        <v>-81048932401</v>
      </c>
      <c r="K260" s="4" t="s">
        <v>101</v>
      </c>
      <c r="N260" t="str">
        <f>IFERROR(IFERROR(VLOOKUP($A260,'K-NETT'!$A$1:$AF$37898,1,FALSE),VLOOKUP($A260,'K-Wallet'!$A$1:$M$5000,1,FALSE)),"NOT VALID")</f>
        <v>1554988330</v>
      </c>
      <c r="O260" t="str">
        <f>IFERROR(IFERROR(VLOOKUP($A260,'K-NETT'!$A$1:$AF$37898,11,FALSE),VLOOKUP($A260,'K-Wallet'!$A$1:$M$5000,0,FALSE)),"NOT VALID")</f>
        <v>CNE2010003162</v>
      </c>
      <c r="P260" t="str">
        <f>IFERROR(IFERROR(VLOOKUP($A260,'K-NETT'!$A$1:$AF$37898,14,FALSE),VLOOKUP($A260,'K-Wallet'!$A$1:$M$5000,8,FALSE)),"NOT VALID")</f>
        <v>IDJTYBA04585</v>
      </c>
      <c r="Q260" t="str">
        <f>IFERROR(IFERROR(VLOOKUP($A260,'K-NETT'!$A$1:$AF$37898,15,FALSE),VLOOKUP($A260,'K-Wallet'!$A$1:$M$5000,9,FALSE)),"NOT VALID")</f>
        <v>HARYANAH</v>
      </c>
      <c r="R260">
        <f>IFERROR(IFERROR(VLOOKUP($A260,'K-NETT'!$A$1:$AF$37898,16,FALSE),VLOOKUP($A260,'K-Wallet'!$A$1:$M$5000,0,FALSE)),"NOT VALID")</f>
        <v>538000</v>
      </c>
      <c r="S260">
        <f>IFERROR(IFERROR(VLOOKUP($A260,'K-NETT'!$A$1:$AF$37898,17,FALSE),VLOOKUP($A260,'K-Wallet'!$A$1:$M$5000,0,FALSE)),"NOT VALID")</f>
        <v>6650</v>
      </c>
      <c r="T260">
        <f>IFERROR(IFERROR(VLOOKUP($A260,'K-NETT'!$A$1:$AF$37898,18,FALSE),VLOOKUP($A260,'K-Wallet'!$A$1:$M$5000,0,FALSE)),"NOT VALID")</f>
        <v>0</v>
      </c>
      <c r="U260">
        <f>IFERROR(IFERROR(VLOOKUP($A260,'K-NETT'!$A$1:$AF$37898,19,FALSE),VLOOKUP($A260,'K-Wallet'!$A$1:$M$5000,0,FALSE)),"NOT VALID")</f>
        <v>0</v>
      </c>
      <c r="V260">
        <f>IFERROR(IFERROR(VLOOKUP($A260,'K-NETT'!$A$1:$AF$37898,20,FALSE),VLOOKUP($A260,'K-Wallet'!$A$1:$M$5000,0,FALSE)),"NOT VALID")</f>
        <v>0</v>
      </c>
      <c r="W260">
        <f>IFERROR(IFERROR(VLOOKUP($A260,'K-NETT'!$A$1:$AF$37898,22,FALSE),VLOOKUP($A260,'K-Wallet'!$A$1:$M$5000,0,FALSE)),"NOT VALID")</f>
        <v>0</v>
      </c>
      <c r="X260">
        <f>IFERROR(IFERROR(VLOOKUP($A260,'K-NETT'!$A$1:$AF$37898,23,FALSE),VLOOKUP($A260,'K-Wallet'!$A$1:$M$5000,0,FALSE)),"NOT VALID")</f>
        <v>0</v>
      </c>
      <c r="Y260">
        <f>IFERROR(IFERROR(VLOOKUP($A260,'K-NETT'!$A$1:$AF$37898,26,FALSE),VLOOKUP($A260,'K-Wallet'!$A$1:$M$5000,0,FALSE)),"NOT VALID")</f>
        <v>544650</v>
      </c>
      <c r="Z260">
        <f>IFERROR(IFERROR(VLOOKUP($A260,'K-NETT'!$A$1:$AF$37898,30,FALSE),VLOOKUP($A260,'K-Wallet'!$A$1:$M$5000,11,FALSE)),"NOT VALID")</f>
        <v>0</v>
      </c>
      <c r="AA260" s="31">
        <f t="shared" si="7"/>
        <v>0</v>
      </c>
    </row>
    <row r="261" spans="1:27" x14ac:dyDescent="0.25">
      <c r="A261" t="str">
        <f t="shared" si="6"/>
        <v>154729172</v>
      </c>
      <c r="B261">
        <v>252</v>
      </c>
      <c r="C261">
        <v>154729172</v>
      </c>
      <c r="D261" t="s">
        <v>1153</v>
      </c>
      <c r="E261" t="s">
        <v>43</v>
      </c>
      <c r="F261">
        <v>146500</v>
      </c>
      <c r="G261" s="2">
        <v>44109</v>
      </c>
      <c r="H261" s="3">
        <v>0.68296296296296299</v>
      </c>
      <c r="I261" t="s">
        <v>66</v>
      </c>
      <c r="J261">
        <v>-81049214001</v>
      </c>
      <c r="K261" s="4" t="s">
        <v>101</v>
      </c>
      <c r="N261" t="str">
        <f>IFERROR(IFERROR(VLOOKUP($A261,'K-NETT'!$A$1:$AF$37898,1,FALSE),VLOOKUP($A261,'K-Wallet'!$A$1:$M$5000,1,FALSE)),"NOT VALID")</f>
        <v>154729172</v>
      </c>
      <c r="O261" t="str">
        <f>IFERROR(IFERROR(VLOOKUP($A261,'K-NETT'!$A$1:$AF$37898,11,FALSE),VLOOKUP($A261,'K-Wallet'!$A$1:$M$5000,0,FALSE)),"NOT VALID")</f>
        <v>NOT VALID</v>
      </c>
      <c r="P261" t="str">
        <f>IFERROR(IFERROR(VLOOKUP($A261,'K-NETT'!$A$1:$AF$37898,14,FALSE),VLOOKUP($A261,'K-Wallet'!$A$1:$M$5000,8,FALSE)),"NOT VALID")</f>
        <v>IDSPAAB01043</v>
      </c>
      <c r="Q261" t="str">
        <f>IFERROR(IFERROR(VLOOKUP($A261,'K-NETT'!$A$1:$AF$37898,15,FALSE),VLOOKUP($A261,'K-Wallet'!$A$1:$M$5000,9,FALSE)),"NOT VALID")</f>
        <v>FIRMANSAH</v>
      </c>
      <c r="R261" t="str">
        <f>IFERROR(IFERROR(VLOOKUP($A261,'K-NETT'!$A$1:$AF$37898,16,FALSE),VLOOKUP($A261,'K-Wallet'!$A$1:$M$5000,0,FALSE)),"NOT VALID")</f>
        <v>NOT VALID</v>
      </c>
      <c r="S261" t="str">
        <f>IFERROR(IFERROR(VLOOKUP($A261,'K-NETT'!$A$1:$AF$37898,17,FALSE),VLOOKUP($A261,'K-Wallet'!$A$1:$M$5000,0,FALSE)),"NOT VALID")</f>
        <v>NOT VALID</v>
      </c>
      <c r="T261" t="str">
        <f>IFERROR(IFERROR(VLOOKUP($A261,'K-NETT'!$A$1:$AF$37898,18,FALSE),VLOOKUP($A261,'K-Wallet'!$A$1:$M$5000,0,FALSE)),"NOT VALID")</f>
        <v>NOT VALID</v>
      </c>
      <c r="U261" t="str">
        <f>IFERROR(IFERROR(VLOOKUP($A261,'K-NETT'!$A$1:$AF$37898,19,FALSE),VLOOKUP($A261,'K-Wallet'!$A$1:$M$5000,0,FALSE)),"NOT VALID")</f>
        <v>NOT VALID</v>
      </c>
      <c r="V261" t="str">
        <f>IFERROR(IFERROR(VLOOKUP($A261,'K-NETT'!$A$1:$AF$37898,20,FALSE),VLOOKUP($A261,'K-Wallet'!$A$1:$M$5000,0,FALSE)),"NOT VALID")</f>
        <v>NOT VALID</v>
      </c>
      <c r="W261" t="str">
        <f>IFERROR(IFERROR(VLOOKUP($A261,'K-NETT'!$A$1:$AF$37898,22,FALSE),VLOOKUP($A261,'K-Wallet'!$A$1:$M$5000,0,FALSE)),"NOT VALID")</f>
        <v>NOT VALID</v>
      </c>
      <c r="X261" t="str">
        <f>IFERROR(IFERROR(VLOOKUP($A261,'K-NETT'!$A$1:$AF$37898,23,FALSE),VLOOKUP($A261,'K-Wallet'!$A$1:$M$5000,0,FALSE)),"NOT VALID")</f>
        <v>NOT VALID</v>
      </c>
      <c r="Y261" t="str">
        <f>IFERROR(IFERROR(VLOOKUP($A261,'K-NETT'!$A$1:$AF$37898,26,FALSE),VLOOKUP($A261,'K-Wallet'!$A$1:$M$5000,0,FALSE)),"NOT VALID")</f>
        <v>NOT VALID</v>
      </c>
      <c r="Z261" t="str">
        <f>IFERROR(IFERROR(VLOOKUP($A261,'K-NETT'!$A$1:$AF$37898,30,FALSE),VLOOKUP($A261,'K-Wallet'!$A$1:$M$5000,11,FALSE)),"NOT VALID")</f>
        <v xml:space="preserve"> TOP UP K-WALLET</v>
      </c>
      <c r="AA261" s="31" t="e">
        <f t="shared" si="7"/>
        <v>#VALUE!</v>
      </c>
    </row>
    <row r="262" spans="1:27" x14ac:dyDescent="0.25">
      <c r="A262" t="str">
        <f t="shared" si="6"/>
        <v>1738988860</v>
      </c>
      <c r="B262">
        <v>253</v>
      </c>
      <c r="C262">
        <v>1738988860</v>
      </c>
      <c r="D262" t="s">
        <v>42</v>
      </c>
      <c r="E262" t="s">
        <v>43</v>
      </c>
      <c r="F262">
        <v>75650</v>
      </c>
      <c r="G262" s="2">
        <v>44109</v>
      </c>
      <c r="H262" s="3">
        <v>0.68361111111111106</v>
      </c>
      <c r="I262" t="s">
        <v>44</v>
      </c>
      <c r="J262">
        <v>-81049543901</v>
      </c>
      <c r="K262" s="4" t="s">
        <v>101</v>
      </c>
      <c r="N262" t="str">
        <f>IFERROR(IFERROR(VLOOKUP($A262,'K-NETT'!$A$1:$AF$37898,1,FALSE),VLOOKUP($A262,'K-Wallet'!$A$1:$M$5000,1,FALSE)),"NOT VALID")</f>
        <v>1738988860</v>
      </c>
      <c r="O262" t="str">
        <f>IFERROR(IFERROR(VLOOKUP($A262,'K-NETT'!$A$1:$AF$37898,11,FALSE),VLOOKUP($A262,'K-Wallet'!$A$1:$M$5000,0,FALSE)),"NOT VALID")</f>
        <v>CNE2010003166</v>
      </c>
      <c r="P262" t="str">
        <f>IFERROR(IFERROR(VLOOKUP($A262,'K-NETT'!$A$1:$AF$37898,14,FALSE),VLOOKUP($A262,'K-Wallet'!$A$1:$M$5000,8,FALSE)),"NOT VALID")</f>
        <v>IDJTADA13577</v>
      </c>
      <c r="Q262" t="str">
        <f>IFERROR(IFERROR(VLOOKUP($A262,'K-NETT'!$A$1:$AF$37898,15,FALSE),VLOOKUP($A262,'K-Wallet'!$A$1:$M$5000,9,FALSE)),"NOT VALID")</f>
        <v>TIA ASMARANI</v>
      </c>
      <c r="R262">
        <f>IFERROR(IFERROR(VLOOKUP($A262,'K-NETT'!$A$1:$AF$37898,16,FALSE),VLOOKUP($A262,'K-Wallet'!$A$1:$M$5000,0,FALSE)),"NOT VALID")</f>
        <v>61000</v>
      </c>
      <c r="S262">
        <f>IFERROR(IFERROR(VLOOKUP($A262,'K-NETT'!$A$1:$AF$37898,17,FALSE),VLOOKUP($A262,'K-Wallet'!$A$1:$M$5000,0,FALSE)),"NOT VALID")</f>
        <v>6650</v>
      </c>
      <c r="T262">
        <f>IFERROR(IFERROR(VLOOKUP($A262,'K-NETT'!$A$1:$AF$37898,18,FALSE),VLOOKUP($A262,'K-Wallet'!$A$1:$M$5000,0,FALSE)),"NOT VALID")</f>
        <v>8000</v>
      </c>
      <c r="U262">
        <f>IFERROR(IFERROR(VLOOKUP($A262,'K-NETT'!$A$1:$AF$37898,19,FALSE),VLOOKUP($A262,'K-Wallet'!$A$1:$M$5000,0,FALSE)),"NOT VALID")</f>
        <v>0</v>
      </c>
      <c r="V262">
        <f>IFERROR(IFERROR(VLOOKUP($A262,'K-NETT'!$A$1:$AF$37898,20,FALSE),VLOOKUP($A262,'K-Wallet'!$A$1:$M$5000,0,FALSE)),"NOT VALID")</f>
        <v>0</v>
      </c>
      <c r="W262">
        <f>IFERROR(IFERROR(VLOOKUP($A262,'K-NETT'!$A$1:$AF$37898,22,FALSE),VLOOKUP($A262,'K-Wallet'!$A$1:$M$5000,0,FALSE)),"NOT VALID")</f>
        <v>0</v>
      </c>
      <c r="X262">
        <f>IFERROR(IFERROR(VLOOKUP($A262,'K-NETT'!$A$1:$AF$37898,23,FALSE),VLOOKUP($A262,'K-Wallet'!$A$1:$M$5000,0,FALSE)),"NOT VALID")</f>
        <v>0</v>
      </c>
      <c r="Y262">
        <f>IFERROR(IFERROR(VLOOKUP($A262,'K-NETT'!$A$1:$AF$37898,26,FALSE),VLOOKUP($A262,'K-Wallet'!$A$1:$M$5000,0,FALSE)),"NOT VALID")</f>
        <v>75650</v>
      </c>
      <c r="Z262">
        <f>IFERROR(IFERROR(VLOOKUP($A262,'K-NETT'!$A$1:$AF$37898,30,FALSE),VLOOKUP($A262,'K-Wallet'!$A$1:$M$5000,11,FALSE)),"NOT VALID")</f>
        <v>0</v>
      </c>
      <c r="AA262" s="31">
        <f t="shared" si="7"/>
        <v>0</v>
      </c>
    </row>
    <row r="263" spans="1:27" x14ac:dyDescent="0.25">
      <c r="A263" t="str">
        <f t="shared" si="6"/>
        <v>1387988628</v>
      </c>
      <c r="B263">
        <v>254</v>
      </c>
      <c r="C263">
        <v>1387988628</v>
      </c>
      <c r="D263" t="s">
        <v>42</v>
      </c>
      <c r="E263" t="s">
        <v>43</v>
      </c>
      <c r="F263">
        <v>792650</v>
      </c>
      <c r="G263" s="2">
        <v>44109</v>
      </c>
      <c r="H263" s="3">
        <v>0.68365740740740744</v>
      </c>
      <c r="I263" t="s">
        <v>44</v>
      </c>
      <c r="J263">
        <v>-81049470401</v>
      </c>
      <c r="K263" s="4" t="s">
        <v>101</v>
      </c>
      <c r="N263" t="str">
        <f>IFERROR(IFERROR(VLOOKUP($A263,'K-NETT'!$A$1:$AF$37898,1,FALSE),VLOOKUP($A263,'K-Wallet'!$A$1:$M$5000,1,FALSE)),"NOT VALID")</f>
        <v>1387988628</v>
      </c>
      <c r="O263" t="str">
        <f>IFERROR(IFERROR(VLOOKUP($A263,'K-NETT'!$A$1:$AF$37898,11,FALSE),VLOOKUP($A263,'K-Wallet'!$A$1:$M$5000,0,FALSE)),"NOT VALID")</f>
        <v>CNE2010003168</v>
      </c>
      <c r="P263" t="str">
        <f>IFERROR(IFERROR(VLOOKUP($A263,'K-NETT'!$A$1:$AF$37898,14,FALSE),VLOOKUP($A263,'K-Wallet'!$A$1:$M$5000,8,FALSE)),"NOT VALID")</f>
        <v>IDBNID006245</v>
      </c>
      <c r="Q263" t="str">
        <f>IFERROR(IFERROR(VLOOKUP($A263,'K-NETT'!$A$1:$AF$37898,15,FALSE),VLOOKUP($A263,'K-Wallet'!$A$1:$M$5000,9,FALSE)),"NOT VALID")</f>
        <v>RULLY SUHARSONO</v>
      </c>
      <c r="R263">
        <f>IFERROR(IFERROR(VLOOKUP($A263,'K-NETT'!$A$1:$AF$37898,16,FALSE),VLOOKUP($A263,'K-Wallet'!$A$1:$M$5000,0,FALSE)),"NOT VALID")</f>
        <v>770000</v>
      </c>
      <c r="S263">
        <f>IFERROR(IFERROR(VLOOKUP($A263,'K-NETT'!$A$1:$AF$37898,17,FALSE),VLOOKUP($A263,'K-Wallet'!$A$1:$M$5000,0,FALSE)),"NOT VALID")</f>
        <v>6650</v>
      </c>
      <c r="T263">
        <f>IFERROR(IFERROR(VLOOKUP($A263,'K-NETT'!$A$1:$AF$37898,18,FALSE),VLOOKUP($A263,'K-Wallet'!$A$1:$M$5000,0,FALSE)),"NOT VALID")</f>
        <v>16000</v>
      </c>
      <c r="U263">
        <f>IFERROR(IFERROR(VLOOKUP($A263,'K-NETT'!$A$1:$AF$37898,19,FALSE),VLOOKUP($A263,'K-Wallet'!$A$1:$M$5000,0,FALSE)),"NOT VALID")</f>
        <v>0</v>
      </c>
      <c r="V263">
        <f>IFERROR(IFERROR(VLOOKUP($A263,'K-NETT'!$A$1:$AF$37898,20,FALSE),VLOOKUP($A263,'K-Wallet'!$A$1:$M$5000,0,FALSE)),"NOT VALID")</f>
        <v>0</v>
      </c>
      <c r="W263">
        <f>IFERROR(IFERROR(VLOOKUP($A263,'K-NETT'!$A$1:$AF$37898,22,FALSE),VLOOKUP($A263,'K-Wallet'!$A$1:$M$5000,0,FALSE)),"NOT VALID")</f>
        <v>0</v>
      </c>
      <c r="X263">
        <f>IFERROR(IFERROR(VLOOKUP($A263,'K-NETT'!$A$1:$AF$37898,23,FALSE),VLOOKUP($A263,'K-Wallet'!$A$1:$M$5000,0,FALSE)),"NOT VALID")</f>
        <v>0</v>
      </c>
      <c r="Y263">
        <f>IFERROR(IFERROR(VLOOKUP($A263,'K-NETT'!$A$1:$AF$37898,26,FALSE),VLOOKUP($A263,'K-Wallet'!$A$1:$M$5000,0,FALSE)),"NOT VALID")</f>
        <v>792650</v>
      </c>
      <c r="Z263">
        <f>IFERROR(IFERROR(VLOOKUP($A263,'K-NETT'!$A$1:$AF$37898,30,FALSE),VLOOKUP($A263,'K-Wallet'!$A$1:$M$5000,11,FALSE)),"NOT VALID")</f>
        <v>0</v>
      </c>
      <c r="AA263" s="31">
        <f t="shared" si="7"/>
        <v>0</v>
      </c>
    </row>
    <row r="264" spans="1:27" x14ac:dyDescent="0.25">
      <c r="A264" t="str">
        <f t="shared" si="6"/>
        <v>1883988967</v>
      </c>
      <c r="B264">
        <v>255</v>
      </c>
      <c r="C264">
        <v>1883988967</v>
      </c>
      <c r="D264" t="s">
        <v>42</v>
      </c>
      <c r="E264" t="s">
        <v>43</v>
      </c>
      <c r="F264">
        <v>63650</v>
      </c>
      <c r="G264" s="2">
        <v>44109</v>
      </c>
      <c r="H264" s="3">
        <v>0.68701388888888892</v>
      </c>
      <c r="I264" t="s">
        <v>44</v>
      </c>
      <c r="J264">
        <v>-81050936901</v>
      </c>
      <c r="K264" s="4" t="s">
        <v>101</v>
      </c>
      <c r="N264" t="str">
        <f>IFERROR(IFERROR(VLOOKUP($A264,'K-NETT'!$A$1:$AF$37898,1,FALSE),VLOOKUP($A264,'K-Wallet'!$A$1:$M$5000,1,FALSE)),"NOT VALID")</f>
        <v>1883988967</v>
      </c>
      <c r="O264" t="str">
        <f>IFERROR(IFERROR(VLOOKUP($A264,'K-NETT'!$A$1:$AF$37898,11,FALSE),VLOOKUP($A264,'K-Wallet'!$A$1:$M$5000,0,FALSE)),"NOT VALID")</f>
        <v>MME2010003171</v>
      </c>
      <c r="P264" t="str">
        <f>IFERROR(IFERROR(VLOOKUP($A264,'K-NETT'!$A$1:$AF$37898,14,FALSE),VLOOKUP($A264,'K-Wallet'!$A$1:$M$5000,8,FALSE)),"NOT VALID")</f>
        <v>IDJRBBA33309</v>
      </c>
      <c r="Q264" t="str">
        <f>IFERROR(IFERROR(VLOOKUP($A264,'K-NETT'!$A$1:$AF$37898,15,FALSE),VLOOKUP($A264,'K-Wallet'!$A$1:$M$5000,9,FALSE)),"NOT VALID")</f>
        <v>MAWARNI SIRINGO RINGO</v>
      </c>
      <c r="R264">
        <f>IFERROR(IFERROR(VLOOKUP($A264,'K-NETT'!$A$1:$AF$37898,16,FALSE),VLOOKUP($A264,'K-Wallet'!$A$1:$M$5000,0,FALSE)),"NOT VALID")</f>
        <v>50000</v>
      </c>
      <c r="S264">
        <f>IFERROR(IFERROR(VLOOKUP($A264,'K-NETT'!$A$1:$AF$37898,17,FALSE),VLOOKUP($A264,'K-Wallet'!$A$1:$M$5000,0,FALSE)),"NOT VALID")</f>
        <v>6650</v>
      </c>
      <c r="T264">
        <f>IFERROR(IFERROR(VLOOKUP($A264,'K-NETT'!$A$1:$AF$37898,18,FALSE),VLOOKUP($A264,'K-Wallet'!$A$1:$M$5000,0,FALSE)),"NOT VALID")</f>
        <v>7000</v>
      </c>
      <c r="U264">
        <f>IFERROR(IFERROR(VLOOKUP($A264,'K-NETT'!$A$1:$AF$37898,19,FALSE),VLOOKUP($A264,'K-Wallet'!$A$1:$M$5000,0,FALSE)),"NOT VALID")</f>
        <v>0</v>
      </c>
      <c r="V264">
        <f>IFERROR(IFERROR(VLOOKUP($A264,'K-NETT'!$A$1:$AF$37898,20,FALSE),VLOOKUP($A264,'K-Wallet'!$A$1:$M$5000,0,FALSE)),"NOT VALID")</f>
        <v>0</v>
      </c>
      <c r="W264">
        <f>IFERROR(IFERROR(VLOOKUP($A264,'K-NETT'!$A$1:$AF$37898,22,FALSE),VLOOKUP($A264,'K-Wallet'!$A$1:$M$5000,0,FALSE)),"NOT VALID")</f>
        <v>0</v>
      </c>
      <c r="X264">
        <f>IFERROR(IFERROR(VLOOKUP($A264,'K-NETT'!$A$1:$AF$37898,23,FALSE),VLOOKUP($A264,'K-Wallet'!$A$1:$M$5000,0,FALSE)),"NOT VALID")</f>
        <v>0</v>
      </c>
      <c r="Y264">
        <f>IFERROR(IFERROR(VLOOKUP($A264,'K-NETT'!$A$1:$AF$37898,26,FALSE),VLOOKUP($A264,'K-Wallet'!$A$1:$M$5000,0,FALSE)),"NOT VALID")</f>
        <v>63650</v>
      </c>
      <c r="Z264">
        <f>IFERROR(IFERROR(VLOOKUP($A264,'K-NETT'!$A$1:$AF$37898,30,FALSE),VLOOKUP($A264,'K-Wallet'!$A$1:$M$5000,11,FALSE)),"NOT VALID")</f>
        <v>0</v>
      </c>
      <c r="AA264" s="31">
        <f t="shared" si="7"/>
        <v>0</v>
      </c>
    </row>
    <row r="265" spans="1:27" x14ac:dyDescent="0.25">
      <c r="A265" t="str">
        <f t="shared" si="6"/>
        <v>1182098814</v>
      </c>
      <c r="B265">
        <v>256</v>
      </c>
      <c r="C265">
        <v>1182098814</v>
      </c>
      <c r="D265" t="s">
        <v>42</v>
      </c>
      <c r="E265" t="s">
        <v>43</v>
      </c>
      <c r="F265">
        <v>634650</v>
      </c>
      <c r="G265" s="2">
        <v>44109</v>
      </c>
      <c r="H265" s="3">
        <v>0.68964120370370363</v>
      </c>
      <c r="I265" t="s">
        <v>46</v>
      </c>
      <c r="J265">
        <v>-81051902001</v>
      </c>
      <c r="K265" s="4" t="s">
        <v>101</v>
      </c>
      <c r="N265" t="str">
        <f>IFERROR(IFERROR(VLOOKUP($A265,'K-NETT'!$A$1:$AF$37898,1,FALSE),VLOOKUP($A265,'K-Wallet'!$A$1:$M$5000,1,FALSE)),"NOT VALID")</f>
        <v>1182098814</v>
      </c>
      <c r="O265" t="str">
        <f>IFERROR(IFERROR(VLOOKUP($A265,'K-NETT'!$A$1:$AF$37898,11,FALSE),VLOOKUP($A265,'K-Wallet'!$A$1:$M$5000,0,FALSE)),"NOT VALID")</f>
        <v>CNE2010003172</v>
      </c>
      <c r="P265" t="str">
        <f>IFERROR(IFERROR(VLOOKUP($A265,'K-NETT'!$A$1:$AF$37898,14,FALSE),VLOOKUP($A265,'K-Wallet'!$A$1:$M$5000,8,FALSE)),"NOT VALID")</f>
        <v>IDSPACA16990</v>
      </c>
      <c r="Q265" t="str">
        <f>IFERROR(IFERROR(VLOOKUP($A265,'K-NETT'!$A$1:$AF$37898,15,FALSE),VLOOKUP($A265,'K-Wallet'!$A$1:$M$5000,9,FALSE)),"NOT VALID")</f>
        <v>IMRON RASYADI</v>
      </c>
      <c r="R265">
        <f>IFERROR(IFERROR(VLOOKUP($A265,'K-NETT'!$A$1:$AF$37898,16,FALSE),VLOOKUP($A265,'K-Wallet'!$A$1:$M$5000,0,FALSE)),"NOT VALID")</f>
        <v>620000</v>
      </c>
      <c r="S265">
        <f>IFERROR(IFERROR(VLOOKUP($A265,'K-NETT'!$A$1:$AF$37898,17,FALSE),VLOOKUP($A265,'K-Wallet'!$A$1:$M$5000,0,FALSE)),"NOT VALID")</f>
        <v>6650</v>
      </c>
      <c r="T265">
        <f>IFERROR(IFERROR(VLOOKUP($A265,'K-NETT'!$A$1:$AF$37898,18,FALSE),VLOOKUP($A265,'K-Wallet'!$A$1:$M$5000,0,FALSE)),"NOT VALID")</f>
        <v>8000</v>
      </c>
      <c r="U265">
        <f>IFERROR(IFERROR(VLOOKUP($A265,'K-NETT'!$A$1:$AF$37898,19,FALSE),VLOOKUP($A265,'K-Wallet'!$A$1:$M$5000,0,FALSE)),"NOT VALID")</f>
        <v>0</v>
      </c>
      <c r="V265">
        <f>IFERROR(IFERROR(VLOOKUP($A265,'K-NETT'!$A$1:$AF$37898,20,FALSE),VLOOKUP($A265,'K-Wallet'!$A$1:$M$5000,0,FALSE)),"NOT VALID")</f>
        <v>0</v>
      </c>
      <c r="W265">
        <f>IFERROR(IFERROR(VLOOKUP($A265,'K-NETT'!$A$1:$AF$37898,22,FALSE),VLOOKUP($A265,'K-Wallet'!$A$1:$M$5000,0,FALSE)),"NOT VALID")</f>
        <v>0</v>
      </c>
      <c r="X265">
        <f>IFERROR(IFERROR(VLOOKUP($A265,'K-NETT'!$A$1:$AF$37898,23,FALSE),VLOOKUP($A265,'K-Wallet'!$A$1:$M$5000,0,FALSE)),"NOT VALID")</f>
        <v>0</v>
      </c>
      <c r="Y265">
        <f>IFERROR(IFERROR(VLOOKUP($A265,'K-NETT'!$A$1:$AF$37898,26,FALSE),VLOOKUP($A265,'K-Wallet'!$A$1:$M$5000,0,FALSE)),"NOT VALID")</f>
        <v>634650</v>
      </c>
      <c r="Z265">
        <f>IFERROR(IFERROR(VLOOKUP($A265,'K-NETT'!$A$1:$AF$37898,30,FALSE),VLOOKUP($A265,'K-Wallet'!$A$1:$M$5000,11,FALSE)),"NOT VALID")</f>
        <v>0</v>
      </c>
      <c r="AA265" s="31">
        <f t="shared" si="7"/>
        <v>0</v>
      </c>
    </row>
    <row r="266" spans="1:27" x14ac:dyDescent="0.25">
      <c r="A266" t="str">
        <f t="shared" si="6"/>
        <v>1160098343</v>
      </c>
      <c r="B266">
        <v>257</v>
      </c>
      <c r="C266">
        <v>1160098343</v>
      </c>
      <c r="D266" t="s">
        <v>42</v>
      </c>
      <c r="E266" t="s">
        <v>43</v>
      </c>
      <c r="F266">
        <v>56650</v>
      </c>
      <c r="G266" s="2">
        <v>44109</v>
      </c>
      <c r="H266" s="3">
        <v>0.69193287037037043</v>
      </c>
      <c r="I266" t="s">
        <v>44</v>
      </c>
      <c r="J266">
        <v>-81053079501</v>
      </c>
      <c r="K266" s="4" t="s">
        <v>101</v>
      </c>
      <c r="N266" t="str">
        <f>IFERROR(IFERROR(VLOOKUP($A266,'K-NETT'!$A$1:$AF$37898,1,FALSE),VLOOKUP($A266,'K-Wallet'!$A$1:$M$5000,1,FALSE)),"NOT VALID")</f>
        <v>1160098343</v>
      </c>
      <c r="O266" t="str">
        <f>IFERROR(IFERROR(VLOOKUP($A266,'K-NETT'!$A$1:$AF$37898,11,FALSE),VLOOKUP($A266,'K-Wallet'!$A$1:$M$5000,0,FALSE)),"NOT VALID")</f>
        <v>MME2010003173</v>
      </c>
      <c r="P266" t="str">
        <f>IFERROR(IFERROR(VLOOKUP($A266,'K-NETT'!$A$1:$AF$37898,14,FALSE),VLOOKUP($A266,'K-Wallet'!$A$1:$M$5000,8,FALSE)),"NOT VALID")</f>
        <v>IDJTBHA23116</v>
      </c>
      <c r="Q266" t="str">
        <f>IFERROR(IFERROR(VLOOKUP($A266,'K-NETT'!$A$1:$AF$37898,15,FALSE),VLOOKUP($A266,'K-Wallet'!$A$1:$M$5000,9,FALSE)),"NOT VALID")</f>
        <v>DEMIA MUSTAFI</v>
      </c>
      <c r="R266">
        <f>IFERROR(IFERROR(VLOOKUP($A266,'K-NETT'!$A$1:$AF$37898,16,FALSE),VLOOKUP($A266,'K-Wallet'!$A$1:$M$5000,0,FALSE)),"NOT VALID")</f>
        <v>50000</v>
      </c>
      <c r="S266">
        <f>IFERROR(IFERROR(VLOOKUP($A266,'K-NETT'!$A$1:$AF$37898,17,FALSE),VLOOKUP($A266,'K-Wallet'!$A$1:$M$5000,0,FALSE)),"NOT VALID")</f>
        <v>6650</v>
      </c>
      <c r="T266">
        <f>IFERROR(IFERROR(VLOOKUP($A266,'K-NETT'!$A$1:$AF$37898,18,FALSE),VLOOKUP($A266,'K-Wallet'!$A$1:$M$5000,0,FALSE)),"NOT VALID")</f>
        <v>0</v>
      </c>
      <c r="U266">
        <f>IFERROR(IFERROR(VLOOKUP($A266,'K-NETT'!$A$1:$AF$37898,19,FALSE),VLOOKUP($A266,'K-Wallet'!$A$1:$M$5000,0,FALSE)),"NOT VALID")</f>
        <v>0</v>
      </c>
      <c r="V266">
        <f>IFERROR(IFERROR(VLOOKUP($A266,'K-NETT'!$A$1:$AF$37898,20,FALSE),VLOOKUP($A266,'K-Wallet'!$A$1:$M$5000,0,FALSE)),"NOT VALID")</f>
        <v>0</v>
      </c>
      <c r="W266">
        <f>IFERROR(IFERROR(VLOOKUP($A266,'K-NETT'!$A$1:$AF$37898,22,FALSE),VLOOKUP($A266,'K-Wallet'!$A$1:$M$5000,0,FALSE)),"NOT VALID")</f>
        <v>0</v>
      </c>
      <c r="X266">
        <f>IFERROR(IFERROR(VLOOKUP($A266,'K-NETT'!$A$1:$AF$37898,23,FALSE),VLOOKUP($A266,'K-Wallet'!$A$1:$M$5000,0,FALSE)),"NOT VALID")</f>
        <v>0</v>
      </c>
      <c r="Y266">
        <f>IFERROR(IFERROR(VLOOKUP($A266,'K-NETT'!$A$1:$AF$37898,26,FALSE),VLOOKUP($A266,'K-Wallet'!$A$1:$M$5000,0,FALSE)),"NOT VALID")</f>
        <v>56650</v>
      </c>
      <c r="Z266">
        <f>IFERROR(IFERROR(VLOOKUP($A266,'K-NETT'!$A$1:$AF$37898,30,FALSE),VLOOKUP($A266,'K-Wallet'!$A$1:$M$5000,11,FALSE)),"NOT VALID")</f>
        <v>0</v>
      </c>
      <c r="AA266" s="31">
        <f t="shared" ref="AA266:AA329" si="8">+F266-Y266</f>
        <v>0</v>
      </c>
    </row>
    <row r="267" spans="1:27" x14ac:dyDescent="0.25">
      <c r="A267" t="str">
        <f t="shared" ref="A267:A330" si="9">+K267&amp;C267</f>
        <v>1487098840</v>
      </c>
      <c r="B267">
        <v>258</v>
      </c>
      <c r="C267">
        <v>1487098840</v>
      </c>
      <c r="D267" t="s">
        <v>42</v>
      </c>
      <c r="E267" t="s">
        <v>43</v>
      </c>
      <c r="F267">
        <v>801650</v>
      </c>
      <c r="G267" s="2">
        <v>44109</v>
      </c>
      <c r="H267" s="3">
        <v>0.69488425925925934</v>
      </c>
      <c r="I267" t="s">
        <v>44</v>
      </c>
      <c r="J267">
        <v>-81054294801</v>
      </c>
      <c r="K267" s="4" t="s">
        <v>101</v>
      </c>
      <c r="N267" t="str">
        <f>IFERROR(IFERROR(VLOOKUP($A267,'K-NETT'!$A$1:$AF$37898,1,FALSE),VLOOKUP($A267,'K-Wallet'!$A$1:$M$5000,1,FALSE)),"NOT VALID")</f>
        <v>1487098840</v>
      </c>
      <c r="O267" t="str">
        <f>IFERROR(IFERROR(VLOOKUP($A267,'K-NETT'!$A$1:$AF$37898,11,FALSE),VLOOKUP($A267,'K-Wallet'!$A$1:$M$5000,0,FALSE)),"NOT VALID")</f>
        <v>CNE2010003175</v>
      </c>
      <c r="P267" t="str">
        <f>IFERROR(IFERROR(VLOOKUP($A267,'K-NETT'!$A$1:$AF$37898,14,FALSE),VLOOKUP($A267,'K-Wallet'!$A$1:$M$5000,8,FALSE)),"NOT VALID")</f>
        <v>IDKLADA04829</v>
      </c>
      <c r="Q267" t="str">
        <f>IFERROR(IFERROR(VLOOKUP($A267,'K-NETT'!$A$1:$AF$37898,15,FALSE),VLOOKUP($A267,'K-Wallet'!$A$1:$M$5000,9,FALSE)),"NOT VALID")</f>
        <v>HJ.RASMIATI</v>
      </c>
      <c r="R267">
        <f>IFERROR(IFERROR(VLOOKUP($A267,'K-NETT'!$A$1:$AF$37898,16,FALSE),VLOOKUP($A267,'K-Wallet'!$A$1:$M$5000,0,FALSE)),"NOT VALID")</f>
        <v>795000</v>
      </c>
      <c r="S267">
        <f>IFERROR(IFERROR(VLOOKUP($A267,'K-NETT'!$A$1:$AF$37898,17,FALSE),VLOOKUP($A267,'K-Wallet'!$A$1:$M$5000,0,FALSE)),"NOT VALID")</f>
        <v>6650</v>
      </c>
      <c r="T267">
        <f>IFERROR(IFERROR(VLOOKUP($A267,'K-NETT'!$A$1:$AF$37898,18,FALSE),VLOOKUP($A267,'K-Wallet'!$A$1:$M$5000,0,FALSE)),"NOT VALID")</f>
        <v>0</v>
      </c>
      <c r="U267">
        <f>IFERROR(IFERROR(VLOOKUP($A267,'K-NETT'!$A$1:$AF$37898,19,FALSE),VLOOKUP($A267,'K-Wallet'!$A$1:$M$5000,0,FALSE)),"NOT VALID")</f>
        <v>0</v>
      </c>
      <c r="V267">
        <f>IFERROR(IFERROR(VLOOKUP($A267,'K-NETT'!$A$1:$AF$37898,20,FALSE),VLOOKUP($A267,'K-Wallet'!$A$1:$M$5000,0,FALSE)),"NOT VALID")</f>
        <v>0</v>
      </c>
      <c r="W267">
        <f>IFERROR(IFERROR(VLOOKUP($A267,'K-NETT'!$A$1:$AF$37898,22,FALSE),VLOOKUP($A267,'K-Wallet'!$A$1:$M$5000,0,FALSE)),"NOT VALID")</f>
        <v>0</v>
      </c>
      <c r="X267">
        <f>IFERROR(IFERROR(VLOOKUP($A267,'K-NETT'!$A$1:$AF$37898,23,FALSE),VLOOKUP($A267,'K-Wallet'!$A$1:$M$5000,0,FALSE)),"NOT VALID")</f>
        <v>0</v>
      </c>
      <c r="Y267">
        <f>IFERROR(IFERROR(VLOOKUP($A267,'K-NETT'!$A$1:$AF$37898,26,FALSE),VLOOKUP($A267,'K-Wallet'!$A$1:$M$5000,0,FALSE)),"NOT VALID")</f>
        <v>801650</v>
      </c>
      <c r="Z267">
        <f>IFERROR(IFERROR(VLOOKUP($A267,'K-NETT'!$A$1:$AF$37898,30,FALSE),VLOOKUP($A267,'K-Wallet'!$A$1:$M$5000,11,FALSE)),"NOT VALID")</f>
        <v>0</v>
      </c>
      <c r="AA267" s="31">
        <f t="shared" si="8"/>
        <v>0</v>
      </c>
    </row>
    <row r="268" spans="1:27" x14ac:dyDescent="0.25">
      <c r="A268" t="str">
        <f t="shared" si="9"/>
        <v>1996988685</v>
      </c>
      <c r="B268">
        <v>259</v>
      </c>
      <c r="C268">
        <v>1996988685</v>
      </c>
      <c r="D268" t="s">
        <v>42</v>
      </c>
      <c r="E268" t="s">
        <v>43</v>
      </c>
      <c r="F268">
        <v>1301650</v>
      </c>
      <c r="G268" s="2">
        <v>44109</v>
      </c>
      <c r="H268" s="3">
        <v>0.69712962962962965</v>
      </c>
      <c r="I268" t="s">
        <v>1131</v>
      </c>
      <c r="J268">
        <v>-81055147101</v>
      </c>
      <c r="K268" s="4" t="s">
        <v>101</v>
      </c>
      <c r="N268" t="str">
        <f>IFERROR(IFERROR(VLOOKUP($A268,'K-NETT'!$A$1:$AF$37898,1,FALSE),VLOOKUP($A268,'K-Wallet'!$A$1:$M$5000,1,FALSE)),"NOT VALID")</f>
        <v>1996988685</v>
      </c>
      <c r="O268" t="str">
        <f>IFERROR(IFERROR(VLOOKUP($A268,'K-NETT'!$A$1:$AF$37898,11,FALSE),VLOOKUP($A268,'K-Wallet'!$A$1:$M$5000,0,FALSE)),"NOT VALID")</f>
        <v>CNE2010003176</v>
      </c>
      <c r="P268" t="str">
        <f>IFERROR(IFERROR(VLOOKUP($A268,'K-NETT'!$A$1:$AF$37898,14,FALSE),VLOOKUP($A268,'K-Wallet'!$A$1:$M$5000,8,FALSE)),"NOT VALID")</f>
        <v>IDJHBCA01742</v>
      </c>
      <c r="Q268" t="str">
        <f>IFERROR(IFERROR(VLOOKUP($A268,'K-NETT'!$A$1:$AF$37898,15,FALSE),VLOOKUP($A268,'K-Wallet'!$A$1:$M$5000,9,FALSE)),"NOT VALID")</f>
        <v>MUHAMMAD IHSANUDIN</v>
      </c>
      <c r="R268">
        <f>IFERROR(IFERROR(VLOOKUP($A268,'K-NETT'!$A$1:$AF$37898,16,FALSE),VLOOKUP($A268,'K-Wallet'!$A$1:$M$5000,0,FALSE)),"NOT VALID")</f>
        <v>1295000</v>
      </c>
      <c r="S268">
        <f>IFERROR(IFERROR(VLOOKUP($A268,'K-NETT'!$A$1:$AF$37898,17,FALSE),VLOOKUP($A268,'K-Wallet'!$A$1:$M$5000,0,FALSE)),"NOT VALID")</f>
        <v>6650</v>
      </c>
      <c r="T268">
        <f>IFERROR(IFERROR(VLOOKUP($A268,'K-NETT'!$A$1:$AF$37898,18,FALSE),VLOOKUP($A268,'K-Wallet'!$A$1:$M$5000,0,FALSE)),"NOT VALID")</f>
        <v>0</v>
      </c>
      <c r="U268">
        <f>IFERROR(IFERROR(VLOOKUP($A268,'K-NETT'!$A$1:$AF$37898,19,FALSE),VLOOKUP($A268,'K-Wallet'!$A$1:$M$5000,0,FALSE)),"NOT VALID")</f>
        <v>0</v>
      </c>
      <c r="V268">
        <f>IFERROR(IFERROR(VLOOKUP($A268,'K-NETT'!$A$1:$AF$37898,20,FALSE),VLOOKUP($A268,'K-Wallet'!$A$1:$M$5000,0,FALSE)),"NOT VALID")</f>
        <v>0</v>
      </c>
      <c r="W268">
        <f>IFERROR(IFERROR(VLOOKUP($A268,'K-NETT'!$A$1:$AF$37898,22,FALSE),VLOOKUP($A268,'K-Wallet'!$A$1:$M$5000,0,FALSE)),"NOT VALID")</f>
        <v>0</v>
      </c>
      <c r="X268">
        <f>IFERROR(IFERROR(VLOOKUP($A268,'K-NETT'!$A$1:$AF$37898,23,FALSE),VLOOKUP($A268,'K-Wallet'!$A$1:$M$5000,0,FALSE)),"NOT VALID")</f>
        <v>0</v>
      </c>
      <c r="Y268">
        <f>IFERROR(IFERROR(VLOOKUP($A268,'K-NETT'!$A$1:$AF$37898,26,FALSE),VLOOKUP($A268,'K-Wallet'!$A$1:$M$5000,0,FALSE)),"NOT VALID")</f>
        <v>1301650</v>
      </c>
      <c r="Z268">
        <f>IFERROR(IFERROR(VLOOKUP($A268,'K-NETT'!$A$1:$AF$37898,30,FALSE),VLOOKUP($A268,'K-Wallet'!$A$1:$M$5000,11,FALSE)),"NOT VALID")</f>
        <v>0</v>
      </c>
      <c r="AA268" s="31">
        <f t="shared" si="8"/>
        <v>0</v>
      </c>
    </row>
    <row r="269" spans="1:27" x14ac:dyDescent="0.25">
      <c r="A269" t="str">
        <f t="shared" si="9"/>
        <v>1500198448</v>
      </c>
      <c r="B269">
        <v>260</v>
      </c>
      <c r="C269">
        <v>1500198448</v>
      </c>
      <c r="D269" t="s">
        <v>42</v>
      </c>
      <c r="E269" t="s">
        <v>43</v>
      </c>
      <c r="F269">
        <v>1312650</v>
      </c>
      <c r="G269" s="2">
        <v>44109</v>
      </c>
      <c r="H269" s="3">
        <v>0.69760416666666669</v>
      </c>
      <c r="I269" t="s">
        <v>44</v>
      </c>
      <c r="J269">
        <v>-81055440201</v>
      </c>
      <c r="K269" s="4" t="s">
        <v>101</v>
      </c>
      <c r="N269" t="str">
        <f>IFERROR(IFERROR(VLOOKUP($A269,'K-NETT'!$A$1:$AF$37898,1,FALSE),VLOOKUP($A269,'K-Wallet'!$A$1:$M$5000,1,FALSE)),"NOT VALID")</f>
        <v>1500198448</v>
      </c>
      <c r="O269" t="str">
        <f>IFERROR(IFERROR(VLOOKUP($A269,'K-NETT'!$A$1:$AF$37898,11,FALSE),VLOOKUP($A269,'K-Wallet'!$A$1:$M$5000,0,FALSE)),"NOT VALID")</f>
        <v>CNE2010003177</v>
      </c>
      <c r="P269" t="str">
        <f>IFERROR(IFERROR(VLOOKUP($A269,'K-NETT'!$A$1:$AF$37898,14,FALSE),VLOOKUP($A269,'K-Wallet'!$A$1:$M$5000,8,FALSE)),"NOT VALID")</f>
        <v>IDSPAAB31880</v>
      </c>
      <c r="Q269" t="str">
        <f>IFERROR(IFERROR(VLOOKUP($A269,'K-NETT'!$A$1:$AF$37898,15,FALSE),VLOOKUP($A269,'K-Wallet'!$A$1:$M$5000,9,FALSE)),"NOT VALID")</f>
        <v>TATI ROSYATI</v>
      </c>
      <c r="R269">
        <f>IFERROR(IFERROR(VLOOKUP($A269,'K-NETT'!$A$1:$AF$37898,16,FALSE),VLOOKUP($A269,'K-Wallet'!$A$1:$M$5000,0,FALSE)),"NOT VALID")</f>
        <v>1290000</v>
      </c>
      <c r="S269">
        <f>IFERROR(IFERROR(VLOOKUP($A269,'K-NETT'!$A$1:$AF$37898,17,FALSE),VLOOKUP($A269,'K-Wallet'!$A$1:$M$5000,0,FALSE)),"NOT VALID")</f>
        <v>6650</v>
      </c>
      <c r="T269">
        <f>IFERROR(IFERROR(VLOOKUP($A269,'K-NETT'!$A$1:$AF$37898,18,FALSE),VLOOKUP($A269,'K-Wallet'!$A$1:$M$5000,0,FALSE)),"NOT VALID")</f>
        <v>16000</v>
      </c>
      <c r="U269">
        <f>IFERROR(IFERROR(VLOOKUP($A269,'K-NETT'!$A$1:$AF$37898,19,FALSE),VLOOKUP($A269,'K-Wallet'!$A$1:$M$5000,0,FALSE)),"NOT VALID")</f>
        <v>0</v>
      </c>
      <c r="V269">
        <f>IFERROR(IFERROR(VLOOKUP($A269,'K-NETT'!$A$1:$AF$37898,20,FALSE),VLOOKUP($A269,'K-Wallet'!$A$1:$M$5000,0,FALSE)),"NOT VALID")</f>
        <v>0</v>
      </c>
      <c r="W269">
        <f>IFERROR(IFERROR(VLOOKUP($A269,'K-NETT'!$A$1:$AF$37898,22,FALSE),VLOOKUP($A269,'K-Wallet'!$A$1:$M$5000,0,FALSE)),"NOT VALID")</f>
        <v>0</v>
      </c>
      <c r="X269">
        <f>IFERROR(IFERROR(VLOOKUP($A269,'K-NETT'!$A$1:$AF$37898,23,FALSE),VLOOKUP($A269,'K-Wallet'!$A$1:$M$5000,0,FALSE)),"NOT VALID")</f>
        <v>0</v>
      </c>
      <c r="Y269">
        <f>IFERROR(IFERROR(VLOOKUP($A269,'K-NETT'!$A$1:$AF$37898,26,FALSE),VLOOKUP($A269,'K-Wallet'!$A$1:$M$5000,0,FALSE)),"NOT VALID")</f>
        <v>1312650</v>
      </c>
      <c r="Z269">
        <f>IFERROR(IFERROR(VLOOKUP($A269,'K-NETT'!$A$1:$AF$37898,30,FALSE),VLOOKUP($A269,'K-Wallet'!$A$1:$M$5000,11,FALSE)),"NOT VALID")</f>
        <v>0</v>
      </c>
      <c r="AA269" s="31">
        <f t="shared" si="8"/>
        <v>0</v>
      </c>
    </row>
    <row r="270" spans="1:27" x14ac:dyDescent="0.25">
      <c r="A270" t="str">
        <f t="shared" si="9"/>
        <v>1081098389</v>
      </c>
      <c r="B270">
        <v>261</v>
      </c>
      <c r="C270">
        <v>1081098389</v>
      </c>
      <c r="D270" t="s">
        <v>42</v>
      </c>
      <c r="E270" t="s">
        <v>43</v>
      </c>
      <c r="F270">
        <v>1286650</v>
      </c>
      <c r="G270" s="2">
        <v>44109</v>
      </c>
      <c r="H270" s="3">
        <v>0.69789351851851855</v>
      </c>
      <c r="I270" t="s">
        <v>44</v>
      </c>
      <c r="J270">
        <v>-81055222401</v>
      </c>
      <c r="K270" s="4" t="s">
        <v>101</v>
      </c>
      <c r="N270" t="str">
        <f>IFERROR(IFERROR(VLOOKUP($A270,'K-NETT'!$A$1:$AF$37898,1,FALSE),VLOOKUP($A270,'K-Wallet'!$A$1:$M$5000,1,FALSE)),"NOT VALID")</f>
        <v>1081098389</v>
      </c>
      <c r="O270" t="str">
        <f>IFERROR(IFERROR(VLOOKUP($A270,'K-NETT'!$A$1:$AF$37898,11,FALSE),VLOOKUP($A270,'K-Wallet'!$A$1:$M$5000,0,FALSE)),"NOT VALID")</f>
        <v>CNE2010003179</v>
      </c>
      <c r="P270" t="str">
        <f>IFERROR(IFERROR(VLOOKUP($A270,'K-NETT'!$A$1:$AF$37898,14,FALSE),VLOOKUP($A270,'K-Wallet'!$A$1:$M$5000,8,FALSE)),"NOT VALID")</f>
        <v>IDSABOA11116</v>
      </c>
      <c r="Q270" t="str">
        <f>IFERROR(IFERROR(VLOOKUP($A270,'K-NETT'!$A$1:$AF$37898,15,FALSE),VLOOKUP($A270,'K-Wallet'!$A$1:$M$5000,9,FALSE)),"NOT VALID")</f>
        <v>ASRI DWI MAYANTI</v>
      </c>
      <c r="R270">
        <f>IFERROR(IFERROR(VLOOKUP($A270,'K-NETT'!$A$1:$AF$37898,16,FALSE),VLOOKUP($A270,'K-Wallet'!$A$1:$M$5000,0,FALSE)),"NOT VALID")</f>
        <v>1280000</v>
      </c>
      <c r="S270">
        <f>IFERROR(IFERROR(VLOOKUP($A270,'K-NETT'!$A$1:$AF$37898,17,FALSE),VLOOKUP($A270,'K-Wallet'!$A$1:$M$5000,0,FALSE)),"NOT VALID")</f>
        <v>6650</v>
      </c>
      <c r="T270">
        <f>IFERROR(IFERROR(VLOOKUP($A270,'K-NETT'!$A$1:$AF$37898,18,FALSE),VLOOKUP($A270,'K-Wallet'!$A$1:$M$5000,0,FALSE)),"NOT VALID")</f>
        <v>0</v>
      </c>
      <c r="U270">
        <f>IFERROR(IFERROR(VLOOKUP($A270,'K-NETT'!$A$1:$AF$37898,19,FALSE),VLOOKUP($A270,'K-Wallet'!$A$1:$M$5000,0,FALSE)),"NOT VALID")</f>
        <v>0</v>
      </c>
      <c r="V270">
        <f>IFERROR(IFERROR(VLOOKUP($A270,'K-NETT'!$A$1:$AF$37898,20,FALSE),VLOOKUP($A270,'K-Wallet'!$A$1:$M$5000,0,FALSE)),"NOT VALID")</f>
        <v>0</v>
      </c>
      <c r="W270">
        <f>IFERROR(IFERROR(VLOOKUP($A270,'K-NETT'!$A$1:$AF$37898,22,FALSE),VLOOKUP($A270,'K-Wallet'!$A$1:$M$5000,0,FALSE)),"NOT VALID")</f>
        <v>0</v>
      </c>
      <c r="X270">
        <f>IFERROR(IFERROR(VLOOKUP($A270,'K-NETT'!$A$1:$AF$37898,23,FALSE),VLOOKUP($A270,'K-Wallet'!$A$1:$M$5000,0,FALSE)),"NOT VALID")</f>
        <v>0</v>
      </c>
      <c r="Y270">
        <f>IFERROR(IFERROR(VLOOKUP($A270,'K-NETT'!$A$1:$AF$37898,26,FALSE),VLOOKUP($A270,'K-Wallet'!$A$1:$M$5000,0,FALSE)),"NOT VALID")</f>
        <v>1286650</v>
      </c>
      <c r="Z270">
        <f>IFERROR(IFERROR(VLOOKUP($A270,'K-NETT'!$A$1:$AF$37898,30,FALSE),VLOOKUP($A270,'K-Wallet'!$A$1:$M$5000,11,FALSE)),"NOT VALID")</f>
        <v>0</v>
      </c>
      <c r="AA270" s="31">
        <f t="shared" si="8"/>
        <v>0</v>
      </c>
    </row>
    <row r="271" spans="1:27" x14ac:dyDescent="0.25">
      <c r="A271" t="str">
        <f t="shared" si="9"/>
        <v>1711198938</v>
      </c>
      <c r="B271">
        <v>262</v>
      </c>
      <c r="C271">
        <v>1711198938</v>
      </c>
      <c r="D271" t="s">
        <v>42</v>
      </c>
      <c r="E271" t="s">
        <v>43</v>
      </c>
      <c r="F271">
        <v>56650</v>
      </c>
      <c r="G271" s="2">
        <v>44109</v>
      </c>
      <c r="H271" s="3">
        <v>0.69858796296296299</v>
      </c>
      <c r="I271" t="s">
        <v>44</v>
      </c>
      <c r="J271">
        <v>-81055919201</v>
      </c>
      <c r="K271" s="4" t="s">
        <v>101</v>
      </c>
      <c r="N271" t="str">
        <f>IFERROR(IFERROR(VLOOKUP($A271,'K-NETT'!$A$1:$AF$37898,1,FALSE),VLOOKUP($A271,'K-Wallet'!$A$1:$M$5000,1,FALSE)),"NOT VALID")</f>
        <v>1711198938</v>
      </c>
      <c r="O271" t="str">
        <f>IFERROR(IFERROR(VLOOKUP($A271,'K-NETT'!$A$1:$AF$37898,11,FALSE),VLOOKUP($A271,'K-Wallet'!$A$1:$M$5000,0,FALSE)),"NOT VALID")</f>
        <v>MME2010003181</v>
      </c>
      <c r="P271" t="str">
        <f>IFERROR(IFERROR(VLOOKUP($A271,'K-NETT'!$A$1:$AF$37898,14,FALSE),VLOOKUP($A271,'K-Wallet'!$A$1:$M$5000,8,FALSE)),"NOT VALID")</f>
        <v>IDJTBHA23117</v>
      </c>
      <c r="Q271" t="str">
        <f>IFERROR(IFERROR(VLOOKUP($A271,'K-NETT'!$A$1:$AF$37898,15,FALSE),VLOOKUP($A271,'K-Wallet'!$A$1:$M$5000,9,FALSE)),"NOT VALID")</f>
        <v>NINIS SAGITA</v>
      </c>
      <c r="R271">
        <f>IFERROR(IFERROR(VLOOKUP($A271,'K-NETT'!$A$1:$AF$37898,16,FALSE),VLOOKUP($A271,'K-Wallet'!$A$1:$M$5000,0,FALSE)),"NOT VALID")</f>
        <v>50000</v>
      </c>
      <c r="S271">
        <f>IFERROR(IFERROR(VLOOKUP($A271,'K-NETT'!$A$1:$AF$37898,17,FALSE),VLOOKUP($A271,'K-Wallet'!$A$1:$M$5000,0,FALSE)),"NOT VALID")</f>
        <v>6650</v>
      </c>
      <c r="T271">
        <f>IFERROR(IFERROR(VLOOKUP($A271,'K-NETT'!$A$1:$AF$37898,18,FALSE),VLOOKUP($A271,'K-Wallet'!$A$1:$M$5000,0,FALSE)),"NOT VALID")</f>
        <v>0</v>
      </c>
      <c r="U271">
        <f>IFERROR(IFERROR(VLOOKUP($A271,'K-NETT'!$A$1:$AF$37898,19,FALSE),VLOOKUP($A271,'K-Wallet'!$A$1:$M$5000,0,FALSE)),"NOT VALID")</f>
        <v>0</v>
      </c>
      <c r="V271">
        <f>IFERROR(IFERROR(VLOOKUP($A271,'K-NETT'!$A$1:$AF$37898,20,FALSE),VLOOKUP($A271,'K-Wallet'!$A$1:$M$5000,0,FALSE)),"NOT VALID")</f>
        <v>0</v>
      </c>
      <c r="W271">
        <f>IFERROR(IFERROR(VLOOKUP($A271,'K-NETT'!$A$1:$AF$37898,22,FALSE),VLOOKUP($A271,'K-Wallet'!$A$1:$M$5000,0,FALSE)),"NOT VALID")</f>
        <v>0</v>
      </c>
      <c r="X271">
        <f>IFERROR(IFERROR(VLOOKUP($A271,'K-NETT'!$A$1:$AF$37898,23,FALSE),VLOOKUP($A271,'K-Wallet'!$A$1:$M$5000,0,FALSE)),"NOT VALID")</f>
        <v>0</v>
      </c>
      <c r="Y271">
        <f>IFERROR(IFERROR(VLOOKUP($A271,'K-NETT'!$A$1:$AF$37898,26,FALSE),VLOOKUP($A271,'K-Wallet'!$A$1:$M$5000,0,FALSE)),"NOT VALID")</f>
        <v>56650</v>
      </c>
      <c r="Z271">
        <f>IFERROR(IFERROR(VLOOKUP($A271,'K-NETT'!$A$1:$AF$37898,30,FALSE),VLOOKUP($A271,'K-Wallet'!$A$1:$M$5000,11,FALSE)),"NOT VALID")</f>
        <v>0</v>
      </c>
      <c r="AA271" s="31">
        <f t="shared" si="8"/>
        <v>0</v>
      </c>
    </row>
    <row r="272" spans="1:27" x14ac:dyDescent="0.25">
      <c r="A272" t="str">
        <f t="shared" si="9"/>
        <v>1223198001</v>
      </c>
      <c r="B272">
        <v>263</v>
      </c>
      <c r="C272">
        <v>1223198001</v>
      </c>
      <c r="D272" t="s">
        <v>42</v>
      </c>
      <c r="E272" t="s">
        <v>43</v>
      </c>
      <c r="F272">
        <v>56650</v>
      </c>
      <c r="G272" s="2">
        <v>44109</v>
      </c>
      <c r="H272" s="3">
        <v>0.70084490740740746</v>
      </c>
      <c r="I272" t="s">
        <v>44</v>
      </c>
      <c r="J272">
        <v>-81056894201</v>
      </c>
      <c r="K272" s="4" t="s">
        <v>101</v>
      </c>
      <c r="N272" t="str">
        <f>IFERROR(IFERROR(VLOOKUP($A272,'K-NETT'!$A$1:$AF$37898,1,FALSE),VLOOKUP($A272,'K-Wallet'!$A$1:$M$5000,1,FALSE)),"NOT VALID")</f>
        <v>1223198001</v>
      </c>
      <c r="O272" t="str">
        <f>IFERROR(IFERROR(VLOOKUP($A272,'K-NETT'!$A$1:$AF$37898,11,FALSE),VLOOKUP($A272,'K-Wallet'!$A$1:$M$5000,0,FALSE)),"NOT VALID")</f>
        <v>MME2010003184</v>
      </c>
      <c r="P272" t="str">
        <f>IFERROR(IFERROR(VLOOKUP($A272,'K-NETT'!$A$1:$AF$37898,14,FALSE),VLOOKUP($A272,'K-Wallet'!$A$1:$M$5000,8,FALSE)),"NOT VALID")</f>
        <v>IDJTBHA23118</v>
      </c>
      <c r="Q272" t="str">
        <f>IFERROR(IFERROR(VLOOKUP($A272,'K-NETT'!$A$1:$AF$37898,15,FALSE),VLOOKUP($A272,'K-Wallet'!$A$1:$M$5000,9,FALSE)),"NOT VALID")</f>
        <v>AMARA</v>
      </c>
      <c r="R272">
        <f>IFERROR(IFERROR(VLOOKUP($A272,'K-NETT'!$A$1:$AF$37898,16,FALSE),VLOOKUP($A272,'K-Wallet'!$A$1:$M$5000,0,FALSE)),"NOT VALID")</f>
        <v>50000</v>
      </c>
      <c r="S272">
        <f>IFERROR(IFERROR(VLOOKUP($A272,'K-NETT'!$A$1:$AF$37898,17,FALSE),VLOOKUP($A272,'K-Wallet'!$A$1:$M$5000,0,FALSE)),"NOT VALID")</f>
        <v>6650</v>
      </c>
      <c r="T272">
        <f>IFERROR(IFERROR(VLOOKUP($A272,'K-NETT'!$A$1:$AF$37898,18,FALSE),VLOOKUP($A272,'K-Wallet'!$A$1:$M$5000,0,FALSE)),"NOT VALID")</f>
        <v>0</v>
      </c>
      <c r="U272">
        <f>IFERROR(IFERROR(VLOOKUP($A272,'K-NETT'!$A$1:$AF$37898,19,FALSE),VLOOKUP($A272,'K-Wallet'!$A$1:$M$5000,0,FALSE)),"NOT VALID")</f>
        <v>0</v>
      </c>
      <c r="V272">
        <f>IFERROR(IFERROR(VLOOKUP($A272,'K-NETT'!$A$1:$AF$37898,20,FALSE),VLOOKUP($A272,'K-Wallet'!$A$1:$M$5000,0,FALSE)),"NOT VALID")</f>
        <v>0</v>
      </c>
      <c r="W272">
        <f>IFERROR(IFERROR(VLOOKUP($A272,'K-NETT'!$A$1:$AF$37898,22,FALSE),VLOOKUP($A272,'K-Wallet'!$A$1:$M$5000,0,FALSE)),"NOT VALID")</f>
        <v>0</v>
      </c>
      <c r="X272">
        <f>IFERROR(IFERROR(VLOOKUP($A272,'K-NETT'!$A$1:$AF$37898,23,FALSE),VLOOKUP($A272,'K-Wallet'!$A$1:$M$5000,0,FALSE)),"NOT VALID")</f>
        <v>0</v>
      </c>
      <c r="Y272">
        <f>IFERROR(IFERROR(VLOOKUP($A272,'K-NETT'!$A$1:$AF$37898,26,FALSE),VLOOKUP($A272,'K-Wallet'!$A$1:$M$5000,0,FALSE)),"NOT VALID")</f>
        <v>56650</v>
      </c>
      <c r="Z272">
        <f>IFERROR(IFERROR(VLOOKUP($A272,'K-NETT'!$A$1:$AF$37898,30,FALSE),VLOOKUP($A272,'K-Wallet'!$A$1:$M$5000,11,FALSE)),"NOT VALID")</f>
        <v>0</v>
      </c>
      <c r="AA272" s="31">
        <f t="shared" si="8"/>
        <v>0</v>
      </c>
    </row>
    <row r="273" spans="1:27" x14ac:dyDescent="0.25">
      <c r="A273" t="str">
        <f t="shared" si="9"/>
        <v>1544198917</v>
      </c>
      <c r="B273">
        <v>264</v>
      </c>
      <c r="C273">
        <v>1544198917</v>
      </c>
      <c r="D273" t="s">
        <v>42</v>
      </c>
      <c r="E273" t="s">
        <v>43</v>
      </c>
      <c r="F273">
        <v>56650</v>
      </c>
      <c r="G273" s="2">
        <v>44109</v>
      </c>
      <c r="H273" s="3">
        <v>0.70219907407407411</v>
      </c>
      <c r="I273" t="s">
        <v>44</v>
      </c>
      <c r="J273">
        <v>-81057461901</v>
      </c>
      <c r="K273" s="4" t="s">
        <v>101</v>
      </c>
      <c r="N273" t="str">
        <f>IFERROR(IFERROR(VLOOKUP($A273,'K-NETT'!$A$1:$AF$37898,1,FALSE),VLOOKUP($A273,'K-Wallet'!$A$1:$M$5000,1,FALSE)),"NOT VALID")</f>
        <v>1544198917</v>
      </c>
      <c r="O273" t="str">
        <f>IFERROR(IFERROR(VLOOKUP($A273,'K-NETT'!$A$1:$AF$37898,11,FALSE),VLOOKUP($A273,'K-Wallet'!$A$1:$M$5000,0,FALSE)),"NOT VALID")</f>
        <v>MME2010003186</v>
      </c>
      <c r="P273" t="str">
        <f>IFERROR(IFERROR(VLOOKUP($A273,'K-NETT'!$A$1:$AF$37898,14,FALSE),VLOOKUP($A273,'K-Wallet'!$A$1:$M$5000,8,FALSE)),"NOT VALID")</f>
        <v>IDJTBHA23119</v>
      </c>
      <c r="Q273" t="str">
        <f>IFERROR(IFERROR(VLOOKUP($A273,'K-NETT'!$A$1:$AF$37898,15,FALSE),VLOOKUP($A273,'K-Wallet'!$A$1:$M$5000,9,FALSE)),"NOT VALID")</f>
        <v>PUJI TRISNAWATI</v>
      </c>
      <c r="R273">
        <f>IFERROR(IFERROR(VLOOKUP($A273,'K-NETT'!$A$1:$AF$37898,16,FALSE),VLOOKUP($A273,'K-Wallet'!$A$1:$M$5000,0,FALSE)),"NOT VALID")</f>
        <v>50000</v>
      </c>
      <c r="S273">
        <f>IFERROR(IFERROR(VLOOKUP($A273,'K-NETT'!$A$1:$AF$37898,17,FALSE),VLOOKUP($A273,'K-Wallet'!$A$1:$M$5000,0,FALSE)),"NOT VALID")</f>
        <v>6650</v>
      </c>
      <c r="T273">
        <f>IFERROR(IFERROR(VLOOKUP($A273,'K-NETT'!$A$1:$AF$37898,18,FALSE),VLOOKUP($A273,'K-Wallet'!$A$1:$M$5000,0,FALSE)),"NOT VALID")</f>
        <v>0</v>
      </c>
      <c r="U273">
        <f>IFERROR(IFERROR(VLOOKUP($A273,'K-NETT'!$A$1:$AF$37898,19,FALSE),VLOOKUP($A273,'K-Wallet'!$A$1:$M$5000,0,FALSE)),"NOT VALID")</f>
        <v>0</v>
      </c>
      <c r="V273">
        <f>IFERROR(IFERROR(VLOOKUP($A273,'K-NETT'!$A$1:$AF$37898,20,FALSE),VLOOKUP($A273,'K-Wallet'!$A$1:$M$5000,0,FALSE)),"NOT VALID")</f>
        <v>0</v>
      </c>
      <c r="W273">
        <f>IFERROR(IFERROR(VLOOKUP($A273,'K-NETT'!$A$1:$AF$37898,22,FALSE),VLOOKUP($A273,'K-Wallet'!$A$1:$M$5000,0,FALSE)),"NOT VALID")</f>
        <v>0</v>
      </c>
      <c r="X273">
        <f>IFERROR(IFERROR(VLOOKUP($A273,'K-NETT'!$A$1:$AF$37898,23,FALSE),VLOOKUP($A273,'K-Wallet'!$A$1:$M$5000,0,FALSE)),"NOT VALID")</f>
        <v>0</v>
      </c>
      <c r="Y273">
        <f>IFERROR(IFERROR(VLOOKUP($A273,'K-NETT'!$A$1:$AF$37898,26,FALSE),VLOOKUP($A273,'K-Wallet'!$A$1:$M$5000,0,FALSE)),"NOT VALID")</f>
        <v>56650</v>
      </c>
      <c r="Z273">
        <f>IFERROR(IFERROR(VLOOKUP($A273,'K-NETT'!$A$1:$AF$37898,30,FALSE),VLOOKUP($A273,'K-Wallet'!$A$1:$M$5000,11,FALSE)),"NOT VALID")</f>
        <v>0</v>
      </c>
      <c r="AA273" s="31">
        <f t="shared" si="8"/>
        <v>0</v>
      </c>
    </row>
    <row r="274" spans="1:27" x14ac:dyDescent="0.25">
      <c r="A274" t="str">
        <f t="shared" si="9"/>
        <v>1324198083</v>
      </c>
      <c r="B274">
        <v>265</v>
      </c>
      <c r="C274">
        <v>1324198083</v>
      </c>
      <c r="D274" t="s">
        <v>42</v>
      </c>
      <c r="E274" t="s">
        <v>43</v>
      </c>
      <c r="F274">
        <v>488650</v>
      </c>
      <c r="G274" s="2">
        <v>44109</v>
      </c>
      <c r="H274" s="3">
        <v>0.70268518518518519</v>
      </c>
      <c r="I274" t="s">
        <v>46</v>
      </c>
      <c r="J274">
        <v>-81057521101</v>
      </c>
      <c r="K274" s="4" t="s">
        <v>101</v>
      </c>
      <c r="N274" t="str">
        <f>IFERROR(IFERROR(VLOOKUP($A274,'K-NETT'!$A$1:$AF$37898,1,FALSE),VLOOKUP($A274,'K-Wallet'!$A$1:$M$5000,1,FALSE)),"NOT VALID")</f>
        <v>1324198083</v>
      </c>
      <c r="O274" t="str">
        <f>IFERROR(IFERROR(VLOOKUP($A274,'K-NETT'!$A$1:$AF$37898,11,FALSE),VLOOKUP($A274,'K-Wallet'!$A$1:$M$5000,0,FALSE)),"NOT VALID")</f>
        <v>CNE2010003188</v>
      </c>
      <c r="P274" t="str">
        <f>IFERROR(IFERROR(VLOOKUP($A274,'K-NETT'!$A$1:$AF$37898,14,FALSE),VLOOKUP($A274,'K-Wallet'!$A$1:$M$5000,8,FALSE)),"NOT VALID")</f>
        <v>IDSPACA16990</v>
      </c>
      <c r="Q274" t="str">
        <f>IFERROR(IFERROR(VLOOKUP($A274,'K-NETT'!$A$1:$AF$37898,15,FALSE),VLOOKUP($A274,'K-Wallet'!$A$1:$M$5000,9,FALSE)),"NOT VALID")</f>
        <v>IMRON RASYADI</v>
      </c>
      <c r="R274">
        <f>IFERROR(IFERROR(VLOOKUP($A274,'K-NETT'!$A$1:$AF$37898,16,FALSE),VLOOKUP($A274,'K-Wallet'!$A$1:$M$5000,0,FALSE)),"NOT VALID")</f>
        <v>474000</v>
      </c>
      <c r="S274">
        <f>IFERROR(IFERROR(VLOOKUP($A274,'K-NETT'!$A$1:$AF$37898,17,FALSE),VLOOKUP($A274,'K-Wallet'!$A$1:$M$5000,0,FALSE)),"NOT VALID")</f>
        <v>6650</v>
      </c>
      <c r="T274">
        <f>IFERROR(IFERROR(VLOOKUP($A274,'K-NETT'!$A$1:$AF$37898,18,FALSE),VLOOKUP($A274,'K-Wallet'!$A$1:$M$5000,0,FALSE)),"NOT VALID")</f>
        <v>8000</v>
      </c>
      <c r="U274">
        <f>IFERROR(IFERROR(VLOOKUP($A274,'K-NETT'!$A$1:$AF$37898,19,FALSE),VLOOKUP($A274,'K-Wallet'!$A$1:$M$5000,0,FALSE)),"NOT VALID")</f>
        <v>0</v>
      </c>
      <c r="V274">
        <f>IFERROR(IFERROR(VLOOKUP($A274,'K-NETT'!$A$1:$AF$37898,20,FALSE),VLOOKUP($A274,'K-Wallet'!$A$1:$M$5000,0,FALSE)),"NOT VALID")</f>
        <v>0</v>
      </c>
      <c r="W274">
        <f>IFERROR(IFERROR(VLOOKUP($A274,'K-NETT'!$A$1:$AF$37898,22,FALSE),VLOOKUP($A274,'K-Wallet'!$A$1:$M$5000,0,FALSE)),"NOT VALID")</f>
        <v>0</v>
      </c>
      <c r="X274">
        <f>IFERROR(IFERROR(VLOOKUP($A274,'K-NETT'!$A$1:$AF$37898,23,FALSE),VLOOKUP($A274,'K-Wallet'!$A$1:$M$5000,0,FALSE)),"NOT VALID")</f>
        <v>0</v>
      </c>
      <c r="Y274">
        <f>IFERROR(IFERROR(VLOOKUP($A274,'K-NETT'!$A$1:$AF$37898,26,FALSE),VLOOKUP($A274,'K-Wallet'!$A$1:$M$5000,0,FALSE)),"NOT VALID")</f>
        <v>488650</v>
      </c>
      <c r="Z274">
        <f>IFERROR(IFERROR(VLOOKUP($A274,'K-NETT'!$A$1:$AF$37898,30,FALSE),VLOOKUP($A274,'K-Wallet'!$A$1:$M$5000,11,FALSE)),"NOT VALID")</f>
        <v>0</v>
      </c>
      <c r="AA274" s="31">
        <f t="shared" si="8"/>
        <v>0</v>
      </c>
    </row>
    <row r="275" spans="1:27" x14ac:dyDescent="0.25">
      <c r="A275" t="str">
        <f t="shared" si="9"/>
        <v>1255198174</v>
      </c>
      <c r="B275">
        <v>266</v>
      </c>
      <c r="C275">
        <v>1255198174</v>
      </c>
      <c r="D275" t="s">
        <v>42</v>
      </c>
      <c r="E275" t="s">
        <v>43</v>
      </c>
      <c r="F275">
        <v>79650</v>
      </c>
      <c r="G275" s="2">
        <v>44109</v>
      </c>
      <c r="H275" s="3">
        <v>0.70444444444444443</v>
      </c>
      <c r="I275" t="s">
        <v>44</v>
      </c>
      <c r="J275">
        <v>-81058321701</v>
      </c>
      <c r="K275" s="4" t="s">
        <v>101</v>
      </c>
      <c r="N275" t="str">
        <f>IFERROR(IFERROR(VLOOKUP($A275,'K-NETT'!$A$1:$AF$37898,1,FALSE),VLOOKUP($A275,'K-Wallet'!$A$1:$M$5000,1,FALSE)),"NOT VALID")</f>
        <v>1255198174</v>
      </c>
      <c r="O275" t="str">
        <f>IFERROR(IFERROR(VLOOKUP($A275,'K-NETT'!$A$1:$AF$37898,11,FALSE),VLOOKUP($A275,'K-Wallet'!$A$1:$M$5000,0,FALSE)),"NOT VALID")</f>
        <v>MME2010003195</v>
      </c>
      <c r="P275" t="str">
        <f>IFERROR(IFERROR(VLOOKUP($A275,'K-NETT'!$A$1:$AF$37898,14,FALSE),VLOOKUP($A275,'K-Wallet'!$A$1:$M$5000,8,FALSE)),"NOT VALID")</f>
        <v>IDJHAMA10400</v>
      </c>
      <c r="Q275" t="str">
        <f>IFERROR(IFERROR(VLOOKUP($A275,'K-NETT'!$A$1:$AF$37898,15,FALSE),VLOOKUP($A275,'K-Wallet'!$A$1:$M$5000,9,FALSE)),"NOT VALID")</f>
        <v>DWI PUTRI HIKMAWATI</v>
      </c>
      <c r="R275">
        <f>IFERROR(IFERROR(VLOOKUP($A275,'K-NETT'!$A$1:$AF$37898,16,FALSE),VLOOKUP($A275,'K-Wallet'!$A$1:$M$5000,0,FALSE)),"NOT VALID")</f>
        <v>50000</v>
      </c>
      <c r="S275">
        <f>IFERROR(IFERROR(VLOOKUP($A275,'K-NETT'!$A$1:$AF$37898,17,FALSE),VLOOKUP($A275,'K-Wallet'!$A$1:$M$5000,0,FALSE)),"NOT VALID")</f>
        <v>6650</v>
      </c>
      <c r="T275">
        <f>IFERROR(IFERROR(VLOOKUP($A275,'K-NETT'!$A$1:$AF$37898,18,FALSE),VLOOKUP($A275,'K-Wallet'!$A$1:$M$5000,0,FALSE)),"NOT VALID")</f>
        <v>23000</v>
      </c>
      <c r="U275">
        <f>IFERROR(IFERROR(VLOOKUP($A275,'K-NETT'!$A$1:$AF$37898,19,FALSE),VLOOKUP($A275,'K-Wallet'!$A$1:$M$5000,0,FALSE)),"NOT VALID")</f>
        <v>0</v>
      </c>
      <c r="V275">
        <f>IFERROR(IFERROR(VLOOKUP($A275,'K-NETT'!$A$1:$AF$37898,20,FALSE),VLOOKUP($A275,'K-Wallet'!$A$1:$M$5000,0,FALSE)),"NOT VALID")</f>
        <v>0</v>
      </c>
      <c r="W275">
        <f>IFERROR(IFERROR(VLOOKUP($A275,'K-NETT'!$A$1:$AF$37898,22,FALSE),VLOOKUP($A275,'K-Wallet'!$A$1:$M$5000,0,FALSE)),"NOT VALID")</f>
        <v>0</v>
      </c>
      <c r="X275">
        <f>IFERROR(IFERROR(VLOOKUP($A275,'K-NETT'!$A$1:$AF$37898,23,FALSE),VLOOKUP($A275,'K-Wallet'!$A$1:$M$5000,0,FALSE)),"NOT VALID")</f>
        <v>0</v>
      </c>
      <c r="Y275">
        <f>IFERROR(IFERROR(VLOOKUP($A275,'K-NETT'!$A$1:$AF$37898,26,FALSE),VLOOKUP($A275,'K-Wallet'!$A$1:$M$5000,0,FALSE)),"NOT VALID")</f>
        <v>79650</v>
      </c>
      <c r="Z275">
        <f>IFERROR(IFERROR(VLOOKUP($A275,'K-NETT'!$A$1:$AF$37898,30,FALSE),VLOOKUP($A275,'K-Wallet'!$A$1:$M$5000,11,FALSE)),"NOT VALID")</f>
        <v>0</v>
      </c>
      <c r="AA275" s="31">
        <f t="shared" si="8"/>
        <v>0</v>
      </c>
    </row>
    <row r="276" spans="1:27" x14ac:dyDescent="0.25">
      <c r="A276" t="str">
        <f t="shared" si="9"/>
        <v>1615198029</v>
      </c>
      <c r="B276">
        <v>267</v>
      </c>
      <c r="C276">
        <v>1615198029</v>
      </c>
      <c r="D276" t="s">
        <v>42</v>
      </c>
      <c r="E276" t="s">
        <v>43</v>
      </c>
      <c r="F276">
        <v>436650</v>
      </c>
      <c r="G276" s="2">
        <v>44109</v>
      </c>
      <c r="H276" s="3">
        <v>0.70682870370370365</v>
      </c>
      <c r="I276" t="s">
        <v>44</v>
      </c>
      <c r="J276">
        <v>-81059444901</v>
      </c>
      <c r="K276" s="4" t="s">
        <v>101</v>
      </c>
      <c r="N276" t="str">
        <f>IFERROR(IFERROR(VLOOKUP($A276,'K-NETT'!$A$1:$AF$37898,1,FALSE),VLOOKUP($A276,'K-Wallet'!$A$1:$M$5000,1,FALSE)),"NOT VALID")</f>
        <v>1615198029</v>
      </c>
      <c r="O276" t="str">
        <f>IFERROR(IFERROR(VLOOKUP($A276,'K-NETT'!$A$1:$AF$37898,11,FALSE),VLOOKUP($A276,'K-Wallet'!$A$1:$M$5000,0,FALSE)),"NOT VALID")</f>
        <v>CNE2010003197</v>
      </c>
      <c r="P276" t="str">
        <f>IFERROR(IFERROR(VLOOKUP($A276,'K-NETT'!$A$1:$AF$37898,14,FALSE),VLOOKUP($A276,'K-Wallet'!$A$1:$M$5000,8,FALSE)),"NOT VALID")</f>
        <v>IDBNID016196</v>
      </c>
      <c r="Q276" t="str">
        <f>IFERROR(IFERROR(VLOOKUP($A276,'K-NETT'!$A$1:$AF$37898,15,FALSE),VLOOKUP($A276,'K-Wallet'!$A$1:$M$5000,9,FALSE)),"NOT VALID")</f>
        <v>HARITS FADILLAH</v>
      </c>
      <c r="R276">
        <f>IFERROR(IFERROR(VLOOKUP($A276,'K-NETT'!$A$1:$AF$37898,16,FALSE),VLOOKUP($A276,'K-Wallet'!$A$1:$M$5000,0,FALSE)),"NOT VALID")</f>
        <v>430000</v>
      </c>
      <c r="S276">
        <f>IFERROR(IFERROR(VLOOKUP($A276,'K-NETT'!$A$1:$AF$37898,17,FALSE),VLOOKUP($A276,'K-Wallet'!$A$1:$M$5000,0,FALSE)),"NOT VALID")</f>
        <v>6650</v>
      </c>
      <c r="T276">
        <f>IFERROR(IFERROR(VLOOKUP($A276,'K-NETT'!$A$1:$AF$37898,18,FALSE),VLOOKUP($A276,'K-Wallet'!$A$1:$M$5000,0,FALSE)),"NOT VALID")</f>
        <v>0</v>
      </c>
      <c r="U276">
        <f>IFERROR(IFERROR(VLOOKUP($A276,'K-NETT'!$A$1:$AF$37898,19,FALSE),VLOOKUP($A276,'K-Wallet'!$A$1:$M$5000,0,FALSE)),"NOT VALID")</f>
        <v>0</v>
      </c>
      <c r="V276">
        <f>IFERROR(IFERROR(VLOOKUP($A276,'K-NETT'!$A$1:$AF$37898,20,FALSE),VLOOKUP($A276,'K-Wallet'!$A$1:$M$5000,0,FALSE)),"NOT VALID")</f>
        <v>0</v>
      </c>
      <c r="W276">
        <f>IFERROR(IFERROR(VLOOKUP($A276,'K-NETT'!$A$1:$AF$37898,22,FALSE),VLOOKUP($A276,'K-Wallet'!$A$1:$M$5000,0,FALSE)),"NOT VALID")</f>
        <v>0</v>
      </c>
      <c r="X276">
        <f>IFERROR(IFERROR(VLOOKUP($A276,'K-NETT'!$A$1:$AF$37898,23,FALSE),VLOOKUP($A276,'K-Wallet'!$A$1:$M$5000,0,FALSE)),"NOT VALID")</f>
        <v>0</v>
      </c>
      <c r="Y276">
        <f>IFERROR(IFERROR(VLOOKUP($A276,'K-NETT'!$A$1:$AF$37898,26,FALSE),VLOOKUP($A276,'K-Wallet'!$A$1:$M$5000,0,FALSE)),"NOT VALID")</f>
        <v>436650</v>
      </c>
      <c r="Z276">
        <f>IFERROR(IFERROR(VLOOKUP($A276,'K-NETT'!$A$1:$AF$37898,30,FALSE),VLOOKUP($A276,'K-Wallet'!$A$1:$M$5000,11,FALSE)),"NOT VALID")</f>
        <v>0</v>
      </c>
      <c r="AA276" s="31">
        <f t="shared" si="8"/>
        <v>0</v>
      </c>
    </row>
    <row r="277" spans="1:27" x14ac:dyDescent="0.25">
      <c r="A277" t="str">
        <f t="shared" si="9"/>
        <v>1847198340</v>
      </c>
      <c r="B277">
        <v>268</v>
      </c>
      <c r="C277">
        <v>1847198340</v>
      </c>
      <c r="D277" t="s">
        <v>42</v>
      </c>
      <c r="E277" t="s">
        <v>43</v>
      </c>
      <c r="F277">
        <v>436650</v>
      </c>
      <c r="G277" s="2">
        <v>44109</v>
      </c>
      <c r="H277" s="3">
        <v>0.70765046296296286</v>
      </c>
      <c r="I277" t="s">
        <v>44</v>
      </c>
      <c r="J277">
        <v>-81059766901</v>
      </c>
      <c r="K277" s="4" t="s">
        <v>101</v>
      </c>
      <c r="N277" t="str">
        <f>IFERROR(IFERROR(VLOOKUP($A277,'K-NETT'!$A$1:$AF$37898,1,FALSE),VLOOKUP($A277,'K-Wallet'!$A$1:$M$5000,1,FALSE)),"NOT VALID")</f>
        <v>1847198340</v>
      </c>
      <c r="O277" t="str">
        <f>IFERROR(IFERROR(VLOOKUP($A277,'K-NETT'!$A$1:$AF$37898,11,FALSE),VLOOKUP($A277,'K-Wallet'!$A$1:$M$5000,0,FALSE)),"NOT VALID")</f>
        <v>CNE2010003198</v>
      </c>
      <c r="P277" t="str">
        <f>IFERROR(IFERROR(VLOOKUP($A277,'K-NETT'!$A$1:$AF$37898,14,FALSE),VLOOKUP($A277,'K-Wallet'!$A$1:$M$5000,8,FALSE)),"NOT VALID")</f>
        <v>IDBNID015269</v>
      </c>
      <c r="Q277" t="str">
        <f>IFERROR(IFERROR(VLOOKUP($A277,'K-NETT'!$A$1:$AF$37898,15,FALSE),VLOOKUP($A277,'K-Wallet'!$A$1:$M$5000,9,FALSE)),"NOT VALID")</f>
        <v>WAWAN MULYAWAN</v>
      </c>
      <c r="R277">
        <f>IFERROR(IFERROR(VLOOKUP($A277,'K-NETT'!$A$1:$AF$37898,16,FALSE),VLOOKUP($A277,'K-Wallet'!$A$1:$M$5000,0,FALSE)),"NOT VALID")</f>
        <v>430000</v>
      </c>
      <c r="S277">
        <f>IFERROR(IFERROR(VLOOKUP($A277,'K-NETT'!$A$1:$AF$37898,17,FALSE),VLOOKUP($A277,'K-Wallet'!$A$1:$M$5000,0,FALSE)),"NOT VALID")</f>
        <v>6650</v>
      </c>
      <c r="T277">
        <f>IFERROR(IFERROR(VLOOKUP($A277,'K-NETT'!$A$1:$AF$37898,18,FALSE),VLOOKUP($A277,'K-Wallet'!$A$1:$M$5000,0,FALSE)),"NOT VALID")</f>
        <v>0</v>
      </c>
      <c r="U277">
        <f>IFERROR(IFERROR(VLOOKUP($A277,'K-NETT'!$A$1:$AF$37898,19,FALSE),VLOOKUP($A277,'K-Wallet'!$A$1:$M$5000,0,FALSE)),"NOT VALID")</f>
        <v>0</v>
      </c>
      <c r="V277">
        <f>IFERROR(IFERROR(VLOOKUP($A277,'K-NETT'!$A$1:$AF$37898,20,FALSE),VLOOKUP($A277,'K-Wallet'!$A$1:$M$5000,0,FALSE)),"NOT VALID")</f>
        <v>0</v>
      </c>
      <c r="W277">
        <f>IFERROR(IFERROR(VLOOKUP($A277,'K-NETT'!$A$1:$AF$37898,22,FALSE),VLOOKUP($A277,'K-Wallet'!$A$1:$M$5000,0,FALSE)),"NOT VALID")</f>
        <v>0</v>
      </c>
      <c r="X277">
        <f>IFERROR(IFERROR(VLOOKUP($A277,'K-NETT'!$A$1:$AF$37898,23,FALSE),VLOOKUP($A277,'K-Wallet'!$A$1:$M$5000,0,FALSE)),"NOT VALID")</f>
        <v>0</v>
      </c>
      <c r="Y277">
        <f>IFERROR(IFERROR(VLOOKUP($A277,'K-NETT'!$A$1:$AF$37898,26,FALSE),VLOOKUP($A277,'K-Wallet'!$A$1:$M$5000,0,FALSE)),"NOT VALID")</f>
        <v>436650</v>
      </c>
      <c r="Z277">
        <f>IFERROR(IFERROR(VLOOKUP($A277,'K-NETT'!$A$1:$AF$37898,30,FALSE),VLOOKUP($A277,'K-Wallet'!$A$1:$M$5000,11,FALSE)),"NOT VALID")</f>
        <v>0</v>
      </c>
      <c r="AA277" s="31">
        <f t="shared" si="8"/>
        <v>0</v>
      </c>
    </row>
    <row r="278" spans="1:27" x14ac:dyDescent="0.25">
      <c r="A278" t="str">
        <f t="shared" si="9"/>
        <v>1768198185</v>
      </c>
      <c r="B278">
        <v>269</v>
      </c>
      <c r="C278">
        <v>1768198185</v>
      </c>
      <c r="D278" t="s">
        <v>42</v>
      </c>
      <c r="E278" t="s">
        <v>43</v>
      </c>
      <c r="F278">
        <v>56650</v>
      </c>
      <c r="G278" s="2">
        <v>44109</v>
      </c>
      <c r="H278" s="3">
        <v>0.70780092592592592</v>
      </c>
      <c r="I278" t="s">
        <v>44</v>
      </c>
      <c r="J278">
        <v>-81059884601</v>
      </c>
      <c r="K278" s="4" t="s">
        <v>101</v>
      </c>
      <c r="N278" t="str">
        <f>IFERROR(IFERROR(VLOOKUP($A278,'K-NETT'!$A$1:$AF$37898,1,FALSE),VLOOKUP($A278,'K-Wallet'!$A$1:$M$5000,1,FALSE)),"NOT VALID")</f>
        <v>1768198185</v>
      </c>
      <c r="O278" t="str">
        <f>IFERROR(IFERROR(VLOOKUP($A278,'K-NETT'!$A$1:$AF$37898,11,FALSE),VLOOKUP($A278,'K-Wallet'!$A$1:$M$5000,0,FALSE)),"NOT VALID")</f>
        <v>MME2010003199</v>
      </c>
      <c r="P278" t="str">
        <f>IFERROR(IFERROR(VLOOKUP($A278,'K-NETT'!$A$1:$AF$37898,14,FALSE),VLOOKUP($A278,'K-Wallet'!$A$1:$M$5000,8,FALSE)),"NOT VALID")</f>
        <v>IDJTBHA23120</v>
      </c>
      <c r="Q278" t="str">
        <f>IFERROR(IFERROR(VLOOKUP($A278,'K-NETT'!$A$1:$AF$37898,15,FALSE),VLOOKUP($A278,'K-Wallet'!$A$1:$M$5000,9,FALSE)),"NOT VALID")</f>
        <v>AYU WINDA SARI</v>
      </c>
      <c r="R278">
        <f>IFERROR(IFERROR(VLOOKUP($A278,'K-NETT'!$A$1:$AF$37898,16,FALSE),VLOOKUP($A278,'K-Wallet'!$A$1:$M$5000,0,FALSE)),"NOT VALID")</f>
        <v>50000</v>
      </c>
      <c r="S278">
        <f>IFERROR(IFERROR(VLOOKUP($A278,'K-NETT'!$A$1:$AF$37898,17,FALSE),VLOOKUP($A278,'K-Wallet'!$A$1:$M$5000,0,FALSE)),"NOT VALID")</f>
        <v>6650</v>
      </c>
      <c r="T278">
        <f>IFERROR(IFERROR(VLOOKUP($A278,'K-NETT'!$A$1:$AF$37898,18,FALSE),VLOOKUP($A278,'K-Wallet'!$A$1:$M$5000,0,FALSE)),"NOT VALID")</f>
        <v>0</v>
      </c>
      <c r="U278">
        <f>IFERROR(IFERROR(VLOOKUP($A278,'K-NETT'!$A$1:$AF$37898,19,FALSE),VLOOKUP($A278,'K-Wallet'!$A$1:$M$5000,0,FALSE)),"NOT VALID")</f>
        <v>0</v>
      </c>
      <c r="V278">
        <f>IFERROR(IFERROR(VLOOKUP($A278,'K-NETT'!$A$1:$AF$37898,20,FALSE),VLOOKUP($A278,'K-Wallet'!$A$1:$M$5000,0,FALSE)),"NOT VALID")</f>
        <v>0</v>
      </c>
      <c r="W278">
        <f>IFERROR(IFERROR(VLOOKUP($A278,'K-NETT'!$A$1:$AF$37898,22,FALSE),VLOOKUP($A278,'K-Wallet'!$A$1:$M$5000,0,FALSE)),"NOT VALID")</f>
        <v>0</v>
      </c>
      <c r="X278">
        <f>IFERROR(IFERROR(VLOOKUP($A278,'K-NETT'!$A$1:$AF$37898,23,FALSE),VLOOKUP($A278,'K-Wallet'!$A$1:$M$5000,0,FALSE)),"NOT VALID")</f>
        <v>0</v>
      </c>
      <c r="Y278">
        <f>IFERROR(IFERROR(VLOOKUP($A278,'K-NETT'!$A$1:$AF$37898,26,FALSE),VLOOKUP($A278,'K-Wallet'!$A$1:$M$5000,0,FALSE)),"NOT VALID")</f>
        <v>56650</v>
      </c>
      <c r="Z278">
        <f>IFERROR(IFERROR(VLOOKUP($A278,'K-NETT'!$A$1:$AF$37898,30,FALSE),VLOOKUP($A278,'K-Wallet'!$A$1:$M$5000,11,FALSE)),"NOT VALID")</f>
        <v>0</v>
      </c>
      <c r="AA278" s="31">
        <f t="shared" si="8"/>
        <v>0</v>
      </c>
    </row>
    <row r="279" spans="1:27" x14ac:dyDescent="0.25">
      <c r="A279" t="str">
        <f t="shared" si="9"/>
        <v>1819198784</v>
      </c>
      <c r="B279">
        <v>270</v>
      </c>
      <c r="C279">
        <v>1819198784</v>
      </c>
      <c r="D279" t="s">
        <v>42</v>
      </c>
      <c r="E279" t="s">
        <v>43</v>
      </c>
      <c r="F279">
        <v>626650</v>
      </c>
      <c r="G279" s="2">
        <v>44109</v>
      </c>
      <c r="H279" s="3">
        <v>0.70826388888888892</v>
      </c>
      <c r="I279" t="s">
        <v>44</v>
      </c>
      <c r="J279">
        <v>-81060060601</v>
      </c>
      <c r="K279" s="4" t="s">
        <v>101</v>
      </c>
      <c r="N279" t="str">
        <f>IFERROR(IFERROR(VLOOKUP($A279,'K-NETT'!$A$1:$AF$37898,1,FALSE),VLOOKUP($A279,'K-Wallet'!$A$1:$M$5000,1,FALSE)),"NOT VALID")</f>
        <v>1819198784</v>
      </c>
      <c r="O279" t="str">
        <f>IFERROR(IFERROR(VLOOKUP($A279,'K-NETT'!$A$1:$AF$37898,11,FALSE),VLOOKUP($A279,'K-Wallet'!$A$1:$M$5000,0,FALSE)),"NOT VALID")</f>
        <v>CNE2010003200</v>
      </c>
      <c r="P279" t="str">
        <f>IFERROR(IFERROR(VLOOKUP($A279,'K-NETT'!$A$1:$AF$37898,14,FALSE),VLOOKUP($A279,'K-Wallet'!$A$1:$M$5000,8,FALSE)),"NOT VALID")</f>
        <v>IDSPAAB43362</v>
      </c>
      <c r="Q279" t="str">
        <f>IFERROR(IFERROR(VLOOKUP($A279,'K-NETT'!$A$1:$AF$37898,15,FALSE),VLOOKUP($A279,'K-Wallet'!$A$1:$M$5000,9,FALSE)),"NOT VALID")</f>
        <v>RIZKI NUR ALI</v>
      </c>
      <c r="R279">
        <f>IFERROR(IFERROR(VLOOKUP($A279,'K-NETT'!$A$1:$AF$37898,16,FALSE),VLOOKUP($A279,'K-Wallet'!$A$1:$M$5000,0,FALSE)),"NOT VALID")</f>
        <v>620000</v>
      </c>
      <c r="S279">
        <f>IFERROR(IFERROR(VLOOKUP($A279,'K-NETT'!$A$1:$AF$37898,17,FALSE),VLOOKUP($A279,'K-Wallet'!$A$1:$M$5000,0,FALSE)),"NOT VALID")</f>
        <v>6650</v>
      </c>
      <c r="T279">
        <f>IFERROR(IFERROR(VLOOKUP($A279,'K-NETT'!$A$1:$AF$37898,18,FALSE),VLOOKUP($A279,'K-Wallet'!$A$1:$M$5000,0,FALSE)),"NOT VALID")</f>
        <v>0</v>
      </c>
      <c r="U279">
        <f>IFERROR(IFERROR(VLOOKUP($A279,'K-NETT'!$A$1:$AF$37898,19,FALSE),VLOOKUP($A279,'K-Wallet'!$A$1:$M$5000,0,FALSE)),"NOT VALID")</f>
        <v>0</v>
      </c>
      <c r="V279">
        <f>IFERROR(IFERROR(VLOOKUP($A279,'K-NETT'!$A$1:$AF$37898,20,FALSE),VLOOKUP($A279,'K-Wallet'!$A$1:$M$5000,0,FALSE)),"NOT VALID")</f>
        <v>0</v>
      </c>
      <c r="W279">
        <f>IFERROR(IFERROR(VLOOKUP($A279,'K-NETT'!$A$1:$AF$37898,22,FALSE),VLOOKUP($A279,'K-Wallet'!$A$1:$M$5000,0,FALSE)),"NOT VALID")</f>
        <v>0</v>
      </c>
      <c r="X279">
        <f>IFERROR(IFERROR(VLOOKUP($A279,'K-NETT'!$A$1:$AF$37898,23,FALSE),VLOOKUP($A279,'K-Wallet'!$A$1:$M$5000,0,FALSE)),"NOT VALID")</f>
        <v>0</v>
      </c>
      <c r="Y279">
        <f>IFERROR(IFERROR(VLOOKUP($A279,'K-NETT'!$A$1:$AF$37898,26,FALSE),VLOOKUP($A279,'K-Wallet'!$A$1:$M$5000,0,FALSE)),"NOT VALID")</f>
        <v>626650</v>
      </c>
      <c r="Z279">
        <f>IFERROR(IFERROR(VLOOKUP($A279,'K-NETT'!$A$1:$AF$37898,30,FALSE),VLOOKUP($A279,'K-Wallet'!$A$1:$M$5000,11,FALSE)),"NOT VALID")</f>
        <v>0</v>
      </c>
      <c r="AA279" s="31">
        <f t="shared" si="8"/>
        <v>0</v>
      </c>
    </row>
    <row r="280" spans="1:27" x14ac:dyDescent="0.25">
      <c r="A280" t="str">
        <f t="shared" si="9"/>
        <v>1110298686</v>
      </c>
      <c r="B280">
        <v>271</v>
      </c>
      <c r="C280">
        <v>1110298686</v>
      </c>
      <c r="D280" t="s">
        <v>42</v>
      </c>
      <c r="E280" t="s">
        <v>43</v>
      </c>
      <c r="F280">
        <v>480650</v>
      </c>
      <c r="G280" s="2">
        <v>44109</v>
      </c>
      <c r="H280" s="3">
        <v>0.70947916666666666</v>
      </c>
      <c r="I280" t="s">
        <v>44</v>
      </c>
      <c r="J280">
        <v>-81060553201</v>
      </c>
      <c r="K280" s="4" t="s">
        <v>101</v>
      </c>
      <c r="N280" t="str">
        <f>IFERROR(IFERROR(VLOOKUP($A280,'K-NETT'!$A$1:$AF$37898,1,FALSE),VLOOKUP($A280,'K-Wallet'!$A$1:$M$5000,1,FALSE)),"NOT VALID")</f>
        <v>1110298686</v>
      </c>
      <c r="O280" t="str">
        <f>IFERROR(IFERROR(VLOOKUP($A280,'K-NETT'!$A$1:$AF$37898,11,FALSE),VLOOKUP($A280,'K-Wallet'!$A$1:$M$5000,0,FALSE)),"NOT VALID")</f>
        <v>CNE2010003201</v>
      </c>
      <c r="P280" t="str">
        <f>IFERROR(IFERROR(VLOOKUP($A280,'K-NETT'!$A$1:$AF$37898,14,FALSE),VLOOKUP($A280,'K-Wallet'!$A$1:$M$5000,8,FALSE)),"NOT VALID")</f>
        <v>IDJTYBA00325</v>
      </c>
      <c r="Q280" t="str">
        <f>IFERROR(IFERROR(VLOOKUP($A280,'K-NETT'!$A$1:$AF$37898,15,FALSE),VLOOKUP($A280,'K-Wallet'!$A$1:$M$5000,9,FALSE)),"NOT VALID")</f>
        <v>IWAN SOFWAN</v>
      </c>
      <c r="R280">
        <f>IFERROR(IFERROR(VLOOKUP($A280,'K-NETT'!$A$1:$AF$37898,16,FALSE),VLOOKUP($A280,'K-Wallet'!$A$1:$M$5000,0,FALSE)),"NOT VALID")</f>
        <v>474000</v>
      </c>
      <c r="S280">
        <f>IFERROR(IFERROR(VLOOKUP($A280,'K-NETT'!$A$1:$AF$37898,17,FALSE),VLOOKUP($A280,'K-Wallet'!$A$1:$M$5000,0,FALSE)),"NOT VALID")</f>
        <v>6650</v>
      </c>
      <c r="T280">
        <f>IFERROR(IFERROR(VLOOKUP($A280,'K-NETT'!$A$1:$AF$37898,18,FALSE),VLOOKUP($A280,'K-Wallet'!$A$1:$M$5000,0,FALSE)),"NOT VALID")</f>
        <v>0</v>
      </c>
      <c r="U280">
        <f>IFERROR(IFERROR(VLOOKUP($A280,'K-NETT'!$A$1:$AF$37898,19,FALSE),VLOOKUP($A280,'K-Wallet'!$A$1:$M$5000,0,FALSE)),"NOT VALID")</f>
        <v>0</v>
      </c>
      <c r="V280">
        <f>IFERROR(IFERROR(VLOOKUP($A280,'K-NETT'!$A$1:$AF$37898,20,FALSE),VLOOKUP($A280,'K-Wallet'!$A$1:$M$5000,0,FALSE)),"NOT VALID")</f>
        <v>0</v>
      </c>
      <c r="W280">
        <f>IFERROR(IFERROR(VLOOKUP($A280,'K-NETT'!$A$1:$AF$37898,22,FALSE),VLOOKUP($A280,'K-Wallet'!$A$1:$M$5000,0,FALSE)),"NOT VALID")</f>
        <v>0</v>
      </c>
      <c r="X280">
        <f>IFERROR(IFERROR(VLOOKUP($A280,'K-NETT'!$A$1:$AF$37898,23,FALSE),VLOOKUP($A280,'K-Wallet'!$A$1:$M$5000,0,FALSE)),"NOT VALID")</f>
        <v>0</v>
      </c>
      <c r="Y280">
        <f>IFERROR(IFERROR(VLOOKUP($A280,'K-NETT'!$A$1:$AF$37898,26,FALSE),VLOOKUP($A280,'K-Wallet'!$A$1:$M$5000,0,FALSE)),"NOT VALID")</f>
        <v>480650</v>
      </c>
      <c r="Z280">
        <f>IFERROR(IFERROR(VLOOKUP($A280,'K-NETT'!$A$1:$AF$37898,30,FALSE),VLOOKUP($A280,'K-Wallet'!$A$1:$M$5000,11,FALSE)),"NOT VALID")</f>
        <v>0</v>
      </c>
      <c r="AA280" s="31">
        <f t="shared" si="8"/>
        <v>0</v>
      </c>
    </row>
    <row r="281" spans="1:27" x14ac:dyDescent="0.25">
      <c r="A281" t="str">
        <f t="shared" si="9"/>
        <v>1861298010</v>
      </c>
      <c r="B281">
        <v>272</v>
      </c>
      <c r="C281">
        <v>1861298010</v>
      </c>
      <c r="D281" t="s">
        <v>42</v>
      </c>
      <c r="E281" t="s">
        <v>43</v>
      </c>
      <c r="F281">
        <v>56650</v>
      </c>
      <c r="G281" s="2">
        <v>44109</v>
      </c>
      <c r="H281" s="3">
        <v>0.71064814814814825</v>
      </c>
      <c r="I281" t="s">
        <v>44</v>
      </c>
      <c r="J281">
        <v>-81061096601</v>
      </c>
      <c r="K281" s="4" t="s">
        <v>101</v>
      </c>
      <c r="N281" t="str">
        <f>IFERROR(IFERROR(VLOOKUP($A281,'K-NETT'!$A$1:$AF$37898,1,FALSE),VLOOKUP($A281,'K-Wallet'!$A$1:$M$5000,1,FALSE)),"NOT VALID")</f>
        <v>1861298010</v>
      </c>
      <c r="O281" t="str">
        <f>IFERROR(IFERROR(VLOOKUP($A281,'K-NETT'!$A$1:$AF$37898,11,FALSE),VLOOKUP($A281,'K-Wallet'!$A$1:$M$5000,0,FALSE)),"NOT VALID")</f>
        <v>MME2010003202</v>
      </c>
      <c r="P281" t="str">
        <f>IFERROR(IFERROR(VLOOKUP($A281,'K-NETT'!$A$1:$AF$37898,14,FALSE),VLOOKUP($A281,'K-Wallet'!$A$1:$M$5000,8,FALSE)),"NOT VALID")</f>
        <v>IDJTBHA23121</v>
      </c>
      <c r="Q281" t="str">
        <f>IFERROR(IFERROR(VLOOKUP($A281,'K-NETT'!$A$1:$AF$37898,15,FALSE),VLOOKUP($A281,'K-Wallet'!$A$1:$M$5000,9,FALSE)),"NOT VALID")</f>
        <v>AISYAH SITI</v>
      </c>
      <c r="R281">
        <f>IFERROR(IFERROR(VLOOKUP($A281,'K-NETT'!$A$1:$AF$37898,16,FALSE),VLOOKUP($A281,'K-Wallet'!$A$1:$M$5000,0,FALSE)),"NOT VALID")</f>
        <v>50000</v>
      </c>
      <c r="S281">
        <f>IFERROR(IFERROR(VLOOKUP($A281,'K-NETT'!$A$1:$AF$37898,17,FALSE),VLOOKUP($A281,'K-Wallet'!$A$1:$M$5000,0,FALSE)),"NOT VALID")</f>
        <v>6650</v>
      </c>
      <c r="T281">
        <f>IFERROR(IFERROR(VLOOKUP($A281,'K-NETT'!$A$1:$AF$37898,18,FALSE),VLOOKUP($A281,'K-Wallet'!$A$1:$M$5000,0,FALSE)),"NOT VALID")</f>
        <v>0</v>
      </c>
      <c r="U281">
        <f>IFERROR(IFERROR(VLOOKUP($A281,'K-NETT'!$A$1:$AF$37898,19,FALSE),VLOOKUP($A281,'K-Wallet'!$A$1:$M$5000,0,FALSE)),"NOT VALID")</f>
        <v>0</v>
      </c>
      <c r="V281">
        <f>IFERROR(IFERROR(VLOOKUP($A281,'K-NETT'!$A$1:$AF$37898,20,FALSE),VLOOKUP($A281,'K-Wallet'!$A$1:$M$5000,0,FALSE)),"NOT VALID")</f>
        <v>0</v>
      </c>
      <c r="W281">
        <f>IFERROR(IFERROR(VLOOKUP($A281,'K-NETT'!$A$1:$AF$37898,22,FALSE),VLOOKUP($A281,'K-Wallet'!$A$1:$M$5000,0,FALSE)),"NOT VALID")</f>
        <v>0</v>
      </c>
      <c r="X281">
        <f>IFERROR(IFERROR(VLOOKUP($A281,'K-NETT'!$A$1:$AF$37898,23,FALSE),VLOOKUP($A281,'K-Wallet'!$A$1:$M$5000,0,FALSE)),"NOT VALID")</f>
        <v>0</v>
      </c>
      <c r="Y281">
        <f>IFERROR(IFERROR(VLOOKUP($A281,'K-NETT'!$A$1:$AF$37898,26,FALSE),VLOOKUP($A281,'K-Wallet'!$A$1:$M$5000,0,FALSE)),"NOT VALID")</f>
        <v>56650</v>
      </c>
      <c r="Z281">
        <f>IFERROR(IFERROR(VLOOKUP($A281,'K-NETT'!$A$1:$AF$37898,30,FALSE),VLOOKUP($A281,'K-Wallet'!$A$1:$M$5000,11,FALSE)),"NOT VALID")</f>
        <v>0</v>
      </c>
      <c r="AA281" s="31">
        <f t="shared" si="8"/>
        <v>0</v>
      </c>
    </row>
    <row r="282" spans="1:27" x14ac:dyDescent="0.25">
      <c r="A282" t="str">
        <f t="shared" si="9"/>
        <v>1472298039</v>
      </c>
      <c r="B282">
        <v>273</v>
      </c>
      <c r="C282">
        <v>1472298039</v>
      </c>
      <c r="D282" t="s">
        <v>42</v>
      </c>
      <c r="E282" t="s">
        <v>43</v>
      </c>
      <c r="F282">
        <v>56650</v>
      </c>
      <c r="G282" s="2">
        <v>44109</v>
      </c>
      <c r="H282" s="3">
        <v>0.71177083333333335</v>
      </c>
      <c r="I282" t="s">
        <v>44</v>
      </c>
      <c r="J282">
        <v>-81061580801</v>
      </c>
      <c r="K282" s="4" t="s">
        <v>101</v>
      </c>
      <c r="N282" t="str">
        <f>IFERROR(IFERROR(VLOOKUP($A282,'K-NETT'!$A$1:$AF$37898,1,FALSE),VLOOKUP($A282,'K-Wallet'!$A$1:$M$5000,1,FALSE)),"NOT VALID")</f>
        <v>1472298039</v>
      </c>
      <c r="O282" t="str">
        <f>IFERROR(IFERROR(VLOOKUP($A282,'K-NETT'!$A$1:$AF$37898,11,FALSE),VLOOKUP($A282,'K-Wallet'!$A$1:$M$5000,0,FALSE)),"NOT VALID")</f>
        <v>MME2010003203</v>
      </c>
      <c r="P282" t="str">
        <f>IFERROR(IFERROR(VLOOKUP($A282,'K-NETT'!$A$1:$AF$37898,14,FALSE),VLOOKUP($A282,'K-Wallet'!$A$1:$M$5000,8,FALSE)),"NOT VALID")</f>
        <v>IDJTBHA23122</v>
      </c>
      <c r="Q282" t="str">
        <f>IFERROR(IFERROR(VLOOKUP($A282,'K-NETT'!$A$1:$AF$37898,15,FALSE),VLOOKUP($A282,'K-Wallet'!$A$1:$M$5000,9,FALSE)),"NOT VALID")</f>
        <v>LIDYA FITRI</v>
      </c>
      <c r="R282">
        <f>IFERROR(IFERROR(VLOOKUP($A282,'K-NETT'!$A$1:$AF$37898,16,FALSE),VLOOKUP($A282,'K-Wallet'!$A$1:$M$5000,0,FALSE)),"NOT VALID")</f>
        <v>50000</v>
      </c>
      <c r="S282">
        <f>IFERROR(IFERROR(VLOOKUP($A282,'K-NETT'!$A$1:$AF$37898,17,FALSE),VLOOKUP($A282,'K-Wallet'!$A$1:$M$5000,0,FALSE)),"NOT VALID")</f>
        <v>6650</v>
      </c>
      <c r="T282">
        <f>IFERROR(IFERROR(VLOOKUP($A282,'K-NETT'!$A$1:$AF$37898,18,FALSE),VLOOKUP($A282,'K-Wallet'!$A$1:$M$5000,0,FALSE)),"NOT VALID")</f>
        <v>0</v>
      </c>
      <c r="U282">
        <f>IFERROR(IFERROR(VLOOKUP($A282,'K-NETT'!$A$1:$AF$37898,19,FALSE),VLOOKUP($A282,'K-Wallet'!$A$1:$M$5000,0,FALSE)),"NOT VALID")</f>
        <v>0</v>
      </c>
      <c r="V282">
        <f>IFERROR(IFERROR(VLOOKUP($A282,'K-NETT'!$A$1:$AF$37898,20,FALSE),VLOOKUP($A282,'K-Wallet'!$A$1:$M$5000,0,FALSE)),"NOT VALID")</f>
        <v>0</v>
      </c>
      <c r="W282">
        <f>IFERROR(IFERROR(VLOOKUP($A282,'K-NETT'!$A$1:$AF$37898,22,FALSE),VLOOKUP($A282,'K-Wallet'!$A$1:$M$5000,0,FALSE)),"NOT VALID")</f>
        <v>0</v>
      </c>
      <c r="X282">
        <f>IFERROR(IFERROR(VLOOKUP($A282,'K-NETT'!$A$1:$AF$37898,23,FALSE),VLOOKUP($A282,'K-Wallet'!$A$1:$M$5000,0,FALSE)),"NOT VALID")</f>
        <v>0</v>
      </c>
      <c r="Y282">
        <f>IFERROR(IFERROR(VLOOKUP($A282,'K-NETT'!$A$1:$AF$37898,26,FALSE),VLOOKUP($A282,'K-Wallet'!$A$1:$M$5000,0,FALSE)),"NOT VALID")</f>
        <v>56650</v>
      </c>
      <c r="Z282">
        <f>IFERROR(IFERROR(VLOOKUP($A282,'K-NETT'!$A$1:$AF$37898,30,FALSE),VLOOKUP($A282,'K-Wallet'!$A$1:$M$5000,11,FALSE)),"NOT VALID")</f>
        <v>0</v>
      </c>
      <c r="AA282" s="31">
        <f t="shared" si="8"/>
        <v>0</v>
      </c>
    </row>
    <row r="283" spans="1:27" x14ac:dyDescent="0.25">
      <c r="A283" t="str">
        <f t="shared" si="9"/>
        <v>1591298867</v>
      </c>
      <c r="B283">
        <v>274</v>
      </c>
      <c r="C283">
        <v>1591298867</v>
      </c>
      <c r="D283" t="s">
        <v>42</v>
      </c>
      <c r="E283" t="s">
        <v>43</v>
      </c>
      <c r="F283">
        <v>636650</v>
      </c>
      <c r="G283" s="2">
        <v>44109</v>
      </c>
      <c r="H283" s="3">
        <v>0.71188657407407396</v>
      </c>
      <c r="I283" t="s">
        <v>44</v>
      </c>
      <c r="J283">
        <v>-81061529501</v>
      </c>
      <c r="K283" s="4" t="s">
        <v>101</v>
      </c>
      <c r="N283" t="str">
        <f>IFERROR(IFERROR(VLOOKUP($A283,'K-NETT'!$A$1:$AF$37898,1,FALSE),VLOOKUP($A283,'K-Wallet'!$A$1:$M$5000,1,FALSE)),"NOT VALID")</f>
        <v>1591298867</v>
      </c>
      <c r="O283" t="str">
        <f>IFERROR(IFERROR(VLOOKUP($A283,'K-NETT'!$A$1:$AF$37898,11,FALSE),VLOOKUP($A283,'K-Wallet'!$A$1:$M$5000,0,FALSE)),"NOT VALID")</f>
        <v>CNE2010003204</v>
      </c>
      <c r="P283" t="str">
        <f>IFERROR(IFERROR(VLOOKUP($A283,'K-NETT'!$A$1:$AF$37898,14,FALSE),VLOOKUP($A283,'K-Wallet'!$A$1:$M$5000,8,FALSE)),"NOT VALID")</f>
        <v>IDBNAFA12297</v>
      </c>
      <c r="Q283" t="str">
        <f>IFERROR(IFERROR(VLOOKUP($A283,'K-NETT'!$A$1:$AF$37898,15,FALSE),VLOOKUP($A283,'K-Wallet'!$A$1:$M$5000,9,FALSE)),"NOT VALID")</f>
        <v>DANA RUKHIYAT</v>
      </c>
      <c r="R283">
        <f>IFERROR(IFERROR(VLOOKUP($A283,'K-NETT'!$A$1:$AF$37898,16,FALSE),VLOOKUP($A283,'K-Wallet'!$A$1:$M$5000,0,FALSE)),"NOT VALID")</f>
        <v>620000</v>
      </c>
      <c r="S283">
        <f>IFERROR(IFERROR(VLOOKUP($A283,'K-NETT'!$A$1:$AF$37898,17,FALSE),VLOOKUP($A283,'K-Wallet'!$A$1:$M$5000,0,FALSE)),"NOT VALID")</f>
        <v>6650</v>
      </c>
      <c r="T283">
        <f>IFERROR(IFERROR(VLOOKUP($A283,'K-NETT'!$A$1:$AF$37898,18,FALSE),VLOOKUP($A283,'K-Wallet'!$A$1:$M$5000,0,FALSE)),"NOT VALID")</f>
        <v>10000</v>
      </c>
      <c r="U283">
        <f>IFERROR(IFERROR(VLOOKUP($A283,'K-NETT'!$A$1:$AF$37898,19,FALSE),VLOOKUP($A283,'K-Wallet'!$A$1:$M$5000,0,FALSE)),"NOT VALID")</f>
        <v>0</v>
      </c>
      <c r="V283">
        <f>IFERROR(IFERROR(VLOOKUP($A283,'K-NETT'!$A$1:$AF$37898,20,FALSE),VLOOKUP($A283,'K-Wallet'!$A$1:$M$5000,0,FALSE)),"NOT VALID")</f>
        <v>0</v>
      </c>
      <c r="W283">
        <f>IFERROR(IFERROR(VLOOKUP($A283,'K-NETT'!$A$1:$AF$37898,22,FALSE),VLOOKUP($A283,'K-Wallet'!$A$1:$M$5000,0,FALSE)),"NOT VALID")</f>
        <v>0</v>
      </c>
      <c r="X283">
        <f>IFERROR(IFERROR(VLOOKUP($A283,'K-NETT'!$A$1:$AF$37898,23,FALSE),VLOOKUP($A283,'K-Wallet'!$A$1:$M$5000,0,FALSE)),"NOT VALID")</f>
        <v>0</v>
      </c>
      <c r="Y283">
        <f>IFERROR(IFERROR(VLOOKUP($A283,'K-NETT'!$A$1:$AF$37898,26,FALSE),VLOOKUP($A283,'K-Wallet'!$A$1:$M$5000,0,FALSE)),"NOT VALID")</f>
        <v>636650</v>
      </c>
      <c r="Z283">
        <f>IFERROR(IFERROR(VLOOKUP($A283,'K-NETT'!$A$1:$AF$37898,30,FALSE),VLOOKUP($A283,'K-Wallet'!$A$1:$M$5000,11,FALSE)),"NOT VALID")</f>
        <v>0</v>
      </c>
      <c r="AA283" s="31">
        <f t="shared" si="8"/>
        <v>0</v>
      </c>
    </row>
    <row r="284" spans="1:27" x14ac:dyDescent="0.25">
      <c r="A284" t="str">
        <f t="shared" si="9"/>
        <v>1663298118</v>
      </c>
      <c r="B284">
        <v>275</v>
      </c>
      <c r="C284">
        <v>1663298118</v>
      </c>
      <c r="D284" t="s">
        <v>42</v>
      </c>
      <c r="E284" t="s">
        <v>43</v>
      </c>
      <c r="F284">
        <v>56650</v>
      </c>
      <c r="G284" s="2">
        <v>44109</v>
      </c>
      <c r="H284" s="3">
        <v>0.71305555555555555</v>
      </c>
      <c r="I284" t="s">
        <v>44</v>
      </c>
      <c r="J284">
        <v>-81062128101</v>
      </c>
      <c r="K284" s="4" t="s">
        <v>101</v>
      </c>
      <c r="N284" t="str">
        <f>IFERROR(IFERROR(VLOOKUP($A284,'K-NETT'!$A$1:$AF$37898,1,FALSE),VLOOKUP($A284,'K-Wallet'!$A$1:$M$5000,1,FALSE)),"NOT VALID")</f>
        <v>1663298118</v>
      </c>
      <c r="O284" t="str">
        <f>IFERROR(IFERROR(VLOOKUP($A284,'K-NETT'!$A$1:$AF$37898,11,FALSE),VLOOKUP($A284,'K-Wallet'!$A$1:$M$5000,0,FALSE)),"NOT VALID")</f>
        <v>MME2010003206</v>
      </c>
      <c r="P284" t="str">
        <f>IFERROR(IFERROR(VLOOKUP($A284,'K-NETT'!$A$1:$AF$37898,14,FALSE),VLOOKUP($A284,'K-Wallet'!$A$1:$M$5000,8,FALSE)),"NOT VALID")</f>
        <v>IDJTBHA23123</v>
      </c>
      <c r="Q284" t="str">
        <f>IFERROR(IFERROR(VLOOKUP($A284,'K-NETT'!$A$1:$AF$37898,15,FALSE),VLOOKUP($A284,'K-Wallet'!$A$1:$M$5000,9,FALSE)),"NOT VALID")</f>
        <v>WENI AGUSTIN</v>
      </c>
      <c r="R284">
        <f>IFERROR(IFERROR(VLOOKUP($A284,'K-NETT'!$A$1:$AF$37898,16,FALSE),VLOOKUP($A284,'K-Wallet'!$A$1:$M$5000,0,FALSE)),"NOT VALID")</f>
        <v>50000</v>
      </c>
      <c r="S284">
        <f>IFERROR(IFERROR(VLOOKUP($A284,'K-NETT'!$A$1:$AF$37898,17,FALSE),VLOOKUP($A284,'K-Wallet'!$A$1:$M$5000,0,FALSE)),"NOT VALID")</f>
        <v>6650</v>
      </c>
      <c r="T284">
        <f>IFERROR(IFERROR(VLOOKUP($A284,'K-NETT'!$A$1:$AF$37898,18,FALSE),VLOOKUP($A284,'K-Wallet'!$A$1:$M$5000,0,FALSE)),"NOT VALID")</f>
        <v>0</v>
      </c>
      <c r="U284">
        <f>IFERROR(IFERROR(VLOOKUP($A284,'K-NETT'!$A$1:$AF$37898,19,FALSE),VLOOKUP($A284,'K-Wallet'!$A$1:$M$5000,0,FALSE)),"NOT VALID")</f>
        <v>0</v>
      </c>
      <c r="V284">
        <f>IFERROR(IFERROR(VLOOKUP($A284,'K-NETT'!$A$1:$AF$37898,20,FALSE),VLOOKUP($A284,'K-Wallet'!$A$1:$M$5000,0,FALSE)),"NOT VALID")</f>
        <v>0</v>
      </c>
      <c r="W284">
        <f>IFERROR(IFERROR(VLOOKUP($A284,'K-NETT'!$A$1:$AF$37898,22,FALSE),VLOOKUP($A284,'K-Wallet'!$A$1:$M$5000,0,FALSE)),"NOT VALID")</f>
        <v>0</v>
      </c>
      <c r="X284">
        <f>IFERROR(IFERROR(VLOOKUP($A284,'K-NETT'!$A$1:$AF$37898,23,FALSE),VLOOKUP($A284,'K-Wallet'!$A$1:$M$5000,0,FALSE)),"NOT VALID")</f>
        <v>0</v>
      </c>
      <c r="Y284">
        <f>IFERROR(IFERROR(VLOOKUP($A284,'K-NETT'!$A$1:$AF$37898,26,FALSE),VLOOKUP($A284,'K-Wallet'!$A$1:$M$5000,0,FALSE)),"NOT VALID")</f>
        <v>56650</v>
      </c>
      <c r="Z284">
        <f>IFERROR(IFERROR(VLOOKUP($A284,'K-NETT'!$A$1:$AF$37898,30,FALSE),VLOOKUP($A284,'K-Wallet'!$A$1:$M$5000,11,FALSE)),"NOT VALID")</f>
        <v>0</v>
      </c>
      <c r="AA284" s="31">
        <f t="shared" si="8"/>
        <v>0</v>
      </c>
    </row>
    <row r="285" spans="1:27" x14ac:dyDescent="0.25">
      <c r="A285" t="str">
        <f t="shared" si="9"/>
        <v>1374298015</v>
      </c>
      <c r="B285">
        <v>276</v>
      </c>
      <c r="C285">
        <v>1374298015</v>
      </c>
      <c r="D285" t="s">
        <v>42</v>
      </c>
      <c r="E285" t="s">
        <v>43</v>
      </c>
      <c r="F285">
        <v>56650</v>
      </c>
      <c r="G285" s="2">
        <v>44109</v>
      </c>
      <c r="H285" s="3">
        <v>0.71418981481481481</v>
      </c>
      <c r="I285" t="s">
        <v>44</v>
      </c>
      <c r="J285">
        <v>-81062601301</v>
      </c>
      <c r="K285" s="4" t="s">
        <v>101</v>
      </c>
      <c r="N285" t="str">
        <f>IFERROR(IFERROR(VLOOKUP($A285,'K-NETT'!$A$1:$AF$37898,1,FALSE),VLOOKUP($A285,'K-Wallet'!$A$1:$M$5000,1,FALSE)),"NOT VALID")</f>
        <v>1374298015</v>
      </c>
      <c r="O285" t="str">
        <f>IFERROR(IFERROR(VLOOKUP($A285,'K-NETT'!$A$1:$AF$37898,11,FALSE),VLOOKUP($A285,'K-Wallet'!$A$1:$M$5000,0,FALSE)),"NOT VALID")</f>
        <v>MME2010003208</v>
      </c>
      <c r="P285" t="str">
        <f>IFERROR(IFERROR(VLOOKUP($A285,'K-NETT'!$A$1:$AF$37898,14,FALSE),VLOOKUP($A285,'K-Wallet'!$A$1:$M$5000,8,FALSE)),"NOT VALID")</f>
        <v>IDJTBHA23124</v>
      </c>
      <c r="Q285" t="str">
        <f>IFERROR(IFERROR(VLOOKUP($A285,'K-NETT'!$A$1:$AF$37898,15,FALSE),VLOOKUP($A285,'K-Wallet'!$A$1:$M$5000,9,FALSE)),"NOT VALID")</f>
        <v>SONIA</v>
      </c>
      <c r="R285">
        <f>IFERROR(IFERROR(VLOOKUP($A285,'K-NETT'!$A$1:$AF$37898,16,FALSE),VLOOKUP($A285,'K-Wallet'!$A$1:$M$5000,0,FALSE)),"NOT VALID")</f>
        <v>50000</v>
      </c>
      <c r="S285">
        <f>IFERROR(IFERROR(VLOOKUP($A285,'K-NETT'!$A$1:$AF$37898,17,FALSE),VLOOKUP($A285,'K-Wallet'!$A$1:$M$5000,0,FALSE)),"NOT VALID")</f>
        <v>6650</v>
      </c>
      <c r="T285">
        <f>IFERROR(IFERROR(VLOOKUP($A285,'K-NETT'!$A$1:$AF$37898,18,FALSE),VLOOKUP($A285,'K-Wallet'!$A$1:$M$5000,0,FALSE)),"NOT VALID")</f>
        <v>0</v>
      </c>
      <c r="U285">
        <f>IFERROR(IFERROR(VLOOKUP($A285,'K-NETT'!$A$1:$AF$37898,19,FALSE),VLOOKUP($A285,'K-Wallet'!$A$1:$M$5000,0,FALSE)),"NOT VALID")</f>
        <v>0</v>
      </c>
      <c r="V285">
        <f>IFERROR(IFERROR(VLOOKUP($A285,'K-NETT'!$A$1:$AF$37898,20,FALSE),VLOOKUP($A285,'K-Wallet'!$A$1:$M$5000,0,FALSE)),"NOT VALID")</f>
        <v>0</v>
      </c>
      <c r="W285">
        <f>IFERROR(IFERROR(VLOOKUP($A285,'K-NETT'!$A$1:$AF$37898,22,FALSE),VLOOKUP($A285,'K-Wallet'!$A$1:$M$5000,0,FALSE)),"NOT VALID")</f>
        <v>0</v>
      </c>
      <c r="X285">
        <f>IFERROR(IFERROR(VLOOKUP($A285,'K-NETT'!$A$1:$AF$37898,23,FALSE),VLOOKUP($A285,'K-Wallet'!$A$1:$M$5000,0,FALSE)),"NOT VALID")</f>
        <v>0</v>
      </c>
      <c r="Y285">
        <f>IFERROR(IFERROR(VLOOKUP($A285,'K-NETT'!$A$1:$AF$37898,26,FALSE),VLOOKUP($A285,'K-Wallet'!$A$1:$M$5000,0,FALSE)),"NOT VALID")</f>
        <v>56650</v>
      </c>
      <c r="Z285">
        <f>IFERROR(IFERROR(VLOOKUP($A285,'K-NETT'!$A$1:$AF$37898,30,FALSE),VLOOKUP($A285,'K-Wallet'!$A$1:$M$5000,11,FALSE)),"NOT VALID")</f>
        <v>0</v>
      </c>
      <c r="AA285" s="31">
        <f t="shared" si="8"/>
        <v>0</v>
      </c>
    </row>
    <row r="286" spans="1:27" x14ac:dyDescent="0.25">
      <c r="A286" t="str">
        <f t="shared" si="9"/>
        <v>148843691</v>
      </c>
      <c r="B286">
        <v>277</v>
      </c>
      <c r="C286">
        <v>148843691</v>
      </c>
      <c r="D286" t="s">
        <v>89</v>
      </c>
      <c r="E286" t="s">
        <v>43</v>
      </c>
      <c r="F286">
        <v>2405000</v>
      </c>
      <c r="G286" s="2">
        <v>44109</v>
      </c>
      <c r="H286" s="3">
        <v>0.71472222222222215</v>
      </c>
      <c r="I286" t="s">
        <v>1134</v>
      </c>
      <c r="J286">
        <v>-81062561301</v>
      </c>
      <c r="K286" s="4" t="s">
        <v>101</v>
      </c>
      <c r="N286" t="str">
        <f>IFERROR(IFERROR(VLOOKUP($A286,'K-NETT'!$A$1:$AF$37898,1,FALSE),VLOOKUP($A286,'K-Wallet'!$A$1:$M$5000,1,FALSE)),"NOT VALID")</f>
        <v>148843691</v>
      </c>
      <c r="O286" t="str">
        <f>IFERROR(IFERROR(VLOOKUP($A286,'K-NETT'!$A$1:$AF$37898,11,FALSE),VLOOKUP($A286,'K-Wallet'!$A$1:$M$5000,0,FALSE)),"NOT VALID")</f>
        <v>NOT VALID</v>
      </c>
      <c r="P286" t="str">
        <f>IFERROR(IFERROR(VLOOKUP($A286,'K-NETT'!$A$1:$AF$37898,14,FALSE),VLOOKUP($A286,'K-Wallet'!$A$1:$M$5000,8,FALSE)),"NOT VALID")</f>
        <v>IDJHBFA08837</v>
      </c>
      <c r="Q286" t="str">
        <f>IFERROR(IFERROR(VLOOKUP($A286,'K-NETT'!$A$1:$AF$37898,15,FALSE),VLOOKUP($A286,'K-Wallet'!$A$1:$M$5000,9,FALSE)),"NOT VALID")</f>
        <v>MOHFAHMIMUCHAROM</v>
      </c>
      <c r="R286" t="str">
        <f>IFERROR(IFERROR(VLOOKUP($A286,'K-NETT'!$A$1:$AF$37898,16,FALSE),VLOOKUP($A286,'K-Wallet'!$A$1:$M$5000,0,FALSE)),"NOT VALID")</f>
        <v>NOT VALID</v>
      </c>
      <c r="S286" t="str">
        <f>IFERROR(IFERROR(VLOOKUP($A286,'K-NETT'!$A$1:$AF$37898,17,FALSE),VLOOKUP($A286,'K-Wallet'!$A$1:$M$5000,0,FALSE)),"NOT VALID")</f>
        <v>NOT VALID</v>
      </c>
      <c r="T286" t="str">
        <f>IFERROR(IFERROR(VLOOKUP($A286,'K-NETT'!$A$1:$AF$37898,18,FALSE),VLOOKUP($A286,'K-Wallet'!$A$1:$M$5000,0,FALSE)),"NOT VALID")</f>
        <v>NOT VALID</v>
      </c>
      <c r="U286" t="str">
        <f>IFERROR(IFERROR(VLOOKUP($A286,'K-NETT'!$A$1:$AF$37898,19,FALSE),VLOOKUP($A286,'K-Wallet'!$A$1:$M$5000,0,FALSE)),"NOT VALID")</f>
        <v>NOT VALID</v>
      </c>
      <c r="V286" t="str">
        <f>IFERROR(IFERROR(VLOOKUP($A286,'K-NETT'!$A$1:$AF$37898,20,FALSE),VLOOKUP($A286,'K-Wallet'!$A$1:$M$5000,0,FALSE)),"NOT VALID")</f>
        <v>NOT VALID</v>
      </c>
      <c r="W286" t="str">
        <f>IFERROR(IFERROR(VLOOKUP($A286,'K-NETT'!$A$1:$AF$37898,22,FALSE),VLOOKUP($A286,'K-Wallet'!$A$1:$M$5000,0,FALSE)),"NOT VALID")</f>
        <v>NOT VALID</v>
      </c>
      <c r="X286" t="str">
        <f>IFERROR(IFERROR(VLOOKUP($A286,'K-NETT'!$A$1:$AF$37898,23,FALSE),VLOOKUP($A286,'K-Wallet'!$A$1:$M$5000,0,FALSE)),"NOT VALID")</f>
        <v>NOT VALID</v>
      </c>
      <c r="Y286" t="str">
        <f>IFERROR(IFERROR(VLOOKUP($A286,'K-NETT'!$A$1:$AF$37898,26,FALSE),VLOOKUP($A286,'K-Wallet'!$A$1:$M$5000,0,FALSE)),"NOT VALID")</f>
        <v>NOT VALID</v>
      </c>
      <c r="Z286" t="str">
        <f>IFERROR(IFERROR(VLOOKUP($A286,'K-NETT'!$A$1:$AF$37898,30,FALSE),VLOOKUP($A286,'K-Wallet'!$A$1:$M$5000,11,FALSE)),"NOT VALID")</f>
        <v xml:space="preserve"> TOP UP K-WALLET</v>
      </c>
      <c r="AA286" s="31" t="e">
        <f t="shared" si="8"/>
        <v>#VALUE!</v>
      </c>
    </row>
    <row r="287" spans="1:27" x14ac:dyDescent="0.25">
      <c r="A287" t="str">
        <f t="shared" si="9"/>
        <v>1378298760</v>
      </c>
      <c r="B287">
        <v>278</v>
      </c>
      <c r="C287">
        <v>1378298760</v>
      </c>
      <c r="D287" t="s">
        <v>42</v>
      </c>
      <c r="E287" t="s">
        <v>43</v>
      </c>
      <c r="F287">
        <v>56650</v>
      </c>
      <c r="G287" s="2">
        <v>44109</v>
      </c>
      <c r="H287" s="3">
        <v>0.71887731481481476</v>
      </c>
      <c r="I287" t="s">
        <v>44</v>
      </c>
      <c r="J287">
        <v>-81064617901</v>
      </c>
      <c r="K287" s="4" t="s">
        <v>101</v>
      </c>
      <c r="N287" t="str">
        <f>IFERROR(IFERROR(VLOOKUP($A287,'K-NETT'!$A$1:$AF$37898,1,FALSE),VLOOKUP($A287,'K-Wallet'!$A$1:$M$5000,1,FALSE)),"NOT VALID")</f>
        <v>1378298760</v>
      </c>
      <c r="O287" t="str">
        <f>IFERROR(IFERROR(VLOOKUP($A287,'K-NETT'!$A$1:$AF$37898,11,FALSE),VLOOKUP($A287,'K-Wallet'!$A$1:$M$5000,0,FALSE)),"NOT VALID")</f>
        <v>MME2010003231</v>
      </c>
      <c r="P287" t="str">
        <f>IFERROR(IFERROR(VLOOKUP($A287,'K-NETT'!$A$1:$AF$37898,14,FALSE),VLOOKUP($A287,'K-Wallet'!$A$1:$M$5000,8,FALSE)),"NOT VALID")</f>
        <v>IDJTBHA23125</v>
      </c>
      <c r="Q287" t="str">
        <f>IFERROR(IFERROR(VLOOKUP($A287,'K-NETT'!$A$1:$AF$37898,15,FALSE),VLOOKUP($A287,'K-Wallet'!$A$1:$M$5000,9,FALSE)),"NOT VALID")</f>
        <v>CICALKA</v>
      </c>
      <c r="R287">
        <f>IFERROR(IFERROR(VLOOKUP($A287,'K-NETT'!$A$1:$AF$37898,16,FALSE),VLOOKUP($A287,'K-Wallet'!$A$1:$M$5000,0,FALSE)),"NOT VALID")</f>
        <v>50000</v>
      </c>
      <c r="S287">
        <f>IFERROR(IFERROR(VLOOKUP($A287,'K-NETT'!$A$1:$AF$37898,17,FALSE),VLOOKUP($A287,'K-Wallet'!$A$1:$M$5000,0,FALSE)),"NOT VALID")</f>
        <v>6650</v>
      </c>
      <c r="T287">
        <f>IFERROR(IFERROR(VLOOKUP($A287,'K-NETT'!$A$1:$AF$37898,18,FALSE),VLOOKUP($A287,'K-Wallet'!$A$1:$M$5000,0,FALSE)),"NOT VALID")</f>
        <v>0</v>
      </c>
      <c r="U287">
        <f>IFERROR(IFERROR(VLOOKUP($A287,'K-NETT'!$A$1:$AF$37898,19,FALSE),VLOOKUP($A287,'K-Wallet'!$A$1:$M$5000,0,FALSE)),"NOT VALID")</f>
        <v>0</v>
      </c>
      <c r="V287">
        <f>IFERROR(IFERROR(VLOOKUP($A287,'K-NETT'!$A$1:$AF$37898,20,FALSE),VLOOKUP($A287,'K-Wallet'!$A$1:$M$5000,0,FALSE)),"NOT VALID")</f>
        <v>0</v>
      </c>
      <c r="W287">
        <f>IFERROR(IFERROR(VLOOKUP($A287,'K-NETT'!$A$1:$AF$37898,22,FALSE),VLOOKUP($A287,'K-Wallet'!$A$1:$M$5000,0,FALSE)),"NOT VALID")</f>
        <v>0</v>
      </c>
      <c r="X287">
        <f>IFERROR(IFERROR(VLOOKUP($A287,'K-NETT'!$A$1:$AF$37898,23,FALSE),VLOOKUP($A287,'K-Wallet'!$A$1:$M$5000,0,FALSE)),"NOT VALID")</f>
        <v>0</v>
      </c>
      <c r="Y287">
        <f>IFERROR(IFERROR(VLOOKUP($A287,'K-NETT'!$A$1:$AF$37898,26,FALSE),VLOOKUP($A287,'K-Wallet'!$A$1:$M$5000,0,FALSE)),"NOT VALID")</f>
        <v>56650</v>
      </c>
      <c r="Z287">
        <f>IFERROR(IFERROR(VLOOKUP($A287,'K-NETT'!$A$1:$AF$37898,30,FALSE),VLOOKUP($A287,'K-Wallet'!$A$1:$M$5000,11,FALSE)),"NOT VALID")</f>
        <v>0</v>
      </c>
      <c r="AA287" s="31">
        <f t="shared" si="8"/>
        <v>0</v>
      </c>
    </row>
    <row r="288" spans="1:27" x14ac:dyDescent="0.25">
      <c r="A288" t="str">
        <f t="shared" si="9"/>
        <v>1790398967</v>
      </c>
      <c r="B288">
        <v>279</v>
      </c>
      <c r="C288">
        <v>1790398967</v>
      </c>
      <c r="D288" t="s">
        <v>42</v>
      </c>
      <c r="E288" t="s">
        <v>43</v>
      </c>
      <c r="F288">
        <v>512650</v>
      </c>
      <c r="G288" s="2">
        <v>44109</v>
      </c>
      <c r="H288" s="3">
        <v>0.72195601851851843</v>
      </c>
      <c r="I288" t="s">
        <v>44</v>
      </c>
      <c r="J288">
        <v>-81065852301</v>
      </c>
      <c r="K288" s="4" t="s">
        <v>101</v>
      </c>
      <c r="N288" t="str">
        <f>IFERROR(IFERROR(VLOOKUP($A288,'K-NETT'!$A$1:$AF$37898,1,FALSE),VLOOKUP($A288,'K-Wallet'!$A$1:$M$5000,1,FALSE)),"NOT VALID")</f>
        <v>1790398967</v>
      </c>
      <c r="O288" t="str">
        <f>IFERROR(IFERROR(VLOOKUP($A288,'K-NETT'!$A$1:$AF$37898,11,FALSE),VLOOKUP($A288,'K-Wallet'!$A$1:$M$5000,0,FALSE)),"NOT VALID")</f>
        <v>CNE2010003273</v>
      </c>
      <c r="P288" t="str">
        <f>IFERROR(IFERROR(VLOOKUP($A288,'K-NETT'!$A$1:$AF$37898,14,FALSE),VLOOKUP($A288,'K-Wallet'!$A$1:$M$5000,8,FALSE)),"NOT VALID")</f>
        <v>IDJTID022946</v>
      </c>
      <c r="Q288" t="str">
        <f>IFERROR(IFERROR(VLOOKUP($A288,'K-NETT'!$A$1:$AF$37898,15,FALSE),VLOOKUP($A288,'K-Wallet'!$A$1:$M$5000,9,FALSE)),"NOT VALID")</f>
        <v>MIFTACHUDIN IBRAHIM</v>
      </c>
      <c r="R288">
        <f>IFERROR(IFERROR(VLOOKUP($A288,'K-NETT'!$A$1:$AF$37898,16,FALSE),VLOOKUP($A288,'K-Wallet'!$A$1:$M$5000,0,FALSE)),"NOT VALID")</f>
        <v>474000</v>
      </c>
      <c r="S288">
        <f>IFERROR(IFERROR(VLOOKUP($A288,'K-NETT'!$A$1:$AF$37898,17,FALSE),VLOOKUP($A288,'K-Wallet'!$A$1:$M$5000,0,FALSE)),"NOT VALID")</f>
        <v>6650</v>
      </c>
      <c r="T288">
        <f>IFERROR(IFERROR(VLOOKUP($A288,'K-NETT'!$A$1:$AF$37898,18,FALSE),VLOOKUP($A288,'K-Wallet'!$A$1:$M$5000,0,FALSE)),"NOT VALID")</f>
        <v>32000</v>
      </c>
      <c r="U288">
        <f>IFERROR(IFERROR(VLOOKUP($A288,'K-NETT'!$A$1:$AF$37898,19,FALSE),VLOOKUP($A288,'K-Wallet'!$A$1:$M$5000,0,FALSE)),"NOT VALID")</f>
        <v>0</v>
      </c>
      <c r="V288">
        <f>IFERROR(IFERROR(VLOOKUP($A288,'K-NETT'!$A$1:$AF$37898,20,FALSE),VLOOKUP($A288,'K-Wallet'!$A$1:$M$5000,0,FALSE)),"NOT VALID")</f>
        <v>0</v>
      </c>
      <c r="W288">
        <f>IFERROR(IFERROR(VLOOKUP($A288,'K-NETT'!$A$1:$AF$37898,22,FALSE),VLOOKUP($A288,'K-Wallet'!$A$1:$M$5000,0,FALSE)),"NOT VALID")</f>
        <v>0</v>
      </c>
      <c r="X288">
        <f>IFERROR(IFERROR(VLOOKUP($A288,'K-NETT'!$A$1:$AF$37898,23,FALSE),VLOOKUP($A288,'K-Wallet'!$A$1:$M$5000,0,FALSE)),"NOT VALID")</f>
        <v>0</v>
      </c>
      <c r="Y288">
        <f>IFERROR(IFERROR(VLOOKUP($A288,'K-NETT'!$A$1:$AF$37898,26,FALSE),VLOOKUP($A288,'K-Wallet'!$A$1:$M$5000,0,FALSE)),"NOT VALID")</f>
        <v>512650</v>
      </c>
      <c r="Z288">
        <f>IFERROR(IFERROR(VLOOKUP($A288,'K-NETT'!$A$1:$AF$37898,30,FALSE),VLOOKUP($A288,'K-Wallet'!$A$1:$M$5000,11,FALSE)),"NOT VALID")</f>
        <v>0</v>
      </c>
      <c r="AA288" s="31">
        <f t="shared" si="8"/>
        <v>0</v>
      </c>
    </row>
    <row r="289" spans="1:27" x14ac:dyDescent="0.25">
      <c r="A289" t="str">
        <f t="shared" si="9"/>
        <v>1191398561</v>
      </c>
      <c r="B289">
        <v>280</v>
      </c>
      <c r="C289">
        <v>1191398561</v>
      </c>
      <c r="D289" t="s">
        <v>42</v>
      </c>
      <c r="E289" t="s">
        <v>43</v>
      </c>
      <c r="F289">
        <v>56650</v>
      </c>
      <c r="G289" s="2">
        <v>44109</v>
      </c>
      <c r="H289" s="3">
        <v>0.72253472222222215</v>
      </c>
      <c r="I289" t="s">
        <v>44</v>
      </c>
      <c r="J289">
        <v>-81066173801</v>
      </c>
      <c r="K289" s="4" t="s">
        <v>101</v>
      </c>
      <c r="N289" t="str">
        <f>IFERROR(IFERROR(VLOOKUP($A289,'K-NETT'!$A$1:$AF$37898,1,FALSE),VLOOKUP($A289,'K-Wallet'!$A$1:$M$5000,1,FALSE)),"NOT VALID")</f>
        <v>1191398561</v>
      </c>
      <c r="O289" t="str">
        <f>IFERROR(IFERROR(VLOOKUP($A289,'K-NETT'!$A$1:$AF$37898,11,FALSE),VLOOKUP($A289,'K-Wallet'!$A$1:$M$5000,0,FALSE)),"NOT VALID")</f>
        <v>MME2010003280</v>
      </c>
      <c r="P289" t="str">
        <f>IFERROR(IFERROR(VLOOKUP($A289,'K-NETT'!$A$1:$AF$37898,14,FALSE),VLOOKUP($A289,'K-Wallet'!$A$1:$M$5000,8,FALSE)),"NOT VALID")</f>
        <v>IDJTBHA23126</v>
      </c>
      <c r="Q289" t="str">
        <f>IFERROR(IFERROR(VLOOKUP($A289,'K-NETT'!$A$1:$AF$37898,15,FALSE),VLOOKUP($A289,'K-Wallet'!$A$1:$M$5000,9,FALSE)),"NOT VALID")</f>
        <v>GIRI SARIAN</v>
      </c>
      <c r="R289">
        <f>IFERROR(IFERROR(VLOOKUP($A289,'K-NETT'!$A$1:$AF$37898,16,FALSE),VLOOKUP($A289,'K-Wallet'!$A$1:$M$5000,0,FALSE)),"NOT VALID")</f>
        <v>50000</v>
      </c>
      <c r="S289">
        <f>IFERROR(IFERROR(VLOOKUP($A289,'K-NETT'!$A$1:$AF$37898,17,FALSE),VLOOKUP($A289,'K-Wallet'!$A$1:$M$5000,0,FALSE)),"NOT VALID")</f>
        <v>6650</v>
      </c>
      <c r="T289">
        <f>IFERROR(IFERROR(VLOOKUP($A289,'K-NETT'!$A$1:$AF$37898,18,FALSE),VLOOKUP($A289,'K-Wallet'!$A$1:$M$5000,0,FALSE)),"NOT VALID")</f>
        <v>0</v>
      </c>
      <c r="U289">
        <f>IFERROR(IFERROR(VLOOKUP($A289,'K-NETT'!$A$1:$AF$37898,19,FALSE),VLOOKUP($A289,'K-Wallet'!$A$1:$M$5000,0,FALSE)),"NOT VALID")</f>
        <v>0</v>
      </c>
      <c r="V289">
        <f>IFERROR(IFERROR(VLOOKUP($A289,'K-NETT'!$A$1:$AF$37898,20,FALSE),VLOOKUP($A289,'K-Wallet'!$A$1:$M$5000,0,FALSE)),"NOT VALID")</f>
        <v>0</v>
      </c>
      <c r="W289">
        <f>IFERROR(IFERROR(VLOOKUP($A289,'K-NETT'!$A$1:$AF$37898,22,FALSE),VLOOKUP($A289,'K-Wallet'!$A$1:$M$5000,0,FALSE)),"NOT VALID")</f>
        <v>0</v>
      </c>
      <c r="X289">
        <f>IFERROR(IFERROR(VLOOKUP($A289,'K-NETT'!$A$1:$AF$37898,23,FALSE),VLOOKUP($A289,'K-Wallet'!$A$1:$M$5000,0,FALSE)),"NOT VALID")</f>
        <v>0</v>
      </c>
      <c r="Y289">
        <f>IFERROR(IFERROR(VLOOKUP($A289,'K-NETT'!$A$1:$AF$37898,26,FALSE),VLOOKUP($A289,'K-Wallet'!$A$1:$M$5000,0,FALSE)),"NOT VALID")</f>
        <v>56650</v>
      </c>
      <c r="Z289">
        <f>IFERROR(IFERROR(VLOOKUP($A289,'K-NETT'!$A$1:$AF$37898,30,FALSE),VLOOKUP($A289,'K-Wallet'!$A$1:$M$5000,11,FALSE)),"NOT VALID")</f>
        <v>0</v>
      </c>
      <c r="AA289" s="31">
        <f t="shared" si="8"/>
        <v>0</v>
      </c>
    </row>
    <row r="290" spans="1:27" x14ac:dyDescent="0.25">
      <c r="A290" t="str">
        <f t="shared" si="9"/>
        <v>1351398073</v>
      </c>
      <c r="B290">
        <v>281</v>
      </c>
      <c r="C290">
        <v>1351398073</v>
      </c>
      <c r="D290" t="s">
        <v>42</v>
      </c>
      <c r="E290" t="s">
        <v>43</v>
      </c>
      <c r="F290">
        <v>1634650</v>
      </c>
      <c r="G290" s="2">
        <v>44109</v>
      </c>
      <c r="H290" s="3">
        <v>0.72335648148148157</v>
      </c>
      <c r="I290" t="s">
        <v>44</v>
      </c>
      <c r="J290">
        <v>-81066413101</v>
      </c>
      <c r="K290" s="4" t="s">
        <v>101</v>
      </c>
      <c r="N290" t="str">
        <f>IFERROR(IFERROR(VLOOKUP($A290,'K-NETT'!$A$1:$AF$37898,1,FALSE),VLOOKUP($A290,'K-Wallet'!$A$1:$M$5000,1,FALSE)),"NOT VALID")</f>
        <v>1351398073</v>
      </c>
      <c r="O290" t="str">
        <f>IFERROR(IFERROR(VLOOKUP($A290,'K-NETT'!$A$1:$AF$37898,11,FALSE),VLOOKUP($A290,'K-Wallet'!$A$1:$M$5000,0,FALSE)),"NOT VALID")</f>
        <v>CNE2010003282</v>
      </c>
      <c r="P290" t="str">
        <f>IFERROR(IFERROR(VLOOKUP($A290,'K-NETT'!$A$1:$AF$37898,14,FALSE),VLOOKUP($A290,'K-Wallet'!$A$1:$M$5000,8,FALSE)),"NOT VALID")</f>
        <v>IDJRID001767</v>
      </c>
      <c r="Q290" t="str">
        <f>IFERROR(IFERROR(VLOOKUP($A290,'K-NETT'!$A$1:$AF$37898,15,FALSE),VLOOKUP($A290,'K-Wallet'!$A$1:$M$5000,9,FALSE)),"NOT VALID")</f>
        <v>ARIFIN SANJAYA</v>
      </c>
      <c r="R290">
        <f>IFERROR(IFERROR(VLOOKUP($A290,'K-NETT'!$A$1:$AF$37898,16,FALSE),VLOOKUP($A290,'K-Wallet'!$A$1:$M$5000,0,FALSE)),"NOT VALID")</f>
        <v>1628000</v>
      </c>
      <c r="S290">
        <f>IFERROR(IFERROR(VLOOKUP($A290,'K-NETT'!$A$1:$AF$37898,17,FALSE),VLOOKUP($A290,'K-Wallet'!$A$1:$M$5000,0,FALSE)),"NOT VALID")</f>
        <v>6650</v>
      </c>
      <c r="T290">
        <f>IFERROR(IFERROR(VLOOKUP($A290,'K-NETT'!$A$1:$AF$37898,18,FALSE),VLOOKUP($A290,'K-Wallet'!$A$1:$M$5000,0,FALSE)),"NOT VALID")</f>
        <v>0</v>
      </c>
      <c r="U290">
        <f>IFERROR(IFERROR(VLOOKUP($A290,'K-NETT'!$A$1:$AF$37898,19,FALSE),VLOOKUP($A290,'K-Wallet'!$A$1:$M$5000,0,FALSE)),"NOT VALID")</f>
        <v>0</v>
      </c>
      <c r="V290">
        <f>IFERROR(IFERROR(VLOOKUP($A290,'K-NETT'!$A$1:$AF$37898,20,FALSE),VLOOKUP($A290,'K-Wallet'!$A$1:$M$5000,0,FALSE)),"NOT VALID")</f>
        <v>0</v>
      </c>
      <c r="W290">
        <f>IFERROR(IFERROR(VLOOKUP($A290,'K-NETT'!$A$1:$AF$37898,22,FALSE),VLOOKUP($A290,'K-Wallet'!$A$1:$M$5000,0,FALSE)),"NOT VALID")</f>
        <v>0</v>
      </c>
      <c r="X290">
        <f>IFERROR(IFERROR(VLOOKUP($A290,'K-NETT'!$A$1:$AF$37898,23,FALSE),VLOOKUP($A290,'K-Wallet'!$A$1:$M$5000,0,FALSE)),"NOT VALID")</f>
        <v>0</v>
      </c>
      <c r="Y290">
        <f>IFERROR(IFERROR(VLOOKUP($A290,'K-NETT'!$A$1:$AF$37898,26,FALSE),VLOOKUP($A290,'K-Wallet'!$A$1:$M$5000,0,FALSE)),"NOT VALID")</f>
        <v>1634650</v>
      </c>
      <c r="Z290">
        <f>IFERROR(IFERROR(VLOOKUP($A290,'K-NETT'!$A$1:$AF$37898,30,FALSE),VLOOKUP($A290,'K-Wallet'!$A$1:$M$5000,11,FALSE)),"NOT VALID")</f>
        <v>0</v>
      </c>
      <c r="AA290" s="31">
        <f t="shared" si="8"/>
        <v>0</v>
      </c>
    </row>
    <row r="291" spans="1:27" x14ac:dyDescent="0.25">
      <c r="A291" t="str">
        <f t="shared" si="9"/>
        <v>1805398412</v>
      </c>
      <c r="B291">
        <v>282</v>
      </c>
      <c r="C291">
        <v>1805398412</v>
      </c>
      <c r="D291" t="s">
        <v>42</v>
      </c>
      <c r="E291" t="s">
        <v>43</v>
      </c>
      <c r="F291">
        <v>56650</v>
      </c>
      <c r="G291" s="2">
        <v>44109</v>
      </c>
      <c r="H291" s="3">
        <v>0.72619212962962953</v>
      </c>
      <c r="I291" t="s">
        <v>44</v>
      </c>
      <c r="J291">
        <v>-81067746101</v>
      </c>
      <c r="K291" s="4" t="s">
        <v>101</v>
      </c>
      <c r="N291" t="str">
        <f>IFERROR(IFERROR(VLOOKUP($A291,'K-NETT'!$A$1:$AF$37898,1,FALSE),VLOOKUP($A291,'K-Wallet'!$A$1:$M$5000,1,FALSE)),"NOT VALID")</f>
        <v>1805398412</v>
      </c>
      <c r="O291" t="str">
        <f>IFERROR(IFERROR(VLOOKUP($A291,'K-NETT'!$A$1:$AF$37898,11,FALSE),VLOOKUP($A291,'K-Wallet'!$A$1:$M$5000,0,FALSE)),"NOT VALID")</f>
        <v>MME2010003316</v>
      </c>
      <c r="P291" t="str">
        <f>IFERROR(IFERROR(VLOOKUP($A291,'K-NETT'!$A$1:$AF$37898,14,FALSE),VLOOKUP($A291,'K-Wallet'!$A$1:$M$5000,8,FALSE)),"NOT VALID")</f>
        <v>IDJTBHA23127</v>
      </c>
      <c r="Q291" t="str">
        <f>IFERROR(IFERROR(VLOOKUP($A291,'K-NETT'!$A$1:$AF$37898,15,FALSE),VLOOKUP($A291,'K-Wallet'!$A$1:$M$5000,9,FALSE)),"NOT VALID")</f>
        <v>SILICITA</v>
      </c>
      <c r="R291">
        <f>IFERROR(IFERROR(VLOOKUP($A291,'K-NETT'!$A$1:$AF$37898,16,FALSE),VLOOKUP($A291,'K-Wallet'!$A$1:$M$5000,0,FALSE)),"NOT VALID")</f>
        <v>50000</v>
      </c>
      <c r="S291">
        <f>IFERROR(IFERROR(VLOOKUP($A291,'K-NETT'!$A$1:$AF$37898,17,FALSE),VLOOKUP($A291,'K-Wallet'!$A$1:$M$5000,0,FALSE)),"NOT VALID")</f>
        <v>6650</v>
      </c>
      <c r="T291">
        <f>IFERROR(IFERROR(VLOOKUP($A291,'K-NETT'!$A$1:$AF$37898,18,FALSE),VLOOKUP($A291,'K-Wallet'!$A$1:$M$5000,0,FALSE)),"NOT VALID")</f>
        <v>0</v>
      </c>
      <c r="U291">
        <f>IFERROR(IFERROR(VLOOKUP($A291,'K-NETT'!$A$1:$AF$37898,19,FALSE),VLOOKUP($A291,'K-Wallet'!$A$1:$M$5000,0,FALSE)),"NOT VALID")</f>
        <v>0</v>
      </c>
      <c r="V291">
        <f>IFERROR(IFERROR(VLOOKUP($A291,'K-NETT'!$A$1:$AF$37898,20,FALSE),VLOOKUP($A291,'K-Wallet'!$A$1:$M$5000,0,FALSE)),"NOT VALID")</f>
        <v>0</v>
      </c>
      <c r="W291">
        <f>IFERROR(IFERROR(VLOOKUP($A291,'K-NETT'!$A$1:$AF$37898,22,FALSE),VLOOKUP($A291,'K-Wallet'!$A$1:$M$5000,0,FALSE)),"NOT VALID")</f>
        <v>0</v>
      </c>
      <c r="X291">
        <f>IFERROR(IFERROR(VLOOKUP($A291,'K-NETT'!$A$1:$AF$37898,23,FALSE),VLOOKUP($A291,'K-Wallet'!$A$1:$M$5000,0,FALSE)),"NOT VALID")</f>
        <v>0</v>
      </c>
      <c r="Y291">
        <f>IFERROR(IFERROR(VLOOKUP($A291,'K-NETT'!$A$1:$AF$37898,26,FALSE),VLOOKUP($A291,'K-Wallet'!$A$1:$M$5000,0,FALSE)),"NOT VALID")</f>
        <v>56650</v>
      </c>
      <c r="Z291">
        <f>IFERROR(IFERROR(VLOOKUP($A291,'K-NETT'!$A$1:$AF$37898,30,FALSE),VLOOKUP($A291,'K-Wallet'!$A$1:$M$5000,11,FALSE)),"NOT VALID")</f>
        <v>0</v>
      </c>
      <c r="AA291" s="31">
        <f t="shared" si="8"/>
        <v>0</v>
      </c>
    </row>
    <row r="292" spans="1:27" x14ac:dyDescent="0.25">
      <c r="A292" t="str">
        <f t="shared" si="9"/>
        <v>1345398375</v>
      </c>
      <c r="B292">
        <v>283</v>
      </c>
      <c r="C292">
        <v>1345398375</v>
      </c>
      <c r="D292" t="s">
        <v>42</v>
      </c>
      <c r="E292" t="s">
        <v>43</v>
      </c>
      <c r="F292">
        <v>488650</v>
      </c>
      <c r="G292" s="2">
        <v>44109</v>
      </c>
      <c r="H292" s="3">
        <v>0.7270833333333333</v>
      </c>
      <c r="I292" t="s">
        <v>46</v>
      </c>
      <c r="J292">
        <v>-81067996301</v>
      </c>
      <c r="K292" s="4" t="s">
        <v>101</v>
      </c>
      <c r="N292" t="str">
        <f>IFERROR(IFERROR(VLOOKUP($A292,'K-NETT'!$A$1:$AF$37898,1,FALSE),VLOOKUP($A292,'K-Wallet'!$A$1:$M$5000,1,FALSE)),"NOT VALID")</f>
        <v>1345398375</v>
      </c>
      <c r="O292" t="str">
        <f>IFERROR(IFERROR(VLOOKUP($A292,'K-NETT'!$A$1:$AF$37898,11,FALSE),VLOOKUP($A292,'K-Wallet'!$A$1:$M$5000,0,FALSE)),"NOT VALID")</f>
        <v>CNE2010003335</v>
      </c>
      <c r="P292" t="str">
        <f>IFERROR(IFERROR(VLOOKUP($A292,'K-NETT'!$A$1:$AF$37898,14,FALSE),VLOOKUP($A292,'K-Wallet'!$A$1:$M$5000,8,FALSE)),"NOT VALID")</f>
        <v>IDSPACA16990</v>
      </c>
      <c r="Q292" t="str">
        <f>IFERROR(IFERROR(VLOOKUP($A292,'K-NETT'!$A$1:$AF$37898,15,FALSE),VLOOKUP($A292,'K-Wallet'!$A$1:$M$5000,9,FALSE)),"NOT VALID")</f>
        <v>IMRON RASYADI</v>
      </c>
      <c r="R292">
        <f>IFERROR(IFERROR(VLOOKUP($A292,'K-NETT'!$A$1:$AF$37898,16,FALSE),VLOOKUP($A292,'K-Wallet'!$A$1:$M$5000,0,FALSE)),"NOT VALID")</f>
        <v>474000</v>
      </c>
      <c r="S292">
        <f>IFERROR(IFERROR(VLOOKUP($A292,'K-NETT'!$A$1:$AF$37898,17,FALSE),VLOOKUP($A292,'K-Wallet'!$A$1:$M$5000,0,FALSE)),"NOT VALID")</f>
        <v>6650</v>
      </c>
      <c r="T292">
        <f>IFERROR(IFERROR(VLOOKUP($A292,'K-NETT'!$A$1:$AF$37898,18,FALSE),VLOOKUP($A292,'K-Wallet'!$A$1:$M$5000,0,FALSE)),"NOT VALID")</f>
        <v>8000</v>
      </c>
      <c r="U292">
        <f>IFERROR(IFERROR(VLOOKUP($A292,'K-NETT'!$A$1:$AF$37898,19,FALSE),VLOOKUP($A292,'K-Wallet'!$A$1:$M$5000,0,FALSE)),"NOT VALID")</f>
        <v>0</v>
      </c>
      <c r="V292">
        <f>IFERROR(IFERROR(VLOOKUP($A292,'K-NETT'!$A$1:$AF$37898,20,FALSE),VLOOKUP($A292,'K-Wallet'!$A$1:$M$5000,0,FALSE)),"NOT VALID")</f>
        <v>0</v>
      </c>
      <c r="W292">
        <f>IFERROR(IFERROR(VLOOKUP($A292,'K-NETT'!$A$1:$AF$37898,22,FALSE),VLOOKUP($A292,'K-Wallet'!$A$1:$M$5000,0,FALSE)),"NOT VALID")</f>
        <v>0</v>
      </c>
      <c r="X292">
        <f>IFERROR(IFERROR(VLOOKUP($A292,'K-NETT'!$A$1:$AF$37898,23,FALSE),VLOOKUP($A292,'K-Wallet'!$A$1:$M$5000,0,FALSE)),"NOT VALID")</f>
        <v>0</v>
      </c>
      <c r="Y292">
        <f>IFERROR(IFERROR(VLOOKUP($A292,'K-NETT'!$A$1:$AF$37898,26,FALSE),VLOOKUP($A292,'K-Wallet'!$A$1:$M$5000,0,FALSE)),"NOT VALID")</f>
        <v>488650</v>
      </c>
      <c r="Z292">
        <f>IFERROR(IFERROR(VLOOKUP($A292,'K-NETT'!$A$1:$AF$37898,30,FALSE),VLOOKUP($A292,'K-Wallet'!$A$1:$M$5000,11,FALSE)),"NOT VALID")</f>
        <v>0</v>
      </c>
      <c r="AA292" s="31">
        <f t="shared" si="8"/>
        <v>0</v>
      </c>
    </row>
    <row r="293" spans="1:27" x14ac:dyDescent="0.25">
      <c r="A293" t="str">
        <f t="shared" si="9"/>
        <v>1097398346</v>
      </c>
      <c r="B293">
        <v>284</v>
      </c>
      <c r="C293">
        <v>1097398346</v>
      </c>
      <c r="D293" t="s">
        <v>42</v>
      </c>
      <c r="E293" t="s">
        <v>43</v>
      </c>
      <c r="F293">
        <v>56650</v>
      </c>
      <c r="G293" s="2">
        <v>44109</v>
      </c>
      <c r="H293" s="3">
        <v>0.72944444444444445</v>
      </c>
      <c r="I293" t="s">
        <v>44</v>
      </c>
      <c r="J293">
        <v>-81069120101</v>
      </c>
      <c r="K293" s="4" t="s">
        <v>101</v>
      </c>
      <c r="N293" t="str">
        <f>IFERROR(IFERROR(VLOOKUP($A293,'K-NETT'!$A$1:$AF$37898,1,FALSE),VLOOKUP($A293,'K-Wallet'!$A$1:$M$5000,1,FALSE)),"NOT VALID")</f>
        <v>1097398346</v>
      </c>
      <c r="O293" t="str">
        <f>IFERROR(IFERROR(VLOOKUP($A293,'K-NETT'!$A$1:$AF$37898,11,FALSE),VLOOKUP($A293,'K-Wallet'!$A$1:$M$5000,0,FALSE)),"NOT VALID")</f>
        <v>MME2010003358</v>
      </c>
      <c r="P293" t="str">
        <f>IFERROR(IFERROR(VLOOKUP($A293,'K-NETT'!$A$1:$AF$37898,14,FALSE),VLOOKUP($A293,'K-Wallet'!$A$1:$M$5000,8,FALSE)),"NOT VALID")</f>
        <v>IDJTBHA23128</v>
      </c>
      <c r="Q293" t="str">
        <f>IFERROR(IFERROR(VLOOKUP($A293,'K-NETT'!$A$1:$AF$37898,15,FALSE),VLOOKUP($A293,'K-Wallet'!$A$1:$M$5000,9,FALSE)),"NOT VALID")</f>
        <v>KILODIS</v>
      </c>
      <c r="R293">
        <f>IFERROR(IFERROR(VLOOKUP($A293,'K-NETT'!$A$1:$AF$37898,16,FALSE),VLOOKUP($A293,'K-Wallet'!$A$1:$M$5000,0,FALSE)),"NOT VALID")</f>
        <v>50000</v>
      </c>
      <c r="S293">
        <f>IFERROR(IFERROR(VLOOKUP($A293,'K-NETT'!$A$1:$AF$37898,17,FALSE),VLOOKUP($A293,'K-Wallet'!$A$1:$M$5000,0,FALSE)),"NOT VALID")</f>
        <v>6650</v>
      </c>
      <c r="T293">
        <f>IFERROR(IFERROR(VLOOKUP($A293,'K-NETT'!$A$1:$AF$37898,18,FALSE),VLOOKUP($A293,'K-Wallet'!$A$1:$M$5000,0,FALSE)),"NOT VALID")</f>
        <v>0</v>
      </c>
      <c r="U293">
        <f>IFERROR(IFERROR(VLOOKUP($A293,'K-NETT'!$A$1:$AF$37898,19,FALSE),VLOOKUP($A293,'K-Wallet'!$A$1:$M$5000,0,FALSE)),"NOT VALID")</f>
        <v>0</v>
      </c>
      <c r="V293">
        <f>IFERROR(IFERROR(VLOOKUP($A293,'K-NETT'!$A$1:$AF$37898,20,FALSE),VLOOKUP($A293,'K-Wallet'!$A$1:$M$5000,0,FALSE)),"NOT VALID")</f>
        <v>0</v>
      </c>
      <c r="W293">
        <f>IFERROR(IFERROR(VLOOKUP($A293,'K-NETT'!$A$1:$AF$37898,22,FALSE),VLOOKUP($A293,'K-Wallet'!$A$1:$M$5000,0,FALSE)),"NOT VALID")</f>
        <v>0</v>
      </c>
      <c r="X293">
        <f>IFERROR(IFERROR(VLOOKUP($A293,'K-NETT'!$A$1:$AF$37898,23,FALSE),VLOOKUP($A293,'K-Wallet'!$A$1:$M$5000,0,FALSE)),"NOT VALID")</f>
        <v>0</v>
      </c>
      <c r="Y293">
        <f>IFERROR(IFERROR(VLOOKUP($A293,'K-NETT'!$A$1:$AF$37898,26,FALSE),VLOOKUP($A293,'K-Wallet'!$A$1:$M$5000,0,FALSE)),"NOT VALID")</f>
        <v>56650</v>
      </c>
      <c r="Z293">
        <f>IFERROR(IFERROR(VLOOKUP($A293,'K-NETT'!$A$1:$AF$37898,30,FALSE),VLOOKUP($A293,'K-Wallet'!$A$1:$M$5000,11,FALSE)),"NOT VALID")</f>
        <v>0</v>
      </c>
      <c r="AA293" s="31">
        <f t="shared" si="8"/>
        <v>0</v>
      </c>
    </row>
    <row r="294" spans="1:27" x14ac:dyDescent="0.25">
      <c r="A294" t="str">
        <f t="shared" si="9"/>
        <v>1291498996</v>
      </c>
      <c r="B294">
        <v>285</v>
      </c>
      <c r="C294">
        <v>1291498996</v>
      </c>
      <c r="D294" t="s">
        <v>42</v>
      </c>
      <c r="E294" t="s">
        <v>43</v>
      </c>
      <c r="F294">
        <v>56650</v>
      </c>
      <c r="G294" s="2">
        <v>44109</v>
      </c>
      <c r="H294" s="3">
        <v>0.7346759259259259</v>
      </c>
      <c r="I294" t="s">
        <v>44</v>
      </c>
      <c r="J294">
        <v>-81071354501</v>
      </c>
      <c r="K294" s="4" t="s">
        <v>101</v>
      </c>
      <c r="N294" t="str">
        <f>IFERROR(IFERROR(VLOOKUP($A294,'K-NETT'!$A$1:$AF$37898,1,FALSE),VLOOKUP($A294,'K-Wallet'!$A$1:$M$5000,1,FALSE)),"NOT VALID")</f>
        <v>1291498996</v>
      </c>
      <c r="O294" t="str">
        <f>IFERROR(IFERROR(VLOOKUP($A294,'K-NETT'!$A$1:$AF$37898,11,FALSE),VLOOKUP($A294,'K-Wallet'!$A$1:$M$5000,0,FALSE)),"NOT VALID")</f>
        <v>MME2010003361</v>
      </c>
      <c r="P294" t="str">
        <f>IFERROR(IFERROR(VLOOKUP($A294,'K-NETT'!$A$1:$AF$37898,14,FALSE),VLOOKUP($A294,'K-Wallet'!$A$1:$M$5000,8,FALSE)),"NOT VALID")</f>
        <v>IDJTBHA23129</v>
      </c>
      <c r="Q294" t="str">
        <f>IFERROR(IFERROR(VLOOKUP($A294,'K-NETT'!$A$1:$AF$37898,15,FALSE),VLOOKUP($A294,'K-Wallet'!$A$1:$M$5000,9,FALSE)),"NOT VALID")</f>
        <v>KLOTIKLO</v>
      </c>
      <c r="R294">
        <f>IFERROR(IFERROR(VLOOKUP($A294,'K-NETT'!$A$1:$AF$37898,16,FALSE),VLOOKUP($A294,'K-Wallet'!$A$1:$M$5000,0,FALSE)),"NOT VALID")</f>
        <v>50000</v>
      </c>
      <c r="S294">
        <f>IFERROR(IFERROR(VLOOKUP($A294,'K-NETT'!$A$1:$AF$37898,17,FALSE),VLOOKUP($A294,'K-Wallet'!$A$1:$M$5000,0,FALSE)),"NOT VALID")</f>
        <v>6650</v>
      </c>
      <c r="T294">
        <f>IFERROR(IFERROR(VLOOKUP($A294,'K-NETT'!$A$1:$AF$37898,18,FALSE),VLOOKUP($A294,'K-Wallet'!$A$1:$M$5000,0,FALSE)),"NOT VALID")</f>
        <v>0</v>
      </c>
      <c r="U294">
        <f>IFERROR(IFERROR(VLOOKUP($A294,'K-NETT'!$A$1:$AF$37898,19,FALSE),VLOOKUP($A294,'K-Wallet'!$A$1:$M$5000,0,FALSE)),"NOT VALID")</f>
        <v>0</v>
      </c>
      <c r="V294">
        <f>IFERROR(IFERROR(VLOOKUP($A294,'K-NETT'!$A$1:$AF$37898,20,FALSE),VLOOKUP($A294,'K-Wallet'!$A$1:$M$5000,0,FALSE)),"NOT VALID")</f>
        <v>0</v>
      </c>
      <c r="W294">
        <f>IFERROR(IFERROR(VLOOKUP($A294,'K-NETT'!$A$1:$AF$37898,22,FALSE),VLOOKUP($A294,'K-Wallet'!$A$1:$M$5000,0,FALSE)),"NOT VALID")</f>
        <v>0</v>
      </c>
      <c r="X294">
        <f>IFERROR(IFERROR(VLOOKUP($A294,'K-NETT'!$A$1:$AF$37898,23,FALSE),VLOOKUP($A294,'K-Wallet'!$A$1:$M$5000,0,FALSE)),"NOT VALID")</f>
        <v>0</v>
      </c>
      <c r="Y294">
        <f>IFERROR(IFERROR(VLOOKUP($A294,'K-NETT'!$A$1:$AF$37898,26,FALSE),VLOOKUP($A294,'K-Wallet'!$A$1:$M$5000,0,FALSE)),"NOT VALID")</f>
        <v>56650</v>
      </c>
      <c r="Z294">
        <f>IFERROR(IFERROR(VLOOKUP($A294,'K-NETT'!$A$1:$AF$37898,30,FALSE),VLOOKUP($A294,'K-Wallet'!$A$1:$M$5000,11,FALSE)),"NOT VALID")</f>
        <v>0</v>
      </c>
      <c r="AA294" s="31">
        <f t="shared" si="8"/>
        <v>0</v>
      </c>
    </row>
    <row r="295" spans="1:27" x14ac:dyDescent="0.25">
      <c r="A295" t="str">
        <f t="shared" si="9"/>
        <v>1983498824</v>
      </c>
      <c r="B295">
        <v>286</v>
      </c>
      <c r="C295">
        <v>1983498824</v>
      </c>
      <c r="D295" t="s">
        <v>42</v>
      </c>
      <c r="E295" t="s">
        <v>43</v>
      </c>
      <c r="F295">
        <v>2538650</v>
      </c>
      <c r="G295" s="2">
        <v>44109</v>
      </c>
      <c r="H295" s="3">
        <v>0.73734953703703709</v>
      </c>
      <c r="I295" t="s">
        <v>44</v>
      </c>
      <c r="J295">
        <v>-81072391801</v>
      </c>
      <c r="K295" s="4" t="s">
        <v>101</v>
      </c>
      <c r="N295" t="str">
        <f>IFERROR(IFERROR(VLOOKUP($A295,'K-NETT'!$A$1:$AF$37898,1,FALSE),VLOOKUP($A295,'K-Wallet'!$A$1:$M$5000,1,FALSE)),"NOT VALID")</f>
        <v>1983498824</v>
      </c>
      <c r="O295" t="str">
        <f>IFERROR(IFERROR(VLOOKUP($A295,'K-NETT'!$A$1:$AF$37898,11,FALSE),VLOOKUP($A295,'K-Wallet'!$A$1:$M$5000,0,FALSE)),"NOT VALID")</f>
        <v>CNE2010003393</v>
      </c>
      <c r="P295" t="str">
        <f>IFERROR(IFERROR(VLOOKUP($A295,'K-NETT'!$A$1:$AF$37898,14,FALSE),VLOOKUP($A295,'K-Wallet'!$A$1:$M$5000,8,FALSE)),"NOT VALID")</f>
        <v>IDJTID000665</v>
      </c>
      <c r="Q295" t="str">
        <f>IFERROR(IFERROR(VLOOKUP($A295,'K-NETT'!$A$1:$AF$37898,15,FALSE),VLOOKUP($A295,'K-Wallet'!$A$1:$M$5000,9,FALSE)),"NOT VALID")</f>
        <v>IR.IRWANSYAH</v>
      </c>
      <c r="R295">
        <f>IFERROR(IFERROR(VLOOKUP($A295,'K-NETT'!$A$1:$AF$37898,16,FALSE),VLOOKUP($A295,'K-Wallet'!$A$1:$M$5000,0,FALSE)),"NOT VALID")</f>
        <v>2532000</v>
      </c>
      <c r="S295">
        <f>IFERROR(IFERROR(VLOOKUP($A295,'K-NETT'!$A$1:$AF$37898,17,FALSE),VLOOKUP($A295,'K-Wallet'!$A$1:$M$5000,0,FALSE)),"NOT VALID")</f>
        <v>6650</v>
      </c>
      <c r="T295">
        <f>IFERROR(IFERROR(VLOOKUP($A295,'K-NETT'!$A$1:$AF$37898,18,FALSE),VLOOKUP($A295,'K-Wallet'!$A$1:$M$5000,0,FALSE)),"NOT VALID")</f>
        <v>0</v>
      </c>
      <c r="U295">
        <f>IFERROR(IFERROR(VLOOKUP($A295,'K-NETT'!$A$1:$AF$37898,19,FALSE),VLOOKUP($A295,'K-Wallet'!$A$1:$M$5000,0,FALSE)),"NOT VALID")</f>
        <v>0</v>
      </c>
      <c r="V295">
        <f>IFERROR(IFERROR(VLOOKUP($A295,'K-NETT'!$A$1:$AF$37898,20,FALSE),VLOOKUP($A295,'K-Wallet'!$A$1:$M$5000,0,FALSE)),"NOT VALID")</f>
        <v>0</v>
      </c>
      <c r="W295">
        <f>IFERROR(IFERROR(VLOOKUP($A295,'K-NETT'!$A$1:$AF$37898,22,FALSE),VLOOKUP($A295,'K-Wallet'!$A$1:$M$5000,0,FALSE)),"NOT VALID")</f>
        <v>0</v>
      </c>
      <c r="X295">
        <f>IFERROR(IFERROR(VLOOKUP($A295,'K-NETT'!$A$1:$AF$37898,23,FALSE),VLOOKUP($A295,'K-Wallet'!$A$1:$M$5000,0,FALSE)),"NOT VALID")</f>
        <v>0</v>
      </c>
      <c r="Y295">
        <f>IFERROR(IFERROR(VLOOKUP($A295,'K-NETT'!$A$1:$AF$37898,26,FALSE),VLOOKUP($A295,'K-Wallet'!$A$1:$M$5000,0,FALSE)),"NOT VALID")</f>
        <v>2538650</v>
      </c>
      <c r="Z295">
        <f>IFERROR(IFERROR(VLOOKUP($A295,'K-NETT'!$A$1:$AF$37898,30,FALSE),VLOOKUP($A295,'K-Wallet'!$A$1:$M$5000,11,FALSE)),"NOT VALID")</f>
        <v>0</v>
      </c>
      <c r="AA295" s="31">
        <f t="shared" si="8"/>
        <v>0</v>
      </c>
    </row>
    <row r="296" spans="1:27" x14ac:dyDescent="0.25">
      <c r="A296" t="str">
        <f t="shared" si="9"/>
        <v>1275188760</v>
      </c>
      <c r="B296">
        <v>287</v>
      </c>
      <c r="C296">
        <v>1275188760</v>
      </c>
      <c r="D296" t="s">
        <v>42</v>
      </c>
      <c r="E296" t="s">
        <v>43</v>
      </c>
      <c r="F296">
        <v>56650</v>
      </c>
      <c r="G296" s="2">
        <v>44109</v>
      </c>
      <c r="H296" s="3">
        <v>0.73960648148148145</v>
      </c>
      <c r="I296" t="s">
        <v>17145</v>
      </c>
      <c r="J296">
        <v>-81073446901</v>
      </c>
      <c r="K296" s="4" t="s">
        <v>101</v>
      </c>
      <c r="N296" t="str">
        <f>IFERROR(IFERROR(VLOOKUP($A296,'K-NETT'!$A$1:$AF$37898,1,FALSE),VLOOKUP($A296,'K-Wallet'!$A$1:$M$5000,1,FALSE)),"NOT VALID")</f>
        <v>1275188760</v>
      </c>
      <c r="O296" t="str">
        <f>IFERROR(IFERROR(VLOOKUP($A296,'K-NETT'!$A$1:$AF$37898,11,FALSE),VLOOKUP($A296,'K-Wallet'!$A$1:$M$5000,0,FALSE)),"NOT VALID")</f>
        <v>MME2010003410</v>
      </c>
      <c r="P296" t="str">
        <f>IFERROR(IFERROR(VLOOKUP($A296,'K-NETT'!$A$1:$AF$37898,14,FALSE),VLOOKUP($A296,'K-Wallet'!$A$1:$M$5000,8,FALSE)),"NOT VALID")</f>
        <v>IDBNAJA08256</v>
      </c>
      <c r="Q296" t="str">
        <f>IFERROR(IFERROR(VLOOKUP($A296,'K-NETT'!$A$1:$AF$37898,15,FALSE),VLOOKUP($A296,'K-Wallet'!$A$1:$M$5000,9,FALSE)),"NOT VALID")</f>
        <v>ISMIYATI SE</v>
      </c>
      <c r="R296">
        <f>IFERROR(IFERROR(VLOOKUP($A296,'K-NETT'!$A$1:$AF$37898,16,FALSE),VLOOKUP($A296,'K-Wallet'!$A$1:$M$5000,0,FALSE)),"NOT VALID")</f>
        <v>50000</v>
      </c>
      <c r="S296">
        <f>IFERROR(IFERROR(VLOOKUP($A296,'K-NETT'!$A$1:$AF$37898,17,FALSE),VLOOKUP($A296,'K-Wallet'!$A$1:$M$5000,0,FALSE)),"NOT VALID")</f>
        <v>6650</v>
      </c>
      <c r="T296">
        <f>IFERROR(IFERROR(VLOOKUP($A296,'K-NETT'!$A$1:$AF$37898,18,FALSE),VLOOKUP($A296,'K-Wallet'!$A$1:$M$5000,0,FALSE)),"NOT VALID")</f>
        <v>0</v>
      </c>
      <c r="U296">
        <f>IFERROR(IFERROR(VLOOKUP($A296,'K-NETT'!$A$1:$AF$37898,19,FALSE),VLOOKUP($A296,'K-Wallet'!$A$1:$M$5000,0,FALSE)),"NOT VALID")</f>
        <v>0</v>
      </c>
      <c r="V296">
        <f>IFERROR(IFERROR(VLOOKUP($A296,'K-NETT'!$A$1:$AF$37898,20,FALSE),VLOOKUP($A296,'K-Wallet'!$A$1:$M$5000,0,FALSE)),"NOT VALID")</f>
        <v>0</v>
      </c>
      <c r="W296">
        <f>IFERROR(IFERROR(VLOOKUP($A296,'K-NETT'!$A$1:$AF$37898,22,FALSE),VLOOKUP($A296,'K-Wallet'!$A$1:$M$5000,0,FALSE)),"NOT VALID")</f>
        <v>0</v>
      </c>
      <c r="X296">
        <f>IFERROR(IFERROR(VLOOKUP($A296,'K-NETT'!$A$1:$AF$37898,23,FALSE),VLOOKUP($A296,'K-Wallet'!$A$1:$M$5000,0,FALSE)),"NOT VALID")</f>
        <v>0</v>
      </c>
      <c r="Y296">
        <f>IFERROR(IFERROR(VLOOKUP($A296,'K-NETT'!$A$1:$AF$37898,26,FALSE),VLOOKUP($A296,'K-Wallet'!$A$1:$M$5000,0,FALSE)),"NOT VALID")</f>
        <v>56650</v>
      </c>
      <c r="Z296">
        <f>IFERROR(IFERROR(VLOOKUP($A296,'K-NETT'!$A$1:$AF$37898,30,FALSE),VLOOKUP($A296,'K-Wallet'!$A$1:$M$5000,11,FALSE)),"NOT VALID")</f>
        <v>0</v>
      </c>
      <c r="AA296" s="31">
        <f t="shared" si="8"/>
        <v>0</v>
      </c>
    </row>
    <row r="297" spans="1:27" x14ac:dyDescent="0.25">
      <c r="A297" t="str">
        <f t="shared" si="9"/>
        <v>1136498767</v>
      </c>
      <c r="B297">
        <v>288</v>
      </c>
      <c r="C297">
        <v>1136498767</v>
      </c>
      <c r="D297" t="s">
        <v>42</v>
      </c>
      <c r="E297" t="s">
        <v>43</v>
      </c>
      <c r="F297">
        <v>1254650</v>
      </c>
      <c r="G297" s="2">
        <v>44109</v>
      </c>
      <c r="H297" s="3">
        <v>0.73961805555555549</v>
      </c>
      <c r="I297" t="s">
        <v>44</v>
      </c>
      <c r="J297">
        <v>-81073414401</v>
      </c>
      <c r="K297" s="4" t="s">
        <v>101</v>
      </c>
      <c r="N297" t="str">
        <f>IFERROR(IFERROR(VLOOKUP($A297,'K-NETT'!$A$1:$AF$37898,1,FALSE),VLOOKUP($A297,'K-Wallet'!$A$1:$M$5000,1,FALSE)),"NOT VALID")</f>
        <v>1136498767</v>
      </c>
      <c r="O297" t="str">
        <f>IFERROR(IFERROR(VLOOKUP($A297,'K-NETT'!$A$1:$AF$37898,11,FALSE),VLOOKUP($A297,'K-Wallet'!$A$1:$M$5000,0,FALSE)),"NOT VALID")</f>
        <v>CNE2010003409</v>
      </c>
      <c r="P297" t="str">
        <f>IFERROR(IFERROR(VLOOKUP($A297,'K-NETT'!$A$1:$AF$37898,14,FALSE),VLOOKUP($A297,'K-Wallet'!$A$1:$M$5000,8,FALSE)),"NOT VALID")</f>
        <v>IDSPAAB38249</v>
      </c>
      <c r="Q297" t="str">
        <f>IFERROR(IFERROR(VLOOKUP($A297,'K-NETT'!$A$1:$AF$37898,15,FALSE),VLOOKUP($A297,'K-Wallet'!$A$1:$M$5000,9,FALSE)),"NOT VALID")</f>
        <v>ELISABETH L</v>
      </c>
      <c r="R297">
        <f>IFERROR(IFERROR(VLOOKUP($A297,'K-NETT'!$A$1:$AF$37898,16,FALSE),VLOOKUP($A297,'K-Wallet'!$A$1:$M$5000,0,FALSE)),"NOT VALID")</f>
        <v>1240000</v>
      </c>
      <c r="S297">
        <f>IFERROR(IFERROR(VLOOKUP($A297,'K-NETT'!$A$1:$AF$37898,17,FALSE),VLOOKUP($A297,'K-Wallet'!$A$1:$M$5000,0,FALSE)),"NOT VALID")</f>
        <v>6650</v>
      </c>
      <c r="T297">
        <f>IFERROR(IFERROR(VLOOKUP($A297,'K-NETT'!$A$1:$AF$37898,18,FALSE),VLOOKUP($A297,'K-Wallet'!$A$1:$M$5000,0,FALSE)),"NOT VALID")</f>
        <v>8000</v>
      </c>
      <c r="U297">
        <f>IFERROR(IFERROR(VLOOKUP($A297,'K-NETT'!$A$1:$AF$37898,19,FALSE),VLOOKUP($A297,'K-Wallet'!$A$1:$M$5000,0,FALSE)),"NOT VALID")</f>
        <v>0</v>
      </c>
      <c r="V297">
        <f>IFERROR(IFERROR(VLOOKUP($A297,'K-NETT'!$A$1:$AF$37898,20,FALSE),VLOOKUP($A297,'K-Wallet'!$A$1:$M$5000,0,FALSE)),"NOT VALID")</f>
        <v>0</v>
      </c>
      <c r="W297">
        <f>IFERROR(IFERROR(VLOOKUP($A297,'K-NETT'!$A$1:$AF$37898,22,FALSE),VLOOKUP($A297,'K-Wallet'!$A$1:$M$5000,0,FALSE)),"NOT VALID")</f>
        <v>0</v>
      </c>
      <c r="X297">
        <f>IFERROR(IFERROR(VLOOKUP($A297,'K-NETT'!$A$1:$AF$37898,23,FALSE),VLOOKUP($A297,'K-Wallet'!$A$1:$M$5000,0,FALSE)),"NOT VALID")</f>
        <v>0</v>
      </c>
      <c r="Y297">
        <f>IFERROR(IFERROR(VLOOKUP($A297,'K-NETT'!$A$1:$AF$37898,26,FALSE),VLOOKUP($A297,'K-Wallet'!$A$1:$M$5000,0,FALSE)),"NOT VALID")</f>
        <v>1254650</v>
      </c>
      <c r="Z297">
        <f>IFERROR(IFERROR(VLOOKUP($A297,'K-NETT'!$A$1:$AF$37898,30,FALSE),VLOOKUP($A297,'K-Wallet'!$A$1:$M$5000,11,FALSE)),"NOT VALID")</f>
        <v>0</v>
      </c>
      <c r="AA297" s="31">
        <f t="shared" si="8"/>
        <v>0</v>
      </c>
    </row>
    <row r="298" spans="1:27" x14ac:dyDescent="0.25">
      <c r="A298" t="str">
        <f t="shared" si="9"/>
        <v>1350598579</v>
      </c>
      <c r="B298">
        <v>289</v>
      </c>
      <c r="C298">
        <v>1350598579</v>
      </c>
      <c r="D298" t="s">
        <v>42</v>
      </c>
      <c r="E298" t="s">
        <v>43</v>
      </c>
      <c r="F298">
        <v>176650</v>
      </c>
      <c r="G298" s="2">
        <v>44109</v>
      </c>
      <c r="H298" s="3">
        <v>0.74563657407407413</v>
      </c>
      <c r="I298" t="s">
        <v>44</v>
      </c>
      <c r="J298">
        <v>-81076054401</v>
      </c>
      <c r="K298" s="4" t="s">
        <v>101</v>
      </c>
      <c r="N298" t="str">
        <f>IFERROR(IFERROR(VLOOKUP($A298,'K-NETT'!$A$1:$AF$37898,1,FALSE),VLOOKUP($A298,'K-Wallet'!$A$1:$M$5000,1,FALSE)),"NOT VALID")</f>
        <v>1350598579</v>
      </c>
      <c r="O298" t="str">
        <f>IFERROR(IFERROR(VLOOKUP($A298,'K-NETT'!$A$1:$AF$37898,11,FALSE),VLOOKUP($A298,'K-Wallet'!$A$1:$M$5000,0,FALSE)),"NOT VALID")</f>
        <v>CNE2010003414</v>
      </c>
      <c r="P298" t="str">
        <f>IFERROR(IFERROR(VLOOKUP($A298,'K-NETT'!$A$1:$AF$37898,14,FALSE),VLOOKUP($A298,'K-Wallet'!$A$1:$M$5000,8,FALSE)),"NOT VALID")</f>
        <v>EID678694</v>
      </c>
      <c r="Q298" t="str">
        <f>IFERROR(IFERROR(VLOOKUP($A298,'K-NETT'!$A$1:$AF$37898,15,FALSE),VLOOKUP($A298,'K-Wallet'!$A$1:$M$5000,9,FALSE)),"NOT VALID")</f>
        <v>HERRY DHARMAWAN</v>
      </c>
      <c r="R298">
        <f>IFERROR(IFERROR(VLOOKUP($A298,'K-NETT'!$A$1:$AF$37898,16,FALSE),VLOOKUP($A298,'K-Wallet'!$A$1:$M$5000,0,FALSE)),"NOT VALID")</f>
        <v>160000</v>
      </c>
      <c r="S298">
        <f>IFERROR(IFERROR(VLOOKUP($A298,'K-NETT'!$A$1:$AF$37898,17,FALSE),VLOOKUP($A298,'K-Wallet'!$A$1:$M$5000,0,FALSE)),"NOT VALID")</f>
        <v>6650</v>
      </c>
      <c r="T298">
        <f>IFERROR(IFERROR(VLOOKUP($A298,'K-NETT'!$A$1:$AF$37898,18,FALSE),VLOOKUP($A298,'K-Wallet'!$A$1:$M$5000,0,FALSE)),"NOT VALID")</f>
        <v>10000</v>
      </c>
      <c r="U298">
        <f>IFERROR(IFERROR(VLOOKUP($A298,'K-NETT'!$A$1:$AF$37898,19,FALSE),VLOOKUP($A298,'K-Wallet'!$A$1:$M$5000,0,FALSE)),"NOT VALID")</f>
        <v>0</v>
      </c>
      <c r="V298">
        <f>IFERROR(IFERROR(VLOOKUP($A298,'K-NETT'!$A$1:$AF$37898,20,FALSE),VLOOKUP($A298,'K-Wallet'!$A$1:$M$5000,0,FALSE)),"NOT VALID")</f>
        <v>0</v>
      </c>
      <c r="W298">
        <f>IFERROR(IFERROR(VLOOKUP($A298,'K-NETT'!$A$1:$AF$37898,22,FALSE),VLOOKUP($A298,'K-Wallet'!$A$1:$M$5000,0,FALSE)),"NOT VALID")</f>
        <v>0</v>
      </c>
      <c r="X298">
        <f>IFERROR(IFERROR(VLOOKUP($A298,'K-NETT'!$A$1:$AF$37898,23,FALSE),VLOOKUP($A298,'K-Wallet'!$A$1:$M$5000,0,FALSE)),"NOT VALID")</f>
        <v>0</v>
      </c>
      <c r="Y298">
        <f>IFERROR(IFERROR(VLOOKUP($A298,'K-NETT'!$A$1:$AF$37898,26,FALSE),VLOOKUP($A298,'K-Wallet'!$A$1:$M$5000,0,FALSE)),"NOT VALID")</f>
        <v>176650</v>
      </c>
      <c r="Z298">
        <f>IFERROR(IFERROR(VLOOKUP($A298,'K-NETT'!$A$1:$AF$37898,30,FALSE),VLOOKUP($A298,'K-Wallet'!$A$1:$M$5000,11,FALSE)),"NOT VALID")</f>
        <v>0</v>
      </c>
      <c r="AA298" s="31">
        <f t="shared" si="8"/>
        <v>0</v>
      </c>
    </row>
    <row r="299" spans="1:27" x14ac:dyDescent="0.25">
      <c r="A299" t="str">
        <f t="shared" si="9"/>
        <v>1162698484</v>
      </c>
      <c r="B299">
        <v>290</v>
      </c>
      <c r="C299">
        <v>1162698484</v>
      </c>
      <c r="D299" t="s">
        <v>42</v>
      </c>
      <c r="E299" t="s">
        <v>43</v>
      </c>
      <c r="F299">
        <v>668650</v>
      </c>
      <c r="G299" s="2">
        <v>44109</v>
      </c>
      <c r="H299" s="3">
        <v>0.75890046296296287</v>
      </c>
      <c r="I299" t="s">
        <v>46</v>
      </c>
      <c r="J299">
        <v>-81081654101</v>
      </c>
      <c r="K299" s="4" t="s">
        <v>101</v>
      </c>
      <c r="N299" t="str">
        <f>IFERROR(IFERROR(VLOOKUP($A299,'K-NETT'!$A$1:$AF$37898,1,FALSE),VLOOKUP($A299,'K-Wallet'!$A$1:$M$5000,1,FALSE)),"NOT VALID")</f>
        <v>1162698484</v>
      </c>
      <c r="O299" t="str">
        <f>IFERROR(IFERROR(VLOOKUP($A299,'K-NETT'!$A$1:$AF$37898,11,FALSE),VLOOKUP($A299,'K-Wallet'!$A$1:$M$5000,0,FALSE)),"NOT VALID")</f>
        <v>CNE2010003432</v>
      </c>
      <c r="P299" t="str">
        <f>IFERROR(IFERROR(VLOOKUP($A299,'K-NETT'!$A$1:$AF$37898,14,FALSE),VLOOKUP($A299,'K-Wallet'!$A$1:$M$5000,8,FALSE)),"NOT VALID")</f>
        <v>IDSPACA16990</v>
      </c>
      <c r="Q299" t="str">
        <f>IFERROR(IFERROR(VLOOKUP($A299,'K-NETT'!$A$1:$AF$37898,15,FALSE),VLOOKUP($A299,'K-Wallet'!$A$1:$M$5000,9,FALSE)),"NOT VALID")</f>
        <v>IMRON RASYADI</v>
      </c>
      <c r="R299">
        <f>IFERROR(IFERROR(VLOOKUP($A299,'K-NETT'!$A$1:$AF$37898,16,FALSE),VLOOKUP($A299,'K-Wallet'!$A$1:$M$5000,0,FALSE)),"NOT VALID")</f>
        <v>620000</v>
      </c>
      <c r="S299">
        <f>IFERROR(IFERROR(VLOOKUP($A299,'K-NETT'!$A$1:$AF$37898,17,FALSE),VLOOKUP($A299,'K-Wallet'!$A$1:$M$5000,0,FALSE)),"NOT VALID")</f>
        <v>6650</v>
      </c>
      <c r="T299">
        <f>IFERROR(IFERROR(VLOOKUP($A299,'K-NETT'!$A$1:$AF$37898,18,FALSE),VLOOKUP($A299,'K-Wallet'!$A$1:$M$5000,0,FALSE)),"NOT VALID")</f>
        <v>42000</v>
      </c>
      <c r="U299">
        <f>IFERROR(IFERROR(VLOOKUP($A299,'K-NETT'!$A$1:$AF$37898,19,FALSE),VLOOKUP($A299,'K-Wallet'!$A$1:$M$5000,0,FALSE)),"NOT VALID")</f>
        <v>0</v>
      </c>
      <c r="V299">
        <f>IFERROR(IFERROR(VLOOKUP($A299,'K-NETT'!$A$1:$AF$37898,20,FALSE),VLOOKUP($A299,'K-Wallet'!$A$1:$M$5000,0,FALSE)),"NOT VALID")</f>
        <v>0</v>
      </c>
      <c r="W299">
        <f>IFERROR(IFERROR(VLOOKUP($A299,'K-NETT'!$A$1:$AF$37898,22,FALSE),VLOOKUP($A299,'K-Wallet'!$A$1:$M$5000,0,FALSE)),"NOT VALID")</f>
        <v>0</v>
      </c>
      <c r="X299">
        <f>IFERROR(IFERROR(VLOOKUP($A299,'K-NETT'!$A$1:$AF$37898,23,FALSE),VLOOKUP($A299,'K-Wallet'!$A$1:$M$5000,0,FALSE)),"NOT VALID")</f>
        <v>0</v>
      </c>
      <c r="Y299">
        <f>IFERROR(IFERROR(VLOOKUP($A299,'K-NETT'!$A$1:$AF$37898,26,FALSE),VLOOKUP($A299,'K-Wallet'!$A$1:$M$5000,0,FALSE)),"NOT VALID")</f>
        <v>668650</v>
      </c>
      <c r="Z299">
        <f>IFERROR(IFERROR(VLOOKUP($A299,'K-NETT'!$A$1:$AF$37898,30,FALSE),VLOOKUP($A299,'K-Wallet'!$A$1:$M$5000,11,FALSE)),"NOT VALID")</f>
        <v>0</v>
      </c>
      <c r="AA299" s="31">
        <f t="shared" si="8"/>
        <v>0</v>
      </c>
    </row>
    <row r="300" spans="1:27" x14ac:dyDescent="0.25">
      <c r="A300" t="str">
        <f t="shared" si="9"/>
        <v>1182698027</v>
      </c>
      <c r="B300">
        <v>291</v>
      </c>
      <c r="C300">
        <v>1182698027</v>
      </c>
      <c r="D300" t="s">
        <v>42</v>
      </c>
      <c r="E300" t="s">
        <v>43</v>
      </c>
      <c r="F300">
        <v>666650</v>
      </c>
      <c r="G300" s="2">
        <v>44109</v>
      </c>
      <c r="H300" s="3">
        <v>0.75906250000000008</v>
      </c>
      <c r="I300" t="s">
        <v>44</v>
      </c>
      <c r="J300">
        <v>-81081685901</v>
      </c>
      <c r="K300" s="4" t="s">
        <v>101</v>
      </c>
      <c r="N300" t="str">
        <f>IFERROR(IFERROR(VLOOKUP($A300,'K-NETT'!$A$1:$AF$37898,1,FALSE),VLOOKUP($A300,'K-Wallet'!$A$1:$M$5000,1,FALSE)),"NOT VALID")</f>
        <v>1182698027</v>
      </c>
      <c r="O300" t="str">
        <f>IFERROR(IFERROR(VLOOKUP($A300,'K-NETT'!$A$1:$AF$37898,11,FALSE),VLOOKUP($A300,'K-Wallet'!$A$1:$M$5000,0,FALSE)),"NOT VALID")</f>
        <v>CNE2010003433</v>
      </c>
      <c r="P300" t="str">
        <f>IFERROR(IFERROR(VLOOKUP($A300,'K-NETT'!$A$1:$AF$37898,14,FALSE),VLOOKUP($A300,'K-Wallet'!$A$1:$M$5000,8,FALSE)),"NOT VALID")</f>
        <v>IDKHID001049</v>
      </c>
      <c r="Q300" t="str">
        <f>IFERROR(IFERROR(VLOOKUP($A300,'K-NETT'!$A$1:$AF$37898,15,FALSE),VLOOKUP($A300,'K-Wallet'!$A$1:$M$5000,9,FALSE)),"NOT VALID")</f>
        <v>ANANG HAMRI</v>
      </c>
      <c r="R300">
        <f>IFERROR(IFERROR(VLOOKUP($A300,'K-NETT'!$A$1:$AF$37898,16,FALSE),VLOOKUP($A300,'K-Wallet'!$A$1:$M$5000,0,FALSE)),"NOT VALID")</f>
        <v>660000</v>
      </c>
      <c r="S300">
        <f>IFERROR(IFERROR(VLOOKUP($A300,'K-NETT'!$A$1:$AF$37898,17,FALSE),VLOOKUP($A300,'K-Wallet'!$A$1:$M$5000,0,FALSE)),"NOT VALID")</f>
        <v>6650</v>
      </c>
      <c r="T300">
        <f>IFERROR(IFERROR(VLOOKUP($A300,'K-NETT'!$A$1:$AF$37898,18,FALSE),VLOOKUP($A300,'K-Wallet'!$A$1:$M$5000,0,FALSE)),"NOT VALID")</f>
        <v>0</v>
      </c>
      <c r="U300">
        <f>IFERROR(IFERROR(VLOOKUP($A300,'K-NETT'!$A$1:$AF$37898,19,FALSE),VLOOKUP($A300,'K-Wallet'!$A$1:$M$5000,0,FALSE)),"NOT VALID")</f>
        <v>0</v>
      </c>
      <c r="V300">
        <f>IFERROR(IFERROR(VLOOKUP($A300,'K-NETT'!$A$1:$AF$37898,20,FALSE),VLOOKUP($A300,'K-Wallet'!$A$1:$M$5000,0,FALSE)),"NOT VALID")</f>
        <v>0</v>
      </c>
      <c r="W300">
        <f>IFERROR(IFERROR(VLOOKUP($A300,'K-NETT'!$A$1:$AF$37898,22,FALSE),VLOOKUP($A300,'K-Wallet'!$A$1:$M$5000,0,FALSE)),"NOT VALID")</f>
        <v>0</v>
      </c>
      <c r="X300">
        <f>IFERROR(IFERROR(VLOOKUP($A300,'K-NETT'!$A$1:$AF$37898,23,FALSE),VLOOKUP($A300,'K-Wallet'!$A$1:$M$5000,0,FALSE)),"NOT VALID")</f>
        <v>0</v>
      </c>
      <c r="Y300">
        <f>IFERROR(IFERROR(VLOOKUP($A300,'K-NETT'!$A$1:$AF$37898,26,FALSE),VLOOKUP($A300,'K-Wallet'!$A$1:$M$5000,0,FALSE)),"NOT VALID")</f>
        <v>666650</v>
      </c>
      <c r="Z300">
        <f>IFERROR(IFERROR(VLOOKUP($A300,'K-NETT'!$A$1:$AF$37898,30,FALSE),VLOOKUP($A300,'K-Wallet'!$A$1:$M$5000,11,FALSE)),"NOT VALID")</f>
        <v>0</v>
      </c>
      <c r="AA300" s="31">
        <f t="shared" si="8"/>
        <v>0</v>
      </c>
    </row>
    <row r="301" spans="1:27" x14ac:dyDescent="0.25">
      <c r="A301" t="str">
        <f t="shared" si="9"/>
        <v>1144698620</v>
      </c>
      <c r="B301">
        <v>292</v>
      </c>
      <c r="C301">
        <v>1144698620</v>
      </c>
      <c r="D301" t="s">
        <v>42</v>
      </c>
      <c r="E301" t="s">
        <v>43</v>
      </c>
      <c r="F301">
        <v>995650</v>
      </c>
      <c r="G301" s="2">
        <v>44109</v>
      </c>
      <c r="H301" s="3">
        <v>0.76203703703703696</v>
      </c>
      <c r="I301" t="s">
        <v>44</v>
      </c>
      <c r="J301">
        <v>-81082996401</v>
      </c>
      <c r="K301" s="4" t="s">
        <v>101</v>
      </c>
      <c r="N301" t="str">
        <f>IFERROR(IFERROR(VLOOKUP($A301,'K-NETT'!$A$1:$AF$37898,1,FALSE),VLOOKUP($A301,'K-Wallet'!$A$1:$M$5000,1,FALSE)),"NOT VALID")</f>
        <v>1144698620</v>
      </c>
      <c r="O301" t="str">
        <f>IFERROR(IFERROR(VLOOKUP($A301,'K-NETT'!$A$1:$AF$37898,11,FALSE),VLOOKUP($A301,'K-Wallet'!$A$1:$M$5000,0,FALSE)),"NOT VALID")</f>
        <v>CNE2010003436</v>
      </c>
      <c r="P301" t="str">
        <f>IFERROR(IFERROR(VLOOKUP($A301,'K-NETT'!$A$1:$AF$37898,14,FALSE),VLOOKUP($A301,'K-Wallet'!$A$1:$M$5000,8,FALSE)),"NOT VALID")</f>
        <v>IDSACJA11255</v>
      </c>
      <c r="Q301" t="str">
        <f>IFERROR(IFERROR(VLOOKUP($A301,'K-NETT'!$A$1:$AF$37898,15,FALSE),VLOOKUP($A301,'K-Wallet'!$A$1:$M$5000,9,FALSE)),"NOT VALID")</f>
        <v>HARIATI MARPAUNG</v>
      </c>
      <c r="R301">
        <f>IFERROR(IFERROR(VLOOKUP($A301,'K-NETT'!$A$1:$AF$37898,16,FALSE),VLOOKUP($A301,'K-Wallet'!$A$1:$M$5000,0,FALSE)),"NOT VALID")</f>
        <v>950000</v>
      </c>
      <c r="S301">
        <f>IFERROR(IFERROR(VLOOKUP($A301,'K-NETT'!$A$1:$AF$37898,17,FALSE),VLOOKUP($A301,'K-Wallet'!$A$1:$M$5000,0,FALSE)),"NOT VALID")</f>
        <v>6650</v>
      </c>
      <c r="T301">
        <f>IFERROR(IFERROR(VLOOKUP($A301,'K-NETT'!$A$1:$AF$37898,18,FALSE),VLOOKUP($A301,'K-Wallet'!$A$1:$M$5000,0,FALSE)),"NOT VALID")</f>
        <v>39000</v>
      </c>
      <c r="U301">
        <f>IFERROR(IFERROR(VLOOKUP($A301,'K-NETT'!$A$1:$AF$37898,19,FALSE),VLOOKUP($A301,'K-Wallet'!$A$1:$M$5000,0,FALSE)),"NOT VALID")</f>
        <v>0</v>
      </c>
      <c r="V301">
        <f>IFERROR(IFERROR(VLOOKUP($A301,'K-NETT'!$A$1:$AF$37898,20,FALSE),VLOOKUP($A301,'K-Wallet'!$A$1:$M$5000,0,FALSE)),"NOT VALID")</f>
        <v>0</v>
      </c>
      <c r="W301">
        <f>IFERROR(IFERROR(VLOOKUP($A301,'K-NETT'!$A$1:$AF$37898,22,FALSE),VLOOKUP($A301,'K-Wallet'!$A$1:$M$5000,0,FALSE)),"NOT VALID")</f>
        <v>0</v>
      </c>
      <c r="X301">
        <f>IFERROR(IFERROR(VLOOKUP($A301,'K-NETT'!$A$1:$AF$37898,23,FALSE),VLOOKUP($A301,'K-Wallet'!$A$1:$M$5000,0,FALSE)),"NOT VALID")</f>
        <v>0</v>
      </c>
      <c r="Y301">
        <f>IFERROR(IFERROR(VLOOKUP($A301,'K-NETT'!$A$1:$AF$37898,26,FALSE),VLOOKUP($A301,'K-Wallet'!$A$1:$M$5000,0,FALSE)),"NOT VALID")</f>
        <v>995650</v>
      </c>
      <c r="Z301">
        <f>IFERROR(IFERROR(VLOOKUP($A301,'K-NETT'!$A$1:$AF$37898,30,FALSE),VLOOKUP($A301,'K-Wallet'!$A$1:$M$5000,11,FALSE)),"NOT VALID")</f>
        <v>0</v>
      </c>
      <c r="AA301" s="31">
        <f t="shared" si="8"/>
        <v>0</v>
      </c>
    </row>
    <row r="302" spans="1:27" x14ac:dyDescent="0.25">
      <c r="A302" t="str">
        <f t="shared" si="9"/>
        <v>1350798619</v>
      </c>
      <c r="B302">
        <v>293</v>
      </c>
      <c r="C302">
        <v>1350798619</v>
      </c>
      <c r="D302" t="s">
        <v>42</v>
      </c>
      <c r="E302" t="s">
        <v>43</v>
      </c>
      <c r="F302">
        <v>56650</v>
      </c>
      <c r="G302" s="2">
        <v>44109</v>
      </c>
      <c r="H302" s="3">
        <v>0.76827546296296301</v>
      </c>
      <c r="I302" t="s">
        <v>44</v>
      </c>
      <c r="J302">
        <v>-81085958401</v>
      </c>
      <c r="K302" s="4" t="s">
        <v>101</v>
      </c>
      <c r="N302" t="str">
        <f>IFERROR(IFERROR(VLOOKUP($A302,'K-NETT'!$A$1:$AF$37898,1,FALSE),VLOOKUP($A302,'K-Wallet'!$A$1:$M$5000,1,FALSE)),"NOT VALID")</f>
        <v>1350798619</v>
      </c>
      <c r="O302" t="str">
        <f>IFERROR(IFERROR(VLOOKUP($A302,'K-NETT'!$A$1:$AF$37898,11,FALSE),VLOOKUP($A302,'K-Wallet'!$A$1:$M$5000,0,FALSE)),"NOT VALID")</f>
        <v>MME2010003437</v>
      </c>
      <c r="P302" t="str">
        <f>IFERROR(IFERROR(VLOOKUP($A302,'K-NETT'!$A$1:$AF$37898,14,FALSE),VLOOKUP($A302,'K-Wallet'!$A$1:$M$5000,8,FALSE)),"NOT VALID")</f>
        <v>IDJRAAA19963</v>
      </c>
      <c r="Q302" t="str">
        <f>IFERROR(IFERROR(VLOOKUP($A302,'K-NETT'!$A$1:$AF$37898,15,FALSE),VLOOKUP($A302,'K-Wallet'!$A$1:$M$5000,9,FALSE)),"NOT VALID")</f>
        <v>RICHARD WIJAYA GUNAWAN</v>
      </c>
      <c r="R302">
        <f>IFERROR(IFERROR(VLOOKUP($A302,'K-NETT'!$A$1:$AF$37898,16,FALSE),VLOOKUP($A302,'K-Wallet'!$A$1:$M$5000,0,FALSE)),"NOT VALID")</f>
        <v>50000</v>
      </c>
      <c r="S302">
        <f>IFERROR(IFERROR(VLOOKUP($A302,'K-NETT'!$A$1:$AF$37898,17,FALSE),VLOOKUP($A302,'K-Wallet'!$A$1:$M$5000,0,FALSE)),"NOT VALID")</f>
        <v>6650</v>
      </c>
      <c r="T302">
        <f>IFERROR(IFERROR(VLOOKUP($A302,'K-NETT'!$A$1:$AF$37898,18,FALSE),VLOOKUP($A302,'K-Wallet'!$A$1:$M$5000,0,FALSE)),"NOT VALID")</f>
        <v>0</v>
      </c>
      <c r="U302">
        <f>IFERROR(IFERROR(VLOOKUP($A302,'K-NETT'!$A$1:$AF$37898,19,FALSE),VLOOKUP($A302,'K-Wallet'!$A$1:$M$5000,0,FALSE)),"NOT VALID")</f>
        <v>0</v>
      </c>
      <c r="V302">
        <f>IFERROR(IFERROR(VLOOKUP($A302,'K-NETT'!$A$1:$AF$37898,20,FALSE),VLOOKUP($A302,'K-Wallet'!$A$1:$M$5000,0,FALSE)),"NOT VALID")</f>
        <v>0</v>
      </c>
      <c r="W302">
        <f>IFERROR(IFERROR(VLOOKUP($A302,'K-NETT'!$A$1:$AF$37898,22,FALSE),VLOOKUP($A302,'K-Wallet'!$A$1:$M$5000,0,FALSE)),"NOT VALID")</f>
        <v>0</v>
      </c>
      <c r="X302">
        <f>IFERROR(IFERROR(VLOOKUP($A302,'K-NETT'!$A$1:$AF$37898,23,FALSE),VLOOKUP($A302,'K-Wallet'!$A$1:$M$5000,0,FALSE)),"NOT VALID")</f>
        <v>0</v>
      </c>
      <c r="Y302">
        <f>IFERROR(IFERROR(VLOOKUP($A302,'K-NETT'!$A$1:$AF$37898,26,FALSE),VLOOKUP($A302,'K-Wallet'!$A$1:$M$5000,0,FALSE)),"NOT VALID")</f>
        <v>56650</v>
      </c>
      <c r="Z302">
        <f>IFERROR(IFERROR(VLOOKUP($A302,'K-NETT'!$A$1:$AF$37898,30,FALSE),VLOOKUP($A302,'K-Wallet'!$A$1:$M$5000,11,FALSE)),"NOT VALID")</f>
        <v>0</v>
      </c>
      <c r="AA302" s="31">
        <f t="shared" si="8"/>
        <v>0</v>
      </c>
    </row>
    <row r="303" spans="1:27" x14ac:dyDescent="0.25">
      <c r="A303" t="str">
        <f t="shared" si="9"/>
        <v>1103798081</v>
      </c>
      <c r="B303">
        <v>294</v>
      </c>
      <c r="C303">
        <v>1103798081</v>
      </c>
      <c r="D303" t="s">
        <v>42</v>
      </c>
      <c r="E303" t="s">
        <v>43</v>
      </c>
      <c r="F303">
        <v>254650</v>
      </c>
      <c r="G303" s="2">
        <v>44109</v>
      </c>
      <c r="H303" s="3">
        <v>0.77057870370370374</v>
      </c>
      <c r="I303" t="s">
        <v>46</v>
      </c>
      <c r="J303">
        <v>-81086968601</v>
      </c>
      <c r="K303" s="4" t="s">
        <v>101</v>
      </c>
      <c r="N303" t="str">
        <f>IFERROR(IFERROR(VLOOKUP($A303,'K-NETT'!$A$1:$AF$37898,1,FALSE),VLOOKUP($A303,'K-Wallet'!$A$1:$M$5000,1,FALSE)),"NOT VALID")</f>
        <v>1103798081</v>
      </c>
      <c r="O303" t="str">
        <f>IFERROR(IFERROR(VLOOKUP($A303,'K-NETT'!$A$1:$AF$37898,11,FALSE),VLOOKUP($A303,'K-Wallet'!$A$1:$M$5000,0,FALSE)),"NOT VALID")</f>
        <v>CNE2010003440</v>
      </c>
      <c r="P303" t="str">
        <f>IFERROR(IFERROR(VLOOKUP($A303,'K-NETT'!$A$1:$AF$37898,14,FALSE),VLOOKUP($A303,'K-Wallet'!$A$1:$M$5000,8,FALSE)),"NOT VALID")</f>
        <v>IDSPACA16990</v>
      </c>
      <c r="Q303" t="str">
        <f>IFERROR(IFERROR(VLOOKUP($A303,'K-NETT'!$A$1:$AF$37898,15,FALSE),VLOOKUP($A303,'K-Wallet'!$A$1:$M$5000,9,FALSE)),"NOT VALID")</f>
        <v>IMRON RASYADI</v>
      </c>
      <c r="R303">
        <f>IFERROR(IFERROR(VLOOKUP($A303,'K-NETT'!$A$1:$AF$37898,16,FALSE),VLOOKUP($A303,'K-Wallet'!$A$1:$M$5000,0,FALSE)),"NOT VALID")</f>
        <v>240000</v>
      </c>
      <c r="S303">
        <f>IFERROR(IFERROR(VLOOKUP($A303,'K-NETT'!$A$1:$AF$37898,17,FALSE),VLOOKUP($A303,'K-Wallet'!$A$1:$M$5000,0,FALSE)),"NOT VALID")</f>
        <v>6650</v>
      </c>
      <c r="T303">
        <f>IFERROR(IFERROR(VLOOKUP($A303,'K-NETT'!$A$1:$AF$37898,18,FALSE),VLOOKUP($A303,'K-Wallet'!$A$1:$M$5000,0,FALSE)),"NOT VALID")</f>
        <v>8000</v>
      </c>
      <c r="U303">
        <f>IFERROR(IFERROR(VLOOKUP($A303,'K-NETT'!$A$1:$AF$37898,19,FALSE),VLOOKUP($A303,'K-Wallet'!$A$1:$M$5000,0,FALSE)),"NOT VALID")</f>
        <v>0</v>
      </c>
      <c r="V303">
        <f>IFERROR(IFERROR(VLOOKUP($A303,'K-NETT'!$A$1:$AF$37898,20,FALSE),VLOOKUP($A303,'K-Wallet'!$A$1:$M$5000,0,FALSE)),"NOT VALID")</f>
        <v>0</v>
      </c>
      <c r="W303">
        <f>IFERROR(IFERROR(VLOOKUP($A303,'K-NETT'!$A$1:$AF$37898,22,FALSE),VLOOKUP($A303,'K-Wallet'!$A$1:$M$5000,0,FALSE)),"NOT VALID")</f>
        <v>0</v>
      </c>
      <c r="X303">
        <f>IFERROR(IFERROR(VLOOKUP($A303,'K-NETT'!$A$1:$AF$37898,23,FALSE),VLOOKUP($A303,'K-Wallet'!$A$1:$M$5000,0,FALSE)),"NOT VALID")</f>
        <v>0</v>
      </c>
      <c r="Y303">
        <f>IFERROR(IFERROR(VLOOKUP($A303,'K-NETT'!$A$1:$AF$37898,26,FALSE),VLOOKUP($A303,'K-Wallet'!$A$1:$M$5000,0,FALSE)),"NOT VALID")</f>
        <v>254650</v>
      </c>
      <c r="Z303">
        <f>IFERROR(IFERROR(VLOOKUP($A303,'K-NETT'!$A$1:$AF$37898,30,FALSE),VLOOKUP($A303,'K-Wallet'!$A$1:$M$5000,11,FALSE)),"NOT VALID")</f>
        <v>0</v>
      </c>
      <c r="AA303" s="31">
        <f t="shared" si="8"/>
        <v>0</v>
      </c>
    </row>
    <row r="304" spans="1:27" x14ac:dyDescent="0.25">
      <c r="A304" t="str">
        <f t="shared" si="9"/>
        <v>1728798200</v>
      </c>
      <c r="B304">
        <v>295</v>
      </c>
      <c r="C304">
        <v>1728798200</v>
      </c>
      <c r="D304" t="s">
        <v>42</v>
      </c>
      <c r="E304" t="s">
        <v>43</v>
      </c>
      <c r="F304">
        <v>966650</v>
      </c>
      <c r="G304" s="2">
        <v>44109</v>
      </c>
      <c r="H304" s="3">
        <v>0.77649305555555559</v>
      </c>
      <c r="I304" t="s">
        <v>44</v>
      </c>
      <c r="J304">
        <v>-81089764801</v>
      </c>
      <c r="K304" s="4" t="s">
        <v>101</v>
      </c>
      <c r="N304" t="str">
        <f>IFERROR(IFERROR(VLOOKUP($A304,'K-NETT'!$A$1:$AF$37898,1,FALSE),VLOOKUP($A304,'K-Wallet'!$A$1:$M$5000,1,FALSE)),"NOT VALID")</f>
        <v>1728798200</v>
      </c>
      <c r="O304" t="str">
        <f>IFERROR(IFERROR(VLOOKUP($A304,'K-NETT'!$A$1:$AF$37898,11,FALSE),VLOOKUP($A304,'K-Wallet'!$A$1:$M$5000,0,FALSE)),"NOT VALID")</f>
        <v>CNE2010003447</v>
      </c>
      <c r="P304" t="str">
        <f>IFERROR(IFERROR(VLOOKUP($A304,'K-NETT'!$A$1:$AF$37898,14,FALSE),VLOOKUP($A304,'K-Wallet'!$A$1:$M$5000,8,FALSE)),"NOT VALID")</f>
        <v>IDBNAFA12083</v>
      </c>
      <c r="Q304" t="str">
        <f>IFERROR(IFERROR(VLOOKUP($A304,'K-NETT'!$A$1:$AF$37898,15,FALSE),VLOOKUP($A304,'K-Wallet'!$A$1:$M$5000,9,FALSE)),"NOT VALID")</f>
        <v>EYAL NURHAYATI</v>
      </c>
      <c r="R304">
        <f>IFERROR(IFERROR(VLOOKUP($A304,'K-NETT'!$A$1:$AF$37898,16,FALSE),VLOOKUP($A304,'K-Wallet'!$A$1:$M$5000,0,FALSE)),"NOT VALID")</f>
        <v>950000</v>
      </c>
      <c r="S304">
        <f>IFERROR(IFERROR(VLOOKUP($A304,'K-NETT'!$A$1:$AF$37898,17,FALSE),VLOOKUP($A304,'K-Wallet'!$A$1:$M$5000,0,FALSE)),"NOT VALID")</f>
        <v>6650</v>
      </c>
      <c r="T304">
        <f>IFERROR(IFERROR(VLOOKUP($A304,'K-NETT'!$A$1:$AF$37898,18,FALSE),VLOOKUP($A304,'K-Wallet'!$A$1:$M$5000,0,FALSE)),"NOT VALID")</f>
        <v>10000</v>
      </c>
      <c r="U304">
        <f>IFERROR(IFERROR(VLOOKUP($A304,'K-NETT'!$A$1:$AF$37898,19,FALSE),VLOOKUP($A304,'K-Wallet'!$A$1:$M$5000,0,FALSE)),"NOT VALID")</f>
        <v>0</v>
      </c>
      <c r="V304">
        <f>IFERROR(IFERROR(VLOOKUP($A304,'K-NETT'!$A$1:$AF$37898,20,FALSE),VLOOKUP($A304,'K-Wallet'!$A$1:$M$5000,0,FALSE)),"NOT VALID")</f>
        <v>0</v>
      </c>
      <c r="W304">
        <f>IFERROR(IFERROR(VLOOKUP($A304,'K-NETT'!$A$1:$AF$37898,22,FALSE),VLOOKUP($A304,'K-Wallet'!$A$1:$M$5000,0,FALSE)),"NOT VALID")</f>
        <v>0</v>
      </c>
      <c r="X304">
        <f>IFERROR(IFERROR(VLOOKUP($A304,'K-NETT'!$A$1:$AF$37898,23,FALSE),VLOOKUP($A304,'K-Wallet'!$A$1:$M$5000,0,FALSE)),"NOT VALID")</f>
        <v>0</v>
      </c>
      <c r="Y304">
        <f>IFERROR(IFERROR(VLOOKUP($A304,'K-NETT'!$A$1:$AF$37898,26,FALSE),VLOOKUP($A304,'K-Wallet'!$A$1:$M$5000,0,FALSE)),"NOT VALID")</f>
        <v>966650</v>
      </c>
      <c r="Z304">
        <f>IFERROR(IFERROR(VLOOKUP($A304,'K-NETT'!$A$1:$AF$37898,30,FALSE),VLOOKUP($A304,'K-Wallet'!$A$1:$M$5000,11,FALSE)),"NOT VALID")</f>
        <v>0</v>
      </c>
      <c r="AA304" s="31">
        <f t="shared" si="8"/>
        <v>0</v>
      </c>
    </row>
    <row r="305" spans="1:27" x14ac:dyDescent="0.25">
      <c r="A305" t="str">
        <f t="shared" si="9"/>
        <v>1071898634</v>
      </c>
      <c r="B305">
        <v>296</v>
      </c>
      <c r="C305">
        <v>1071898634</v>
      </c>
      <c r="D305" t="s">
        <v>42</v>
      </c>
      <c r="E305" t="s">
        <v>43</v>
      </c>
      <c r="F305">
        <v>984650</v>
      </c>
      <c r="G305" s="2">
        <v>44109</v>
      </c>
      <c r="H305" s="3">
        <v>0.78050925925925929</v>
      </c>
      <c r="I305" t="s">
        <v>44</v>
      </c>
      <c r="J305">
        <v>-81091686601</v>
      </c>
      <c r="K305" s="4" t="s">
        <v>101</v>
      </c>
      <c r="N305" t="str">
        <f>IFERROR(IFERROR(VLOOKUP($A305,'K-NETT'!$A$1:$AF$37898,1,FALSE),VLOOKUP($A305,'K-Wallet'!$A$1:$M$5000,1,FALSE)),"NOT VALID")</f>
        <v>1071898634</v>
      </c>
      <c r="O305" t="str">
        <f>IFERROR(IFERROR(VLOOKUP($A305,'K-NETT'!$A$1:$AF$37898,11,FALSE),VLOOKUP($A305,'K-Wallet'!$A$1:$M$5000,0,FALSE)),"NOT VALID")</f>
        <v>CNE2010003449</v>
      </c>
      <c r="P305" t="str">
        <f>IFERROR(IFERROR(VLOOKUP($A305,'K-NETT'!$A$1:$AF$37898,14,FALSE),VLOOKUP($A305,'K-Wallet'!$A$1:$M$5000,8,FALSE)),"NOT VALID")</f>
        <v>IDSPAAB11886</v>
      </c>
      <c r="Q305" t="str">
        <f>IFERROR(IFERROR(VLOOKUP($A305,'K-NETT'!$A$1:$AF$37898,15,FALSE),VLOOKUP($A305,'K-Wallet'!$A$1:$M$5000,9,FALSE)),"NOT VALID")</f>
        <v>DEA ARDIANA</v>
      </c>
      <c r="R305">
        <f>IFERROR(IFERROR(VLOOKUP($A305,'K-NETT'!$A$1:$AF$37898,16,FALSE),VLOOKUP($A305,'K-Wallet'!$A$1:$M$5000,0,FALSE)),"NOT VALID")</f>
        <v>950000</v>
      </c>
      <c r="S305">
        <f>IFERROR(IFERROR(VLOOKUP($A305,'K-NETT'!$A$1:$AF$37898,17,FALSE),VLOOKUP($A305,'K-Wallet'!$A$1:$M$5000,0,FALSE)),"NOT VALID")</f>
        <v>6650</v>
      </c>
      <c r="T305">
        <f>IFERROR(IFERROR(VLOOKUP($A305,'K-NETT'!$A$1:$AF$37898,18,FALSE),VLOOKUP($A305,'K-Wallet'!$A$1:$M$5000,0,FALSE)),"NOT VALID")</f>
        <v>28000</v>
      </c>
      <c r="U305">
        <f>IFERROR(IFERROR(VLOOKUP($A305,'K-NETT'!$A$1:$AF$37898,19,FALSE),VLOOKUP($A305,'K-Wallet'!$A$1:$M$5000,0,FALSE)),"NOT VALID")</f>
        <v>0</v>
      </c>
      <c r="V305">
        <f>IFERROR(IFERROR(VLOOKUP($A305,'K-NETT'!$A$1:$AF$37898,20,FALSE),VLOOKUP($A305,'K-Wallet'!$A$1:$M$5000,0,FALSE)),"NOT VALID")</f>
        <v>0</v>
      </c>
      <c r="W305">
        <f>IFERROR(IFERROR(VLOOKUP($A305,'K-NETT'!$A$1:$AF$37898,22,FALSE),VLOOKUP($A305,'K-Wallet'!$A$1:$M$5000,0,FALSE)),"NOT VALID")</f>
        <v>0</v>
      </c>
      <c r="X305">
        <f>IFERROR(IFERROR(VLOOKUP($A305,'K-NETT'!$A$1:$AF$37898,23,FALSE),VLOOKUP($A305,'K-Wallet'!$A$1:$M$5000,0,FALSE)),"NOT VALID")</f>
        <v>0</v>
      </c>
      <c r="Y305">
        <f>IFERROR(IFERROR(VLOOKUP($A305,'K-NETT'!$A$1:$AF$37898,26,FALSE),VLOOKUP($A305,'K-Wallet'!$A$1:$M$5000,0,FALSE)),"NOT VALID")</f>
        <v>984650</v>
      </c>
      <c r="Z305">
        <f>IFERROR(IFERROR(VLOOKUP($A305,'K-NETT'!$A$1:$AF$37898,30,FALSE),VLOOKUP($A305,'K-Wallet'!$A$1:$M$5000,11,FALSE)),"NOT VALID")</f>
        <v>0</v>
      </c>
      <c r="AA305" s="31">
        <f t="shared" si="8"/>
        <v>0</v>
      </c>
    </row>
    <row r="306" spans="1:27" x14ac:dyDescent="0.25">
      <c r="A306" t="str">
        <f t="shared" si="9"/>
        <v>1412898521</v>
      </c>
      <c r="B306">
        <v>297</v>
      </c>
      <c r="C306">
        <v>1412898521</v>
      </c>
      <c r="D306" t="s">
        <v>42</v>
      </c>
      <c r="E306" t="s">
        <v>43</v>
      </c>
      <c r="F306">
        <v>332650</v>
      </c>
      <c r="G306" s="2">
        <v>44109</v>
      </c>
      <c r="H306" s="3">
        <v>0.78127314814814808</v>
      </c>
      <c r="I306" t="s">
        <v>44</v>
      </c>
      <c r="J306">
        <v>-81092020801</v>
      </c>
      <c r="K306" s="4" t="s">
        <v>101</v>
      </c>
      <c r="N306" t="str">
        <f>IFERROR(IFERROR(VLOOKUP($A306,'K-NETT'!$A$1:$AF$37898,1,FALSE),VLOOKUP($A306,'K-Wallet'!$A$1:$M$5000,1,FALSE)),"NOT VALID")</f>
        <v>1412898521</v>
      </c>
      <c r="O306" t="str">
        <f>IFERROR(IFERROR(VLOOKUP($A306,'K-NETT'!$A$1:$AF$37898,11,FALSE),VLOOKUP($A306,'K-Wallet'!$A$1:$M$5000,0,FALSE)),"NOT VALID")</f>
        <v>CNE2010003450</v>
      </c>
      <c r="P306" t="str">
        <f>IFERROR(IFERROR(VLOOKUP($A306,'K-NETT'!$A$1:$AF$37898,14,FALSE),VLOOKUP($A306,'K-Wallet'!$A$1:$M$5000,8,FALSE)),"NOT VALID")</f>
        <v>IDJTADA13029</v>
      </c>
      <c r="Q306" t="str">
        <f>IFERROR(IFERROR(VLOOKUP($A306,'K-NETT'!$A$1:$AF$37898,15,FALSE),VLOOKUP($A306,'K-Wallet'!$A$1:$M$5000,9,FALSE)),"NOT VALID")</f>
        <v>AFIFAH KHOIRUNNISA</v>
      </c>
      <c r="R306">
        <f>IFERROR(IFERROR(VLOOKUP($A306,'K-NETT'!$A$1:$AF$37898,16,FALSE),VLOOKUP($A306,'K-Wallet'!$A$1:$M$5000,0,FALSE)),"NOT VALID")</f>
        <v>318000</v>
      </c>
      <c r="S306">
        <f>IFERROR(IFERROR(VLOOKUP($A306,'K-NETT'!$A$1:$AF$37898,17,FALSE),VLOOKUP($A306,'K-Wallet'!$A$1:$M$5000,0,FALSE)),"NOT VALID")</f>
        <v>6650</v>
      </c>
      <c r="T306">
        <f>IFERROR(IFERROR(VLOOKUP($A306,'K-NETT'!$A$1:$AF$37898,18,FALSE),VLOOKUP($A306,'K-Wallet'!$A$1:$M$5000,0,FALSE)),"NOT VALID")</f>
        <v>8000</v>
      </c>
      <c r="U306">
        <f>IFERROR(IFERROR(VLOOKUP($A306,'K-NETT'!$A$1:$AF$37898,19,FALSE),VLOOKUP($A306,'K-Wallet'!$A$1:$M$5000,0,FALSE)),"NOT VALID")</f>
        <v>0</v>
      </c>
      <c r="V306">
        <f>IFERROR(IFERROR(VLOOKUP($A306,'K-NETT'!$A$1:$AF$37898,20,FALSE),VLOOKUP($A306,'K-Wallet'!$A$1:$M$5000,0,FALSE)),"NOT VALID")</f>
        <v>0</v>
      </c>
      <c r="W306">
        <f>IFERROR(IFERROR(VLOOKUP($A306,'K-NETT'!$A$1:$AF$37898,22,FALSE),VLOOKUP($A306,'K-Wallet'!$A$1:$M$5000,0,FALSE)),"NOT VALID")</f>
        <v>0</v>
      </c>
      <c r="X306">
        <f>IFERROR(IFERROR(VLOOKUP($A306,'K-NETT'!$A$1:$AF$37898,23,FALSE),VLOOKUP($A306,'K-Wallet'!$A$1:$M$5000,0,FALSE)),"NOT VALID")</f>
        <v>0</v>
      </c>
      <c r="Y306">
        <f>IFERROR(IFERROR(VLOOKUP($A306,'K-NETT'!$A$1:$AF$37898,26,FALSE),VLOOKUP($A306,'K-Wallet'!$A$1:$M$5000,0,FALSE)),"NOT VALID")</f>
        <v>332650</v>
      </c>
      <c r="Z306">
        <f>IFERROR(IFERROR(VLOOKUP($A306,'K-NETT'!$A$1:$AF$37898,30,FALSE),VLOOKUP($A306,'K-Wallet'!$A$1:$M$5000,11,FALSE)),"NOT VALID")</f>
        <v>0</v>
      </c>
      <c r="AA306" s="31">
        <f t="shared" si="8"/>
        <v>0</v>
      </c>
    </row>
    <row r="307" spans="1:27" x14ac:dyDescent="0.25">
      <c r="A307" t="str">
        <f t="shared" si="9"/>
        <v>1902898276</v>
      </c>
      <c r="B307">
        <v>298</v>
      </c>
      <c r="C307">
        <v>1902898276</v>
      </c>
      <c r="D307" t="s">
        <v>42</v>
      </c>
      <c r="E307" t="s">
        <v>43</v>
      </c>
      <c r="F307">
        <v>498650</v>
      </c>
      <c r="G307" s="2">
        <v>44109</v>
      </c>
      <c r="H307" s="3">
        <v>0.78295138888888882</v>
      </c>
      <c r="I307" t="s">
        <v>44</v>
      </c>
      <c r="J307">
        <v>-81092761201</v>
      </c>
      <c r="K307" s="4" t="s">
        <v>101</v>
      </c>
      <c r="N307" t="str">
        <f>IFERROR(IFERROR(VLOOKUP($A307,'K-NETT'!$A$1:$AF$37898,1,FALSE),VLOOKUP($A307,'K-Wallet'!$A$1:$M$5000,1,FALSE)),"NOT VALID")</f>
        <v>1902898276</v>
      </c>
      <c r="O307" t="str">
        <f>IFERROR(IFERROR(VLOOKUP($A307,'K-NETT'!$A$1:$AF$37898,11,FALSE),VLOOKUP($A307,'K-Wallet'!$A$1:$M$5000,0,FALSE)),"NOT VALID")</f>
        <v>CNE2010003451</v>
      </c>
      <c r="P307" t="str">
        <f>IFERROR(IFERROR(VLOOKUP($A307,'K-NETT'!$A$1:$AF$37898,14,FALSE),VLOOKUP($A307,'K-Wallet'!$A$1:$M$5000,8,FALSE)),"NOT VALID")</f>
        <v>IDJTAXA05998</v>
      </c>
      <c r="Q307" t="str">
        <f>IFERROR(IFERROR(VLOOKUP($A307,'K-NETT'!$A$1:$AF$37898,15,FALSE),VLOOKUP($A307,'K-Wallet'!$A$1:$M$5000,9,FALSE)),"NOT VALID")</f>
        <v>UUN UNASIH</v>
      </c>
      <c r="R307">
        <f>IFERROR(IFERROR(VLOOKUP($A307,'K-NETT'!$A$1:$AF$37898,16,FALSE),VLOOKUP($A307,'K-Wallet'!$A$1:$M$5000,0,FALSE)),"NOT VALID")</f>
        <v>474000</v>
      </c>
      <c r="S307">
        <f>IFERROR(IFERROR(VLOOKUP($A307,'K-NETT'!$A$1:$AF$37898,17,FALSE),VLOOKUP($A307,'K-Wallet'!$A$1:$M$5000,0,FALSE)),"NOT VALID")</f>
        <v>6650</v>
      </c>
      <c r="T307">
        <f>IFERROR(IFERROR(VLOOKUP($A307,'K-NETT'!$A$1:$AF$37898,18,FALSE),VLOOKUP($A307,'K-Wallet'!$A$1:$M$5000,0,FALSE)),"NOT VALID")</f>
        <v>18000</v>
      </c>
      <c r="U307">
        <f>IFERROR(IFERROR(VLOOKUP($A307,'K-NETT'!$A$1:$AF$37898,19,FALSE),VLOOKUP($A307,'K-Wallet'!$A$1:$M$5000,0,FALSE)),"NOT VALID")</f>
        <v>0</v>
      </c>
      <c r="V307">
        <f>IFERROR(IFERROR(VLOOKUP($A307,'K-NETT'!$A$1:$AF$37898,20,FALSE),VLOOKUP($A307,'K-Wallet'!$A$1:$M$5000,0,FALSE)),"NOT VALID")</f>
        <v>0</v>
      </c>
      <c r="W307">
        <f>IFERROR(IFERROR(VLOOKUP($A307,'K-NETT'!$A$1:$AF$37898,22,FALSE),VLOOKUP($A307,'K-Wallet'!$A$1:$M$5000,0,FALSE)),"NOT VALID")</f>
        <v>0</v>
      </c>
      <c r="X307">
        <f>IFERROR(IFERROR(VLOOKUP($A307,'K-NETT'!$A$1:$AF$37898,23,FALSE),VLOOKUP($A307,'K-Wallet'!$A$1:$M$5000,0,FALSE)),"NOT VALID")</f>
        <v>0</v>
      </c>
      <c r="Y307">
        <f>IFERROR(IFERROR(VLOOKUP($A307,'K-NETT'!$A$1:$AF$37898,26,FALSE),VLOOKUP($A307,'K-Wallet'!$A$1:$M$5000,0,FALSE)),"NOT VALID")</f>
        <v>498650</v>
      </c>
      <c r="Z307">
        <f>IFERROR(IFERROR(VLOOKUP($A307,'K-NETT'!$A$1:$AF$37898,30,FALSE),VLOOKUP($A307,'K-Wallet'!$A$1:$M$5000,11,FALSE)),"NOT VALID")</f>
        <v>0</v>
      </c>
      <c r="AA307" s="31">
        <f t="shared" si="8"/>
        <v>0</v>
      </c>
    </row>
    <row r="308" spans="1:27" x14ac:dyDescent="0.25">
      <c r="A308" t="str">
        <f t="shared" si="9"/>
        <v>1164898233</v>
      </c>
      <c r="B308">
        <v>299</v>
      </c>
      <c r="C308">
        <v>1164898233</v>
      </c>
      <c r="D308" t="s">
        <v>42</v>
      </c>
      <c r="E308" t="s">
        <v>43</v>
      </c>
      <c r="F308">
        <v>434650</v>
      </c>
      <c r="G308" s="2">
        <v>44109</v>
      </c>
      <c r="H308" s="3">
        <v>0.78424768518518517</v>
      </c>
      <c r="I308" t="s">
        <v>44</v>
      </c>
      <c r="J308">
        <v>-81093346901</v>
      </c>
      <c r="K308" s="4" t="s">
        <v>101</v>
      </c>
      <c r="N308" t="str">
        <f>IFERROR(IFERROR(VLOOKUP($A308,'K-NETT'!$A$1:$AF$37898,1,FALSE),VLOOKUP($A308,'K-Wallet'!$A$1:$M$5000,1,FALSE)),"NOT VALID")</f>
        <v>1164898233</v>
      </c>
      <c r="O308" t="str">
        <f>IFERROR(IFERROR(VLOOKUP($A308,'K-NETT'!$A$1:$AF$37898,11,FALSE),VLOOKUP($A308,'K-Wallet'!$A$1:$M$5000,0,FALSE)),"NOT VALID")</f>
        <v>CNE2010003453</v>
      </c>
      <c r="P308" t="str">
        <f>IFERROR(IFERROR(VLOOKUP($A308,'K-NETT'!$A$1:$AF$37898,14,FALSE),VLOOKUP($A308,'K-Wallet'!$A$1:$M$5000,8,FALSE)),"NOT VALID")</f>
        <v>IDSPAAB20133</v>
      </c>
      <c r="Q308" t="str">
        <f>IFERROR(IFERROR(VLOOKUP($A308,'K-NETT'!$A$1:$AF$37898,15,FALSE),VLOOKUP($A308,'K-Wallet'!$A$1:$M$5000,9,FALSE)),"NOT VALID")</f>
        <v>IWAN JUNIARKO</v>
      </c>
      <c r="R308">
        <f>IFERROR(IFERROR(VLOOKUP($A308,'K-NETT'!$A$1:$AF$37898,16,FALSE),VLOOKUP($A308,'K-Wallet'!$A$1:$M$5000,0,FALSE)),"NOT VALID")</f>
        <v>420000</v>
      </c>
      <c r="S308">
        <f>IFERROR(IFERROR(VLOOKUP($A308,'K-NETT'!$A$1:$AF$37898,17,FALSE),VLOOKUP($A308,'K-Wallet'!$A$1:$M$5000,0,FALSE)),"NOT VALID")</f>
        <v>6650</v>
      </c>
      <c r="T308">
        <f>IFERROR(IFERROR(VLOOKUP($A308,'K-NETT'!$A$1:$AF$37898,18,FALSE),VLOOKUP($A308,'K-Wallet'!$A$1:$M$5000,0,FALSE)),"NOT VALID")</f>
        <v>8000</v>
      </c>
      <c r="U308">
        <f>IFERROR(IFERROR(VLOOKUP($A308,'K-NETT'!$A$1:$AF$37898,19,FALSE),VLOOKUP($A308,'K-Wallet'!$A$1:$M$5000,0,FALSE)),"NOT VALID")</f>
        <v>0</v>
      </c>
      <c r="V308">
        <f>IFERROR(IFERROR(VLOOKUP($A308,'K-NETT'!$A$1:$AF$37898,20,FALSE),VLOOKUP($A308,'K-Wallet'!$A$1:$M$5000,0,FALSE)),"NOT VALID")</f>
        <v>0</v>
      </c>
      <c r="W308">
        <f>IFERROR(IFERROR(VLOOKUP($A308,'K-NETT'!$A$1:$AF$37898,22,FALSE),VLOOKUP($A308,'K-Wallet'!$A$1:$M$5000,0,FALSE)),"NOT VALID")</f>
        <v>0</v>
      </c>
      <c r="X308">
        <f>IFERROR(IFERROR(VLOOKUP($A308,'K-NETT'!$A$1:$AF$37898,23,FALSE),VLOOKUP($A308,'K-Wallet'!$A$1:$M$5000,0,FALSE)),"NOT VALID")</f>
        <v>0</v>
      </c>
      <c r="Y308">
        <f>IFERROR(IFERROR(VLOOKUP($A308,'K-NETT'!$A$1:$AF$37898,26,FALSE),VLOOKUP($A308,'K-Wallet'!$A$1:$M$5000,0,FALSE)),"NOT VALID")</f>
        <v>434650</v>
      </c>
      <c r="Z308">
        <f>IFERROR(IFERROR(VLOOKUP($A308,'K-NETT'!$A$1:$AF$37898,30,FALSE),VLOOKUP($A308,'K-Wallet'!$A$1:$M$5000,11,FALSE)),"NOT VALID")</f>
        <v>0</v>
      </c>
      <c r="AA308" s="31">
        <f t="shared" si="8"/>
        <v>0</v>
      </c>
    </row>
    <row r="309" spans="1:27" x14ac:dyDescent="0.25">
      <c r="A309" t="str">
        <f t="shared" si="9"/>
        <v>1142798536</v>
      </c>
      <c r="B309">
        <v>300</v>
      </c>
      <c r="C309">
        <v>1142798536</v>
      </c>
      <c r="D309" t="s">
        <v>42</v>
      </c>
      <c r="E309" t="s">
        <v>43</v>
      </c>
      <c r="F309">
        <v>674650</v>
      </c>
      <c r="G309" s="2">
        <v>44109</v>
      </c>
      <c r="H309" s="3">
        <v>0.78679398148148139</v>
      </c>
      <c r="I309" t="s">
        <v>17146</v>
      </c>
      <c r="J309">
        <v>-81094646101</v>
      </c>
      <c r="K309" s="4" t="s">
        <v>101</v>
      </c>
      <c r="N309" t="str">
        <f>IFERROR(IFERROR(VLOOKUP($A309,'K-NETT'!$A$1:$AF$37898,1,FALSE),VLOOKUP($A309,'K-Wallet'!$A$1:$M$5000,1,FALSE)),"NOT VALID")</f>
        <v>1142798536</v>
      </c>
      <c r="O309" t="str">
        <f>IFERROR(IFERROR(VLOOKUP($A309,'K-NETT'!$A$1:$AF$37898,11,FALSE),VLOOKUP($A309,'K-Wallet'!$A$1:$M$5000,0,FALSE)),"NOT VALID")</f>
        <v>CNE2010003457</v>
      </c>
      <c r="P309" t="str">
        <f>IFERROR(IFERROR(VLOOKUP($A309,'K-NETT'!$A$1:$AF$37898,14,FALSE),VLOOKUP($A309,'K-Wallet'!$A$1:$M$5000,8,FALSE)),"NOT VALID")</f>
        <v>IDJTADA08719</v>
      </c>
      <c r="Q309" t="str">
        <f>IFERROR(IFERROR(VLOOKUP($A309,'K-NETT'!$A$1:$AF$37898,15,FALSE),VLOOKUP($A309,'K-Wallet'!$A$1:$M$5000,9,FALSE)),"NOT VALID")</f>
        <v>LUBIS CHIPTO</v>
      </c>
      <c r="R309">
        <f>IFERROR(IFERROR(VLOOKUP($A309,'K-NETT'!$A$1:$AF$37898,16,FALSE),VLOOKUP($A309,'K-Wallet'!$A$1:$M$5000,0,FALSE)),"NOT VALID")</f>
        <v>660000</v>
      </c>
      <c r="S309">
        <f>IFERROR(IFERROR(VLOOKUP($A309,'K-NETT'!$A$1:$AF$37898,17,FALSE),VLOOKUP($A309,'K-Wallet'!$A$1:$M$5000,0,FALSE)),"NOT VALID")</f>
        <v>6650</v>
      </c>
      <c r="T309">
        <f>IFERROR(IFERROR(VLOOKUP($A309,'K-NETT'!$A$1:$AF$37898,18,FALSE),VLOOKUP($A309,'K-Wallet'!$A$1:$M$5000,0,FALSE)),"NOT VALID")</f>
        <v>8000</v>
      </c>
      <c r="U309">
        <f>IFERROR(IFERROR(VLOOKUP($A309,'K-NETT'!$A$1:$AF$37898,19,FALSE),VLOOKUP($A309,'K-Wallet'!$A$1:$M$5000,0,FALSE)),"NOT VALID")</f>
        <v>0</v>
      </c>
      <c r="V309">
        <f>IFERROR(IFERROR(VLOOKUP($A309,'K-NETT'!$A$1:$AF$37898,20,FALSE),VLOOKUP($A309,'K-Wallet'!$A$1:$M$5000,0,FALSE)),"NOT VALID")</f>
        <v>0</v>
      </c>
      <c r="W309">
        <f>IFERROR(IFERROR(VLOOKUP($A309,'K-NETT'!$A$1:$AF$37898,22,FALSE),VLOOKUP($A309,'K-Wallet'!$A$1:$M$5000,0,FALSE)),"NOT VALID")</f>
        <v>0</v>
      </c>
      <c r="X309">
        <f>IFERROR(IFERROR(VLOOKUP($A309,'K-NETT'!$A$1:$AF$37898,23,FALSE),VLOOKUP($A309,'K-Wallet'!$A$1:$M$5000,0,FALSE)),"NOT VALID")</f>
        <v>0</v>
      </c>
      <c r="Y309">
        <f>IFERROR(IFERROR(VLOOKUP($A309,'K-NETT'!$A$1:$AF$37898,26,FALSE),VLOOKUP($A309,'K-Wallet'!$A$1:$M$5000,0,FALSE)),"NOT VALID")</f>
        <v>674650</v>
      </c>
      <c r="Z309">
        <f>IFERROR(IFERROR(VLOOKUP($A309,'K-NETT'!$A$1:$AF$37898,30,FALSE),VLOOKUP($A309,'K-Wallet'!$A$1:$M$5000,11,FALSE)),"NOT VALID")</f>
        <v>0</v>
      </c>
      <c r="AA309" s="31">
        <f t="shared" si="8"/>
        <v>0</v>
      </c>
    </row>
    <row r="310" spans="1:27" x14ac:dyDescent="0.25">
      <c r="A310" t="str">
        <f t="shared" si="9"/>
        <v>1060998540</v>
      </c>
      <c r="B310">
        <v>301</v>
      </c>
      <c r="C310">
        <v>1060998540</v>
      </c>
      <c r="D310" t="s">
        <v>42</v>
      </c>
      <c r="E310" t="s">
        <v>43</v>
      </c>
      <c r="F310">
        <v>490650</v>
      </c>
      <c r="G310" s="2">
        <v>44109</v>
      </c>
      <c r="H310" s="3">
        <v>0.79113425925925929</v>
      </c>
      <c r="I310" t="s">
        <v>44</v>
      </c>
      <c r="J310">
        <v>-81096616501</v>
      </c>
      <c r="K310" s="4" t="s">
        <v>101</v>
      </c>
      <c r="N310" t="str">
        <f>IFERROR(IFERROR(VLOOKUP($A310,'K-NETT'!$A$1:$AF$37898,1,FALSE),VLOOKUP($A310,'K-Wallet'!$A$1:$M$5000,1,FALSE)),"NOT VALID")</f>
        <v>1060998540</v>
      </c>
      <c r="O310" t="str">
        <f>IFERROR(IFERROR(VLOOKUP($A310,'K-NETT'!$A$1:$AF$37898,11,FALSE),VLOOKUP($A310,'K-Wallet'!$A$1:$M$5000,0,FALSE)),"NOT VALID")</f>
        <v>CNE2010003461</v>
      </c>
      <c r="P310" t="str">
        <f>IFERROR(IFERROR(VLOOKUP($A310,'K-NETT'!$A$1:$AF$37898,14,FALSE),VLOOKUP($A310,'K-Wallet'!$A$1:$M$5000,8,FALSE)),"NOT VALID")</f>
        <v>IDSPAAB20133</v>
      </c>
      <c r="Q310" t="str">
        <f>IFERROR(IFERROR(VLOOKUP($A310,'K-NETT'!$A$1:$AF$37898,15,FALSE),VLOOKUP($A310,'K-Wallet'!$A$1:$M$5000,9,FALSE)),"NOT VALID")</f>
        <v>IWAN JUNIARKO</v>
      </c>
      <c r="R310">
        <f>IFERROR(IFERROR(VLOOKUP($A310,'K-NETT'!$A$1:$AF$37898,16,FALSE),VLOOKUP($A310,'K-Wallet'!$A$1:$M$5000,0,FALSE)),"NOT VALID")</f>
        <v>474000</v>
      </c>
      <c r="S310">
        <f>IFERROR(IFERROR(VLOOKUP($A310,'K-NETT'!$A$1:$AF$37898,17,FALSE),VLOOKUP($A310,'K-Wallet'!$A$1:$M$5000,0,FALSE)),"NOT VALID")</f>
        <v>6650</v>
      </c>
      <c r="T310">
        <f>IFERROR(IFERROR(VLOOKUP($A310,'K-NETT'!$A$1:$AF$37898,18,FALSE),VLOOKUP($A310,'K-Wallet'!$A$1:$M$5000,0,FALSE)),"NOT VALID")</f>
        <v>10000</v>
      </c>
      <c r="U310">
        <f>IFERROR(IFERROR(VLOOKUP($A310,'K-NETT'!$A$1:$AF$37898,19,FALSE),VLOOKUP($A310,'K-Wallet'!$A$1:$M$5000,0,FALSE)),"NOT VALID")</f>
        <v>0</v>
      </c>
      <c r="V310">
        <f>IFERROR(IFERROR(VLOOKUP($A310,'K-NETT'!$A$1:$AF$37898,20,FALSE),VLOOKUP($A310,'K-Wallet'!$A$1:$M$5000,0,FALSE)),"NOT VALID")</f>
        <v>0</v>
      </c>
      <c r="W310">
        <f>IFERROR(IFERROR(VLOOKUP($A310,'K-NETT'!$A$1:$AF$37898,22,FALSE),VLOOKUP($A310,'K-Wallet'!$A$1:$M$5000,0,FALSE)),"NOT VALID")</f>
        <v>0</v>
      </c>
      <c r="X310">
        <f>IFERROR(IFERROR(VLOOKUP($A310,'K-NETT'!$A$1:$AF$37898,23,FALSE),VLOOKUP($A310,'K-Wallet'!$A$1:$M$5000,0,FALSE)),"NOT VALID")</f>
        <v>0</v>
      </c>
      <c r="Y310">
        <f>IFERROR(IFERROR(VLOOKUP($A310,'K-NETT'!$A$1:$AF$37898,26,FALSE),VLOOKUP($A310,'K-Wallet'!$A$1:$M$5000,0,FALSE)),"NOT VALID")</f>
        <v>490650</v>
      </c>
      <c r="Z310">
        <f>IFERROR(IFERROR(VLOOKUP($A310,'K-NETT'!$A$1:$AF$37898,30,FALSE),VLOOKUP($A310,'K-Wallet'!$A$1:$M$5000,11,FALSE)),"NOT VALID")</f>
        <v>0</v>
      </c>
      <c r="AA310" s="31">
        <f t="shared" si="8"/>
        <v>0</v>
      </c>
    </row>
    <row r="311" spans="1:27" x14ac:dyDescent="0.25">
      <c r="A311" t="str">
        <f t="shared" si="9"/>
        <v>1974998164</v>
      </c>
      <c r="B311">
        <v>302</v>
      </c>
      <c r="C311">
        <v>1974998164</v>
      </c>
      <c r="D311" t="s">
        <v>42</v>
      </c>
      <c r="E311" t="s">
        <v>43</v>
      </c>
      <c r="F311">
        <v>971650</v>
      </c>
      <c r="G311" s="2">
        <v>44109</v>
      </c>
      <c r="H311" s="3">
        <v>0.79670138888888886</v>
      </c>
      <c r="I311" t="s">
        <v>46</v>
      </c>
      <c r="J311">
        <v>-81099087001</v>
      </c>
      <c r="K311" s="4" t="s">
        <v>101</v>
      </c>
      <c r="N311" t="str">
        <f>IFERROR(IFERROR(VLOOKUP($A311,'K-NETT'!$A$1:$AF$37898,1,FALSE),VLOOKUP($A311,'K-Wallet'!$A$1:$M$5000,1,FALSE)),"NOT VALID")</f>
        <v>1974998164</v>
      </c>
      <c r="O311" t="str">
        <f>IFERROR(IFERROR(VLOOKUP($A311,'K-NETT'!$A$1:$AF$37898,11,FALSE),VLOOKUP($A311,'K-Wallet'!$A$1:$M$5000,0,FALSE)),"NOT VALID")</f>
        <v>CNE2010003463</v>
      </c>
      <c r="P311" t="str">
        <f>IFERROR(IFERROR(VLOOKUP($A311,'K-NETT'!$A$1:$AF$37898,14,FALSE),VLOOKUP($A311,'K-Wallet'!$A$1:$M$5000,8,FALSE)),"NOT VALID")</f>
        <v>IDJTYCA03016</v>
      </c>
      <c r="Q311" t="str">
        <f>IFERROR(IFERROR(VLOOKUP($A311,'K-NETT'!$A$1:$AF$37898,15,FALSE),VLOOKUP($A311,'K-Wallet'!$A$1:$M$5000,9,FALSE)),"NOT VALID")</f>
        <v>H ABDUL SYUKUR</v>
      </c>
      <c r="R311">
        <f>IFERROR(IFERROR(VLOOKUP($A311,'K-NETT'!$A$1:$AF$37898,16,FALSE),VLOOKUP($A311,'K-Wallet'!$A$1:$M$5000,0,FALSE)),"NOT VALID")</f>
        <v>950000</v>
      </c>
      <c r="S311">
        <f>IFERROR(IFERROR(VLOOKUP($A311,'K-NETT'!$A$1:$AF$37898,17,FALSE),VLOOKUP($A311,'K-Wallet'!$A$1:$M$5000,0,FALSE)),"NOT VALID")</f>
        <v>6650</v>
      </c>
      <c r="T311">
        <f>IFERROR(IFERROR(VLOOKUP($A311,'K-NETT'!$A$1:$AF$37898,18,FALSE),VLOOKUP($A311,'K-Wallet'!$A$1:$M$5000,0,FALSE)),"NOT VALID")</f>
        <v>15000</v>
      </c>
      <c r="U311">
        <f>IFERROR(IFERROR(VLOOKUP($A311,'K-NETT'!$A$1:$AF$37898,19,FALSE),VLOOKUP($A311,'K-Wallet'!$A$1:$M$5000,0,FALSE)),"NOT VALID")</f>
        <v>0</v>
      </c>
      <c r="V311">
        <f>IFERROR(IFERROR(VLOOKUP($A311,'K-NETT'!$A$1:$AF$37898,20,FALSE),VLOOKUP($A311,'K-Wallet'!$A$1:$M$5000,0,FALSE)),"NOT VALID")</f>
        <v>0</v>
      </c>
      <c r="W311">
        <f>IFERROR(IFERROR(VLOOKUP($A311,'K-NETT'!$A$1:$AF$37898,22,FALSE),VLOOKUP($A311,'K-Wallet'!$A$1:$M$5000,0,FALSE)),"NOT VALID")</f>
        <v>0</v>
      </c>
      <c r="X311">
        <f>IFERROR(IFERROR(VLOOKUP($A311,'K-NETT'!$A$1:$AF$37898,23,FALSE),VLOOKUP($A311,'K-Wallet'!$A$1:$M$5000,0,FALSE)),"NOT VALID")</f>
        <v>0</v>
      </c>
      <c r="Y311">
        <f>IFERROR(IFERROR(VLOOKUP($A311,'K-NETT'!$A$1:$AF$37898,26,FALSE),VLOOKUP($A311,'K-Wallet'!$A$1:$M$5000,0,FALSE)),"NOT VALID")</f>
        <v>971650</v>
      </c>
      <c r="Z311">
        <f>IFERROR(IFERROR(VLOOKUP($A311,'K-NETT'!$A$1:$AF$37898,30,FALSE),VLOOKUP($A311,'K-Wallet'!$A$1:$M$5000,11,FALSE)),"NOT VALID")</f>
        <v>0</v>
      </c>
      <c r="AA311" s="31">
        <f t="shared" si="8"/>
        <v>0</v>
      </c>
    </row>
    <row r="312" spans="1:27" x14ac:dyDescent="0.25">
      <c r="A312" t="str">
        <f t="shared" si="9"/>
        <v>1143688715</v>
      </c>
      <c r="B312">
        <v>303</v>
      </c>
      <c r="C312">
        <v>1143688715</v>
      </c>
      <c r="D312" t="s">
        <v>42</v>
      </c>
      <c r="E312" t="s">
        <v>43</v>
      </c>
      <c r="F312">
        <v>490650</v>
      </c>
      <c r="G312" s="2">
        <v>44109</v>
      </c>
      <c r="H312" s="3">
        <v>0.80483796296296306</v>
      </c>
      <c r="I312" t="s">
        <v>44</v>
      </c>
      <c r="J312">
        <v>-81102912701</v>
      </c>
      <c r="K312" s="4" t="s">
        <v>101</v>
      </c>
      <c r="N312" t="str">
        <f>IFERROR(IFERROR(VLOOKUP($A312,'K-NETT'!$A$1:$AF$37898,1,FALSE),VLOOKUP($A312,'K-Wallet'!$A$1:$M$5000,1,FALSE)),"NOT VALID")</f>
        <v>1143688715</v>
      </c>
      <c r="O312" t="str">
        <f>IFERROR(IFERROR(VLOOKUP($A312,'K-NETT'!$A$1:$AF$37898,11,FALSE),VLOOKUP($A312,'K-Wallet'!$A$1:$M$5000,0,FALSE)),"NOT VALID")</f>
        <v>CNE2010003471</v>
      </c>
      <c r="P312" t="str">
        <f>IFERROR(IFERROR(VLOOKUP($A312,'K-NETT'!$A$1:$AF$37898,14,FALSE),VLOOKUP($A312,'K-Wallet'!$A$1:$M$5000,8,FALSE)),"NOT VALID")</f>
        <v>IDJTAXA05017</v>
      </c>
      <c r="Q312" t="str">
        <f>IFERROR(IFERROR(VLOOKUP($A312,'K-NETT'!$A$1:$AF$37898,15,FALSE),VLOOKUP($A312,'K-Wallet'!$A$1:$M$5000,9,FALSE)),"NOT VALID")</f>
        <v>LATIFAH AZ ZAHRA</v>
      </c>
      <c r="R312">
        <f>IFERROR(IFERROR(VLOOKUP($A312,'K-NETT'!$A$1:$AF$37898,16,FALSE),VLOOKUP($A312,'K-Wallet'!$A$1:$M$5000,0,FALSE)),"NOT VALID")</f>
        <v>474000</v>
      </c>
      <c r="S312">
        <f>IFERROR(IFERROR(VLOOKUP($A312,'K-NETT'!$A$1:$AF$37898,17,FALSE),VLOOKUP($A312,'K-Wallet'!$A$1:$M$5000,0,FALSE)),"NOT VALID")</f>
        <v>6650</v>
      </c>
      <c r="T312">
        <f>IFERROR(IFERROR(VLOOKUP($A312,'K-NETT'!$A$1:$AF$37898,18,FALSE),VLOOKUP($A312,'K-Wallet'!$A$1:$M$5000,0,FALSE)),"NOT VALID")</f>
        <v>10000</v>
      </c>
      <c r="U312">
        <f>IFERROR(IFERROR(VLOOKUP($A312,'K-NETT'!$A$1:$AF$37898,19,FALSE),VLOOKUP($A312,'K-Wallet'!$A$1:$M$5000,0,FALSE)),"NOT VALID")</f>
        <v>0</v>
      </c>
      <c r="V312">
        <f>IFERROR(IFERROR(VLOOKUP($A312,'K-NETT'!$A$1:$AF$37898,20,FALSE),VLOOKUP($A312,'K-Wallet'!$A$1:$M$5000,0,FALSE)),"NOT VALID")</f>
        <v>0</v>
      </c>
      <c r="W312">
        <f>IFERROR(IFERROR(VLOOKUP($A312,'K-NETT'!$A$1:$AF$37898,22,FALSE),VLOOKUP($A312,'K-Wallet'!$A$1:$M$5000,0,FALSE)),"NOT VALID")</f>
        <v>0</v>
      </c>
      <c r="X312">
        <f>IFERROR(IFERROR(VLOOKUP($A312,'K-NETT'!$A$1:$AF$37898,23,FALSE),VLOOKUP($A312,'K-Wallet'!$A$1:$M$5000,0,FALSE)),"NOT VALID")</f>
        <v>0</v>
      </c>
      <c r="Y312">
        <f>IFERROR(IFERROR(VLOOKUP($A312,'K-NETT'!$A$1:$AF$37898,26,FALSE),VLOOKUP($A312,'K-Wallet'!$A$1:$M$5000,0,FALSE)),"NOT VALID")</f>
        <v>490650</v>
      </c>
      <c r="Z312">
        <f>IFERROR(IFERROR(VLOOKUP($A312,'K-NETT'!$A$1:$AF$37898,30,FALSE),VLOOKUP($A312,'K-Wallet'!$A$1:$M$5000,11,FALSE)),"NOT VALID")</f>
        <v>0</v>
      </c>
      <c r="AA312" s="31">
        <f t="shared" si="8"/>
        <v>0</v>
      </c>
    </row>
    <row r="313" spans="1:27" x14ac:dyDescent="0.25">
      <c r="A313" t="str">
        <f t="shared" si="9"/>
        <v>1454109652</v>
      </c>
      <c r="B313">
        <v>304</v>
      </c>
      <c r="C313">
        <v>1454109652</v>
      </c>
      <c r="D313" t="s">
        <v>42</v>
      </c>
      <c r="E313" t="s">
        <v>43</v>
      </c>
      <c r="F313">
        <v>388650</v>
      </c>
      <c r="G313" s="2">
        <v>44109</v>
      </c>
      <c r="H313" s="3">
        <v>0.81912037037037033</v>
      </c>
      <c r="I313" t="s">
        <v>44</v>
      </c>
      <c r="J313">
        <v>-81109296901</v>
      </c>
      <c r="K313" s="4" t="s">
        <v>101</v>
      </c>
      <c r="N313" t="str">
        <f>IFERROR(IFERROR(VLOOKUP($A313,'K-NETT'!$A$1:$AF$37898,1,FALSE),VLOOKUP($A313,'K-Wallet'!$A$1:$M$5000,1,FALSE)),"NOT VALID")</f>
        <v>1454109652</v>
      </c>
      <c r="O313" t="str">
        <f>IFERROR(IFERROR(VLOOKUP($A313,'K-NETT'!$A$1:$AF$37898,11,FALSE),VLOOKUP($A313,'K-Wallet'!$A$1:$M$5000,0,FALSE)),"NOT VALID")</f>
        <v>CNE2010003482</v>
      </c>
      <c r="P313" t="str">
        <f>IFERROR(IFERROR(VLOOKUP($A313,'K-NETT'!$A$1:$AF$37898,14,FALSE),VLOOKUP($A313,'K-Wallet'!$A$1:$M$5000,8,FALSE)),"NOT VALID")</f>
        <v>IDSPADA01911</v>
      </c>
      <c r="Q313" t="str">
        <f>IFERROR(IFERROR(VLOOKUP($A313,'K-NETT'!$A$1:$AF$37898,15,FALSE),VLOOKUP($A313,'K-Wallet'!$A$1:$M$5000,9,FALSE)),"NOT VALID")</f>
        <v>MARYANI</v>
      </c>
      <c r="R313">
        <f>IFERROR(IFERROR(VLOOKUP($A313,'K-NETT'!$A$1:$AF$37898,16,FALSE),VLOOKUP($A313,'K-Wallet'!$A$1:$M$5000,0,FALSE)),"NOT VALID")</f>
        <v>382000</v>
      </c>
      <c r="S313">
        <f>IFERROR(IFERROR(VLOOKUP($A313,'K-NETT'!$A$1:$AF$37898,17,FALSE),VLOOKUP($A313,'K-Wallet'!$A$1:$M$5000,0,FALSE)),"NOT VALID")</f>
        <v>6650</v>
      </c>
      <c r="T313">
        <f>IFERROR(IFERROR(VLOOKUP($A313,'K-NETT'!$A$1:$AF$37898,18,FALSE),VLOOKUP($A313,'K-Wallet'!$A$1:$M$5000,0,FALSE)),"NOT VALID")</f>
        <v>0</v>
      </c>
      <c r="U313">
        <f>IFERROR(IFERROR(VLOOKUP($A313,'K-NETT'!$A$1:$AF$37898,19,FALSE),VLOOKUP($A313,'K-Wallet'!$A$1:$M$5000,0,FALSE)),"NOT VALID")</f>
        <v>0</v>
      </c>
      <c r="V313">
        <f>IFERROR(IFERROR(VLOOKUP($A313,'K-NETT'!$A$1:$AF$37898,20,FALSE),VLOOKUP($A313,'K-Wallet'!$A$1:$M$5000,0,FALSE)),"NOT VALID")</f>
        <v>0</v>
      </c>
      <c r="W313">
        <f>IFERROR(IFERROR(VLOOKUP($A313,'K-NETT'!$A$1:$AF$37898,22,FALSE),VLOOKUP($A313,'K-Wallet'!$A$1:$M$5000,0,FALSE)),"NOT VALID")</f>
        <v>0</v>
      </c>
      <c r="X313">
        <f>IFERROR(IFERROR(VLOOKUP($A313,'K-NETT'!$A$1:$AF$37898,23,FALSE),VLOOKUP($A313,'K-Wallet'!$A$1:$M$5000,0,FALSE)),"NOT VALID")</f>
        <v>0</v>
      </c>
      <c r="Y313">
        <f>IFERROR(IFERROR(VLOOKUP($A313,'K-NETT'!$A$1:$AF$37898,26,FALSE),VLOOKUP($A313,'K-Wallet'!$A$1:$M$5000,0,FALSE)),"NOT VALID")</f>
        <v>388650</v>
      </c>
      <c r="Z313">
        <f>IFERROR(IFERROR(VLOOKUP($A313,'K-NETT'!$A$1:$AF$37898,30,FALSE),VLOOKUP($A313,'K-Wallet'!$A$1:$M$5000,11,FALSE)),"NOT VALID")</f>
        <v>0</v>
      </c>
      <c r="AA313" s="31">
        <f t="shared" si="8"/>
        <v>0</v>
      </c>
    </row>
    <row r="314" spans="1:27" x14ac:dyDescent="0.25">
      <c r="A314" t="str">
        <f t="shared" si="9"/>
        <v>1150209606</v>
      </c>
      <c r="B314">
        <v>305</v>
      </c>
      <c r="C314">
        <v>1150209606</v>
      </c>
      <c r="D314" t="s">
        <v>42</v>
      </c>
      <c r="E314" t="s">
        <v>43</v>
      </c>
      <c r="F314">
        <v>791650</v>
      </c>
      <c r="G314" s="2">
        <v>44109</v>
      </c>
      <c r="H314" s="3">
        <v>0.82542824074074073</v>
      </c>
      <c r="I314" t="s">
        <v>44</v>
      </c>
      <c r="J314">
        <v>-81112110401</v>
      </c>
      <c r="K314" s="4" t="s">
        <v>101</v>
      </c>
      <c r="N314" t="str">
        <f>IFERROR(IFERROR(VLOOKUP($A314,'K-NETT'!$A$1:$AF$37898,1,FALSE),VLOOKUP($A314,'K-Wallet'!$A$1:$M$5000,1,FALSE)),"NOT VALID")</f>
        <v>1150209606</v>
      </c>
      <c r="O314" t="str">
        <f>IFERROR(IFERROR(VLOOKUP($A314,'K-NETT'!$A$1:$AF$37898,11,FALSE),VLOOKUP($A314,'K-Wallet'!$A$1:$M$5000,0,FALSE)),"NOT VALID")</f>
        <v>CNE2010003487</v>
      </c>
      <c r="P314" t="str">
        <f>IFERROR(IFERROR(VLOOKUP($A314,'K-NETT'!$A$1:$AF$37898,14,FALSE),VLOOKUP($A314,'K-Wallet'!$A$1:$M$5000,8,FALSE)),"NOT VALID")</f>
        <v>IDJHAMA07305</v>
      </c>
      <c r="Q314" t="str">
        <f>IFERROR(IFERROR(VLOOKUP($A314,'K-NETT'!$A$1:$AF$37898,15,FALSE),VLOOKUP($A314,'K-Wallet'!$A$1:$M$5000,9,FALSE)),"NOT VALID")</f>
        <v>WAHYU YASI WIBOWO</v>
      </c>
      <c r="R314">
        <f>IFERROR(IFERROR(VLOOKUP($A314,'K-NETT'!$A$1:$AF$37898,16,FALSE),VLOOKUP($A314,'K-Wallet'!$A$1:$M$5000,0,FALSE)),"NOT VALID")</f>
        <v>785000</v>
      </c>
      <c r="S314">
        <f>IFERROR(IFERROR(VLOOKUP($A314,'K-NETT'!$A$1:$AF$37898,17,FALSE),VLOOKUP($A314,'K-Wallet'!$A$1:$M$5000,0,FALSE)),"NOT VALID")</f>
        <v>6650</v>
      </c>
      <c r="T314">
        <f>IFERROR(IFERROR(VLOOKUP($A314,'K-NETT'!$A$1:$AF$37898,18,FALSE),VLOOKUP($A314,'K-Wallet'!$A$1:$M$5000,0,FALSE)),"NOT VALID")</f>
        <v>0</v>
      </c>
      <c r="U314">
        <f>IFERROR(IFERROR(VLOOKUP($A314,'K-NETT'!$A$1:$AF$37898,19,FALSE),VLOOKUP($A314,'K-Wallet'!$A$1:$M$5000,0,FALSE)),"NOT VALID")</f>
        <v>0</v>
      </c>
      <c r="V314">
        <f>IFERROR(IFERROR(VLOOKUP($A314,'K-NETT'!$A$1:$AF$37898,20,FALSE),VLOOKUP($A314,'K-Wallet'!$A$1:$M$5000,0,FALSE)),"NOT VALID")</f>
        <v>0</v>
      </c>
      <c r="W314">
        <f>IFERROR(IFERROR(VLOOKUP($A314,'K-NETT'!$A$1:$AF$37898,22,FALSE),VLOOKUP($A314,'K-Wallet'!$A$1:$M$5000,0,FALSE)),"NOT VALID")</f>
        <v>0</v>
      </c>
      <c r="X314">
        <f>IFERROR(IFERROR(VLOOKUP($A314,'K-NETT'!$A$1:$AF$37898,23,FALSE),VLOOKUP($A314,'K-Wallet'!$A$1:$M$5000,0,FALSE)),"NOT VALID")</f>
        <v>0</v>
      </c>
      <c r="Y314">
        <f>IFERROR(IFERROR(VLOOKUP($A314,'K-NETT'!$A$1:$AF$37898,26,FALSE),VLOOKUP($A314,'K-Wallet'!$A$1:$M$5000,0,FALSE)),"NOT VALID")</f>
        <v>791650</v>
      </c>
      <c r="Z314">
        <f>IFERROR(IFERROR(VLOOKUP($A314,'K-NETT'!$A$1:$AF$37898,30,FALSE),VLOOKUP($A314,'K-Wallet'!$A$1:$M$5000,11,FALSE)),"NOT VALID")</f>
        <v>0</v>
      </c>
      <c r="AA314" s="31">
        <f t="shared" si="8"/>
        <v>0</v>
      </c>
    </row>
    <row r="315" spans="1:27" x14ac:dyDescent="0.25">
      <c r="A315" t="str">
        <f t="shared" si="9"/>
        <v>1775109237</v>
      </c>
      <c r="B315">
        <v>306</v>
      </c>
      <c r="C315">
        <v>1775109237</v>
      </c>
      <c r="D315" t="s">
        <v>91</v>
      </c>
      <c r="E315" t="s">
        <v>43</v>
      </c>
      <c r="F315">
        <v>56650</v>
      </c>
      <c r="G315" s="2">
        <v>44109</v>
      </c>
      <c r="H315" s="3">
        <v>0.82707175925925924</v>
      </c>
      <c r="I315" t="s">
        <v>44</v>
      </c>
      <c r="J315">
        <v>-81112820801</v>
      </c>
      <c r="K315" s="4" t="s">
        <v>101</v>
      </c>
      <c r="N315" t="str">
        <f>IFERROR(IFERROR(VLOOKUP($A315,'K-NETT'!$A$1:$AF$37898,1,FALSE),VLOOKUP($A315,'K-Wallet'!$A$1:$M$5000,1,FALSE)),"NOT VALID")</f>
        <v>1775109237</v>
      </c>
      <c r="O315" t="str">
        <f>IFERROR(IFERROR(VLOOKUP($A315,'K-NETT'!$A$1:$AF$37898,11,FALSE),VLOOKUP($A315,'K-Wallet'!$A$1:$M$5000,0,FALSE)),"NOT VALID")</f>
        <v>MME2010003489</v>
      </c>
      <c r="P315" t="str">
        <f>IFERROR(IFERROR(VLOOKUP($A315,'K-NETT'!$A$1:$AF$37898,14,FALSE),VLOOKUP($A315,'K-Wallet'!$A$1:$M$5000,8,FALSE)),"NOT VALID")</f>
        <v>IDSPAAB43737</v>
      </c>
      <c r="Q315" t="str">
        <f>IFERROR(IFERROR(VLOOKUP($A315,'K-NETT'!$A$1:$AF$37898,15,FALSE),VLOOKUP($A315,'K-Wallet'!$A$1:$M$5000,9,FALSE)),"NOT VALID")</f>
        <v>SUBEKTY ALIMIN NUR</v>
      </c>
      <c r="R315">
        <f>IFERROR(IFERROR(VLOOKUP($A315,'K-NETT'!$A$1:$AF$37898,16,FALSE),VLOOKUP($A315,'K-Wallet'!$A$1:$M$5000,0,FALSE)),"NOT VALID")</f>
        <v>50000</v>
      </c>
      <c r="S315">
        <f>IFERROR(IFERROR(VLOOKUP($A315,'K-NETT'!$A$1:$AF$37898,17,FALSE),VLOOKUP($A315,'K-Wallet'!$A$1:$M$5000,0,FALSE)),"NOT VALID")</f>
        <v>0</v>
      </c>
      <c r="T315">
        <f>IFERROR(IFERROR(VLOOKUP($A315,'K-NETT'!$A$1:$AF$37898,18,FALSE),VLOOKUP($A315,'K-Wallet'!$A$1:$M$5000,0,FALSE)),"NOT VALID")</f>
        <v>0</v>
      </c>
      <c r="U315">
        <f>IFERROR(IFERROR(VLOOKUP($A315,'K-NETT'!$A$1:$AF$37898,19,FALSE),VLOOKUP($A315,'K-Wallet'!$A$1:$M$5000,0,FALSE)),"NOT VALID")</f>
        <v>0</v>
      </c>
      <c r="V315">
        <f>IFERROR(IFERROR(VLOOKUP($A315,'K-NETT'!$A$1:$AF$37898,20,FALSE),VLOOKUP($A315,'K-Wallet'!$A$1:$M$5000,0,FALSE)),"NOT VALID")</f>
        <v>0</v>
      </c>
      <c r="W315">
        <f>IFERROR(IFERROR(VLOOKUP($A315,'K-NETT'!$A$1:$AF$37898,22,FALSE),VLOOKUP($A315,'K-Wallet'!$A$1:$M$5000,0,FALSE)),"NOT VALID")</f>
        <v>0</v>
      </c>
      <c r="X315">
        <f>IFERROR(IFERROR(VLOOKUP($A315,'K-NETT'!$A$1:$AF$37898,23,FALSE),VLOOKUP($A315,'K-Wallet'!$A$1:$M$5000,0,FALSE)),"NOT VALID")</f>
        <v>0</v>
      </c>
      <c r="Y315">
        <f>IFERROR(IFERROR(VLOOKUP($A315,'K-NETT'!$A$1:$AF$37898,26,FALSE),VLOOKUP($A315,'K-Wallet'!$A$1:$M$5000,0,FALSE)),"NOT VALID")</f>
        <v>50000</v>
      </c>
      <c r="Z315">
        <f>IFERROR(IFERROR(VLOOKUP($A315,'K-NETT'!$A$1:$AF$37898,30,FALSE),VLOOKUP($A315,'K-Wallet'!$A$1:$M$5000,11,FALSE)),"NOT VALID")</f>
        <v>0</v>
      </c>
      <c r="AA315" s="31">
        <f t="shared" si="8"/>
        <v>6650</v>
      </c>
    </row>
    <row r="316" spans="1:27" x14ac:dyDescent="0.25">
      <c r="A316" t="str">
        <f t="shared" si="9"/>
        <v>119035996</v>
      </c>
      <c r="B316">
        <v>307</v>
      </c>
      <c r="C316">
        <v>119035996</v>
      </c>
      <c r="D316" t="s">
        <v>783</v>
      </c>
      <c r="E316" t="s">
        <v>43</v>
      </c>
      <c r="F316">
        <v>295500</v>
      </c>
      <c r="G316" s="2">
        <v>44109</v>
      </c>
      <c r="H316" s="3">
        <v>0.83387731481481486</v>
      </c>
      <c r="I316" t="s">
        <v>44</v>
      </c>
      <c r="J316">
        <v>-81115699101</v>
      </c>
      <c r="K316" s="4" t="s">
        <v>101</v>
      </c>
      <c r="N316" t="str">
        <f>IFERROR(IFERROR(VLOOKUP($A316,'K-NETT'!$A$1:$AF$37898,1,FALSE),VLOOKUP($A316,'K-Wallet'!$A$1:$M$5000,1,FALSE)),"NOT VALID")</f>
        <v>119035996</v>
      </c>
      <c r="O316" t="str">
        <f>IFERROR(IFERROR(VLOOKUP($A316,'K-NETT'!$A$1:$AF$37898,11,FALSE),VLOOKUP($A316,'K-Wallet'!$A$1:$M$5000,0,FALSE)),"NOT VALID")</f>
        <v>NOT VALID</v>
      </c>
      <c r="P316" t="str">
        <f>IFERROR(IFERROR(VLOOKUP($A316,'K-NETT'!$A$1:$AF$37898,14,FALSE),VLOOKUP($A316,'K-Wallet'!$A$1:$M$5000,8,FALSE)),"NOT VALID")</f>
        <v>IDSUAHA05290</v>
      </c>
      <c r="Q316" t="str">
        <f>IFERROR(IFERROR(VLOOKUP($A316,'K-NETT'!$A$1:$AF$37898,15,FALSE),VLOOKUP($A316,'K-Wallet'!$A$1:$M$5000,9,FALSE)),"NOT VALID")</f>
        <v>RAHMAT PRADANA</v>
      </c>
      <c r="R316" t="str">
        <f>IFERROR(IFERROR(VLOOKUP($A316,'K-NETT'!$A$1:$AF$37898,16,FALSE),VLOOKUP($A316,'K-Wallet'!$A$1:$M$5000,0,FALSE)),"NOT VALID")</f>
        <v>NOT VALID</v>
      </c>
      <c r="S316" t="str">
        <f>IFERROR(IFERROR(VLOOKUP($A316,'K-NETT'!$A$1:$AF$37898,17,FALSE),VLOOKUP($A316,'K-Wallet'!$A$1:$M$5000,0,FALSE)),"NOT VALID")</f>
        <v>NOT VALID</v>
      </c>
      <c r="T316" t="str">
        <f>IFERROR(IFERROR(VLOOKUP($A316,'K-NETT'!$A$1:$AF$37898,18,FALSE),VLOOKUP($A316,'K-Wallet'!$A$1:$M$5000,0,FALSE)),"NOT VALID")</f>
        <v>NOT VALID</v>
      </c>
      <c r="U316" t="str">
        <f>IFERROR(IFERROR(VLOOKUP($A316,'K-NETT'!$A$1:$AF$37898,19,FALSE),VLOOKUP($A316,'K-Wallet'!$A$1:$M$5000,0,FALSE)),"NOT VALID")</f>
        <v>NOT VALID</v>
      </c>
      <c r="V316" t="str">
        <f>IFERROR(IFERROR(VLOOKUP($A316,'K-NETT'!$A$1:$AF$37898,20,FALSE),VLOOKUP($A316,'K-Wallet'!$A$1:$M$5000,0,FALSE)),"NOT VALID")</f>
        <v>NOT VALID</v>
      </c>
      <c r="W316" t="str">
        <f>IFERROR(IFERROR(VLOOKUP($A316,'K-NETT'!$A$1:$AF$37898,22,FALSE),VLOOKUP($A316,'K-Wallet'!$A$1:$M$5000,0,FALSE)),"NOT VALID")</f>
        <v>NOT VALID</v>
      </c>
      <c r="X316" t="str">
        <f>IFERROR(IFERROR(VLOOKUP($A316,'K-NETT'!$A$1:$AF$37898,23,FALSE),VLOOKUP($A316,'K-Wallet'!$A$1:$M$5000,0,FALSE)),"NOT VALID")</f>
        <v>NOT VALID</v>
      </c>
      <c r="Y316" t="str">
        <f>IFERROR(IFERROR(VLOOKUP($A316,'K-NETT'!$A$1:$AF$37898,26,FALSE),VLOOKUP($A316,'K-Wallet'!$A$1:$M$5000,0,FALSE)),"NOT VALID")</f>
        <v>NOT VALID</v>
      </c>
      <c r="Z316" t="str">
        <f>IFERROR(IFERROR(VLOOKUP($A316,'K-NETT'!$A$1:$AF$37898,30,FALSE),VLOOKUP($A316,'K-Wallet'!$A$1:$M$5000,11,FALSE)),"NOT VALID")</f>
        <v xml:space="preserve"> TOP UP K-WALLET</v>
      </c>
      <c r="AA316" s="31" t="e">
        <f t="shared" si="8"/>
        <v>#VALUE!</v>
      </c>
    </row>
    <row r="317" spans="1:27" x14ac:dyDescent="0.25">
      <c r="A317" t="str">
        <f t="shared" si="9"/>
        <v>1550309085</v>
      </c>
      <c r="B317">
        <v>308</v>
      </c>
      <c r="C317">
        <v>1550309085</v>
      </c>
      <c r="D317" t="s">
        <v>42</v>
      </c>
      <c r="E317" t="s">
        <v>43</v>
      </c>
      <c r="F317">
        <v>261650</v>
      </c>
      <c r="G317" s="2">
        <v>44109</v>
      </c>
      <c r="H317" s="3">
        <v>0.83706018518518521</v>
      </c>
      <c r="I317" t="s">
        <v>44</v>
      </c>
      <c r="J317">
        <v>-81117094801</v>
      </c>
      <c r="K317" s="4" t="s">
        <v>101</v>
      </c>
      <c r="N317" t="str">
        <f>IFERROR(IFERROR(VLOOKUP($A317,'K-NETT'!$A$1:$AF$37898,1,FALSE),VLOOKUP($A317,'K-Wallet'!$A$1:$M$5000,1,FALSE)),"NOT VALID")</f>
        <v>1550309085</v>
      </c>
      <c r="O317" t="str">
        <f>IFERROR(IFERROR(VLOOKUP($A317,'K-NETT'!$A$1:$AF$37898,11,FALSE),VLOOKUP($A317,'K-Wallet'!$A$1:$M$5000,0,FALSE)),"NOT VALID")</f>
        <v>CNE2010003497</v>
      </c>
      <c r="P317" t="str">
        <f>IFERROR(IFERROR(VLOOKUP($A317,'K-NETT'!$A$1:$AF$37898,14,FALSE),VLOOKUP($A317,'K-Wallet'!$A$1:$M$5000,8,FALSE)),"NOT VALID")</f>
        <v>IDJHAMA07305</v>
      </c>
      <c r="Q317" t="str">
        <f>IFERROR(IFERROR(VLOOKUP($A317,'K-NETT'!$A$1:$AF$37898,15,FALSE),VLOOKUP($A317,'K-Wallet'!$A$1:$M$5000,9,FALSE)),"NOT VALID")</f>
        <v>WAHYU YASI WIBOWO</v>
      </c>
      <c r="R317">
        <f>IFERROR(IFERROR(VLOOKUP($A317,'K-NETT'!$A$1:$AF$37898,16,FALSE),VLOOKUP($A317,'K-Wallet'!$A$1:$M$5000,0,FALSE)),"NOT VALID")</f>
        <v>240000</v>
      </c>
      <c r="S317">
        <f>IFERROR(IFERROR(VLOOKUP($A317,'K-NETT'!$A$1:$AF$37898,17,FALSE),VLOOKUP($A317,'K-Wallet'!$A$1:$M$5000,0,FALSE)),"NOT VALID")</f>
        <v>6650</v>
      </c>
      <c r="T317">
        <f>IFERROR(IFERROR(VLOOKUP($A317,'K-NETT'!$A$1:$AF$37898,18,FALSE),VLOOKUP($A317,'K-Wallet'!$A$1:$M$5000,0,FALSE)),"NOT VALID")</f>
        <v>15000</v>
      </c>
      <c r="U317">
        <f>IFERROR(IFERROR(VLOOKUP($A317,'K-NETT'!$A$1:$AF$37898,19,FALSE),VLOOKUP($A317,'K-Wallet'!$A$1:$M$5000,0,FALSE)),"NOT VALID")</f>
        <v>0</v>
      </c>
      <c r="V317">
        <f>IFERROR(IFERROR(VLOOKUP($A317,'K-NETT'!$A$1:$AF$37898,20,FALSE),VLOOKUP($A317,'K-Wallet'!$A$1:$M$5000,0,FALSE)),"NOT VALID")</f>
        <v>0</v>
      </c>
      <c r="W317">
        <f>IFERROR(IFERROR(VLOOKUP($A317,'K-NETT'!$A$1:$AF$37898,22,FALSE),VLOOKUP($A317,'K-Wallet'!$A$1:$M$5000,0,FALSE)),"NOT VALID")</f>
        <v>0</v>
      </c>
      <c r="X317">
        <f>IFERROR(IFERROR(VLOOKUP($A317,'K-NETT'!$A$1:$AF$37898,23,FALSE),VLOOKUP($A317,'K-Wallet'!$A$1:$M$5000,0,FALSE)),"NOT VALID")</f>
        <v>0</v>
      </c>
      <c r="Y317">
        <f>IFERROR(IFERROR(VLOOKUP($A317,'K-NETT'!$A$1:$AF$37898,26,FALSE),VLOOKUP($A317,'K-Wallet'!$A$1:$M$5000,0,FALSE)),"NOT VALID")</f>
        <v>261650</v>
      </c>
      <c r="Z317">
        <f>IFERROR(IFERROR(VLOOKUP($A317,'K-NETT'!$A$1:$AF$37898,30,FALSE),VLOOKUP($A317,'K-Wallet'!$A$1:$M$5000,11,FALSE)),"NOT VALID")</f>
        <v>0</v>
      </c>
      <c r="AA317" s="31">
        <f t="shared" si="8"/>
        <v>0</v>
      </c>
    </row>
    <row r="318" spans="1:27" x14ac:dyDescent="0.25">
      <c r="A318" t="str">
        <f t="shared" si="9"/>
        <v>1160309106</v>
      </c>
      <c r="B318">
        <v>309</v>
      </c>
      <c r="C318">
        <v>1160309106</v>
      </c>
      <c r="D318" t="s">
        <v>42</v>
      </c>
      <c r="E318" t="s">
        <v>43</v>
      </c>
      <c r="F318">
        <v>67650</v>
      </c>
      <c r="G318" s="2">
        <v>44109</v>
      </c>
      <c r="H318" s="3">
        <v>0.8384490740740741</v>
      </c>
      <c r="I318" t="s">
        <v>44</v>
      </c>
      <c r="J318">
        <v>-81117606201</v>
      </c>
      <c r="K318" s="4" t="s">
        <v>101</v>
      </c>
      <c r="N318" t="str">
        <f>IFERROR(IFERROR(VLOOKUP($A318,'K-NETT'!$A$1:$AF$37898,1,FALSE),VLOOKUP($A318,'K-Wallet'!$A$1:$M$5000,1,FALSE)),"NOT VALID")</f>
        <v>1160309106</v>
      </c>
      <c r="O318" t="str">
        <f>IFERROR(IFERROR(VLOOKUP($A318,'K-NETT'!$A$1:$AF$37898,11,FALSE),VLOOKUP($A318,'K-Wallet'!$A$1:$M$5000,0,FALSE)),"NOT VALID")</f>
        <v>CNE2010003500</v>
      </c>
      <c r="P318" t="str">
        <f>IFERROR(IFERROR(VLOOKUP($A318,'K-NETT'!$A$1:$AF$37898,14,FALSE),VLOOKUP($A318,'K-Wallet'!$A$1:$M$5000,8,FALSE)),"NOT VALID")</f>
        <v>IDJRAAA19819</v>
      </c>
      <c r="Q318" t="str">
        <f>IFERROR(IFERROR(VLOOKUP($A318,'K-NETT'!$A$1:$AF$37898,15,FALSE),VLOOKUP($A318,'K-Wallet'!$A$1:$M$5000,9,FALSE)),"NOT VALID")</f>
        <v>CHOIRUL ANAM</v>
      </c>
      <c r="R318">
        <f>IFERROR(IFERROR(VLOOKUP($A318,'K-NETT'!$A$1:$AF$37898,16,FALSE),VLOOKUP($A318,'K-Wallet'!$A$1:$M$5000,0,FALSE)),"NOT VALID")</f>
        <v>38000</v>
      </c>
      <c r="S318">
        <f>IFERROR(IFERROR(VLOOKUP($A318,'K-NETT'!$A$1:$AF$37898,17,FALSE),VLOOKUP($A318,'K-Wallet'!$A$1:$M$5000,0,FALSE)),"NOT VALID")</f>
        <v>6650</v>
      </c>
      <c r="T318">
        <f>IFERROR(IFERROR(VLOOKUP($A318,'K-NETT'!$A$1:$AF$37898,18,FALSE),VLOOKUP($A318,'K-Wallet'!$A$1:$M$5000,0,FALSE)),"NOT VALID")</f>
        <v>23000</v>
      </c>
      <c r="U318">
        <f>IFERROR(IFERROR(VLOOKUP($A318,'K-NETT'!$A$1:$AF$37898,19,FALSE),VLOOKUP($A318,'K-Wallet'!$A$1:$M$5000,0,FALSE)),"NOT VALID")</f>
        <v>0</v>
      </c>
      <c r="V318">
        <f>IFERROR(IFERROR(VLOOKUP($A318,'K-NETT'!$A$1:$AF$37898,20,FALSE),VLOOKUP($A318,'K-Wallet'!$A$1:$M$5000,0,FALSE)),"NOT VALID")</f>
        <v>0</v>
      </c>
      <c r="W318">
        <f>IFERROR(IFERROR(VLOOKUP($A318,'K-NETT'!$A$1:$AF$37898,22,FALSE),VLOOKUP($A318,'K-Wallet'!$A$1:$M$5000,0,FALSE)),"NOT VALID")</f>
        <v>0</v>
      </c>
      <c r="X318">
        <f>IFERROR(IFERROR(VLOOKUP($A318,'K-NETT'!$A$1:$AF$37898,23,FALSE),VLOOKUP($A318,'K-Wallet'!$A$1:$M$5000,0,FALSE)),"NOT VALID")</f>
        <v>0</v>
      </c>
      <c r="Y318">
        <f>IFERROR(IFERROR(VLOOKUP($A318,'K-NETT'!$A$1:$AF$37898,26,FALSE),VLOOKUP($A318,'K-Wallet'!$A$1:$M$5000,0,FALSE)),"NOT VALID")</f>
        <v>67650</v>
      </c>
      <c r="Z318">
        <f>IFERROR(IFERROR(VLOOKUP($A318,'K-NETT'!$A$1:$AF$37898,30,FALSE),VLOOKUP($A318,'K-Wallet'!$A$1:$M$5000,11,FALSE)),"NOT VALID")</f>
        <v>0</v>
      </c>
      <c r="AA318" s="31">
        <f t="shared" si="8"/>
        <v>0</v>
      </c>
    </row>
    <row r="319" spans="1:27" x14ac:dyDescent="0.25">
      <c r="A319" t="str">
        <f t="shared" si="9"/>
        <v>1178309346</v>
      </c>
      <c r="B319">
        <v>310</v>
      </c>
      <c r="C319">
        <v>1178309346</v>
      </c>
      <c r="D319" t="s">
        <v>42</v>
      </c>
      <c r="E319" t="s">
        <v>43</v>
      </c>
      <c r="F319">
        <v>490650</v>
      </c>
      <c r="G319" s="2">
        <v>44109</v>
      </c>
      <c r="H319" s="3">
        <v>0.84693287037037035</v>
      </c>
      <c r="I319" t="s">
        <v>44</v>
      </c>
      <c r="J319">
        <v>-81121006501</v>
      </c>
      <c r="K319" s="4" t="s">
        <v>101</v>
      </c>
      <c r="N319" t="str">
        <f>IFERROR(IFERROR(VLOOKUP($A319,'K-NETT'!$A$1:$AF$37898,1,FALSE),VLOOKUP($A319,'K-Wallet'!$A$1:$M$5000,1,FALSE)),"NOT VALID")</f>
        <v>1178309346</v>
      </c>
      <c r="O319" t="str">
        <f>IFERROR(IFERROR(VLOOKUP($A319,'K-NETT'!$A$1:$AF$37898,11,FALSE),VLOOKUP($A319,'K-Wallet'!$A$1:$M$5000,0,FALSE)),"NOT VALID")</f>
        <v>CNE2010003507</v>
      </c>
      <c r="P319" t="str">
        <f>IFERROR(IFERROR(VLOOKUP($A319,'K-NETT'!$A$1:$AF$37898,14,FALSE),VLOOKUP($A319,'K-Wallet'!$A$1:$M$5000,8,FALSE)),"NOT VALID")</f>
        <v>IDPABLA02304</v>
      </c>
      <c r="Q319" t="str">
        <f>IFERROR(IFERROR(VLOOKUP($A319,'K-NETT'!$A$1:$AF$37898,15,FALSE),VLOOKUP($A319,'K-Wallet'!$A$1:$M$5000,9,FALSE)),"NOT VALID")</f>
        <v>IKA JUHARIYAWATI NINGSIH</v>
      </c>
      <c r="R319">
        <f>IFERROR(IFERROR(VLOOKUP($A319,'K-NETT'!$A$1:$AF$37898,16,FALSE),VLOOKUP($A319,'K-Wallet'!$A$1:$M$5000,0,FALSE)),"NOT VALID")</f>
        <v>474000</v>
      </c>
      <c r="S319">
        <f>IFERROR(IFERROR(VLOOKUP($A319,'K-NETT'!$A$1:$AF$37898,17,FALSE),VLOOKUP($A319,'K-Wallet'!$A$1:$M$5000,0,FALSE)),"NOT VALID")</f>
        <v>6650</v>
      </c>
      <c r="T319">
        <f>IFERROR(IFERROR(VLOOKUP($A319,'K-NETT'!$A$1:$AF$37898,18,FALSE),VLOOKUP($A319,'K-Wallet'!$A$1:$M$5000,0,FALSE)),"NOT VALID")</f>
        <v>10000</v>
      </c>
      <c r="U319">
        <f>IFERROR(IFERROR(VLOOKUP($A319,'K-NETT'!$A$1:$AF$37898,19,FALSE),VLOOKUP($A319,'K-Wallet'!$A$1:$M$5000,0,FALSE)),"NOT VALID")</f>
        <v>0</v>
      </c>
      <c r="V319">
        <f>IFERROR(IFERROR(VLOOKUP($A319,'K-NETT'!$A$1:$AF$37898,20,FALSE),VLOOKUP($A319,'K-Wallet'!$A$1:$M$5000,0,FALSE)),"NOT VALID")</f>
        <v>0</v>
      </c>
      <c r="W319">
        <f>IFERROR(IFERROR(VLOOKUP($A319,'K-NETT'!$A$1:$AF$37898,22,FALSE),VLOOKUP($A319,'K-Wallet'!$A$1:$M$5000,0,FALSE)),"NOT VALID")</f>
        <v>0</v>
      </c>
      <c r="X319">
        <f>IFERROR(IFERROR(VLOOKUP($A319,'K-NETT'!$A$1:$AF$37898,23,FALSE),VLOOKUP($A319,'K-Wallet'!$A$1:$M$5000,0,FALSE)),"NOT VALID")</f>
        <v>0</v>
      </c>
      <c r="Y319">
        <f>IFERROR(IFERROR(VLOOKUP($A319,'K-NETT'!$A$1:$AF$37898,26,FALSE),VLOOKUP($A319,'K-Wallet'!$A$1:$M$5000,0,FALSE)),"NOT VALID")</f>
        <v>490650</v>
      </c>
      <c r="Z319">
        <f>IFERROR(IFERROR(VLOOKUP($A319,'K-NETT'!$A$1:$AF$37898,30,FALSE),VLOOKUP($A319,'K-Wallet'!$A$1:$M$5000,11,FALSE)),"NOT VALID")</f>
        <v>0</v>
      </c>
      <c r="AA319" s="31">
        <f t="shared" si="8"/>
        <v>0</v>
      </c>
    </row>
    <row r="320" spans="1:27" x14ac:dyDescent="0.25">
      <c r="A320" t="str">
        <f t="shared" si="9"/>
        <v>118774355</v>
      </c>
      <c r="B320">
        <v>311</v>
      </c>
      <c r="C320">
        <v>118774355</v>
      </c>
      <c r="D320" t="s">
        <v>90</v>
      </c>
      <c r="E320" t="s">
        <v>43</v>
      </c>
      <c r="F320">
        <v>10000000</v>
      </c>
      <c r="G320" s="2">
        <v>44109</v>
      </c>
      <c r="H320" s="3">
        <v>0.84699074074074077</v>
      </c>
      <c r="I320" t="s">
        <v>44</v>
      </c>
      <c r="J320">
        <v>-81121152901</v>
      </c>
      <c r="K320" s="4" t="s">
        <v>101</v>
      </c>
      <c r="N320" t="str">
        <f>IFERROR(IFERROR(VLOOKUP($A320,'K-NETT'!$A$1:$AF$37898,1,FALSE),VLOOKUP($A320,'K-Wallet'!$A$1:$M$5000,1,FALSE)),"NOT VALID")</f>
        <v>118774355</v>
      </c>
      <c r="O320" t="str">
        <f>IFERROR(IFERROR(VLOOKUP($A320,'K-NETT'!$A$1:$AF$37898,11,FALSE),VLOOKUP($A320,'K-Wallet'!$A$1:$M$5000,0,FALSE)),"NOT VALID")</f>
        <v>NOT VALID</v>
      </c>
      <c r="P320" t="str">
        <f>IFERROR(IFERROR(VLOOKUP($A320,'K-NETT'!$A$1:$AF$37898,14,FALSE),VLOOKUP($A320,'K-Wallet'!$A$1:$M$5000,8,FALSE)),"NOT VALID")</f>
        <v>IDYAID006769</v>
      </c>
      <c r="Q320" t="str">
        <f>IFERROR(IFERROR(VLOOKUP($A320,'K-NETT'!$A$1:$AF$37898,15,FALSE),VLOOKUP($A320,'K-Wallet'!$A$1:$M$5000,9,FALSE)),"NOT VALID")</f>
        <v>NUR CHOLIS</v>
      </c>
      <c r="R320" t="str">
        <f>IFERROR(IFERROR(VLOOKUP($A320,'K-NETT'!$A$1:$AF$37898,16,FALSE),VLOOKUP($A320,'K-Wallet'!$A$1:$M$5000,0,FALSE)),"NOT VALID")</f>
        <v>NOT VALID</v>
      </c>
      <c r="S320" t="str">
        <f>IFERROR(IFERROR(VLOOKUP($A320,'K-NETT'!$A$1:$AF$37898,17,FALSE),VLOOKUP($A320,'K-Wallet'!$A$1:$M$5000,0,FALSE)),"NOT VALID")</f>
        <v>NOT VALID</v>
      </c>
      <c r="T320" t="str">
        <f>IFERROR(IFERROR(VLOOKUP($A320,'K-NETT'!$A$1:$AF$37898,18,FALSE),VLOOKUP($A320,'K-Wallet'!$A$1:$M$5000,0,FALSE)),"NOT VALID")</f>
        <v>NOT VALID</v>
      </c>
      <c r="U320" t="str">
        <f>IFERROR(IFERROR(VLOOKUP($A320,'K-NETT'!$A$1:$AF$37898,19,FALSE),VLOOKUP($A320,'K-Wallet'!$A$1:$M$5000,0,FALSE)),"NOT VALID")</f>
        <v>NOT VALID</v>
      </c>
      <c r="V320" t="str">
        <f>IFERROR(IFERROR(VLOOKUP($A320,'K-NETT'!$A$1:$AF$37898,20,FALSE),VLOOKUP($A320,'K-Wallet'!$A$1:$M$5000,0,FALSE)),"NOT VALID")</f>
        <v>NOT VALID</v>
      </c>
      <c r="W320" t="str">
        <f>IFERROR(IFERROR(VLOOKUP($A320,'K-NETT'!$A$1:$AF$37898,22,FALSE),VLOOKUP($A320,'K-Wallet'!$A$1:$M$5000,0,FALSE)),"NOT VALID")</f>
        <v>NOT VALID</v>
      </c>
      <c r="X320" t="str">
        <f>IFERROR(IFERROR(VLOOKUP($A320,'K-NETT'!$A$1:$AF$37898,23,FALSE),VLOOKUP($A320,'K-Wallet'!$A$1:$M$5000,0,FALSE)),"NOT VALID")</f>
        <v>NOT VALID</v>
      </c>
      <c r="Y320" t="str">
        <f>IFERROR(IFERROR(VLOOKUP($A320,'K-NETT'!$A$1:$AF$37898,26,FALSE),VLOOKUP($A320,'K-Wallet'!$A$1:$M$5000,0,FALSE)),"NOT VALID")</f>
        <v>NOT VALID</v>
      </c>
      <c r="Z320" t="str">
        <f>IFERROR(IFERROR(VLOOKUP($A320,'K-NETT'!$A$1:$AF$37898,30,FALSE),VLOOKUP($A320,'K-Wallet'!$A$1:$M$5000,11,FALSE)),"NOT VALID")</f>
        <v xml:space="preserve"> TOP UP K-WALLET</v>
      </c>
      <c r="AA320" s="31" t="e">
        <f t="shared" si="8"/>
        <v>#VALUE!</v>
      </c>
    </row>
    <row r="321" spans="1:27" x14ac:dyDescent="0.25">
      <c r="A321" t="str">
        <f t="shared" si="9"/>
        <v>1621409442</v>
      </c>
      <c r="B321">
        <v>312</v>
      </c>
      <c r="C321">
        <v>1621409442</v>
      </c>
      <c r="D321" t="s">
        <v>42</v>
      </c>
      <c r="E321" t="s">
        <v>43</v>
      </c>
      <c r="F321">
        <v>56650</v>
      </c>
      <c r="G321" s="2">
        <v>44109</v>
      </c>
      <c r="H321" s="3">
        <v>0.84940972222222222</v>
      </c>
      <c r="I321" t="s">
        <v>44</v>
      </c>
      <c r="J321">
        <v>-81122189601</v>
      </c>
      <c r="K321" s="4" t="s">
        <v>101</v>
      </c>
      <c r="N321" t="str">
        <f>IFERROR(IFERROR(VLOOKUP($A321,'K-NETT'!$A$1:$AF$37898,1,FALSE),VLOOKUP($A321,'K-Wallet'!$A$1:$M$5000,1,FALSE)),"NOT VALID")</f>
        <v>1621409442</v>
      </c>
      <c r="O321" t="str">
        <f>IFERROR(IFERROR(VLOOKUP($A321,'K-NETT'!$A$1:$AF$37898,11,FALSE),VLOOKUP($A321,'K-Wallet'!$A$1:$M$5000,0,FALSE)),"NOT VALID")</f>
        <v>MME2010003512</v>
      </c>
      <c r="P321" t="str">
        <f>IFERROR(IFERROR(VLOOKUP($A321,'K-NETT'!$A$1:$AF$37898,14,FALSE),VLOOKUP($A321,'K-Wallet'!$A$1:$M$5000,8,FALSE)),"NOT VALID")</f>
        <v>IDRUAAA09785</v>
      </c>
      <c r="Q321" t="str">
        <f>IFERROR(IFERROR(VLOOKUP($A321,'K-NETT'!$A$1:$AF$37898,15,FALSE),VLOOKUP($A321,'K-Wallet'!$A$1:$M$5000,9,FALSE)),"NOT VALID")</f>
        <v>FATIMAH</v>
      </c>
      <c r="R321">
        <f>IFERROR(IFERROR(VLOOKUP($A321,'K-NETT'!$A$1:$AF$37898,16,FALSE),VLOOKUP($A321,'K-Wallet'!$A$1:$M$5000,0,FALSE)),"NOT VALID")</f>
        <v>50000</v>
      </c>
      <c r="S321">
        <f>IFERROR(IFERROR(VLOOKUP($A321,'K-NETT'!$A$1:$AF$37898,17,FALSE),VLOOKUP($A321,'K-Wallet'!$A$1:$M$5000,0,FALSE)),"NOT VALID")</f>
        <v>6650</v>
      </c>
      <c r="T321">
        <f>IFERROR(IFERROR(VLOOKUP($A321,'K-NETT'!$A$1:$AF$37898,18,FALSE),VLOOKUP($A321,'K-Wallet'!$A$1:$M$5000,0,FALSE)),"NOT VALID")</f>
        <v>0</v>
      </c>
      <c r="U321">
        <f>IFERROR(IFERROR(VLOOKUP($A321,'K-NETT'!$A$1:$AF$37898,19,FALSE),VLOOKUP($A321,'K-Wallet'!$A$1:$M$5000,0,FALSE)),"NOT VALID")</f>
        <v>0</v>
      </c>
      <c r="V321">
        <f>IFERROR(IFERROR(VLOOKUP($A321,'K-NETT'!$A$1:$AF$37898,20,FALSE),VLOOKUP($A321,'K-Wallet'!$A$1:$M$5000,0,FALSE)),"NOT VALID")</f>
        <v>0</v>
      </c>
      <c r="W321">
        <f>IFERROR(IFERROR(VLOOKUP($A321,'K-NETT'!$A$1:$AF$37898,22,FALSE),VLOOKUP($A321,'K-Wallet'!$A$1:$M$5000,0,FALSE)),"NOT VALID")</f>
        <v>0</v>
      </c>
      <c r="X321">
        <f>IFERROR(IFERROR(VLOOKUP($A321,'K-NETT'!$A$1:$AF$37898,23,FALSE),VLOOKUP($A321,'K-Wallet'!$A$1:$M$5000,0,FALSE)),"NOT VALID")</f>
        <v>0</v>
      </c>
      <c r="Y321">
        <f>IFERROR(IFERROR(VLOOKUP($A321,'K-NETT'!$A$1:$AF$37898,26,FALSE),VLOOKUP($A321,'K-Wallet'!$A$1:$M$5000,0,FALSE)),"NOT VALID")</f>
        <v>56650</v>
      </c>
      <c r="Z321">
        <f>IFERROR(IFERROR(VLOOKUP($A321,'K-NETT'!$A$1:$AF$37898,30,FALSE),VLOOKUP($A321,'K-Wallet'!$A$1:$M$5000,11,FALSE)),"NOT VALID")</f>
        <v>0</v>
      </c>
      <c r="AA321" s="31">
        <f t="shared" si="8"/>
        <v>0</v>
      </c>
    </row>
    <row r="322" spans="1:27" x14ac:dyDescent="0.25">
      <c r="A322" t="str">
        <f t="shared" si="9"/>
        <v>1220409104</v>
      </c>
      <c r="B322">
        <v>313</v>
      </c>
      <c r="C322">
        <v>1220409104</v>
      </c>
      <c r="D322" t="s">
        <v>42</v>
      </c>
      <c r="E322" t="s">
        <v>43</v>
      </c>
      <c r="F322">
        <v>493650</v>
      </c>
      <c r="G322" s="2">
        <v>44109</v>
      </c>
      <c r="H322" s="3">
        <v>0.85017361111111101</v>
      </c>
      <c r="I322" t="s">
        <v>44</v>
      </c>
      <c r="J322">
        <v>-81122451701</v>
      </c>
      <c r="K322" s="4" t="s">
        <v>101</v>
      </c>
      <c r="N322" t="str">
        <f>IFERROR(IFERROR(VLOOKUP($A322,'K-NETT'!$A$1:$AF$37898,1,FALSE),VLOOKUP($A322,'K-Wallet'!$A$1:$M$5000,1,FALSE)),"NOT VALID")</f>
        <v>1220409104</v>
      </c>
      <c r="O322" t="str">
        <f>IFERROR(IFERROR(VLOOKUP($A322,'K-NETT'!$A$1:$AF$37898,11,FALSE),VLOOKUP($A322,'K-Wallet'!$A$1:$M$5000,0,FALSE)),"NOT VALID")</f>
        <v>CNE2010003515</v>
      </c>
      <c r="P322" t="str">
        <f>IFERROR(IFERROR(VLOOKUP($A322,'K-NETT'!$A$1:$AF$37898,14,FALSE),VLOOKUP($A322,'K-Wallet'!$A$1:$M$5000,8,FALSE)),"NOT VALID")</f>
        <v>IDBNABA04741</v>
      </c>
      <c r="Q322" t="str">
        <f>IFERROR(IFERROR(VLOOKUP($A322,'K-NETT'!$A$1:$AF$37898,15,FALSE),VLOOKUP($A322,'K-Wallet'!$A$1:$M$5000,9,FALSE)),"NOT VALID")</f>
        <v>HARY AFRIYANTO</v>
      </c>
      <c r="R322">
        <f>IFERROR(IFERROR(VLOOKUP($A322,'K-NETT'!$A$1:$AF$37898,16,FALSE),VLOOKUP($A322,'K-Wallet'!$A$1:$M$5000,0,FALSE)),"NOT VALID")</f>
        <v>474000</v>
      </c>
      <c r="S322">
        <f>IFERROR(IFERROR(VLOOKUP($A322,'K-NETT'!$A$1:$AF$37898,17,FALSE),VLOOKUP($A322,'K-Wallet'!$A$1:$M$5000,0,FALSE)),"NOT VALID")</f>
        <v>6650</v>
      </c>
      <c r="T322">
        <f>IFERROR(IFERROR(VLOOKUP($A322,'K-NETT'!$A$1:$AF$37898,18,FALSE),VLOOKUP($A322,'K-Wallet'!$A$1:$M$5000,0,FALSE)),"NOT VALID")</f>
        <v>13000</v>
      </c>
      <c r="U322">
        <f>IFERROR(IFERROR(VLOOKUP($A322,'K-NETT'!$A$1:$AF$37898,19,FALSE),VLOOKUP($A322,'K-Wallet'!$A$1:$M$5000,0,FALSE)),"NOT VALID")</f>
        <v>0</v>
      </c>
      <c r="V322">
        <f>IFERROR(IFERROR(VLOOKUP($A322,'K-NETT'!$A$1:$AF$37898,20,FALSE),VLOOKUP($A322,'K-Wallet'!$A$1:$M$5000,0,FALSE)),"NOT VALID")</f>
        <v>0</v>
      </c>
      <c r="W322">
        <f>IFERROR(IFERROR(VLOOKUP($A322,'K-NETT'!$A$1:$AF$37898,22,FALSE),VLOOKUP($A322,'K-Wallet'!$A$1:$M$5000,0,FALSE)),"NOT VALID")</f>
        <v>0</v>
      </c>
      <c r="X322">
        <f>IFERROR(IFERROR(VLOOKUP($A322,'K-NETT'!$A$1:$AF$37898,23,FALSE),VLOOKUP($A322,'K-Wallet'!$A$1:$M$5000,0,FALSE)),"NOT VALID")</f>
        <v>0</v>
      </c>
      <c r="Y322">
        <f>IFERROR(IFERROR(VLOOKUP($A322,'K-NETT'!$A$1:$AF$37898,26,FALSE),VLOOKUP($A322,'K-Wallet'!$A$1:$M$5000,0,FALSE)),"NOT VALID")</f>
        <v>493650</v>
      </c>
      <c r="Z322">
        <f>IFERROR(IFERROR(VLOOKUP($A322,'K-NETT'!$A$1:$AF$37898,30,FALSE),VLOOKUP($A322,'K-Wallet'!$A$1:$M$5000,11,FALSE)),"NOT VALID")</f>
        <v>0</v>
      </c>
      <c r="AA322" s="31">
        <f t="shared" si="8"/>
        <v>0</v>
      </c>
    </row>
    <row r="323" spans="1:27" x14ac:dyDescent="0.25">
      <c r="A323" t="str">
        <f t="shared" si="9"/>
        <v>1462409270</v>
      </c>
      <c r="B323">
        <v>314</v>
      </c>
      <c r="C323">
        <v>1462409270</v>
      </c>
      <c r="D323" t="s">
        <v>42</v>
      </c>
      <c r="E323" t="s">
        <v>43</v>
      </c>
      <c r="F323">
        <v>68650</v>
      </c>
      <c r="G323" s="2">
        <v>44109</v>
      </c>
      <c r="H323" s="3">
        <v>0.85137731481481482</v>
      </c>
      <c r="I323" t="s">
        <v>44</v>
      </c>
      <c r="J323">
        <v>-81122939501</v>
      </c>
      <c r="K323" s="4" t="s">
        <v>101</v>
      </c>
      <c r="N323" t="str">
        <f>IFERROR(IFERROR(VLOOKUP($A323,'K-NETT'!$A$1:$AF$37898,1,FALSE),VLOOKUP($A323,'K-Wallet'!$A$1:$M$5000,1,FALSE)),"NOT VALID")</f>
        <v>1462409270</v>
      </c>
      <c r="O323" t="str">
        <f>IFERROR(IFERROR(VLOOKUP($A323,'K-NETT'!$A$1:$AF$37898,11,FALSE),VLOOKUP($A323,'K-Wallet'!$A$1:$M$5000,0,FALSE)),"NOT VALID")</f>
        <v>MME2010003517</v>
      </c>
      <c r="P323" t="str">
        <f>IFERROR(IFERROR(VLOOKUP($A323,'K-NETT'!$A$1:$AF$37898,14,FALSE),VLOOKUP($A323,'K-Wallet'!$A$1:$M$5000,8,FALSE)),"NOT VALID")</f>
        <v>IDJRAAA19964</v>
      </c>
      <c r="Q323" t="str">
        <f>IFERROR(IFERROR(VLOOKUP($A323,'K-NETT'!$A$1:$AF$37898,15,FALSE),VLOOKUP($A323,'K-Wallet'!$A$1:$M$5000,9,FALSE)),"NOT VALID")</f>
        <v>YUNANIK</v>
      </c>
      <c r="R323">
        <f>IFERROR(IFERROR(VLOOKUP($A323,'K-NETT'!$A$1:$AF$37898,16,FALSE),VLOOKUP($A323,'K-Wallet'!$A$1:$M$5000,0,FALSE)),"NOT VALID")</f>
        <v>50000</v>
      </c>
      <c r="S323">
        <f>IFERROR(IFERROR(VLOOKUP($A323,'K-NETT'!$A$1:$AF$37898,17,FALSE),VLOOKUP($A323,'K-Wallet'!$A$1:$M$5000,0,FALSE)),"NOT VALID")</f>
        <v>6650</v>
      </c>
      <c r="T323">
        <f>IFERROR(IFERROR(VLOOKUP($A323,'K-NETT'!$A$1:$AF$37898,18,FALSE),VLOOKUP($A323,'K-Wallet'!$A$1:$M$5000,0,FALSE)),"NOT VALID")</f>
        <v>12000</v>
      </c>
      <c r="U323">
        <f>IFERROR(IFERROR(VLOOKUP($A323,'K-NETT'!$A$1:$AF$37898,19,FALSE),VLOOKUP($A323,'K-Wallet'!$A$1:$M$5000,0,FALSE)),"NOT VALID")</f>
        <v>0</v>
      </c>
      <c r="V323">
        <f>IFERROR(IFERROR(VLOOKUP($A323,'K-NETT'!$A$1:$AF$37898,20,FALSE),VLOOKUP($A323,'K-Wallet'!$A$1:$M$5000,0,FALSE)),"NOT VALID")</f>
        <v>0</v>
      </c>
      <c r="W323">
        <f>IFERROR(IFERROR(VLOOKUP($A323,'K-NETT'!$A$1:$AF$37898,22,FALSE),VLOOKUP($A323,'K-Wallet'!$A$1:$M$5000,0,FALSE)),"NOT VALID")</f>
        <v>0</v>
      </c>
      <c r="X323">
        <f>IFERROR(IFERROR(VLOOKUP($A323,'K-NETT'!$A$1:$AF$37898,23,FALSE),VLOOKUP($A323,'K-Wallet'!$A$1:$M$5000,0,FALSE)),"NOT VALID")</f>
        <v>0</v>
      </c>
      <c r="Y323">
        <f>IFERROR(IFERROR(VLOOKUP($A323,'K-NETT'!$A$1:$AF$37898,26,FALSE),VLOOKUP($A323,'K-Wallet'!$A$1:$M$5000,0,FALSE)),"NOT VALID")</f>
        <v>68650</v>
      </c>
      <c r="Z323">
        <f>IFERROR(IFERROR(VLOOKUP($A323,'K-NETT'!$A$1:$AF$37898,30,FALSE),VLOOKUP($A323,'K-Wallet'!$A$1:$M$5000,11,FALSE)),"NOT VALID")</f>
        <v>0</v>
      </c>
      <c r="AA323" s="31">
        <f t="shared" si="8"/>
        <v>0</v>
      </c>
    </row>
    <row r="324" spans="1:27" x14ac:dyDescent="0.25">
      <c r="A324" t="str">
        <f t="shared" si="9"/>
        <v>1003409781</v>
      </c>
      <c r="B324">
        <v>315</v>
      </c>
      <c r="C324">
        <v>1003409781</v>
      </c>
      <c r="D324" t="s">
        <v>42</v>
      </c>
      <c r="E324" t="s">
        <v>43</v>
      </c>
      <c r="F324">
        <v>479650</v>
      </c>
      <c r="G324" s="2">
        <v>44109</v>
      </c>
      <c r="H324" s="3">
        <v>0.85153935185185192</v>
      </c>
      <c r="I324" t="s">
        <v>44</v>
      </c>
      <c r="J324">
        <v>-81123004901</v>
      </c>
      <c r="K324" s="4" t="s">
        <v>101</v>
      </c>
      <c r="N324" t="str">
        <f>IFERROR(IFERROR(VLOOKUP($A324,'K-NETT'!$A$1:$AF$37898,1,FALSE),VLOOKUP($A324,'K-Wallet'!$A$1:$M$5000,1,FALSE)),"NOT VALID")</f>
        <v>1003409781</v>
      </c>
      <c r="O324" t="str">
        <f>IFERROR(IFERROR(VLOOKUP($A324,'K-NETT'!$A$1:$AF$37898,11,FALSE),VLOOKUP($A324,'K-Wallet'!$A$1:$M$5000,0,FALSE)),"NOT VALID")</f>
        <v>CNE2010003518</v>
      </c>
      <c r="P324" t="str">
        <f>IFERROR(IFERROR(VLOOKUP($A324,'K-NETT'!$A$1:$AF$37898,14,FALSE),VLOOKUP($A324,'K-Wallet'!$A$1:$M$5000,8,FALSE)),"NOT VALID")</f>
        <v>IDSPAAA53989</v>
      </c>
      <c r="Q324" t="str">
        <f>IFERROR(IFERROR(VLOOKUP($A324,'K-NETT'!$A$1:$AF$37898,15,FALSE),VLOOKUP($A324,'K-Wallet'!$A$1:$M$5000,9,FALSE)),"NOT VALID")</f>
        <v>TARKIM</v>
      </c>
      <c r="R324">
        <f>IFERROR(IFERROR(VLOOKUP($A324,'K-NETT'!$A$1:$AF$37898,16,FALSE),VLOOKUP($A324,'K-Wallet'!$A$1:$M$5000,0,FALSE)),"NOT VALID")</f>
        <v>473000</v>
      </c>
      <c r="S324">
        <f>IFERROR(IFERROR(VLOOKUP($A324,'K-NETT'!$A$1:$AF$37898,17,FALSE),VLOOKUP($A324,'K-Wallet'!$A$1:$M$5000,0,FALSE)),"NOT VALID")</f>
        <v>6650</v>
      </c>
      <c r="T324">
        <f>IFERROR(IFERROR(VLOOKUP($A324,'K-NETT'!$A$1:$AF$37898,18,FALSE),VLOOKUP($A324,'K-Wallet'!$A$1:$M$5000,0,FALSE)),"NOT VALID")</f>
        <v>0</v>
      </c>
      <c r="U324">
        <f>IFERROR(IFERROR(VLOOKUP($A324,'K-NETT'!$A$1:$AF$37898,19,FALSE),VLOOKUP($A324,'K-Wallet'!$A$1:$M$5000,0,FALSE)),"NOT VALID")</f>
        <v>0</v>
      </c>
      <c r="V324">
        <f>IFERROR(IFERROR(VLOOKUP($A324,'K-NETT'!$A$1:$AF$37898,20,FALSE),VLOOKUP($A324,'K-Wallet'!$A$1:$M$5000,0,FALSE)),"NOT VALID")</f>
        <v>0</v>
      </c>
      <c r="W324">
        <f>IFERROR(IFERROR(VLOOKUP($A324,'K-NETT'!$A$1:$AF$37898,22,FALSE),VLOOKUP($A324,'K-Wallet'!$A$1:$M$5000,0,FALSE)),"NOT VALID")</f>
        <v>0</v>
      </c>
      <c r="X324">
        <f>IFERROR(IFERROR(VLOOKUP($A324,'K-NETT'!$A$1:$AF$37898,23,FALSE),VLOOKUP($A324,'K-Wallet'!$A$1:$M$5000,0,FALSE)),"NOT VALID")</f>
        <v>0</v>
      </c>
      <c r="Y324">
        <f>IFERROR(IFERROR(VLOOKUP($A324,'K-NETT'!$A$1:$AF$37898,26,FALSE),VLOOKUP($A324,'K-Wallet'!$A$1:$M$5000,0,FALSE)),"NOT VALID")</f>
        <v>479650</v>
      </c>
      <c r="Z324">
        <f>IFERROR(IFERROR(VLOOKUP($A324,'K-NETT'!$A$1:$AF$37898,30,FALSE),VLOOKUP($A324,'K-Wallet'!$A$1:$M$5000,11,FALSE)),"NOT VALID")</f>
        <v>0</v>
      </c>
      <c r="AA324" s="31">
        <f t="shared" si="8"/>
        <v>0</v>
      </c>
    </row>
    <row r="325" spans="1:27" x14ac:dyDescent="0.25">
      <c r="A325" t="str">
        <f t="shared" si="9"/>
        <v>1086409753</v>
      </c>
      <c r="B325">
        <v>316</v>
      </c>
      <c r="C325">
        <v>1086409753</v>
      </c>
      <c r="D325" t="s">
        <v>42</v>
      </c>
      <c r="E325" t="s">
        <v>43</v>
      </c>
      <c r="F325">
        <v>634650</v>
      </c>
      <c r="G325" s="2">
        <v>44109</v>
      </c>
      <c r="H325" s="3">
        <v>0.85549768518518521</v>
      </c>
      <c r="I325" t="s">
        <v>44</v>
      </c>
      <c r="J325">
        <v>-81124633001</v>
      </c>
      <c r="K325" s="4" t="s">
        <v>101</v>
      </c>
      <c r="N325" t="str">
        <f>IFERROR(IFERROR(VLOOKUP($A325,'K-NETT'!$A$1:$AF$37898,1,FALSE),VLOOKUP($A325,'K-Wallet'!$A$1:$M$5000,1,FALSE)),"NOT VALID")</f>
        <v>1086409753</v>
      </c>
      <c r="O325" t="str">
        <f>IFERROR(IFERROR(VLOOKUP($A325,'K-NETT'!$A$1:$AF$37898,11,FALSE),VLOOKUP($A325,'K-Wallet'!$A$1:$M$5000,0,FALSE)),"NOT VALID")</f>
        <v>CNE2010003525</v>
      </c>
      <c r="P325" t="str">
        <f>IFERROR(IFERROR(VLOOKUP($A325,'K-NETT'!$A$1:$AF$37898,14,FALSE),VLOOKUP($A325,'K-Wallet'!$A$1:$M$5000,8,FALSE)),"NOT VALID")</f>
        <v>IDSPAAB11401</v>
      </c>
      <c r="Q325" t="str">
        <f>IFERROR(IFERROR(VLOOKUP($A325,'K-NETT'!$A$1:$AF$37898,15,FALSE),VLOOKUP($A325,'K-Wallet'!$A$1:$M$5000,9,FALSE)),"NOT VALID")</f>
        <v>SITI JULAEHA</v>
      </c>
      <c r="R325">
        <f>IFERROR(IFERROR(VLOOKUP($A325,'K-NETT'!$A$1:$AF$37898,16,FALSE),VLOOKUP($A325,'K-Wallet'!$A$1:$M$5000,0,FALSE)),"NOT VALID")</f>
        <v>620000</v>
      </c>
      <c r="S325">
        <f>IFERROR(IFERROR(VLOOKUP($A325,'K-NETT'!$A$1:$AF$37898,17,FALSE),VLOOKUP($A325,'K-Wallet'!$A$1:$M$5000,0,FALSE)),"NOT VALID")</f>
        <v>6650</v>
      </c>
      <c r="T325">
        <f>IFERROR(IFERROR(VLOOKUP($A325,'K-NETT'!$A$1:$AF$37898,18,FALSE),VLOOKUP($A325,'K-Wallet'!$A$1:$M$5000,0,FALSE)),"NOT VALID")</f>
        <v>8000</v>
      </c>
      <c r="U325">
        <f>IFERROR(IFERROR(VLOOKUP($A325,'K-NETT'!$A$1:$AF$37898,19,FALSE),VLOOKUP($A325,'K-Wallet'!$A$1:$M$5000,0,FALSE)),"NOT VALID")</f>
        <v>0</v>
      </c>
      <c r="V325">
        <f>IFERROR(IFERROR(VLOOKUP($A325,'K-NETT'!$A$1:$AF$37898,20,FALSE),VLOOKUP($A325,'K-Wallet'!$A$1:$M$5000,0,FALSE)),"NOT VALID")</f>
        <v>0</v>
      </c>
      <c r="W325">
        <f>IFERROR(IFERROR(VLOOKUP($A325,'K-NETT'!$A$1:$AF$37898,22,FALSE),VLOOKUP($A325,'K-Wallet'!$A$1:$M$5000,0,FALSE)),"NOT VALID")</f>
        <v>0</v>
      </c>
      <c r="X325">
        <f>IFERROR(IFERROR(VLOOKUP($A325,'K-NETT'!$A$1:$AF$37898,23,FALSE),VLOOKUP($A325,'K-Wallet'!$A$1:$M$5000,0,FALSE)),"NOT VALID")</f>
        <v>0</v>
      </c>
      <c r="Y325">
        <f>IFERROR(IFERROR(VLOOKUP($A325,'K-NETT'!$A$1:$AF$37898,26,FALSE),VLOOKUP($A325,'K-Wallet'!$A$1:$M$5000,0,FALSE)),"NOT VALID")</f>
        <v>634650</v>
      </c>
      <c r="Z325">
        <f>IFERROR(IFERROR(VLOOKUP($A325,'K-NETT'!$A$1:$AF$37898,30,FALSE),VLOOKUP($A325,'K-Wallet'!$A$1:$M$5000,11,FALSE)),"NOT VALID")</f>
        <v>0</v>
      </c>
      <c r="AA325" s="31">
        <f t="shared" si="8"/>
        <v>0</v>
      </c>
    </row>
    <row r="326" spans="1:27" x14ac:dyDescent="0.25">
      <c r="A326" t="str">
        <f t="shared" si="9"/>
        <v>1158409343</v>
      </c>
      <c r="B326">
        <v>317</v>
      </c>
      <c r="C326">
        <v>1158409343</v>
      </c>
      <c r="D326" t="s">
        <v>42</v>
      </c>
      <c r="E326" t="s">
        <v>43</v>
      </c>
      <c r="F326">
        <v>441650</v>
      </c>
      <c r="G326" s="2">
        <v>44109</v>
      </c>
      <c r="H326" s="3">
        <v>0.85902777777777783</v>
      </c>
      <c r="I326" t="s">
        <v>44</v>
      </c>
      <c r="J326">
        <v>-81125965801</v>
      </c>
      <c r="K326" s="4" t="s">
        <v>101</v>
      </c>
      <c r="N326" t="str">
        <f>IFERROR(IFERROR(VLOOKUP($A326,'K-NETT'!$A$1:$AF$37898,1,FALSE),VLOOKUP($A326,'K-Wallet'!$A$1:$M$5000,1,FALSE)),"NOT VALID")</f>
        <v>1158409343</v>
      </c>
      <c r="O326" t="str">
        <f>IFERROR(IFERROR(VLOOKUP($A326,'K-NETT'!$A$1:$AF$37898,11,FALSE),VLOOKUP($A326,'K-Wallet'!$A$1:$M$5000,0,FALSE)),"NOT VALID")</f>
        <v>CNE2010003533</v>
      </c>
      <c r="P326" t="str">
        <f>IFERROR(IFERROR(VLOOKUP($A326,'K-NETT'!$A$1:$AF$37898,14,FALSE),VLOOKUP($A326,'K-Wallet'!$A$1:$M$5000,8,FALSE)),"NOT VALID")</f>
        <v>IDSPAAB43737</v>
      </c>
      <c r="Q326" t="str">
        <f>IFERROR(IFERROR(VLOOKUP($A326,'K-NETT'!$A$1:$AF$37898,15,FALSE),VLOOKUP($A326,'K-Wallet'!$A$1:$M$5000,9,FALSE)),"NOT VALID")</f>
        <v>SUBEKTY ALIMIN NUR</v>
      </c>
      <c r="R326">
        <f>IFERROR(IFERROR(VLOOKUP($A326,'K-NETT'!$A$1:$AF$37898,16,FALSE),VLOOKUP($A326,'K-Wallet'!$A$1:$M$5000,0,FALSE)),"NOT VALID")</f>
        <v>420000</v>
      </c>
      <c r="S326">
        <f>IFERROR(IFERROR(VLOOKUP($A326,'K-NETT'!$A$1:$AF$37898,17,FALSE),VLOOKUP($A326,'K-Wallet'!$A$1:$M$5000,0,FALSE)),"NOT VALID")</f>
        <v>6650</v>
      </c>
      <c r="T326">
        <f>IFERROR(IFERROR(VLOOKUP($A326,'K-NETT'!$A$1:$AF$37898,18,FALSE),VLOOKUP($A326,'K-Wallet'!$A$1:$M$5000,0,FALSE)),"NOT VALID")</f>
        <v>15000</v>
      </c>
      <c r="U326">
        <f>IFERROR(IFERROR(VLOOKUP($A326,'K-NETT'!$A$1:$AF$37898,19,FALSE),VLOOKUP($A326,'K-Wallet'!$A$1:$M$5000,0,FALSE)),"NOT VALID")</f>
        <v>0</v>
      </c>
      <c r="V326">
        <f>IFERROR(IFERROR(VLOOKUP($A326,'K-NETT'!$A$1:$AF$37898,20,FALSE),VLOOKUP($A326,'K-Wallet'!$A$1:$M$5000,0,FALSE)),"NOT VALID")</f>
        <v>0</v>
      </c>
      <c r="W326">
        <f>IFERROR(IFERROR(VLOOKUP($A326,'K-NETT'!$A$1:$AF$37898,22,FALSE),VLOOKUP($A326,'K-Wallet'!$A$1:$M$5000,0,FALSE)),"NOT VALID")</f>
        <v>0</v>
      </c>
      <c r="X326">
        <f>IFERROR(IFERROR(VLOOKUP($A326,'K-NETT'!$A$1:$AF$37898,23,FALSE),VLOOKUP($A326,'K-Wallet'!$A$1:$M$5000,0,FALSE)),"NOT VALID")</f>
        <v>0</v>
      </c>
      <c r="Y326">
        <f>IFERROR(IFERROR(VLOOKUP($A326,'K-NETT'!$A$1:$AF$37898,26,FALSE),VLOOKUP($A326,'K-Wallet'!$A$1:$M$5000,0,FALSE)),"NOT VALID")</f>
        <v>441650</v>
      </c>
      <c r="Z326">
        <f>IFERROR(IFERROR(VLOOKUP($A326,'K-NETT'!$A$1:$AF$37898,30,FALSE),VLOOKUP($A326,'K-Wallet'!$A$1:$M$5000,11,FALSE)),"NOT VALID")</f>
        <v>0</v>
      </c>
      <c r="AA326" s="31">
        <f t="shared" si="8"/>
        <v>0</v>
      </c>
    </row>
    <row r="327" spans="1:27" x14ac:dyDescent="0.25">
      <c r="A327" t="str">
        <f t="shared" si="9"/>
        <v>1746009352</v>
      </c>
      <c r="B327">
        <v>318</v>
      </c>
      <c r="C327">
        <v>1746009352</v>
      </c>
      <c r="D327" t="s">
        <v>42</v>
      </c>
      <c r="E327" t="s">
        <v>43</v>
      </c>
      <c r="F327">
        <v>1207650</v>
      </c>
      <c r="G327" s="2">
        <v>44109</v>
      </c>
      <c r="H327" s="3">
        <v>0.86209490740740735</v>
      </c>
      <c r="I327" t="s">
        <v>44</v>
      </c>
      <c r="J327">
        <v>-81127157301</v>
      </c>
      <c r="K327" s="4" t="s">
        <v>101</v>
      </c>
      <c r="N327" t="str">
        <f>IFERROR(IFERROR(VLOOKUP($A327,'K-NETT'!$A$1:$AF$37898,1,FALSE),VLOOKUP($A327,'K-Wallet'!$A$1:$M$5000,1,FALSE)),"NOT VALID")</f>
        <v>1746009352</v>
      </c>
      <c r="O327" t="str">
        <f>IFERROR(IFERROR(VLOOKUP($A327,'K-NETT'!$A$1:$AF$37898,11,FALSE),VLOOKUP($A327,'K-Wallet'!$A$1:$M$5000,0,FALSE)),"NOT VALID")</f>
        <v>CNE2010003537</v>
      </c>
      <c r="P327" t="str">
        <f>IFERROR(IFERROR(VLOOKUP($A327,'K-NETT'!$A$1:$AF$37898,14,FALSE),VLOOKUP($A327,'K-Wallet'!$A$1:$M$5000,8,FALSE)),"NOT VALID")</f>
        <v>IDSABRA06829</v>
      </c>
      <c r="Q327" t="str">
        <f>IFERROR(IFERROR(VLOOKUP($A327,'K-NETT'!$A$1:$AF$37898,15,FALSE),VLOOKUP($A327,'K-Wallet'!$A$1:$M$5000,9,FALSE)),"NOT VALID")</f>
        <v>WIDYA PRISETYANINGRUM</v>
      </c>
      <c r="R327">
        <f>IFERROR(IFERROR(VLOOKUP($A327,'K-NETT'!$A$1:$AF$37898,16,FALSE),VLOOKUP($A327,'K-Wallet'!$A$1:$M$5000,0,FALSE)),"NOT VALID")</f>
        <v>1163000</v>
      </c>
      <c r="S327">
        <f>IFERROR(IFERROR(VLOOKUP($A327,'K-NETT'!$A$1:$AF$37898,17,FALSE),VLOOKUP($A327,'K-Wallet'!$A$1:$M$5000,0,FALSE)),"NOT VALID")</f>
        <v>6650</v>
      </c>
      <c r="T327">
        <f>IFERROR(IFERROR(VLOOKUP($A327,'K-NETT'!$A$1:$AF$37898,18,FALSE),VLOOKUP($A327,'K-Wallet'!$A$1:$M$5000,0,FALSE)),"NOT VALID")</f>
        <v>38000</v>
      </c>
      <c r="U327">
        <f>IFERROR(IFERROR(VLOOKUP($A327,'K-NETT'!$A$1:$AF$37898,19,FALSE),VLOOKUP($A327,'K-Wallet'!$A$1:$M$5000,0,FALSE)),"NOT VALID")</f>
        <v>0</v>
      </c>
      <c r="V327">
        <f>IFERROR(IFERROR(VLOOKUP($A327,'K-NETT'!$A$1:$AF$37898,20,FALSE),VLOOKUP($A327,'K-Wallet'!$A$1:$M$5000,0,FALSE)),"NOT VALID")</f>
        <v>0</v>
      </c>
      <c r="W327">
        <f>IFERROR(IFERROR(VLOOKUP($A327,'K-NETT'!$A$1:$AF$37898,22,FALSE),VLOOKUP($A327,'K-Wallet'!$A$1:$M$5000,0,FALSE)),"NOT VALID")</f>
        <v>0</v>
      </c>
      <c r="X327">
        <f>IFERROR(IFERROR(VLOOKUP($A327,'K-NETT'!$A$1:$AF$37898,23,FALSE),VLOOKUP($A327,'K-Wallet'!$A$1:$M$5000,0,FALSE)),"NOT VALID")</f>
        <v>0</v>
      </c>
      <c r="Y327">
        <f>IFERROR(IFERROR(VLOOKUP($A327,'K-NETT'!$A$1:$AF$37898,26,FALSE),VLOOKUP($A327,'K-Wallet'!$A$1:$M$5000,0,FALSE)),"NOT VALID")</f>
        <v>1207650</v>
      </c>
      <c r="Z327">
        <f>IFERROR(IFERROR(VLOOKUP($A327,'K-NETT'!$A$1:$AF$37898,30,FALSE),VLOOKUP($A327,'K-Wallet'!$A$1:$M$5000,11,FALSE)),"NOT VALID")</f>
        <v>0</v>
      </c>
      <c r="AA327" s="31">
        <f t="shared" si="8"/>
        <v>0</v>
      </c>
    </row>
    <row r="328" spans="1:27" x14ac:dyDescent="0.25">
      <c r="A328" t="str">
        <f t="shared" si="9"/>
        <v>1827509269</v>
      </c>
      <c r="B328">
        <v>319</v>
      </c>
      <c r="C328">
        <v>1827509269</v>
      </c>
      <c r="D328" t="s">
        <v>42</v>
      </c>
      <c r="E328" t="s">
        <v>43</v>
      </c>
      <c r="F328">
        <v>336650</v>
      </c>
      <c r="G328" s="2">
        <v>44109</v>
      </c>
      <c r="H328" s="3">
        <v>0.86819444444444438</v>
      </c>
      <c r="I328" t="s">
        <v>44</v>
      </c>
      <c r="J328">
        <v>-81129471901</v>
      </c>
      <c r="K328" s="4" t="s">
        <v>101</v>
      </c>
      <c r="N328" t="str">
        <f>IFERROR(IFERROR(VLOOKUP($A328,'K-NETT'!$A$1:$AF$37898,1,FALSE),VLOOKUP($A328,'K-Wallet'!$A$1:$M$5000,1,FALSE)),"NOT VALID")</f>
        <v>1827509269</v>
      </c>
      <c r="O328" t="str">
        <f>IFERROR(IFERROR(VLOOKUP($A328,'K-NETT'!$A$1:$AF$37898,11,FALSE),VLOOKUP($A328,'K-Wallet'!$A$1:$M$5000,0,FALSE)),"NOT VALID")</f>
        <v>CNE2010003543</v>
      </c>
      <c r="P328" t="str">
        <f>IFERROR(IFERROR(VLOOKUP($A328,'K-NETT'!$A$1:$AF$37898,14,FALSE),VLOOKUP($A328,'K-Wallet'!$A$1:$M$5000,8,FALSE)),"NOT VALID")</f>
        <v>IDAHID005643</v>
      </c>
      <c r="Q328" t="str">
        <f>IFERROR(IFERROR(VLOOKUP($A328,'K-NETT'!$A$1:$AF$37898,15,FALSE),VLOOKUP($A328,'K-Wallet'!$A$1:$M$5000,9,FALSE)),"NOT VALID")</f>
        <v>LIE WUN FIE</v>
      </c>
      <c r="R328">
        <f>IFERROR(IFERROR(VLOOKUP($A328,'K-NETT'!$A$1:$AF$37898,16,FALSE),VLOOKUP($A328,'K-Wallet'!$A$1:$M$5000,0,FALSE)),"NOT VALID")</f>
        <v>330000</v>
      </c>
      <c r="S328">
        <f>IFERROR(IFERROR(VLOOKUP($A328,'K-NETT'!$A$1:$AF$37898,17,FALSE),VLOOKUP($A328,'K-Wallet'!$A$1:$M$5000,0,FALSE)),"NOT VALID")</f>
        <v>6650</v>
      </c>
      <c r="T328">
        <f>IFERROR(IFERROR(VLOOKUP($A328,'K-NETT'!$A$1:$AF$37898,18,FALSE),VLOOKUP($A328,'K-Wallet'!$A$1:$M$5000,0,FALSE)),"NOT VALID")</f>
        <v>0</v>
      </c>
      <c r="U328">
        <f>IFERROR(IFERROR(VLOOKUP($A328,'K-NETT'!$A$1:$AF$37898,19,FALSE),VLOOKUP($A328,'K-Wallet'!$A$1:$M$5000,0,FALSE)),"NOT VALID")</f>
        <v>0</v>
      </c>
      <c r="V328">
        <f>IFERROR(IFERROR(VLOOKUP($A328,'K-NETT'!$A$1:$AF$37898,20,FALSE),VLOOKUP($A328,'K-Wallet'!$A$1:$M$5000,0,FALSE)),"NOT VALID")</f>
        <v>0</v>
      </c>
      <c r="W328">
        <f>IFERROR(IFERROR(VLOOKUP($A328,'K-NETT'!$A$1:$AF$37898,22,FALSE),VLOOKUP($A328,'K-Wallet'!$A$1:$M$5000,0,FALSE)),"NOT VALID")</f>
        <v>0</v>
      </c>
      <c r="X328">
        <f>IFERROR(IFERROR(VLOOKUP($A328,'K-NETT'!$A$1:$AF$37898,23,FALSE),VLOOKUP($A328,'K-Wallet'!$A$1:$M$5000,0,FALSE)),"NOT VALID")</f>
        <v>0</v>
      </c>
      <c r="Y328">
        <f>IFERROR(IFERROR(VLOOKUP($A328,'K-NETT'!$A$1:$AF$37898,26,FALSE),VLOOKUP($A328,'K-Wallet'!$A$1:$M$5000,0,FALSE)),"NOT VALID")</f>
        <v>336650</v>
      </c>
      <c r="Z328">
        <f>IFERROR(IFERROR(VLOOKUP($A328,'K-NETT'!$A$1:$AF$37898,30,FALSE),VLOOKUP($A328,'K-Wallet'!$A$1:$M$5000,11,FALSE)),"NOT VALID")</f>
        <v>0</v>
      </c>
      <c r="AA328" s="31">
        <f t="shared" si="8"/>
        <v>0</v>
      </c>
    </row>
    <row r="329" spans="1:27" x14ac:dyDescent="0.25">
      <c r="A329" t="str">
        <f t="shared" si="9"/>
        <v>1154509423</v>
      </c>
      <c r="B329">
        <v>320</v>
      </c>
      <c r="C329">
        <v>1154509423</v>
      </c>
      <c r="D329" t="s">
        <v>42</v>
      </c>
      <c r="E329" t="s">
        <v>43</v>
      </c>
      <c r="F329">
        <v>498650</v>
      </c>
      <c r="G329" s="2">
        <v>44109</v>
      </c>
      <c r="H329" s="3">
        <v>0.86974537037037036</v>
      </c>
      <c r="I329" t="s">
        <v>44</v>
      </c>
      <c r="J329">
        <v>-81130173201</v>
      </c>
      <c r="K329" s="4" t="s">
        <v>101</v>
      </c>
      <c r="N329" t="str">
        <f>IFERROR(IFERROR(VLOOKUP($A329,'K-NETT'!$A$1:$AF$37898,1,FALSE),VLOOKUP($A329,'K-Wallet'!$A$1:$M$5000,1,FALSE)),"NOT VALID")</f>
        <v>1154509423</v>
      </c>
      <c r="O329" t="str">
        <f>IFERROR(IFERROR(VLOOKUP($A329,'K-NETT'!$A$1:$AF$37898,11,FALSE),VLOOKUP($A329,'K-Wallet'!$A$1:$M$5000,0,FALSE)),"NOT VALID")</f>
        <v>CNE2010003544</v>
      </c>
      <c r="P329" t="str">
        <f>IFERROR(IFERROR(VLOOKUP($A329,'K-NETT'!$A$1:$AF$37898,14,FALSE),VLOOKUP($A329,'K-Wallet'!$A$1:$M$5000,8,FALSE)),"NOT VALID")</f>
        <v>IDJHAAA01845</v>
      </c>
      <c r="Q329" t="str">
        <f>IFERROR(IFERROR(VLOOKUP($A329,'K-NETT'!$A$1:$AF$37898,15,FALSE),VLOOKUP($A329,'K-Wallet'!$A$1:$M$5000,9,FALSE)),"NOT VALID")</f>
        <v>FITRIAN BUDI HANDOKO</v>
      </c>
      <c r="R329">
        <f>IFERROR(IFERROR(VLOOKUP($A329,'K-NETT'!$A$1:$AF$37898,16,FALSE),VLOOKUP($A329,'K-Wallet'!$A$1:$M$5000,0,FALSE)),"NOT VALID")</f>
        <v>474000</v>
      </c>
      <c r="S329">
        <f>IFERROR(IFERROR(VLOOKUP($A329,'K-NETT'!$A$1:$AF$37898,17,FALSE),VLOOKUP($A329,'K-Wallet'!$A$1:$M$5000,0,FALSE)),"NOT VALID")</f>
        <v>6650</v>
      </c>
      <c r="T329">
        <f>IFERROR(IFERROR(VLOOKUP($A329,'K-NETT'!$A$1:$AF$37898,18,FALSE),VLOOKUP($A329,'K-Wallet'!$A$1:$M$5000,0,FALSE)),"NOT VALID")</f>
        <v>18000</v>
      </c>
      <c r="U329">
        <f>IFERROR(IFERROR(VLOOKUP($A329,'K-NETT'!$A$1:$AF$37898,19,FALSE),VLOOKUP($A329,'K-Wallet'!$A$1:$M$5000,0,FALSE)),"NOT VALID")</f>
        <v>0</v>
      </c>
      <c r="V329">
        <f>IFERROR(IFERROR(VLOOKUP($A329,'K-NETT'!$A$1:$AF$37898,20,FALSE),VLOOKUP($A329,'K-Wallet'!$A$1:$M$5000,0,FALSE)),"NOT VALID")</f>
        <v>0</v>
      </c>
      <c r="W329">
        <f>IFERROR(IFERROR(VLOOKUP($A329,'K-NETT'!$A$1:$AF$37898,22,FALSE),VLOOKUP($A329,'K-Wallet'!$A$1:$M$5000,0,FALSE)),"NOT VALID")</f>
        <v>0</v>
      </c>
      <c r="X329">
        <f>IFERROR(IFERROR(VLOOKUP($A329,'K-NETT'!$A$1:$AF$37898,23,FALSE),VLOOKUP($A329,'K-Wallet'!$A$1:$M$5000,0,FALSE)),"NOT VALID")</f>
        <v>0</v>
      </c>
      <c r="Y329">
        <f>IFERROR(IFERROR(VLOOKUP($A329,'K-NETT'!$A$1:$AF$37898,26,FALSE),VLOOKUP($A329,'K-Wallet'!$A$1:$M$5000,0,FALSE)),"NOT VALID")</f>
        <v>498650</v>
      </c>
      <c r="Z329">
        <f>IFERROR(IFERROR(VLOOKUP($A329,'K-NETT'!$A$1:$AF$37898,30,FALSE),VLOOKUP($A329,'K-Wallet'!$A$1:$M$5000,11,FALSE)),"NOT VALID")</f>
        <v>0</v>
      </c>
      <c r="AA329" s="31">
        <f t="shared" si="8"/>
        <v>0</v>
      </c>
    </row>
    <row r="330" spans="1:27" x14ac:dyDescent="0.25">
      <c r="A330" t="str">
        <f t="shared" si="9"/>
        <v>1330609437</v>
      </c>
      <c r="B330">
        <v>321</v>
      </c>
      <c r="C330">
        <v>1330609437</v>
      </c>
      <c r="D330" t="s">
        <v>42</v>
      </c>
      <c r="E330" t="s">
        <v>43</v>
      </c>
      <c r="F330">
        <v>954650</v>
      </c>
      <c r="G330" s="2">
        <v>44109</v>
      </c>
      <c r="H330" s="3">
        <v>0.8716666666666667</v>
      </c>
      <c r="I330" t="s">
        <v>44</v>
      </c>
      <c r="J330">
        <v>-81130894501</v>
      </c>
      <c r="K330" s="4" t="s">
        <v>101</v>
      </c>
      <c r="N330" t="str">
        <f>IFERROR(IFERROR(VLOOKUP($A330,'K-NETT'!$A$1:$AF$37898,1,FALSE),VLOOKUP($A330,'K-Wallet'!$A$1:$M$5000,1,FALSE)),"NOT VALID")</f>
        <v>1330609437</v>
      </c>
      <c r="O330" t="str">
        <f>IFERROR(IFERROR(VLOOKUP($A330,'K-NETT'!$A$1:$AF$37898,11,FALSE),VLOOKUP($A330,'K-Wallet'!$A$1:$M$5000,0,FALSE)),"NOT VALID")</f>
        <v>CNE2010003547</v>
      </c>
      <c r="P330" t="str">
        <f>IFERROR(IFERROR(VLOOKUP($A330,'K-NETT'!$A$1:$AF$37898,14,FALSE),VLOOKUP($A330,'K-Wallet'!$A$1:$M$5000,8,FALSE)),"NOT VALID")</f>
        <v>IDBNAJA06983</v>
      </c>
      <c r="Q330" t="str">
        <f>IFERROR(IFERROR(VLOOKUP($A330,'K-NETT'!$A$1:$AF$37898,15,FALSE),VLOOKUP($A330,'K-Wallet'!$A$1:$M$5000,9,FALSE)),"NOT VALID")</f>
        <v>IDA HANDAYANI</v>
      </c>
      <c r="R330">
        <f>IFERROR(IFERROR(VLOOKUP($A330,'K-NETT'!$A$1:$AF$37898,16,FALSE),VLOOKUP($A330,'K-Wallet'!$A$1:$M$5000,0,FALSE)),"NOT VALID")</f>
        <v>948000</v>
      </c>
      <c r="S330">
        <f>IFERROR(IFERROR(VLOOKUP($A330,'K-NETT'!$A$1:$AF$37898,17,FALSE),VLOOKUP($A330,'K-Wallet'!$A$1:$M$5000,0,FALSE)),"NOT VALID")</f>
        <v>6650</v>
      </c>
      <c r="T330">
        <f>IFERROR(IFERROR(VLOOKUP($A330,'K-NETT'!$A$1:$AF$37898,18,FALSE),VLOOKUP($A330,'K-Wallet'!$A$1:$M$5000,0,FALSE)),"NOT VALID")</f>
        <v>0</v>
      </c>
      <c r="U330">
        <f>IFERROR(IFERROR(VLOOKUP($A330,'K-NETT'!$A$1:$AF$37898,19,FALSE),VLOOKUP($A330,'K-Wallet'!$A$1:$M$5000,0,FALSE)),"NOT VALID")</f>
        <v>0</v>
      </c>
      <c r="V330">
        <f>IFERROR(IFERROR(VLOOKUP($A330,'K-NETT'!$A$1:$AF$37898,20,FALSE),VLOOKUP($A330,'K-Wallet'!$A$1:$M$5000,0,FALSE)),"NOT VALID")</f>
        <v>0</v>
      </c>
      <c r="W330">
        <f>IFERROR(IFERROR(VLOOKUP($A330,'K-NETT'!$A$1:$AF$37898,22,FALSE),VLOOKUP($A330,'K-Wallet'!$A$1:$M$5000,0,FALSE)),"NOT VALID")</f>
        <v>0</v>
      </c>
      <c r="X330">
        <f>IFERROR(IFERROR(VLOOKUP($A330,'K-NETT'!$A$1:$AF$37898,23,FALSE),VLOOKUP($A330,'K-Wallet'!$A$1:$M$5000,0,FALSE)),"NOT VALID")</f>
        <v>0</v>
      </c>
      <c r="Y330">
        <f>IFERROR(IFERROR(VLOOKUP($A330,'K-NETT'!$A$1:$AF$37898,26,FALSE),VLOOKUP($A330,'K-Wallet'!$A$1:$M$5000,0,FALSE)),"NOT VALID")</f>
        <v>954650</v>
      </c>
      <c r="Z330">
        <f>IFERROR(IFERROR(VLOOKUP($A330,'K-NETT'!$A$1:$AF$37898,30,FALSE),VLOOKUP($A330,'K-Wallet'!$A$1:$M$5000,11,FALSE)),"NOT VALID")</f>
        <v>0</v>
      </c>
      <c r="AA330" s="31">
        <f t="shared" ref="AA330:AA333" si="10">+F330-Y330</f>
        <v>0</v>
      </c>
    </row>
    <row r="331" spans="1:27" x14ac:dyDescent="0.25">
      <c r="A331" t="str">
        <f t="shared" ref="A331:A333" si="11">+K331&amp;C331</f>
        <v>1303609796</v>
      </c>
      <c r="B331">
        <v>322</v>
      </c>
      <c r="C331">
        <v>1303609796</v>
      </c>
      <c r="D331" t="s">
        <v>42</v>
      </c>
      <c r="E331" t="s">
        <v>43</v>
      </c>
      <c r="F331">
        <v>634650</v>
      </c>
      <c r="G331" s="2">
        <v>44109</v>
      </c>
      <c r="H331" s="3">
        <v>0.87450231481481477</v>
      </c>
      <c r="I331" t="s">
        <v>44</v>
      </c>
      <c r="J331">
        <v>-81131955701</v>
      </c>
      <c r="K331" s="4" t="s">
        <v>101</v>
      </c>
      <c r="N331" t="str">
        <f>IFERROR(IFERROR(VLOOKUP($A331,'K-NETT'!$A$1:$AF$37898,1,FALSE),VLOOKUP($A331,'K-Wallet'!$A$1:$M$5000,1,FALSE)),"NOT VALID")</f>
        <v>1303609796</v>
      </c>
      <c r="O331" t="str">
        <f>IFERROR(IFERROR(VLOOKUP($A331,'K-NETT'!$A$1:$AF$37898,11,FALSE),VLOOKUP($A331,'K-Wallet'!$A$1:$M$5000,0,FALSE)),"NOT VALID")</f>
        <v>CNE2010003549</v>
      </c>
      <c r="P331" t="str">
        <f>IFERROR(IFERROR(VLOOKUP($A331,'K-NETT'!$A$1:$AF$37898,14,FALSE),VLOOKUP($A331,'K-Wallet'!$A$1:$M$5000,8,FALSE)),"NOT VALID")</f>
        <v>IDSPAAB37086</v>
      </c>
      <c r="Q331" t="str">
        <f>IFERROR(IFERROR(VLOOKUP($A331,'K-NETT'!$A$1:$AF$37898,15,FALSE),VLOOKUP($A331,'K-Wallet'!$A$1:$M$5000,9,FALSE)),"NOT VALID")</f>
        <v>SITI MASRUROH</v>
      </c>
      <c r="R331">
        <f>IFERROR(IFERROR(VLOOKUP($A331,'K-NETT'!$A$1:$AF$37898,16,FALSE),VLOOKUP($A331,'K-Wallet'!$A$1:$M$5000,0,FALSE)),"NOT VALID")</f>
        <v>620000</v>
      </c>
      <c r="S331">
        <f>IFERROR(IFERROR(VLOOKUP($A331,'K-NETT'!$A$1:$AF$37898,17,FALSE),VLOOKUP($A331,'K-Wallet'!$A$1:$M$5000,0,FALSE)),"NOT VALID")</f>
        <v>6650</v>
      </c>
      <c r="T331">
        <f>IFERROR(IFERROR(VLOOKUP($A331,'K-NETT'!$A$1:$AF$37898,18,FALSE),VLOOKUP($A331,'K-Wallet'!$A$1:$M$5000,0,FALSE)),"NOT VALID")</f>
        <v>8000</v>
      </c>
      <c r="U331">
        <f>IFERROR(IFERROR(VLOOKUP($A331,'K-NETT'!$A$1:$AF$37898,19,FALSE),VLOOKUP($A331,'K-Wallet'!$A$1:$M$5000,0,FALSE)),"NOT VALID")</f>
        <v>0</v>
      </c>
      <c r="V331">
        <f>IFERROR(IFERROR(VLOOKUP($A331,'K-NETT'!$A$1:$AF$37898,20,FALSE),VLOOKUP($A331,'K-Wallet'!$A$1:$M$5000,0,FALSE)),"NOT VALID")</f>
        <v>0</v>
      </c>
      <c r="W331">
        <f>IFERROR(IFERROR(VLOOKUP($A331,'K-NETT'!$A$1:$AF$37898,22,FALSE),VLOOKUP($A331,'K-Wallet'!$A$1:$M$5000,0,FALSE)),"NOT VALID")</f>
        <v>0</v>
      </c>
      <c r="X331">
        <f>IFERROR(IFERROR(VLOOKUP($A331,'K-NETT'!$A$1:$AF$37898,23,FALSE),VLOOKUP($A331,'K-Wallet'!$A$1:$M$5000,0,FALSE)),"NOT VALID")</f>
        <v>0</v>
      </c>
      <c r="Y331">
        <f>IFERROR(IFERROR(VLOOKUP($A331,'K-NETT'!$A$1:$AF$37898,26,FALSE),VLOOKUP($A331,'K-Wallet'!$A$1:$M$5000,0,FALSE)),"NOT VALID")</f>
        <v>634650</v>
      </c>
      <c r="Z331">
        <f>IFERROR(IFERROR(VLOOKUP($A331,'K-NETT'!$A$1:$AF$37898,30,FALSE),VLOOKUP($A331,'K-Wallet'!$A$1:$M$5000,11,FALSE)),"NOT VALID")</f>
        <v>0</v>
      </c>
      <c r="AA331" s="31">
        <f t="shared" si="10"/>
        <v>0</v>
      </c>
    </row>
    <row r="332" spans="1:27" x14ac:dyDescent="0.25">
      <c r="A332" t="str">
        <f t="shared" si="11"/>
        <v>1956609476</v>
      </c>
      <c r="B332">
        <v>323</v>
      </c>
      <c r="C332">
        <v>1956609476</v>
      </c>
      <c r="D332" t="s">
        <v>42</v>
      </c>
      <c r="E332" t="s">
        <v>43</v>
      </c>
      <c r="F332">
        <v>66650</v>
      </c>
      <c r="G332" s="2">
        <v>44109</v>
      </c>
      <c r="H332" s="3">
        <v>0.87861111111111112</v>
      </c>
      <c r="I332" t="s">
        <v>44</v>
      </c>
      <c r="J332">
        <v>-81133441601</v>
      </c>
      <c r="K332" s="4" t="s">
        <v>101</v>
      </c>
      <c r="N332" t="str">
        <f>IFERROR(IFERROR(VLOOKUP($A332,'K-NETT'!$A$1:$AF$37898,1,FALSE),VLOOKUP($A332,'K-Wallet'!$A$1:$M$5000,1,FALSE)),"NOT VALID")</f>
        <v>1956609476</v>
      </c>
      <c r="O332" t="str">
        <f>IFERROR(IFERROR(VLOOKUP($A332,'K-NETT'!$A$1:$AF$37898,11,FALSE),VLOOKUP($A332,'K-Wallet'!$A$1:$M$5000,0,FALSE)),"NOT VALID")</f>
        <v>MME2010003551</v>
      </c>
      <c r="P332" t="str">
        <f>IFERROR(IFERROR(VLOOKUP($A332,'K-NETT'!$A$1:$AF$37898,14,FALSE),VLOOKUP($A332,'K-Wallet'!$A$1:$M$5000,8,FALSE)),"NOT VALID")</f>
        <v>IDSPAAB43738</v>
      </c>
      <c r="Q332" t="str">
        <f>IFERROR(IFERROR(VLOOKUP($A332,'K-NETT'!$A$1:$AF$37898,15,FALSE),VLOOKUP($A332,'K-Wallet'!$A$1:$M$5000,9,FALSE)),"NOT VALID")</f>
        <v>INTAN PUSPITA SARI</v>
      </c>
      <c r="R332">
        <f>IFERROR(IFERROR(VLOOKUP($A332,'K-NETT'!$A$1:$AF$37898,16,FALSE),VLOOKUP($A332,'K-Wallet'!$A$1:$M$5000,0,FALSE)),"NOT VALID")</f>
        <v>50000</v>
      </c>
      <c r="S332">
        <f>IFERROR(IFERROR(VLOOKUP($A332,'K-NETT'!$A$1:$AF$37898,17,FALSE),VLOOKUP($A332,'K-Wallet'!$A$1:$M$5000,0,FALSE)),"NOT VALID")</f>
        <v>6650</v>
      </c>
      <c r="T332">
        <f>IFERROR(IFERROR(VLOOKUP($A332,'K-NETT'!$A$1:$AF$37898,18,FALSE),VLOOKUP($A332,'K-Wallet'!$A$1:$M$5000,0,FALSE)),"NOT VALID")</f>
        <v>10000</v>
      </c>
      <c r="U332">
        <f>IFERROR(IFERROR(VLOOKUP($A332,'K-NETT'!$A$1:$AF$37898,19,FALSE),VLOOKUP($A332,'K-Wallet'!$A$1:$M$5000,0,FALSE)),"NOT VALID")</f>
        <v>0</v>
      </c>
      <c r="V332">
        <f>IFERROR(IFERROR(VLOOKUP($A332,'K-NETT'!$A$1:$AF$37898,20,FALSE),VLOOKUP($A332,'K-Wallet'!$A$1:$M$5000,0,FALSE)),"NOT VALID")</f>
        <v>0</v>
      </c>
      <c r="W332">
        <f>IFERROR(IFERROR(VLOOKUP($A332,'K-NETT'!$A$1:$AF$37898,22,FALSE),VLOOKUP($A332,'K-Wallet'!$A$1:$M$5000,0,FALSE)),"NOT VALID")</f>
        <v>0</v>
      </c>
      <c r="X332">
        <f>IFERROR(IFERROR(VLOOKUP($A332,'K-NETT'!$A$1:$AF$37898,23,FALSE),VLOOKUP($A332,'K-Wallet'!$A$1:$M$5000,0,FALSE)),"NOT VALID")</f>
        <v>0</v>
      </c>
      <c r="Y332">
        <f>IFERROR(IFERROR(VLOOKUP($A332,'K-NETT'!$A$1:$AF$37898,26,FALSE),VLOOKUP($A332,'K-Wallet'!$A$1:$M$5000,0,FALSE)),"NOT VALID")</f>
        <v>66650</v>
      </c>
      <c r="Z332">
        <f>IFERROR(IFERROR(VLOOKUP($A332,'K-NETT'!$A$1:$AF$37898,30,FALSE),VLOOKUP($A332,'K-Wallet'!$A$1:$M$5000,11,FALSE)),"NOT VALID")</f>
        <v>0</v>
      </c>
      <c r="AA332" s="31">
        <f t="shared" si="10"/>
        <v>0</v>
      </c>
    </row>
    <row r="333" spans="1:27" x14ac:dyDescent="0.25">
      <c r="A333" t="str">
        <f t="shared" si="11"/>
        <v>1771609239</v>
      </c>
      <c r="B333">
        <v>324</v>
      </c>
      <c r="C333">
        <v>1771609239</v>
      </c>
      <c r="D333" t="s">
        <v>42</v>
      </c>
      <c r="E333" t="s">
        <v>43</v>
      </c>
      <c r="F333">
        <v>676650</v>
      </c>
      <c r="G333" s="2">
        <v>44109</v>
      </c>
      <c r="H333" s="3">
        <v>0.8790162037037037</v>
      </c>
      <c r="I333" t="s">
        <v>44</v>
      </c>
      <c r="J333">
        <v>-81133479301</v>
      </c>
      <c r="K333" s="4" t="s">
        <v>101</v>
      </c>
      <c r="N333" t="str">
        <f>IFERROR(IFERROR(VLOOKUP($A333,'K-NETT'!$A$1:$AF$37898,1,FALSE),VLOOKUP($A333,'K-Wallet'!$A$1:$M$5000,1,FALSE)),"NOT VALID")</f>
        <v>1771609239</v>
      </c>
      <c r="O333" t="str">
        <f>IFERROR(IFERROR(VLOOKUP($A333,'K-NETT'!$A$1:$AF$37898,11,FALSE),VLOOKUP($A333,'K-Wallet'!$A$1:$M$5000,0,FALSE)),"NOT VALID")</f>
        <v>CNE2010003552</v>
      </c>
      <c r="P333" t="str">
        <f>IFERROR(IFERROR(VLOOKUP($A333,'K-NETT'!$A$1:$AF$37898,14,FALSE),VLOOKUP($A333,'K-Wallet'!$A$1:$M$5000,8,FALSE)),"NOT VALID")</f>
        <v>IDJHAMA07305</v>
      </c>
      <c r="Q333" t="str">
        <f>IFERROR(IFERROR(VLOOKUP($A333,'K-NETT'!$A$1:$AF$37898,15,FALSE),VLOOKUP($A333,'K-Wallet'!$A$1:$M$5000,9,FALSE)),"NOT VALID")</f>
        <v>WAHYU YASI WIBOWO</v>
      </c>
      <c r="R333">
        <f>IFERROR(IFERROR(VLOOKUP($A333,'K-NETT'!$A$1:$AF$37898,16,FALSE),VLOOKUP($A333,'K-Wallet'!$A$1:$M$5000,0,FALSE)),"NOT VALID")</f>
        <v>670000</v>
      </c>
      <c r="S333">
        <f>IFERROR(IFERROR(VLOOKUP($A333,'K-NETT'!$A$1:$AF$37898,17,FALSE),VLOOKUP($A333,'K-Wallet'!$A$1:$M$5000,0,FALSE)),"NOT VALID")</f>
        <v>6650</v>
      </c>
      <c r="T333">
        <f>IFERROR(IFERROR(VLOOKUP($A333,'K-NETT'!$A$1:$AF$37898,18,FALSE),VLOOKUP($A333,'K-Wallet'!$A$1:$M$5000,0,FALSE)),"NOT VALID")</f>
        <v>0</v>
      </c>
      <c r="U333">
        <f>IFERROR(IFERROR(VLOOKUP($A333,'K-NETT'!$A$1:$AF$37898,19,FALSE),VLOOKUP($A333,'K-Wallet'!$A$1:$M$5000,0,FALSE)),"NOT VALID")</f>
        <v>0</v>
      </c>
      <c r="V333">
        <f>IFERROR(IFERROR(VLOOKUP($A333,'K-NETT'!$A$1:$AF$37898,20,FALSE),VLOOKUP($A333,'K-Wallet'!$A$1:$M$5000,0,FALSE)),"NOT VALID")</f>
        <v>0</v>
      </c>
      <c r="W333">
        <f>IFERROR(IFERROR(VLOOKUP($A333,'K-NETT'!$A$1:$AF$37898,22,FALSE),VLOOKUP($A333,'K-Wallet'!$A$1:$M$5000,0,FALSE)),"NOT VALID")</f>
        <v>0</v>
      </c>
      <c r="X333">
        <f>IFERROR(IFERROR(VLOOKUP($A333,'K-NETT'!$A$1:$AF$37898,23,FALSE),VLOOKUP($A333,'K-Wallet'!$A$1:$M$5000,0,FALSE)),"NOT VALID")</f>
        <v>0</v>
      </c>
      <c r="Y333">
        <f>IFERROR(IFERROR(VLOOKUP($A333,'K-NETT'!$A$1:$AF$37898,26,FALSE),VLOOKUP($A333,'K-Wallet'!$A$1:$M$5000,0,FALSE)),"NOT VALID")</f>
        <v>676650</v>
      </c>
      <c r="Z333">
        <f>IFERROR(IFERROR(VLOOKUP($A333,'K-NETT'!$A$1:$AF$37898,30,FALSE),VLOOKUP($A333,'K-Wallet'!$A$1:$M$5000,11,FALSE)),"NOT VALID")</f>
        <v>0</v>
      </c>
      <c r="AA333" s="31">
        <f t="shared" si="10"/>
        <v>0</v>
      </c>
    </row>
    <row r="334" spans="1:27" x14ac:dyDescent="0.25">
      <c r="F334">
        <f>SUM(F10:F333)</f>
        <v>187283350</v>
      </c>
      <c r="G334" s="2"/>
      <c r="H334" s="3"/>
    </row>
    <row r="335" spans="1:27" x14ac:dyDescent="0.25">
      <c r="C335" t="s">
        <v>72</v>
      </c>
      <c r="D335" t="s">
        <v>73</v>
      </c>
      <c r="E335">
        <v>324</v>
      </c>
    </row>
    <row r="336" spans="1:27" x14ac:dyDescent="0.25">
      <c r="C336" t="s">
        <v>74</v>
      </c>
      <c r="D336" t="s">
        <v>75</v>
      </c>
      <c r="E336" t="s">
        <v>76</v>
      </c>
      <c r="F336">
        <v>187283350</v>
      </c>
    </row>
    <row r="338" spans="3:6" x14ac:dyDescent="0.25">
      <c r="C338" t="s">
        <v>77</v>
      </c>
      <c r="D338" t="s">
        <v>73</v>
      </c>
      <c r="E338">
        <v>324</v>
      </c>
    </row>
    <row r="339" spans="3:6" x14ac:dyDescent="0.25">
      <c r="C339" t="s">
        <v>78</v>
      </c>
      <c r="D339" t="s">
        <v>79</v>
      </c>
      <c r="E339" t="s">
        <v>76</v>
      </c>
      <c r="F339">
        <v>187283350</v>
      </c>
    </row>
  </sheetData>
  <conditionalFormatting sqref="N10">
    <cfRule type="cellIs" dxfId="740" priority="115" stopIfTrue="1" operator="equal">
      <formula>"not valid"</formula>
    </cfRule>
    <cfRule type="cellIs" dxfId="739" priority="116" stopIfTrue="1" operator="equal">
      <formula>"Topup K-Wallet"</formula>
    </cfRule>
    <cfRule type="cellIs" dxfId="738" priority="117" stopIfTrue="1" operator="equal">
      <formula>"Transaksi"</formula>
    </cfRule>
  </conditionalFormatting>
  <conditionalFormatting sqref="N11:N265">
    <cfRule type="cellIs" dxfId="737" priority="112" stopIfTrue="1" operator="equal">
      <formula>"not valid"</formula>
    </cfRule>
    <cfRule type="cellIs" dxfId="736" priority="113" stopIfTrue="1" operator="equal">
      <formula>"Topup K-Wallet"</formula>
    </cfRule>
    <cfRule type="cellIs" dxfId="735" priority="114" stopIfTrue="1" operator="equal">
      <formula>"Transaksi"</formula>
    </cfRule>
  </conditionalFormatting>
  <conditionalFormatting sqref="O10">
    <cfRule type="cellIs" dxfId="734" priority="109" stopIfTrue="1" operator="equal">
      <formula>"not valid"</formula>
    </cfRule>
    <cfRule type="cellIs" dxfId="733" priority="110" stopIfTrue="1" operator="equal">
      <formula>"Topup K-Wallet"</formula>
    </cfRule>
    <cfRule type="cellIs" dxfId="732" priority="111" stopIfTrue="1" operator="equal">
      <formula>"Transaksi"</formula>
    </cfRule>
  </conditionalFormatting>
  <conditionalFormatting sqref="P10">
    <cfRule type="cellIs" dxfId="731" priority="106" stopIfTrue="1" operator="equal">
      <formula>"not valid"</formula>
    </cfRule>
    <cfRule type="cellIs" dxfId="730" priority="107" stopIfTrue="1" operator="equal">
      <formula>"Topup K-Wallet"</formula>
    </cfRule>
    <cfRule type="cellIs" dxfId="729" priority="108" stopIfTrue="1" operator="equal">
      <formula>"Transaksi"</formula>
    </cfRule>
  </conditionalFormatting>
  <conditionalFormatting sqref="Q10">
    <cfRule type="cellIs" dxfId="728" priority="103" stopIfTrue="1" operator="equal">
      <formula>"not valid"</formula>
    </cfRule>
    <cfRule type="cellIs" dxfId="727" priority="104" stopIfTrue="1" operator="equal">
      <formula>"Topup K-Wallet"</formula>
    </cfRule>
    <cfRule type="cellIs" dxfId="726" priority="105" stopIfTrue="1" operator="equal">
      <formula>"Transaksi"</formula>
    </cfRule>
  </conditionalFormatting>
  <conditionalFormatting sqref="R10">
    <cfRule type="cellIs" dxfId="725" priority="100" stopIfTrue="1" operator="equal">
      <formula>"not valid"</formula>
    </cfRule>
    <cfRule type="cellIs" dxfId="724" priority="101" stopIfTrue="1" operator="equal">
      <formula>"Topup K-Wallet"</formula>
    </cfRule>
    <cfRule type="cellIs" dxfId="723" priority="102" stopIfTrue="1" operator="equal">
      <formula>"Transaksi"</formula>
    </cfRule>
  </conditionalFormatting>
  <conditionalFormatting sqref="S10">
    <cfRule type="cellIs" dxfId="722" priority="97" stopIfTrue="1" operator="equal">
      <formula>"not valid"</formula>
    </cfRule>
    <cfRule type="cellIs" dxfId="721" priority="98" stopIfTrue="1" operator="equal">
      <formula>"Topup K-Wallet"</formula>
    </cfRule>
    <cfRule type="cellIs" dxfId="720" priority="99" stopIfTrue="1" operator="equal">
      <formula>"Transaksi"</formula>
    </cfRule>
  </conditionalFormatting>
  <conditionalFormatting sqref="T10">
    <cfRule type="cellIs" dxfId="719" priority="94" stopIfTrue="1" operator="equal">
      <formula>"not valid"</formula>
    </cfRule>
    <cfRule type="cellIs" dxfId="718" priority="95" stopIfTrue="1" operator="equal">
      <formula>"Topup K-Wallet"</formula>
    </cfRule>
    <cfRule type="cellIs" dxfId="717" priority="96" stopIfTrue="1" operator="equal">
      <formula>"Transaksi"</formula>
    </cfRule>
  </conditionalFormatting>
  <conditionalFormatting sqref="U10">
    <cfRule type="cellIs" dxfId="716" priority="91" stopIfTrue="1" operator="equal">
      <formula>"not valid"</formula>
    </cfRule>
    <cfRule type="cellIs" dxfId="715" priority="92" stopIfTrue="1" operator="equal">
      <formula>"Topup K-Wallet"</formula>
    </cfRule>
    <cfRule type="cellIs" dxfId="714" priority="93" stopIfTrue="1" operator="equal">
      <formula>"Transaksi"</formula>
    </cfRule>
  </conditionalFormatting>
  <conditionalFormatting sqref="V10">
    <cfRule type="cellIs" dxfId="713" priority="88" stopIfTrue="1" operator="equal">
      <formula>"not valid"</formula>
    </cfRule>
    <cfRule type="cellIs" dxfId="712" priority="89" stopIfTrue="1" operator="equal">
      <formula>"Topup K-Wallet"</formula>
    </cfRule>
    <cfRule type="cellIs" dxfId="711" priority="90" stopIfTrue="1" operator="equal">
      <formula>"Transaksi"</formula>
    </cfRule>
  </conditionalFormatting>
  <conditionalFormatting sqref="W10">
    <cfRule type="cellIs" dxfId="710" priority="85" stopIfTrue="1" operator="equal">
      <formula>"not valid"</formula>
    </cfRule>
    <cfRule type="cellIs" dxfId="709" priority="86" stopIfTrue="1" operator="equal">
      <formula>"Topup K-Wallet"</formula>
    </cfRule>
    <cfRule type="cellIs" dxfId="708" priority="87" stopIfTrue="1" operator="equal">
      <formula>"Transaksi"</formula>
    </cfRule>
  </conditionalFormatting>
  <conditionalFormatting sqref="X10">
    <cfRule type="cellIs" dxfId="707" priority="82" stopIfTrue="1" operator="equal">
      <formula>"not valid"</formula>
    </cfRule>
    <cfRule type="cellIs" dxfId="706" priority="83" stopIfTrue="1" operator="equal">
      <formula>"Topup K-Wallet"</formula>
    </cfRule>
    <cfRule type="cellIs" dxfId="705" priority="84" stopIfTrue="1" operator="equal">
      <formula>"Transaksi"</formula>
    </cfRule>
  </conditionalFormatting>
  <conditionalFormatting sqref="Y10">
    <cfRule type="cellIs" dxfId="704" priority="79" stopIfTrue="1" operator="equal">
      <formula>"not valid"</formula>
    </cfRule>
    <cfRule type="cellIs" dxfId="703" priority="80" stopIfTrue="1" operator="equal">
      <formula>"Topup K-Wallet"</formula>
    </cfRule>
    <cfRule type="cellIs" dxfId="702" priority="81" stopIfTrue="1" operator="equal">
      <formula>"Transaksi"</formula>
    </cfRule>
  </conditionalFormatting>
  <conditionalFormatting sqref="Z10">
    <cfRule type="cellIs" dxfId="701" priority="76" stopIfTrue="1" operator="equal">
      <formula>"not valid"</formula>
    </cfRule>
    <cfRule type="cellIs" dxfId="700" priority="77" stopIfTrue="1" operator="equal">
      <formula>"Topup K-Wallet"</formula>
    </cfRule>
    <cfRule type="cellIs" dxfId="699" priority="78" stopIfTrue="1" operator="equal">
      <formula>"Transaksi"</formula>
    </cfRule>
  </conditionalFormatting>
  <conditionalFormatting sqref="O11:O265">
    <cfRule type="cellIs" dxfId="698" priority="73" stopIfTrue="1" operator="equal">
      <formula>"not valid"</formula>
    </cfRule>
    <cfRule type="cellIs" dxfId="697" priority="74" stopIfTrue="1" operator="equal">
      <formula>"Topup K-Wallet"</formula>
    </cfRule>
    <cfRule type="cellIs" dxfId="696" priority="75" stopIfTrue="1" operator="equal">
      <formula>"Transaksi"</formula>
    </cfRule>
  </conditionalFormatting>
  <conditionalFormatting sqref="P11:P265">
    <cfRule type="cellIs" dxfId="695" priority="70" stopIfTrue="1" operator="equal">
      <formula>"not valid"</formula>
    </cfRule>
    <cfRule type="cellIs" dxfId="694" priority="71" stopIfTrue="1" operator="equal">
      <formula>"Topup K-Wallet"</formula>
    </cfRule>
    <cfRule type="cellIs" dxfId="693" priority="72" stopIfTrue="1" operator="equal">
      <formula>"Transaksi"</formula>
    </cfRule>
  </conditionalFormatting>
  <conditionalFormatting sqref="Q11:Q265">
    <cfRule type="cellIs" dxfId="692" priority="67" stopIfTrue="1" operator="equal">
      <formula>"not valid"</formula>
    </cfRule>
    <cfRule type="cellIs" dxfId="691" priority="68" stopIfTrue="1" operator="equal">
      <formula>"Topup K-Wallet"</formula>
    </cfRule>
    <cfRule type="cellIs" dxfId="690" priority="69" stopIfTrue="1" operator="equal">
      <formula>"Transaksi"</formula>
    </cfRule>
  </conditionalFormatting>
  <conditionalFormatting sqref="R11:R265">
    <cfRule type="cellIs" dxfId="689" priority="64" stopIfTrue="1" operator="equal">
      <formula>"not valid"</formula>
    </cfRule>
    <cfRule type="cellIs" dxfId="688" priority="65" stopIfTrue="1" operator="equal">
      <formula>"Topup K-Wallet"</formula>
    </cfRule>
    <cfRule type="cellIs" dxfId="687" priority="66" stopIfTrue="1" operator="equal">
      <formula>"Transaksi"</formula>
    </cfRule>
  </conditionalFormatting>
  <conditionalFormatting sqref="S11:S265">
    <cfRule type="cellIs" dxfId="686" priority="61" stopIfTrue="1" operator="equal">
      <formula>"not valid"</formula>
    </cfRule>
    <cfRule type="cellIs" dxfId="685" priority="62" stopIfTrue="1" operator="equal">
      <formula>"Topup K-Wallet"</formula>
    </cfRule>
    <cfRule type="cellIs" dxfId="684" priority="63" stopIfTrue="1" operator="equal">
      <formula>"Transaksi"</formula>
    </cfRule>
  </conditionalFormatting>
  <conditionalFormatting sqref="T11:T265">
    <cfRule type="cellIs" dxfId="683" priority="58" stopIfTrue="1" operator="equal">
      <formula>"not valid"</formula>
    </cfRule>
    <cfRule type="cellIs" dxfId="682" priority="59" stopIfTrue="1" operator="equal">
      <formula>"Topup K-Wallet"</formula>
    </cfRule>
    <cfRule type="cellIs" dxfId="681" priority="60" stopIfTrue="1" operator="equal">
      <formula>"Transaksi"</formula>
    </cfRule>
  </conditionalFormatting>
  <conditionalFormatting sqref="U11:U265">
    <cfRule type="cellIs" dxfId="680" priority="55" stopIfTrue="1" operator="equal">
      <formula>"not valid"</formula>
    </cfRule>
    <cfRule type="cellIs" dxfId="679" priority="56" stopIfTrue="1" operator="equal">
      <formula>"Topup K-Wallet"</formula>
    </cfRule>
    <cfRule type="cellIs" dxfId="678" priority="57" stopIfTrue="1" operator="equal">
      <formula>"Transaksi"</formula>
    </cfRule>
  </conditionalFormatting>
  <conditionalFormatting sqref="V11:V265">
    <cfRule type="cellIs" dxfId="677" priority="52" stopIfTrue="1" operator="equal">
      <formula>"not valid"</formula>
    </cfRule>
    <cfRule type="cellIs" dxfId="676" priority="53" stopIfTrue="1" operator="equal">
      <formula>"Topup K-Wallet"</formula>
    </cfRule>
    <cfRule type="cellIs" dxfId="675" priority="54" stopIfTrue="1" operator="equal">
      <formula>"Transaksi"</formula>
    </cfRule>
  </conditionalFormatting>
  <conditionalFormatting sqref="W11:W265">
    <cfRule type="cellIs" dxfId="674" priority="49" stopIfTrue="1" operator="equal">
      <formula>"not valid"</formula>
    </cfRule>
    <cfRule type="cellIs" dxfId="673" priority="50" stopIfTrue="1" operator="equal">
      <formula>"Topup K-Wallet"</formula>
    </cfRule>
    <cfRule type="cellIs" dxfId="672" priority="51" stopIfTrue="1" operator="equal">
      <formula>"Transaksi"</formula>
    </cfRule>
  </conditionalFormatting>
  <conditionalFormatting sqref="X11:X265">
    <cfRule type="cellIs" dxfId="671" priority="46" stopIfTrue="1" operator="equal">
      <formula>"not valid"</formula>
    </cfRule>
    <cfRule type="cellIs" dxfId="670" priority="47" stopIfTrue="1" operator="equal">
      <formula>"Topup K-Wallet"</formula>
    </cfRule>
    <cfRule type="cellIs" dxfId="669" priority="48" stopIfTrue="1" operator="equal">
      <formula>"Transaksi"</formula>
    </cfRule>
  </conditionalFormatting>
  <conditionalFormatting sqref="Y11:Y265">
    <cfRule type="cellIs" dxfId="668" priority="43" stopIfTrue="1" operator="equal">
      <formula>"not valid"</formula>
    </cfRule>
    <cfRule type="cellIs" dxfId="667" priority="44" stopIfTrue="1" operator="equal">
      <formula>"Topup K-Wallet"</formula>
    </cfRule>
    <cfRule type="cellIs" dxfId="666" priority="45" stopIfTrue="1" operator="equal">
      <formula>"Transaksi"</formula>
    </cfRule>
  </conditionalFormatting>
  <conditionalFormatting sqref="Z11:Z265">
    <cfRule type="cellIs" dxfId="665" priority="40" stopIfTrue="1" operator="equal">
      <formula>"not valid"</formula>
    </cfRule>
    <cfRule type="cellIs" dxfId="664" priority="41" stopIfTrue="1" operator="equal">
      <formula>"Topup K-Wallet"</formula>
    </cfRule>
    <cfRule type="cellIs" dxfId="663" priority="42" stopIfTrue="1" operator="equal">
      <formula>"Transaksi"</formula>
    </cfRule>
  </conditionalFormatting>
  <conditionalFormatting sqref="N266:N333">
    <cfRule type="cellIs" dxfId="662" priority="37" stopIfTrue="1" operator="equal">
      <formula>"not valid"</formula>
    </cfRule>
    <cfRule type="cellIs" dxfId="661" priority="38" stopIfTrue="1" operator="equal">
      <formula>"Topup K-Wallet"</formula>
    </cfRule>
    <cfRule type="cellIs" dxfId="660" priority="39" stopIfTrue="1" operator="equal">
      <formula>"Transaksi"</formula>
    </cfRule>
  </conditionalFormatting>
  <conditionalFormatting sqref="O266:O333">
    <cfRule type="cellIs" dxfId="659" priority="34" stopIfTrue="1" operator="equal">
      <formula>"not valid"</formula>
    </cfRule>
    <cfRule type="cellIs" dxfId="658" priority="35" stopIfTrue="1" operator="equal">
      <formula>"Topup K-Wallet"</formula>
    </cfRule>
    <cfRule type="cellIs" dxfId="657" priority="36" stopIfTrue="1" operator="equal">
      <formula>"Transaksi"</formula>
    </cfRule>
  </conditionalFormatting>
  <conditionalFormatting sqref="P266:P333">
    <cfRule type="cellIs" dxfId="656" priority="31" stopIfTrue="1" operator="equal">
      <formula>"not valid"</formula>
    </cfRule>
    <cfRule type="cellIs" dxfId="655" priority="32" stopIfTrue="1" operator="equal">
      <formula>"Topup K-Wallet"</formula>
    </cfRule>
    <cfRule type="cellIs" dxfId="654" priority="33" stopIfTrue="1" operator="equal">
      <formula>"Transaksi"</formula>
    </cfRule>
  </conditionalFormatting>
  <conditionalFormatting sqref="Q266:Q333">
    <cfRule type="cellIs" dxfId="653" priority="28" stopIfTrue="1" operator="equal">
      <formula>"not valid"</formula>
    </cfRule>
    <cfRule type="cellIs" dxfId="652" priority="29" stopIfTrue="1" operator="equal">
      <formula>"Topup K-Wallet"</formula>
    </cfRule>
    <cfRule type="cellIs" dxfId="651" priority="30" stopIfTrue="1" operator="equal">
      <formula>"Transaksi"</formula>
    </cfRule>
  </conditionalFormatting>
  <conditionalFormatting sqref="R266:R333">
    <cfRule type="cellIs" dxfId="650" priority="25" stopIfTrue="1" operator="equal">
      <formula>"not valid"</formula>
    </cfRule>
    <cfRule type="cellIs" dxfId="649" priority="26" stopIfTrue="1" operator="equal">
      <formula>"Topup K-Wallet"</formula>
    </cfRule>
    <cfRule type="cellIs" dxfId="648" priority="27" stopIfTrue="1" operator="equal">
      <formula>"Transaksi"</formula>
    </cfRule>
  </conditionalFormatting>
  <conditionalFormatting sqref="S266:S333">
    <cfRule type="cellIs" dxfId="647" priority="22" stopIfTrue="1" operator="equal">
      <formula>"not valid"</formula>
    </cfRule>
    <cfRule type="cellIs" dxfId="646" priority="23" stopIfTrue="1" operator="equal">
      <formula>"Topup K-Wallet"</formula>
    </cfRule>
    <cfRule type="cellIs" dxfId="645" priority="24" stopIfTrue="1" operator="equal">
      <formula>"Transaksi"</formula>
    </cfRule>
  </conditionalFormatting>
  <conditionalFormatting sqref="T266:T333">
    <cfRule type="cellIs" dxfId="644" priority="19" stopIfTrue="1" operator="equal">
      <formula>"not valid"</formula>
    </cfRule>
    <cfRule type="cellIs" dxfId="643" priority="20" stopIfTrue="1" operator="equal">
      <formula>"Topup K-Wallet"</formula>
    </cfRule>
    <cfRule type="cellIs" dxfId="642" priority="21" stopIfTrue="1" operator="equal">
      <formula>"Transaksi"</formula>
    </cfRule>
  </conditionalFormatting>
  <conditionalFormatting sqref="U266:U333">
    <cfRule type="cellIs" dxfId="641" priority="16" stopIfTrue="1" operator="equal">
      <formula>"not valid"</formula>
    </cfRule>
    <cfRule type="cellIs" dxfId="640" priority="17" stopIfTrue="1" operator="equal">
      <formula>"Topup K-Wallet"</formula>
    </cfRule>
    <cfRule type="cellIs" dxfId="639" priority="18" stopIfTrue="1" operator="equal">
      <formula>"Transaksi"</formula>
    </cfRule>
  </conditionalFormatting>
  <conditionalFormatting sqref="V266:V333">
    <cfRule type="cellIs" dxfId="638" priority="13" stopIfTrue="1" operator="equal">
      <formula>"not valid"</formula>
    </cfRule>
    <cfRule type="cellIs" dxfId="637" priority="14" stopIfTrue="1" operator="equal">
      <formula>"Topup K-Wallet"</formula>
    </cfRule>
    <cfRule type="cellIs" dxfId="636" priority="15" stopIfTrue="1" operator="equal">
      <formula>"Transaksi"</formula>
    </cfRule>
  </conditionalFormatting>
  <conditionalFormatting sqref="W266:W333">
    <cfRule type="cellIs" dxfId="635" priority="10" stopIfTrue="1" operator="equal">
      <formula>"not valid"</formula>
    </cfRule>
    <cfRule type="cellIs" dxfId="634" priority="11" stopIfTrue="1" operator="equal">
      <formula>"Topup K-Wallet"</formula>
    </cfRule>
    <cfRule type="cellIs" dxfId="633" priority="12" stopIfTrue="1" operator="equal">
      <formula>"Transaksi"</formula>
    </cfRule>
  </conditionalFormatting>
  <conditionalFormatting sqref="X266:X333">
    <cfRule type="cellIs" dxfId="632" priority="7" stopIfTrue="1" operator="equal">
      <formula>"not valid"</formula>
    </cfRule>
    <cfRule type="cellIs" dxfId="631" priority="8" stopIfTrue="1" operator="equal">
      <formula>"Topup K-Wallet"</formula>
    </cfRule>
    <cfRule type="cellIs" dxfId="630" priority="9" stopIfTrue="1" operator="equal">
      <formula>"Transaksi"</formula>
    </cfRule>
  </conditionalFormatting>
  <conditionalFormatting sqref="Y266:Y333">
    <cfRule type="cellIs" dxfId="629" priority="4" stopIfTrue="1" operator="equal">
      <formula>"not valid"</formula>
    </cfRule>
    <cfRule type="cellIs" dxfId="628" priority="5" stopIfTrue="1" operator="equal">
      <formula>"Topup K-Wallet"</formula>
    </cfRule>
    <cfRule type="cellIs" dxfId="627" priority="6" stopIfTrue="1" operator="equal">
      <formula>"Transaksi"</formula>
    </cfRule>
  </conditionalFormatting>
  <conditionalFormatting sqref="Z266:Z333">
    <cfRule type="cellIs" dxfId="626" priority="1" stopIfTrue="1" operator="equal">
      <formula>"not valid"</formula>
    </cfRule>
    <cfRule type="cellIs" dxfId="625" priority="2" stopIfTrue="1" operator="equal">
      <formula>"Topup K-Wallet"</formula>
    </cfRule>
    <cfRule type="cellIs" dxfId="624" priority="3" stopIfTrue="1" operator="equal">
      <formula>"Transaksi"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33"/>
  <sheetViews>
    <sheetView topLeftCell="I36" workbookViewId="0">
      <selection activeCell="K59" sqref="K59"/>
    </sheetView>
  </sheetViews>
  <sheetFormatPr defaultRowHeight="15" x14ac:dyDescent="0.25"/>
  <cols>
    <col min="12" max="13" width="0" hidden="1" customWidth="1"/>
  </cols>
  <sheetData>
    <row r="1" spans="1:27" x14ac:dyDescent="0.25"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J1" t="s">
        <v>7</v>
      </c>
      <c r="K1" t="s">
        <v>8</v>
      </c>
    </row>
    <row r="2" spans="1:27" x14ac:dyDescent="0.25">
      <c r="B2" t="s">
        <v>9</v>
      </c>
      <c r="C2" t="s">
        <v>10</v>
      </c>
      <c r="F2" t="s">
        <v>11</v>
      </c>
      <c r="G2" t="s">
        <v>12</v>
      </c>
      <c r="J2" t="s">
        <v>13</v>
      </c>
      <c r="K2" t="s">
        <v>17147</v>
      </c>
    </row>
    <row r="3" spans="1:27" x14ac:dyDescent="0.25">
      <c r="B3" t="s">
        <v>15</v>
      </c>
      <c r="C3" t="s">
        <v>16</v>
      </c>
      <c r="D3" t="s">
        <v>17</v>
      </c>
      <c r="J3" t="s">
        <v>18</v>
      </c>
      <c r="K3" t="s">
        <v>19</v>
      </c>
    </row>
    <row r="4" spans="1:27" x14ac:dyDescent="0.25">
      <c r="B4" t="s">
        <v>20</v>
      </c>
      <c r="C4" t="s">
        <v>21</v>
      </c>
      <c r="D4" t="s">
        <v>22</v>
      </c>
    </row>
    <row r="5" spans="1:27" x14ac:dyDescent="0.25">
      <c r="B5" t="s">
        <v>23</v>
      </c>
      <c r="C5" t="s">
        <v>24</v>
      </c>
      <c r="D5" t="s">
        <v>25</v>
      </c>
      <c r="E5" t="s">
        <v>23</v>
      </c>
      <c r="F5" t="s">
        <v>24</v>
      </c>
      <c r="G5" t="s">
        <v>26</v>
      </c>
      <c r="H5" t="s">
        <v>26</v>
      </c>
      <c r="I5" t="s">
        <v>27</v>
      </c>
      <c r="J5" t="s">
        <v>82</v>
      </c>
      <c r="K5" t="s">
        <v>29</v>
      </c>
    </row>
    <row r="6" spans="1:27" x14ac:dyDescent="0.25">
      <c r="B6" t="s">
        <v>30</v>
      </c>
      <c r="C6" t="s">
        <v>31</v>
      </c>
      <c r="D6" t="s">
        <v>32</v>
      </c>
      <c r="F6" t="s">
        <v>33</v>
      </c>
      <c r="G6" t="s">
        <v>34</v>
      </c>
      <c r="H6" t="s">
        <v>35</v>
      </c>
      <c r="I6" t="s">
        <v>36</v>
      </c>
      <c r="J6" t="s">
        <v>83</v>
      </c>
      <c r="K6" t="s">
        <v>39</v>
      </c>
    </row>
    <row r="7" spans="1:27" x14ac:dyDescent="0.25">
      <c r="B7" t="s">
        <v>23</v>
      </c>
      <c r="C7" t="s">
        <v>24</v>
      </c>
      <c r="D7" t="s">
        <v>25</v>
      </c>
      <c r="E7" t="s">
        <v>23</v>
      </c>
      <c r="F7" t="s">
        <v>24</v>
      </c>
      <c r="G7" t="s">
        <v>26</v>
      </c>
      <c r="H7" t="s">
        <v>26</v>
      </c>
      <c r="I7" t="s">
        <v>27</v>
      </c>
      <c r="J7" t="s">
        <v>82</v>
      </c>
      <c r="K7" t="s">
        <v>29</v>
      </c>
      <c r="P7">
        <v>8</v>
      </c>
      <c r="Q7">
        <v>9</v>
      </c>
      <c r="Z7">
        <v>11</v>
      </c>
    </row>
    <row r="8" spans="1:27" x14ac:dyDescent="0.25">
      <c r="O8">
        <v>11</v>
      </c>
      <c r="P8">
        <v>14</v>
      </c>
      <c r="Q8">
        <v>15</v>
      </c>
      <c r="R8">
        <v>16</v>
      </c>
      <c r="S8">
        <v>17</v>
      </c>
      <c r="T8">
        <v>18</v>
      </c>
      <c r="U8">
        <v>19</v>
      </c>
      <c r="V8">
        <v>20</v>
      </c>
      <c r="W8">
        <v>22</v>
      </c>
      <c r="X8">
        <v>23</v>
      </c>
      <c r="Y8">
        <v>26</v>
      </c>
      <c r="Z8">
        <v>30</v>
      </c>
    </row>
    <row r="9" spans="1:27" x14ac:dyDescent="0.25">
      <c r="B9" t="s">
        <v>40</v>
      </c>
      <c r="C9" t="s">
        <v>41</v>
      </c>
      <c r="O9" t="s">
        <v>119</v>
      </c>
      <c r="P9" t="s">
        <v>122</v>
      </c>
      <c r="Q9" t="s">
        <v>123</v>
      </c>
      <c r="R9" t="s">
        <v>124</v>
      </c>
      <c r="S9" t="s">
        <v>125</v>
      </c>
      <c r="T9" t="s">
        <v>126</v>
      </c>
      <c r="U9" t="s">
        <v>127</v>
      </c>
      <c r="V9" t="s">
        <v>128</v>
      </c>
      <c r="W9" t="s">
        <v>130</v>
      </c>
      <c r="X9" t="s">
        <v>131</v>
      </c>
      <c r="Y9" t="s">
        <v>134</v>
      </c>
    </row>
    <row r="10" spans="1:27" x14ac:dyDescent="0.25">
      <c r="A10" t="str">
        <f>+K10&amp;C10</f>
        <v>1163709638</v>
      </c>
      <c r="B10">
        <v>1</v>
      </c>
      <c r="C10">
        <v>1163709638</v>
      </c>
      <c r="D10" t="s">
        <v>42</v>
      </c>
      <c r="E10" t="s">
        <v>43</v>
      </c>
      <c r="F10">
        <v>391650</v>
      </c>
      <c r="G10" s="2">
        <v>44109</v>
      </c>
      <c r="H10" s="3">
        <v>0.88778935185185182</v>
      </c>
      <c r="I10" t="s">
        <v>44</v>
      </c>
      <c r="J10">
        <v>-81136595901</v>
      </c>
      <c r="K10" s="4" t="s">
        <v>101</v>
      </c>
      <c r="N10" t="str">
        <f>IFERROR(IFERROR(VLOOKUP($A10,'K-NETT'!$A$1:$AF$37898,1,FALSE),VLOOKUP($A10,'K-Wallet'!$A$1:$M$5000,1,FALSE)),"NOT VALID")</f>
        <v>1163709638</v>
      </c>
      <c r="O10" t="str">
        <f>IFERROR(IFERROR(VLOOKUP($A10,'K-NETT'!$A$1:$AF$37898,11,FALSE),VLOOKUP($A10,'K-Wallet'!$A$1:$M$5000,0,FALSE)),"NOT VALID")</f>
        <v>CNE2010003557</v>
      </c>
      <c r="P10" t="str">
        <f>IFERROR(IFERROR(VLOOKUP($A10,'K-NETT'!$A$1:$AF$37898,14,FALSE),VLOOKUP($A10,'K-Wallet'!$A$1:$M$5000,8,FALSE)),"NOT VALID")</f>
        <v>EID464757</v>
      </c>
      <c r="Q10" t="str">
        <f>IFERROR(IFERROR(VLOOKUP($A10,'K-NETT'!$A$1:$AF$37898,15,FALSE),VLOOKUP($A10,'K-Wallet'!$A$1:$M$5000,9,FALSE)),"NOT VALID")</f>
        <v>ANTON SUPRIONO</v>
      </c>
      <c r="R10">
        <f>IFERROR(IFERROR(VLOOKUP($A10,'K-NETT'!$A$1:$AF$37898,16,FALSE),VLOOKUP($A10,'K-Wallet'!$A$1:$M$5000,0,FALSE)),"NOT VALID")</f>
        <v>375000</v>
      </c>
      <c r="S10">
        <f>IFERROR(IFERROR(VLOOKUP($A10,'K-NETT'!$A$1:$AF$37898,17,FALSE),VLOOKUP($A10,'K-Wallet'!$A$1:$M$5000,0,FALSE)),"NOT VALID")</f>
        <v>6650</v>
      </c>
      <c r="T10">
        <f>IFERROR(IFERROR(VLOOKUP($A10,'K-NETT'!$A$1:$AF$37898,18,FALSE),VLOOKUP($A10,'K-Wallet'!$A$1:$M$5000,0,FALSE)),"NOT VALID")</f>
        <v>10000</v>
      </c>
      <c r="U10">
        <f>IFERROR(IFERROR(VLOOKUP($A10,'K-NETT'!$A$1:$AF$37898,19,FALSE),VLOOKUP($A10,'K-Wallet'!$A$1:$M$5000,0,FALSE)),"NOT VALID")</f>
        <v>0</v>
      </c>
      <c r="V10">
        <f>IFERROR(IFERROR(VLOOKUP($A10,'K-NETT'!$A$1:$AF$37898,20,FALSE),VLOOKUP($A10,'K-Wallet'!$A$1:$M$5000,0,FALSE)),"NOT VALID")</f>
        <v>0</v>
      </c>
      <c r="W10">
        <f>IFERROR(IFERROR(VLOOKUP($A10,'K-NETT'!$A$1:$AF$37898,22,FALSE),VLOOKUP($A10,'K-Wallet'!$A$1:$M$5000,0,FALSE)),"NOT VALID")</f>
        <v>0</v>
      </c>
      <c r="X10">
        <f>IFERROR(IFERROR(VLOOKUP($A10,'K-NETT'!$A$1:$AF$37898,23,FALSE),VLOOKUP($A10,'K-Wallet'!$A$1:$M$5000,0,FALSE)),"NOT VALID")</f>
        <v>0</v>
      </c>
      <c r="Y10">
        <f>IFERROR(IFERROR(VLOOKUP($A10,'K-NETT'!$A$1:$AF$37898,26,FALSE),VLOOKUP($A10,'K-Wallet'!$A$1:$M$5000,0,FALSE)),"NOT VALID")</f>
        <v>391650</v>
      </c>
      <c r="Z10">
        <f>IFERROR(IFERROR(VLOOKUP($A10,'K-NETT'!$A$1:$AF$37898,30,FALSE),VLOOKUP($A10,'K-Wallet'!$A$1:$M$5000,11,FALSE)),"NOT VALID")</f>
        <v>0</v>
      </c>
      <c r="AA10" s="31">
        <f>+F10-Y10</f>
        <v>0</v>
      </c>
    </row>
    <row r="11" spans="1:27" x14ac:dyDescent="0.25">
      <c r="A11" t="str">
        <f t="shared" ref="A11:A74" si="0">+K11&amp;C11</f>
        <v>1831409120</v>
      </c>
      <c r="B11">
        <v>2</v>
      </c>
      <c r="C11">
        <v>1831409120</v>
      </c>
      <c r="D11" t="s">
        <v>42</v>
      </c>
      <c r="E11" t="s">
        <v>43</v>
      </c>
      <c r="F11">
        <v>219650</v>
      </c>
      <c r="G11" s="2">
        <v>44109</v>
      </c>
      <c r="H11" s="3">
        <v>0.88834490740740746</v>
      </c>
      <c r="I11" t="s">
        <v>1159</v>
      </c>
      <c r="J11">
        <v>-81136874601</v>
      </c>
      <c r="K11" s="4" t="s">
        <v>101</v>
      </c>
      <c r="N11" t="str">
        <f>IFERROR(IFERROR(VLOOKUP($A11,'K-NETT'!$A$1:$AF$37898,1,FALSE),VLOOKUP($A11,'K-Wallet'!$A$1:$M$5000,1,FALSE)),"NOT VALID")</f>
        <v>1831409120</v>
      </c>
      <c r="O11" t="str">
        <f>IFERROR(IFERROR(VLOOKUP($A11,'K-NETT'!$A$1:$AF$37898,11,FALSE),VLOOKUP($A11,'K-Wallet'!$A$1:$M$5000,0,FALSE)),"NOT VALID")</f>
        <v>CNE2010003558</v>
      </c>
      <c r="P11" t="str">
        <f>IFERROR(IFERROR(VLOOKUP($A11,'K-NETT'!$A$1:$AF$37898,14,FALSE),VLOOKUP($A11,'K-Wallet'!$A$1:$M$5000,8,FALSE)),"NOT VALID")</f>
        <v>IDBSSAA31107</v>
      </c>
      <c r="Q11" t="str">
        <f>IFERROR(IFERROR(VLOOKUP($A11,'K-NETT'!$A$1:$AF$37898,15,FALSE),VLOOKUP($A11,'K-Wallet'!$A$1:$M$5000,9,FALSE)),"NOT VALID")</f>
        <v>SYARIF ISKANDAR</v>
      </c>
      <c r="R11">
        <f>IFERROR(IFERROR(VLOOKUP($A11,'K-NETT'!$A$1:$AF$37898,16,FALSE),VLOOKUP($A11,'K-Wallet'!$A$1:$M$5000,0,FALSE)),"NOT VALID")</f>
        <v>213000</v>
      </c>
      <c r="S11">
        <f>IFERROR(IFERROR(VLOOKUP($A11,'K-NETT'!$A$1:$AF$37898,17,FALSE),VLOOKUP($A11,'K-Wallet'!$A$1:$M$5000,0,FALSE)),"NOT VALID")</f>
        <v>6650</v>
      </c>
      <c r="T11">
        <f>IFERROR(IFERROR(VLOOKUP($A11,'K-NETT'!$A$1:$AF$37898,18,FALSE),VLOOKUP($A11,'K-Wallet'!$A$1:$M$5000,0,FALSE)),"NOT VALID")</f>
        <v>0</v>
      </c>
      <c r="U11">
        <f>IFERROR(IFERROR(VLOOKUP($A11,'K-NETT'!$A$1:$AF$37898,19,FALSE),VLOOKUP($A11,'K-Wallet'!$A$1:$M$5000,0,FALSE)),"NOT VALID")</f>
        <v>0</v>
      </c>
      <c r="V11">
        <f>IFERROR(IFERROR(VLOOKUP($A11,'K-NETT'!$A$1:$AF$37898,20,FALSE),VLOOKUP($A11,'K-Wallet'!$A$1:$M$5000,0,FALSE)),"NOT VALID")</f>
        <v>0</v>
      </c>
      <c r="W11">
        <f>IFERROR(IFERROR(VLOOKUP($A11,'K-NETT'!$A$1:$AF$37898,22,FALSE),VLOOKUP($A11,'K-Wallet'!$A$1:$M$5000,0,FALSE)),"NOT VALID")</f>
        <v>0</v>
      </c>
      <c r="X11">
        <f>IFERROR(IFERROR(VLOOKUP($A11,'K-NETT'!$A$1:$AF$37898,23,FALSE),VLOOKUP($A11,'K-Wallet'!$A$1:$M$5000,0,FALSE)),"NOT VALID")</f>
        <v>0</v>
      </c>
      <c r="Y11">
        <f>IFERROR(IFERROR(VLOOKUP($A11,'K-NETT'!$A$1:$AF$37898,26,FALSE),VLOOKUP($A11,'K-Wallet'!$A$1:$M$5000,0,FALSE)),"NOT VALID")</f>
        <v>219650</v>
      </c>
      <c r="Z11">
        <f>IFERROR(IFERROR(VLOOKUP($A11,'K-NETT'!$A$1:$AF$37898,30,FALSE),VLOOKUP($A11,'K-Wallet'!$A$1:$M$5000,11,FALSE)),"NOT VALID")</f>
        <v>0</v>
      </c>
      <c r="AA11" s="31">
        <f t="shared" ref="AA11:AA74" si="1">+F11-Y11</f>
        <v>0</v>
      </c>
    </row>
    <row r="12" spans="1:27" x14ac:dyDescent="0.25">
      <c r="A12" t="str">
        <f t="shared" si="0"/>
        <v>1857709676</v>
      </c>
      <c r="B12">
        <v>3</v>
      </c>
      <c r="C12">
        <v>1857709676</v>
      </c>
      <c r="D12" t="s">
        <v>42</v>
      </c>
      <c r="E12" t="s">
        <v>43</v>
      </c>
      <c r="F12">
        <v>254650</v>
      </c>
      <c r="G12" s="2">
        <v>44109</v>
      </c>
      <c r="H12" s="3">
        <v>0.89167824074074076</v>
      </c>
      <c r="I12" t="s">
        <v>46</v>
      </c>
      <c r="J12">
        <v>-81137943101</v>
      </c>
      <c r="K12" s="4" t="s">
        <v>101</v>
      </c>
      <c r="N12" t="str">
        <f>IFERROR(IFERROR(VLOOKUP($A12,'K-NETT'!$A$1:$AF$37898,1,FALSE),VLOOKUP($A12,'K-Wallet'!$A$1:$M$5000,1,FALSE)),"NOT VALID")</f>
        <v>1857709676</v>
      </c>
      <c r="O12" t="str">
        <f>IFERROR(IFERROR(VLOOKUP($A12,'K-NETT'!$A$1:$AF$37898,11,FALSE),VLOOKUP($A12,'K-Wallet'!$A$1:$M$5000,0,FALSE)),"NOT VALID")</f>
        <v>CNE2010003561</v>
      </c>
      <c r="P12" t="str">
        <f>IFERROR(IFERROR(VLOOKUP($A12,'K-NETT'!$A$1:$AF$37898,14,FALSE),VLOOKUP($A12,'K-Wallet'!$A$1:$M$5000,8,FALSE)),"NOT VALID")</f>
        <v>IDSPACA16990</v>
      </c>
      <c r="Q12" t="str">
        <f>IFERROR(IFERROR(VLOOKUP($A12,'K-NETT'!$A$1:$AF$37898,15,FALSE),VLOOKUP($A12,'K-Wallet'!$A$1:$M$5000,9,FALSE)),"NOT VALID")</f>
        <v>IMRON RASYADI</v>
      </c>
      <c r="R12">
        <f>IFERROR(IFERROR(VLOOKUP($A12,'K-NETT'!$A$1:$AF$37898,16,FALSE),VLOOKUP($A12,'K-Wallet'!$A$1:$M$5000,0,FALSE)),"NOT VALID")</f>
        <v>240000</v>
      </c>
      <c r="S12">
        <f>IFERROR(IFERROR(VLOOKUP($A12,'K-NETT'!$A$1:$AF$37898,17,FALSE),VLOOKUP($A12,'K-Wallet'!$A$1:$M$5000,0,FALSE)),"NOT VALID")</f>
        <v>6650</v>
      </c>
      <c r="T12">
        <f>IFERROR(IFERROR(VLOOKUP($A12,'K-NETT'!$A$1:$AF$37898,18,FALSE),VLOOKUP($A12,'K-Wallet'!$A$1:$M$5000,0,FALSE)),"NOT VALID")</f>
        <v>8000</v>
      </c>
      <c r="U12">
        <f>IFERROR(IFERROR(VLOOKUP($A12,'K-NETT'!$A$1:$AF$37898,19,FALSE),VLOOKUP($A12,'K-Wallet'!$A$1:$M$5000,0,FALSE)),"NOT VALID")</f>
        <v>0</v>
      </c>
      <c r="V12">
        <f>IFERROR(IFERROR(VLOOKUP($A12,'K-NETT'!$A$1:$AF$37898,20,FALSE),VLOOKUP($A12,'K-Wallet'!$A$1:$M$5000,0,FALSE)),"NOT VALID")</f>
        <v>0</v>
      </c>
      <c r="W12">
        <f>IFERROR(IFERROR(VLOOKUP($A12,'K-NETT'!$A$1:$AF$37898,22,FALSE),VLOOKUP($A12,'K-Wallet'!$A$1:$M$5000,0,FALSE)),"NOT VALID")</f>
        <v>0</v>
      </c>
      <c r="X12">
        <f>IFERROR(IFERROR(VLOOKUP($A12,'K-NETT'!$A$1:$AF$37898,23,FALSE),VLOOKUP($A12,'K-Wallet'!$A$1:$M$5000,0,FALSE)),"NOT VALID")</f>
        <v>0</v>
      </c>
      <c r="Y12">
        <f>IFERROR(IFERROR(VLOOKUP($A12,'K-NETT'!$A$1:$AF$37898,26,FALSE),VLOOKUP($A12,'K-Wallet'!$A$1:$M$5000,0,FALSE)),"NOT VALID")</f>
        <v>254650</v>
      </c>
      <c r="Z12">
        <f>IFERROR(IFERROR(VLOOKUP($A12,'K-NETT'!$A$1:$AF$37898,30,FALSE),VLOOKUP($A12,'K-Wallet'!$A$1:$M$5000,11,FALSE)),"NOT VALID")</f>
        <v>0</v>
      </c>
      <c r="AA12" s="31">
        <f t="shared" si="1"/>
        <v>0</v>
      </c>
    </row>
    <row r="13" spans="1:27" x14ac:dyDescent="0.25">
      <c r="A13" t="str">
        <f t="shared" si="0"/>
        <v>1592809463</v>
      </c>
      <c r="B13">
        <v>4</v>
      </c>
      <c r="C13">
        <v>1592809463</v>
      </c>
      <c r="D13" t="s">
        <v>42</v>
      </c>
      <c r="E13" t="s">
        <v>43</v>
      </c>
      <c r="F13">
        <v>2561650</v>
      </c>
      <c r="G13" s="2">
        <v>44109</v>
      </c>
      <c r="H13" s="3">
        <v>0.89769675925925929</v>
      </c>
      <c r="I13" t="s">
        <v>44</v>
      </c>
      <c r="J13">
        <v>-81140004001</v>
      </c>
      <c r="K13" s="4" t="s">
        <v>101</v>
      </c>
      <c r="N13" t="str">
        <f>IFERROR(IFERROR(VLOOKUP($A13,'K-NETT'!$A$1:$AF$37898,1,FALSE),VLOOKUP($A13,'K-Wallet'!$A$1:$M$5000,1,FALSE)),"NOT VALID")</f>
        <v>1592809463</v>
      </c>
      <c r="O13" t="str">
        <f>IFERROR(IFERROR(VLOOKUP($A13,'K-NETT'!$A$1:$AF$37898,11,FALSE),VLOOKUP($A13,'K-Wallet'!$A$1:$M$5000,0,FALSE)),"NOT VALID")</f>
        <v>CNE2010003564</v>
      </c>
      <c r="P13" t="str">
        <f>IFERROR(IFERROR(VLOOKUP($A13,'K-NETT'!$A$1:$AF$37898,14,FALSE),VLOOKUP($A13,'K-Wallet'!$A$1:$M$5000,8,FALSE)),"NOT VALID")</f>
        <v>IDJHAMA08432</v>
      </c>
      <c r="Q13" t="str">
        <f>IFERROR(IFERROR(VLOOKUP($A13,'K-NETT'!$A$1:$AF$37898,15,FALSE),VLOOKUP($A13,'K-Wallet'!$A$1:$M$5000,9,FALSE)),"NOT VALID")</f>
        <v>SRI HARYANTI</v>
      </c>
      <c r="R13">
        <f>IFERROR(IFERROR(VLOOKUP($A13,'K-NETT'!$A$1:$AF$37898,16,FALSE),VLOOKUP($A13,'K-Wallet'!$A$1:$M$5000,0,FALSE)),"NOT VALID")</f>
        <v>2555000</v>
      </c>
      <c r="S13">
        <f>IFERROR(IFERROR(VLOOKUP($A13,'K-NETT'!$A$1:$AF$37898,17,FALSE),VLOOKUP($A13,'K-Wallet'!$A$1:$M$5000,0,FALSE)),"NOT VALID")</f>
        <v>6650</v>
      </c>
      <c r="T13">
        <f>IFERROR(IFERROR(VLOOKUP($A13,'K-NETT'!$A$1:$AF$37898,18,FALSE),VLOOKUP($A13,'K-Wallet'!$A$1:$M$5000,0,FALSE)),"NOT VALID")</f>
        <v>0</v>
      </c>
      <c r="U13">
        <f>IFERROR(IFERROR(VLOOKUP($A13,'K-NETT'!$A$1:$AF$37898,19,FALSE),VLOOKUP($A13,'K-Wallet'!$A$1:$M$5000,0,FALSE)),"NOT VALID")</f>
        <v>0</v>
      </c>
      <c r="V13">
        <f>IFERROR(IFERROR(VLOOKUP($A13,'K-NETT'!$A$1:$AF$37898,20,FALSE),VLOOKUP($A13,'K-Wallet'!$A$1:$M$5000,0,FALSE)),"NOT VALID")</f>
        <v>0</v>
      </c>
      <c r="W13">
        <f>IFERROR(IFERROR(VLOOKUP($A13,'K-NETT'!$A$1:$AF$37898,22,FALSE),VLOOKUP($A13,'K-Wallet'!$A$1:$M$5000,0,FALSE)),"NOT VALID")</f>
        <v>0</v>
      </c>
      <c r="X13">
        <f>IFERROR(IFERROR(VLOOKUP($A13,'K-NETT'!$A$1:$AF$37898,23,FALSE),VLOOKUP($A13,'K-Wallet'!$A$1:$M$5000,0,FALSE)),"NOT VALID")</f>
        <v>0</v>
      </c>
      <c r="Y13">
        <f>SUM(R13:X13)</f>
        <v>2561650</v>
      </c>
      <c r="Z13">
        <f>IFERROR(IFERROR(VLOOKUP($A13,'K-NETT'!$A$1:$AF$37898,30,FALSE),VLOOKUP($A13,'K-Wallet'!$A$1:$M$5000,11,FALSE)),"NOT VALID")</f>
        <v>0</v>
      </c>
      <c r="AA13" s="31">
        <f t="shared" si="1"/>
        <v>0</v>
      </c>
    </row>
    <row r="14" spans="1:27" x14ac:dyDescent="0.25">
      <c r="A14" t="str">
        <f t="shared" si="0"/>
        <v>1209998054</v>
      </c>
      <c r="B14">
        <v>5</v>
      </c>
      <c r="C14">
        <v>1209998054</v>
      </c>
      <c r="D14" t="s">
        <v>42</v>
      </c>
      <c r="E14" t="s">
        <v>43</v>
      </c>
      <c r="F14">
        <v>176650</v>
      </c>
      <c r="G14" s="2">
        <v>44109</v>
      </c>
      <c r="H14" s="3">
        <v>0.90530092592592604</v>
      </c>
      <c r="I14" t="s">
        <v>44</v>
      </c>
      <c r="J14">
        <v>-81142387001</v>
      </c>
      <c r="K14" s="4" t="s">
        <v>101</v>
      </c>
      <c r="N14" t="str">
        <f>IFERROR(IFERROR(VLOOKUP($A14,'K-NETT'!$A$1:$AF$37898,1,FALSE),VLOOKUP($A14,'K-Wallet'!$A$1:$M$5000,1,FALSE)),"NOT VALID")</f>
        <v>1209998054</v>
      </c>
      <c r="O14" t="str">
        <f>IFERROR(IFERROR(VLOOKUP($A14,'K-NETT'!$A$1:$AF$37898,11,FALSE),VLOOKUP($A14,'K-Wallet'!$A$1:$M$5000,0,FALSE)),"NOT VALID")</f>
        <v>CNE2010003569</v>
      </c>
      <c r="P14" t="str">
        <f>IFERROR(IFERROR(VLOOKUP($A14,'K-NETT'!$A$1:$AF$37898,14,FALSE),VLOOKUP($A14,'K-Wallet'!$A$1:$M$5000,8,FALSE)),"NOT VALID")</f>
        <v>IDSTID000782</v>
      </c>
      <c r="Q14" t="str">
        <f>IFERROR(IFERROR(VLOOKUP($A14,'K-NETT'!$A$1:$AF$37898,15,FALSE),VLOOKUP($A14,'K-Wallet'!$A$1:$M$5000,9,FALSE)),"NOT VALID")</f>
        <v>ZAKARIA</v>
      </c>
      <c r="R14">
        <f>IFERROR(IFERROR(VLOOKUP($A14,'K-NETT'!$A$1:$AF$37898,16,FALSE),VLOOKUP($A14,'K-Wallet'!$A$1:$M$5000,0,FALSE)),"NOT VALID")</f>
        <v>150000</v>
      </c>
      <c r="S14">
        <f>IFERROR(IFERROR(VLOOKUP($A14,'K-NETT'!$A$1:$AF$37898,17,FALSE),VLOOKUP($A14,'K-Wallet'!$A$1:$M$5000,0,FALSE)),"NOT VALID")</f>
        <v>6650</v>
      </c>
      <c r="T14">
        <f>IFERROR(IFERROR(VLOOKUP($A14,'K-NETT'!$A$1:$AF$37898,18,FALSE),VLOOKUP($A14,'K-Wallet'!$A$1:$M$5000,0,FALSE)),"NOT VALID")</f>
        <v>20000</v>
      </c>
      <c r="U14">
        <f>IFERROR(IFERROR(VLOOKUP($A14,'K-NETT'!$A$1:$AF$37898,19,FALSE),VLOOKUP($A14,'K-Wallet'!$A$1:$M$5000,0,FALSE)),"NOT VALID")</f>
        <v>0</v>
      </c>
      <c r="V14">
        <f>IFERROR(IFERROR(VLOOKUP($A14,'K-NETT'!$A$1:$AF$37898,20,FALSE),VLOOKUP($A14,'K-Wallet'!$A$1:$M$5000,0,FALSE)),"NOT VALID")</f>
        <v>0</v>
      </c>
      <c r="W14">
        <f>IFERROR(IFERROR(VLOOKUP($A14,'K-NETT'!$A$1:$AF$37898,22,FALSE),VLOOKUP($A14,'K-Wallet'!$A$1:$M$5000,0,FALSE)),"NOT VALID")</f>
        <v>0</v>
      </c>
      <c r="X14">
        <f>IFERROR(IFERROR(VLOOKUP($A14,'K-NETT'!$A$1:$AF$37898,23,FALSE),VLOOKUP($A14,'K-Wallet'!$A$1:$M$5000,0,FALSE)),"NOT VALID")</f>
        <v>0</v>
      </c>
      <c r="Y14">
        <f>IFERROR(IFERROR(VLOOKUP($A14,'K-NETT'!$A$1:$AF$37898,26,FALSE),VLOOKUP($A14,'K-Wallet'!$A$1:$M$5000,0,FALSE)),"NOT VALID")</f>
        <v>176650</v>
      </c>
      <c r="Z14">
        <f>IFERROR(IFERROR(VLOOKUP($A14,'K-NETT'!$A$1:$AF$37898,30,FALSE),VLOOKUP($A14,'K-Wallet'!$A$1:$M$5000,11,FALSE)),"NOT VALID")</f>
        <v>0</v>
      </c>
      <c r="AA14" s="31">
        <f t="shared" si="1"/>
        <v>0</v>
      </c>
    </row>
    <row r="15" spans="1:27" x14ac:dyDescent="0.25">
      <c r="A15" t="str">
        <f t="shared" si="0"/>
        <v>1801909860</v>
      </c>
      <c r="B15">
        <v>6</v>
      </c>
      <c r="C15">
        <v>1801909860</v>
      </c>
      <c r="D15" t="s">
        <v>42</v>
      </c>
      <c r="E15" t="s">
        <v>43</v>
      </c>
      <c r="F15">
        <v>994650</v>
      </c>
      <c r="G15" s="2">
        <v>44109</v>
      </c>
      <c r="H15" s="3">
        <v>0.90690972222222221</v>
      </c>
      <c r="I15" t="s">
        <v>44</v>
      </c>
      <c r="J15">
        <v>-81143032701</v>
      </c>
      <c r="K15" s="4" t="s">
        <v>101</v>
      </c>
      <c r="N15" t="str">
        <f>IFERROR(IFERROR(VLOOKUP($A15,'K-NETT'!$A$1:$AF$37898,1,FALSE),VLOOKUP($A15,'K-Wallet'!$A$1:$M$5000,1,FALSE)),"NOT VALID")</f>
        <v>1801909860</v>
      </c>
      <c r="O15" t="str">
        <f>IFERROR(IFERROR(VLOOKUP($A15,'K-NETT'!$A$1:$AF$37898,11,FALSE),VLOOKUP($A15,'K-Wallet'!$A$1:$M$5000,0,FALSE)),"NOT VALID")</f>
        <v>CNE2010003571</v>
      </c>
      <c r="P15" t="str">
        <f>IFERROR(IFERROR(VLOOKUP($A15,'K-NETT'!$A$1:$AF$37898,14,FALSE),VLOOKUP($A15,'K-Wallet'!$A$1:$M$5000,8,FALSE)),"NOT VALID")</f>
        <v>IDJKAJA04332</v>
      </c>
      <c r="Q15" t="str">
        <f>IFERROR(IFERROR(VLOOKUP($A15,'K-NETT'!$A$1:$AF$37898,15,FALSE),VLOOKUP($A15,'K-Wallet'!$A$1:$M$5000,9,FALSE)),"NOT VALID")</f>
        <v>WIKE ROHMAYENI</v>
      </c>
      <c r="R15">
        <f>IFERROR(IFERROR(VLOOKUP($A15,'K-NETT'!$A$1:$AF$37898,16,FALSE),VLOOKUP($A15,'K-Wallet'!$A$1:$M$5000,0,FALSE)),"NOT VALID")</f>
        <v>950000</v>
      </c>
      <c r="S15">
        <f>IFERROR(IFERROR(VLOOKUP($A15,'K-NETT'!$A$1:$AF$37898,17,FALSE),VLOOKUP($A15,'K-Wallet'!$A$1:$M$5000,0,FALSE)),"NOT VALID")</f>
        <v>6650</v>
      </c>
      <c r="T15">
        <f>IFERROR(IFERROR(VLOOKUP($A15,'K-NETT'!$A$1:$AF$37898,18,FALSE),VLOOKUP($A15,'K-Wallet'!$A$1:$M$5000,0,FALSE)),"NOT VALID")</f>
        <v>38000</v>
      </c>
      <c r="U15">
        <f>IFERROR(IFERROR(VLOOKUP($A15,'K-NETT'!$A$1:$AF$37898,19,FALSE),VLOOKUP($A15,'K-Wallet'!$A$1:$M$5000,0,FALSE)),"NOT VALID")</f>
        <v>0</v>
      </c>
      <c r="V15">
        <f>IFERROR(IFERROR(VLOOKUP($A15,'K-NETT'!$A$1:$AF$37898,20,FALSE),VLOOKUP($A15,'K-Wallet'!$A$1:$M$5000,0,FALSE)),"NOT VALID")</f>
        <v>0</v>
      </c>
      <c r="W15">
        <f>IFERROR(IFERROR(VLOOKUP($A15,'K-NETT'!$A$1:$AF$37898,22,FALSE),VLOOKUP($A15,'K-Wallet'!$A$1:$M$5000,0,FALSE)),"NOT VALID")</f>
        <v>0</v>
      </c>
      <c r="X15">
        <f>IFERROR(IFERROR(VLOOKUP($A15,'K-NETT'!$A$1:$AF$37898,23,FALSE),VLOOKUP($A15,'K-Wallet'!$A$1:$M$5000,0,FALSE)),"NOT VALID")</f>
        <v>0</v>
      </c>
      <c r="Y15">
        <f>IFERROR(IFERROR(VLOOKUP($A15,'K-NETT'!$A$1:$AF$37898,26,FALSE),VLOOKUP($A15,'K-Wallet'!$A$1:$M$5000,0,FALSE)),"NOT VALID")</f>
        <v>994650</v>
      </c>
      <c r="Z15">
        <f>IFERROR(IFERROR(VLOOKUP($A15,'K-NETT'!$A$1:$AF$37898,30,FALSE),VLOOKUP($A15,'K-Wallet'!$A$1:$M$5000,11,FALSE)),"NOT VALID")</f>
        <v>0</v>
      </c>
      <c r="AA15" s="31">
        <f t="shared" si="1"/>
        <v>0</v>
      </c>
    </row>
    <row r="16" spans="1:27" x14ac:dyDescent="0.25">
      <c r="A16" t="str">
        <f t="shared" si="0"/>
        <v>1556909271</v>
      </c>
      <c r="B16">
        <v>7</v>
      </c>
      <c r="C16">
        <v>1556909271</v>
      </c>
      <c r="D16" t="s">
        <v>42</v>
      </c>
      <c r="E16" t="s">
        <v>43</v>
      </c>
      <c r="F16">
        <v>686650</v>
      </c>
      <c r="G16" s="2">
        <v>44109</v>
      </c>
      <c r="H16" s="3">
        <v>0.91312499999999996</v>
      </c>
      <c r="I16" t="s">
        <v>44</v>
      </c>
      <c r="J16">
        <v>-81144979101</v>
      </c>
      <c r="K16" s="4" t="s">
        <v>101</v>
      </c>
      <c r="N16" t="str">
        <f>IFERROR(IFERROR(VLOOKUP($A16,'K-NETT'!$A$1:$AF$37898,1,FALSE),VLOOKUP($A16,'K-Wallet'!$A$1:$M$5000,1,FALSE)),"NOT VALID")</f>
        <v>1556909271</v>
      </c>
      <c r="O16" t="str">
        <f>IFERROR(IFERROR(VLOOKUP($A16,'K-NETT'!$A$1:$AF$37898,11,FALSE),VLOOKUP($A16,'K-Wallet'!$A$1:$M$5000,0,FALSE)),"NOT VALID")</f>
        <v>CNE2010003572</v>
      </c>
      <c r="P16" t="str">
        <f>IFERROR(IFERROR(VLOOKUP($A16,'K-NETT'!$A$1:$AF$37898,14,FALSE),VLOOKUP($A16,'K-Wallet'!$A$1:$M$5000,8,FALSE)),"NOT VALID")</f>
        <v>IDSPAAB43634</v>
      </c>
      <c r="Q16" t="str">
        <f>IFERROR(IFERROR(VLOOKUP($A16,'K-NETT'!$A$1:$AF$37898,15,FALSE),VLOOKUP($A16,'K-Wallet'!$A$1:$M$5000,9,FALSE)),"NOT VALID")</f>
        <v>DINI NOPIYANTI</v>
      </c>
      <c r="R16">
        <f>IFERROR(IFERROR(VLOOKUP($A16,'K-NETT'!$A$1:$AF$37898,16,FALSE),VLOOKUP($A16,'K-Wallet'!$A$1:$M$5000,0,FALSE)),"NOT VALID")</f>
        <v>670000</v>
      </c>
      <c r="S16">
        <f>IFERROR(IFERROR(VLOOKUP($A16,'K-NETT'!$A$1:$AF$37898,17,FALSE),VLOOKUP($A16,'K-Wallet'!$A$1:$M$5000,0,FALSE)),"NOT VALID")</f>
        <v>6650</v>
      </c>
      <c r="T16">
        <f>IFERROR(IFERROR(VLOOKUP($A16,'K-NETT'!$A$1:$AF$37898,18,FALSE),VLOOKUP($A16,'K-Wallet'!$A$1:$M$5000,0,FALSE)),"NOT VALID")</f>
        <v>10000</v>
      </c>
      <c r="U16">
        <f>IFERROR(IFERROR(VLOOKUP($A16,'K-NETT'!$A$1:$AF$37898,19,FALSE),VLOOKUP($A16,'K-Wallet'!$A$1:$M$5000,0,FALSE)),"NOT VALID")</f>
        <v>0</v>
      </c>
      <c r="V16">
        <f>IFERROR(IFERROR(VLOOKUP($A16,'K-NETT'!$A$1:$AF$37898,20,FALSE),VLOOKUP($A16,'K-Wallet'!$A$1:$M$5000,0,FALSE)),"NOT VALID")</f>
        <v>0</v>
      </c>
      <c r="W16">
        <f>IFERROR(IFERROR(VLOOKUP($A16,'K-NETT'!$A$1:$AF$37898,22,FALSE),VLOOKUP($A16,'K-Wallet'!$A$1:$M$5000,0,FALSE)),"NOT VALID")</f>
        <v>0</v>
      </c>
      <c r="X16">
        <f>IFERROR(IFERROR(VLOOKUP($A16,'K-NETT'!$A$1:$AF$37898,23,FALSE),VLOOKUP($A16,'K-Wallet'!$A$1:$M$5000,0,FALSE)),"NOT VALID")</f>
        <v>0</v>
      </c>
      <c r="Y16">
        <f>IFERROR(IFERROR(VLOOKUP($A16,'K-NETT'!$A$1:$AF$37898,26,FALSE),VLOOKUP($A16,'K-Wallet'!$A$1:$M$5000,0,FALSE)),"NOT VALID")</f>
        <v>686650</v>
      </c>
      <c r="Z16">
        <f>IFERROR(IFERROR(VLOOKUP($A16,'K-NETT'!$A$1:$AF$37898,30,FALSE),VLOOKUP($A16,'K-Wallet'!$A$1:$M$5000,11,FALSE)),"NOT VALID")</f>
        <v>0</v>
      </c>
      <c r="AA16" s="31">
        <f t="shared" si="1"/>
        <v>0</v>
      </c>
    </row>
    <row r="17" spans="1:27" x14ac:dyDescent="0.25">
      <c r="A17" t="str">
        <f t="shared" si="0"/>
        <v>1859909768</v>
      </c>
      <c r="B17">
        <v>8</v>
      </c>
      <c r="C17">
        <v>1859909768</v>
      </c>
      <c r="D17" t="s">
        <v>42</v>
      </c>
      <c r="E17" t="s">
        <v>43</v>
      </c>
      <c r="F17">
        <v>654650</v>
      </c>
      <c r="G17" s="2">
        <v>44109</v>
      </c>
      <c r="H17" s="3">
        <v>0.91662037037037036</v>
      </c>
      <c r="I17" t="s">
        <v>44</v>
      </c>
      <c r="J17">
        <v>-81145981901</v>
      </c>
      <c r="K17" s="4" t="s">
        <v>101</v>
      </c>
      <c r="N17" t="str">
        <f>IFERROR(IFERROR(VLOOKUP($A17,'K-NETT'!$A$1:$AF$37898,1,FALSE),VLOOKUP($A17,'K-Wallet'!$A$1:$M$5000,1,FALSE)),"NOT VALID")</f>
        <v>1859909768</v>
      </c>
      <c r="O17" t="str">
        <f>IFERROR(IFERROR(VLOOKUP($A17,'K-NETT'!$A$1:$AF$37898,11,FALSE),VLOOKUP($A17,'K-Wallet'!$A$1:$M$5000,0,FALSE)),"NOT VALID")</f>
        <v>CNE2010003574</v>
      </c>
      <c r="P17" t="str">
        <f>IFERROR(IFERROR(VLOOKUP($A17,'K-NETT'!$A$1:$AF$37898,14,FALSE),VLOOKUP($A17,'K-Wallet'!$A$1:$M$5000,8,FALSE)),"NOT VALID")</f>
        <v>IDSPAAB43634</v>
      </c>
      <c r="Q17" t="str">
        <f>IFERROR(IFERROR(VLOOKUP($A17,'K-NETT'!$A$1:$AF$37898,15,FALSE),VLOOKUP($A17,'K-Wallet'!$A$1:$M$5000,9,FALSE)),"NOT VALID")</f>
        <v>DINI NOPIYANTI</v>
      </c>
      <c r="R17">
        <f>IFERROR(IFERROR(VLOOKUP($A17,'K-NETT'!$A$1:$AF$37898,16,FALSE),VLOOKUP($A17,'K-Wallet'!$A$1:$M$5000,0,FALSE)),"NOT VALID")</f>
        <v>620000</v>
      </c>
      <c r="S17">
        <f>IFERROR(IFERROR(VLOOKUP($A17,'K-NETT'!$A$1:$AF$37898,17,FALSE),VLOOKUP($A17,'K-Wallet'!$A$1:$M$5000,0,FALSE)),"NOT VALID")</f>
        <v>6650</v>
      </c>
      <c r="T17">
        <f>IFERROR(IFERROR(VLOOKUP($A17,'K-NETT'!$A$1:$AF$37898,18,FALSE),VLOOKUP($A17,'K-Wallet'!$A$1:$M$5000,0,FALSE)),"NOT VALID")</f>
        <v>28000</v>
      </c>
      <c r="U17">
        <f>IFERROR(IFERROR(VLOOKUP($A17,'K-NETT'!$A$1:$AF$37898,19,FALSE),VLOOKUP($A17,'K-Wallet'!$A$1:$M$5000,0,FALSE)),"NOT VALID")</f>
        <v>0</v>
      </c>
      <c r="V17">
        <f>IFERROR(IFERROR(VLOOKUP($A17,'K-NETT'!$A$1:$AF$37898,20,FALSE),VLOOKUP($A17,'K-Wallet'!$A$1:$M$5000,0,FALSE)),"NOT VALID")</f>
        <v>0</v>
      </c>
      <c r="W17">
        <f>IFERROR(IFERROR(VLOOKUP($A17,'K-NETT'!$A$1:$AF$37898,22,FALSE),VLOOKUP($A17,'K-Wallet'!$A$1:$M$5000,0,FALSE)),"NOT VALID")</f>
        <v>0</v>
      </c>
      <c r="X17">
        <f>IFERROR(IFERROR(VLOOKUP($A17,'K-NETT'!$A$1:$AF$37898,23,FALSE),VLOOKUP($A17,'K-Wallet'!$A$1:$M$5000,0,FALSE)),"NOT VALID")</f>
        <v>0</v>
      </c>
      <c r="Y17">
        <f>IFERROR(IFERROR(VLOOKUP($A17,'K-NETT'!$A$1:$AF$37898,26,FALSE),VLOOKUP($A17,'K-Wallet'!$A$1:$M$5000,0,FALSE)),"NOT VALID")</f>
        <v>654650</v>
      </c>
      <c r="Z17">
        <f>IFERROR(IFERROR(VLOOKUP($A17,'K-NETT'!$A$1:$AF$37898,30,FALSE),VLOOKUP($A17,'K-Wallet'!$A$1:$M$5000,11,FALSE)),"NOT VALID")</f>
        <v>0</v>
      </c>
      <c r="AA17" s="31">
        <f t="shared" si="1"/>
        <v>0</v>
      </c>
    </row>
    <row r="18" spans="1:27" x14ac:dyDescent="0.25">
      <c r="A18" t="str">
        <f t="shared" si="0"/>
        <v>1955019350</v>
      </c>
      <c r="B18">
        <v>9</v>
      </c>
      <c r="C18">
        <v>1955019350</v>
      </c>
      <c r="D18" t="s">
        <v>42</v>
      </c>
      <c r="E18" t="s">
        <v>43</v>
      </c>
      <c r="F18">
        <v>219650</v>
      </c>
      <c r="G18" s="2">
        <v>44109</v>
      </c>
      <c r="H18" s="3">
        <v>0.92445601851851855</v>
      </c>
      <c r="I18" t="s">
        <v>44</v>
      </c>
      <c r="J18">
        <v>-81148174701</v>
      </c>
      <c r="K18" s="4" t="s">
        <v>101</v>
      </c>
      <c r="N18" t="str">
        <f>IFERROR(IFERROR(VLOOKUP($A18,'K-NETT'!$A$1:$AF$37898,1,FALSE),VLOOKUP($A18,'K-Wallet'!$A$1:$M$5000,1,FALSE)),"NOT VALID")</f>
        <v>1955019350</v>
      </c>
      <c r="O18" t="str">
        <f>IFERROR(IFERROR(VLOOKUP($A18,'K-NETT'!$A$1:$AF$37898,11,FALSE),VLOOKUP($A18,'K-Wallet'!$A$1:$M$5000,0,FALSE)),"NOT VALID")</f>
        <v>CNE2010003582</v>
      </c>
      <c r="P18" t="str">
        <f>IFERROR(IFERROR(VLOOKUP($A18,'K-NETT'!$A$1:$AF$37898,14,FALSE),VLOOKUP($A18,'K-Wallet'!$A$1:$M$5000,8,FALSE)),"NOT VALID")</f>
        <v>IDPABLA02340</v>
      </c>
      <c r="Q18" t="str">
        <f>IFERROR(IFERROR(VLOOKUP($A18,'K-NETT'!$A$1:$AF$37898,15,FALSE),VLOOKUP($A18,'K-Wallet'!$A$1:$M$5000,9,FALSE)),"NOT VALID")</f>
        <v>PRABAWATI ARYANTI</v>
      </c>
      <c r="R18">
        <f>IFERROR(IFERROR(VLOOKUP($A18,'K-NETT'!$A$1:$AF$37898,16,FALSE),VLOOKUP($A18,'K-Wallet'!$A$1:$M$5000,0,FALSE)),"NOT VALID")</f>
        <v>213000</v>
      </c>
      <c r="S18">
        <f>IFERROR(IFERROR(VLOOKUP($A18,'K-NETT'!$A$1:$AF$37898,17,FALSE),VLOOKUP($A18,'K-Wallet'!$A$1:$M$5000,0,FALSE)),"NOT VALID")</f>
        <v>6650</v>
      </c>
      <c r="T18">
        <f>IFERROR(IFERROR(VLOOKUP($A18,'K-NETT'!$A$1:$AF$37898,18,FALSE),VLOOKUP($A18,'K-Wallet'!$A$1:$M$5000,0,FALSE)),"NOT VALID")</f>
        <v>0</v>
      </c>
      <c r="U18">
        <f>IFERROR(IFERROR(VLOOKUP($A18,'K-NETT'!$A$1:$AF$37898,19,FALSE),VLOOKUP($A18,'K-Wallet'!$A$1:$M$5000,0,FALSE)),"NOT VALID")</f>
        <v>0</v>
      </c>
      <c r="V18">
        <f>IFERROR(IFERROR(VLOOKUP($A18,'K-NETT'!$A$1:$AF$37898,20,FALSE),VLOOKUP($A18,'K-Wallet'!$A$1:$M$5000,0,FALSE)),"NOT VALID")</f>
        <v>0</v>
      </c>
      <c r="W18">
        <f>IFERROR(IFERROR(VLOOKUP($A18,'K-NETT'!$A$1:$AF$37898,22,FALSE),VLOOKUP($A18,'K-Wallet'!$A$1:$M$5000,0,FALSE)),"NOT VALID")</f>
        <v>0</v>
      </c>
      <c r="X18">
        <f>IFERROR(IFERROR(VLOOKUP($A18,'K-NETT'!$A$1:$AF$37898,23,FALSE),VLOOKUP($A18,'K-Wallet'!$A$1:$M$5000,0,FALSE)),"NOT VALID")</f>
        <v>0</v>
      </c>
      <c r="Y18">
        <f>IFERROR(IFERROR(VLOOKUP($A18,'K-NETT'!$A$1:$AF$37898,26,FALSE),VLOOKUP($A18,'K-Wallet'!$A$1:$M$5000,0,FALSE)),"NOT VALID")</f>
        <v>219650</v>
      </c>
      <c r="Z18">
        <f>IFERROR(IFERROR(VLOOKUP($A18,'K-NETT'!$A$1:$AF$37898,30,FALSE),VLOOKUP($A18,'K-Wallet'!$A$1:$M$5000,11,FALSE)),"NOT VALID")</f>
        <v>0</v>
      </c>
      <c r="AA18" s="31">
        <f t="shared" si="1"/>
        <v>0</v>
      </c>
    </row>
    <row r="19" spans="1:27" x14ac:dyDescent="0.25">
      <c r="A19" t="str">
        <f t="shared" si="0"/>
        <v>1935019561</v>
      </c>
      <c r="B19">
        <v>10</v>
      </c>
      <c r="C19">
        <v>1935019561</v>
      </c>
      <c r="D19" t="s">
        <v>42</v>
      </c>
      <c r="E19" t="s">
        <v>43</v>
      </c>
      <c r="F19">
        <v>1167650</v>
      </c>
      <c r="G19" s="2">
        <v>44109</v>
      </c>
      <c r="H19" s="3">
        <v>0.92469907407407403</v>
      </c>
      <c r="I19" t="s">
        <v>44</v>
      </c>
      <c r="J19">
        <v>-81148213801</v>
      </c>
      <c r="K19" s="4" t="s">
        <v>101</v>
      </c>
      <c r="N19" t="str">
        <f>IFERROR(IFERROR(VLOOKUP($A19,'K-NETT'!$A$1:$AF$37898,1,FALSE),VLOOKUP($A19,'K-Wallet'!$A$1:$M$5000,1,FALSE)),"NOT VALID")</f>
        <v>1935019561</v>
      </c>
      <c r="O19" t="str">
        <f>IFERROR(IFERROR(VLOOKUP($A19,'K-NETT'!$A$1:$AF$37898,11,FALSE),VLOOKUP($A19,'K-Wallet'!$A$1:$M$5000,0,FALSE)),"NOT VALID")</f>
        <v>CNE2010003583</v>
      </c>
      <c r="P19" t="str">
        <f>IFERROR(IFERROR(VLOOKUP($A19,'K-NETT'!$A$1:$AF$37898,14,FALSE),VLOOKUP($A19,'K-Wallet'!$A$1:$M$5000,8,FALSE)),"NOT VALID")</f>
        <v>IDJRAAA07690</v>
      </c>
      <c r="Q19" t="str">
        <f>IFERROR(IFERROR(VLOOKUP($A19,'K-NETT'!$A$1:$AF$37898,15,FALSE),VLOOKUP($A19,'K-Wallet'!$A$1:$M$5000,9,FALSE)),"NOT VALID")</f>
        <v>MOHAMMAD EDY SANTOSO</v>
      </c>
      <c r="R19">
        <f>IFERROR(IFERROR(VLOOKUP($A19,'K-NETT'!$A$1:$AF$37898,16,FALSE),VLOOKUP($A19,'K-Wallet'!$A$1:$M$5000,0,FALSE)),"NOT VALID")</f>
        <v>1161000</v>
      </c>
      <c r="S19">
        <f>IFERROR(IFERROR(VLOOKUP($A19,'K-NETT'!$A$1:$AF$37898,17,FALSE),VLOOKUP($A19,'K-Wallet'!$A$1:$M$5000,0,FALSE)),"NOT VALID")</f>
        <v>6650</v>
      </c>
      <c r="T19">
        <f>IFERROR(IFERROR(VLOOKUP($A19,'K-NETT'!$A$1:$AF$37898,18,FALSE),VLOOKUP($A19,'K-Wallet'!$A$1:$M$5000,0,FALSE)),"NOT VALID")</f>
        <v>0</v>
      </c>
      <c r="U19">
        <f>IFERROR(IFERROR(VLOOKUP($A19,'K-NETT'!$A$1:$AF$37898,19,FALSE),VLOOKUP($A19,'K-Wallet'!$A$1:$M$5000,0,FALSE)),"NOT VALID")</f>
        <v>0</v>
      </c>
      <c r="V19">
        <f>IFERROR(IFERROR(VLOOKUP($A19,'K-NETT'!$A$1:$AF$37898,20,FALSE),VLOOKUP($A19,'K-Wallet'!$A$1:$M$5000,0,FALSE)),"NOT VALID")</f>
        <v>0</v>
      </c>
      <c r="W19">
        <f>IFERROR(IFERROR(VLOOKUP($A19,'K-NETT'!$A$1:$AF$37898,22,FALSE),VLOOKUP($A19,'K-Wallet'!$A$1:$M$5000,0,FALSE)),"NOT VALID")</f>
        <v>0</v>
      </c>
      <c r="X19">
        <f>IFERROR(IFERROR(VLOOKUP($A19,'K-NETT'!$A$1:$AF$37898,23,FALSE),VLOOKUP($A19,'K-Wallet'!$A$1:$M$5000,0,FALSE)),"NOT VALID")</f>
        <v>0</v>
      </c>
      <c r="Y19">
        <f>IFERROR(IFERROR(VLOOKUP($A19,'K-NETT'!$A$1:$AF$37898,26,FALSE),VLOOKUP($A19,'K-Wallet'!$A$1:$M$5000,0,FALSE)),"NOT VALID")</f>
        <v>1167650</v>
      </c>
      <c r="Z19">
        <f>IFERROR(IFERROR(VLOOKUP($A19,'K-NETT'!$A$1:$AF$37898,30,FALSE),VLOOKUP($A19,'K-Wallet'!$A$1:$M$5000,11,FALSE)),"NOT VALID")</f>
        <v>0</v>
      </c>
      <c r="AA19" s="31">
        <f t="shared" si="1"/>
        <v>0</v>
      </c>
    </row>
    <row r="20" spans="1:27" x14ac:dyDescent="0.25">
      <c r="A20" t="str">
        <f t="shared" si="0"/>
        <v>1931119224</v>
      </c>
      <c r="B20">
        <v>11</v>
      </c>
      <c r="C20">
        <v>1931119224</v>
      </c>
      <c r="D20" t="s">
        <v>42</v>
      </c>
      <c r="E20" t="s">
        <v>43</v>
      </c>
      <c r="F20">
        <v>626650</v>
      </c>
      <c r="G20" s="2">
        <v>44109</v>
      </c>
      <c r="H20" s="3">
        <v>0.93317129629629625</v>
      </c>
      <c r="I20" t="s">
        <v>44</v>
      </c>
      <c r="J20">
        <v>-81150468901</v>
      </c>
      <c r="K20" s="4" t="s">
        <v>101</v>
      </c>
      <c r="N20" t="str">
        <f>IFERROR(IFERROR(VLOOKUP($A20,'K-NETT'!$A$1:$AF$37898,1,FALSE),VLOOKUP($A20,'K-Wallet'!$A$1:$M$5000,1,FALSE)),"NOT VALID")</f>
        <v>1931119224</v>
      </c>
      <c r="O20" t="str">
        <f>IFERROR(IFERROR(VLOOKUP($A20,'K-NETT'!$A$1:$AF$37898,11,FALSE),VLOOKUP($A20,'K-Wallet'!$A$1:$M$5000,0,FALSE)),"NOT VALID")</f>
        <v>CNE2010003587</v>
      </c>
      <c r="P20" t="str">
        <f>IFERROR(IFERROR(VLOOKUP($A20,'K-NETT'!$A$1:$AF$37898,14,FALSE),VLOOKUP($A20,'K-Wallet'!$A$1:$M$5000,8,FALSE)),"NOT VALID")</f>
        <v>IDJRBBA27621</v>
      </c>
      <c r="Q20" t="str">
        <f>IFERROR(IFERROR(VLOOKUP($A20,'K-NETT'!$A$1:$AF$37898,15,FALSE),VLOOKUP($A20,'K-Wallet'!$A$1:$M$5000,9,FALSE)),"NOT VALID")</f>
        <v>MUHAMMAD IHSAN SYAHPUTRA</v>
      </c>
      <c r="R20">
        <f>IFERROR(IFERROR(VLOOKUP($A20,'K-NETT'!$A$1:$AF$37898,16,FALSE),VLOOKUP($A20,'K-Wallet'!$A$1:$M$5000,0,FALSE)),"NOT VALID")</f>
        <v>620000</v>
      </c>
      <c r="S20">
        <f>IFERROR(IFERROR(VLOOKUP($A20,'K-NETT'!$A$1:$AF$37898,17,FALSE),VLOOKUP($A20,'K-Wallet'!$A$1:$M$5000,0,FALSE)),"NOT VALID")</f>
        <v>6650</v>
      </c>
      <c r="T20">
        <f>IFERROR(IFERROR(VLOOKUP($A20,'K-NETT'!$A$1:$AF$37898,18,FALSE),VLOOKUP($A20,'K-Wallet'!$A$1:$M$5000,0,FALSE)),"NOT VALID")</f>
        <v>0</v>
      </c>
      <c r="U20">
        <f>IFERROR(IFERROR(VLOOKUP($A20,'K-NETT'!$A$1:$AF$37898,19,FALSE),VLOOKUP($A20,'K-Wallet'!$A$1:$M$5000,0,FALSE)),"NOT VALID")</f>
        <v>0</v>
      </c>
      <c r="V20">
        <f>IFERROR(IFERROR(VLOOKUP($A20,'K-NETT'!$A$1:$AF$37898,20,FALSE),VLOOKUP($A20,'K-Wallet'!$A$1:$M$5000,0,FALSE)),"NOT VALID")</f>
        <v>0</v>
      </c>
      <c r="W20">
        <f>IFERROR(IFERROR(VLOOKUP($A20,'K-NETT'!$A$1:$AF$37898,22,FALSE),VLOOKUP($A20,'K-Wallet'!$A$1:$M$5000,0,FALSE)),"NOT VALID")</f>
        <v>0</v>
      </c>
      <c r="X20">
        <f>IFERROR(IFERROR(VLOOKUP($A20,'K-NETT'!$A$1:$AF$37898,23,FALSE),VLOOKUP($A20,'K-Wallet'!$A$1:$M$5000,0,FALSE)),"NOT VALID")</f>
        <v>0</v>
      </c>
      <c r="Y20">
        <f>IFERROR(IFERROR(VLOOKUP($A20,'K-NETT'!$A$1:$AF$37898,26,FALSE),VLOOKUP($A20,'K-Wallet'!$A$1:$M$5000,0,FALSE)),"NOT VALID")</f>
        <v>626650</v>
      </c>
      <c r="Z20">
        <f>IFERROR(IFERROR(VLOOKUP($A20,'K-NETT'!$A$1:$AF$37898,30,FALSE),VLOOKUP($A20,'K-Wallet'!$A$1:$M$5000,11,FALSE)),"NOT VALID")</f>
        <v>0</v>
      </c>
      <c r="AA20" s="31">
        <f t="shared" si="1"/>
        <v>0</v>
      </c>
    </row>
    <row r="21" spans="1:27" x14ac:dyDescent="0.25">
      <c r="A21" t="str">
        <f t="shared" si="0"/>
        <v>1914119495</v>
      </c>
      <c r="B21">
        <v>12</v>
      </c>
      <c r="C21">
        <v>1914119495</v>
      </c>
      <c r="D21" t="s">
        <v>42</v>
      </c>
      <c r="E21" t="s">
        <v>43</v>
      </c>
      <c r="F21">
        <v>597650</v>
      </c>
      <c r="G21" s="2">
        <v>44109</v>
      </c>
      <c r="H21" s="3">
        <v>0.93460648148148151</v>
      </c>
      <c r="I21" t="s">
        <v>44</v>
      </c>
      <c r="J21">
        <v>-81150677801</v>
      </c>
      <c r="K21" s="4" t="s">
        <v>101</v>
      </c>
      <c r="N21" t="str">
        <f>IFERROR(IFERROR(VLOOKUP($A21,'K-NETT'!$A$1:$AF$37898,1,FALSE),VLOOKUP($A21,'K-Wallet'!$A$1:$M$5000,1,FALSE)),"NOT VALID")</f>
        <v>1914119495</v>
      </c>
      <c r="O21" t="str">
        <f>IFERROR(IFERROR(VLOOKUP($A21,'K-NETT'!$A$1:$AF$37898,11,FALSE),VLOOKUP($A21,'K-Wallet'!$A$1:$M$5000,0,FALSE)),"NOT VALID")</f>
        <v>CNE2010003590</v>
      </c>
      <c r="P21" t="str">
        <f>IFERROR(IFERROR(VLOOKUP($A21,'K-NETT'!$A$1:$AF$37898,14,FALSE),VLOOKUP($A21,'K-Wallet'!$A$1:$M$5000,8,FALSE)),"NOT VALID")</f>
        <v>IDJRAAA18594</v>
      </c>
      <c r="Q21" t="str">
        <f>IFERROR(IFERROR(VLOOKUP($A21,'K-NETT'!$A$1:$AF$37898,15,FALSE),VLOOKUP($A21,'K-Wallet'!$A$1:$M$5000,9,FALSE)),"NOT VALID")</f>
        <v>CYNTHIA DEWI EDRIKA</v>
      </c>
      <c r="R21">
        <f>IFERROR(IFERROR(VLOOKUP($A21,'K-NETT'!$A$1:$AF$37898,16,FALSE),VLOOKUP($A21,'K-Wallet'!$A$1:$M$5000,0,FALSE)),"NOT VALID")</f>
        <v>583000</v>
      </c>
      <c r="S21">
        <f>IFERROR(IFERROR(VLOOKUP($A21,'K-NETT'!$A$1:$AF$37898,17,FALSE),VLOOKUP($A21,'K-Wallet'!$A$1:$M$5000,0,FALSE)),"NOT VALID")</f>
        <v>6650</v>
      </c>
      <c r="T21">
        <f>IFERROR(IFERROR(VLOOKUP($A21,'K-NETT'!$A$1:$AF$37898,18,FALSE),VLOOKUP($A21,'K-Wallet'!$A$1:$M$5000,0,FALSE)),"NOT VALID")</f>
        <v>8000</v>
      </c>
      <c r="U21">
        <f>IFERROR(IFERROR(VLOOKUP($A21,'K-NETT'!$A$1:$AF$37898,19,FALSE),VLOOKUP($A21,'K-Wallet'!$A$1:$M$5000,0,FALSE)),"NOT VALID")</f>
        <v>0</v>
      </c>
      <c r="V21">
        <f>IFERROR(IFERROR(VLOOKUP($A21,'K-NETT'!$A$1:$AF$37898,20,FALSE),VLOOKUP($A21,'K-Wallet'!$A$1:$M$5000,0,FALSE)),"NOT VALID")</f>
        <v>0</v>
      </c>
      <c r="W21">
        <f>IFERROR(IFERROR(VLOOKUP($A21,'K-NETT'!$A$1:$AF$37898,22,FALSE),VLOOKUP($A21,'K-Wallet'!$A$1:$M$5000,0,FALSE)),"NOT VALID")</f>
        <v>0</v>
      </c>
      <c r="X21">
        <f>IFERROR(IFERROR(VLOOKUP($A21,'K-NETT'!$A$1:$AF$37898,23,FALSE),VLOOKUP($A21,'K-Wallet'!$A$1:$M$5000,0,FALSE)),"NOT VALID")</f>
        <v>0</v>
      </c>
      <c r="Y21">
        <f>IFERROR(IFERROR(VLOOKUP($A21,'K-NETT'!$A$1:$AF$37898,26,FALSE),VLOOKUP($A21,'K-Wallet'!$A$1:$M$5000,0,FALSE)),"NOT VALID")</f>
        <v>597650</v>
      </c>
      <c r="Z21">
        <f>IFERROR(IFERROR(VLOOKUP($A21,'K-NETT'!$A$1:$AF$37898,30,FALSE),VLOOKUP($A21,'K-Wallet'!$A$1:$M$5000,11,FALSE)),"NOT VALID")</f>
        <v>0</v>
      </c>
      <c r="AA21" s="31">
        <f t="shared" si="1"/>
        <v>0</v>
      </c>
    </row>
    <row r="22" spans="1:27" x14ac:dyDescent="0.25">
      <c r="A22" t="str">
        <f t="shared" si="0"/>
        <v>1485119498</v>
      </c>
      <c r="B22">
        <v>13</v>
      </c>
      <c r="C22">
        <v>1485119498</v>
      </c>
      <c r="D22" t="s">
        <v>42</v>
      </c>
      <c r="E22" t="s">
        <v>43</v>
      </c>
      <c r="F22">
        <v>246650</v>
      </c>
      <c r="G22" s="2">
        <v>44109</v>
      </c>
      <c r="H22" s="3">
        <v>0.93538194444444445</v>
      </c>
      <c r="I22" t="s">
        <v>44</v>
      </c>
      <c r="J22">
        <v>-81151026701</v>
      </c>
      <c r="K22" s="4" t="s">
        <v>101</v>
      </c>
      <c r="N22" t="str">
        <f>IFERROR(IFERROR(VLOOKUP($A22,'K-NETT'!$A$1:$AF$37898,1,FALSE),VLOOKUP($A22,'K-Wallet'!$A$1:$M$5000,1,FALSE)),"NOT VALID")</f>
        <v>1485119498</v>
      </c>
      <c r="O22" t="str">
        <f>IFERROR(IFERROR(VLOOKUP($A22,'K-NETT'!$A$1:$AF$37898,11,FALSE),VLOOKUP($A22,'K-Wallet'!$A$1:$M$5000,0,FALSE)),"NOT VALID")</f>
        <v>CNE2010003591</v>
      </c>
      <c r="P22" t="str">
        <f>IFERROR(IFERROR(VLOOKUP($A22,'K-NETT'!$A$1:$AF$37898,14,FALSE),VLOOKUP($A22,'K-Wallet'!$A$1:$M$5000,8,FALSE)),"NOT VALID")</f>
        <v>IDAHID005643</v>
      </c>
      <c r="Q22" t="str">
        <f>IFERROR(IFERROR(VLOOKUP($A22,'K-NETT'!$A$1:$AF$37898,15,FALSE),VLOOKUP($A22,'K-Wallet'!$A$1:$M$5000,9,FALSE)),"NOT VALID")</f>
        <v>LIE WUN FIE</v>
      </c>
      <c r="R22">
        <f>IFERROR(IFERROR(VLOOKUP($A22,'K-NETT'!$A$1:$AF$37898,16,FALSE),VLOOKUP($A22,'K-Wallet'!$A$1:$M$5000,0,FALSE)),"NOT VALID")</f>
        <v>240000</v>
      </c>
      <c r="S22">
        <f>IFERROR(IFERROR(VLOOKUP($A22,'K-NETT'!$A$1:$AF$37898,17,FALSE),VLOOKUP($A22,'K-Wallet'!$A$1:$M$5000,0,FALSE)),"NOT VALID")</f>
        <v>6650</v>
      </c>
      <c r="T22">
        <f>IFERROR(IFERROR(VLOOKUP($A22,'K-NETT'!$A$1:$AF$37898,18,FALSE),VLOOKUP($A22,'K-Wallet'!$A$1:$M$5000,0,FALSE)),"NOT VALID")</f>
        <v>0</v>
      </c>
      <c r="U22">
        <f>IFERROR(IFERROR(VLOOKUP($A22,'K-NETT'!$A$1:$AF$37898,19,FALSE),VLOOKUP($A22,'K-Wallet'!$A$1:$M$5000,0,FALSE)),"NOT VALID")</f>
        <v>0</v>
      </c>
      <c r="V22">
        <f>IFERROR(IFERROR(VLOOKUP($A22,'K-NETT'!$A$1:$AF$37898,20,FALSE),VLOOKUP($A22,'K-Wallet'!$A$1:$M$5000,0,FALSE)),"NOT VALID")</f>
        <v>0</v>
      </c>
      <c r="W22">
        <f>IFERROR(IFERROR(VLOOKUP($A22,'K-NETT'!$A$1:$AF$37898,22,FALSE),VLOOKUP($A22,'K-Wallet'!$A$1:$M$5000,0,FALSE)),"NOT VALID")</f>
        <v>0</v>
      </c>
      <c r="X22">
        <f>IFERROR(IFERROR(VLOOKUP($A22,'K-NETT'!$A$1:$AF$37898,23,FALSE),VLOOKUP($A22,'K-Wallet'!$A$1:$M$5000,0,FALSE)),"NOT VALID")</f>
        <v>0</v>
      </c>
      <c r="Y22">
        <f>IFERROR(IFERROR(VLOOKUP($A22,'K-NETT'!$A$1:$AF$37898,26,FALSE),VLOOKUP($A22,'K-Wallet'!$A$1:$M$5000,0,FALSE)),"NOT VALID")</f>
        <v>246650</v>
      </c>
      <c r="Z22">
        <f>IFERROR(IFERROR(VLOOKUP($A22,'K-NETT'!$A$1:$AF$37898,30,FALSE),VLOOKUP($A22,'K-Wallet'!$A$1:$M$5000,11,FALSE)),"NOT VALID")</f>
        <v>0</v>
      </c>
      <c r="AA22" s="31">
        <f t="shared" si="1"/>
        <v>0</v>
      </c>
    </row>
    <row r="23" spans="1:27" x14ac:dyDescent="0.25">
      <c r="A23" t="str">
        <f t="shared" si="0"/>
        <v>1312219868</v>
      </c>
      <c r="B23">
        <v>14</v>
      </c>
      <c r="C23">
        <v>1312219868</v>
      </c>
      <c r="D23" t="s">
        <v>42</v>
      </c>
      <c r="E23" t="s">
        <v>43</v>
      </c>
      <c r="F23">
        <v>636650</v>
      </c>
      <c r="G23" s="2">
        <v>44109</v>
      </c>
      <c r="H23" s="3">
        <v>0.9466782407407407</v>
      </c>
      <c r="I23" t="s">
        <v>44</v>
      </c>
      <c r="J23">
        <v>-81153743201</v>
      </c>
      <c r="K23" s="4" t="s">
        <v>101</v>
      </c>
      <c r="N23" t="str">
        <f>IFERROR(IFERROR(VLOOKUP($A23,'K-NETT'!$A$1:$AF$37898,1,FALSE),VLOOKUP($A23,'K-Wallet'!$A$1:$M$5000,1,FALSE)),"NOT VALID")</f>
        <v>1312219868</v>
      </c>
      <c r="O23" t="str">
        <f>IFERROR(IFERROR(VLOOKUP($A23,'K-NETT'!$A$1:$AF$37898,11,FALSE),VLOOKUP($A23,'K-Wallet'!$A$1:$M$5000,0,FALSE)),"NOT VALID")</f>
        <v>CNE2010003594</v>
      </c>
      <c r="P23" t="str">
        <f>IFERROR(IFERROR(VLOOKUP($A23,'K-NETT'!$A$1:$AF$37898,14,FALSE),VLOOKUP($A23,'K-Wallet'!$A$1:$M$5000,8,FALSE)),"NOT VALID")</f>
        <v>IDJTADA13096</v>
      </c>
      <c r="Q23" t="str">
        <f>IFERROR(IFERROR(VLOOKUP($A23,'K-NETT'!$A$1:$AF$37898,15,FALSE),VLOOKUP($A23,'K-Wallet'!$A$1:$M$5000,9,FALSE)),"NOT VALID")</f>
        <v>HASYIM ASYARI</v>
      </c>
      <c r="R23">
        <f>IFERROR(IFERROR(VLOOKUP($A23,'K-NETT'!$A$1:$AF$37898,16,FALSE),VLOOKUP($A23,'K-Wallet'!$A$1:$M$5000,0,FALSE)),"NOT VALID")</f>
        <v>620000</v>
      </c>
      <c r="S23">
        <f>IFERROR(IFERROR(VLOOKUP($A23,'K-NETT'!$A$1:$AF$37898,17,FALSE),VLOOKUP($A23,'K-Wallet'!$A$1:$M$5000,0,FALSE)),"NOT VALID")</f>
        <v>6650</v>
      </c>
      <c r="T23">
        <f>IFERROR(IFERROR(VLOOKUP($A23,'K-NETT'!$A$1:$AF$37898,18,FALSE),VLOOKUP($A23,'K-Wallet'!$A$1:$M$5000,0,FALSE)),"NOT VALID")</f>
        <v>10000</v>
      </c>
      <c r="U23">
        <f>IFERROR(IFERROR(VLOOKUP($A23,'K-NETT'!$A$1:$AF$37898,19,FALSE),VLOOKUP($A23,'K-Wallet'!$A$1:$M$5000,0,FALSE)),"NOT VALID")</f>
        <v>0</v>
      </c>
      <c r="V23">
        <f>IFERROR(IFERROR(VLOOKUP($A23,'K-NETT'!$A$1:$AF$37898,20,FALSE),VLOOKUP($A23,'K-Wallet'!$A$1:$M$5000,0,FALSE)),"NOT VALID")</f>
        <v>0</v>
      </c>
      <c r="W23">
        <f>IFERROR(IFERROR(VLOOKUP($A23,'K-NETT'!$A$1:$AF$37898,22,FALSE),VLOOKUP($A23,'K-Wallet'!$A$1:$M$5000,0,FALSE)),"NOT VALID")</f>
        <v>0</v>
      </c>
      <c r="X23">
        <f>IFERROR(IFERROR(VLOOKUP($A23,'K-NETT'!$A$1:$AF$37898,23,FALSE),VLOOKUP($A23,'K-Wallet'!$A$1:$M$5000,0,FALSE)),"NOT VALID")</f>
        <v>0</v>
      </c>
      <c r="Y23">
        <f>IFERROR(IFERROR(VLOOKUP($A23,'K-NETT'!$A$1:$AF$37898,26,FALSE),VLOOKUP($A23,'K-Wallet'!$A$1:$M$5000,0,FALSE)),"NOT VALID")</f>
        <v>636650</v>
      </c>
      <c r="Z23">
        <f>IFERROR(IFERROR(VLOOKUP($A23,'K-NETT'!$A$1:$AF$37898,30,FALSE),VLOOKUP($A23,'K-Wallet'!$A$1:$M$5000,11,FALSE)),"NOT VALID")</f>
        <v>0</v>
      </c>
      <c r="AA23" s="31">
        <f t="shared" si="1"/>
        <v>0</v>
      </c>
    </row>
    <row r="24" spans="1:27" x14ac:dyDescent="0.25">
      <c r="A24" t="str">
        <f t="shared" si="0"/>
        <v>1496319720</v>
      </c>
      <c r="B24">
        <v>15</v>
      </c>
      <c r="C24">
        <v>1496319720</v>
      </c>
      <c r="D24" t="s">
        <v>42</v>
      </c>
      <c r="E24" t="s">
        <v>43</v>
      </c>
      <c r="F24">
        <v>278650</v>
      </c>
      <c r="G24" s="2">
        <v>44109</v>
      </c>
      <c r="H24" s="3">
        <v>0.96053240740740742</v>
      </c>
      <c r="I24" t="s">
        <v>44</v>
      </c>
      <c r="J24">
        <v>-81156756901</v>
      </c>
      <c r="K24" s="4" t="s">
        <v>101</v>
      </c>
      <c r="N24" t="str">
        <f>IFERROR(IFERROR(VLOOKUP($A24,'K-NETT'!$A$1:$AF$37898,1,FALSE),VLOOKUP($A24,'K-Wallet'!$A$1:$M$5000,1,FALSE)),"NOT VALID")</f>
        <v>1496319720</v>
      </c>
      <c r="O24" t="str">
        <f>IFERROR(IFERROR(VLOOKUP($A24,'K-NETT'!$A$1:$AF$37898,11,FALSE),VLOOKUP($A24,'K-Wallet'!$A$1:$M$5000,0,FALSE)),"NOT VALID")</f>
        <v>CNE2010003605</v>
      </c>
      <c r="P24" t="str">
        <f>IFERROR(IFERROR(VLOOKUP($A24,'K-NETT'!$A$1:$AF$37898,14,FALSE),VLOOKUP($A24,'K-Wallet'!$A$1:$M$5000,8,FALSE)),"NOT VALID")</f>
        <v>IDJTADA13577</v>
      </c>
      <c r="Q24" t="str">
        <f>IFERROR(IFERROR(VLOOKUP($A24,'K-NETT'!$A$1:$AF$37898,15,FALSE),VLOOKUP($A24,'K-Wallet'!$A$1:$M$5000,9,FALSE)),"NOT VALID")</f>
        <v>TIA ASMARANI</v>
      </c>
      <c r="R24">
        <f>IFERROR(IFERROR(VLOOKUP($A24,'K-NETT'!$A$1:$AF$37898,16,FALSE),VLOOKUP($A24,'K-Wallet'!$A$1:$M$5000,0,FALSE)),"NOT VALID")</f>
        <v>264000</v>
      </c>
      <c r="S24">
        <f>IFERROR(IFERROR(VLOOKUP($A24,'K-NETT'!$A$1:$AF$37898,17,FALSE),VLOOKUP($A24,'K-Wallet'!$A$1:$M$5000,0,FALSE)),"NOT VALID")</f>
        <v>6650</v>
      </c>
      <c r="T24">
        <f>IFERROR(IFERROR(VLOOKUP($A24,'K-NETT'!$A$1:$AF$37898,18,FALSE),VLOOKUP($A24,'K-Wallet'!$A$1:$M$5000,0,FALSE)),"NOT VALID")</f>
        <v>8000</v>
      </c>
      <c r="U24">
        <f>IFERROR(IFERROR(VLOOKUP($A24,'K-NETT'!$A$1:$AF$37898,19,FALSE),VLOOKUP($A24,'K-Wallet'!$A$1:$M$5000,0,FALSE)),"NOT VALID")</f>
        <v>0</v>
      </c>
      <c r="V24">
        <f>IFERROR(IFERROR(VLOOKUP($A24,'K-NETT'!$A$1:$AF$37898,20,FALSE),VLOOKUP($A24,'K-Wallet'!$A$1:$M$5000,0,FALSE)),"NOT VALID")</f>
        <v>0</v>
      </c>
      <c r="W24">
        <f>IFERROR(IFERROR(VLOOKUP($A24,'K-NETT'!$A$1:$AF$37898,22,FALSE),VLOOKUP($A24,'K-Wallet'!$A$1:$M$5000,0,FALSE)),"NOT VALID")</f>
        <v>0</v>
      </c>
      <c r="X24">
        <f>IFERROR(IFERROR(VLOOKUP($A24,'K-NETT'!$A$1:$AF$37898,23,FALSE),VLOOKUP($A24,'K-Wallet'!$A$1:$M$5000,0,FALSE)),"NOT VALID")</f>
        <v>0</v>
      </c>
      <c r="Y24">
        <f>IFERROR(IFERROR(VLOOKUP($A24,'K-NETT'!$A$1:$AF$37898,26,FALSE),VLOOKUP($A24,'K-Wallet'!$A$1:$M$5000,0,FALSE)),"NOT VALID")</f>
        <v>278650</v>
      </c>
      <c r="Z24">
        <f>IFERROR(IFERROR(VLOOKUP($A24,'K-NETT'!$A$1:$AF$37898,30,FALSE),VLOOKUP($A24,'K-Wallet'!$A$1:$M$5000,11,FALSE)),"NOT VALID")</f>
        <v>0</v>
      </c>
      <c r="AA24" s="31">
        <f t="shared" si="1"/>
        <v>0</v>
      </c>
    </row>
    <row r="25" spans="1:27" x14ac:dyDescent="0.25">
      <c r="A25" t="str">
        <f t="shared" si="0"/>
        <v>1562419994</v>
      </c>
      <c r="B25">
        <v>16</v>
      </c>
      <c r="C25">
        <v>1562419994</v>
      </c>
      <c r="D25" t="s">
        <v>42</v>
      </c>
      <c r="E25" t="s">
        <v>43</v>
      </c>
      <c r="F25">
        <v>102650</v>
      </c>
      <c r="G25" s="2">
        <v>44109</v>
      </c>
      <c r="H25" s="3">
        <v>0.96642361111111119</v>
      </c>
      <c r="I25" t="s">
        <v>44</v>
      </c>
      <c r="J25">
        <v>-81157919501</v>
      </c>
      <c r="K25" s="4" t="s">
        <v>101</v>
      </c>
      <c r="N25" t="str">
        <f>IFERROR(IFERROR(VLOOKUP($A25,'K-NETT'!$A$1:$AF$37898,1,FALSE),VLOOKUP($A25,'K-Wallet'!$A$1:$M$5000,1,FALSE)),"NOT VALID")</f>
        <v>1562419994</v>
      </c>
      <c r="O25" t="str">
        <f>IFERROR(IFERROR(VLOOKUP($A25,'K-NETT'!$A$1:$AF$37898,11,FALSE),VLOOKUP($A25,'K-Wallet'!$A$1:$M$5000,0,FALSE)),"NOT VALID")</f>
        <v>CNE2010003608</v>
      </c>
      <c r="P25" t="str">
        <f>IFERROR(IFERROR(VLOOKUP($A25,'K-NETT'!$A$1:$AF$37898,14,FALSE),VLOOKUP($A25,'K-Wallet'!$A$1:$M$5000,8,FALSE)),"NOT VALID")</f>
        <v>IDJTADA12140</v>
      </c>
      <c r="Q25" t="str">
        <f>IFERROR(IFERROR(VLOOKUP($A25,'K-NETT'!$A$1:$AF$37898,15,FALSE),VLOOKUP($A25,'K-Wallet'!$A$1:$M$5000,9,FALSE)),"NOT VALID")</f>
        <v>AULIA ALKHARIMAH BINTANG CANTIKA PUTERI</v>
      </c>
      <c r="R25">
        <f>IFERROR(IFERROR(VLOOKUP($A25,'K-NETT'!$A$1:$AF$37898,16,FALSE),VLOOKUP($A25,'K-Wallet'!$A$1:$M$5000,0,FALSE)),"NOT VALID")</f>
        <v>88000</v>
      </c>
      <c r="S25">
        <f>IFERROR(IFERROR(VLOOKUP($A25,'K-NETT'!$A$1:$AF$37898,17,FALSE),VLOOKUP($A25,'K-Wallet'!$A$1:$M$5000,0,FALSE)),"NOT VALID")</f>
        <v>6650</v>
      </c>
      <c r="T25">
        <f>IFERROR(IFERROR(VLOOKUP($A25,'K-NETT'!$A$1:$AF$37898,18,FALSE),VLOOKUP($A25,'K-Wallet'!$A$1:$M$5000,0,FALSE)),"NOT VALID")</f>
        <v>8000</v>
      </c>
      <c r="U25">
        <f>IFERROR(IFERROR(VLOOKUP($A25,'K-NETT'!$A$1:$AF$37898,19,FALSE),VLOOKUP($A25,'K-Wallet'!$A$1:$M$5000,0,FALSE)),"NOT VALID")</f>
        <v>0</v>
      </c>
      <c r="V25">
        <f>IFERROR(IFERROR(VLOOKUP($A25,'K-NETT'!$A$1:$AF$37898,20,FALSE),VLOOKUP($A25,'K-Wallet'!$A$1:$M$5000,0,FALSE)),"NOT VALID")</f>
        <v>0</v>
      </c>
      <c r="W25">
        <f>IFERROR(IFERROR(VLOOKUP($A25,'K-NETT'!$A$1:$AF$37898,22,FALSE),VLOOKUP($A25,'K-Wallet'!$A$1:$M$5000,0,FALSE)),"NOT VALID")</f>
        <v>0</v>
      </c>
      <c r="X25">
        <f>IFERROR(IFERROR(VLOOKUP($A25,'K-NETT'!$A$1:$AF$37898,23,FALSE),VLOOKUP($A25,'K-Wallet'!$A$1:$M$5000,0,FALSE)),"NOT VALID")</f>
        <v>0</v>
      </c>
      <c r="Y25">
        <f>IFERROR(IFERROR(VLOOKUP($A25,'K-NETT'!$A$1:$AF$37898,26,FALSE),VLOOKUP($A25,'K-Wallet'!$A$1:$M$5000,0,FALSE)),"NOT VALID")</f>
        <v>102650</v>
      </c>
      <c r="Z25">
        <f>IFERROR(IFERROR(VLOOKUP($A25,'K-NETT'!$A$1:$AF$37898,30,FALSE),VLOOKUP($A25,'K-Wallet'!$A$1:$M$5000,11,FALSE)),"NOT VALID")</f>
        <v>0</v>
      </c>
      <c r="AA25" s="31">
        <f t="shared" si="1"/>
        <v>0</v>
      </c>
    </row>
    <row r="26" spans="1:27" x14ac:dyDescent="0.25">
      <c r="A26" t="str">
        <f t="shared" si="0"/>
        <v>1244419144</v>
      </c>
      <c r="B26">
        <v>17</v>
      </c>
      <c r="C26">
        <v>1244419144</v>
      </c>
      <c r="D26" t="s">
        <v>42</v>
      </c>
      <c r="E26" t="s">
        <v>43</v>
      </c>
      <c r="F26">
        <v>52650</v>
      </c>
      <c r="G26" s="2">
        <v>44109</v>
      </c>
      <c r="H26" s="3">
        <v>0.96848379629629633</v>
      </c>
      <c r="I26" t="s">
        <v>44</v>
      </c>
      <c r="J26">
        <v>-81158298301</v>
      </c>
      <c r="K26" s="4" t="s">
        <v>101</v>
      </c>
      <c r="N26" t="str">
        <f>IFERROR(IFERROR(VLOOKUP($A26,'K-NETT'!$A$1:$AF$37898,1,FALSE),VLOOKUP($A26,'K-Wallet'!$A$1:$M$5000,1,FALSE)),"NOT VALID")</f>
        <v>1244419144</v>
      </c>
      <c r="O26" t="str">
        <f>IFERROR(IFERROR(VLOOKUP($A26,'K-NETT'!$A$1:$AF$37898,11,FALSE),VLOOKUP($A26,'K-Wallet'!$A$1:$M$5000,0,FALSE)),"NOT VALID")</f>
        <v>CNE2010003610</v>
      </c>
      <c r="P26" t="str">
        <f>IFERROR(IFERROR(VLOOKUP($A26,'K-NETT'!$A$1:$AF$37898,14,FALSE),VLOOKUP($A26,'K-Wallet'!$A$1:$M$5000,8,FALSE)),"NOT VALID")</f>
        <v>IDJTADA13096</v>
      </c>
      <c r="Q26" t="str">
        <f>IFERROR(IFERROR(VLOOKUP($A26,'K-NETT'!$A$1:$AF$37898,15,FALSE),VLOOKUP($A26,'K-Wallet'!$A$1:$M$5000,9,FALSE)),"NOT VALID")</f>
        <v>HASYIM ASYARI</v>
      </c>
      <c r="R26">
        <f>IFERROR(IFERROR(VLOOKUP($A26,'K-NETT'!$A$1:$AF$37898,16,FALSE),VLOOKUP($A26,'K-Wallet'!$A$1:$M$5000,0,FALSE)),"NOT VALID")</f>
        <v>38000</v>
      </c>
      <c r="S26">
        <f>IFERROR(IFERROR(VLOOKUP($A26,'K-NETT'!$A$1:$AF$37898,17,FALSE),VLOOKUP($A26,'K-Wallet'!$A$1:$M$5000,0,FALSE)),"NOT VALID")</f>
        <v>6650</v>
      </c>
      <c r="T26">
        <f>IFERROR(IFERROR(VLOOKUP($A26,'K-NETT'!$A$1:$AF$37898,18,FALSE),VLOOKUP($A26,'K-Wallet'!$A$1:$M$5000,0,FALSE)),"NOT VALID")</f>
        <v>8000</v>
      </c>
      <c r="U26">
        <f>IFERROR(IFERROR(VLOOKUP($A26,'K-NETT'!$A$1:$AF$37898,19,FALSE),VLOOKUP($A26,'K-Wallet'!$A$1:$M$5000,0,FALSE)),"NOT VALID")</f>
        <v>0</v>
      </c>
      <c r="V26">
        <f>IFERROR(IFERROR(VLOOKUP($A26,'K-NETT'!$A$1:$AF$37898,20,FALSE),VLOOKUP($A26,'K-Wallet'!$A$1:$M$5000,0,FALSE)),"NOT VALID")</f>
        <v>0</v>
      </c>
      <c r="W26">
        <f>IFERROR(IFERROR(VLOOKUP($A26,'K-NETT'!$A$1:$AF$37898,22,FALSE),VLOOKUP($A26,'K-Wallet'!$A$1:$M$5000,0,FALSE)),"NOT VALID")</f>
        <v>0</v>
      </c>
      <c r="X26">
        <f>IFERROR(IFERROR(VLOOKUP($A26,'K-NETT'!$A$1:$AF$37898,23,FALSE),VLOOKUP($A26,'K-Wallet'!$A$1:$M$5000,0,FALSE)),"NOT VALID")</f>
        <v>0</v>
      </c>
      <c r="Y26">
        <f>IFERROR(IFERROR(VLOOKUP($A26,'K-NETT'!$A$1:$AF$37898,26,FALSE),VLOOKUP($A26,'K-Wallet'!$A$1:$M$5000,0,FALSE)),"NOT VALID")</f>
        <v>52650</v>
      </c>
      <c r="Z26">
        <f>IFERROR(IFERROR(VLOOKUP($A26,'K-NETT'!$A$1:$AF$37898,30,FALSE),VLOOKUP($A26,'K-Wallet'!$A$1:$M$5000,11,FALSE)),"NOT VALID")</f>
        <v>0</v>
      </c>
      <c r="AA26" s="31">
        <f t="shared" si="1"/>
        <v>0</v>
      </c>
    </row>
    <row r="27" spans="1:27" x14ac:dyDescent="0.25">
      <c r="A27" t="str">
        <f t="shared" si="0"/>
        <v>1940619462</v>
      </c>
      <c r="B27">
        <v>18</v>
      </c>
      <c r="C27">
        <v>1940619462</v>
      </c>
      <c r="D27" t="s">
        <v>42</v>
      </c>
      <c r="E27" t="s">
        <v>43</v>
      </c>
      <c r="F27">
        <v>488650</v>
      </c>
      <c r="G27" s="2">
        <v>44109</v>
      </c>
      <c r="H27" s="3">
        <v>0.98781249999999998</v>
      </c>
      <c r="I27" t="s">
        <v>44</v>
      </c>
      <c r="J27">
        <v>-81161557601</v>
      </c>
      <c r="K27" s="4" t="s">
        <v>101</v>
      </c>
      <c r="N27" t="str">
        <f>IFERROR(IFERROR(VLOOKUP($A27,'K-NETT'!$A$1:$AF$37898,1,FALSE),VLOOKUP($A27,'K-Wallet'!$A$1:$M$5000,1,FALSE)),"NOT VALID")</f>
        <v>1940619462</v>
      </c>
      <c r="O27" t="str">
        <f>IFERROR(IFERROR(VLOOKUP($A27,'K-NETT'!$A$1:$AF$37898,11,FALSE),VLOOKUP($A27,'K-Wallet'!$A$1:$M$5000,0,FALSE)),"NOT VALID")</f>
        <v>CNE2010003618</v>
      </c>
      <c r="P27" t="str">
        <f>IFERROR(IFERROR(VLOOKUP($A27,'K-NETT'!$A$1:$AF$37898,14,FALSE),VLOOKUP($A27,'K-Wallet'!$A$1:$M$5000,8,FALSE)),"NOT VALID")</f>
        <v>IDSPAAB20273</v>
      </c>
      <c r="Q27" t="str">
        <f>IFERROR(IFERROR(VLOOKUP($A27,'K-NETT'!$A$1:$AF$37898,15,FALSE),VLOOKUP($A27,'K-Wallet'!$A$1:$M$5000,9,FALSE)),"NOT VALID")</f>
        <v>TITIN UMAMAH</v>
      </c>
      <c r="R27">
        <f>IFERROR(IFERROR(VLOOKUP($A27,'K-NETT'!$A$1:$AF$37898,16,FALSE),VLOOKUP($A27,'K-Wallet'!$A$1:$M$5000,0,FALSE)),"NOT VALID")</f>
        <v>474000</v>
      </c>
      <c r="S27">
        <f>IFERROR(IFERROR(VLOOKUP($A27,'K-NETT'!$A$1:$AF$37898,17,FALSE),VLOOKUP($A27,'K-Wallet'!$A$1:$M$5000,0,FALSE)),"NOT VALID")</f>
        <v>6650</v>
      </c>
      <c r="T27">
        <f>IFERROR(IFERROR(VLOOKUP($A27,'K-NETT'!$A$1:$AF$37898,18,FALSE),VLOOKUP($A27,'K-Wallet'!$A$1:$M$5000,0,FALSE)),"NOT VALID")</f>
        <v>8000</v>
      </c>
      <c r="U27">
        <f>IFERROR(IFERROR(VLOOKUP($A27,'K-NETT'!$A$1:$AF$37898,19,FALSE),VLOOKUP($A27,'K-Wallet'!$A$1:$M$5000,0,FALSE)),"NOT VALID")</f>
        <v>0</v>
      </c>
      <c r="V27">
        <f>IFERROR(IFERROR(VLOOKUP($A27,'K-NETT'!$A$1:$AF$37898,20,FALSE),VLOOKUP($A27,'K-Wallet'!$A$1:$M$5000,0,FALSE)),"NOT VALID")</f>
        <v>0</v>
      </c>
      <c r="W27">
        <f>IFERROR(IFERROR(VLOOKUP($A27,'K-NETT'!$A$1:$AF$37898,22,FALSE),VLOOKUP($A27,'K-Wallet'!$A$1:$M$5000,0,FALSE)),"NOT VALID")</f>
        <v>0</v>
      </c>
      <c r="X27">
        <f>IFERROR(IFERROR(VLOOKUP($A27,'K-NETT'!$A$1:$AF$37898,23,FALSE),VLOOKUP($A27,'K-Wallet'!$A$1:$M$5000,0,FALSE)),"NOT VALID")</f>
        <v>0</v>
      </c>
      <c r="Y27">
        <f>IFERROR(IFERROR(VLOOKUP($A27,'K-NETT'!$A$1:$AF$37898,26,FALSE),VLOOKUP($A27,'K-Wallet'!$A$1:$M$5000,0,FALSE)),"NOT VALID")</f>
        <v>488650</v>
      </c>
      <c r="Z27">
        <f>IFERROR(IFERROR(VLOOKUP($A27,'K-NETT'!$A$1:$AF$37898,30,FALSE),VLOOKUP($A27,'K-Wallet'!$A$1:$M$5000,11,FALSE)),"NOT VALID")</f>
        <v>0</v>
      </c>
      <c r="AA27" s="31">
        <f t="shared" si="1"/>
        <v>0</v>
      </c>
    </row>
    <row r="28" spans="1:27" x14ac:dyDescent="0.25">
      <c r="A28" t="str">
        <f t="shared" si="0"/>
        <v>1822619838</v>
      </c>
      <c r="B28">
        <v>19</v>
      </c>
      <c r="C28">
        <v>1822619838</v>
      </c>
      <c r="D28" t="s">
        <v>42</v>
      </c>
      <c r="E28" t="s">
        <v>43</v>
      </c>
      <c r="F28">
        <v>44650</v>
      </c>
      <c r="G28" s="2">
        <v>44109</v>
      </c>
      <c r="H28" s="3">
        <v>0.98935185185185182</v>
      </c>
      <c r="I28" t="s">
        <v>44</v>
      </c>
      <c r="J28">
        <v>-81161828901</v>
      </c>
      <c r="K28" s="4" t="s">
        <v>101</v>
      </c>
      <c r="N28" t="str">
        <f>IFERROR(IFERROR(VLOOKUP($A28,'K-NETT'!$A$1:$AF$37898,1,FALSE),VLOOKUP($A28,'K-Wallet'!$A$1:$M$5000,1,FALSE)),"NOT VALID")</f>
        <v>1822619838</v>
      </c>
      <c r="O28" t="str">
        <f>IFERROR(IFERROR(VLOOKUP($A28,'K-NETT'!$A$1:$AF$37898,11,FALSE),VLOOKUP($A28,'K-Wallet'!$A$1:$M$5000,0,FALSE)),"NOT VALID")</f>
        <v>CNE2010003620</v>
      </c>
      <c r="P28" t="str">
        <f>IFERROR(IFERROR(VLOOKUP($A28,'K-NETT'!$A$1:$AF$37898,14,FALSE),VLOOKUP($A28,'K-Wallet'!$A$1:$M$5000,8,FALSE)),"NOT VALID")</f>
        <v>IDJHARA14710</v>
      </c>
      <c r="Q28" t="str">
        <f>IFERROR(IFERROR(VLOOKUP($A28,'K-NETT'!$A$1:$AF$37898,15,FALSE),VLOOKUP($A28,'K-Wallet'!$A$1:$M$5000,9,FALSE)),"NOT VALID")</f>
        <v>ELLY TUTY WINARNI</v>
      </c>
      <c r="R28">
        <f>IFERROR(IFERROR(VLOOKUP($A28,'K-NETT'!$A$1:$AF$37898,16,FALSE),VLOOKUP($A28,'K-Wallet'!$A$1:$M$5000,0,FALSE)),"NOT VALID")</f>
        <v>38000</v>
      </c>
      <c r="S28">
        <f>IFERROR(IFERROR(VLOOKUP($A28,'K-NETT'!$A$1:$AF$37898,17,FALSE),VLOOKUP($A28,'K-Wallet'!$A$1:$M$5000,0,FALSE)),"NOT VALID")</f>
        <v>6650</v>
      </c>
      <c r="T28">
        <f>IFERROR(IFERROR(VLOOKUP($A28,'K-NETT'!$A$1:$AF$37898,18,FALSE),VLOOKUP($A28,'K-Wallet'!$A$1:$M$5000,0,FALSE)),"NOT VALID")</f>
        <v>0</v>
      </c>
      <c r="U28">
        <f>IFERROR(IFERROR(VLOOKUP($A28,'K-NETT'!$A$1:$AF$37898,19,FALSE),VLOOKUP($A28,'K-Wallet'!$A$1:$M$5000,0,FALSE)),"NOT VALID")</f>
        <v>0</v>
      </c>
      <c r="V28">
        <f>IFERROR(IFERROR(VLOOKUP($A28,'K-NETT'!$A$1:$AF$37898,20,FALSE),VLOOKUP($A28,'K-Wallet'!$A$1:$M$5000,0,FALSE)),"NOT VALID")</f>
        <v>0</v>
      </c>
      <c r="W28">
        <f>IFERROR(IFERROR(VLOOKUP($A28,'K-NETT'!$A$1:$AF$37898,22,FALSE),VLOOKUP($A28,'K-Wallet'!$A$1:$M$5000,0,FALSE)),"NOT VALID")</f>
        <v>0</v>
      </c>
      <c r="X28">
        <f>IFERROR(IFERROR(VLOOKUP($A28,'K-NETT'!$A$1:$AF$37898,23,FALSE),VLOOKUP($A28,'K-Wallet'!$A$1:$M$5000,0,FALSE)),"NOT VALID")</f>
        <v>0</v>
      </c>
      <c r="Y28">
        <f>IFERROR(IFERROR(VLOOKUP($A28,'K-NETT'!$A$1:$AF$37898,26,FALSE),VLOOKUP($A28,'K-Wallet'!$A$1:$M$5000,0,FALSE)),"NOT VALID")</f>
        <v>44650</v>
      </c>
      <c r="Z28">
        <f>IFERROR(IFERROR(VLOOKUP($A28,'K-NETT'!$A$1:$AF$37898,30,FALSE),VLOOKUP($A28,'K-Wallet'!$A$1:$M$5000,11,FALSE)),"NOT VALID")</f>
        <v>0</v>
      </c>
      <c r="AA28" s="31">
        <f t="shared" si="1"/>
        <v>0</v>
      </c>
    </row>
    <row r="29" spans="1:27" x14ac:dyDescent="0.25">
      <c r="A29" t="str">
        <f t="shared" si="0"/>
        <v>1245619102</v>
      </c>
      <c r="B29">
        <v>20</v>
      </c>
      <c r="C29">
        <v>1245619102</v>
      </c>
      <c r="D29" t="s">
        <v>42</v>
      </c>
      <c r="E29" t="s">
        <v>43</v>
      </c>
      <c r="F29">
        <v>2317650</v>
      </c>
      <c r="G29" s="2">
        <v>44109</v>
      </c>
      <c r="H29" s="3">
        <v>0.99297453703703698</v>
      </c>
      <c r="I29" t="s">
        <v>44</v>
      </c>
      <c r="J29">
        <v>-81162337801</v>
      </c>
      <c r="K29" s="4" t="s">
        <v>101</v>
      </c>
      <c r="N29" t="str">
        <f>IFERROR(IFERROR(VLOOKUP($A29,'K-NETT'!$A$1:$AF$37898,1,FALSE),VLOOKUP($A29,'K-Wallet'!$A$1:$M$5000,1,FALSE)),"NOT VALID")</f>
        <v>1245619102</v>
      </c>
      <c r="O29" t="str">
        <f>IFERROR(IFERROR(VLOOKUP($A29,'K-NETT'!$A$1:$AF$37898,11,FALSE),VLOOKUP($A29,'K-Wallet'!$A$1:$M$5000,0,FALSE)),"NOT VALID")</f>
        <v>CNE2010003621</v>
      </c>
      <c r="P29" t="str">
        <f>IFERROR(IFERROR(VLOOKUP($A29,'K-NETT'!$A$1:$AF$37898,14,FALSE),VLOOKUP($A29,'K-Wallet'!$A$1:$M$5000,8,FALSE)),"NOT VALID")</f>
        <v>IDJTADA10170</v>
      </c>
      <c r="Q29" t="str">
        <f>IFERROR(IFERROR(VLOOKUP($A29,'K-NETT'!$A$1:$AF$37898,15,FALSE),VLOOKUP($A29,'K-Wallet'!$A$1:$M$5000,9,FALSE)),"NOT VALID")</f>
        <v>EHA JULAIHA</v>
      </c>
      <c r="R29">
        <f>IFERROR(IFERROR(VLOOKUP($A29,'K-NETT'!$A$1:$AF$37898,16,FALSE),VLOOKUP($A29,'K-Wallet'!$A$1:$M$5000,0,FALSE)),"NOT VALID")</f>
        <v>2295000</v>
      </c>
      <c r="S29">
        <f>IFERROR(IFERROR(VLOOKUP($A29,'K-NETT'!$A$1:$AF$37898,17,FALSE),VLOOKUP($A29,'K-Wallet'!$A$1:$M$5000,0,FALSE)),"NOT VALID")</f>
        <v>6650</v>
      </c>
      <c r="T29">
        <f>IFERROR(IFERROR(VLOOKUP($A29,'K-NETT'!$A$1:$AF$37898,18,FALSE),VLOOKUP($A29,'K-Wallet'!$A$1:$M$5000,0,FALSE)),"NOT VALID")</f>
        <v>16000</v>
      </c>
      <c r="U29">
        <f>IFERROR(IFERROR(VLOOKUP($A29,'K-NETT'!$A$1:$AF$37898,19,FALSE),VLOOKUP($A29,'K-Wallet'!$A$1:$M$5000,0,FALSE)),"NOT VALID")</f>
        <v>0</v>
      </c>
      <c r="V29">
        <f>IFERROR(IFERROR(VLOOKUP($A29,'K-NETT'!$A$1:$AF$37898,20,FALSE),VLOOKUP($A29,'K-Wallet'!$A$1:$M$5000,0,FALSE)),"NOT VALID")</f>
        <v>0</v>
      </c>
      <c r="W29">
        <f>IFERROR(IFERROR(VLOOKUP($A29,'K-NETT'!$A$1:$AF$37898,22,FALSE),VLOOKUP($A29,'K-Wallet'!$A$1:$M$5000,0,FALSE)),"NOT VALID")</f>
        <v>0</v>
      </c>
      <c r="X29">
        <f>IFERROR(IFERROR(VLOOKUP($A29,'K-NETT'!$A$1:$AF$37898,23,FALSE),VLOOKUP($A29,'K-Wallet'!$A$1:$M$5000,0,FALSE)),"NOT VALID")</f>
        <v>0</v>
      </c>
      <c r="Y29">
        <f>IFERROR(IFERROR(VLOOKUP($A29,'K-NETT'!$A$1:$AF$37898,26,FALSE),VLOOKUP($A29,'K-Wallet'!$A$1:$M$5000,0,FALSE)),"NOT VALID")</f>
        <v>2317650</v>
      </c>
      <c r="Z29">
        <f>IFERROR(IFERROR(VLOOKUP($A29,'K-NETT'!$A$1:$AF$37898,30,FALSE),VLOOKUP($A29,'K-Wallet'!$A$1:$M$5000,11,FALSE)),"NOT VALID")</f>
        <v>0</v>
      </c>
      <c r="AA29" s="31">
        <f t="shared" si="1"/>
        <v>0</v>
      </c>
    </row>
    <row r="30" spans="1:27" x14ac:dyDescent="0.25">
      <c r="A30" t="str">
        <f t="shared" si="0"/>
        <v>1619329887</v>
      </c>
      <c r="B30">
        <v>21</v>
      </c>
      <c r="C30">
        <v>1619329887</v>
      </c>
      <c r="D30" t="s">
        <v>91</v>
      </c>
      <c r="E30" t="s">
        <v>43</v>
      </c>
      <c r="F30">
        <v>1610650</v>
      </c>
      <c r="G30" s="2">
        <v>44110</v>
      </c>
      <c r="H30" s="3">
        <v>8.6759259259259258E-2</v>
      </c>
      <c r="I30" t="s">
        <v>17148</v>
      </c>
      <c r="J30">
        <v>-81170085701</v>
      </c>
      <c r="K30" s="4" t="s">
        <v>101</v>
      </c>
      <c r="N30" t="str">
        <f>IFERROR(IFERROR(VLOOKUP($A30,'K-NETT'!$A$1:$AF$37898,1,FALSE),VLOOKUP($A30,'K-Wallet'!$A$1:$M$5000,1,FALSE)),"NOT VALID")</f>
        <v>1619329887</v>
      </c>
      <c r="O30" t="str">
        <f>IFERROR(IFERROR(VLOOKUP($A30,'K-NETT'!$A$1:$AF$37898,11,FALSE),VLOOKUP($A30,'K-Wallet'!$A$1:$M$5000,0,FALSE)),"NOT VALID")</f>
        <v>CNE2010003728</v>
      </c>
      <c r="P30" t="str">
        <f>IFERROR(IFERROR(VLOOKUP($A30,'K-NETT'!$A$1:$AF$37898,14,FALSE),VLOOKUP($A30,'K-Wallet'!$A$1:$M$5000,8,FALSE)),"NOT VALID")</f>
        <v>IDKRAEA11855</v>
      </c>
      <c r="Q30" t="str">
        <f>IFERROR(IFERROR(VLOOKUP($A30,'K-NETT'!$A$1:$AF$37898,15,FALSE),VLOOKUP($A30,'K-Wallet'!$A$1:$M$5000,9,FALSE)),"NOT VALID")</f>
        <v>FRANSISKA YUNITA</v>
      </c>
      <c r="R30">
        <f>IFERROR(IFERROR(VLOOKUP($A30,'K-NETT'!$A$1:$AF$37898,16,FALSE),VLOOKUP($A30,'K-Wallet'!$A$1:$M$5000,0,FALSE)),"NOT VALID")</f>
        <v>1604000</v>
      </c>
      <c r="S30">
        <f>IFERROR(IFERROR(VLOOKUP($A30,'K-NETT'!$A$1:$AF$37898,17,FALSE),VLOOKUP($A30,'K-Wallet'!$A$1:$M$5000,0,FALSE)),"NOT VALID")</f>
        <v>6650</v>
      </c>
      <c r="T30">
        <f>IFERROR(IFERROR(VLOOKUP($A30,'K-NETT'!$A$1:$AF$37898,18,FALSE),VLOOKUP($A30,'K-Wallet'!$A$1:$M$5000,0,FALSE)),"NOT VALID")</f>
        <v>0</v>
      </c>
      <c r="U30">
        <f>IFERROR(IFERROR(VLOOKUP($A30,'K-NETT'!$A$1:$AF$37898,19,FALSE),VLOOKUP($A30,'K-Wallet'!$A$1:$M$5000,0,FALSE)),"NOT VALID")</f>
        <v>0</v>
      </c>
      <c r="V30">
        <f>IFERROR(IFERROR(VLOOKUP($A30,'K-NETT'!$A$1:$AF$37898,20,FALSE),VLOOKUP($A30,'K-Wallet'!$A$1:$M$5000,0,FALSE)),"NOT VALID")</f>
        <v>0</v>
      </c>
      <c r="W30">
        <f>IFERROR(IFERROR(VLOOKUP($A30,'K-NETT'!$A$1:$AF$37898,22,FALSE),VLOOKUP($A30,'K-Wallet'!$A$1:$M$5000,0,FALSE)),"NOT VALID")</f>
        <v>0</v>
      </c>
      <c r="X30">
        <f>IFERROR(IFERROR(VLOOKUP($A30,'K-NETT'!$A$1:$AF$37898,23,FALSE),VLOOKUP($A30,'K-Wallet'!$A$1:$M$5000,0,FALSE)),"NOT VALID")</f>
        <v>0</v>
      </c>
      <c r="Y30">
        <f>IFERROR(IFERROR(VLOOKUP($A30,'K-NETT'!$A$1:$AF$37898,26,FALSE),VLOOKUP($A30,'K-Wallet'!$A$1:$M$5000,0,FALSE)),"NOT VALID")</f>
        <v>1610650</v>
      </c>
      <c r="Z30">
        <f>IFERROR(IFERROR(VLOOKUP($A30,'K-NETT'!$A$1:$AF$37898,30,FALSE),VLOOKUP($A30,'K-Wallet'!$A$1:$M$5000,11,FALSE)),"NOT VALID")</f>
        <v>0</v>
      </c>
      <c r="AA30" s="31">
        <f t="shared" si="1"/>
        <v>0</v>
      </c>
    </row>
    <row r="31" spans="1:27" x14ac:dyDescent="0.25">
      <c r="A31" t="str">
        <f t="shared" si="0"/>
        <v>1992529873</v>
      </c>
      <c r="B31">
        <v>22</v>
      </c>
      <c r="C31">
        <v>1992529873</v>
      </c>
      <c r="D31" t="s">
        <v>42</v>
      </c>
      <c r="E31" t="s">
        <v>43</v>
      </c>
      <c r="F31">
        <v>56650</v>
      </c>
      <c r="G31" s="2">
        <v>44110</v>
      </c>
      <c r="H31" s="3">
        <v>9.6226851851851855E-2</v>
      </c>
      <c r="I31" t="s">
        <v>44</v>
      </c>
      <c r="J31">
        <v>-81170655901</v>
      </c>
      <c r="K31" s="4" t="s">
        <v>101</v>
      </c>
      <c r="N31" t="str">
        <f>IFERROR(IFERROR(VLOOKUP($A31,'K-NETT'!$A$1:$AF$37898,1,FALSE),VLOOKUP($A31,'K-Wallet'!$A$1:$M$5000,1,FALSE)),"NOT VALID")</f>
        <v>1992529873</v>
      </c>
      <c r="O31" t="str">
        <f>IFERROR(IFERROR(VLOOKUP($A31,'K-NETT'!$A$1:$AF$37898,11,FALSE),VLOOKUP($A31,'K-Wallet'!$A$1:$M$5000,0,FALSE)),"NOT VALID")</f>
        <v>MME2010003729</v>
      </c>
      <c r="P31" t="str">
        <f>IFERROR(IFERROR(VLOOKUP($A31,'K-NETT'!$A$1:$AF$37898,14,FALSE),VLOOKUP($A31,'K-Wallet'!$A$1:$M$5000,8,FALSE)),"NOT VALID")</f>
        <v>IDJRBBA33312</v>
      </c>
      <c r="Q31" t="str">
        <f>IFERROR(IFERROR(VLOOKUP($A31,'K-NETT'!$A$1:$AF$37898,15,FALSE),VLOOKUP($A31,'K-Wallet'!$A$1:$M$5000,9,FALSE)),"NOT VALID")</f>
        <v>ADE SUDANA BR PURBA</v>
      </c>
      <c r="R31">
        <f>IFERROR(IFERROR(VLOOKUP($A31,'K-NETT'!$A$1:$AF$37898,16,FALSE),VLOOKUP($A31,'K-Wallet'!$A$1:$M$5000,0,FALSE)),"NOT VALID")</f>
        <v>50000</v>
      </c>
      <c r="S31">
        <f>IFERROR(IFERROR(VLOOKUP($A31,'K-NETT'!$A$1:$AF$37898,17,FALSE),VLOOKUP($A31,'K-Wallet'!$A$1:$M$5000,0,FALSE)),"NOT VALID")</f>
        <v>6650</v>
      </c>
      <c r="T31">
        <f>IFERROR(IFERROR(VLOOKUP($A31,'K-NETT'!$A$1:$AF$37898,18,FALSE),VLOOKUP($A31,'K-Wallet'!$A$1:$M$5000,0,FALSE)),"NOT VALID")</f>
        <v>0</v>
      </c>
      <c r="U31">
        <f>IFERROR(IFERROR(VLOOKUP($A31,'K-NETT'!$A$1:$AF$37898,19,FALSE),VLOOKUP($A31,'K-Wallet'!$A$1:$M$5000,0,FALSE)),"NOT VALID")</f>
        <v>0</v>
      </c>
      <c r="V31">
        <f>IFERROR(IFERROR(VLOOKUP($A31,'K-NETT'!$A$1:$AF$37898,20,FALSE),VLOOKUP($A31,'K-Wallet'!$A$1:$M$5000,0,FALSE)),"NOT VALID")</f>
        <v>0</v>
      </c>
      <c r="W31">
        <f>IFERROR(IFERROR(VLOOKUP($A31,'K-NETT'!$A$1:$AF$37898,22,FALSE),VLOOKUP($A31,'K-Wallet'!$A$1:$M$5000,0,FALSE)),"NOT VALID")</f>
        <v>0</v>
      </c>
      <c r="X31">
        <f>IFERROR(IFERROR(VLOOKUP($A31,'K-NETT'!$A$1:$AF$37898,23,FALSE),VLOOKUP($A31,'K-Wallet'!$A$1:$M$5000,0,FALSE)),"NOT VALID")</f>
        <v>0</v>
      </c>
      <c r="Y31">
        <f>IFERROR(IFERROR(VLOOKUP($A31,'K-NETT'!$A$1:$AF$37898,26,FALSE),VLOOKUP($A31,'K-Wallet'!$A$1:$M$5000,0,FALSE)),"NOT VALID")</f>
        <v>56650</v>
      </c>
      <c r="Z31">
        <f>IFERROR(IFERROR(VLOOKUP($A31,'K-NETT'!$A$1:$AF$37898,30,FALSE),VLOOKUP($A31,'K-Wallet'!$A$1:$M$5000,11,FALSE)),"NOT VALID")</f>
        <v>0</v>
      </c>
      <c r="AA31" s="31">
        <f t="shared" si="1"/>
        <v>0</v>
      </c>
    </row>
    <row r="32" spans="1:27" x14ac:dyDescent="0.25">
      <c r="A32" t="str">
        <f t="shared" si="0"/>
        <v>1843629725</v>
      </c>
      <c r="B32">
        <v>23</v>
      </c>
      <c r="C32">
        <v>1843629725</v>
      </c>
      <c r="D32" t="s">
        <v>42</v>
      </c>
      <c r="E32" t="s">
        <v>43</v>
      </c>
      <c r="F32">
        <v>56650</v>
      </c>
      <c r="G32" s="2">
        <v>44110</v>
      </c>
      <c r="H32" s="3">
        <v>0.10743055555555554</v>
      </c>
      <c r="I32" t="s">
        <v>44</v>
      </c>
      <c r="J32">
        <v>-81171082401</v>
      </c>
      <c r="K32" s="4" t="s">
        <v>101</v>
      </c>
      <c r="N32" t="str">
        <f>IFERROR(IFERROR(VLOOKUP($A32,'K-NETT'!$A$1:$AF$37898,1,FALSE),VLOOKUP($A32,'K-Wallet'!$A$1:$M$5000,1,FALSE)),"NOT VALID")</f>
        <v>1843629725</v>
      </c>
      <c r="O32" t="str">
        <f>IFERROR(IFERROR(VLOOKUP($A32,'K-NETT'!$A$1:$AF$37898,11,FALSE),VLOOKUP($A32,'K-Wallet'!$A$1:$M$5000,0,FALSE)),"NOT VALID")</f>
        <v>MME2010003730</v>
      </c>
      <c r="P32" t="str">
        <f>IFERROR(IFERROR(VLOOKUP($A32,'K-NETT'!$A$1:$AF$37898,14,FALSE),VLOOKUP($A32,'K-Wallet'!$A$1:$M$5000,8,FALSE)),"NOT VALID")</f>
        <v>IDJRBBA33313</v>
      </c>
      <c r="Q32" t="str">
        <f>IFERROR(IFERROR(VLOOKUP($A32,'K-NETT'!$A$1:$AF$37898,15,FALSE),VLOOKUP($A32,'K-Wallet'!$A$1:$M$5000,9,FALSE)),"NOT VALID")</f>
        <v>RUDI KURNIAWAN</v>
      </c>
      <c r="R32">
        <f>IFERROR(IFERROR(VLOOKUP($A32,'K-NETT'!$A$1:$AF$37898,16,FALSE),VLOOKUP($A32,'K-Wallet'!$A$1:$M$5000,0,FALSE)),"NOT VALID")</f>
        <v>50000</v>
      </c>
      <c r="S32">
        <f>IFERROR(IFERROR(VLOOKUP($A32,'K-NETT'!$A$1:$AF$37898,17,FALSE),VLOOKUP($A32,'K-Wallet'!$A$1:$M$5000,0,FALSE)),"NOT VALID")</f>
        <v>6650</v>
      </c>
      <c r="T32">
        <f>IFERROR(IFERROR(VLOOKUP($A32,'K-NETT'!$A$1:$AF$37898,18,FALSE),VLOOKUP($A32,'K-Wallet'!$A$1:$M$5000,0,FALSE)),"NOT VALID")</f>
        <v>0</v>
      </c>
      <c r="U32">
        <f>IFERROR(IFERROR(VLOOKUP($A32,'K-NETT'!$A$1:$AF$37898,19,FALSE),VLOOKUP($A32,'K-Wallet'!$A$1:$M$5000,0,FALSE)),"NOT VALID")</f>
        <v>0</v>
      </c>
      <c r="V32">
        <f>IFERROR(IFERROR(VLOOKUP($A32,'K-NETT'!$A$1:$AF$37898,20,FALSE),VLOOKUP($A32,'K-Wallet'!$A$1:$M$5000,0,FALSE)),"NOT VALID")</f>
        <v>0</v>
      </c>
      <c r="W32">
        <f>IFERROR(IFERROR(VLOOKUP($A32,'K-NETT'!$A$1:$AF$37898,22,FALSE),VLOOKUP($A32,'K-Wallet'!$A$1:$M$5000,0,FALSE)),"NOT VALID")</f>
        <v>0</v>
      </c>
      <c r="X32">
        <f>IFERROR(IFERROR(VLOOKUP($A32,'K-NETT'!$A$1:$AF$37898,23,FALSE),VLOOKUP($A32,'K-Wallet'!$A$1:$M$5000,0,FALSE)),"NOT VALID")</f>
        <v>0</v>
      </c>
      <c r="Y32">
        <f>IFERROR(IFERROR(VLOOKUP($A32,'K-NETT'!$A$1:$AF$37898,26,FALSE),VLOOKUP($A32,'K-Wallet'!$A$1:$M$5000,0,FALSE)),"NOT VALID")</f>
        <v>56650</v>
      </c>
      <c r="Z32">
        <f>IFERROR(IFERROR(VLOOKUP($A32,'K-NETT'!$A$1:$AF$37898,30,FALSE),VLOOKUP($A32,'K-Wallet'!$A$1:$M$5000,11,FALSE)),"NOT VALID")</f>
        <v>0</v>
      </c>
      <c r="AA32" s="31">
        <f t="shared" si="1"/>
        <v>0</v>
      </c>
    </row>
    <row r="33" spans="1:27" x14ac:dyDescent="0.25">
      <c r="A33" t="str">
        <f t="shared" si="0"/>
        <v>1062739740</v>
      </c>
      <c r="B33">
        <v>24</v>
      </c>
      <c r="C33">
        <v>1062739740</v>
      </c>
      <c r="D33" t="s">
        <v>42</v>
      </c>
      <c r="E33" t="s">
        <v>43</v>
      </c>
      <c r="F33">
        <v>480650</v>
      </c>
      <c r="G33" s="2">
        <v>44110</v>
      </c>
      <c r="H33" s="3">
        <v>0.23354166666666668</v>
      </c>
      <c r="I33" t="s">
        <v>44</v>
      </c>
      <c r="J33">
        <v>-81175867601</v>
      </c>
      <c r="K33" s="4" t="s">
        <v>101</v>
      </c>
      <c r="N33" t="str">
        <f>IFERROR(IFERROR(VLOOKUP($A33,'K-NETT'!$A$1:$AF$37898,1,FALSE),VLOOKUP($A33,'K-Wallet'!$A$1:$M$5000,1,FALSE)),"NOT VALID")</f>
        <v>1062739740</v>
      </c>
      <c r="O33" t="str">
        <f>IFERROR(IFERROR(VLOOKUP($A33,'K-NETT'!$A$1:$AF$37898,11,FALSE),VLOOKUP($A33,'K-Wallet'!$A$1:$M$5000,0,FALSE)),"NOT VALID")</f>
        <v>CNE2010003735</v>
      </c>
      <c r="P33" t="str">
        <f>IFERROR(IFERROR(VLOOKUP($A33,'K-NETT'!$A$1:$AF$37898,14,FALSE),VLOOKUP($A33,'K-Wallet'!$A$1:$M$5000,8,FALSE)),"NOT VALID")</f>
        <v>IDNTAAA09305</v>
      </c>
      <c r="Q33" t="str">
        <f>IFERROR(IFERROR(VLOOKUP($A33,'K-NETT'!$A$1:$AF$37898,15,FALSE),VLOOKUP($A33,'K-Wallet'!$A$1:$M$5000,9,FALSE)),"NOT VALID")</f>
        <v>DEDI HERIANTO</v>
      </c>
      <c r="R33">
        <f>IFERROR(IFERROR(VLOOKUP($A33,'K-NETT'!$A$1:$AF$37898,16,FALSE),VLOOKUP($A33,'K-Wallet'!$A$1:$M$5000,0,FALSE)),"NOT VALID")</f>
        <v>474000</v>
      </c>
      <c r="S33">
        <f>IFERROR(IFERROR(VLOOKUP($A33,'K-NETT'!$A$1:$AF$37898,17,FALSE),VLOOKUP($A33,'K-Wallet'!$A$1:$M$5000,0,FALSE)),"NOT VALID")</f>
        <v>6650</v>
      </c>
      <c r="T33">
        <f>IFERROR(IFERROR(VLOOKUP($A33,'K-NETT'!$A$1:$AF$37898,18,FALSE),VLOOKUP($A33,'K-Wallet'!$A$1:$M$5000,0,FALSE)),"NOT VALID")</f>
        <v>0</v>
      </c>
      <c r="U33">
        <f>IFERROR(IFERROR(VLOOKUP($A33,'K-NETT'!$A$1:$AF$37898,19,FALSE),VLOOKUP($A33,'K-Wallet'!$A$1:$M$5000,0,FALSE)),"NOT VALID")</f>
        <v>0</v>
      </c>
      <c r="V33">
        <f>IFERROR(IFERROR(VLOOKUP($A33,'K-NETT'!$A$1:$AF$37898,20,FALSE),VLOOKUP($A33,'K-Wallet'!$A$1:$M$5000,0,FALSE)),"NOT VALID")</f>
        <v>0</v>
      </c>
      <c r="W33">
        <f>IFERROR(IFERROR(VLOOKUP($A33,'K-NETT'!$A$1:$AF$37898,22,FALSE),VLOOKUP($A33,'K-Wallet'!$A$1:$M$5000,0,FALSE)),"NOT VALID")</f>
        <v>0</v>
      </c>
      <c r="X33">
        <f>IFERROR(IFERROR(VLOOKUP($A33,'K-NETT'!$A$1:$AF$37898,23,FALSE),VLOOKUP($A33,'K-Wallet'!$A$1:$M$5000,0,FALSE)),"NOT VALID")</f>
        <v>0</v>
      </c>
      <c r="Y33">
        <f>IFERROR(IFERROR(VLOOKUP($A33,'K-NETT'!$A$1:$AF$37898,26,FALSE),VLOOKUP($A33,'K-Wallet'!$A$1:$M$5000,0,FALSE)),"NOT VALID")</f>
        <v>480650</v>
      </c>
      <c r="Z33">
        <f>IFERROR(IFERROR(VLOOKUP($A33,'K-NETT'!$A$1:$AF$37898,30,FALSE),VLOOKUP($A33,'K-Wallet'!$A$1:$M$5000,11,FALSE)),"NOT VALID")</f>
        <v>0</v>
      </c>
      <c r="AA33" s="31">
        <f t="shared" si="1"/>
        <v>0</v>
      </c>
    </row>
    <row r="34" spans="1:27" x14ac:dyDescent="0.25">
      <c r="A34" t="str">
        <f t="shared" si="0"/>
        <v>1882939614</v>
      </c>
      <c r="B34">
        <v>25</v>
      </c>
      <c r="C34">
        <v>1882939614</v>
      </c>
      <c r="D34" t="s">
        <v>42</v>
      </c>
      <c r="E34" t="s">
        <v>43</v>
      </c>
      <c r="F34">
        <v>56650</v>
      </c>
      <c r="G34" s="2">
        <v>44110</v>
      </c>
      <c r="H34" s="3">
        <v>0.25675925925925924</v>
      </c>
      <c r="I34" t="s">
        <v>46</v>
      </c>
      <c r="J34">
        <v>-81178158301</v>
      </c>
      <c r="K34" s="4" t="s">
        <v>101</v>
      </c>
      <c r="N34" t="str">
        <f>IFERROR(IFERROR(VLOOKUP($A34,'K-NETT'!$A$1:$AF$37898,1,FALSE),VLOOKUP($A34,'K-Wallet'!$A$1:$M$5000,1,FALSE)),"NOT VALID")</f>
        <v>1882939614</v>
      </c>
      <c r="O34" t="str">
        <f>IFERROR(IFERROR(VLOOKUP($A34,'K-NETT'!$A$1:$AF$37898,11,FALSE),VLOOKUP($A34,'K-Wallet'!$A$1:$M$5000,0,FALSE)),"NOT VALID")</f>
        <v>MME2010003736</v>
      </c>
      <c r="P34" t="str">
        <f>IFERROR(IFERROR(VLOOKUP($A34,'K-NETT'!$A$1:$AF$37898,14,FALSE),VLOOKUP($A34,'K-Wallet'!$A$1:$M$5000,8,FALSE)),"NOT VALID")</f>
        <v>IDRUAAA09786</v>
      </c>
      <c r="Q34" t="str">
        <f>IFERROR(IFERROR(VLOOKUP($A34,'K-NETT'!$A$1:$AF$37898,15,FALSE),VLOOKUP($A34,'K-Wallet'!$A$1:$M$5000,9,FALSE)),"NOT VALID")</f>
        <v>RAJA WIDIANINGSIH</v>
      </c>
      <c r="R34">
        <f>IFERROR(IFERROR(VLOOKUP($A34,'K-NETT'!$A$1:$AF$37898,16,FALSE),VLOOKUP($A34,'K-Wallet'!$A$1:$M$5000,0,FALSE)),"NOT VALID")</f>
        <v>50000</v>
      </c>
      <c r="S34">
        <f>IFERROR(IFERROR(VLOOKUP($A34,'K-NETT'!$A$1:$AF$37898,17,FALSE),VLOOKUP($A34,'K-Wallet'!$A$1:$M$5000,0,FALSE)),"NOT VALID")</f>
        <v>6650</v>
      </c>
      <c r="T34">
        <f>IFERROR(IFERROR(VLOOKUP($A34,'K-NETT'!$A$1:$AF$37898,18,FALSE),VLOOKUP($A34,'K-Wallet'!$A$1:$M$5000,0,FALSE)),"NOT VALID")</f>
        <v>0</v>
      </c>
      <c r="U34">
        <f>IFERROR(IFERROR(VLOOKUP($A34,'K-NETT'!$A$1:$AF$37898,19,FALSE),VLOOKUP($A34,'K-Wallet'!$A$1:$M$5000,0,FALSE)),"NOT VALID")</f>
        <v>0</v>
      </c>
      <c r="V34">
        <f>IFERROR(IFERROR(VLOOKUP($A34,'K-NETT'!$A$1:$AF$37898,20,FALSE),VLOOKUP($A34,'K-Wallet'!$A$1:$M$5000,0,FALSE)),"NOT VALID")</f>
        <v>0</v>
      </c>
      <c r="W34">
        <f>IFERROR(IFERROR(VLOOKUP($A34,'K-NETT'!$A$1:$AF$37898,22,FALSE),VLOOKUP($A34,'K-Wallet'!$A$1:$M$5000,0,FALSE)),"NOT VALID")</f>
        <v>0</v>
      </c>
      <c r="X34">
        <f>IFERROR(IFERROR(VLOOKUP($A34,'K-NETT'!$A$1:$AF$37898,23,FALSE),VLOOKUP($A34,'K-Wallet'!$A$1:$M$5000,0,FALSE)),"NOT VALID")</f>
        <v>0</v>
      </c>
      <c r="Y34">
        <f>IFERROR(IFERROR(VLOOKUP($A34,'K-NETT'!$A$1:$AF$37898,26,FALSE),VLOOKUP($A34,'K-Wallet'!$A$1:$M$5000,0,FALSE)),"NOT VALID")</f>
        <v>56650</v>
      </c>
      <c r="Z34">
        <f>IFERROR(IFERROR(VLOOKUP($A34,'K-NETT'!$A$1:$AF$37898,30,FALSE),VLOOKUP($A34,'K-Wallet'!$A$1:$M$5000,11,FALSE)),"NOT VALID")</f>
        <v>0</v>
      </c>
      <c r="AA34" s="31">
        <f t="shared" si="1"/>
        <v>0</v>
      </c>
    </row>
    <row r="35" spans="1:27" x14ac:dyDescent="0.25">
      <c r="A35" t="str">
        <f t="shared" si="0"/>
        <v>1728349341</v>
      </c>
      <c r="B35">
        <v>26</v>
      </c>
      <c r="C35">
        <v>1728349341</v>
      </c>
      <c r="D35" t="s">
        <v>42</v>
      </c>
      <c r="E35" t="s">
        <v>43</v>
      </c>
      <c r="F35">
        <v>1454650</v>
      </c>
      <c r="G35" s="2">
        <v>44110</v>
      </c>
      <c r="H35" s="3">
        <v>0.30880787037037039</v>
      </c>
      <c r="I35" t="s">
        <v>44</v>
      </c>
      <c r="J35">
        <v>-81186639201</v>
      </c>
      <c r="K35" s="4" t="s">
        <v>101</v>
      </c>
      <c r="N35" t="str">
        <f>IFERROR(IFERROR(VLOOKUP($A35,'K-NETT'!$A$1:$AF$37898,1,FALSE),VLOOKUP($A35,'K-Wallet'!$A$1:$M$5000,1,FALSE)),"NOT VALID")</f>
        <v>1728349341</v>
      </c>
      <c r="O35" t="str">
        <f>IFERROR(IFERROR(VLOOKUP($A35,'K-NETT'!$A$1:$AF$37898,11,FALSE),VLOOKUP($A35,'K-Wallet'!$A$1:$M$5000,0,FALSE)),"NOT VALID")</f>
        <v>CNE2010003743</v>
      </c>
      <c r="P35" t="str">
        <f>IFERROR(IFERROR(VLOOKUP($A35,'K-NETT'!$A$1:$AF$37898,14,FALSE),VLOOKUP($A35,'K-Wallet'!$A$1:$M$5000,8,FALSE)),"NOT VALID")</f>
        <v>IDJHAKA04170</v>
      </c>
      <c r="Q35" t="str">
        <f>IFERROR(IFERROR(VLOOKUP($A35,'K-NETT'!$A$1:$AF$37898,15,FALSE),VLOOKUP($A35,'K-Wallet'!$A$1:$M$5000,9,FALSE)),"NOT VALID")</f>
        <v>KHOIRINA HAPSARI</v>
      </c>
      <c r="R35">
        <f>IFERROR(IFERROR(VLOOKUP($A35,'K-NETT'!$A$1:$AF$37898,16,FALSE),VLOOKUP($A35,'K-Wallet'!$A$1:$M$5000,0,FALSE)),"NOT VALID")</f>
        <v>1430000</v>
      </c>
      <c r="S35">
        <f>IFERROR(IFERROR(VLOOKUP($A35,'K-NETT'!$A$1:$AF$37898,17,FALSE),VLOOKUP($A35,'K-Wallet'!$A$1:$M$5000,0,FALSE)),"NOT VALID")</f>
        <v>6650</v>
      </c>
      <c r="T35">
        <f>IFERROR(IFERROR(VLOOKUP($A35,'K-NETT'!$A$1:$AF$37898,18,FALSE),VLOOKUP($A35,'K-Wallet'!$A$1:$M$5000,0,FALSE)),"NOT VALID")</f>
        <v>18000</v>
      </c>
      <c r="U35">
        <f>IFERROR(IFERROR(VLOOKUP($A35,'K-NETT'!$A$1:$AF$37898,19,FALSE),VLOOKUP($A35,'K-Wallet'!$A$1:$M$5000,0,FALSE)),"NOT VALID")</f>
        <v>0</v>
      </c>
      <c r="V35">
        <f>IFERROR(IFERROR(VLOOKUP($A35,'K-NETT'!$A$1:$AF$37898,20,FALSE),VLOOKUP($A35,'K-Wallet'!$A$1:$M$5000,0,FALSE)),"NOT VALID")</f>
        <v>0</v>
      </c>
      <c r="W35">
        <f>IFERROR(IFERROR(VLOOKUP($A35,'K-NETT'!$A$1:$AF$37898,22,FALSE),VLOOKUP($A35,'K-Wallet'!$A$1:$M$5000,0,FALSE)),"NOT VALID")</f>
        <v>0</v>
      </c>
      <c r="X35">
        <f>IFERROR(IFERROR(VLOOKUP($A35,'K-NETT'!$A$1:$AF$37898,23,FALSE),VLOOKUP($A35,'K-Wallet'!$A$1:$M$5000,0,FALSE)),"NOT VALID")</f>
        <v>0</v>
      </c>
      <c r="Y35">
        <f>IFERROR(IFERROR(VLOOKUP($A35,'K-NETT'!$A$1:$AF$37898,26,FALSE),VLOOKUP($A35,'K-Wallet'!$A$1:$M$5000,0,FALSE)),"NOT VALID")</f>
        <v>1454650</v>
      </c>
      <c r="Z35">
        <f>IFERROR(IFERROR(VLOOKUP($A35,'K-NETT'!$A$1:$AF$37898,30,FALSE),VLOOKUP($A35,'K-Wallet'!$A$1:$M$5000,11,FALSE)),"NOT VALID")</f>
        <v>0</v>
      </c>
      <c r="AA35" s="31">
        <f t="shared" si="1"/>
        <v>0</v>
      </c>
    </row>
    <row r="36" spans="1:27" x14ac:dyDescent="0.25">
      <c r="A36" t="str">
        <f t="shared" si="0"/>
        <v>1296449616</v>
      </c>
      <c r="B36">
        <v>27</v>
      </c>
      <c r="C36">
        <v>1296449616</v>
      </c>
      <c r="D36" t="s">
        <v>42</v>
      </c>
      <c r="E36" t="s">
        <v>43</v>
      </c>
      <c r="F36">
        <v>1705650</v>
      </c>
      <c r="G36" s="2">
        <v>44110</v>
      </c>
      <c r="H36" s="3">
        <v>0.3205439814814815</v>
      </c>
      <c r="I36" t="s">
        <v>44</v>
      </c>
      <c r="J36">
        <v>-81189314601</v>
      </c>
      <c r="K36" s="4" t="s">
        <v>101</v>
      </c>
      <c r="N36" t="str">
        <f>IFERROR(IFERROR(VLOOKUP($A36,'K-NETT'!$A$1:$AF$37898,1,FALSE),VLOOKUP($A36,'K-Wallet'!$A$1:$M$5000,1,FALSE)),"NOT VALID")</f>
        <v>1296449616</v>
      </c>
      <c r="O36" t="str">
        <f>IFERROR(IFERROR(VLOOKUP($A36,'K-NETT'!$A$1:$AF$37898,11,FALSE),VLOOKUP($A36,'K-Wallet'!$A$1:$M$5000,0,FALSE)),"NOT VALID")</f>
        <v>CNE2010003749</v>
      </c>
      <c r="P36" t="str">
        <f>IFERROR(IFERROR(VLOOKUP($A36,'K-NETT'!$A$1:$AF$37898,14,FALSE),VLOOKUP($A36,'K-Wallet'!$A$1:$M$5000,8,FALSE)),"NOT VALID")</f>
        <v>IDSABOA08862</v>
      </c>
      <c r="Q36" t="str">
        <f>IFERROR(IFERROR(VLOOKUP($A36,'K-NETT'!$A$1:$AF$37898,15,FALSE),VLOOKUP($A36,'K-Wallet'!$A$1:$M$5000,9,FALSE)),"NOT VALID")</f>
        <v>LYDIA</v>
      </c>
      <c r="R36">
        <f>IFERROR(IFERROR(VLOOKUP($A36,'K-NETT'!$A$1:$AF$37898,16,FALSE),VLOOKUP($A36,'K-Wallet'!$A$1:$M$5000,0,FALSE)),"NOT VALID")</f>
        <v>1674000</v>
      </c>
      <c r="S36">
        <f>IFERROR(IFERROR(VLOOKUP($A36,'K-NETT'!$A$1:$AF$37898,17,FALSE),VLOOKUP($A36,'K-Wallet'!$A$1:$M$5000,0,FALSE)),"NOT VALID")</f>
        <v>6650</v>
      </c>
      <c r="T36">
        <f>IFERROR(IFERROR(VLOOKUP($A36,'K-NETT'!$A$1:$AF$37898,18,FALSE),VLOOKUP($A36,'K-Wallet'!$A$1:$M$5000,0,FALSE)),"NOT VALID")</f>
        <v>25000</v>
      </c>
      <c r="U36">
        <f>IFERROR(IFERROR(VLOOKUP($A36,'K-NETT'!$A$1:$AF$37898,19,FALSE),VLOOKUP($A36,'K-Wallet'!$A$1:$M$5000,0,FALSE)),"NOT VALID")</f>
        <v>0</v>
      </c>
      <c r="V36">
        <f>IFERROR(IFERROR(VLOOKUP($A36,'K-NETT'!$A$1:$AF$37898,20,FALSE),VLOOKUP($A36,'K-Wallet'!$A$1:$M$5000,0,FALSE)),"NOT VALID")</f>
        <v>0</v>
      </c>
      <c r="W36">
        <f>IFERROR(IFERROR(VLOOKUP($A36,'K-NETT'!$A$1:$AF$37898,22,FALSE),VLOOKUP($A36,'K-Wallet'!$A$1:$M$5000,0,FALSE)),"NOT VALID")</f>
        <v>0</v>
      </c>
      <c r="X36">
        <f>IFERROR(IFERROR(VLOOKUP($A36,'K-NETT'!$A$1:$AF$37898,23,FALSE),VLOOKUP($A36,'K-Wallet'!$A$1:$M$5000,0,FALSE)),"NOT VALID")</f>
        <v>0</v>
      </c>
      <c r="Y36">
        <f>IFERROR(IFERROR(VLOOKUP($A36,'K-NETT'!$A$1:$AF$37898,26,FALSE),VLOOKUP($A36,'K-Wallet'!$A$1:$M$5000,0,FALSE)),"NOT VALID")</f>
        <v>1705650</v>
      </c>
      <c r="Z36">
        <f>IFERROR(IFERROR(VLOOKUP($A36,'K-NETT'!$A$1:$AF$37898,30,FALSE),VLOOKUP($A36,'K-Wallet'!$A$1:$M$5000,11,FALSE)),"NOT VALID")</f>
        <v>0</v>
      </c>
      <c r="AA36" s="31">
        <f t="shared" si="1"/>
        <v>0</v>
      </c>
    </row>
    <row r="37" spans="1:27" x14ac:dyDescent="0.25">
      <c r="A37" t="str">
        <f t="shared" si="0"/>
        <v>1159449454</v>
      </c>
      <c r="B37">
        <v>28</v>
      </c>
      <c r="C37">
        <v>1159449454</v>
      </c>
      <c r="D37" t="s">
        <v>42</v>
      </c>
      <c r="E37" t="s">
        <v>43</v>
      </c>
      <c r="F37">
        <v>491650</v>
      </c>
      <c r="G37" s="2">
        <v>44110</v>
      </c>
      <c r="H37" s="3">
        <v>0.32302083333333331</v>
      </c>
      <c r="I37" t="s">
        <v>44</v>
      </c>
      <c r="J37">
        <v>-81189860101</v>
      </c>
      <c r="K37" s="4" t="s">
        <v>101</v>
      </c>
      <c r="N37" t="str">
        <f>IFERROR(IFERROR(VLOOKUP($A37,'K-NETT'!$A$1:$AF$37898,1,FALSE),VLOOKUP($A37,'K-Wallet'!$A$1:$M$5000,1,FALSE)),"NOT VALID")</f>
        <v>1159449454</v>
      </c>
      <c r="O37" t="str">
        <f>IFERROR(IFERROR(VLOOKUP($A37,'K-NETT'!$A$1:$AF$37898,11,FALSE),VLOOKUP($A37,'K-Wallet'!$A$1:$M$5000,0,FALSE)),"NOT VALID")</f>
        <v>CNE2010003750</v>
      </c>
      <c r="P37" t="str">
        <f>IFERROR(IFERROR(VLOOKUP($A37,'K-NETT'!$A$1:$AF$37898,14,FALSE),VLOOKUP($A37,'K-Wallet'!$A$1:$M$5000,8,FALSE)),"NOT VALID")</f>
        <v>IDSPAAB42354</v>
      </c>
      <c r="Q37" t="str">
        <f>IFERROR(IFERROR(VLOOKUP($A37,'K-NETT'!$A$1:$AF$37898,15,FALSE),VLOOKUP($A37,'K-Wallet'!$A$1:$M$5000,9,FALSE)),"NOT VALID")</f>
        <v>GREMY NOORSITA</v>
      </c>
      <c r="R37">
        <f>IFERROR(IFERROR(VLOOKUP($A37,'K-NETT'!$A$1:$AF$37898,16,FALSE),VLOOKUP($A37,'K-Wallet'!$A$1:$M$5000,0,FALSE)),"NOT VALID")</f>
        <v>475000</v>
      </c>
      <c r="S37">
        <f>IFERROR(IFERROR(VLOOKUP($A37,'K-NETT'!$A$1:$AF$37898,17,FALSE),VLOOKUP($A37,'K-Wallet'!$A$1:$M$5000,0,FALSE)),"NOT VALID")</f>
        <v>6650</v>
      </c>
      <c r="T37">
        <f>IFERROR(IFERROR(VLOOKUP($A37,'K-NETT'!$A$1:$AF$37898,18,FALSE),VLOOKUP($A37,'K-Wallet'!$A$1:$M$5000,0,FALSE)),"NOT VALID")</f>
        <v>10000</v>
      </c>
      <c r="U37">
        <f>IFERROR(IFERROR(VLOOKUP($A37,'K-NETT'!$A$1:$AF$37898,19,FALSE),VLOOKUP($A37,'K-Wallet'!$A$1:$M$5000,0,FALSE)),"NOT VALID")</f>
        <v>0</v>
      </c>
      <c r="V37">
        <f>IFERROR(IFERROR(VLOOKUP($A37,'K-NETT'!$A$1:$AF$37898,20,FALSE),VLOOKUP($A37,'K-Wallet'!$A$1:$M$5000,0,FALSE)),"NOT VALID")</f>
        <v>0</v>
      </c>
      <c r="W37">
        <f>IFERROR(IFERROR(VLOOKUP($A37,'K-NETT'!$A$1:$AF$37898,22,FALSE),VLOOKUP($A37,'K-Wallet'!$A$1:$M$5000,0,FALSE)),"NOT VALID")</f>
        <v>0</v>
      </c>
      <c r="X37">
        <f>IFERROR(IFERROR(VLOOKUP($A37,'K-NETT'!$A$1:$AF$37898,23,FALSE),VLOOKUP($A37,'K-Wallet'!$A$1:$M$5000,0,FALSE)),"NOT VALID")</f>
        <v>0</v>
      </c>
      <c r="Y37">
        <f>IFERROR(IFERROR(VLOOKUP($A37,'K-NETT'!$A$1:$AF$37898,26,FALSE),VLOOKUP($A37,'K-Wallet'!$A$1:$M$5000,0,FALSE)),"NOT VALID")</f>
        <v>491650</v>
      </c>
      <c r="Z37">
        <f>IFERROR(IFERROR(VLOOKUP($A37,'K-NETT'!$A$1:$AF$37898,30,FALSE),VLOOKUP($A37,'K-Wallet'!$A$1:$M$5000,11,FALSE)),"NOT VALID")</f>
        <v>0</v>
      </c>
      <c r="AA37" s="31">
        <f t="shared" si="1"/>
        <v>0</v>
      </c>
    </row>
    <row r="38" spans="1:27" x14ac:dyDescent="0.25">
      <c r="A38" t="str">
        <f t="shared" si="0"/>
        <v>1152749254</v>
      </c>
      <c r="B38">
        <v>29</v>
      </c>
      <c r="C38">
        <v>1152749254</v>
      </c>
      <c r="D38" t="s">
        <v>42</v>
      </c>
      <c r="E38" t="s">
        <v>43</v>
      </c>
      <c r="F38">
        <v>56650</v>
      </c>
      <c r="G38" s="2">
        <v>44110</v>
      </c>
      <c r="H38" s="3">
        <v>0.34822916666666665</v>
      </c>
      <c r="I38" t="s">
        <v>44</v>
      </c>
      <c r="J38">
        <v>-81196824101</v>
      </c>
      <c r="K38" s="4" t="s">
        <v>101</v>
      </c>
      <c r="N38" t="str">
        <f>IFERROR(IFERROR(VLOOKUP($A38,'K-NETT'!$A$1:$AF$37898,1,FALSE),VLOOKUP($A38,'K-Wallet'!$A$1:$M$5000,1,FALSE)),"NOT VALID")</f>
        <v>1152749254</v>
      </c>
      <c r="O38" t="str">
        <f>IFERROR(IFERROR(VLOOKUP($A38,'K-NETT'!$A$1:$AF$37898,11,FALSE),VLOOKUP($A38,'K-Wallet'!$A$1:$M$5000,0,FALSE)),"NOT VALID")</f>
        <v>MME2010003757</v>
      </c>
      <c r="P38" t="str">
        <f>IFERROR(IFERROR(VLOOKUP($A38,'K-NETT'!$A$1:$AF$37898,14,FALSE),VLOOKUP($A38,'K-Wallet'!$A$1:$M$5000,8,FALSE)),"NOT VALID")</f>
        <v>IDJKAJA04541</v>
      </c>
      <c r="Q38" t="str">
        <f>IFERROR(IFERROR(VLOOKUP($A38,'K-NETT'!$A$1:$AF$37898,15,FALSE),VLOOKUP($A38,'K-Wallet'!$A$1:$M$5000,9,FALSE)),"NOT VALID")</f>
        <v>MARIA ULFA</v>
      </c>
      <c r="R38">
        <f>IFERROR(IFERROR(VLOOKUP($A38,'K-NETT'!$A$1:$AF$37898,16,FALSE),VLOOKUP($A38,'K-Wallet'!$A$1:$M$5000,0,FALSE)),"NOT VALID")</f>
        <v>50000</v>
      </c>
      <c r="S38">
        <f>IFERROR(IFERROR(VLOOKUP($A38,'K-NETT'!$A$1:$AF$37898,17,FALSE),VLOOKUP($A38,'K-Wallet'!$A$1:$M$5000,0,FALSE)),"NOT VALID")</f>
        <v>6650</v>
      </c>
      <c r="T38">
        <f>IFERROR(IFERROR(VLOOKUP($A38,'K-NETT'!$A$1:$AF$37898,18,FALSE),VLOOKUP($A38,'K-Wallet'!$A$1:$M$5000,0,FALSE)),"NOT VALID")</f>
        <v>0</v>
      </c>
      <c r="U38">
        <f>IFERROR(IFERROR(VLOOKUP($A38,'K-NETT'!$A$1:$AF$37898,19,FALSE),VLOOKUP($A38,'K-Wallet'!$A$1:$M$5000,0,FALSE)),"NOT VALID")</f>
        <v>0</v>
      </c>
      <c r="V38">
        <f>IFERROR(IFERROR(VLOOKUP($A38,'K-NETT'!$A$1:$AF$37898,20,FALSE),VLOOKUP($A38,'K-Wallet'!$A$1:$M$5000,0,FALSE)),"NOT VALID")</f>
        <v>0</v>
      </c>
      <c r="W38">
        <f>IFERROR(IFERROR(VLOOKUP($A38,'K-NETT'!$A$1:$AF$37898,22,FALSE),VLOOKUP($A38,'K-Wallet'!$A$1:$M$5000,0,FALSE)),"NOT VALID")</f>
        <v>0</v>
      </c>
      <c r="X38">
        <f>IFERROR(IFERROR(VLOOKUP($A38,'K-NETT'!$A$1:$AF$37898,23,FALSE),VLOOKUP($A38,'K-Wallet'!$A$1:$M$5000,0,FALSE)),"NOT VALID")</f>
        <v>0</v>
      </c>
      <c r="Y38">
        <f>IFERROR(IFERROR(VLOOKUP($A38,'K-NETT'!$A$1:$AF$37898,26,FALSE),VLOOKUP($A38,'K-Wallet'!$A$1:$M$5000,0,FALSE)),"NOT VALID")</f>
        <v>56650</v>
      </c>
      <c r="Z38">
        <f>IFERROR(IFERROR(VLOOKUP($A38,'K-NETT'!$A$1:$AF$37898,30,FALSE),VLOOKUP($A38,'K-Wallet'!$A$1:$M$5000,11,FALSE)),"NOT VALID")</f>
        <v>0</v>
      </c>
      <c r="AA38" s="31">
        <f t="shared" si="1"/>
        <v>0</v>
      </c>
    </row>
    <row r="39" spans="1:27" x14ac:dyDescent="0.25">
      <c r="A39" t="str">
        <f t="shared" si="0"/>
        <v>1677749847</v>
      </c>
      <c r="B39">
        <v>30</v>
      </c>
      <c r="C39">
        <v>1677749847</v>
      </c>
      <c r="D39" t="s">
        <v>42</v>
      </c>
      <c r="E39" t="s">
        <v>43</v>
      </c>
      <c r="F39">
        <v>56650</v>
      </c>
      <c r="G39" s="2">
        <v>44110</v>
      </c>
      <c r="H39" s="3">
        <v>0.35461805555555559</v>
      </c>
      <c r="I39" t="s">
        <v>44</v>
      </c>
      <c r="J39">
        <v>-81198826501</v>
      </c>
      <c r="K39" s="4" t="s">
        <v>101</v>
      </c>
      <c r="N39" t="str">
        <f>IFERROR(IFERROR(VLOOKUP($A39,'K-NETT'!$A$1:$AF$37898,1,FALSE),VLOOKUP($A39,'K-Wallet'!$A$1:$M$5000,1,FALSE)),"NOT VALID")</f>
        <v>1677749847</v>
      </c>
      <c r="O39" t="str">
        <f>IFERROR(IFERROR(VLOOKUP($A39,'K-NETT'!$A$1:$AF$37898,11,FALSE),VLOOKUP($A39,'K-Wallet'!$A$1:$M$5000,0,FALSE)),"NOT VALID")</f>
        <v>MME2010003759</v>
      </c>
      <c r="P39" t="str">
        <f>IFERROR(IFERROR(VLOOKUP($A39,'K-NETT'!$A$1:$AF$37898,14,FALSE),VLOOKUP($A39,'K-Wallet'!$A$1:$M$5000,8,FALSE)),"NOT VALID")</f>
        <v>IDJKAJA04542</v>
      </c>
      <c r="Q39" t="str">
        <f>IFERROR(IFERROR(VLOOKUP($A39,'K-NETT'!$A$1:$AF$37898,15,FALSE),VLOOKUP($A39,'K-Wallet'!$A$1:$M$5000,9,FALSE)),"NOT VALID")</f>
        <v>ENENG FATIMAH</v>
      </c>
      <c r="R39">
        <f>IFERROR(IFERROR(VLOOKUP($A39,'K-NETT'!$A$1:$AF$37898,16,FALSE),VLOOKUP($A39,'K-Wallet'!$A$1:$M$5000,0,FALSE)),"NOT VALID")</f>
        <v>50000</v>
      </c>
      <c r="S39">
        <f>IFERROR(IFERROR(VLOOKUP($A39,'K-NETT'!$A$1:$AF$37898,17,FALSE),VLOOKUP($A39,'K-Wallet'!$A$1:$M$5000,0,FALSE)),"NOT VALID")</f>
        <v>6650</v>
      </c>
      <c r="T39">
        <f>IFERROR(IFERROR(VLOOKUP($A39,'K-NETT'!$A$1:$AF$37898,18,FALSE),VLOOKUP($A39,'K-Wallet'!$A$1:$M$5000,0,FALSE)),"NOT VALID")</f>
        <v>0</v>
      </c>
      <c r="U39">
        <f>IFERROR(IFERROR(VLOOKUP($A39,'K-NETT'!$A$1:$AF$37898,19,FALSE),VLOOKUP($A39,'K-Wallet'!$A$1:$M$5000,0,FALSE)),"NOT VALID")</f>
        <v>0</v>
      </c>
      <c r="V39">
        <f>IFERROR(IFERROR(VLOOKUP($A39,'K-NETT'!$A$1:$AF$37898,20,FALSE),VLOOKUP($A39,'K-Wallet'!$A$1:$M$5000,0,FALSE)),"NOT VALID")</f>
        <v>0</v>
      </c>
      <c r="W39">
        <f>IFERROR(IFERROR(VLOOKUP($A39,'K-NETT'!$A$1:$AF$37898,22,FALSE),VLOOKUP($A39,'K-Wallet'!$A$1:$M$5000,0,FALSE)),"NOT VALID")</f>
        <v>0</v>
      </c>
      <c r="X39">
        <f>IFERROR(IFERROR(VLOOKUP($A39,'K-NETT'!$A$1:$AF$37898,23,FALSE),VLOOKUP($A39,'K-Wallet'!$A$1:$M$5000,0,FALSE)),"NOT VALID")</f>
        <v>0</v>
      </c>
      <c r="Y39">
        <f>IFERROR(IFERROR(VLOOKUP($A39,'K-NETT'!$A$1:$AF$37898,26,FALSE),VLOOKUP($A39,'K-Wallet'!$A$1:$M$5000,0,FALSE)),"NOT VALID")</f>
        <v>56650</v>
      </c>
      <c r="Z39">
        <f>IFERROR(IFERROR(VLOOKUP($A39,'K-NETT'!$A$1:$AF$37898,30,FALSE),VLOOKUP($A39,'K-Wallet'!$A$1:$M$5000,11,FALSE)),"NOT VALID")</f>
        <v>0</v>
      </c>
      <c r="AA39" s="31">
        <f t="shared" si="1"/>
        <v>0</v>
      </c>
    </row>
    <row r="40" spans="1:27" x14ac:dyDescent="0.25">
      <c r="A40" t="str">
        <f t="shared" si="0"/>
        <v>1120849722</v>
      </c>
      <c r="B40">
        <v>31</v>
      </c>
      <c r="C40">
        <v>1120849722</v>
      </c>
      <c r="D40" t="s">
        <v>42</v>
      </c>
      <c r="E40" t="s">
        <v>43</v>
      </c>
      <c r="F40">
        <v>1216650</v>
      </c>
      <c r="G40" s="2">
        <v>44110</v>
      </c>
      <c r="H40" s="3">
        <v>0.35824074074074069</v>
      </c>
      <c r="I40" t="s">
        <v>44</v>
      </c>
      <c r="J40">
        <v>-81200072601</v>
      </c>
      <c r="K40" s="4" t="s">
        <v>101</v>
      </c>
      <c r="N40" t="str">
        <f>IFERROR(IFERROR(VLOOKUP($A40,'K-NETT'!$A$1:$AF$37898,1,FALSE),VLOOKUP($A40,'K-Wallet'!$A$1:$M$5000,1,FALSE)),"NOT VALID")</f>
        <v>1120849722</v>
      </c>
      <c r="O40" t="str">
        <f>IFERROR(IFERROR(VLOOKUP($A40,'K-NETT'!$A$1:$AF$37898,11,FALSE),VLOOKUP($A40,'K-Wallet'!$A$1:$M$5000,0,FALSE)),"NOT VALID")</f>
        <v>CNE2010003762</v>
      </c>
      <c r="P40" t="str">
        <f>IFERROR(IFERROR(VLOOKUP($A40,'K-NETT'!$A$1:$AF$37898,14,FALSE),VLOOKUP($A40,'K-Wallet'!$A$1:$M$5000,8,FALSE)),"NOT VALID")</f>
        <v>IDBNAFA12484</v>
      </c>
      <c r="Q40" t="str">
        <f>IFERROR(IFERROR(VLOOKUP($A40,'K-NETT'!$A$1:$AF$37898,15,FALSE),VLOOKUP($A40,'K-Wallet'!$A$1:$M$5000,9,FALSE)),"NOT VALID")</f>
        <v>TRI AGUSNI</v>
      </c>
      <c r="R40">
        <f>IFERROR(IFERROR(VLOOKUP($A40,'K-NETT'!$A$1:$AF$37898,16,FALSE),VLOOKUP($A40,'K-Wallet'!$A$1:$M$5000,0,FALSE)),"NOT VALID")</f>
        <v>1200000</v>
      </c>
      <c r="S40">
        <f>IFERROR(IFERROR(VLOOKUP($A40,'K-NETT'!$A$1:$AF$37898,17,FALSE),VLOOKUP($A40,'K-Wallet'!$A$1:$M$5000,0,FALSE)),"NOT VALID")</f>
        <v>6650</v>
      </c>
      <c r="T40">
        <f>IFERROR(IFERROR(VLOOKUP($A40,'K-NETT'!$A$1:$AF$37898,18,FALSE),VLOOKUP($A40,'K-Wallet'!$A$1:$M$5000,0,FALSE)),"NOT VALID")</f>
        <v>10000</v>
      </c>
      <c r="U40">
        <f>IFERROR(IFERROR(VLOOKUP($A40,'K-NETT'!$A$1:$AF$37898,19,FALSE),VLOOKUP($A40,'K-Wallet'!$A$1:$M$5000,0,FALSE)),"NOT VALID")</f>
        <v>0</v>
      </c>
      <c r="V40">
        <f>IFERROR(IFERROR(VLOOKUP($A40,'K-NETT'!$A$1:$AF$37898,20,FALSE),VLOOKUP($A40,'K-Wallet'!$A$1:$M$5000,0,FALSE)),"NOT VALID")</f>
        <v>0</v>
      </c>
      <c r="W40">
        <f>IFERROR(IFERROR(VLOOKUP($A40,'K-NETT'!$A$1:$AF$37898,22,FALSE),VLOOKUP($A40,'K-Wallet'!$A$1:$M$5000,0,FALSE)),"NOT VALID")</f>
        <v>0</v>
      </c>
      <c r="X40">
        <f>IFERROR(IFERROR(VLOOKUP($A40,'K-NETT'!$A$1:$AF$37898,23,FALSE),VLOOKUP($A40,'K-Wallet'!$A$1:$M$5000,0,FALSE)),"NOT VALID")</f>
        <v>0</v>
      </c>
      <c r="Y40">
        <f>IFERROR(IFERROR(VLOOKUP($A40,'K-NETT'!$A$1:$AF$37898,26,FALSE),VLOOKUP($A40,'K-Wallet'!$A$1:$M$5000,0,FALSE)),"NOT VALID")</f>
        <v>1216650</v>
      </c>
      <c r="Z40">
        <f>IFERROR(IFERROR(VLOOKUP($A40,'K-NETT'!$A$1:$AF$37898,30,FALSE),VLOOKUP($A40,'K-Wallet'!$A$1:$M$5000,11,FALSE)),"NOT VALID")</f>
        <v>0</v>
      </c>
      <c r="AA40" s="31">
        <f t="shared" si="1"/>
        <v>0</v>
      </c>
    </row>
    <row r="41" spans="1:27" x14ac:dyDescent="0.25">
      <c r="A41" t="str">
        <f t="shared" si="0"/>
        <v>1350849295</v>
      </c>
      <c r="B41">
        <v>32</v>
      </c>
      <c r="C41">
        <v>1350849295</v>
      </c>
      <c r="D41" t="s">
        <v>42</v>
      </c>
      <c r="E41" t="s">
        <v>43</v>
      </c>
      <c r="F41">
        <v>636650</v>
      </c>
      <c r="G41" s="2">
        <v>44110</v>
      </c>
      <c r="H41" s="3">
        <v>0.35910879629629627</v>
      </c>
      <c r="I41" t="s">
        <v>44</v>
      </c>
      <c r="J41">
        <v>-81200372801</v>
      </c>
      <c r="K41" s="4" t="s">
        <v>101</v>
      </c>
      <c r="N41" t="str">
        <f>IFERROR(IFERROR(VLOOKUP($A41,'K-NETT'!$A$1:$AF$37898,1,FALSE),VLOOKUP($A41,'K-Wallet'!$A$1:$M$5000,1,FALSE)),"NOT VALID")</f>
        <v>1350849295</v>
      </c>
      <c r="O41" t="str">
        <f>IFERROR(IFERROR(VLOOKUP($A41,'K-NETT'!$A$1:$AF$37898,11,FALSE),VLOOKUP($A41,'K-Wallet'!$A$1:$M$5000,0,FALSE)),"NOT VALID")</f>
        <v>CNE2010003763</v>
      </c>
      <c r="P41" t="str">
        <f>IFERROR(IFERROR(VLOOKUP($A41,'K-NETT'!$A$1:$AF$37898,14,FALSE),VLOOKUP($A41,'K-Wallet'!$A$1:$M$5000,8,FALSE)),"NOT VALID")</f>
        <v>IDJTBWA05715</v>
      </c>
      <c r="Q41" t="str">
        <f>IFERROR(IFERROR(VLOOKUP($A41,'K-NETT'!$A$1:$AF$37898,15,FALSE),VLOOKUP($A41,'K-Wallet'!$A$1:$M$5000,9,FALSE)),"NOT VALID")</f>
        <v>TOTO SUGIARTO</v>
      </c>
      <c r="R41">
        <f>IFERROR(IFERROR(VLOOKUP($A41,'K-NETT'!$A$1:$AF$37898,16,FALSE),VLOOKUP($A41,'K-Wallet'!$A$1:$M$5000,0,FALSE)),"NOT VALID")</f>
        <v>620000</v>
      </c>
      <c r="S41">
        <f>IFERROR(IFERROR(VLOOKUP($A41,'K-NETT'!$A$1:$AF$37898,17,FALSE),VLOOKUP($A41,'K-Wallet'!$A$1:$M$5000,0,FALSE)),"NOT VALID")</f>
        <v>6650</v>
      </c>
      <c r="T41">
        <f>IFERROR(IFERROR(VLOOKUP($A41,'K-NETT'!$A$1:$AF$37898,18,FALSE),VLOOKUP($A41,'K-Wallet'!$A$1:$M$5000,0,FALSE)),"NOT VALID")</f>
        <v>10000</v>
      </c>
      <c r="U41">
        <f>IFERROR(IFERROR(VLOOKUP($A41,'K-NETT'!$A$1:$AF$37898,19,FALSE),VLOOKUP($A41,'K-Wallet'!$A$1:$M$5000,0,FALSE)),"NOT VALID")</f>
        <v>0</v>
      </c>
      <c r="V41">
        <f>IFERROR(IFERROR(VLOOKUP($A41,'K-NETT'!$A$1:$AF$37898,20,FALSE),VLOOKUP($A41,'K-Wallet'!$A$1:$M$5000,0,FALSE)),"NOT VALID")</f>
        <v>0</v>
      </c>
      <c r="W41">
        <f>IFERROR(IFERROR(VLOOKUP($A41,'K-NETT'!$A$1:$AF$37898,22,FALSE),VLOOKUP($A41,'K-Wallet'!$A$1:$M$5000,0,FALSE)),"NOT VALID")</f>
        <v>0</v>
      </c>
      <c r="X41">
        <f>IFERROR(IFERROR(VLOOKUP($A41,'K-NETT'!$A$1:$AF$37898,23,FALSE),VLOOKUP($A41,'K-Wallet'!$A$1:$M$5000,0,FALSE)),"NOT VALID")</f>
        <v>0</v>
      </c>
      <c r="Y41">
        <f>IFERROR(IFERROR(VLOOKUP($A41,'K-NETT'!$A$1:$AF$37898,26,FALSE),VLOOKUP($A41,'K-Wallet'!$A$1:$M$5000,0,FALSE)),"NOT VALID")</f>
        <v>636650</v>
      </c>
      <c r="Z41">
        <f>IFERROR(IFERROR(VLOOKUP($A41,'K-NETT'!$A$1:$AF$37898,30,FALSE),VLOOKUP($A41,'K-Wallet'!$A$1:$M$5000,11,FALSE)),"NOT VALID")</f>
        <v>0</v>
      </c>
      <c r="AA41" s="31">
        <f t="shared" si="1"/>
        <v>0</v>
      </c>
    </row>
    <row r="42" spans="1:27" x14ac:dyDescent="0.25">
      <c r="A42" t="str">
        <f t="shared" si="0"/>
        <v>1784849733</v>
      </c>
      <c r="B42">
        <v>33</v>
      </c>
      <c r="C42">
        <v>1784849733</v>
      </c>
      <c r="D42" t="s">
        <v>42</v>
      </c>
      <c r="E42" t="s">
        <v>43</v>
      </c>
      <c r="F42">
        <v>56650</v>
      </c>
      <c r="G42" s="2">
        <v>44110</v>
      </c>
      <c r="H42" s="3">
        <v>0.36261574074074071</v>
      </c>
      <c r="I42" t="s">
        <v>44</v>
      </c>
      <c r="J42">
        <v>-81201585801</v>
      </c>
      <c r="K42" s="4" t="s">
        <v>101</v>
      </c>
      <c r="N42" t="str">
        <f>IFERROR(IFERROR(VLOOKUP($A42,'K-NETT'!$A$1:$AF$37898,1,FALSE),VLOOKUP($A42,'K-Wallet'!$A$1:$M$5000,1,FALSE)),"NOT VALID")</f>
        <v>1784849733</v>
      </c>
      <c r="O42" t="str">
        <f>IFERROR(IFERROR(VLOOKUP($A42,'K-NETT'!$A$1:$AF$37898,11,FALSE),VLOOKUP($A42,'K-Wallet'!$A$1:$M$5000,0,FALSE)),"NOT VALID")</f>
        <v>MME2010003764</v>
      </c>
      <c r="P42" t="str">
        <f>IFERROR(IFERROR(VLOOKUP($A42,'K-NETT'!$A$1:$AF$37898,14,FALSE),VLOOKUP($A42,'K-Wallet'!$A$1:$M$5000,8,FALSE)),"NOT VALID")</f>
        <v>IDJKAJA04543</v>
      </c>
      <c r="Q42" t="str">
        <f>IFERROR(IFERROR(VLOOKUP($A42,'K-NETT'!$A$1:$AF$37898,15,FALSE),VLOOKUP($A42,'K-Wallet'!$A$1:$M$5000,9,FALSE)),"NOT VALID")</f>
        <v>ZAHRA NAVY NOVIDHA</v>
      </c>
      <c r="R42">
        <f>IFERROR(IFERROR(VLOOKUP($A42,'K-NETT'!$A$1:$AF$37898,16,FALSE),VLOOKUP($A42,'K-Wallet'!$A$1:$M$5000,0,FALSE)),"NOT VALID")</f>
        <v>50000</v>
      </c>
      <c r="S42">
        <f>IFERROR(IFERROR(VLOOKUP($A42,'K-NETT'!$A$1:$AF$37898,17,FALSE),VLOOKUP($A42,'K-Wallet'!$A$1:$M$5000,0,FALSE)),"NOT VALID")</f>
        <v>6650</v>
      </c>
      <c r="T42">
        <f>IFERROR(IFERROR(VLOOKUP($A42,'K-NETT'!$A$1:$AF$37898,18,FALSE),VLOOKUP($A42,'K-Wallet'!$A$1:$M$5000,0,FALSE)),"NOT VALID")</f>
        <v>0</v>
      </c>
      <c r="U42">
        <f>IFERROR(IFERROR(VLOOKUP($A42,'K-NETT'!$A$1:$AF$37898,19,FALSE),VLOOKUP($A42,'K-Wallet'!$A$1:$M$5000,0,FALSE)),"NOT VALID")</f>
        <v>0</v>
      </c>
      <c r="V42">
        <f>IFERROR(IFERROR(VLOOKUP($A42,'K-NETT'!$A$1:$AF$37898,20,FALSE),VLOOKUP($A42,'K-Wallet'!$A$1:$M$5000,0,FALSE)),"NOT VALID")</f>
        <v>0</v>
      </c>
      <c r="W42">
        <f>IFERROR(IFERROR(VLOOKUP($A42,'K-NETT'!$A$1:$AF$37898,22,FALSE),VLOOKUP($A42,'K-Wallet'!$A$1:$M$5000,0,FALSE)),"NOT VALID")</f>
        <v>0</v>
      </c>
      <c r="X42">
        <f>IFERROR(IFERROR(VLOOKUP($A42,'K-NETT'!$A$1:$AF$37898,23,FALSE),VLOOKUP($A42,'K-Wallet'!$A$1:$M$5000,0,FALSE)),"NOT VALID")</f>
        <v>0</v>
      </c>
      <c r="Y42">
        <f>IFERROR(IFERROR(VLOOKUP($A42,'K-NETT'!$A$1:$AF$37898,26,FALSE),VLOOKUP($A42,'K-Wallet'!$A$1:$M$5000,0,FALSE)),"NOT VALID")</f>
        <v>56650</v>
      </c>
      <c r="Z42">
        <f>IFERROR(IFERROR(VLOOKUP($A42,'K-NETT'!$A$1:$AF$37898,30,FALSE),VLOOKUP($A42,'K-Wallet'!$A$1:$M$5000,11,FALSE)),"NOT VALID")</f>
        <v>0</v>
      </c>
      <c r="AA42" s="31">
        <f t="shared" si="1"/>
        <v>0</v>
      </c>
    </row>
    <row r="43" spans="1:27" x14ac:dyDescent="0.25">
      <c r="A43" t="str">
        <f t="shared" si="0"/>
        <v>1708849455</v>
      </c>
      <c r="B43">
        <v>34</v>
      </c>
      <c r="C43">
        <v>1708849455</v>
      </c>
      <c r="D43" t="s">
        <v>42</v>
      </c>
      <c r="E43" t="s">
        <v>43</v>
      </c>
      <c r="F43">
        <v>966650</v>
      </c>
      <c r="G43" s="2">
        <v>44110</v>
      </c>
      <c r="H43" s="3">
        <v>0.36862268518518521</v>
      </c>
      <c r="I43" t="s">
        <v>46</v>
      </c>
      <c r="J43">
        <v>-81203535201</v>
      </c>
      <c r="K43" s="4" t="s">
        <v>101</v>
      </c>
      <c r="N43" t="str">
        <f>IFERROR(IFERROR(VLOOKUP($A43,'K-NETT'!$A$1:$AF$37898,1,FALSE),VLOOKUP($A43,'K-Wallet'!$A$1:$M$5000,1,FALSE)),"NOT VALID")</f>
        <v>1708849455</v>
      </c>
      <c r="O43" t="str">
        <f>IFERROR(IFERROR(VLOOKUP($A43,'K-NETT'!$A$1:$AF$37898,11,FALSE),VLOOKUP($A43,'K-Wallet'!$A$1:$M$5000,0,FALSE)),"NOT VALID")</f>
        <v>CNE2010003781</v>
      </c>
      <c r="P43" t="str">
        <f>IFERROR(IFERROR(VLOOKUP($A43,'K-NETT'!$A$1:$AF$37898,14,FALSE),VLOOKUP($A43,'K-Wallet'!$A$1:$M$5000,8,FALSE)),"NOT VALID")</f>
        <v>IDJTBWA04448</v>
      </c>
      <c r="Q43" t="str">
        <f>IFERROR(IFERROR(VLOOKUP($A43,'K-NETT'!$A$1:$AF$37898,15,FALSE),VLOOKUP($A43,'K-Wallet'!$A$1:$M$5000,9,FALSE)),"NOT VALID")</f>
        <v>FEBRYANI</v>
      </c>
      <c r="R43">
        <f>IFERROR(IFERROR(VLOOKUP($A43,'K-NETT'!$A$1:$AF$37898,16,FALSE),VLOOKUP($A43,'K-Wallet'!$A$1:$M$5000,0,FALSE)),"NOT VALID")</f>
        <v>950000</v>
      </c>
      <c r="S43">
        <f>IFERROR(IFERROR(VLOOKUP($A43,'K-NETT'!$A$1:$AF$37898,17,FALSE),VLOOKUP($A43,'K-Wallet'!$A$1:$M$5000,0,FALSE)),"NOT VALID")</f>
        <v>6650</v>
      </c>
      <c r="T43">
        <f>IFERROR(IFERROR(VLOOKUP($A43,'K-NETT'!$A$1:$AF$37898,18,FALSE),VLOOKUP($A43,'K-Wallet'!$A$1:$M$5000,0,FALSE)),"NOT VALID")</f>
        <v>10000</v>
      </c>
      <c r="U43">
        <f>IFERROR(IFERROR(VLOOKUP($A43,'K-NETT'!$A$1:$AF$37898,19,FALSE),VLOOKUP($A43,'K-Wallet'!$A$1:$M$5000,0,FALSE)),"NOT VALID")</f>
        <v>0</v>
      </c>
      <c r="V43">
        <f>IFERROR(IFERROR(VLOOKUP($A43,'K-NETT'!$A$1:$AF$37898,20,FALSE),VLOOKUP($A43,'K-Wallet'!$A$1:$M$5000,0,FALSE)),"NOT VALID")</f>
        <v>0</v>
      </c>
      <c r="W43">
        <f>IFERROR(IFERROR(VLOOKUP($A43,'K-NETT'!$A$1:$AF$37898,22,FALSE),VLOOKUP($A43,'K-Wallet'!$A$1:$M$5000,0,FALSE)),"NOT VALID")</f>
        <v>0</v>
      </c>
      <c r="X43">
        <f>IFERROR(IFERROR(VLOOKUP($A43,'K-NETT'!$A$1:$AF$37898,23,FALSE),VLOOKUP($A43,'K-Wallet'!$A$1:$M$5000,0,FALSE)),"NOT VALID")</f>
        <v>0</v>
      </c>
      <c r="Y43">
        <f>IFERROR(IFERROR(VLOOKUP($A43,'K-NETT'!$A$1:$AF$37898,26,FALSE),VLOOKUP($A43,'K-Wallet'!$A$1:$M$5000,0,FALSE)),"NOT VALID")</f>
        <v>966650</v>
      </c>
      <c r="Z43">
        <f>IFERROR(IFERROR(VLOOKUP($A43,'K-NETT'!$A$1:$AF$37898,30,FALSE),VLOOKUP($A43,'K-Wallet'!$A$1:$M$5000,11,FALSE)),"NOT VALID")</f>
        <v>0</v>
      </c>
      <c r="AA43" s="31">
        <f t="shared" si="1"/>
        <v>0</v>
      </c>
    </row>
    <row r="44" spans="1:27" x14ac:dyDescent="0.25">
      <c r="A44" t="str">
        <f t="shared" si="0"/>
        <v>1651059477</v>
      </c>
      <c r="B44">
        <v>35</v>
      </c>
      <c r="C44">
        <v>1651059477</v>
      </c>
      <c r="D44" t="s">
        <v>42</v>
      </c>
      <c r="E44" t="s">
        <v>43</v>
      </c>
      <c r="F44">
        <v>491650</v>
      </c>
      <c r="G44" s="2">
        <v>44110</v>
      </c>
      <c r="H44" s="3">
        <v>0.38328703703703698</v>
      </c>
      <c r="I44" t="s">
        <v>44</v>
      </c>
      <c r="J44">
        <v>-81209069201</v>
      </c>
      <c r="K44" s="4" t="s">
        <v>101</v>
      </c>
      <c r="N44" t="str">
        <f>IFERROR(IFERROR(VLOOKUP($A44,'K-NETT'!$A$1:$AF$37898,1,FALSE),VLOOKUP($A44,'K-Wallet'!$A$1:$M$5000,1,FALSE)),"NOT VALID")</f>
        <v>1651059477</v>
      </c>
      <c r="O44" t="str">
        <f>IFERROR(IFERROR(VLOOKUP($A44,'K-NETT'!$A$1:$AF$37898,11,FALSE),VLOOKUP($A44,'K-Wallet'!$A$1:$M$5000,0,FALSE)),"NOT VALID")</f>
        <v>CNE2010003792</v>
      </c>
      <c r="P44" t="str">
        <f>IFERROR(IFERROR(VLOOKUP($A44,'K-NETT'!$A$1:$AF$37898,14,FALSE),VLOOKUP($A44,'K-Wallet'!$A$1:$M$5000,8,FALSE)),"NOT VALID")</f>
        <v>IDBNAEA10949</v>
      </c>
      <c r="Q44" t="str">
        <f>IFERROR(IFERROR(VLOOKUP($A44,'K-NETT'!$A$1:$AF$37898,15,FALSE),VLOOKUP($A44,'K-Wallet'!$A$1:$M$5000,9,FALSE)),"NOT VALID")</f>
        <v>DIAN SAVITRI</v>
      </c>
      <c r="R44">
        <f>IFERROR(IFERROR(VLOOKUP($A44,'K-NETT'!$A$1:$AF$37898,16,FALSE),VLOOKUP($A44,'K-Wallet'!$A$1:$M$5000,0,FALSE)),"NOT VALID")</f>
        <v>475000</v>
      </c>
      <c r="S44">
        <f>IFERROR(IFERROR(VLOOKUP($A44,'K-NETT'!$A$1:$AF$37898,17,FALSE),VLOOKUP($A44,'K-Wallet'!$A$1:$M$5000,0,FALSE)),"NOT VALID")</f>
        <v>6650</v>
      </c>
      <c r="T44">
        <f>IFERROR(IFERROR(VLOOKUP($A44,'K-NETT'!$A$1:$AF$37898,18,FALSE),VLOOKUP($A44,'K-Wallet'!$A$1:$M$5000,0,FALSE)),"NOT VALID")</f>
        <v>10000</v>
      </c>
      <c r="U44">
        <f>IFERROR(IFERROR(VLOOKUP($A44,'K-NETT'!$A$1:$AF$37898,19,FALSE),VLOOKUP($A44,'K-Wallet'!$A$1:$M$5000,0,FALSE)),"NOT VALID")</f>
        <v>0</v>
      </c>
      <c r="V44">
        <f>IFERROR(IFERROR(VLOOKUP($A44,'K-NETT'!$A$1:$AF$37898,20,FALSE),VLOOKUP($A44,'K-Wallet'!$A$1:$M$5000,0,FALSE)),"NOT VALID")</f>
        <v>0</v>
      </c>
      <c r="W44">
        <f>IFERROR(IFERROR(VLOOKUP($A44,'K-NETT'!$A$1:$AF$37898,22,FALSE),VLOOKUP($A44,'K-Wallet'!$A$1:$M$5000,0,FALSE)),"NOT VALID")</f>
        <v>0</v>
      </c>
      <c r="X44">
        <f>IFERROR(IFERROR(VLOOKUP($A44,'K-NETT'!$A$1:$AF$37898,23,FALSE),VLOOKUP($A44,'K-Wallet'!$A$1:$M$5000,0,FALSE)),"NOT VALID")</f>
        <v>0</v>
      </c>
      <c r="Y44">
        <f>IFERROR(IFERROR(VLOOKUP($A44,'K-NETT'!$A$1:$AF$37898,26,FALSE),VLOOKUP($A44,'K-Wallet'!$A$1:$M$5000,0,FALSE)),"NOT VALID")</f>
        <v>491650</v>
      </c>
      <c r="Z44">
        <f>IFERROR(IFERROR(VLOOKUP($A44,'K-NETT'!$A$1:$AF$37898,30,FALSE),VLOOKUP($A44,'K-Wallet'!$A$1:$M$5000,11,FALSE)),"NOT VALID")</f>
        <v>0</v>
      </c>
      <c r="AA44" s="31">
        <f t="shared" si="1"/>
        <v>0</v>
      </c>
    </row>
    <row r="45" spans="1:27" x14ac:dyDescent="0.25">
      <c r="A45" t="str">
        <f t="shared" si="0"/>
        <v>1852359551</v>
      </c>
      <c r="B45">
        <v>36</v>
      </c>
      <c r="C45">
        <v>1852359551</v>
      </c>
      <c r="D45" t="s">
        <v>42</v>
      </c>
      <c r="E45" t="s">
        <v>43</v>
      </c>
      <c r="F45">
        <v>966650</v>
      </c>
      <c r="G45" s="2">
        <v>44110</v>
      </c>
      <c r="H45" s="3">
        <v>0.41844907407407406</v>
      </c>
      <c r="I45" t="s">
        <v>44</v>
      </c>
      <c r="J45">
        <v>-81223204701</v>
      </c>
      <c r="K45" s="4" t="s">
        <v>101</v>
      </c>
      <c r="N45" t="str">
        <f>IFERROR(IFERROR(VLOOKUP($A45,'K-NETT'!$A$1:$AF$37898,1,FALSE),VLOOKUP($A45,'K-Wallet'!$A$1:$M$5000,1,FALSE)),"NOT VALID")</f>
        <v>1852359551</v>
      </c>
      <c r="O45" t="str">
        <f>IFERROR(IFERROR(VLOOKUP($A45,'K-NETT'!$A$1:$AF$37898,11,FALSE),VLOOKUP($A45,'K-Wallet'!$A$1:$M$5000,0,FALSE)),"NOT VALID")</f>
        <v>CNE2010003810</v>
      </c>
      <c r="P45" t="str">
        <f>IFERROR(IFERROR(VLOOKUP($A45,'K-NETT'!$A$1:$AF$37898,14,FALSE),VLOOKUP($A45,'K-Wallet'!$A$1:$M$5000,8,FALSE)),"NOT VALID")</f>
        <v>IDJTAXA06645</v>
      </c>
      <c r="Q45" t="str">
        <f>IFERROR(IFERROR(VLOOKUP($A45,'K-NETT'!$A$1:$AF$37898,15,FALSE),VLOOKUP($A45,'K-Wallet'!$A$1:$M$5000,9,FALSE)),"NOT VALID")</f>
        <v>MUGI UTAMI MUJIWANTI</v>
      </c>
      <c r="R45">
        <f>IFERROR(IFERROR(VLOOKUP($A45,'K-NETT'!$A$1:$AF$37898,16,FALSE),VLOOKUP($A45,'K-Wallet'!$A$1:$M$5000,0,FALSE)),"NOT VALID")</f>
        <v>950000</v>
      </c>
      <c r="S45">
        <f>IFERROR(IFERROR(VLOOKUP($A45,'K-NETT'!$A$1:$AF$37898,17,FALSE),VLOOKUP($A45,'K-Wallet'!$A$1:$M$5000,0,FALSE)),"NOT VALID")</f>
        <v>6650</v>
      </c>
      <c r="T45">
        <f>IFERROR(IFERROR(VLOOKUP($A45,'K-NETT'!$A$1:$AF$37898,18,FALSE),VLOOKUP($A45,'K-Wallet'!$A$1:$M$5000,0,FALSE)),"NOT VALID")</f>
        <v>10000</v>
      </c>
      <c r="U45">
        <f>IFERROR(IFERROR(VLOOKUP($A45,'K-NETT'!$A$1:$AF$37898,19,FALSE),VLOOKUP($A45,'K-Wallet'!$A$1:$M$5000,0,FALSE)),"NOT VALID")</f>
        <v>0</v>
      </c>
      <c r="V45">
        <f>IFERROR(IFERROR(VLOOKUP($A45,'K-NETT'!$A$1:$AF$37898,20,FALSE),VLOOKUP($A45,'K-Wallet'!$A$1:$M$5000,0,FALSE)),"NOT VALID")</f>
        <v>0</v>
      </c>
      <c r="W45">
        <f>IFERROR(IFERROR(VLOOKUP($A45,'K-NETT'!$A$1:$AF$37898,22,FALSE),VLOOKUP($A45,'K-Wallet'!$A$1:$M$5000,0,FALSE)),"NOT VALID")</f>
        <v>0</v>
      </c>
      <c r="X45">
        <f>IFERROR(IFERROR(VLOOKUP($A45,'K-NETT'!$A$1:$AF$37898,23,FALSE),VLOOKUP($A45,'K-Wallet'!$A$1:$M$5000,0,FALSE)),"NOT VALID")</f>
        <v>0</v>
      </c>
      <c r="Y45">
        <f>IFERROR(IFERROR(VLOOKUP($A45,'K-NETT'!$A$1:$AF$37898,26,FALSE),VLOOKUP($A45,'K-Wallet'!$A$1:$M$5000,0,FALSE)),"NOT VALID")</f>
        <v>966650</v>
      </c>
      <c r="Z45">
        <f>IFERROR(IFERROR(VLOOKUP($A45,'K-NETT'!$A$1:$AF$37898,30,FALSE),VLOOKUP($A45,'K-Wallet'!$A$1:$M$5000,11,FALSE)),"NOT VALID")</f>
        <v>0</v>
      </c>
      <c r="AA45" s="31">
        <f t="shared" si="1"/>
        <v>0</v>
      </c>
    </row>
    <row r="46" spans="1:27" x14ac:dyDescent="0.25">
      <c r="A46" t="str">
        <f t="shared" si="0"/>
        <v>118732544</v>
      </c>
      <c r="B46">
        <v>37</v>
      </c>
      <c r="C46">
        <v>118732544</v>
      </c>
      <c r="D46" t="s">
        <v>61</v>
      </c>
      <c r="E46" t="s">
        <v>43</v>
      </c>
      <c r="F46">
        <v>150000</v>
      </c>
      <c r="G46" s="2">
        <v>44110</v>
      </c>
      <c r="H46" s="3">
        <v>0.42627314814814815</v>
      </c>
      <c r="I46" t="s">
        <v>44</v>
      </c>
      <c r="J46">
        <v>-81226670901</v>
      </c>
      <c r="K46" s="4" t="s">
        <v>101</v>
      </c>
      <c r="N46" t="str">
        <f>IFERROR(IFERROR(VLOOKUP($A46,'K-NETT'!$A$1:$AF$37898,1,FALSE),VLOOKUP($A46,'K-Wallet'!$A$1:$M$5000,1,FALSE)),"NOT VALID")</f>
        <v>118732544</v>
      </c>
      <c r="O46" t="str">
        <f>IFERROR(IFERROR(VLOOKUP($A46,'K-NETT'!$A$1:$AF$37898,11,FALSE),VLOOKUP($A46,'K-Wallet'!$A$1:$M$5000,0,FALSE)),"NOT VALID")</f>
        <v>NOT VALID</v>
      </c>
      <c r="P46" t="str">
        <f>IFERROR(IFERROR(VLOOKUP($A46,'K-NETT'!$A$1:$AF$37898,14,FALSE),VLOOKUP($A46,'K-Wallet'!$A$1:$M$5000,8,FALSE)),"NOT VALID")</f>
        <v>IDYAID001758</v>
      </c>
      <c r="Q46" t="str">
        <f>IFERROR(IFERROR(VLOOKUP($A46,'K-NETT'!$A$1:$AF$37898,15,FALSE),VLOOKUP($A46,'K-Wallet'!$A$1:$M$5000,9,FALSE)),"NOT VALID")</f>
        <v>IDHAM CHALID IWANTORO</v>
      </c>
      <c r="R46" t="str">
        <f>IFERROR(IFERROR(VLOOKUP($A46,'K-NETT'!$A$1:$AF$37898,16,FALSE),VLOOKUP($A46,'K-Wallet'!$A$1:$M$5000,0,FALSE)),"NOT VALID")</f>
        <v>NOT VALID</v>
      </c>
      <c r="S46" t="str">
        <f>IFERROR(IFERROR(VLOOKUP($A46,'K-NETT'!$A$1:$AF$37898,17,FALSE),VLOOKUP($A46,'K-Wallet'!$A$1:$M$5000,0,FALSE)),"NOT VALID")</f>
        <v>NOT VALID</v>
      </c>
      <c r="T46" t="str">
        <f>IFERROR(IFERROR(VLOOKUP($A46,'K-NETT'!$A$1:$AF$37898,18,FALSE),VLOOKUP($A46,'K-Wallet'!$A$1:$M$5000,0,FALSE)),"NOT VALID")</f>
        <v>NOT VALID</v>
      </c>
      <c r="U46" t="str">
        <f>IFERROR(IFERROR(VLOOKUP($A46,'K-NETT'!$A$1:$AF$37898,19,FALSE),VLOOKUP($A46,'K-Wallet'!$A$1:$M$5000,0,FALSE)),"NOT VALID")</f>
        <v>NOT VALID</v>
      </c>
      <c r="V46" t="str">
        <f>IFERROR(IFERROR(VLOOKUP($A46,'K-NETT'!$A$1:$AF$37898,20,FALSE),VLOOKUP($A46,'K-Wallet'!$A$1:$M$5000,0,FALSE)),"NOT VALID")</f>
        <v>NOT VALID</v>
      </c>
      <c r="W46" t="str">
        <f>IFERROR(IFERROR(VLOOKUP($A46,'K-NETT'!$A$1:$AF$37898,22,FALSE),VLOOKUP($A46,'K-Wallet'!$A$1:$M$5000,0,FALSE)),"NOT VALID")</f>
        <v>NOT VALID</v>
      </c>
      <c r="X46" t="str">
        <f>IFERROR(IFERROR(VLOOKUP($A46,'K-NETT'!$A$1:$AF$37898,23,FALSE),VLOOKUP($A46,'K-Wallet'!$A$1:$M$5000,0,FALSE)),"NOT VALID")</f>
        <v>NOT VALID</v>
      </c>
      <c r="Y46" t="str">
        <f>IFERROR(IFERROR(VLOOKUP($A46,'K-NETT'!$A$1:$AF$37898,26,FALSE),VLOOKUP($A46,'K-Wallet'!$A$1:$M$5000,0,FALSE)),"NOT VALID")</f>
        <v>NOT VALID</v>
      </c>
      <c r="Z46" t="str">
        <f>IFERROR(IFERROR(VLOOKUP($A46,'K-NETT'!$A$1:$AF$37898,30,FALSE),VLOOKUP($A46,'K-Wallet'!$A$1:$M$5000,11,FALSE)),"NOT VALID")</f>
        <v xml:space="preserve"> TOP UP K-WALLET</v>
      </c>
      <c r="AA46" s="31" t="e">
        <f t="shared" si="1"/>
        <v>#VALUE!</v>
      </c>
    </row>
    <row r="47" spans="1:27" x14ac:dyDescent="0.25">
      <c r="A47" t="str">
        <f t="shared" si="0"/>
        <v>1627559934</v>
      </c>
      <c r="B47">
        <v>38</v>
      </c>
      <c r="C47">
        <v>1627559934</v>
      </c>
      <c r="D47" t="s">
        <v>42</v>
      </c>
      <c r="E47" t="s">
        <v>43</v>
      </c>
      <c r="F47">
        <v>642650</v>
      </c>
      <c r="G47" s="2">
        <v>44110</v>
      </c>
      <c r="H47" s="3">
        <v>0.45123842592592589</v>
      </c>
      <c r="I47" t="s">
        <v>44</v>
      </c>
      <c r="J47">
        <v>-81238205101</v>
      </c>
      <c r="K47" s="4" t="s">
        <v>101</v>
      </c>
      <c r="N47" t="str">
        <f>IFERROR(IFERROR(VLOOKUP($A47,'K-NETT'!$A$1:$AF$37898,1,FALSE),VLOOKUP($A47,'K-Wallet'!$A$1:$M$5000,1,FALSE)),"NOT VALID")</f>
        <v>1627559934</v>
      </c>
      <c r="O47" t="str">
        <f>IFERROR(IFERROR(VLOOKUP($A47,'K-NETT'!$A$1:$AF$37898,11,FALSE),VLOOKUP($A47,'K-Wallet'!$A$1:$M$5000,0,FALSE)),"NOT VALID")</f>
        <v>CNE2010003822</v>
      </c>
      <c r="P47" t="str">
        <f>IFERROR(IFERROR(VLOOKUP($A47,'K-NETT'!$A$1:$AF$37898,14,FALSE),VLOOKUP($A47,'K-Wallet'!$A$1:$M$5000,8,FALSE)),"NOT VALID")</f>
        <v>EID258121</v>
      </c>
      <c r="Q47" t="str">
        <f>IFERROR(IFERROR(VLOOKUP($A47,'K-NETT'!$A$1:$AF$37898,15,FALSE),VLOOKUP($A47,'K-Wallet'!$A$1:$M$5000,9,FALSE)),"NOT VALID")</f>
        <v>SYAHRIL SAIFUL</v>
      </c>
      <c r="R47">
        <f>IFERROR(IFERROR(VLOOKUP($A47,'K-NETT'!$A$1:$AF$37898,16,FALSE),VLOOKUP($A47,'K-Wallet'!$A$1:$M$5000,0,FALSE)),"NOT VALID")</f>
        <v>620000</v>
      </c>
      <c r="S47">
        <f>IFERROR(IFERROR(VLOOKUP($A47,'K-NETT'!$A$1:$AF$37898,17,FALSE),VLOOKUP($A47,'K-Wallet'!$A$1:$M$5000,0,FALSE)),"NOT VALID")</f>
        <v>6650</v>
      </c>
      <c r="T47">
        <f>IFERROR(IFERROR(VLOOKUP($A47,'K-NETT'!$A$1:$AF$37898,18,FALSE),VLOOKUP($A47,'K-Wallet'!$A$1:$M$5000,0,FALSE)),"NOT VALID")</f>
        <v>16000</v>
      </c>
      <c r="U47">
        <f>IFERROR(IFERROR(VLOOKUP($A47,'K-NETT'!$A$1:$AF$37898,19,FALSE),VLOOKUP($A47,'K-Wallet'!$A$1:$M$5000,0,FALSE)),"NOT VALID")</f>
        <v>0</v>
      </c>
      <c r="V47">
        <f>IFERROR(IFERROR(VLOOKUP($A47,'K-NETT'!$A$1:$AF$37898,20,FALSE),VLOOKUP($A47,'K-Wallet'!$A$1:$M$5000,0,FALSE)),"NOT VALID")</f>
        <v>0</v>
      </c>
      <c r="W47">
        <f>IFERROR(IFERROR(VLOOKUP($A47,'K-NETT'!$A$1:$AF$37898,22,FALSE),VLOOKUP($A47,'K-Wallet'!$A$1:$M$5000,0,FALSE)),"NOT VALID")</f>
        <v>0</v>
      </c>
      <c r="X47">
        <f>IFERROR(IFERROR(VLOOKUP($A47,'K-NETT'!$A$1:$AF$37898,23,FALSE),VLOOKUP($A47,'K-Wallet'!$A$1:$M$5000,0,FALSE)),"NOT VALID")</f>
        <v>0</v>
      </c>
      <c r="Y47">
        <f>IFERROR(IFERROR(VLOOKUP($A47,'K-NETT'!$A$1:$AF$37898,26,FALSE),VLOOKUP($A47,'K-Wallet'!$A$1:$M$5000,0,FALSE)),"NOT VALID")</f>
        <v>642650</v>
      </c>
      <c r="Z47">
        <f>IFERROR(IFERROR(VLOOKUP($A47,'K-NETT'!$A$1:$AF$37898,30,FALSE),VLOOKUP($A47,'K-Wallet'!$A$1:$M$5000,11,FALSE)),"NOT VALID")</f>
        <v>0</v>
      </c>
      <c r="AA47" s="31">
        <f t="shared" si="1"/>
        <v>0</v>
      </c>
    </row>
    <row r="48" spans="1:27" x14ac:dyDescent="0.25">
      <c r="A48" t="str">
        <f t="shared" si="0"/>
        <v>1220659388</v>
      </c>
      <c r="B48">
        <v>39</v>
      </c>
      <c r="C48">
        <v>1220659388</v>
      </c>
      <c r="D48" t="s">
        <v>42</v>
      </c>
      <c r="E48" t="s">
        <v>43</v>
      </c>
      <c r="F48">
        <v>294650</v>
      </c>
      <c r="G48" s="2">
        <v>44110</v>
      </c>
      <c r="H48" s="3">
        <v>0.45208333333333334</v>
      </c>
      <c r="I48" t="s">
        <v>44</v>
      </c>
      <c r="J48">
        <v>-81238587301</v>
      </c>
      <c r="K48" s="4" t="s">
        <v>101</v>
      </c>
      <c r="N48" t="str">
        <f>IFERROR(IFERROR(VLOOKUP($A48,'K-NETT'!$A$1:$AF$37898,1,FALSE),VLOOKUP($A48,'K-Wallet'!$A$1:$M$5000,1,FALSE)),"NOT VALID")</f>
        <v>1220659388</v>
      </c>
      <c r="O48" t="str">
        <f>IFERROR(IFERROR(VLOOKUP($A48,'K-NETT'!$A$1:$AF$37898,11,FALSE),VLOOKUP($A48,'K-Wallet'!$A$1:$M$5000,0,FALSE)),"NOT VALID")</f>
        <v>CNE2010003823</v>
      </c>
      <c r="P48" t="str">
        <f>IFERROR(IFERROR(VLOOKUP($A48,'K-NETT'!$A$1:$AF$37898,14,FALSE),VLOOKUP($A48,'K-Wallet'!$A$1:$M$5000,8,FALSE)),"NOT VALID")</f>
        <v>EID007658</v>
      </c>
      <c r="Q48" t="str">
        <f>IFERROR(IFERROR(VLOOKUP($A48,'K-NETT'!$A$1:$AF$37898,15,FALSE),VLOOKUP($A48,'K-Wallet'!$A$1:$M$5000,9,FALSE)),"NOT VALID")</f>
        <v>AHMAD NURSAM</v>
      </c>
      <c r="R48">
        <f>IFERROR(IFERROR(VLOOKUP($A48,'K-NETT'!$A$1:$AF$37898,16,FALSE),VLOOKUP($A48,'K-Wallet'!$A$1:$M$5000,0,FALSE)),"NOT VALID")</f>
        <v>270000</v>
      </c>
      <c r="S48">
        <f>IFERROR(IFERROR(VLOOKUP($A48,'K-NETT'!$A$1:$AF$37898,17,FALSE),VLOOKUP($A48,'K-Wallet'!$A$1:$M$5000,0,FALSE)),"NOT VALID")</f>
        <v>6650</v>
      </c>
      <c r="T48">
        <f>IFERROR(IFERROR(VLOOKUP($A48,'K-NETT'!$A$1:$AF$37898,18,FALSE),VLOOKUP($A48,'K-Wallet'!$A$1:$M$5000,0,FALSE)),"NOT VALID")</f>
        <v>18000</v>
      </c>
      <c r="U48">
        <f>IFERROR(IFERROR(VLOOKUP($A48,'K-NETT'!$A$1:$AF$37898,19,FALSE),VLOOKUP($A48,'K-Wallet'!$A$1:$M$5000,0,FALSE)),"NOT VALID")</f>
        <v>0</v>
      </c>
      <c r="V48">
        <f>IFERROR(IFERROR(VLOOKUP($A48,'K-NETT'!$A$1:$AF$37898,20,FALSE),VLOOKUP($A48,'K-Wallet'!$A$1:$M$5000,0,FALSE)),"NOT VALID")</f>
        <v>0</v>
      </c>
      <c r="W48">
        <f>IFERROR(IFERROR(VLOOKUP($A48,'K-NETT'!$A$1:$AF$37898,22,FALSE),VLOOKUP($A48,'K-Wallet'!$A$1:$M$5000,0,FALSE)),"NOT VALID")</f>
        <v>0</v>
      </c>
      <c r="X48">
        <f>IFERROR(IFERROR(VLOOKUP($A48,'K-NETT'!$A$1:$AF$37898,23,FALSE),VLOOKUP($A48,'K-Wallet'!$A$1:$M$5000,0,FALSE)),"NOT VALID")</f>
        <v>0</v>
      </c>
      <c r="Y48">
        <f>IFERROR(IFERROR(VLOOKUP($A48,'K-NETT'!$A$1:$AF$37898,26,FALSE),VLOOKUP($A48,'K-Wallet'!$A$1:$M$5000,0,FALSE)),"NOT VALID")</f>
        <v>294650</v>
      </c>
      <c r="Z48">
        <f>IFERROR(IFERROR(VLOOKUP($A48,'K-NETT'!$A$1:$AF$37898,30,FALSE),VLOOKUP($A48,'K-Wallet'!$A$1:$M$5000,11,FALSE)),"NOT VALID")</f>
        <v>0</v>
      </c>
      <c r="AA48" s="31">
        <f t="shared" si="1"/>
        <v>0</v>
      </c>
    </row>
    <row r="49" spans="1:27" x14ac:dyDescent="0.25">
      <c r="A49" t="str">
        <f t="shared" si="0"/>
        <v>1483659746</v>
      </c>
      <c r="B49">
        <v>40</v>
      </c>
      <c r="C49">
        <v>1483659746</v>
      </c>
      <c r="D49" t="s">
        <v>42</v>
      </c>
      <c r="E49" t="s">
        <v>43</v>
      </c>
      <c r="F49">
        <v>518650</v>
      </c>
      <c r="G49" s="2">
        <v>44110</v>
      </c>
      <c r="H49" s="3">
        <v>0.45430555555555557</v>
      </c>
      <c r="I49" t="s">
        <v>44</v>
      </c>
      <c r="J49">
        <v>-81239706801</v>
      </c>
      <c r="K49" s="4" t="s">
        <v>101</v>
      </c>
      <c r="N49" t="str">
        <f>IFERROR(IFERROR(VLOOKUP($A49,'K-NETT'!$A$1:$AF$37898,1,FALSE),VLOOKUP($A49,'K-Wallet'!$A$1:$M$5000,1,FALSE)),"NOT VALID")</f>
        <v>1483659746</v>
      </c>
      <c r="O49" t="str">
        <f>IFERROR(IFERROR(VLOOKUP($A49,'K-NETT'!$A$1:$AF$37898,11,FALSE),VLOOKUP($A49,'K-Wallet'!$A$1:$M$5000,0,FALSE)),"NOT VALID")</f>
        <v>CNE2010003824</v>
      </c>
      <c r="P49" t="str">
        <f>IFERROR(IFERROR(VLOOKUP($A49,'K-NETT'!$A$1:$AF$37898,14,FALSE),VLOOKUP($A49,'K-Wallet'!$A$1:$M$5000,8,FALSE)),"NOT VALID")</f>
        <v>IDJTYCA00552</v>
      </c>
      <c r="Q49" t="str">
        <f>IFERROR(IFERROR(VLOOKUP($A49,'K-NETT'!$A$1:$AF$37898,15,FALSE),VLOOKUP($A49,'K-Wallet'!$A$1:$M$5000,9,FALSE)),"NOT VALID")</f>
        <v>BAY MUSLIHAT</v>
      </c>
      <c r="R49">
        <f>IFERROR(IFERROR(VLOOKUP($A49,'K-NETT'!$A$1:$AF$37898,16,FALSE),VLOOKUP($A49,'K-Wallet'!$A$1:$M$5000,0,FALSE)),"NOT VALID")</f>
        <v>474000</v>
      </c>
      <c r="S49">
        <f>IFERROR(IFERROR(VLOOKUP($A49,'K-NETT'!$A$1:$AF$37898,17,FALSE),VLOOKUP($A49,'K-Wallet'!$A$1:$M$5000,0,FALSE)),"NOT VALID")</f>
        <v>6650</v>
      </c>
      <c r="T49">
        <f>IFERROR(IFERROR(VLOOKUP($A49,'K-NETT'!$A$1:$AF$37898,18,FALSE),VLOOKUP($A49,'K-Wallet'!$A$1:$M$5000,0,FALSE)),"NOT VALID")</f>
        <v>38000</v>
      </c>
      <c r="U49">
        <f>IFERROR(IFERROR(VLOOKUP($A49,'K-NETT'!$A$1:$AF$37898,19,FALSE),VLOOKUP($A49,'K-Wallet'!$A$1:$M$5000,0,FALSE)),"NOT VALID")</f>
        <v>0</v>
      </c>
      <c r="V49">
        <f>IFERROR(IFERROR(VLOOKUP($A49,'K-NETT'!$A$1:$AF$37898,20,FALSE),VLOOKUP($A49,'K-Wallet'!$A$1:$M$5000,0,FALSE)),"NOT VALID")</f>
        <v>0</v>
      </c>
      <c r="W49">
        <f>IFERROR(IFERROR(VLOOKUP($A49,'K-NETT'!$A$1:$AF$37898,22,FALSE),VLOOKUP($A49,'K-Wallet'!$A$1:$M$5000,0,FALSE)),"NOT VALID")</f>
        <v>0</v>
      </c>
      <c r="X49">
        <f>IFERROR(IFERROR(VLOOKUP($A49,'K-NETT'!$A$1:$AF$37898,23,FALSE),VLOOKUP($A49,'K-Wallet'!$A$1:$M$5000,0,FALSE)),"NOT VALID")</f>
        <v>0</v>
      </c>
      <c r="Y49">
        <f>IFERROR(IFERROR(VLOOKUP($A49,'K-NETT'!$A$1:$AF$37898,26,FALSE),VLOOKUP($A49,'K-Wallet'!$A$1:$M$5000,0,FALSE)),"NOT VALID")</f>
        <v>518650</v>
      </c>
      <c r="Z49">
        <f>IFERROR(IFERROR(VLOOKUP($A49,'K-NETT'!$A$1:$AF$37898,30,FALSE),VLOOKUP($A49,'K-Wallet'!$A$1:$M$5000,11,FALSE)),"NOT VALID")</f>
        <v>0</v>
      </c>
      <c r="AA49" s="31">
        <f t="shared" si="1"/>
        <v>0</v>
      </c>
    </row>
    <row r="50" spans="1:27" x14ac:dyDescent="0.25">
      <c r="A50" t="str">
        <f t="shared" si="0"/>
        <v>1173759307</v>
      </c>
      <c r="B50">
        <v>41</v>
      </c>
      <c r="C50">
        <v>1173759307</v>
      </c>
      <c r="D50" t="s">
        <v>42</v>
      </c>
      <c r="E50" t="s">
        <v>43</v>
      </c>
      <c r="F50">
        <v>487650</v>
      </c>
      <c r="G50" s="2">
        <v>44110</v>
      </c>
      <c r="H50" s="3">
        <v>0.46601851851851855</v>
      </c>
      <c r="I50" t="s">
        <v>44</v>
      </c>
      <c r="J50">
        <v>-81245314901</v>
      </c>
      <c r="K50" s="4" t="s">
        <v>101</v>
      </c>
      <c r="N50" t="str">
        <f>IFERROR(IFERROR(VLOOKUP($A50,'K-NETT'!$A$1:$AF$37898,1,FALSE),VLOOKUP($A50,'K-Wallet'!$A$1:$M$5000,1,FALSE)),"NOT VALID")</f>
        <v>1173759307</v>
      </c>
      <c r="O50" t="str">
        <f>IFERROR(IFERROR(VLOOKUP($A50,'K-NETT'!$A$1:$AF$37898,11,FALSE),VLOOKUP($A50,'K-Wallet'!$A$1:$M$5000,0,FALSE)),"NOT VALID")</f>
        <v>CNE2010003830</v>
      </c>
      <c r="P50" t="str">
        <f>IFERROR(IFERROR(VLOOKUP($A50,'K-NETT'!$A$1:$AF$37898,14,FALSE),VLOOKUP($A50,'K-Wallet'!$A$1:$M$5000,8,FALSE)),"NOT VALID")</f>
        <v>IDPABLA05912</v>
      </c>
      <c r="Q50" t="str">
        <f>IFERROR(IFERROR(VLOOKUP($A50,'K-NETT'!$A$1:$AF$37898,15,FALSE),VLOOKUP($A50,'K-Wallet'!$A$1:$M$5000,9,FALSE)),"NOT VALID")</f>
        <v>NUR HIDAYATI</v>
      </c>
      <c r="R50">
        <f>IFERROR(IFERROR(VLOOKUP($A50,'K-NETT'!$A$1:$AF$37898,16,FALSE),VLOOKUP($A50,'K-Wallet'!$A$1:$M$5000,0,FALSE)),"NOT VALID")</f>
        <v>474000</v>
      </c>
      <c r="S50">
        <f>IFERROR(IFERROR(VLOOKUP($A50,'K-NETT'!$A$1:$AF$37898,17,FALSE),VLOOKUP($A50,'K-Wallet'!$A$1:$M$5000,0,FALSE)),"NOT VALID")</f>
        <v>6650</v>
      </c>
      <c r="T50">
        <f>IFERROR(IFERROR(VLOOKUP($A50,'K-NETT'!$A$1:$AF$37898,18,FALSE),VLOOKUP($A50,'K-Wallet'!$A$1:$M$5000,0,FALSE)),"NOT VALID")</f>
        <v>7000</v>
      </c>
      <c r="U50">
        <f>IFERROR(IFERROR(VLOOKUP($A50,'K-NETT'!$A$1:$AF$37898,19,FALSE),VLOOKUP($A50,'K-Wallet'!$A$1:$M$5000,0,FALSE)),"NOT VALID")</f>
        <v>0</v>
      </c>
      <c r="V50">
        <f>IFERROR(IFERROR(VLOOKUP($A50,'K-NETT'!$A$1:$AF$37898,20,FALSE),VLOOKUP($A50,'K-Wallet'!$A$1:$M$5000,0,FALSE)),"NOT VALID")</f>
        <v>0</v>
      </c>
      <c r="W50">
        <f>IFERROR(IFERROR(VLOOKUP($A50,'K-NETT'!$A$1:$AF$37898,22,FALSE),VLOOKUP($A50,'K-Wallet'!$A$1:$M$5000,0,FALSE)),"NOT VALID")</f>
        <v>0</v>
      </c>
      <c r="X50">
        <f>IFERROR(IFERROR(VLOOKUP($A50,'K-NETT'!$A$1:$AF$37898,23,FALSE),VLOOKUP($A50,'K-Wallet'!$A$1:$M$5000,0,FALSE)),"NOT VALID")</f>
        <v>0</v>
      </c>
      <c r="Y50">
        <f>IFERROR(IFERROR(VLOOKUP($A50,'K-NETT'!$A$1:$AF$37898,26,FALSE),VLOOKUP($A50,'K-Wallet'!$A$1:$M$5000,0,FALSE)),"NOT VALID")</f>
        <v>487650</v>
      </c>
      <c r="Z50">
        <f>IFERROR(IFERROR(VLOOKUP($A50,'K-NETT'!$A$1:$AF$37898,30,FALSE),VLOOKUP($A50,'K-Wallet'!$A$1:$M$5000,11,FALSE)),"NOT VALID")</f>
        <v>0</v>
      </c>
      <c r="AA50" s="31">
        <f t="shared" si="1"/>
        <v>0</v>
      </c>
    </row>
    <row r="51" spans="1:27" x14ac:dyDescent="0.25">
      <c r="A51" t="str">
        <f t="shared" si="0"/>
        <v>1870959919</v>
      </c>
      <c r="B51">
        <v>42</v>
      </c>
      <c r="C51">
        <v>1870959919</v>
      </c>
      <c r="D51" t="s">
        <v>42</v>
      </c>
      <c r="E51" t="s">
        <v>43</v>
      </c>
      <c r="F51">
        <v>800650</v>
      </c>
      <c r="G51" s="2">
        <v>44110</v>
      </c>
      <c r="H51" s="3">
        <v>0.48534722222222221</v>
      </c>
      <c r="I51" t="s">
        <v>44</v>
      </c>
      <c r="J51">
        <v>-81255063301</v>
      </c>
      <c r="K51" s="4" t="s">
        <v>101</v>
      </c>
      <c r="N51" t="str">
        <f>IFERROR(IFERROR(VLOOKUP($A51,'K-NETT'!$A$1:$AF$37898,1,FALSE),VLOOKUP($A51,'K-Wallet'!$A$1:$M$5000,1,FALSE)),"NOT VALID")</f>
        <v>1870959919</v>
      </c>
      <c r="O51" t="str">
        <f>IFERROR(IFERROR(VLOOKUP($A51,'K-NETT'!$A$1:$AF$37898,11,FALSE),VLOOKUP($A51,'K-Wallet'!$A$1:$M$5000,0,FALSE)),"NOT VALID")</f>
        <v>CNE2010003838</v>
      </c>
      <c r="P51" t="str">
        <f>IFERROR(IFERROR(VLOOKUP($A51,'K-NETT'!$A$1:$AF$37898,14,FALSE),VLOOKUP($A51,'K-Wallet'!$A$1:$M$5000,8,FALSE)),"NOT VALID")</f>
        <v>IDSPAAA18066</v>
      </c>
      <c r="Q51" t="str">
        <f>IFERROR(IFERROR(VLOOKUP($A51,'K-NETT'!$A$1:$AF$37898,15,FALSE),VLOOKUP($A51,'K-Wallet'!$A$1:$M$5000,9,FALSE)),"NOT VALID")</f>
        <v>ASHAR</v>
      </c>
      <c r="R51">
        <f>IFERROR(IFERROR(VLOOKUP($A51,'K-NETT'!$A$1:$AF$37898,16,FALSE),VLOOKUP($A51,'K-Wallet'!$A$1:$M$5000,0,FALSE)),"NOT VALID")</f>
        <v>707000</v>
      </c>
      <c r="S51">
        <f>IFERROR(IFERROR(VLOOKUP($A51,'K-NETT'!$A$1:$AF$37898,17,FALSE),VLOOKUP($A51,'K-Wallet'!$A$1:$M$5000,0,FALSE)),"NOT VALID")</f>
        <v>6650</v>
      </c>
      <c r="T51">
        <f>IFERROR(IFERROR(VLOOKUP($A51,'K-NETT'!$A$1:$AF$37898,18,FALSE),VLOOKUP($A51,'K-Wallet'!$A$1:$M$5000,0,FALSE)),"NOT VALID")</f>
        <v>87000</v>
      </c>
      <c r="U51">
        <f>IFERROR(IFERROR(VLOOKUP($A51,'K-NETT'!$A$1:$AF$37898,19,FALSE),VLOOKUP($A51,'K-Wallet'!$A$1:$M$5000,0,FALSE)),"NOT VALID")</f>
        <v>0</v>
      </c>
      <c r="V51">
        <f>IFERROR(IFERROR(VLOOKUP($A51,'K-NETT'!$A$1:$AF$37898,20,FALSE),VLOOKUP($A51,'K-Wallet'!$A$1:$M$5000,0,FALSE)),"NOT VALID")</f>
        <v>0</v>
      </c>
      <c r="W51">
        <f>IFERROR(IFERROR(VLOOKUP($A51,'K-NETT'!$A$1:$AF$37898,22,FALSE),VLOOKUP($A51,'K-Wallet'!$A$1:$M$5000,0,FALSE)),"NOT VALID")</f>
        <v>0</v>
      </c>
      <c r="X51">
        <f>IFERROR(IFERROR(VLOOKUP($A51,'K-NETT'!$A$1:$AF$37898,23,FALSE),VLOOKUP($A51,'K-Wallet'!$A$1:$M$5000,0,FALSE)),"NOT VALID")</f>
        <v>0</v>
      </c>
      <c r="Y51">
        <f>IFERROR(IFERROR(VLOOKUP($A51,'K-NETT'!$A$1:$AF$37898,26,FALSE),VLOOKUP($A51,'K-Wallet'!$A$1:$M$5000,0,FALSE)),"NOT VALID")</f>
        <v>800650</v>
      </c>
      <c r="Z51">
        <f>IFERROR(IFERROR(VLOOKUP($A51,'K-NETT'!$A$1:$AF$37898,30,FALSE),VLOOKUP($A51,'K-Wallet'!$A$1:$M$5000,11,FALSE)),"NOT VALID")</f>
        <v>0</v>
      </c>
      <c r="AA51" s="31">
        <f t="shared" si="1"/>
        <v>0</v>
      </c>
    </row>
    <row r="52" spans="1:27" x14ac:dyDescent="0.25">
      <c r="A52" t="str">
        <f t="shared" si="0"/>
        <v>1824859136</v>
      </c>
      <c r="B52">
        <v>43</v>
      </c>
      <c r="C52">
        <v>1824859136</v>
      </c>
      <c r="D52" t="s">
        <v>42</v>
      </c>
      <c r="E52" t="s">
        <v>43</v>
      </c>
      <c r="F52">
        <v>488650</v>
      </c>
      <c r="G52" s="2">
        <v>44110</v>
      </c>
      <c r="H52" s="3">
        <v>0.48989583333333336</v>
      </c>
      <c r="I52" t="s">
        <v>17149</v>
      </c>
      <c r="J52">
        <v>-81257198001</v>
      </c>
      <c r="K52" s="4" t="s">
        <v>101</v>
      </c>
      <c r="N52" t="str">
        <f>IFERROR(IFERROR(VLOOKUP($A52,'K-NETT'!$A$1:$AF$37898,1,FALSE),VLOOKUP($A52,'K-Wallet'!$A$1:$M$5000,1,FALSE)),"NOT VALID")</f>
        <v>1824859136</v>
      </c>
      <c r="O52" t="str">
        <f>IFERROR(IFERROR(VLOOKUP($A52,'K-NETT'!$A$1:$AF$37898,11,FALSE),VLOOKUP($A52,'K-Wallet'!$A$1:$M$5000,0,FALSE)),"NOT VALID")</f>
        <v>CNE2010003842</v>
      </c>
      <c r="P52" t="str">
        <f>IFERROR(IFERROR(VLOOKUP($A52,'K-NETT'!$A$1:$AF$37898,14,FALSE),VLOOKUP($A52,'K-Wallet'!$A$1:$M$5000,8,FALSE)),"NOT VALID")</f>
        <v>IDSPAAB43514</v>
      </c>
      <c r="Q52" t="str">
        <f>IFERROR(IFERROR(VLOOKUP($A52,'K-NETT'!$A$1:$AF$37898,15,FALSE),VLOOKUP($A52,'K-Wallet'!$A$1:$M$5000,9,FALSE)),"NOT VALID")</f>
        <v>WENI SURYANI</v>
      </c>
      <c r="R52">
        <f>IFERROR(IFERROR(VLOOKUP($A52,'K-NETT'!$A$1:$AF$37898,16,FALSE),VLOOKUP($A52,'K-Wallet'!$A$1:$M$5000,0,FALSE)),"NOT VALID")</f>
        <v>474000</v>
      </c>
      <c r="S52">
        <f>IFERROR(IFERROR(VLOOKUP($A52,'K-NETT'!$A$1:$AF$37898,17,FALSE),VLOOKUP($A52,'K-Wallet'!$A$1:$M$5000,0,FALSE)),"NOT VALID")</f>
        <v>6650</v>
      </c>
      <c r="T52">
        <f>IFERROR(IFERROR(VLOOKUP($A52,'K-NETT'!$A$1:$AF$37898,18,FALSE),VLOOKUP($A52,'K-Wallet'!$A$1:$M$5000,0,FALSE)),"NOT VALID")</f>
        <v>8000</v>
      </c>
      <c r="U52">
        <f>IFERROR(IFERROR(VLOOKUP($A52,'K-NETT'!$A$1:$AF$37898,19,FALSE),VLOOKUP($A52,'K-Wallet'!$A$1:$M$5000,0,FALSE)),"NOT VALID")</f>
        <v>0</v>
      </c>
      <c r="V52">
        <f>IFERROR(IFERROR(VLOOKUP($A52,'K-NETT'!$A$1:$AF$37898,20,FALSE),VLOOKUP($A52,'K-Wallet'!$A$1:$M$5000,0,FALSE)),"NOT VALID")</f>
        <v>0</v>
      </c>
      <c r="W52">
        <f>IFERROR(IFERROR(VLOOKUP($A52,'K-NETT'!$A$1:$AF$37898,22,FALSE),VLOOKUP($A52,'K-Wallet'!$A$1:$M$5000,0,FALSE)),"NOT VALID")</f>
        <v>0</v>
      </c>
      <c r="X52">
        <f>IFERROR(IFERROR(VLOOKUP($A52,'K-NETT'!$A$1:$AF$37898,23,FALSE),VLOOKUP($A52,'K-Wallet'!$A$1:$M$5000,0,FALSE)),"NOT VALID")</f>
        <v>0</v>
      </c>
      <c r="Y52">
        <f>IFERROR(IFERROR(VLOOKUP($A52,'K-NETT'!$A$1:$AF$37898,26,FALSE),VLOOKUP($A52,'K-Wallet'!$A$1:$M$5000,0,FALSE)),"NOT VALID")</f>
        <v>488650</v>
      </c>
      <c r="Z52">
        <f>IFERROR(IFERROR(VLOOKUP($A52,'K-NETT'!$A$1:$AF$37898,30,FALSE),VLOOKUP($A52,'K-Wallet'!$A$1:$M$5000,11,FALSE)),"NOT VALID")</f>
        <v>0</v>
      </c>
      <c r="AA52" s="31">
        <f t="shared" si="1"/>
        <v>0</v>
      </c>
    </row>
    <row r="53" spans="1:27" x14ac:dyDescent="0.25">
      <c r="A53" t="str">
        <f t="shared" si="0"/>
        <v>1513859306</v>
      </c>
      <c r="B53">
        <v>44</v>
      </c>
      <c r="C53">
        <v>1513859306</v>
      </c>
      <c r="D53" t="s">
        <v>42</v>
      </c>
      <c r="E53" t="s">
        <v>43</v>
      </c>
      <c r="F53">
        <v>275650</v>
      </c>
      <c r="G53" s="2">
        <v>44110</v>
      </c>
      <c r="H53" s="3">
        <v>0.4921875</v>
      </c>
      <c r="I53" t="s">
        <v>1154</v>
      </c>
      <c r="J53">
        <v>-81258514301</v>
      </c>
      <c r="K53" s="4" t="s">
        <v>101</v>
      </c>
      <c r="N53" t="str">
        <f>IFERROR(IFERROR(VLOOKUP($A53,'K-NETT'!$A$1:$AF$37898,1,FALSE),VLOOKUP($A53,'K-Wallet'!$A$1:$M$5000,1,FALSE)),"NOT VALID")</f>
        <v>1513859306</v>
      </c>
      <c r="O53" t="str">
        <f>IFERROR(IFERROR(VLOOKUP($A53,'K-NETT'!$A$1:$AF$37898,11,FALSE),VLOOKUP($A53,'K-Wallet'!$A$1:$M$5000,0,FALSE)),"NOT VALID")</f>
        <v>CNE2010003846</v>
      </c>
      <c r="P53" t="str">
        <f>IFERROR(IFERROR(VLOOKUP($A53,'K-NETT'!$A$1:$AF$37898,14,FALSE),VLOOKUP($A53,'K-Wallet'!$A$1:$M$5000,8,FALSE)),"NOT VALID")</f>
        <v>IDJRBEA08427</v>
      </c>
      <c r="Q53" t="str">
        <f>IFERROR(IFERROR(VLOOKUP($A53,'K-NETT'!$A$1:$AF$37898,15,FALSE),VLOOKUP($A53,'K-Wallet'!$A$1:$M$5000,9,FALSE)),"NOT VALID")</f>
        <v>DORA HERMAWAN,ST</v>
      </c>
      <c r="R53">
        <f>IFERROR(IFERROR(VLOOKUP($A53,'K-NETT'!$A$1:$AF$37898,16,FALSE),VLOOKUP($A53,'K-Wallet'!$A$1:$M$5000,0,FALSE)),"NOT VALID")</f>
        <v>255000</v>
      </c>
      <c r="S53">
        <f>IFERROR(IFERROR(VLOOKUP($A53,'K-NETT'!$A$1:$AF$37898,17,FALSE),VLOOKUP($A53,'K-Wallet'!$A$1:$M$5000,0,FALSE)),"NOT VALID")</f>
        <v>6650</v>
      </c>
      <c r="T53">
        <f>IFERROR(IFERROR(VLOOKUP($A53,'K-NETT'!$A$1:$AF$37898,18,FALSE),VLOOKUP($A53,'K-Wallet'!$A$1:$M$5000,0,FALSE)),"NOT VALID")</f>
        <v>14000</v>
      </c>
      <c r="U53">
        <f>IFERROR(IFERROR(VLOOKUP($A53,'K-NETT'!$A$1:$AF$37898,19,FALSE),VLOOKUP($A53,'K-Wallet'!$A$1:$M$5000,0,FALSE)),"NOT VALID")</f>
        <v>0</v>
      </c>
      <c r="V53">
        <f>IFERROR(IFERROR(VLOOKUP($A53,'K-NETT'!$A$1:$AF$37898,20,FALSE),VLOOKUP($A53,'K-Wallet'!$A$1:$M$5000,0,FALSE)),"NOT VALID")</f>
        <v>0</v>
      </c>
      <c r="W53">
        <f>IFERROR(IFERROR(VLOOKUP($A53,'K-NETT'!$A$1:$AF$37898,22,FALSE),VLOOKUP($A53,'K-Wallet'!$A$1:$M$5000,0,FALSE)),"NOT VALID")</f>
        <v>0</v>
      </c>
      <c r="X53">
        <f>IFERROR(IFERROR(VLOOKUP($A53,'K-NETT'!$A$1:$AF$37898,23,FALSE),VLOOKUP($A53,'K-Wallet'!$A$1:$M$5000,0,FALSE)),"NOT VALID")</f>
        <v>0</v>
      </c>
      <c r="Y53">
        <f>IFERROR(IFERROR(VLOOKUP($A53,'K-NETT'!$A$1:$AF$37898,26,FALSE),VLOOKUP($A53,'K-Wallet'!$A$1:$M$5000,0,FALSE)),"NOT VALID")</f>
        <v>275650</v>
      </c>
      <c r="Z53">
        <f>IFERROR(IFERROR(VLOOKUP($A53,'K-NETT'!$A$1:$AF$37898,30,FALSE),VLOOKUP($A53,'K-Wallet'!$A$1:$M$5000,11,FALSE)),"NOT VALID")</f>
        <v>0</v>
      </c>
      <c r="AA53" s="31">
        <f t="shared" si="1"/>
        <v>0</v>
      </c>
    </row>
    <row r="54" spans="1:27" x14ac:dyDescent="0.25">
      <c r="A54" t="str">
        <f t="shared" si="0"/>
        <v>1196959455</v>
      </c>
      <c r="B54">
        <v>45</v>
      </c>
      <c r="C54">
        <v>1196959455</v>
      </c>
      <c r="D54" t="s">
        <v>42</v>
      </c>
      <c r="E54" t="s">
        <v>43</v>
      </c>
      <c r="F54">
        <v>105650</v>
      </c>
      <c r="G54" s="2">
        <v>44110</v>
      </c>
      <c r="H54" s="3">
        <v>0.49224537037037036</v>
      </c>
      <c r="I54" t="s">
        <v>44</v>
      </c>
      <c r="J54">
        <v>-81258559401</v>
      </c>
      <c r="K54" s="4" t="s">
        <v>101</v>
      </c>
      <c r="N54" t="str">
        <f>IFERROR(IFERROR(VLOOKUP($A54,'K-NETT'!$A$1:$AF$37898,1,FALSE),VLOOKUP($A54,'K-Wallet'!$A$1:$M$5000,1,FALSE)),"NOT VALID")</f>
        <v>1196959455</v>
      </c>
      <c r="O54" t="str">
        <f>IFERROR(IFERROR(VLOOKUP($A54,'K-NETT'!$A$1:$AF$37898,11,FALSE),VLOOKUP($A54,'K-Wallet'!$A$1:$M$5000,0,FALSE)),"NOT VALID")</f>
        <v>CNE2010003847</v>
      </c>
      <c r="P54" t="str">
        <f>IFERROR(IFERROR(VLOOKUP($A54,'K-NETT'!$A$1:$AF$37898,14,FALSE),VLOOKUP($A54,'K-Wallet'!$A$1:$M$5000,8,FALSE)),"NOT VALID")</f>
        <v>IDJTBHA20093</v>
      </c>
      <c r="Q54" t="str">
        <f>IFERROR(IFERROR(VLOOKUP($A54,'K-NETT'!$A$1:$AF$37898,15,FALSE),VLOOKUP($A54,'K-Wallet'!$A$1:$M$5000,9,FALSE)),"NOT VALID")</f>
        <v>WAHYU AJI KURNIAWAN</v>
      </c>
      <c r="R54">
        <f>IFERROR(IFERROR(VLOOKUP($A54,'K-NETT'!$A$1:$AF$37898,16,FALSE),VLOOKUP($A54,'K-Wallet'!$A$1:$M$5000,0,FALSE)),"NOT VALID")</f>
        <v>91000</v>
      </c>
      <c r="S54">
        <f>IFERROR(IFERROR(VLOOKUP($A54,'K-NETT'!$A$1:$AF$37898,17,FALSE),VLOOKUP($A54,'K-Wallet'!$A$1:$M$5000,0,FALSE)),"NOT VALID")</f>
        <v>6650</v>
      </c>
      <c r="T54">
        <f>IFERROR(IFERROR(VLOOKUP($A54,'K-NETT'!$A$1:$AF$37898,18,FALSE),VLOOKUP($A54,'K-Wallet'!$A$1:$M$5000,0,FALSE)),"NOT VALID")</f>
        <v>8000</v>
      </c>
      <c r="U54">
        <f>IFERROR(IFERROR(VLOOKUP($A54,'K-NETT'!$A$1:$AF$37898,19,FALSE),VLOOKUP($A54,'K-Wallet'!$A$1:$M$5000,0,FALSE)),"NOT VALID")</f>
        <v>0</v>
      </c>
      <c r="V54">
        <f>IFERROR(IFERROR(VLOOKUP($A54,'K-NETT'!$A$1:$AF$37898,20,FALSE),VLOOKUP($A54,'K-Wallet'!$A$1:$M$5000,0,FALSE)),"NOT VALID")</f>
        <v>0</v>
      </c>
      <c r="W54">
        <f>IFERROR(IFERROR(VLOOKUP($A54,'K-NETT'!$A$1:$AF$37898,22,FALSE),VLOOKUP($A54,'K-Wallet'!$A$1:$M$5000,0,FALSE)),"NOT VALID")</f>
        <v>0</v>
      </c>
      <c r="X54">
        <f>IFERROR(IFERROR(VLOOKUP($A54,'K-NETT'!$A$1:$AF$37898,23,FALSE),VLOOKUP($A54,'K-Wallet'!$A$1:$M$5000,0,FALSE)),"NOT VALID")</f>
        <v>0</v>
      </c>
      <c r="Y54">
        <f>IFERROR(IFERROR(VLOOKUP($A54,'K-NETT'!$A$1:$AF$37898,26,FALSE),VLOOKUP($A54,'K-Wallet'!$A$1:$M$5000,0,FALSE)),"NOT VALID")</f>
        <v>105650</v>
      </c>
      <c r="Z54">
        <f>IFERROR(IFERROR(VLOOKUP($A54,'K-NETT'!$A$1:$AF$37898,30,FALSE),VLOOKUP($A54,'K-Wallet'!$A$1:$M$5000,11,FALSE)),"NOT VALID")</f>
        <v>0</v>
      </c>
      <c r="AA54" s="31">
        <f t="shared" si="1"/>
        <v>0</v>
      </c>
    </row>
    <row r="55" spans="1:27" x14ac:dyDescent="0.25">
      <c r="A55" t="str">
        <f t="shared" si="0"/>
        <v>1686959855</v>
      </c>
      <c r="B55">
        <v>46</v>
      </c>
      <c r="C55">
        <v>1686959855</v>
      </c>
      <c r="D55" t="s">
        <v>42</v>
      </c>
      <c r="E55" t="s">
        <v>43</v>
      </c>
      <c r="F55">
        <v>636650</v>
      </c>
      <c r="G55" s="2">
        <v>44110</v>
      </c>
      <c r="H55" s="3">
        <v>0.49349537037037039</v>
      </c>
      <c r="I55" t="s">
        <v>44</v>
      </c>
      <c r="J55">
        <v>-81259142101</v>
      </c>
      <c r="K55" s="4" t="s">
        <v>101</v>
      </c>
      <c r="N55" t="str">
        <f>IFERROR(IFERROR(VLOOKUP($A55,'K-NETT'!$A$1:$AF$37898,1,FALSE),VLOOKUP($A55,'K-Wallet'!$A$1:$M$5000,1,FALSE)),"NOT VALID")</f>
        <v>1686959855</v>
      </c>
      <c r="O55" t="str">
        <f>IFERROR(IFERROR(VLOOKUP($A55,'K-NETT'!$A$1:$AF$37898,11,FALSE),VLOOKUP($A55,'K-Wallet'!$A$1:$M$5000,0,FALSE)),"NOT VALID")</f>
        <v>CNE2010003848</v>
      </c>
      <c r="P55" t="str">
        <f>IFERROR(IFERROR(VLOOKUP($A55,'K-NETT'!$A$1:$AF$37898,14,FALSE),VLOOKUP($A55,'K-Wallet'!$A$1:$M$5000,8,FALSE)),"NOT VALID")</f>
        <v>IDSPAAB33399</v>
      </c>
      <c r="Q55" t="str">
        <f>IFERROR(IFERROR(VLOOKUP($A55,'K-NETT'!$A$1:$AF$37898,15,FALSE),VLOOKUP($A55,'K-Wallet'!$A$1:$M$5000,9,FALSE)),"NOT VALID")</f>
        <v>MILA ANDRIANI</v>
      </c>
      <c r="R55">
        <f>IFERROR(IFERROR(VLOOKUP($A55,'K-NETT'!$A$1:$AF$37898,16,FALSE),VLOOKUP($A55,'K-Wallet'!$A$1:$M$5000,0,FALSE)),"NOT VALID")</f>
        <v>620000</v>
      </c>
      <c r="S55">
        <f>IFERROR(IFERROR(VLOOKUP($A55,'K-NETT'!$A$1:$AF$37898,17,FALSE),VLOOKUP($A55,'K-Wallet'!$A$1:$M$5000,0,FALSE)),"NOT VALID")</f>
        <v>6650</v>
      </c>
      <c r="T55">
        <f>IFERROR(IFERROR(VLOOKUP($A55,'K-NETT'!$A$1:$AF$37898,18,FALSE),VLOOKUP($A55,'K-Wallet'!$A$1:$M$5000,0,FALSE)),"NOT VALID")</f>
        <v>10000</v>
      </c>
      <c r="U55">
        <f>IFERROR(IFERROR(VLOOKUP($A55,'K-NETT'!$A$1:$AF$37898,19,FALSE),VLOOKUP($A55,'K-Wallet'!$A$1:$M$5000,0,FALSE)),"NOT VALID")</f>
        <v>0</v>
      </c>
      <c r="V55">
        <f>IFERROR(IFERROR(VLOOKUP($A55,'K-NETT'!$A$1:$AF$37898,20,FALSE),VLOOKUP($A55,'K-Wallet'!$A$1:$M$5000,0,FALSE)),"NOT VALID")</f>
        <v>0</v>
      </c>
      <c r="W55">
        <f>IFERROR(IFERROR(VLOOKUP($A55,'K-NETT'!$A$1:$AF$37898,22,FALSE),VLOOKUP($A55,'K-Wallet'!$A$1:$M$5000,0,FALSE)),"NOT VALID")</f>
        <v>0</v>
      </c>
      <c r="X55">
        <f>IFERROR(IFERROR(VLOOKUP($A55,'K-NETT'!$A$1:$AF$37898,23,FALSE),VLOOKUP($A55,'K-Wallet'!$A$1:$M$5000,0,FALSE)),"NOT VALID")</f>
        <v>0</v>
      </c>
      <c r="Y55">
        <f>IFERROR(IFERROR(VLOOKUP($A55,'K-NETT'!$A$1:$AF$37898,26,FALSE),VLOOKUP($A55,'K-Wallet'!$A$1:$M$5000,0,FALSE)),"NOT VALID")</f>
        <v>636650</v>
      </c>
      <c r="Z55">
        <f>IFERROR(IFERROR(VLOOKUP($A55,'K-NETT'!$A$1:$AF$37898,30,FALSE),VLOOKUP($A55,'K-Wallet'!$A$1:$M$5000,11,FALSE)),"NOT VALID")</f>
        <v>0</v>
      </c>
      <c r="AA55" s="31">
        <f t="shared" si="1"/>
        <v>0</v>
      </c>
    </row>
    <row r="56" spans="1:27" x14ac:dyDescent="0.25">
      <c r="A56" t="str">
        <f t="shared" si="0"/>
        <v>1212069921</v>
      </c>
      <c r="B56">
        <v>47</v>
      </c>
      <c r="C56">
        <v>1212069921</v>
      </c>
      <c r="D56" t="s">
        <v>42</v>
      </c>
      <c r="E56" t="s">
        <v>43</v>
      </c>
      <c r="F56">
        <v>380650</v>
      </c>
      <c r="G56" s="2">
        <v>44110</v>
      </c>
      <c r="H56" s="3">
        <v>0.49853009259259262</v>
      </c>
      <c r="I56" t="s">
        <v>44</v>
      </c>
      <c r="J56">
        <v>-81261643401</v>
      </c>
      <c r="K56" s="4" t="s">
        <v>101</v>
      </c>
      <c r="N56" t="str">
        <f>IFERROR(IFERROR(VLOOKUP($A56,'K-NETT'!$A$1:$AF$37898,1,FALSE),VLOOKUP($A56,'K-Wallet'!$A$1:$M$5000,1,FALSE)),"NOT VALID")</f>
        <v>1212069921</v>
      </c>
      <c r="O56" t="str">
        <f>IFERROR(IFERROR(VLOOKUP($A56,'K-NETT'!$A$1:$AF$37898,11,FALSE),VLOOKUP($A56,'K-Wallet'!$A$1:$M$5000,0,FALSE)),"NOT VALID")</f>
        <v>CNE2010003851</v>
      </c>
      <c r="P56" t="str">
        <f>IFERROR(IFERROR(VLOOKUP($A56,'K-NETT'!$A$1:$AF$37898,14,FALSE),VLOOKUP($A56,'K-Wallet'!$A$1:$M$5000,8,FALSE)),"NOT VALID")</f>
        <v>IDSPAAB26301</v>
      </c>
      <c r="Q56" t="str">
        <f>IFERROR(IFERROR(VLOOKUP($A56,'K-NETT'!$A$1:$AF$37898,15,FALSE),VLOOKUP($A56,'K-Wallet'!$A$1:$M$5000,9,FALSE)),"NOT VALID")</f>
        <v>NUR ALPI LAIL</v>
      </c>
      <c r="R56">
        <f>IFERROR(IFERROR(VLOOKUP($A56,'K-NETT'!$A$1:$AF$37898,16,FALSE),VLOOKUP($A56,'K-Wallet'!$A$1:$M$5000,0,FALSE)),"NOT VALID")</f>
        <v>364000</v>
      </c>
      <c r="S56">
        <f>IFERROR(IFERROR(VLOOKUP($A56,'K-NETT'!$A$1:$AF$37898,17,FALSE),VLOOKUP($A56,'K-Wallet'!$A$1:$M$5000,0,FALSE)),"NOT VALID")</f>
        <v>6650</v>
      </c>
      <c r="T56">
        <f>IFERROR(IFERROR(VLOOKUP($A56,'K-NETT'!$A$1:$AF$37898,18,FALSE),VLOOKUP($A56,'K-Wallet'!$A$1:$M$5000,0,FALSE)),"NOT VALID")</f>
        <v>10000</v>
      </c>
      <c r="U56">
        <f>IFERROR(IFERROR(VLOOKUP($A56,'K-NETT'!$A$1:$AF$37898,19,FALSE),VLOOKUP($A56,'K-Wallet'!$A$1:$M$5000,0,FALSE)),"NOT VALID")</f>
        <v>0</v>
      </c>
      <c r="V56">
        <f>IFERROR(IFERROR(VLOOKUP($A56,'K-NETT'!$A$1:$AF$37898,20,FALSE),VLOOKUP($A56,'K-Wallet'!$A$1:$M$5000,0,FALSE)),"NOT VALID")</f>
        <v>0</v>
      </c>
      <c r="W56">
        <f>IFERROR(IFERROR(VLOOKUP($A56,'K-NETT'!$A$1:$AF$37898,22,FALSE),VLOOKUP($A56,'K-Wallet'!$A$1:$M$5000,0,FALSE)),"NOT VALID")</f>
        <v>0</v>
      </c>
      <c r="X56">
        <f>IFERROR(IFERROR(VLOOKUP($A56,'K-NETT'!$A$1:$AF$37898,23,FALSE),VLOOKUP($A56,'K-Wallet'!$A$1:$M$5000,0,FALSE)),"NOT VALID")</f>
        <v>0</v>
      </c>
      <c r="Y56">
        <f>IFERROR(IFERROR(VLOOKUP($A56,'K-NETT'!$A$1:$AF$37898,26,FALSE),VLOOKUP($A56,'K-Wallet'!$A$1:$M$5000,0,FALSE)),"NOT VALID")</f>
        <v>380650</v>
      </c>
      <c r="Z56">
        <f>IFERROR(IFERROR(VLOOKUP($A56,'K-NETT'!$A$1:$AF$37898,30,FALSE),VLOOKUP($A56,'K-Wallet'!$A$1:$M$5000,11,FALSE)),"NOT VALID")</f>
        <v>0</v>
      </c>
      <c r="AA56" s="31">
        <f t="shared" si="1"/>
        <v>0</v>
      </c>
    </row>
    <row r="57" spans="1:27" x14ac:dyDescent="0.25">
      <c r="A57" t="str">
        <f t="shared" si="0"/>
        <v>1644069584</v>
      </c>
      <c r="B57">
        <v>48</v>
      </c>
      <c r="C57">
        <v>1644069584</v>
      </c>
      <c r="D57" t="s">
        <v>42</v>
      </c>
      <c r="E57" t="s">
        <v>43</v>
      </c>
      <c r="F57">
        <v>56650</v>
      </c>
      <c r="G57" s="2">
        <v>44110</v>
      </c>
      <c r="H57" s="3">
        <v>0.50162037037037044</v>
      </c>
      <c r="I57" t="s">
        <v>44</v>
      </c>
      <c r="J57">
        <v>-81263112401</v>
      </c>
      <c r="K57" s="4" t="s">
        <v>101</v>
      </c>
      <c r="N57" t="str">
        <f>IFERROR(IFERROR(VLOOKUP($A57,'K-NETT'!$A$1:$AF$37898,1,FALSE),VLOOKUP($A57,'K-Wallet'!$A$1:$M$5000,1,FALSE)),"NOT VALID")</f>
        <v>1644069584</v>
      </c>
      <c r="O57" t="str">
        <f>IFERROR(IFERROR(VLOOKUP($A57,'K-NETT'!$A$1:$AF$37898,11,FALSE),VLOOKUP($A57,'K-Wallet'!$A$1:$M$5000,0,FALSE)),"NOT VALID")</f>
        <v>MME2010003855</v>
      </c>
      <c r="P57" t="str">
        <f>IFERROR(IFERROR(VLOOKUP($A57,'K-NETT'!$A$1:$AF$37898,14,FALSE),VLOOKUP($A57,'K-Wallet'!$A$1:$M$5000,8,FALSE)),"NOT VALID")</f>
        <v>IDJRAAA19967</v>
      </c>
      <c r="Q57" t="str">
        <f>IFERROR(IFERROR(VLOOKUP($A57,'K-NETT'!$A$1:$AF$37898,15,FALSE),VLOOKUP($A57,'K-Wallet'!$A$1:$M$5000,9,FALSE)),"NOT VALID")</f>
        <v>SUYANTO</v>
      </c>
      <c r="R57">
        <f>IFERROR(IFERROR(VLOOKUP($A57,'K-NETT'!$A$1:$AF$37898,16,FALSE),VLOOKUP($A57,'K-Wallet'!$A$1:$M$5000,0,FALSE)),"NOT VALID")</f>
        <v>50000</v>
      </c>
      <c r="S57">
        <f>IFERROR(IFERROR(VLOOKUP($A57,'K-NETT'!$A$1:$AF$37898,17,FALSE),VLOOKUP($A57,'K-Wallet'!$A$1:$M$5000,0,FALSE)),"NOT VALID")</f>
        <v>6650</v>
      </c>
      <c r="T57">
        <f>IFERROR(IFERROR(VLOOKUP($A57,'K-NETT'!$A$1:$AF$37898,18,FALSE),VLOOKUP($A57,'K-Wallet'!$A$1:$M$5000,0,FALSE)),"NOT VALID")</f>
        <v>0</v>
      </c>
      <c r="U57">
        <f>IFERROR(IFERROR(VLOOKUP($A57,'K-NETT'!$A$1:$AF$37898,19,FALSE),VLOOKUP($A57,'K-Wallet'!$A$1:$M$5000,0,FALSE)),"NOT VALID")</f>
        <v>0</v>
      </c>
      <c r="V57">
        <f>IFERROR(IFERROR(VLOOKUP($A57,'K-NETT'!$A$1:$AF$37898,20,FALSE),VLOOKUP($A57,'K-Wallet'!$A$1:$M$5000,0,FALSE)),"NOT VALID")</f>
        <v>0</v>
      </c>
      <c r="W57">
        <f>IFERROR(IFERROR(VLOOKUP($A57,'K-NETT'!$A$1:$AF$37898,22,FALSE),VLOOKUP($A57,'K-Wallet'!$A$1:$M$5000,0,FALSE)),"NOT VALID")</f>
        <v>0</v>
      </c>
      <c r="X57">
        <f>IFERROR(IFERROR(VLOOKUP($A57,'K-NETT'!$A$1:$AF$37898,23,FALSE),VLOOKUP($A57,'K-Wallet'!$A$1:$M$5000,0,FALSE)),"NOT VALID")</f>
        <v>0</v>
      </c>
      <c r="Y57">
        <f>IFERROR(IFERROR(VLOOKUP($A57,'K-NETT'!$A$1:$AF$37898,26,FALSE),VLOOKUP($A57,'K-Wallet'!$A$1:$M$5000,0,FALSE)),"NOT VALID")</f>
        <v>56650</v>
      </c>
      <c r="Z57">
        <f>IFERROR(IFERROR(VLOOKUP($A57,'K-NETT'!$A$1:$AF$37898,30,FALSE),VLOOKUP($A57,'K-Wallet'!$A$1:$M$5000,11,FALSE)),"NOT VALID")</f>
        <v>0</v>
      </c>
      <c r="AA57" s="31">
        <f t="shared" si="1"/>
        <v>0</v>
      </c>
    </row>
    <row r="58" spans="1:27" x14ac:dyDescent="0.25">
      <c r="A58" t="str">
        <f t="shared" si="0"/>
        <v>1012169126</v>
      </c>
      <c r="B58">
        <v>49</v>
      </c>
      <c r="C58">
        <v>1012169126</v>
      </c>
      <c r="D58" t="s">
        <v>42</v>
      </c>
      <c r="E58" t="s">
        <v>43</v>
      </c>
      <c r="F58">
        <v>64650</v>
      </c>
      <c r="G58" s="2">
        <v>44110</v>
      </c>
      <c r="H58" s="3">
        <v>0.5102430555555556</v>
      </c>
      <c r="I58" t="s">
        <v>44</v>
      </c>
      <c r="J58">
        <v>-81267410001</v>
      </c>
      <c r="K58" s="4" t="s">
        <v>101</v>
      </c>
      <c r="N58" t="str">
        <f>IFERROR(IFERROR(VLOOKUP($A58,'K-NETT'!$A$1:$AF$37898,1,FALSE),VLOOKUP($A58,'K-Wallet'!$A$1:$M$5000,1,FALSE)),"NOT VALID")</f>
        <v>1012169126</v>
      </c>
      <c r="O58" t="str">
        <f>IFERROR(IFERROR(VLOOKUP($A58,'K-NETT'!$A$1:$AF$37898,11,FALSE),VLOOKUP($A58,'K-Wallet'!$A$1:$M$5000,0,FALSE)),"NOT VALID")</f>
        <v>MME2010003859</v>
      </c>
      <c r="P58" t="str">
        <f>IFERROR(IFERROR(VLOOKUP($A58,'K-NETT'!$A$1:$AF$37898,14,FALSE),VLOOKUP($A58,'K-Wallet'!$A$1:$M$5000,8,FALSE)),"NOT VALID")</f>
        <v>IDSPAAB43740</v>
      </c>
      <c r="Q58" t="str">
        <f>IFERROR(IFERROR(VLOOKUP($A58,'K-NETT'!$A$1:$AF$37898,15,FALSE),VLOOKUP($A58,'K-Wallet'!$A$1:$M$5000,9,FALSE)),"NOT VALID")</f>
        <v>SUHARTI</v>
      </c>
      <c r="R58">
        <f>IFERROR(IFERROR(VLOOKUP($A58,'K-NETT'!$A$1:$AF$37898,16,FALSE),VLOOKUP($A58,'K-Wallet'!$A$1:$M$5000,0,FALSE)),"NOT VALID")</f>
        <v>50000</v>
      </c>
      <c r="S58">
        <f>IFERROR(IFERROR(VLOOKUP($A58,'K-NETT'!$A$1:$AF$37898,17,FALSE),VLOOKUP($A58,'K-Wallet'!$A$1:$M$5000,0,FALSE)),"NOT VALID")</f>
        <v>6650</v>
      </c>
      <c r="T58">
        <f>IFERROR(IFERROR(VLOOKUP($A58,'K-NETT'!$A$1:$AF$37898,18,FALSE),VLOOKUP($A58,'K-Wallet'!$A$1:$M$5000,0,FALSE)),"NOT VALID")</f>
        <v>8000</v>
      </c>
      <c r="U58">
        <f>IFERROR(IFERROR(VLOOKUP($A58,'K-NETT'!$A$1:$AF$37898,19,FALSE),VLOOKUP($A58,'K-Wallet'!$A$1:$M$5000,0,FALSE)),"NOT VALID")</f>
        <v>0</v>
      </c>
      <c r="V58">
        <f>IFERROR(IFERROR(VLOOKUP($A58,'K-NETT'!$A$1:$AF$37898,20,FALSE),VLOOKUP($A58,'K-Wallet'!$A$1:$M$5000,0,FALSE)),"NOT VALID")</f>
        <v>0</v>
      </c>
      <c r="W58">
        <f>IFERROR(IFERROR(VLOOKUP($A58,'K-NETT'!$A$1:$AF$37898,22,FALSE),VLOOKUP($A58,'K-Wallet'!$A$1:$M$5000,0,FALSE)),"NOT VALID")</f>
        <v>0</v>
      </c>
      <c r="X58">
        <f>IFERROR(IFERROR(VLOOKUP($A58,'K-NETT'!$A$1:$AF$37898,23,FALSE),VLOOKUP($A58,'K-Wallet'!$A$1:$M$5000,0,FALSE)),"NOT VALID")</f>
        <v>0</v>
      </c>
      <c r="Y58">
        <f>IFERROR(IFERROR(VLOOKUP($A58,'K-NETT'!$A$1:$AF$37898,26,FALSE),VLOOKUP($A58,'K-Wallet'!$A$1:$M$5000,0,FALSE)),"NOT VALID")</f>
        <v>64650</v>
      </c>
      <c r="Z58">
        <f>IFERROR(IFERROR(VLOOKUP($A58,'K-NETT'!$A$1:$AF$37898,30,FALSE),VLOOKUP($A58,'K-Wallet'!$A$1:$M$5000,11,FALSE)),"NOT VALID")</f>
        <v>0</v>
      </c>
      <c r="AA58" s="31">
        <f t="shared" si="1"/>
        <v>0</v>
      </c>
    </row>
    <row r="59" spans="1:27" x14ac:dyDescent="0.25">
      <c r="A59" t="str">
        <f t="shared" si="0"/>
        <v>1380269741</v>
      </c>
      <c r="B59">
        <v>50</v>
      </c>
      <c r="C59">
        <v>1380269741</v>
      </c>
      <c r="D59" t="s">
        <v>42</v>
      </c>
      <c r="E59" t="s">
        <v>43</v>
      </c>
      <c r="F59">
        <v>315650</v>
      </c>
      <c r="G59" s="2">
        <v>44110</v>
      </c>
      <c r="H59" s="3">
        <v>0.52162037037037035</v>
      </c>
      <c r="I59" t="s">
        <v>44</v>
      </c>
      <c r="J59">
        <v>-81272780701</v>
      </c>
      <c r="K59" s="4" t="s">
        <v>101</v>
      </c>
      <c r="N59" t="str">
        <f>IFERROR(IFERROR(VLOOKUP($A59,'K-NETT'!$A$1:$AF$37898,1,FALSE),VLOOKUP($A59,'K-Wallet'!$A$1:$M$5000,1,FALSE)),"NOT VALID")</f>
        <v>1380269741</v>
      </c>
      <c r="O59" t="str">
        <f>IFERROR(IFERROR(VLOOKUP($A59,'K-NETT'!$A$1:$AF$37898,11,FALSE),VLOOKUP($A59,'K-Wallet'!$A$1:$M$5000,0,FALSE)),"NOT VALID")</f>
        <v>CNE2010003865</v>
      </c>
      <c r="P59" t="str">
        <f>IFERROR(IFERROR(VLOOKUP($A59,'K-NETT'!$A$1:$AF$37898,14,FALSE),VLOOKUP($A59,'K-Wallet'!$A$1:$M$5000,8,FALSE)),"NOT VALID")</f>
        <v>IDJRBEA06153</v>
      </c>
      <c r="Q59" t="str">
        <f>IFERROR(IFERROR(VLOOKUP($A59,'K-NETT'!$A$1:$AF$37898,15,FALSE),VLOOKUP($A59,'K-Wallet'!$A$1:$M$5000,9,FALSE)),"NOT VALID")</f>
        <v>MURNI SAYEKTI</v>
      </c>
      <c r="R59">
        <f>IFERROR(IFERROR(VLOOKUP($A59,'K-NETT'!$A$1:$AF$37898,16,FALSE),VLOOKUP($A59,'K-Wallet'!$A$1:$M$5000,0,FALSE)),"NOT VALID")</f>
        <v>300000</v>
      </c>
      <c r="S59">
        <f>IFERROR(IFERROR(VLOOKUP($A59,'K-NETT'!$A$1:$AF$37898,17,FALSE),VLOOKUP($A59,'K-Wallet'!$A$1:$M$5000,0,FALSE)),"NOT VALID")</f>
        <v>6650</v>
      </c>
      <c r="T59">
        <f>IFERROR(IFERROR(VLOOKUP($A59,'K-NETT'!$A$1:$AF$37898,18,FALSE),VLOOKUP($A59,'K-Wallet'!$A$1:$M$5000,0,FALSE)),"NOT VALID")</f>
        <v>9000</v>
      </c>
      <c r="U59">
        <f>IFERROR(IFERROR(VLOOKUP($A59,'K-NETT'!$A$1:$AF$37898,19,FALSE),VLOOKUP($A59,'K-Wallet'!$A$1:$M$5000,0,FALSE)),"NOT VALID")</f>
        <v>0</v>
      </c>
      <c r="V59">
        <f>IFERROR(IFERROR(VLOOKUP($A59,'K-NETT'!$A$1:$AF$37898,20,FALSE),VLOOKUP($A59,'K-Wallet'!$A$1:$M$5000,0,FALSE)),"NOT VALID")</f>
        <v>0</v>
      </c>
      <c r="W59">
        <f>IFERROR(IFERROR(VLOOKUP($A59,'K-NETT'!$A$1:$AF$37898,22,FALSE),VLOOKUP($A59,'K-Wallet'!$A$1:$M$5000,0,FALSE)),"NOT VALID")</f>
        <v>0</v>
      </c>
      <c r="X59">
        <f>IFERROR(IFERROR(VLOOKUP($A59,'K-NETT'!$A$1:$AF$37898,23,FALSE),VLOOKUP($A59,'K-Wallet'!$A$1:$M$5000,0,FALSE)),"NOT VALID")</f>
        <v>0</v>
      </c>
      <c r="Y59">
        <f>IFERROR(IFERROR(VLOOKUP($A59,'K-NETT'!$A$1:$AF$37898,26,FALSE),VLOOKUP($A59,'K-Wallet'!$A$1:$M$5000,0,FALSE)),"NOT VALID")</f>
        <v>315650</v>
      </c>
      <c r="Z59">
        <f>IFERROR(IFERROR(VLOOKUP($A59,'K-NETT'!$A$1:$AF$37898,30,FALSE),VLOOKUP($A59,'K-Wallet'!$A$1:$M$5000,11,FALSE)),"NOT VALID")</f>
        <v>0</v>
      </c>
      <c r="AA59" s="31">
        <f t="shared" si="1"/>
        <v>0</v>
      </c>
    </row>
    <row r="60" spans="1:27" x14ac:dyDescent="0.25">
      <c r="A60" t="str">
        <f t="shared" si="0"/>
        <v>1443269161</v>
      </c>
      <c r="B60">
        <v>51</v>
      </c>
      <c r="C60">
        <v>1443269161</v>
      </c>
      <c r="D60" t="s">
        <v>42</v>
      </c>
      <c r="E60" t="s">
        <v>43</v>
      </c>
      <c r="F60">
        <v>56650</v>
      </c>
      <c r="G60" s="2">
        <v>44110</v>
      </c>
      <c r="H60" s="3">
        <v>0.52337962962962969</v>
      </c>
      <c r="I60" t="s">
        <v>44</v>
      </c>
      <c r="J60">
        <v>-81273656201</v>
      </c>
      <c r="K60" s="4" t="s">
        <v>101</v>
      </c>
      <c r="N60" t="str">
        <f>IFERROR(IFERROR(VLOOKUP($A60,'K-NETT'!$A$1:$AF$37898,1,FALSE),VLOOKUP($A60,'K-Wallet'!$A$1:$M$5000,1,FALSE)),"NOT VALID")</f>
        <v>1443269161</v>
      </c>
      <c r="O60" t="str">
        <f>IFERROR(IFERROR(VLOOKUP($A60,'K-NETT'!$A$1:$AF$37898,11,FALSE),VLOOKUP($A60,'K-Wallet'!$A$1:$M$5000,0,FALSE)),"NOT VALID")</f>
        <v>MME2010003868</v>
      </c>
      <c r="P60" t="str">
        <f>IFERROR(IFERROR(VLOOKUP($A60,'K-NETT'!$A$1:$AF$37898,14,FALSE),VLOOKUP($A60,'K-Wallet'!$A$1:$M$5000,8,FALSE)),"NOT VALID")</f>
        <v>IDJRAAA19970</v>
      </c>
      <c r="Q60" t="str">
        <f>IFERROR(IFERROR(VLOOKUP($A60,'K-NETT'!$A$1:$AF$37898,15,FALSE),VLOOKUP($A60,'K-Wallet'!$A$1:$M$5000,9,FALSE)),"NOT VALID")</f>
        <v>HUMAIROH</v>
      </c>
      <c r="R60">
        <f>IFERROR(IFERROR(VLOOKUP($A60,'K-NETT'!$A$1:$AF$37898,16,FALSE),VLOOKUP($A60,'K-Wallet'!$A$1:$M$5000,0,FALSE)),"NOT VALID")</f>
        <v>50000</v>
      </c>
      <c r="S60">
        <f>IFERROR(IFERROR(VLOOKUP($A60,'K-NETT'!$A$1:$AF$37898,17,FALSE),VLOOKUP($A60,'K-Wallet'!$A$1:$M$5000,0,FALSE)),"NOT VALID")</f>
        <v>6650</v>
      </c>
      <c r="T60">
        <f>IFERROR(IFERROR(VLOOKUP($A60,'K-NETT'!$A$1:$AF$37898,18,FALSE),VLOOKUP($A60,'K-Wallet'!$A$1:$M$5000,0,FALSE)),"NOT VALID")</f>
        <v>0</v>
      </c>
      <c r="U60">
        <f>IFERROR(IFERROR(VLOOKUP($A60,'K-NETT'!$A$1:$AF$37898,19,FALSE),VLOOKUP($A60,'K-Wallet'!$A$1:$M$5000,0,FALSE)),"NOT VALID")</f>
        <v>0</v>
      </c>
      <c r="V60">
        <f>IFERROR(IFERROR(VLOOKUP($A60,'K-NETT'!$A$1:$AF$37898,20,FALSE),VLOOKUP($A60,'K-Wallet'!$A$1:$M$5000,0,FALSE)),"NOT VALID")</f>
        <v>0</v>
      </c>
      <c r="W60">
        <f>IFERROR(IFERROR(VLOOKUP($A60,'K-NETT'!$A$1:$AF$37898,22,FALSE),VLOOKUP($A60,'K-Wallet'!$A$1:$M$5000,0,FALSE)),"NOT VALID")</f>
        <v>0</v>
      </c>
      <c r="X60">
        <f>IFERROR(IFERROR(VLOOKUP($A60,'K-NETT'!$A$1:$AF$37898,23,FALSE),VLOOKUP($A60,'K-Wallet'!$A$1:$M$5000,0,FALSE)),"NOT VALID")</f>
        <v>0</v>
      </c>
      <c r="Y60">
        <f>IFERROR(IFERROR(VLOOKUP($A60,'K-NETT'!$A$1:$AF$37898,26,FALSE),VLOOKUP($A60,'K-Wallet'!$A$1:$M$5000,0,FALSE)),"NOT VALID")</f>
        <v>56650</v>
      </c>
      <c r="Z60">
        <f>IFERROR(IFERROR(VLOOKUP($A60,'K-NETT'!$A$1:$AF$37898,30,FALSE),VLOOKUP($A60,'K-Wallet'!$A$1:$M$5000,11,FALSE)),"NOT VALID")</f>
        <v>0</v>
      </c>
      <c r="AA60" s="31">
        <f t="shared" si="1"/>
        <v>0</v>
      </c>
    </row>
    <row r="61" spans="1:27" x14ac:dyDescent="0.25">
      <c r="A61" t="str">
        <f t="shared" si="0"/>
        <v>1967269067</v>
      </c>
      <c r="B61">
        <v>52</v>
      </c>
      <c r="C61">
        <v>1967269067</v>
      </c>
      <c r="D61" t="s">
        <v>42</v>
      </c>
      <c r="E61" t="s">
        <v>43</v>
      </c>
      <c r="F61">
        <v>56650</v>
      </c>
      <c r="G61" s="2">
        <v>44110</v>
      </c>
      <c r="H61" s="3">
        <v>0.52802083333333327</v>
      </c>
      <c r="I61" t="s">
        <v>44</v>
      </c>
      <c r="J61">
        <v>-81275959801</v>
      </c>
      <c r="K61" s="4" t="s">
        <v>101</v>
      </c>
      <c r="N61" t="str">
        <f>IFERROR(IFERROR(VLOOKUP($A61,'K-NETT'!$A$1:$AF$37898,1,FALSE),VLOOKUP($A61,'K-Wallet'!$A$1:$M$5000,1,FALSE)),"NOT VALID")</f>
        <v>1967269067</v>
      </c>
      <c r="O61" t="str">
        <f>IFERROR(IFERROR(VLOOKUP($A61,'K-NETT'!$A$1:$AF$37898,11,FALSE),VLOOKUP($A61,'K-Wallet'!$A$1:$M$5000,0,FALSE)),"NOT VALID")</f>
        <v>MME2010003872</v>
      </c>
      <c r="P61" t="str">
        <f>IFERROR(IFERROR(VLOOKUP($A61,'K-NETT'!$A$1:$AF$37898,14,FALSE),VLOOKUP($A61,'K-Wallet'!$A$1:$M$5000,8,FALSE)),"NOT VALID")</f>
        <v>IDJRAAA19971</v>
      </c>
      <c r="Q61" t="str">
        <f>IFERROR(IFERROR(VLOOKUP($A61,'K-NETT'!$A$1:$AF$37898,15,FALSE),VLOOKUP($A61,'K-Wallet'!$A$1:$M$5000,9,FALSE)),"NOT VALID")</f>
        <v>EKA PEBRIANTI</v>
      </c>
      <c r="R61">
        <f>IFERROR(IFERROR(VLOOKUP($A61,'K-NETT'!$A$1:$AF$37898,16,FALSE),VLOOKUP($A61,'K-Wallet'!$A$1:$M$5000,0,FALSE)),"NOT VALID")</f>
        <v>50000</v>
      </c>
      <c r="S61">
        <f>IFERROR(IFERROR(VLOOKUP($A61,'K-NETT'!$A$1:$AF$37898,17,FALSE),VLOOKUP($A61,'K-Wallet'!$A$1:$M$5000,0,FALSE)),"NOT VALID")</f>
        <v>6650</v>
      </c>
      <c r="T61">
        <f>IFERROR(IFERROR(VLOOKUP($A61,'K-NETT'!$A$1:$AF$37898,18,FALSE),VLOOKUP($A61,'K-Wallet'!$A$1:$M$5000,0,FALSE)),"NOT VALID")</f>
        <v>0</v>
      </c>
      <c r="U61">
        <f>IFERROR(IFERROR(VLOOKUP($A61,'K-NETT'!$A$1:$AF$37898,19,FALSE),VLOOKUP($A61,'K-Wallet'!$A$1:$M$5000,0,FALSE)),"NOT VALID")</f>
        <v>0</v>
      </c>
      <c r="V61">
        <f>IFERROR(IFERROR(VLOOKUP($A61,'K-NETT'!$A$1:$AF$37898,20,FALSE),VLOOKUP($A61,'K-Wallet'!$A$1:$M$5000,0,FALSE)),"NOT VALID")</f>
        <v>0</v>
      </c>
      <c r="W61">
        <f>IFERROR(IFERROR(VLOOKUP($A61,'K-NETT'!$A$1:$AF$37898,22,FALSE),VLOOKUP($A61,'K-Wallet'!$A$1:$M$5000,0,FALSE)),"NOT VALID")</f>
        <v>0</v>
      </c>
      <c r="X61">
        <f>IFERROR(IFERROR(VLOOKUP($A61,'K-NETT'!$A$1:$AF$37898,23,FALSE),VLOOKUP($A61,'K-Wallet'!$A$1:$M$5000,0,FALSE)),"NOT VALID")</f>
        <v>0</v>
      </c>
      <c r="Y61">
        <f>IFERROR(IFERROR(VLOOKUP($A61,'K-NETT'!$A$1:$AF$37898,26,FALSE),VLOOKUP($A61,'K-Wallet'!$A$1:$M$5000,0,FALSE)),"NOT VALID")</f>
        <v>56650</v>
      </c>
      <c r="Z61">
        <f>IFERROR(IFERROR(VLOOKUP($A61,'K-NETT'!$A$1:$AF$37898,30,FALSE),VLOOKUP($A61,'K-Wallet'!$A$1:$M$5000,11,FALSE)),"NOT VALID")</f>
        <v>0</v>
      </c>
      <c r="AA61" s="31">
        <f t="shared" si="1"/>
        <v>0</v>
      </c>
    </row>
    <row r="62" spans="1:27" x14ac:dyDescent="0.25">
      <c r="A62" t="str">
        <f t="shared" si="0"/>
        <v>118720788</v>
      </c>
      <c r="B62">
        <v>53</v>
      </c>
      <c r="C62">
        <v>118720788</v>
      </c>
      <c r="D62" t="s">
        <v>942</v>
      </c>
      <c r="E62" t="s">
        <v>43</v>
      </c>
      <c r="F62">
        <v>60000</v>
      </c>
      <c r="G62" s="2">
        <v>44110</v>
      </c>
      <c r="H62" s="3">
        <v>0.53030092592592593</v>
      </c>
      <c r="I62" t="s">
        <v>44</v>
      </c>
      <c r="J62">
        <v>-81277120401</v>
      </c>
      <c r="K62" s="4" t="s">
        <v>101</v>
      </c>
      <c r="N62" t="str">
        <f>IFERROR(IFERROR(VLOOKUP($A62,'K-NETT'!$A$1:$AF$37898,1,FALSE),VLOOKUP($A62,'K-Wallet'!$A$1:$M$5000,1,FALSE)),"NOT VALID")</f>
        <v>118720788</v>
      </c>
      <c r="O62" t="str">
        <f>IFERROR(IFERROR(VLOOKUP($A62,'K-NETT'!$A$1:$AF$37898,11,FALSE),VLOOKUP($A62,'K-Wallet'!$A$1:$M$5000,0,FALSE)),"NOT VALID")</f>
        <v>NOT VALID</v>
      </c>
      <c r="P62" t="str">
        <f>IFERROR(IFERROR(VLOOKUP($A62,'K-NETT'!$A$1:$AF$37898,14,FALSE),VLOOKUP($A62,'K-Wallet'!$A$1:$M$5000,8,FALSE)),"NOT VALID")</f>
        <v>IDYAID000531</v>
      </c>
      <c r="Q62" t="str">
        <f>IFERROR(IFERROR(VLOOKUP($A62,'K-NETT'!$A$1:$AF$37898,15,FALSE),VLOOKUP($A62,'K-Wallet'!$A$1:$M$5000,9,FALSE)),"NOT VALID")</f>
        <v>HARMENHADI</v>
      </c>
      <c r="R62" t="str">
        <f>IFERROR(IFERROR(VLOOKUP($A62,'K-NETT'!$A$1:$AF$37898,16,FALSE),VLOOKUP($A62,'K-Wallet'!$A$1:$M$5000,0,FALSE)),"NOT VALID")</f>
        <v>NOT VALID</v>
      </c>
      <c r="S62" t="str">
        <f>IFERROR(IFERROR(VLOOKUP($A62,'K-NETT'!$A$1:$AF$37898,17,FALSE),VLOOKUP($A62,'K-Wallet'!$A$1:$M$5000,0,FALSE)),"NOT VALID")</f>
        <v>NOT VALID</v>
      </c>
      <c r="T62" t="str">
        <f>IFERROR(IFERROR(VLOOKUP($A62,'K-NETT'!$A$1:$AF$37898,18,FALSE),VLOOKUP($A62,'K-Wallet'!$A$1:$M$5000,0,FALSE)),"NOT VALID")</f>
        <v>NOT VALID</v>
      </c>
      <c r="U62" t="str">
        <f>IFERROR(IFERROR(VLOOKUP($A62,'K-NETT'!$A$1:$AF$37898,19,FALSE),VLOOKUP($A62,'K-Wallet'!$A$1:$M$5000,0,FALSE)),"NOT VALID")</f>
        <v>NOT VALID</v>
      </c>
      <c r="V62" t="str">
        <f>IFERROR(IFERROR(VLOOKUP($A62,'K-NETT'!$A$1:$AF$37898,20,FALSE),VLOOKUP($A62,'K-Wallet'!$A$1:$M$5000,0,FALSE)),"NOT VALID")</f>
        <v>NOT VALID</v>
      </c>
      <c r="W62" t="str">
        <f>IFERROR(IFERROR(VLOOKUP($A62,'K-NETT'!$A$1:$AF$37898,22,FALSE),VLOOKUP($A62,'K-Wallet'!$A$1:$M$5000,0,FALSE)),"NOT VALID")</f>
        <v>NOT VALID</v>
      </c>
      <c r="X62" t="str">
        <f>IFERROR(IFERROR(VLOOKUP($A62,'K-NETT'!$A$1:$AF$37898,23,FALSE),VLOOKUP($A62,'K-Wallet'!$A$1:$M$5000,0,FALSE)),"NOT VALID")</f>
        <v>NOT VALID</v>
      </c>
      <c r="Y62" t="str">
        <f>IFERROR(IFERROR(VLOOKUP($A62,'K-NETT'!$A$1:$AF$37898,26,FALSE),VLOOKUP($A62,'K-Wallet'!$A$1:$M$5000,0,FALSE)),"NOT VALID")</f>
        <v>NOT VALID</v>
      </c>
      <c r="Z62" t="str">
        <f>IFERROR(IFERROR(VLOOKUP($A62,'K-NETT'!$A$1:$AF$37898,30,FALSE),VLOOKUP($A62,'K-Wallet'!$A$1:$M$5000,11,FALSE)),"NOT VALID")</f>
        <v xml:space="preserve"> TOP UP K-WALLET</v>
      </c>
      <c r="AA62" s="31" t="e">
        <f t="shared" si="1"/>
        <v>#VALUE!</v>
      </c>
    </row>
    <row r="63" spans="1:27" x14ac:dyDescent="0.25">
      <c r="A63" t="str">
        <f t="shared" si="0"/>
        <v>1596659251</v>
      </c>
      <c r="B63">
        <v>54</v>
      </c>
      <c r="C63">
        <v>1596659251</v>
      </c>
      <c r="D63" t="s">
        <v>42</v>
      </c>
      <c r="E63" t="s">
        <v>43</v>
      </c>
      <c r="F63">
        <v>972650</v>
      </c>
      <c r="G63" s="2">
        <v>44110</v>
      </c>
      <c r="H63" s="3">
        <v>0.53494212962962961</v>
      </c>
      <c r="I63" t="s">
        <v>44</v>
      </c>
      <c r="J63">
        <v>-81279344201</v>
      </c>
      <c r="K63" s="4" t="s">
        <v>101</v>
      </c>
      <c r="N63" t="str">
        <f>IFERROR(IFERROR(VLOOKUP($A63,'K-NETT'!$A$1:$AF$37898,1,FALSE),VLOOKUP($A63,'K-Wallet'!$A$1:$M$5000,1,FALSE)),"NOT VALID")</f>
        <v>1596659251</v>
      </c>
      <c r="O63" t="str">
        <f>IFERROR(IFERROR(VLOOKUP($A63,'K-NETT'!$A$1:$AF$37898,11,FALSE),VLOOKUP($A63,'K-Wallet'!$A$1:$M$5000,0,FALSE)),"NOT VALID")</f>
        <v>CNE2010003876</v>
      </c>
      <c r="P63" t="str">
        <f>IFERROR(IFERROR(VLOOKUP($A63,'K-NETT'!$A$1:$AF$37898,14,FALSE),VLOOKUP($A63,'K-Wallet'!$A$1:$M$5000,8,FALSE)),"NOT VALID")</f>
        <v>IDJTAXA06880</v>
      </c>
      <c r="Q63" t="str">
        <f>IFERROR(IFERROR(VLOOKUP($A63,'K-NETT'!$A$1:$AF$37898,15,FALSE),VLOOKUP($A63,'K-Wallet'!$A$1:$M$5000,9,FALSE)),"NOT VALID")</f>
        <v>DIAN NURMALIA</v>
      </c>
      <c r="R63">
        <f>IFERROR(IFERROR(VLOOKUP($A63,'K-NETT'!$A$1:$AF$37898,16,FALSE),VLOOKUP($A63,'K-Wallet'!$A$1:$M$5000,0,FALSE)),"NOT VALID")</f>
        <v>950000</v>
      </c>
      <c r="S63">
        <f>IFERROR(IFERROR(VLOOKUP($A63,'K-NETT'!$A$1:$AF$37898,17,FALSE),VLOOKUP($A63,'K-Wallet'!$A$1:$M$5000,0,FALSE)),"NOT VALID")</f>
        <v>6650</v>
      </c>
      <c r="T63">
        <f>IFERROR(IFERROR(VLOOKUP($A63,'K-NETT'!$A$1:$AF$37898,18,FALSE),VLOOKUP($A63,'K-Wallet'!$A$1:$M$5000,0,FALSE)),"NOT VALID")</f>
        <v>16000</v>
      </c>
      <c r="U63">
        <f>IFERROR(IFERROR(VLOOKUP($A63,'K-NETT'!$A$1:$AF$37898,19,FALSE),VLOOKUP($A63,'K-Wallet'!$A$1:$M$5000,0,FALSE)),"NOT VALID")</f>
        <v>0</v>
      </c>
      <c r="V63">
        <f>IFERROR(IFERROR(VLOOKUP($A63,'K-NETT'!$A$1:$AF$37898,20,FALSE),VLOOKUP($A63,'K-Wallet'!$A$1:$M$5000,0,FALSE)),"NOT VALID")</f>
        <v>0</v>
      </c>
      <c r="W63">
        <f>IFERROR(IFERROR(VLOOKUP($A63,'K-NETT'!$A$1:$AF$37898,22,FALSE),VLOOKUP($A63,'K-Wallet'!$A$1:$M$5000,0,FALSE)),"NOT VALID")</f>
        <v>0</v>
      </c>
      <c r="X63">
        <f>IFERROR(IFERROR(VLOOKUP($A63,'K-NETT'!$A$1:$AF$37898,23,FALSE),VLOOKUP($A63,'K-Wallet'!$A$1:$M$5000,0,FALSE)),"NOT VALID")</f>
        <v>0</v>
      </c>
      <c r="Y63">
        <f>IFERROR(IFERROR(VLOOKUP($A63,'K-NETT'!$A$1:$AF$37898,26,FALSE),VLOOKUP($A63,'K-Wallet'!$A$1:$M$5000,0,FALSE)),"NOT VALID")</f>
        <v>972650</v>
      </c>
      <c r="Z63">
        <f>IFERROR(IFERROR(VLOOKUP($A63,'K-NETT'!$A$1:$AF$37898,30,FALSE),VLOOKUP($A63,'K-Wallet'!$A$1:$M$5000,11,FALSE)),"NOT VALID")</f>
        <v>0</v>
      </c>
      <c r="AA63" s="31">
        <f t="shared" si="1"/>
        <v>0</v>
      </c>
    </row>
    <row r="64" spans="1:27" x14ac:dyDescent="0.25">
      <c r="A64" t="str">
        <f t="shared" si="0"/>
        <v>1659269905</v>
      </c>
      <c r="B64">
        <v>55</v>
      </c>
      <c r="C64">
        <v>1659269905</v>
      </c>
      <c r="D64" t="s">
        <v>42</v>
      </c>
      <c r="E64" t="s">
        <v>43</v>
      </c>
      <c r="F64">
        <v>306650</v>
      </c>
      <c r="G64" s="2">
        <v>44110</v>
      </c>
      <c r="H64" s="3">
        <v>0.53694444444444445</v>
      </c>
      <c r="I64" t="s">
        <v>44</v>
      </c>
      <c r="J64">
        <v>-81280297201</v>
      </c>
      <c r="K64" s="4" t="s">
        <v>101</v>
      </c>
      <c r="N64" t="str">
        <f>IFERROR(IFERROR(VLOOKUP($A64,'K-NETT'!$A$1:$AF$37898,1,FALSE),VLOOKUP($A64,'K-Wallet'!$A$1:$M$5000,1,FALSE)),"NOT VALID")</f>
        <v>1659269905</v>
      </c>
      <c r="O64" t="str">
        <f>IFERROR(IFERROR(VLOOKUP($A64,'K-NETT'!$A$1:$AF$37898,11,FALSE),VLOOKUP($A64,'K-Wallet'!$A$1:$M$5000,0,FALSE)),"NOT VALID")</f>
        <v>CNE2010003878</v>
      </c>
      <c r="P64" t="str">
        <f>IFERROR(IFERROR(VLOOKUP($A64,'K-NETT'!$A$1:$AF$37898,14,FALSE),VLOOKUP($A64,'K-Wallet'!$A$1:$M$5000,8,FALSE)),"NOT VALID")</f>
        <v>IDJTBUA05280</v>
      </c>
      <c r="Q64" t="str">
        <f>IFERROR(IFERROR(VLOOKUP($A64,'K-NETT'!$A$1:$AF$37898,15,FALSE),VLOOKUP($A64,'K-Wallet'!$A$1:$M$5000,9,FALSE)),"NOT VALID")</f>
        <v>SITI HARYATI</v>
      </c>
      <c r="R64">
        <f>IFERROR(IFERROR(VLOOKUP($A64,'K-NETT'!$A$1:$AF$37898,16,FALSE),VLOOKUP($A64,'K-Wallet'!$A$1:$M$5000,0,FALSE)),"NOT VALID")</f>
        <v>300000</v>
      </c>
      <c r="S64">
        <f>IFERROR(IFERROR(VLOOKUP($A64,'K-NETT'!$A$1:$AF$37898,17,FALSE),VLOOKUP($A64,'K-Wallet'!$A$1:$M$5000,0,FALSE)),"NOT VALID")</f>
        <v>6650</v>
      </c>
      <c r="T64">
        <f>IFERROR(IFERROR(VLOOKUP($A64,'K-NETT'!$A$1:$AF$37898,18,FALSE),VLOOKUP($A64,'K-Wallet'!$A$1:$M$5000,0,FALSE)),"NOT VALID")</f>
        <v>0</v>
      </c>
      <c r="U64">
        <f>IFERROR(IFERROR(VLOOKUP($A64,'K-NETT'!$A$1:$AF$37898,19,FALSE),VLOOKUP($A64,'K-Wallet'!$A$1:$M$5000,0,FALSE)),"NOT VALID")</f>
        <v>0</v>
      </c>
      <c r="V64">
        <f>IFERROR(IFERROR(VLOOKUP($A64,'K-NETT'!$A$1:$AF$37898,20,FALSE),VLOOKUP($A64,'K-Wallet'!$A$1:$M$5000,0,FALSE)),"NOT VALID")</f>
        <v>0</v>
      </c>
      <c r="W64">
        <f>IFERROR(IFERROR(VLOOKUP($A64,'K-NETT'!$A$1:$AF$37898,22,FALSE),VLOOKUP($A64,'K-Wallet'!$A$1:$M$5000,0,FALSE)),"NOT VALID")</f>
        <v>0</v>
      </c>
      <c r="X64">
        <f>IFERROR(IFERROR(VLOOKUP($A64,'K-NETT'!$A$1:$AF$37898,23,FALSE),VLOOKUP($A64,'K-Wallet'!$A$1:$M$5000,0,FALSE)),"NOT VALID")</f>
        <v>0</v>
      </c>
      <c r="Y64">
        <f>IFERROR(IFERROR(VLOOKUP($A64,'K-NETT'!$A$1:$AF$37898,26,FALSE),VLOOKUP($A64,'K-Wallet'!$A$1:$M$5000,0,FALSE)),"NOT VALID")</f>
        <v>306650</v>
      </c>
      <c r="Z64">
        <f>IFERROR(IFERROR(VLOOKUP($A64,'K-NETT'!$A$1:$AF$37898,30,FALSE),VLOOKUP($A64,'K-Wallet'!$A$1:$M$5000,11,FALSE)),"NOT VALID")</f>
        <v>0</v>
      </c>
      <c r="AA64" s="31">
        <f t="shared" si="1"/>
        <v>0</v>
      </c>
    </row>
    <row r="65" spans="1:27" x14ac:dyDescent="0.25">
      <c r="A65" t="str">
        <f t="shared" si="0"/>
        <v>1038369973</v>
      </c>
      <c r="B65">
        <v>56</v>
      </c>
      <c r="C65">
        <v>1038369973</v>
      </c>
      <c r="D65" t="s">
        <v>42</v>
      </c>
      <c r="E65" t="s">
        <v>43</v>
      </c>
      <c r="F65">
        <v>966650</v>
      </c>
      <c r="G65" s="2">
        <v>44110</v>
      </c>
      <c r="H65" s="3">
        <v>0.54035879629629624</v>
      </c>
      <c r="I65" t="s">
        <v>44</v>
      </c>
      <c r="J65">
        <v>-81281843701</v>
      </c>
      <c r="K65" s="4" t="s">
        <v>101</v>
      </c>
      <c r="N65" t="str">
        <f>IFERROR(IFERROR(VLOOKUP($A65,'K-NETT'!$A$1:$AF$37898,1,FALSE),VLOOKUP($A65,'K-Wallet'!$A$1:$M$5000,1,FALSE)),"NOT VALID")</f>
        <v>1038369973</v>
      </c>
      <c r="O65" t="str">
        <f>IFERROR(IFERROR(VLOOKUP($A65,'K-NETT'!$A$1:$AF$37898,11,FALSE),VLOOKUP($A65,'K-Wallet'!$A$1:$M$5000,0,FALSE)),"NOT VALID")</f>
        <v>CNE2010003880</v>
      </c>
      <c r="P65" t="str">
        <f>IFERROR(IFERROR(VLOOKUP($A65,'K-NETT'!$A$1:$AF$37898,14,FALSE),VLOOKUP($A65,'K-Wallet'!$A$1:$M$5000,8,FALSE)),"NOT VALID")</f>
        <v>IDBNAFA11671</v>
      </c>
      <c r="Q65" t="str">
        <f>IFERROR(IFERROR(VLOOKUP($A65,'K-NETT'!$A$1:$AF$37898,15,FALSE),VLOOKUP($A65,'K-Wallet'!$A$1:$M$5000,9,FALSE)),"NOT VALID")</f>
        <v>GALIH BAMBANG WIBISONO</v>
      </c>
      <c r="R65">
        <f>IFERROR(IFERROR(VLOOKUP($A65,'K-NETT'!$A$1:$AF$37898,16,FALSE),VLOOKUP($A65,'K-Wallet'!$A$1:$M$5000,0,FALSE)),"NOT VALID")</f>
        <v>950000</v>
      </c>
      <c r="S65">
        <f>IFERROR(IFERROR(VLOOKUP($A65,'K-NETT'!$A$1:$AF$37898,17,FALSE),VLOOKUP($A65,'K-Wallet'!$A$1:$M$5000,0,FALSE)),"NOT VALID")</f>
        <v>6650</v>
      </c>
      <c r="T65">
        <f>IFERROR(IFERROR(VLOOKUP($A65,'K-NETT'!$A$1:$AF$37898,18,FALSE),VLOOKUP($A65,'K-Wallet'!$A$1:$M$5000,0,FALSE)),"NOT VALID")</f>
        <v>10000</v>
      </c>
      <c r="U65">
        <f>IFERROR(IFERROR(VLOOKUP($A65,'K-NETT'!$A$1:$AF$37898,19,FALSE),VLOOKUP($A65,'K-Wallet'!$A$1:$M$5000,0,FALSE)),"NOT VALID")</f>
        <v>0</v>
      </c>
      <c r="V65">
        <f>IFERROR(IFERROR(VLOOKUP($A65,'K-NETT'!$A$1:$AF$37898,20,FALSE),VLOOKUP($A65,'K-Wallet'!$A$1:$M$5000,0,FALSE)),"NOT VALID")</f>
        <v>0</v>
      </c>
      <c r="W65">
        <f>IFERROR(IFERROR(VLOOKUP($A65,'K-NETT'!$A$1:$AF$37898,22,FALSE),VLOOKUP($A65,'K-Wallet'!$A$1:$M$5000,0,FALSE)),"NOT VALID")</f>
        <v>0</v>
      </c>
      <c r="X65">
        <f>IFERROR(IFERROR(VLOOKUP($A65,'K-NETT'!$A$1:$AF$37898,23,FALSE),VLOOKUP($A65,'K-Wallet'!$A$1:$M$5000,0,FALSE)),"NOT VALID")</f>
        <v>0</v>
      </c>
      <c r="Y65">
        <f>IFERROR(IFERROR(VLOOKUP($A65,'K-NETT'!$A$1:$AF$37898,26,FALSE),VLOOKUP($A65,'K-Wallet'!$A$1:$M$5000,0,FALSE)),"NOT VALID")</f>
        <v>966650</v>
      </c>
      <c r="Z65">
        <f>IFERROR(IFERROR(VLOOKUP($A65,'K-NETT'!$A$1:$AF$37898,30,FALSE),VLOOKUP($A65,'K-Wallet'!$A$1:$M$5000,11,FALSE)),"NOT VALID")</f>
        <v>0</v>
      </c>
      <c r="AA65" s="31">
        <f t="shared" si="1"/>
        <v>0</v>
      </c>
    </row>
    <row r="66" spans="1:27" x14ac:dyDescent="0.25">
      <c r="A66" t="str">
        <f t="shared" si="0"/>
        <v>1688369316</v>
      </c>
      <c r="B66">
        <v>57</v>
      </c>
      <c r="C66">
        <v>1688369316</v>
      </c>
      <c r="D66" t="s">
        <v>42</v>
      </c>
      <c r="E66" t="s">
        <v>43</v>
      </c>
      <c r="F66">
        <v>126650</v>
      </c>
      <c r="G66" s="2">
        <v>44110</v>
      </c>
      <c r="H66" s="3">
        <v>0.54260416666666667</v>
      </c>
      <c r="I66" t="s">
        <v>66</v>
      </c>
      <c r="J66">
        <v>-81282907301</v>
      </c>
      <c r="K66" s="4" t="s">
        <v>101</v>
      </c>
      <c r="N66" t="str">
        <f>IFERROR(IFERROR(VLOOKUP($A66,'K-NETT'!$A$1:$AF$37898,1,FALSE),VLOOKUP($A66,'K-Wallet'!$A$1:$M$5000,1,FALSE)),"NOT VALID")</f>
        <v>1688369316</v>
      </c>
      <c r="O66" t="str">
        <f>IFERROR(IFERROR(VLOOKUP($A66,'K-NETT'!$A$1:$AF$37898,11,FALSE),VLOOKUP($A66,'K-Wallet'!$A$1:$M$5000,0,FALSE)),"NOT VALID")</f>
        <v>CNE2010003883</v>
      </c>
      <c r="P66" t="str">
        <f>IFERROR(IFERROR(VLOOKUP($A66,'K-NETT'!$A$1:$AF$37898,14,FALSE),VLOOKUP($A66,'K-Wallet'!$A$1:$M$5000,8,FALSE)),"NOT VALID")</f>
        <v>IDJKID015421</v>
      </c>
      <c r="Q66" t="str">
        <f>IFERROR(IFERROR(VLOOKUP($A66,'K-NETT'!$A$1:$AF$37898,15,FALSE),VLOOKUP($A66,'K-Wallet'!$A$1:$M$5000,9,FALSE)),"NOT VALID")</f>
        <v>MARYANA</v>
      </c>
      <c r="R66">
        <f>IFERROR(IFERROR(VLOOKUP($A66,'K-NETT'!$A$1:$AF$37898,16,FALSE),VLOOKUP($A66,'K-Wallet'!$A$1:$M$5000,0,FALSE)),"NOT VALID")</f>
        <v>120000</v>
      </c>
      <c r="S66">
        <f>IFERROR(IFERROR(VLOOKUP($A66,'K-NETT'!$A$1:$AF$37898,17,FALSE),VLOOKUP($A66,'K-Wallet'!$A$1:$M$5000,0,FALSE)),"NOT VALID")</f>
        <v>6650</v>
      </c>
      <c r="T66">
        <f>IFERROR(IFERROR(VLOOKUP($A66,'K-NETT'!$A$1:$AF$37898,18,FALSE),VLOOKUP($A66,'K-Wallet'!$A$1:$M$5000,0,FALSE)),"NOT VALID")</f>
        <v>0</v>
      </c>
      <c r="U66">
        <f>IFERROR(IFERROR(VLOOKUP($A66,'K-NETT'!$A$1:$AF$37898,19,FALSE),VLOOKUP($A66,'K-Wallet'!$A$1:$M$5000,0,FALSE)),"NOT VALID")</f>
        <v>0</v>
      </c>
      <c r="V66">
        <f>IFERROR(IFERROR(VLOOKUP($A66,'K-NETT'!$A$1:$AF$37898,20,FALSE),VLOOKUP($A66,'K-Wallet'!$A$1:$M$5000,0,FALSE)),"NOT VALID")</f>
        <v>0</v>
      </c>
      <c r="W66">
        <f>IFERROR(IFERROR(VLOOKUP($A66,'K-NETT'!$A$1:$AF$37898,22,FALSE),VLOOKUP($A66,'K-Wallet'!$A$1:$M$5000,0,FALSE)),"NOT VALID")</f>
        <v>0</v>
      </c>
      <c r="X66">
        <f>IFERROR(IFERROR(VLOOKUP($A66,'K-NETT'!$A$1:$AF$37898,23,FALSE),VLOOKUP($A66,'K-Wallet'!$A$1:$M$5000,0,FALSE)),"NOT VALID")</f>
        <v>0</v>
      </c>
      <c r="Y66">
        <f>IFERROR(IFERROR(VLOOKUP($A66,'K-NETT'!$A$1:$AF$37898,26,FALSE),VLOOKUP($A66,'K-Wallet'!$A$1:$M$5000,0,FALSE)),"NOT VALID")</f>
        <v>126650</v>
      </c>
      <c r="Z66">
        <f>IFERROR(IFERROR(VLOOKUP($A66,'K-NETT'!$A$1:$AF$37898,30,FALSE),VLOOKUP($A66,'K-Wallet'!$A$1:$M$5000,11,FALSE)),"NOT VALID")</f>
        <v>0</v>
      </c>
      <c r="AA66" s="31">
        <f t="shared" si="1"/>
        <v>0</v>
      </c>
    </row>
    <row r="67" spans="1:27" x14ac:dyDescent="0.25">
      <c r="A67" t="str">
        <f t="shared" si="0"/>
        <v>1895569271</v>
      </c>
      <c r="B67">
        <v>58</v>
      </c>
      <c r="C67">
        <v>1895569271</v>
      </c>
      <c r="D67" t="s">
        <v>42</v>
      </c>
      <c r="E67" t="s">
        <v>43</v>
      </c>
      <c r="F67">
        <v>56650</v>
      </c>
      <c r="G67" s="2">
        <v>44110</v>
      </c>
      <c r="H67" s="3">
        <v>0.56393518518518515</v>
      </c>
      <c r="I67" t="s">
        <v>44</v>
      </c>
      <c r="J67">
        <v>-81292751501</v>
      </c>
      <c r="K67" s="4" t="s">
        <v>101</v>
      </c>
      <c r="N67" t="str">
        <f>IFERROR(IFERROR(VLOOKUP($A67,'K-NETT'!$A$1:$AF$37898,1,FALSE),VLOOKUP($A67,'K-Wallet'!$A$1:$M$5000,1,FALSE)),"NOT VALID")</f>
        <v>1895569271</v>
      </c>
      <c r="O67" t="str">
        <f>IFERROR(IFERROR(VLOOKUP($A67,'K-NETT'!$A$1:$AF$37898,11,FALSE),VLOOKUP($A67,'K-Wallet'!$A$1:$M$5000,0,FALSE)),"NOT VALID")</f>
        <v>MME2010003897</v>
      </c>
      <c r="P67" t="str">
        <f>IFERROR(IFERROR(VLOOKUP($A67,'K-NETT'!$A$1:$AF$37898,14,FALSE),VLOOKUP($A67,'K-Wallet'!$A$1:$M$5000,8,FALSE)),"NOT VALID")</f>
        <v>IDBIAHA06332</v>
      </c>
      <c r="Q67" t="str">
        <f>IFERROR(IFERROR(VLOOKUP($A67,'K-NETT'!$A$1:$AF$37898,15,FALSE),VLOOKUP($A67,'K-Wallet'!$A$1:$M$5000,9,FALSE)),"NOT VALID")</f>
        <v>I MADE SUARJANA</v>
      </c>
      <c r="R67">
        <f>IFERROR(IFERROR(VLOOKUP($A67,'K-NETT'!$A$1:$AF$37898,16,FALSE),VLOOKUP($A67,'K-Wallet'!$A$1:$M$5000,0,FALSE)),"NOT VALID")</f>
        <v>50000</v>
      </c>
      <c r="S67">
        <f>IFERROR(IFERROR(VLOOKUP($A67,'K-NETT'!$A$1:$AF$37898,17,FALSE),VLOOKUP($A67,'K-Wallet'!$A$1:$M$5000,0,FALSE)),"NOT VALID")</f>
        <v>6650</v>
      </c>
      <c r="T67">
        <f>IFERROR(IFERROR(VLOOKUP($A67,'K-NETT'!$A$1:$AF$37898,18,FALSE),VLOOKUP($A67,'K-Wallet'!$A$1:$M$5000,0,FALSE)),"NOT VALID")</f>
        <v>0</v>
      </c>
      <c r="U67">
        <f>IFERROR(IFERROR(VLOOKUP($A67,'K-NETT'!$A$1:$AF$37898,19,FALSE),VLOOKUP($A67,'K-Wallet'!$A$1:$M$5000,0,FALSE)),"NOT VALID")</f>
        <v>0</v>
      </c>
      <c r="V67">
        <f>IFERROR(IFERROR(VLOOKUP($A67,'K-NETT'!$A$1:$AF$37898,20,FALSE),VLOOKUP($A67,'K-Wallet'!$A$1:$M$5000,0,FALSE)),"NOT VALID")</f>
        <v>0</v>
      </c>
      <c r="W67">
        <f>IFERROR(IFERROR(VLOOKUP($A67,'K-NETT'!$A$1:$AF$37898,22,FALSE),VLOOKUP($A67,'K-Wallet'!$A$1:$M$5000,0,FALSE)),"NOT VALID")</f>
        <v>0</v>
      </c>
      <c r="X67">
        <f>IFERROR(IFERROR(VLOOKUP($A67,'K-NETT'!$A$1:$AF$37898,23,FALSE),VLOOKUP($A67,'K-Wallet'!$A$1:$M$5000,0,FALSE)),"NOT VALID")</f>
        <v>0</v>
      </c>
      <c r="Y67">
        <f>IFERROR(IFERROR(VLOOKUP($A67,'K-NETT'!$A$1:$AF$37898,26,FALSE),VLOOKUP($A67,'K-Wallet'!$A$1:$M$5000,0,FALSE)),"NOT VALID")</f>
        <v>56650</v>
      </c>
      <c r="Z67">
        <f>IFERROR(IFERROR(VLOOKUP($A67,'K-NETT'!$A$1:$AF$37898,30,FALSE),VLOOKUP($A67,'K-Wallet'!$A$1:$M$5000,11,FALSE)),"NOT VALID")</f>
        <v>0</v>
      </c>
      <c r="AA67" s="31">
        <f t="shared" si="1"/>
        <v>0</v>
      </c>
    </row>
    <row r="68" spans="1:27" x14ac:dyDescent="0.25">
      <c r="A68" t="str">
        <f t="shared" si="0"/>
        <v>152796397</v>
      </c>
      <c r="B68">
        <v>59</v>
      </c>
      <c r="C68">
        <v>152796397</v>
      </c>
      <c r="D68" t="s">
        <v>987</v>
      </c>
      <c r="E68" t="s">
        <v>43</v>
      </c>
      <c r="F68">
        <v>100000</v>
      </c>
      <c r="G68" s="2">
        <v>44110</v>
      </c>
      <c r="H68" s="3">
        <v>0.58651620370370372</v>
      </c>
      <c r="I68" t="s">
        <v>44</v>
      </c>
      <c r="J68">
        <v>-81302778301</v>
      </c>
      <c r="K68" s="4" t="s">
        <v>101</v>
      </c>
      <c r="N68" t="str">
        <f>IFERROR(IFERROR(VLOOKUP($A68,'K-NETT'!$A$1:$AF$37898,1,FALSE),VLOOKUP($A68,'K-Wallet'!$A$1:$M$5000,1,FALSE)),"NOT VALID")</f>
        <v>152796397</v>
      </c>
      <c r="O68" t="str">
        <f>IFERROR(IFERROR(VLOOKUP($A68,'K-NETT'!$A$1:$AF$37898,11,FALSE),VLOOKUP($A68,'K-Wallet'!$A$1:$M$5000,0,FALSE)),"NOT VALID")</f>
        <v>NOT VALID</v>
      </c>
      <c r="P68" t="str">
        <f>IFERROR(IFERROR(VLOOKUP($A68,'K-NETT'!$A$1:$AF$37898,14,FALSE),VLOOKUP($A68,'K-Wallet'!$A$1:$M$5000,8,FALSE)),"NOT VALID")</f>
        <v>IDSPAAA96351</v>
      </c>
      <c r="Q68" t="str">
        <f>IFERROR(IFERROR(VLOOKUP($A68,'K-NETT'!$A$1:$AF$37898,15,FALSE),VLOOKUP($A68,'K-Wallet'!$A$1:$M$5000,9,FALSE)),"NOT VALID")</f>
        <v>DONNYSTEVENMASSIE</v>
      </c>
      <c r="R68" t="str">
        <f>IFERROR(IFERROR(VLOOKUP($A68,'K-NETT'!$A$1:$AF$37898,16,FALSE),VLOOKUP($A68,'K-Wallet'!$A$1:$M$5000,0,FALSE)),"NOT VALID")</f>
        <v>NOT VALID</v>
      </c>
      <c r="S68" t="str">
        <f>IFERROR(IFERROR(VLOOKUP($A68,'K-NETT'!$A$1:$AF$37898,17,FALSE),VLOOKUP($A68,'K-Wallet'!$A$1:$M$5000,0,FALSE)),"NOT VALID")</f>
        <v>NOT VALID</v>
      </c>
      <c r="T68" t="str">
        <f>IFERROR(IFERROR(VLOOKUP($A68,'K-NETT'!$A$1:$AF$37898,18,FALSE),VLOOKUP($A68,'K-Wallet'!$A$1:$M$5000,0,FALSE)),"NOT VALID")</f>
        <v>NOT VALID</v>
      </c>
      <c r="U68" t="str">
        <f>IFERROR(IFERROR(VLOOKUP($A68,'K-NETT'!$A$1:$AF$37898,19,FALSE),VLOOKUP($A68,'K-Wallet'!$A$1:$M$5000,0,FALSE)),"NOT VALID")</f>
        <v>NOT VALID</v>
      </c>
      <c r="V68" t="str">
        <f>IFERROR(IFERROR(VLOOKUP($A68,'K-NETT'!$A$1:$AF$37898,20,FALSE),VLOOKUP($A68,'K-Wallet'!$A$1:$M$5000,0,FALSE)),"NOT VALID")</f>
        <v>NOT VALID</v>
      </c>
      <c r="W68" t="str">
        <f>IFERROR(IFERROR(VLOOKUP($A68,'K-NETT'!$A$1:$AF$37898,22,FALSE),VLOOKUP($A68,'K-Wallet'!$A$1:$M$5000,0,FALSE)),"NOT VALID")</f>
        <v>NOT VALID</v>
      </c>
      <c r="X68" t="str">
        <f>IFERROR(IFERROR(VLOOKUP($A68,'K-NETT'!$A$1:$AF$37898,23,FALSE),VLOOKUP($A68,'K-Wallet'!$A$1:$M$5000,0,FALSE)),"NOT VALID")</f>
        <v>NOT VALID</v>
      </c>
      <c r="Y68" t="str">
        <f>IFERROR(IFERROR(VLOOKUP($A68,'K-NETT'!$A$1:$AF$37898,26,FALSE),VLOOKUP($A68,'K-Wallet'!$A$1:$M$5000,0,FALSE)),"NOT VALID")</f>
        <v>NOT VALID</v>
      </c>
      <c r="Z68" t="str">
        <f>IFERROR(IFERROR(VLOOKUP($A68,'K-NETT'!$A$1:$AF$37898,30,FALSE),VLOOKUP($A68,'K-Wallet'!$A$1:$M$5000,11,FALSE)),"NOT VALID")</f>
        <v xml:space="preserve"> TOP UP K-WALLET</v>
      </c>
      <c r="AA68" s="31" t="e">
        <f t="shared" si="1"/>
        <v>#VALUE!</v>
      </c>
    </row>
    <row r="69" spans="1:27" x14ac:dyDescent="0.25">
      <c r="A69" t="str">
        <f t="shared" si="0"/>
        <v>1116069930</v>
      </c>
      <c r="B69">
        <v>60</v>
      </c>
      <c r="C69">
        <v>1116069930</v>
      </c>
      <c r="D69" t="s">
        <v>42</v>
      </c>
      <c r="E69" t="s">
        <v>43</v>
      </c>
      <c r="F69">
        <v>106650</v>
      </c>
      <c r="G69" s="2">
        <v>44110</v>
      </c>
      <c r="H69" s="3">
        <v>0.60951388888888891</v>
      </c>
      <c r="I69" t="s">
        <v>17150</v>
      </c>
      <c r="J69">
        <v>-81312482901</v>
      </c>
      <c r="K69" s="4" t="s">
        <v>101</v>
      </c>
      <c r="N69" t="str">
        <f>IFERROR(IFERROR(VLOOKUP($A69,'K-NETT'!$A$1:$AF$37898,1,FALSE),VLOOKUP($A69,'K-Wallet'!$A$1:$M$5000,1,FALSE)),"NOT VALID")</f>
        <v>1116069930</v>
      </c>
      <c r="O69" t="str">
        <f>IFERROR(IFERROR(VLOOKUP($A69,'K-NETT'!$A$1:$AF$37898,11,FALSE),VLOOKUP($A69,'K-Wallet'!$A$1:$M$5000,0,FALSE)),"NOT VALID")</f>
        <v>CNE2010004033</v>
      </c>
      <c r="P69" t="str">
        <f>IFERROR(IFERROR(VLOOKUP($A69,'K-NETT'!$A$1:$AF$37898,14,FALSE),VLOOKUP($A69,'K-Wallet'!$A$1:$M$5000,8,FALSE)),"NOT VALID")</f>
        <v>IDJRBAA06853</v>
      </c>
      <c r="Q69" t="str">
        <f>IFERROR(IFERROR(VLOOKUP($A69,'K-NETT'!$A$1:$AF$37898,15,FALSE),VLOOKUP($A69,'K-Wallet'!$A$1:$M$5000,9,FALSE)),"NOT VALID")</f>
        <v>ULFATU RIZQI AMALIA</v>
      </c>
      <c r="R69">
        <f>IFERROR(IFERROR(VLOOKUP($A69,'K-NETT'!$A$1:$AF$37898,16,FALSE),VLOOKUP($A69,'K-Wallet'!$A$1:$M$5000,0,FALSE)),"NOT VALID")</f>
        <v>91000</v>
      </c>
      <c r="S69">
        <f>IFERROR(IFERROR(VLOOKUP($A69,'K-NETT'!$A$1:$AF$37898,17,FALSE),VLOOKUP($A69,'K-Wallet'!$A$1:$M$5000,0,FALSE)),"NOT VALID")</f>
        <v>6650</v>
      </c>
      <c r="T69">
        <f>IFERROR(IFERROR(VLOOKUP($A69,'K-NETT'!$A$1:$AF$37898,18,FALSE),VLOOKUP($A69,'K-Wallet'!$A$1:$M$5000,0,FALSE)),"NOT VALID")</f>
        <v>9000</v>
      </c>
      <c r="U69">
        <f>IFERROR(IFERROR(VLOOKUP($A69,'K-NETT'!$A$1:$AF$37898,19,FALSE),VLOOKUP($A69,'K-Wallet'!$A$1:$M$5000,0,FALSE)),"NOT VALID")</f>
        <v>0</v>
      </c>
      <c r="V69">
        <f>IFERROR(IFERROR(VLOOKUP($A69,'K-NETT'!$A$1:$AF$37898,20,FALSE),VLOOKUP($A69,'K-Wallet'!$A$1:$M$5000,0,FALSE)),"NOT VALID")</f>
        <v>0</v>
      </c>
      <c r="W69">
        <f>IFERROR(IFERROR(VLOOKUP($A69,'K-NETT'!$A$1:$AF$37898,22,FALSE),VLOOKUP($A69,'K-Wallet'!$A$1:$M$5000,0,FALSE)),"NOT VALID")</f>
        <v>0</v>
      </c>
      <c r="X69">
        <f>IFERROR(IFERROR(VLOOKUP($A69,'K-NETT'!$A$1:$AF$37898,23,FALSE),VLOOKUP($A69,'K-Wallet'!$A$1:$M$5000,0,FALSE)),"NOT VALID")</f>
        <v>0</v>
      </c>
      <c r="Y69">
        <f>IFERROR(IFERROR(VLOOKUP($A69,'K-NETT'!$A$1:$AF$37898,26,FALSE),VLOOKUP($A69,'K-Wallet'!$A$1:$M$5000,0,FALSE)),"NOT VALID")</f>
        <v>106650</v>
      </c>
      <c r="Z69">
        <f>IFERROR(IFERROR(VLOOKUP($A69,'K-NETT'!$A$1:$AF$37898,30,FALSE),VLOOKUP($A69,'K-Wallet'!$A$1:$M$5000,11,FALSE)),"NOT VALID")</f>
        <v>0</v>
      </c>
      <c r="AA69" s="31">
        <f t="shared" si="1"/>
        <v>0</v>
      </c>
    </row>
    <row r="70" spans="1:27" x14ac:dyDescent="0.25">
      <c r="A70" t="str">
        <f t="shared" si="0"/>
        <v>1449079378</v>
      </c>
      <c r="B70">
        <v>61</v>
      </c>
      <c r="C70">
        <v>1449079378</v>
      </c>
      <c r="D70" t="s">
        <v>42</v>
      </c>
      <c r="E70" t="s">
        <v>43</v>
      </c>
      <c r="F70">
        <v>56650</v>
      </c>
      <c r="G70" s="2">
        <v>44110</v>
      </c>
      <c r="H70" s="3">
        <v>0.62267361111111108</v>
      </c>
      <c r="I70" t="s">
        <v>44</v>
      </c>
      <c r="J70">
        <v>-81317935401</v>
      </c>
      <c r="K70" s="4" t="s">
        <v>101</v>
      </c>
      <c r="N70" t="str">
        <f>IFERROR(IFERROR(VLOOKUP($A70,'K-NETT'!$A$1:$AF$37898,1,FALSE),VLOOKUP($A70,'K-Wallet'!$A$1:$M$5000,1,FALSE)),"NOT VALID")</f>
        <v>1449079378</v>
      </c>
      <c r="O70" t="str">
        <f>IFERROR(IFERROR(VLOOKUP($A70,'K-NETT'!$A$1:$AF$37898,11,FALSE),VLOOKUP($A70,'K-Wallet'!$A$1:$M$5000,0,FALSE)),"NOT VALID")</f>
        <v>MME2010004038</v>
      </c>
      <c r="P70" t="str">
        <f>IFERROR(IFERROR(VLOOKUP($A70,'K-NETT'!$A$1:$AF$37898,14,FALSE),VLOOKUP($A70,'K-Wallet'!$A$1:$M$5000,8,FALSE)),"NOT VALID")</f>
        <v>IDJHAMA10405</v>
      </c>
      <c r="Q70" t="str">
        <f>IFERROR(IFERROR(VLOOKUP($A70,'K-NETT'!$A$1:$AF$37898,15,FALSE),VLOOKUP($A70,'K-Wallet'!$A$1:$M$5000,9,FALSE)),"NOT VALID")</f>
        <v>BELTHAM EVAN NAYATAMA</v>
      </c>
      <c r="R70">
        <f>IFERROR(IFERROR(VLOOKUP($A70,'K-NETT'!$A$1:$AF$37898,16,FALSE),VLOOKUP($A70,'K-Wallet'!$A$1:$M$5000,0,FALSE)),"NOT VALID")</f>
        <v>50000</v>
      </c>
      <c r="S70">
        <f>IFERROR(IFERROR(VLOOKUP($A70,'K-NETT'!$A$1:$AF$37898,17,FALSE),VLOOKUP($A70,'K-Wallet'!$A$1:$M$5000,0,FALSE)),"NOT VALID")</f>
        <v>6650</v>
      </c>
      <c r="T70">
        <f>IFERROR(IFERROR(VLOOKUP($A70,'K-NETT'!$A$1:$AF$37898,18,FALSE),VLOOKUP($A70,'K-Wallet'!$A$1:$M$5000,0,FALSE)),"NOT VALID")</f>
        <v>0</v>
      </c>
      <c r="U70">
        <f>IFERROR(IFERROR(VLOOKUP($A70,'K-NETT'!$A$1:$AF$37898,19,FALSE),VLOOKUP($A70,'K-Wallet'!$A$1:$M$5000,0,FALSE)),"NOT VALID")</f>
        <v>0</v>
      </c>
      <c r="V70">
        <f>IFERROR(IFERROR(VLOOKUP($A70,'K-NETT'!$A$1:$AF$37898,20,FALSE),VLOOKUP($A70,'K-Wallet'!$A$1:$M$5000,0,FALSE)),"NOT VALID")</f>
        <v>0</v>
      </c>
      <c r="W70">
        <f>IFERROR(IFERROR(VLOOKUP($A70,'K-NETT'!$A$1:$AF$37898,22,FALSE),VLOOKUP($A70,'K-Wallet'!$A$1:$M$5000,0,FALSE)),"NOT VALID")</f>
        <v>0</v>
      </c>
      <c r="X70">
        <f>IFERROR(IFERROR(VLOOKUP($A70,'K-NETT'!$A$1:$AF$37898,23,FALSE),VLOOKUP($A70,'K-Wallet'!$A$1:$M$5000,0,FALSE)),"NOT VALID")</f>
        <v>0</v>
      </c>
      <c r="Y70">
        <f>IFERROR(IFERROR(VLOOKUP($A70,'K-NETT'!$A$1:$AF$37898,26,FALSE),VLOOKUP($A70,'K-Wallet'!$A$1:$M$5000,0,FALSE)),"NOT VALID")</f>
        <v>56650</v>
      </c>
      <c r="Z70">
        <f>IFERROR(IFERROR(VLOOKUP($A70,'K-NETT'!$A$1:$AF$37898,30,FALSE),VLOOKUP($A70,'K-Wallet'!$A$1:$M$5000,11,FALSE)),"NOT VALID")</f>
        <v>0</v>
      </c>
      <c r="AA70" s="31">
        <f t="shared" si="1"/>
        <v>0</v>
      </c>
    </row>
    <row r="71" spans="1:27" x14ac:dyDescent="0.25">
      <c r="A71" t="str">
        <f t="shared" si="0"/>
        <v>1639859286</v>
      </c>
      <c r="B71">
        <v>62</v>
      </c>
      <c r="C71">
        <v>1639859286</v>
      </c>
      <c r="D71" t="s">
        <v>42</v>
      </c>
      <c r="E71" t="s">
        <v>43</v>
      </c>
      <c r="F71">
        <v>176650</v>
      </c>
      <c r="G71" s="2">
        <v>44110</v>
      </c>
      <c r="H71" s="3">
        <v>0.63523148148148145</v>
      </c>
      <c r="I71" t="s">
        <v>17151</v>
      </c>
      <c r="J71">
        <v>-81322878201</v>
      </c>
      <c r="K71" s="4" t="s">
        <v>101</v>
      </c>
      <c r="N71" t="str">
        <f>IFERROR(IFERROR(VLOOKUP($A71,'K-NETT'!$A$1:$AF$37898,1,FALSE),VLOOKUP($A71,'K-Wallet'!$A$1:$M$5000,1,FALSE)),"NOT VALID")</f>
        <v>1639859286</v>
      </c>
      <c r="O71" t="str">
        <f>IFERROR(IFERROR(VLOOKUP($A71,'K-NETT'!$A$1:$AF$37898,11,FALSE),VLOOKUP($A71,'K-Wallet'!$A$1:$M$5000,0,FALSE)),"NOT VALID")</f>
        <v>CNE2010004043</v>
      </c>
      <c r="P71" t="str">
        <f>IFERROR(IFERROR(VLOOKUP($A71,'K-NETT'!$A$1:$AF$37898,14,FALSE),VLOOKUP($A71,'K-Wallet'!$A$1:$M$5000,8,FALSE)),"NOT VALID")</f>
        <v>IDSAID002663</v>
      </c>
      <c r="Q71" t="str">
        <f>IFERROR(IFERROR(VLOOKUP($A71,'K-NETT'!$A$1:$AF$37898,15,FALSE),VLOOKUP($A71,'K-Wallet'!$A$1:$M$5000,9,FALSE)),"NOT VALID")</f>
        <v>M JAMALUDDIN AL AFGHANI</v>
      </c>
      <c r="R71">
        <f>IFERROR(IFERROR(VLOOKUP($A71,'K-NETT'!$A$1:$AF$37898,16,FALSE),VLOOKUP($A71,'K-Wallet'!$A$1:$M$5000,0,FALSE)),"NOT VALID")</f>
        <v>160000</v>
      </c>
      <c r="S71">
        <f>IFERROR(IFERROR(VLOOKUP($A71,'K-NETT'!$A$1:$AF$37898,17,FALSE),VLOOKUP($A71,'K-Wallet'!$A$1:$M$5000,0,FALSE)),"NOT VALID")</f>
        <v>6650</v>
      </c>
      <c r="T71">
        <f>IFERROR(IFERROR(VLOOKUP($A71,'K-NETT'!$A$1:$AF$37898,18,FALSE),VLOOKUP($A71,'K-Wallet'!$A$1:$M$5000,0,FALSE)),"NOT VALID")</f>
        <v>10000</v>
      </c>
      <c r="U71">
        <f>IFERROR(IFERROR(VLOOKUP($A71,'K-NETT'!$A$1:$AF$37898,19,FALSE),VLOOKUP($A71,'K-Wallet'!$A$1:$M$5000,0,FALSE)),"NOT VALID")</f>
        <v>0</v>
      </c>
      <c r="V71">
        <f>IFERROR(IFERROR(VLOOKUP($A71,'K-NETT'!$A$1:$AF$37898,20,FALSE),VLOOKUP($A71,'K-Wallet'!$A$1:$M$5000,0,FALSE)),"NOT VALID")</f>
        <v>0</v>
      </c>
      <c r="W71">
        <f>IFERROR(IFERROR(VLOOKUP($A71,'K-NETT'!$A$1:$AF$37898,22,FALSE),VLOOKUP($A71,'K-Wallet'!$A$1:$M$5000,0,FALSE)),"NOT VALID")</f>
        <v>0</v>
      </c>
      <c r="X71">
        <f>IFERROR(IFERROR(VLOOKUP($A71,'K-NETT'!$A$1:$AF$37898,23,FALSE),VLOOKUP($A71,'K-Wallet'!$A$1:$M$5000,0,FALSE)),"NOT VALID")</f>
        <v>0</v>
      </c>
      <c r="Y71">
        <f>IFERROR(IFERROR(VLOOKUP($A71,'K-NETT'!$A$1:$AF$37898,26,FALSE),VLOOKUP($A71,'K-Wallet'!$A$1:$M$5000,0,FALSE)),"NOT VALID")</f>
        <v>176650</v>
      </c>
      <c r="Z71">
        <f>IFERROR(IFERROR(VLOOKUP($A71,'K-NETT'!$A$1:$AF$37898,30,FALSE),VLOOKUP($A71,'K-Wallet'!$A$1:$M$5000,11,FALSE)),"NOT VALID")</f>
        <v>0</v>
      </c>
      <c r="AA71" s="31">
        <f t="shared" si="1"/>
        <v>0</v>
      </c>
    </row>
    <row r="72" spans="1:27" x14ac:dyDescent="0.25">
      <c r="A72" t="str">
        <f t="shared" si="0"/>
        <v>1367869441</v>
      </c>
      <c r="B72">
        <v>63</v>
      </c>
      <c r="C72">
        <v>1367869441</v>
      </c>
      <c r="D72" t="s">
        <v>42</v>
      </c>
      <c r="E72" t="s">
        <v>43</v>
      </c>
      <c r="F72">
        <v>488650</v>
      </c>
      <c r="G72" s="2">
        <v>44110</v>
      </c>
      <c r="H72" s="3">
        <v>0.64023148148148146</v>
      </c>
      <c r="I72" t="s">
        <v>44</v>
      </c>
      <c r="J72">
        <v>-81324854301</v>
      </c>
      <c r="K72" s="4" t="s">
        <v>101</v>
      </c>
      <c r="N72" t="str">
        <f>IFERROR(IFERROR(VLOOKUP($A72,'K-NETT'!$A$1:$AF$37898,1,FALSE),VLOOKUP($A72,'K-Wallet'!$A$1:$M$5000,1,FALSE)),"NOT VALID")</f>
        <v>1367869441</v>
      </c>
      <c r="O72" t="str">
        <f>IFERROR(IFERROR(VLOOKUP($A72,'K-NETT'!$A$1:$AF$37898,11,FALSE),VLOOKUP($A72,'K-Wallet'!$A$1:$M$5000,0,FALSE)),"NOT VALID")</f>
        <v>CNE2010004044</v>
      </c>
      <c r="P72" t="str">
        <f>IFERROR(IFERROR(VLOOKUP($A72,'K-NETT'!$A$1:$AF$37898,14,FALSE),VLOOKUP($A72,'K-Wallet'!$A$1:$M$5000,8,FALSE)),"NOT VALID")</f>
        <v>IDJTBWA04560</v>
      </c>
      <c r="Q72" t="str">
        <f>IFERROR(IFERROR(VLOOKUP($A72,'K-NETT'!$A$1:$AF$37898,15,FALSE),VLOOKUP($A72,'K-Wallet'!$A$1:$M$5000,9,FALSE)),"NOT VALID")</f>
        <v>ADE KURNIAWAN</v>
      </c>
      <c r="R72">
        <f>IFERROR(IFERROR(VLOOKUP($A72,'K-NETT'!$A$1:$AF$37898,16,FALSE),VLOOKUP($A72,'K-Wallet'!$A$1:$M$5000,0,FALSE)),"NOT VALID")</f>
        <v>474000</v>
      </c>
      <c r="S72">
        <f>IFERROR(IFERROR(VLOOKUP($A72,'K-NETT'!$A$1:$AF$37898,17,FALSE),VLOOKUP($A72,'K-Wallet'!$A$1:$M$5000,0,FALSE)),"NOT VALID")</f>
        <v>6650</v>
      </c>
      <c r="T72">
        <f>IFERROR(IFERROR(VLOOKUP($A72,'K-NETT'!$A$1:$AF$37898,18,FALSE),VLOOKUP($A72,'K-Wallet'!$A$1:$M$5000,0,FALSE)),"NOT VALID")</f>
        <v>8000</v>
      </c>
      <c r="U72">
        <f>IFERROR(IFERROR(VLOOKUP($A72,'K-NETT'!$A$1:$AF$37898,19,FALSE),VLOOKUP($A72,'K-Wallet'!$A$1:$M$5000,0,FALSE)),"NOT VALID")</f>
        <v>0</v>
      </c>
      <c r="V72">
        <f>IFERROR(IFERROR(VLOOKUP($A72,'K-NETT'!$A$1:$AF$37898,20,FALSE),VLOOKUP($A72,'K-Wallet'!$A$1:$M$5000,0,FALSE)),"NOT VALID")</f>
        <v>0</v>
      </c>
      <c r="W72">
        <f>IFERROR(IFERROR(VLOOKUP($A72,'K-NETT'!$A$1:$AF$37898,22,FALSE),VLOOKUP($A72,'K-Wallet'!$A$1:$M$5000,0,FALSE)),"NOT VALID")</f>
        <v>0</v>
      </c>
      <c r="X72">
        <f>IFERROR(IFERROR(VLOOKUP($A72,'K-NETT'!$A$1:$AF$37898,23,FALSE),VLOOKUP($A72,'K-Wallet'!$A$1:$M$5000,0,FALSE)),"NOT VALID")</f>
        <v>0</v>
      </c>
      <c r="Y72">
        <f>IFERROR(IFERROR(VLOOKUP($A72,'K-NETT'!$A$1:$AF$37898,26,FALSE),VLOOKUP($A72,'K-Wallet'!$A$1:$M$5000,0,FALSE)),"NOT VALID")</f>
        <v>488650</v>
      </c>
      <c r="Z72">
        <f>IFERROR(IFERROR(VLOOKUP($A72,'K-NETT'!$A$1:$AF$37898,30,FALSE),VLOOKUP($A72,'K-Wallet'!$A$1:$M$5000,11,FALSE)),"NOT VALID")</f>
        <v>0</v>
      </c>
      <c r="AA72" s="31">
        <f t="shared" si="1"/>
        <v>0</v>
      </c>
    </row>
    <row r="73" spans="1:27" x14ac:dyDescent="0.25">
      <c r="A73" t="str">
        <f t="shared" si="0"/>
        <v>1393479646</v>
      </c>
      <c r="B73">
        <v>64</v>
      </c>
      <c r="C73">
        <v>1393479646</v>
      </c>
      <c r="D73" t="s">
        <v>42</v>
      </c>
      <c r="E73" t="s">
        <v>43</v>
      </c>
      <c r="F73">
        <v>516650</v>
      </c>
      <c r="G73" s="2">
        <v>44110</v>
      </c>
      <c r="H73" s="3">
        <v>0.66284722222222225</v>
      </c>
      <c r="I73" t="s">
        <v>44</v>
      </c>
      <c r="J73">
        <v>-81333835801</v>
      </c>
      <c r="K73" s="4" t="s">
        <v>101</v>
      </c>
      <c r="N73" t="str">
        <f>IFERROR(IFERROR(VLOOKUP($A73,'K-NETT'!$A$1:$AF$37898,1,FALSE),VLOOKUP($A73,'K-Wallet'!$A$1:$M$5000,1,FALSE)),"NOT VALID")</f>
        <v>1393479646</v>
      </c>
      <c r="O73" t="str">
        <f>IFERROR(IFERROR(VLOOKUP($A73,'K-NETT'!$A$1:$AF$37898,11,FALSE),VLOOKUP($A73,'K-Wallet'!$A$1:$M$5000,0,FALSE)),"NOT VALID")</f>
        <v>CNE2010004063</v>
      </c>
      <c r="P73" t="str">
        <f>IFERROR(IFERROR(VLOOKUP($A73,'K-NETT'!$A$1:$AF$37898,14,FALSE),VLOOKUP($A73,'K-Wallet'!$A$1:$M$5000,8,FALSE)),"NOT VALID")</f>
        <v>IDBNAFA11188</v>
      </c>
      <c r="Q73" t="str">
        <f>IFERROR(IFERROR(VLOOKUP($A73,'K-NETT'!$A$1:$AF$37898,15,FALSE),VLOOKUP($A73,'K-Wallet'!$A$1:$M$5000,9,FALSE)),"NOT VALID")</f>
        <v>NOVITARIA</v>
      </c>
      <c r="R73">
        <f>IFERROR(IFERROR(VLOOKUP($A73,'K-NETT'!$A$1:$AF$37898,16,FALSE),VLOOKUP($A73,'K-Wallet'!$A$1:$M$5000,0,FALSE)),"NOT VALID")</f>
        <v>500000</v>
      </c>
      <c r="S73">
        <f>IFERROR(IFERROR(VLOOKUP($A73,'K-NETT'!$A$1:$AF$37898,17,FALSE),VLOOKUP($A73,'K-Wallet'!$A$1:$M$5000,0,FALSE)),"NOT VALID")</f>
        <v>6650</v>
      </c>
      <c r="T73">
        <f>IFERROR(IFERROR(VLOOKUP($A73,'K-NETT'!$A$1:$AF$37898,18,FALSE),VLOOKUP($A73,'K-Wallet'!$A$1:$M$5000,0,FALSE)),"NOT VALID")</f>
        <v>10000</v>
      </c>
      <c r="U73">
        <f>IFERROR(IFERROR(VLOOKUP($A73,'K-NETT'!$A$1:$AF$37898,19,FALSE),VLOOKUP($A73,'K-Wallet'!$A$1:$M$5000,0,FALSE)),"NOT VALID")</f>
        <v>0</v>
      </c>
      <c r="V73">
        <f>IFERROR(IFERROR(VLOOKUP($A73,'K-NETT'!$A$1:$AF$37898,20,FALSE),VLOOKUP($A73,'K-Wallet'!$A$1:$M$5000,0,FALSE)),"NOT VALID")</f>
        <v>0</v>
      </c>
      <c r="W73">
        <f>IFERROR(IFERROR(VLOOKUP($A73,'K-NETT'!$A$1:$AF$37898,22,FALSE),VLOOKUP($A73,'K-Wallet'!$A$1:$M$5000,0,FALSE)),"NOT VALID")</f>
        <v>0</v>
      </c>
      <c r="X73">
        <f>IFERROR(IFERROR(VLOOKUP($A73,'K-NETT'!$A$1:$AF$37898,23,FALSE),VLOOKUP($A73,'K-Wallet'!$A$1:$M$5000,0,FALSE)),"NOT VALID")</f>
        <v>0</v>
      </c>
      <c r="Y73">
        <f>IFERROR(IFERROR(VLOOKUP($A73,'K-NETT'!$A$1:$AF$37898,26,FALSE),VLOOKUP($A73,'K-Wallet'!$A$1:$M$5000,0,FALSE)),"NOT VALID")</f>
        <v>516650</v>
      </c>
      <c r="Z73">
        <f>IFERROR(IFERROR(VLOOKUP($A73,'K-NETT'!$A$1:$AF$37898,30,FALSE),VLOOKUP($A73,'K-Wallet'!$A$1:$M$5000,11,FALSE)),"NOT VALID")</f>
        <v>0</v>
      </c>
      <c r="AA73" s="31">
        <f t="shared" si="1"/>
        <v>0</v>
      </c>
    </row>
    <row r="74" spans="1:27" x14ac:dyDescent="0.25">
      <c r="A74" t="str">
        <f t="shared" si="0"/>
        <v>1609769834</v>
      </c>
      <c r="B74">
        <v>65</v>
      </c>
      <c r="C74">
        <v>1609769834</v>
      </c>
      <c r="D74" t="s">
        <v>42</v>
      </c>
      <c r="E74" t="s">
        <v>43</v>
      </c>
      <c r="F74">
        <v>71650</v>
      </c>
      <c r="G74" s="2">
        <v>44110</v>
      </c>
      <c r="H74" s="3">
        <v>0.66467592592592595</v>
      </c>
      <c r="I74" t="s">
        <v>44</v>
      </c>
      <c r="J74">
        <v>-81334550301</v>
      </c>
      <c r="K74" s="4" t="s">
        <v>101</v>
      </c>
      <c r="N74" t="str">
        <f>IFERROR(IFERROR(VLOOKUP($A74,'K-NETT'!$A$1:$AF$37898,1,FALSE),VLOOKUP($A74,'K-Wallet'!$A$1:$M$5000,1,FALSE)),"NOT VALID")</f>
        <v>1609769834</v>
      </c>
      <c r="O74" t="str">
        <f>IFERROR(IFERROR(VLOOKUP($A74,'K-NETT'!$A$1:$AF$37898,11,FALSE),VLOOKUP($A74,'K-Wallet'!$A$1:$M$5000,0,FALSE)),"NOT VALID")</f>
        <v>MME2010004064</v>
      </c>
      <c r="P74" t="str">
        <f>IFERROR(IFERROR(VLOOKUP($A74,'K-NETT'!$A$1:$AF$37898,14,FALSE),VLOOKUP($A74,'K-Wallet'!$A$1:$M$5000,8,FALSE)),"NOT VALID")</f>
        <v>IDJHAHA06876</v>
      </c>
      <c r="Q74" t="str">
        <f>IFERROR(IFERROR(VLOOKUP($A74,'K-NETT'!$A$1:$AF$37898,15,FALSE),VLOOKUP($A74,'K-Wallet'!$A$1:$M$5000,9,FALSE)),"NOT VALID")</f>
        <v>SITI MANATIQOH</v>
      </c>
      <c r="R74">
        <f>IFERROR(IFERROR(VLOOKUP($A74,'K-NETT'!$A$1:$AF$37898,16,FALSE),VLOOKUP($A74,'K-Wallet'!$A$1:$M$5000,0,FALSE)),"NOT VALID")</f>
        <v>50000</v>
      </c>
      <c r="S74">
        <f>IFERROR(IFERROR(VLOOKUP($A74,'K-NETT'!$A$1:$AF$37898,17,FALSE),VLOOKUP($A74,'K-Wallet'!$A$1:$M$5000,0,FALSE)),"NOT VALID")</f>
        <v>6650</v>
      </c>
      <c r="T74">
        <f>IFERROR(IFERROR(VLOOKUP($A74,'K-NETT'!$A$1:$AF$37898,18,FALSE),VLOOKUP($A74,'K-Wallet'!$A$1:$M$5000,0,FALSE)),"NOT VALID")</f>
        <v>15000</v>
      </c>
      <c r="U74">
        <f>IFERROR(IFERROR(VLOOKUP($A74,'K-NETT'!$A$1:$AF$37898,19,FALSE),VLOOKUP($A74,'K-Wallet'!$A$1:$M$5000,0,FALSE)),"NOT VALID")</f>
        <v>0</v>
      </c>
      <c r="V74">
        <f>IFERROR(IFERROR(VLOOKUP($A74,'K-NETT'!$A$1:$AF$37898,20,FALSE),VLOOKUP($A74,'K-Wallet'!$A$1:$M$5000,0,FALSE)),"NOT VALID")</f>
        <v>0</v>
      </c>
      <c r="W74">
        <f>IFERROR(IFERROR(VLOOKUP($A74,'K-NETT'!$A$1:$AF$37898,22,FALSE),VLOOKUP($A74,'K-Wallet'!$A$1:$M$5000,0,FALSE)),"NOT VALID")</f>
        <v>0</v>
      </c>
      <c r="X74">
        <f>IFERROR(IFERROR(VLOOKUP($A74,'K-NETT'!$A$1:$AF$37898,23,FALSE),VLOOKUP($A74,'K-Wallet'!$A$1:$M$5000,0,FALSE)),"NOT VALID")</f>
        <v>0</v>
      </c>
      <c r="Y74">
        <f>IFERROR(IFERROR(VLOOKUP($A74,'K-NETT'!$A$1:$AF$37898,26,FALSE),VLOOKUP($A74,'K-Wallet'!$A$1:$M$5000,0,FALSE)),"NOT VALID")</f>
        <v>71650</v>
      </c>
      <c r="Z74">
        <f>IFERROR(IFERROR(VLOOKUP($A74,'K-NETT'!$A$1:$AF$37898,30,FALSE),VLOOKUP($A74,'K-Wallet'!$A$1:$M$5000,11,FALSE)),"NOT VALID")</f>
        <v>0</v>
      </c>
      <c r="AA74" s="31">
        <f t="shared" si="1"/>
        <v>0</v>
      </c>
    </row>
    <row r="75" spans="1:27" x14ac:dyDescent="0.25">
      <c r="A75" t="str">
        <f t="shared" ref="A75:A138" si="2">+K75&amp;C75</f>
        <v>1564279358</v>
      </c>
      <c r="B75">
        <v>66</v>
      </c>
      <c r="C75">
        <v>1564279358</v>
      </c>
      <c r="D75" t="s">
        <v>42</v>
      </c>
      <c r="E75" t="s">
        <v>43</v>
      </c>
      <c r="F75">
        <v>71650</v>
      </c>
      <c r="G75" s="2">
        <v>44110</v>
      </c>
      <c r="H75" s="3">
        <v>0.6656481481481481</v>
      </c>
      <c r="I75" t="s">
        <v>44</v>
      </c>
      <c r="J75">
        <v>-81334945801</v>
      </c>
      <c r="K75" s="4" t="s">
        <v>101</v>
      </c>
      <c r="N75" t="str">
        <f>IFERROR(IFERROR(VLOOKUP($A75,'K-NETT'!$A$1:$AF$37898,1,FALSE),VLOOKUP($A75,'K-Wallet'!$A$1:$M$5000,1,FALSE)),"NOT VALID")</f>
        <v>1564279358</v>
      </c>
      <c r="O75" t="str">
        <f>IFERROR(IFERROR(VLOOKUP($A75,'K-NETT'!$A$1:$AF$37898,11,FALSE),VLOOKUP($A75,'K-Wallet'!$A$1:$M$5000,0,FALSE)),"NOT VALID")</f>
        <v>MME2010004065</v>
      </c>
      <c r="P75" t="str">
        <f>IFERROR(IFERROR(VLOOKUP($A75,'K-NETT'!$A$1:$AF$37898,14,FALSE),VLOOKUP($A75,'K-Wallet'!$A$1:$M$5000,8,FALSE)),"NOT VALID")</f>
        <v>IDJHAHA06877</v>
      </c>
      <c r="Q75" t="str">
        <f>IFERROR(IFERROR(VLOOKUP($A75,'K-NETT'!$A$1:$AF$37898,15,FALSE),VLOOKUP($A75,'K-Wallet'!$A$1:$M$5000,9,FALSE)),"NOT VALID")</f>
        <v>KIKI NOVITASARI</v>
      </c>
      <c r="R75">
        <f>IFERROR(IFERROR(VLOOKUP($A75,'K-NETT'!$A$1:$AF$37898,16,FALSE),VLOOKUP($A75,'K-Wallet'!$A$1:$M$5000,0,FALSE)),"NOT VALID")</f>
        <v>50000</v>
      </c>
      <c r="S75">
        <f>IFERROR(IFERROR(VLOOKUP($A75,'K-NETT'!$A$1:$AF$37898,17,FALSE),VLOOKUP($A75,'K-Wallet'!$A$1:$M$5000,0,FALSE)),"NOT VALID")</f>
        <v>6650</v>
      </c>
      <c r="T75">
        <f>IFERROR(IFERROR(VLOOKUP($A75,'K-NETT'!$A$1:$AF$37898,18,FALSE),VLOOKUP($A75,'K-Wallet'!$A$1:$M$5000,0,FALSE)),"NOT VALID")</f>
        <v>15000</v>
      </c>
      <c r="U75">
        <f>IFERROR(IFERROR(VLOOKUP($A75,'K-NETT'!$A$1:$AF$37898,19,FALSE),VLOOKUP($A75,'K-Wallet'!$A$1:$M$5000,0,FALSE)),"NOT VALID")</f>
        <v>0</v>
      </c>
      <c r="V75">
        <f>IFERROR(IFERROR(VLOOKUP($A75,'K-NETT'!$A$1:$AF$37898,20,FALSE),VLOOKUP($A75,'K-Wallet'!$A$1:$M$5000,0,FALSE)),"NOT VALID")</f>
        <v>0</v>
      </c>
      <c r="W75">
        <f>IFERROR(IFERROR(VLOOKUP($A75,'K-NETT'!$A$1:$AF$37898,22,FALSE),VLOOKUP($A75,'K-Wallet'!$A$1:$M$5000,0,FALSE)),"NOT VALID")</f>
        <v>0</v>
      </c>
      <c r="X75">
        <f>IFERROR(IFERROR(VLOOKUP($A75,'K-NETT'!$A$1:$AF$37898,23,FALSE),VLOOKUP($A75,'K-Wallet'!$A$1:$M$5000,0,FALSE)),"NOT VALID")</f>
        <v>0</v>
      </c>
      <c r="Y75">
        <f>IFERROR(IFERROR(VLOOKUP($A75,'K-NETT'!$A$1:$AF$37898,26,FALSE),VLOOKUP($A75,'K-Wallet'!$A$1:$M$5000,0,FALSE)),"NOT VALID")</f>
        <v>71650</v>
      </c>
      <c r="Z75">
        <f>IFERROR(IFERROR(VLOOKUP($A75,'K-NETT'!$A$1:$AF$37898,30,FALSE),VLOOKUP($A75,'K-Wallet'!$A$1:$M$5000,11,FALSE)),"NOT VALID")</f>
        <v>0</v>
      </c>
      <c r="AA75" s="31">
        <f t="shared" ref="AA75:AA138" si="3">+F75-Y75</f>
        <v>0</v>
      </c>
    </row>
    <row r="76" spans="1:27" x14ac:dyDescent="0.25">
      <c r="A76" t="str">
        <f t="shared" si="2"/>
        <v>1337479710</v>
      </c>
      <c r="B76">
        <v>67</v>
      </c>
      <c r="C76">
        <v>1337479710</v>
      </c>
      <c r="D76" t="s">
        <v>42</v>
      </c>
      <c r="E76" t="s">
        <v>43</v>
      </c>
      <c r="F76">
        <v>964650</v>
      </c>
      <c r="G76" s="2">
        <v>44110</v>
      </c>
      <c r="H76" s="3">
        <v>0.66653935185185187</v>
      </c>
      <c r="I76" t="s">
        <v>44</v>
      </c>
      <c r="J76">
        <v>-81335307001</v>
      </c>
      <c r="K76" s="4" t="s">
        <v>101</v>
      </c>
      <c r="N76" t="str">
        <f>IFERROR(IFERROR(VLOOKUP($A76,'K-NETT'!$A$1:$AF$37898,1,FALSE),VLOOKUP($A76,'K-Wallet'!$A$1:$M$5000,1,FALSE)),"NOT VALID")</f>
        <v>1337479710</v>
      </c>
      <c r="O76" t="str">
        <f>IFERROR(IFERROR(VLOOKUP($A76,'K-NETT'!$A$1:$AF$37898,11,FALSE),VLOOKUP($A76,'K-Wallet'!$A$1:$M$5000,0,FALSE)),"NOT VALID")</f>
        <v>CNE2010004067</v>
      </c>
      <c r="P76" t="str">
        <f>IFERROR(IFERROR(VLOOKUP($A76,'K-NETT'!$A$1:$AF$37898,14,FALSE),VLOOKUP($A76,'K-Wallet'!$A$1:$M$5000,8,FALSE)),"NOT VALID")</f>
        <v>IDJRBCA10294</v>
      </c>
      <c r="Q76" t="str">
        <f>IFERROR(IFERROR(VLOOKUP($A76,'K-NETT'!$A$1:$AF$37898,15,FALSE),VLOOKUP($A76,'K-Wallet'!$A$1:$M$5000,9,FALSE)),"NOT VALID")</f>
        <v>NOVI ERFIYANTI</v>
      </c>
      <c r="R76">
        <f>IFERROR(IFERROR(VLOOKUP($A76,'K-NETT'!$A$1:$AF$37898,16,FALSE),VLOOKUP($A76,'K-Wallet'!$A$1:$M$5000,0,FALSE)),"NOT VALID")</f>
        <v>950000</v>
      </c>
      <c r="S76">
        <f>IFERROR(IFERROR(VLOOKUP($A76,'K-NETT'!$A$1:$AF$37898,17,FALSE),VLOOKUP($A76,'K-Wallet'!$A$1:$M$5000,0,FALSE)),"NOT VALID")</f>
        <v>6650</v>
      </c>
      <c r="T76">
        <f>IFERROR(IFERROR(VLOOKUP($A76,'K-NETT'!$A$1:$AF$37898,18,FALSE),VLOOKUP($A76,'K-Wallet'!$A$1:$M$5000,0,FALSE)),"NOT VALID")</f>
        <v>8000</v>
      </c>
      <c r="U76">
        <f>IFERROR(IFERROR(VLOOKUP($A76,'K-NETT'!$A$1:$AF$37898,19,FALSE),VLOOKUP($A76,'K-Wallet'!$A$1:$M$5000,0,FALSE)),"NOT VALID")</f>
        <v>0</v>
      </c>
      <c r="V76">
        <f>IFERROR(IFERROR(VLOOKUP($A76,'K-NETT'!$A$1:$AF$37898,20,FALSE),VLOOKUP($A76,'K-Wallet'!$A$1:$M$5000,0,FALSE)),"NOT VALID")</f>
        <v>0</v>
      </c>
      <c r="W76">
        <f>IFERROR(IFERROR(VLOOKUP($A76,'K-NETT'!$A$1:$AF$37898,22,FALSE),VLOOKUP($A76,'K-Wallet'!$A$1:$M$5000,0,FALSE)),"NOT VALID")</f>
        <v>0</v>
      </c>
      <c r="X76">
        <f>IFERROR(IFERROR(VLOOKUP($A76,'K-NETT'!$A$1:$AF$37898,23,FALSE),VLOOKUP($A76,'K-Wallet'!$A$1:$M$5000,0,FALSE)),"NOT VALID")</f>
        <v>0</v>
      </c>
      <c r="Y76">
        <f>IFERROR(IFERROR(VLOOKUP($A76,'K-NETT'!$A$1:$AF$37898,26,FALSE),VLOOKUP($A76,'K-Wallet'!$A$1:$M$5000,0,FALSE)),"NOT VALID")</f>
        <v>964650</v>
      </c>
      <c r="Z76">
        <f>IFERROR(IFERROR(VLOOKUP($A76,'K-NETT'!$A$1:$AF$37898,30,FALSE),VLOOKUP($A76,'K-Wallet'!$A$1:$M$5000,11,FALSE)),"NOT VALID")</f>
        <v>0</v>
      </c>
      <c r="AA76" s="31">
        <f t="shared" si="3"/>
        <v>0</v>
      </c>
    </row>
    <row r="77" spans="1:27" x14ac:dyDescent="0.25">
      <c r="A77" t="str">
        <f t="shared" si="2"/>
        <v>1015779632</v>
      </c>
      <c r="B77">
        <v>68</v>
      </c>
      <c r="C77">
        <v>1015779632</v>
      </c>
      <c r="D77" t="s">
        <v>42</v>
      </c>
      <c r="E77" t="s">
        <v>43</v>
      </c>
      <c r="F77">
        <v>426650</v>
      </c>
      <c r="G77" s="2">
        <v>44110</v>
      </c>
      <c r="H77" s="3">
        <v>0.69893518518518516</v>
      </c>
      <c r="I77" t="s">
        <v>44</v>
      </c>
      <c r="J77">
        <v>-81347791501</v>
      </c>
      <c r="K77" s="4" t="s">
        <v>101</v>
      </c>
      <c r="N77" t="str">
        <f>IFERROR(IFERROR(VLOOKUP($A77,'K-NETT'!$A$1:$AF$37898,1,FALSE),VLOOKUP($A77,'K-Wallet'!$A$1:$M$5000,1,FALSE)),"NOT VALID")</f>
        <v>1015779632</v>
      </c>
      <c r="O77" t="str">
        <f>IFERROR(IFERROR(VLOOKUP($A77,'K-NETT'!$A$1:$AF$37898,11,FALSE),VLOOKUP($A77,'K-Wallet'!$A$1:$M$5000,0,FALSE)),"NOT VALID")</f>
        <v>CNE2010004146</v>
      </c>
      <c r="P77" t="str">
        <f>IFERROR(IFERROR(VLOOKUP($A77,'K-NETT'!$A$1:$AF$37898,14,FALSE),VLOOKUP($A77,'K-Wallet'!$A$1:$M$5000,8,FALSE)),"NOT VALID")</f>
        <v>IDJHBCA17034</v>
      </c>
      <c r="Q77" t="str">
        <f>IFERROR(IFERROR(VLOOKUP($A77,'K-NETT'!$A$1:$AF$37898,15,FALSE),VLOOKUP($A77,'K-Wallet'!$A$1:$M$5000,9,FALSE)),"NOT VALID")</f>
        <v>GUSTINA ANUGERAHWATI SOEKARNO</v>
      </c>
      <c r="R77">
        <f>IFERROR(IFERROR(VLOOKUP($A77,'K-NETT'!$A$1:$AF$37898,16,FALSE),VLOOKUP($A77,'K-Wallet'!$A$1:$M$5000,0,FALSE)),"NOT VALID")</f>
        <v>420000</v>
      </c>
      <c r="S77">
        <f>IFERROR(IFERROR(VLOOKUP($A77,'K-NETT'!$A$1:$AF$37898,17,FALSE),VLOOKUP($A77,'K-Wallet'!$A$1:$M$5000,0,FALSE)),"NOT VALID")</f>
        <v>6650</v>
      </c>
      <c r="T77">
        <f>IFERROR(IFERROR(VLOOKUP($A77,'K-NETT'!$A$1:$AF$37898,18,FALSE),VLOOKUP($A77,'K-Wallet'!$A$1:$M$5000,0,FALSE)),"NOT VALID")</f>
        <v>0</v>
      </c>
      <c r="U77">
        <f>IFERROR(IFERROR(VLOOKUP($A77,'K-NETT'!$A$1:$AF$37898,19,FALSE),VLOOKUP($A77,'K-Wallet'!$A$1:$M$5000,0,FALSE)),"NOT VALID")</f>
        <v>0</v>
      </c>
      <c r="V77">
        <f>IFERROR(IFERROR(VLOOKUP($A77,'K-NETT'!$A$1:$AF$37898,20,FALSE),VLOOKUP($A77,'K-Wallet'!$A$1:$M$5000,0,FALSE)),"NOT VALID")</f>
        <v>0</v>
      </c>
      <c r="W77">
        <f>IFERROR(IFERROR(VLOOKUP($A77,'K-NETT'!$A$1:$AF$37898,22,FALSE),VLOOKUP($A77,'K-Wallet'!$A$1:$M$5000,0,FALSE)),"NOT VALID")</f>
        <v>0</v>
      </c>
      <c r="X77">
        <f>IFERROR(IFERROR(VLOOKUP($A77,'K-NETT'!$A$1:$AF$37898,23,FALSE),VLOOKUP($A77,'K-Wallet'!$A$1:$M$5000,0,FALSE)),"NOT VALID")</f>
        <v>0</v>
      </c>
      <c r="Y77">
        <f>IFERROR(IFERROR(VLOOKUP($A77,'K-NETT'!$A$1:$AF$37898,26,FALSE),VLOOKUP($A77,'K-Wallet'!$A$1:$M$5000,0,FALSE)),"NOT VALID")</f>
        <v>426650</v>
      </c>
      <c r="Z77">
        <f>IFERROR(IFERROR(VLOOKUP($A77,'K-NETT'!$A$1:$AF$37898,30,FALSE),VLOOKUP($A77,'K-Wallet'!$A$1:$M$5000,11,FALSE)),"NOT VALID")</f>
        <v>0</v>
      </c>
      <c r="AA77" s="31">
        <f t="shared" si="3"/>
        <v>0</v>
      </c>
    </row>
    <row r="78" spans="1:27" x14ac:dyDescent="0.25">
      <c r="A78" t="str">
        <f t="shared" si="2"/>
        <v>1202879618</v>
      </c>
      <c r="B78">
        <v>69</v>
      </c>
      <c r="C78">
        <v>1202879618</v>
      </c>
      <c r="D78" t="s">
        <v>42</v>
      </c>
      <c r="E78" t="s">
        <v>43</v>
      </c>
      <c r="F78">
        <v>56650</v>
      </c>
      <c r="G78" s="2">
        <v>44110</v>
      </c>
      <c r="H78" s="3">
        <v>0.70736111111111111</v>
      </c>
      <c r="I78" t="s">
        <v>46</v>
      </c>
      <c r="J78">
        <v>-81350901501</v>
      </c>
      <c r="K78" s="4" t="s">
        <v>101</v>
      </c>
      <c r="N78" t="str">
        <f>IFERROR(IFERROR(VLOOKUP($A78,'K-NETT'!$A$1:$AF$37898,1,FALSE),VLOOKUP($A78,'K-Wallet'!$A$1:$M$5000,1,FALSE)),"NOT VALID")</f>
        <v>1202879618</v>
      </c>
      <c r="O78" t="str">
        <f>IFERROR(IFERROR(VLOOKUP($A78,'K-NETT'!$A$1:$AF$37898,11,FALSE),VLOOKUP($A78,'K-Wallet'!$A$1:$M$5000,0,FALSE)),"NOT VALID")</f>
        <v>MME2010004148</v>
      </c>
      <c r="P78" t="str">
        <f>IFERROR(IFERROR(VLOOKUP($A78,'K-NETT'!$A$1:$AF$37898,14,FALSE),VLOOKUP($A78,'K-Wallet'!$A$1:$M$5000,8,FALSE)),"NOT VALID")</f>
        <v>IDRUAAA09787</v>
      </c>
      <c r="Q78" t="str">
        <f>IFERROR(IFERROR(VLOOKUP($A78,'K-NETT'!$A$1:$AF$37898,15,FALSE),VLOOKUP($A78,'K-Wallet'!$A$1:$M$5000,9,FALSE)),"NOT VALID")</f>
        <v>BAMBANG WARSITO</v>
      </c>
      <c r="R78">
        <f>IFERROR(IFERROR(VLOOKUP($A78,'K-NETT'!$A$1:$AF$37898,16,FALSE),VLOOKUP($A78,'K-Wallet'!$A$1:$M$5000,0,FALSE)),"NOT VALID")</f>
        <v>50000</v>
      </c>
      <c r="S78">
        <f>IFERROR(IFERROR(VLOOKUP($A78,'K-NETT'!$A$1:$AF$37898,17,FALSE),VLOOKUP($A78,'K-Wallet'!$A$1:$M$5000,0,FALSE)),"NOT VALID")</f>
        <v>6650</v>
      </c>
      <c r="T78">
        <f>IFERROR(IFERROR(VLOOKUP($A78,'K-NETT'!$A$1:$AF$37898,18,FALSE),VLOOKUP($A78,'K-Wallet'!$A$1:$M$5000,0,FALSE)),"NOT VALID")</f>
        <v>0</v>
      </c>
      <c r="U78">
        <f>IFERROR(IFERROR(VLOOKUP($A78,'K-NETT'!$A$1:$AF$37898,19,FALSE),VLOOKUP($A78,'K-Wallet'!$A$1:$M$5000,0,FALSE)),"NOT VALID")</f>
        <v>0</v>
      </c>
      <c r="V78">
        <f>IFERROR(IFERROR(VLOOKUP($A78,'K-NETT'!$A$1:$AF$37898,20,FALSE),VLOOKUP($A78,'K-Wallet'!$A$1:$M$5000,0,FALSE)),"NOT VALID")</f>
        <v>0</v>
      </c>
      <c r="W78">
        <f>IFERROR(IFERROR(VLOOKUP($A78,'K-NETT'!$A$1:$AF$37898,22,FALSE),VLOOKUP($A78,'K-Wallet'!$A$1:$M$5000,0,FALSE)),"NOT VALID")</f>
        <v>0</v>
      </c>
      <c r="X78">
        <f>IFERROR(IFERROR(VLOOKUP($A78,'K-NETT'!$A$1:$AF$37898,23,FALSE),VLOOKUP($A78,'K-Wallet'!$A$1:$M$5000,0,FALSE)),"NOT VALID")</f>
        <v>0</v>
      </c>
      <c r="Y78">
        <f>IFERROR(IFERROR(VLOOKUP($A78,'K-NETT'!$A$1:$AF$37898,26,FALSE),VLOOKUP($A78,'K-Wallet'!$A$1:$M$5000,0,FALSE)),"NOT VALID")</f>
        <v>56650</v>
      </c>
      <c r="Z78">
        <f>IFERROR(IFERROR(VLOOKUP($A78,'K-NETT'!$A$1:$AF$37898,30,FALSE),VLOOKUP($A78,'K-Wallet'!$A$1:$M$5000,11,FALSE)),"NOT VALID")</f>
        <v>0</v>
      </c>
      <c r="AA78" s="31">
        <f t="shared" si="3"/>
        <v>0</v>
      </c>
    </row>
    <row r="79" spans="1:27" x14ac:dyDescent="0.25">
      <c r="A79" t="str">
        <f t="shared" si="2"/>
        <v>1893879027</v>
      </c>
      <c r="B79">
        <v>70</v>
      </c>
      <c r="C79">
        <v>1893879027</v>
      </c>
      <c r="D79" t="s">
        <v>42</v>
      </c>
      <c r="E79" t="s">
        <v>43</v>
      </c>
      <c r="F79">
        <v>56650</v>
      </c>
      <c r="G79" s="2">
        <v>44110</v>
      </c>
      <c r="H79" s="3">
        <v>0.71008101851851846</v>
      </c>
      <c r="I79" t="s">
        <v>44</v>
      </c>
      <c r="J79">
        <v>-81351983301</v>
      </c>
      <c r="K79" s="4" t="s">
        <v>101</v>
      </c>
      <c r="N79" t="str">
        <f>IFERROR(IFERROR(VLOOKUP($A79,'K-NETT'!$A$1:$AF$37898,1,FALSE),VLOOKUP($A79,'K-Wallet'!$A$1:$M$5000,1,FALSE)),"NOT VALID")</f>
        <v>1893879027</v>
      </c>
      <c r="O79" t="str">
        <f>IFERROR(IFERROR(VLOOKUP($A79,'K-NETT'!$A$1:$AF$37898,11,FALSE),VLOOKUP($A79,'K-Wallet'!$A$1:$M$5000,0,FALSE)),"NOT VALID")</f>
        <v>MME2010004150</v>
      </c>
      <c r="P79" t="str">
        <f>IFERROR(IFERROR(VLOOKUP($A79,'K-NETT'!$A$1:$AF$37898,14,FALSE),VLOOKUP($A79,'K-Wallet'!$A$1:$M$5000,8,FALSE)),"NOT VALID")</f>
        <v>IDSPCCA02299</v>
      </c>
      <c r="Q79" t="str">
        <f>IFERROR(IFERROR(VLOOKUP($A79,'K-NETT'!$A$1:$AF$37898,15,FALSE),VLOOKUP($A79,'K-Wallet'!$A$1:$M$5000,9,FALSE)),"NOT VALID")</f>
        <v>HARI PUTRA UTAMA</v>
      </c>
      <c r="R79">
        <f>IFERROR(IFERROR(VLOOKUP($A79,'K-NETT'!$A$1:$AF$37898,16,FALSE),VLOOKUP($A79,'K-Wallet'!$A$1:$M$5000,0,FALSE)),"NOT VALID")</f>
        <v>50000</v>
      </c>
      <c r="S79">
        <f>IFERROR(IFERROR(VLOOKUP($A79,'K-NETT'!$A$1:$AF$37898,17,FALSE),VLOOKUP($A79,'K-Wallet'!$A$1:$M$5000,0,FALSE)),"NOT VALID")</f>
        <v>6650</v>
      </c>
      <c r="T79">
        <f>IFERROR(IFERROR(VLOOKUP($A79,'K-NETT'!$A$1:$AF$37898,18,FALSE),VLOOKUP($A79,'K-Wallet'!$A$1:$M$5000,0,FALSE)),"NOT VALID")</f>
        <v>0</v>
      </c>
      <c r="U79">
        <f>IFERROR(IFERROR(VLOOKUP($A79,'K-NETT'!$A$1:$AF$37898,19,FALSE),VLOOKUP($A79,'K-Wallet'!$A$1:$M$5000,0,FALSE)),"NOT VALID")</f>
        <v>0</v>
      </c>
      <c r="V79">
        <f>IFERROR(IFERROR(VLOOKUP($A79,'K-NETT'!$A$1:$AF$37898,20,FALSE),VLOOKUP($A79,'K-Wallet'!$A$1:$M$5000,0,FALSE)),"NOT VALID")</f>
        <v>0</v>
      </c>
      <c r="W79">
        <f>IFERROR(IFERROR(VLOOKUP($A79,'K-NETT'!$A$1:$AF$37898,22,FALSE),VLOOKUP($A79,'K-Wallet'!$A$1:$M$5000,0,FALSE)),"NOT VALID")</f>
        <v>0</v>
      </c>
      <c r="X79">
        <f>IFERROR(IFERROR(VLOOKUP($A79,'K-NETT'!$A$1:$AF$37898,23,FALSE),VLOOKUP($A79,'K-Wallet'!$A$1:$M$5000,0,FALSE)),"NOT VALID")</f>
        <v>0</v>
      </c>
      <c r="Y79">
        <f>IFERROR(IFERROR(VLOOKUP($A79,'K-NETT'!$A$1:$AF$37898,26,FALSE),VLOOKUP($A79,'K-Wallet'!$A$1:$M$5000,0,FALSE)),"NOT VALID")</f>
        <v>56650</v>
      </c>
      <c r="Z79">
        <f>IFERROR(IFERROR(VLOOKUP($A79,'K-NETT'!$A$1:$AF$37898,30,FALSE),VLOOKUP($A79,'K-Wallet'!$A$1:$M$5000,11,FALSE)),"NOT VALID")</f>
        <v>0</v>
      </c>
      <c r="AA79" s="31">
        <f t="shared" si="3"/>
        <v>0</v>
      </c>
    </row>
    <row r="80" spans="1:27" x14ac:dyDescent="0.25">
      <c r="A80" t="str">
        <f t="shared" si="2"/>
        <v>1690979597</v>
      </c>
      <c r="B80">
        <v>71</v>
      </c>
      <c r="C80">
        <v>1690979597</v>
      </c>
      <c r="D80" t="s">
        <v>42</v>
      </c>
      <c r="E80" t="s">
        <v>43</v>
      </c>
      <c r="F80">
        <v>166650</v>
      </c>
      <c r="G80" s="2">
        <v>44110</v>
      </c>
      <c r="H80" s="3">
        <v>0.71998842592592593</v>
      </c>
      <c r="I80" t="s">
        <v>44</v>
      </c>
      <c r="J80">
        <v>-81355272001</v>
      </c>
      <c r="K80" s="4" t="s">
        <v>101</v>
      </c>
      <c r="N80" t="str">
        <f>IFERROR(IFERROR(VLOOKUP($A80,'K-NETT'!$A$1:$AF$37898,1,FALSE),VLOOKUP($A80,'K-Wallet'!$A$1:$M$5000,1,FALSE)),"NOT VALID")</f>
        <v>1690979597</v>
      </c>
      <c r="O80" t="str">
        <f>IFERROR(IFERROR(VLOOKUP($A80,'K-NETT'!$A$1:$AF$37898,11,FALSE),VLOOKUP($A80,'K-Wallet'!$A$1:$M$5000,0,FALSE)),"NOT VALID")</f>
        <v>CNE2010004153</v>
      </c>
      <c r="P80" t="str">
        <f>IFERROR(IFERROR(VLOOKUP($A80,'K-NETT'!$A$1:$AF$37898,14,FALSE),VLOOKUP($A80,'K-Wallet'!$A$1:$M$5000,8,FALSE)),"NOT VALID")</f>
        <v>IDSPAAB43629</v>
      </c>
      <c r="Q80" t="str">
        <f>IFERROR(IFERROR(VLOOKUP($A80,'K-NETT'!$A$1:$AF$37898,15,FALSE),VLOOKUP($A80,'K-Wallet'!$A$1:$M$5000,9,FALSE)),"NOT VALID")</f>
        <v>ADE MANAH SARI</v>
      </c>
      <c r="R80">
        <f>IFERROR(IFERROR(VLOOKUP($A80,'K-NETT'!$A$1:$AF$37898,16,FALSE),VLOOKUP($A80,'K-Wallet'!$A$1:$M$5000,0,FALSE)),"NOT VALID")</f>
        <v>150000</v>
      </c>
      <c r="S80">
        <f>IFERROR(IFERROR(VLOOKUP($A80,'K-NETT'!$A$1:$AF$37898,17,FALSE),VLOOKUP($A80,'K-Wallet'!$A$1:$M$5000,0,FALSE)),"NOT VALID")</f>
        <v>6650</v>
      </c>
      <c r="T80">
        <f>IFERROR(IFERROR(VLOOKUP($A80,'K-NETT'!$A$1:$AF$37898,18,FALSE),VLOOKUP($A80,'K-Wallet'!$A$1:$M$5000,0,FALSE)),"NOT VALID")</f>
        <v>10000</v>
      </c>
      <c r="U80">
        <f>IFERROR(IFERROR(VLOOKUP($A80,'K-NETT'!$A$1:$AF$37898,19,FALSE),VLOOKUP($A80,'K-Wallet'!$A$1:$M$5000,0,FALSE)),"NOT VALID")</f>
        <v>0</v>
      </c>
      <c r="V80">
        <f>IFERROR(IFERROR(VLOOKUP($A80,'K-NETT'!$A$1:$AF$37898,20,FALSE),VLOOKUP($A80,'K-Wallet'!$A$1:$M$5000,0,FALSE)),"NOT VALID")</f>
        <v>0</v>
      </c>
      <c r="W80">
        <f>IFERROR(IFERROR(VLOOKUP($A80,'K-NETT'!$A$1:$AF$37898,22,FALSE),VLOOKUP($A80,'K-Wallet'!$A$1:$M$5000,0,FALSE)),"NOT VALID")</f>
        <v>0</v>
      </c>
      <c r="X80">
        <f>IFERROR(IFERROR(VLOOKUP($A80,'K-NETT'!$A$1:$AF$37898,23,FALSE),VLOOKUP($A80,'K-Wallet'!$A$1:$M$5000,0,FALSE)),"NOT VALID")</f>
        <v>0</v>
      </c>
      <c r="Y80">
        <f>IFERROR(IFERROR(VLOOKUP($A80,'K-NETT'!$A$1:$AF$37898,26,FALSE),VLOOKUP($A80,'K-Wallet'!$A$1:$M$5000,0,FALSE)),"NOT VALID")</f>
        <v>166650</v>
      </c>
      <c r="Z80">
        <f>IFERROR(IFERROR(VLOOKUP($A80,'K-NETT'!$A$1:$AF$37898,30,FALSE),VLOOKUP($A80,'K-Wallet'!$A$1:$M$5000,11,FALSE)),"NOT VALID")</f>
        <v>0</v>
      </c>
      <c r="AA80" s="31">
        <f t="shared" si="3"/>
        <v>0</v>
      </c>
    </row>
    <row r="81" spans="1:27" x14ac:dyDescent="0.25">
      <c r="A81" t="str">
        <f t="shared" si="2"/>
        <v>1916879373</v>
      </c>
      <c r="B81">
        <v>72</v>
      </c>
      <c r="C81">
        <v>1916879373</v>
      </c>
      <c r="D81" t="s">
        <v>42</v>
      </c>
      <c r="E81" t="s">
        <v>43</v>
      </c>
      <c r="F81">
        <v>226650</v>
      </c>
      <c r="G81" s="2">
        <v>44110</v>
      </c>
      <c r="H81" s="3">
        <v>0.72986111111111107</v>
      </c>
      <c r="I81" t="s">
        <v>1127</v>
      </c>
      <c r="J81">
        <v>-81359649701</v>
      </c>
      <c r="K81" s="4" t="s">
        <v>101</v>
      </c>
      <c r="N81" t="str">
        <f>IFERROR(IFERROR(VLOOKUP($A81,'K-NETT'!$A$1:$AF$37898,1,FALSE),VLOOKUP($A81,'K-Wallet'!$A$1:$M$5000,1,FALSE)),"NOT VALID")</f>
        <v>1916879373</v>
      </c>
      <c r="O81" t="str">
        <f>IFERROR(IFERROR(VLOOKUP($A81,'K-NETT'!$A$1:$AF$37898,11,FALSE),VLOOKUP($A81,'K-Wallet'!$A$1:$M$5000,0,FALSE)),"NOT VALID")</f>
        <v>MME2010004157</v>
      </c>
      <c r="P81" t="str">
        <f>IFERROR(IFERROR(VLOOKUP($A81,'K-NETT'!$A$1:$AF$37898,14,FALSE),VLOOKUP($A81,'K-Wallet'!$A$1:$M$5000,8,FALSE)),"NOT VALID")</f>
        <v>IDSPAAB43745</v>
      </c>
      <c r="Q81" t="str">
        <f>IFERROR(IFERROR(VLOOKUP($A81,'K-NETT'!$A$1:$AF$37898,15,FALSE),VLOOKUP($A81,'K-Wallet'!$A$1:$M$5000,9,FALSE)),"NOT VALID")</f>
        <v>SITI RAHMAH</v>
      </c>
      <c r="R81">
        <f>IFERROR(IFERROR(VLOOKUP($A81,'K-NETT'!$A$1:$AF$37898,16,FALSE),VLOOKUP($A81,'K-Wallet'!$A$1:$M$5000,0,FALSE)),"NOT VALID")</f>
        <v>200000</v>
      </c>
      <c r="S81">
        <f>IFERROR(IFERROR(VLOOKUP($A81,'K-NETT'!$A$1:$AF$37898,17,FALSE),VLOOKUP($A81,'K-Wallet'!$A$1:$M$5000,0,FALSE)),"NOT VALID")</f>
        <v>6650</v>
      </c>
      <c r="T81">
        <f>IFERROR(IFERROR(VLOOKUP($A81,'K-NETT'!$A$1:$AF$37898,18,FALSE),VLOOKUP($A81,'K-Wallet'!$A$1:$M$5000,0,FALSE)),"NOT VALID")</f>
        <v>20000</v>
      </c>
      <c r="U81">
        <f>IFERROR(IFERROR(VLOOKUP($A81,'K-NETT'!$A$1:$AF$37898,19,FALSE),VLOOKUP($A81,'K-Wallet'!$A$1:$M$5000,0,FALSE)),"NOT VALID")</f>
        <v>0</v>
      </c>
      <c r="V81">
        <f>IFERROR(IFERROR(VLOOKUP($A81,'K-NETT'!$A$1:$AF$37898,20,FALSE),VLOOKUP($A81,'K-Wallet'!$A$1:$M$5000,0,FALSE)),"NOT VALID")</f>
        <v>0</v>
      </c>
      <c r="W81">
        <f>IFERROR(IFERROR(VLOOKUP($A81,'K-NETT'!$A$1:$AF$37898,22,FALSE),VLOOKUP($A81,'K-Wallet'!$A$1:$M$5000,0,FALSE)),"NOT VALID")</f>
        <v>0</v>
      </c>
      <c r="X81">
        <f>IFERROR(IFERROR(VLOOKUP($A81,'K-NETT'!$A$1:$AF$37898,23,FALSE),VLOOKUP($A81,'K-Wallet'!$A$1:$M$5000,0,FALSE)),"NOT VALID")</f>
        <v>0</v>
      </c>
      <c r="Y81">
        <f>IFERROR(IFERROR(VLOOKUP($A81,'K-NETT'!$A$1:$AF$37898,26,FALSE),VLOOKUP($A81,'K-Wallet'!$A$1:$M$5000,0,FALSE)),"NOT VALID")</f>
        <v>226650</v>
      </c>
      <c r="Z81">
        <f>IFERROR(IFERROR(VLOOKUP($A81,'K-NETT'!$A$1:$AF$37898,30,FALSE),VLOOKUP($A81,'K-Wallet'!$A$1:$M$5000,11,FALSE)),"NOT VALID")</f>
        <v>0</v>
      </c>
      <c r="AA81" s="31">
        <f t="shared" si="3"/>
        <v>0</v>
      </c>
    </row>
    <row r="82" spans="1:27" x14ac:dyDescent="0.25">
      <c r="A82" t="str">
        <f t="shared" si="2"/>
        <v>1631189544</v>
      </c>
      <c r="B82">
        <v>73</v>
      </c>
      <c r="C82">
        <v>1631189544</v>
      </c>
      <c r="D82" t="s">
        <v>42</v>
      </c>
      <c r="E82" t="s">
        <v>43</v>
      </c>
      <c r="F82">
        <v>1091650</v>
      </c>
      <c r="G82" s="2">
        <v>44110</v>
      </c>
      <c r="H82" s="3">
        <v>0.74128472222222219</v>
      </c>
      <c r="I82" t="s">
        <v>46</v>
      </c>
      <c r="J82">
        <v>-81363950501</v>
      </c>
      <c r="K82" s="4" t="s">
        <v>101</v>
      </c>
      <c r="N82" t="str">
        <f>IFERROR(IFERROR(VLOOKUP($A82,'K-NETT'!$A$1:$AF$37898,1,FALSE),VLOOKUP($A82,'K-Wallet'!$A$1:$M$5000,1,FALSE)),"NOT VALID")</f>
        <v>1631189544</v>
      </c>
      <c r="O82" t="str">
        <f>IFERROR(IFERROR(VLOOKUP($A82,'K-NETT'!$A$1:$AF$37898,11,FALSE),VLOOKUP($A82,'K-Wallet'!$A$1:$M$5000,0,FALSE)),"NOT VALID")</f>
        <v>CNE2010004181</v>
      </c>
      <c r="P82" t="str">
        <f>IFERROR(IFERROR(VLOOKUP($A82,'K-NETT'!$A$1:$AF$37898,14,FALSE),VLOOKUP($A82,'K-Wallet'!$A$1:$M$5000,8,FALSE)),"NOT VALID")</f>
        <v>IDPABOA00327</v>
      </c>
      <c r="Q82" t="str">
        <f>IFERROR(IFERROR(VLOOKUP($A82,'K-NETT'!$A$1:$AF$37898,15,FALSE),VLOOKUP($A82,'K-Wallet'!$A$1:$M$5000,9,FALSE)),"NOT VALID")</f>
        <v>NUR ABDILLAH FAQIH</v>
      </c>
      <c r="R82">
        <f>IFERROR(IFERROR(VLOOKUP($A82,'K-NETT'!$A$1:$AF$37898,16,FALSE),VLOOKUP($A82,'K-Wallet'!$A$1:$M$5000,0,FALSE)),"NOT VALID")</f>
        <v>1050000</v>
      </c>
      <c r="S82">
        <f>IFERROR(IFERROR(VLOOKUP($A82,'K-NETT'!$A$1:$AF$37898,17,FALSE),VLOOKUP($A82,'K-Wallet'!$A$1:$M$5000,0,FALSE)),"NOT VALID")</f>
        <v>6650</v>
      </c>
      <c r="T82">
        <f>IFERROR(IFERROR(VLOOKUP($A82,'K-NETT'!$A$1:$AF$37898,18,FALSE),VLOOKUP($A82,'K-Wallet'!$A$1:$M$5000,0,FALSE)),"NOT VALID")</f>
        <v>35000</v>
      </c>
      <c r="U82">
        <f>IFERROR(IFERROR(VLOOKUP($A82,'K-NETT'!$A$1:$AF$37898,19,FALSE),VLOOKUP($A82,'K-Wallet'!$A$1:$M$5000,0,FALSE)),"NOT VALID")</f>
        <v>0</v>
      </c>
      <c r="V82">
        <f>IFERROR(IFERROR(VLOOKUP($A82,'K-NETT'!$A$1:$AF$37898,20,FALSE),VLOOKUP($A82,'K-Wallet'!$A$1:$M$5000,0,FALSE)),"NOT VALID")</f>
        <v>0</v>
      </c>
      <c r="W82">
        <f>IFERROR(IFERROR(VLOOKUP($A82,'K-NETT'!$A$1:$AF$37898,22,FALSE),VLOOKUP($A82,'K-Wallet'!$A$1:$M$5000,0,FALSE)),"NOT VALID")</f>
        <v>0</v>
      </c>
      <c r="X82">
        <f>IFERROR(IFERROR(VLOOKUP($A82,'K-NETT'!$A$1:$AF$37898,23,FALSE),VLOOKUP($A82,'K-Wallet'!$A$1:$M$5000,0,FALSE)),"NOT VALID")</f>
        <v>0</v>
      </c>
      <c r="Y82">
        <f>IFERROR(IFERROR(VLOOKUP($A82,'K-NETT'!$A$1:$AF$37898,26,FALSE),VLOOKUP($A82,'K-Wallet'!$A$1:$M$5000,0,FALSE)),"NOT VALID")</f>
        <v>1091650</v>
      </c>
      <c r="Z82">
        <f>IFERROR(IFERROR(VLOOKUP($A82,'K-NETT'!$A$1:$AF$37898,30,FALSE),VLOOKUP($A82,'K-Wallet'!$A$1:$M$5000,11,FALSE)),"NOT VALID")</f>
        <v>0</v>
      </c>
      <c r="AA82" s="31">
        <f t="shared" si="3"/>
        <v>0</v>
      </c>
    </row>
    <row r="83" spans="1:27" x14ac:dyDescent="0.25">
      <c r="A83" t="str">
        <f t="shared" si="2"/>
        <v>1334189739</v>
      </c>
      <c r="B83">
        <v>74</v>
      </c>
      <c r="C83">
        <v>1334189739</v>
      </c>
      <c r="D83" t="s">
        <v>42</v>
      </c>
      <c r="E83" t="s">
        <v>43</v>
      </c>
      <c r="F83">
        <v>75650</v>
      </c>
      <c r="G83" s="2">
        <v>44110</v>
      </c>
      <c r="H83" s="3">
        <v>0.74422453703703706</v>
      </c>
      <c r="I83" t="s">
        <v>44</v>
      </c>
      <c r="J83">
        <v>-81365407101</v>
      </c>
      <c r="K83" s="4" t="s">
        <v>101</v>
      </c>
      <c r="N83" t="str">
        <f>IFERROR(IFERROR(VLOOKUP($A83,'K-NETT'!$A$1:$AF$37898,1,FALSE),VLOOKUP($A83,'K-Wallet'!$A$1:$M$5000,1,FALSE)),"NOT VALID")</f>
        <v>1334189739</v>
      </c>
      <c r="O83" t="str">
        <f>IFERROR(IFERROR(VLOOKUP($A83,'K-NETT'!$A$1:$AF$37898,11,FALSE),VLOOKUP($A83,'K-Wallet'!$A$1:$M$5000,0,FALSE)),"NOT VALID")</f>
        <v>MME2010004209</v>
      </c>
      <c r="P83" t="str">
        <f>IFERROR(IFERROR(VLOOKUP($A83,'K-NETT'!$A$1:$AF$37898,14,FALSE),VLOOKUP($A83,'K-Wallet'!$A$1:$M$5000,8,FALSE)),"NOT VALID")</f>
        <v>IDJHBFA22679</v>
      </c>
      <c r="Q83" t="str">
        <f>IFERROR(IFERROR(VLOOKUP($A83,'K-NETT'!$A$1:$AF$37898,15,FALSE),VLOOKUP($A83,'K-Wallet'!$A$1:$M$5000,9,FALSE)),"NOT VALID")</f>
        <v>SITI NUR AENI</v>
      </c>
      <c r="R83">
        <f>IFERROR(IFERROR(VLOOKUP($A83,'K-NETT'!$A$1:$AF$37898,16,FALSE),VLOOKUP($A83,'K-Wallet'!$A$1:$M$5000,0,FALSE)),"NOT VALID")</f>
        <v>50000</v>
      </c>
      <c r="S83">
        <f>IFERROR(IFERROR(VLOOKUP($A83,'K-NETT'!$A$1:$AF$37898,17,FALSE),VLOOKUP($A83,'K-Wallet'!$A$1:$M$5000,0,FALSE)),"NOT VALID")</f>
        <v>6650</v>
      </c>
      <c r="T83">
        <f>IFERROR(IFERROR(VLOOKUP($A83,'K-NETT'!$A$1:$AF$37898,18,FALSE),VLOOKUP($A83,'K-Wallet'!$A$1:$M$5000,0,FALSE)),"NOT VALID")</f>
        <v>19000</v>
      </c>
      <c r="U83">
        <f>IFERROR(IFERROR(VLOOKUP($A83,'K-NETT'!$A$1:$AF$37898,19,FALSE),VLOOKUP($A83,'K-Wallet'!$A$1:$M$5000,0,FALSE)),"NOT VALID")</f>
        <v>0</v>
      </c>
      <c r="V83">
        <f>IFERROR(IFERROR(VLOOKUP($A83,'K-NETT'!$A$1:$AF$37898,20,FALSE),VLOOKUP($A83,'K-Wallet'!$A$1:$M$5000,0,FALSE)),"NOT VALID")</f>
        <v>0</v>
      </c>
      <c r="W83">
        <f>IFERROR(IFERROR(VLOOKUP($A83,'K-NETT'!$A$1:$AF$37898,22,FALSE),VLOOKUP($A83,'K-Wallet'!$A$1:$M$5000,0,FALSE)),"NOT VALID")</f>
        <v>0</v>
      </c>
      <c r="X83">
        <f>IFERROR(IFERROR(VLOOKUP($A83,'K-NETT'!$A$1:$AF$37898,23,FALSE),VLOOKUP($A83,'K-Wallet'!$A$1:$M$5000,0,FALSE)),"NOT VALID")</f>
        <v>0</v>
      </c>
      <c r="Y83">
        <f>IFERROR(IFERROR(VLOOKUP($A83,'K-NETT'!$A$1:$AF$37898,26,FALSE),VLOOKUP($A83,'K-Wallet'!$A$1:$M$5000,0,FALSE)),"NOT VALID")</f>
        <v>75650</v>
      </c>
      <c r="Z83">
        <f>IFERROR(IFERROR(VLOOKUP($A83,'K-NETT'!$A$1:$AF$37898,30,FALSE),VLOOKUP($A83,'K-Wallet'!$A$1:$M$5000,11,FALSE)),"NOT VALID")</f>
        <v>0</v>
      </c>
      <c r="AA83" s="31">
        <f t="shared" si="3"/>
        <v>0</v>
      </c>
    </row>
    <row r="84" spans="1:27" x14ac:dyDescent="0.25">
      <c r="A84" t="str">
        <f t="shared" si="2"/>
        <v>1249289341</v>
      </c>
      <c r="B84">
        <v>75</v>
      </c>
      <c r="C84">
        <v>1249289341</v>
      </c>
      <c r="D84" t="s">
        <v>42</v>
      </c>
      <c r="E84" t="s">
        <v>43</v>
      </c>
      <c r="F84">
        <v>981650</v>
      </c>
      <c r="G84" s="2">
        <v>44110</v>
      </c>
      <c r="H84" s="3">
        <v>0.76137731481481474</v>
      </c>
      <c r="I84" t="s">
        <v>44</v>
      </c>
      <c r="J84">
        <v>-81372220001</v>
      </c>
      <c r="K84" s="4" t="s">
        <v>101</v>
      </c>
      <c r="N84" t="str">
        <f>IFERROR(IFERROR(VLOOKUP($A84,'K-NETT'!$A$1:$AF$37898,1,FALSE),VLOOKUP($A84,'K-Wallet'!$A$1:$M$5000,1,FALSE)),"NOT VALID")</f>
        <v>1249289341</v>
      </c>
      <c r="O84" t="str">
        <f>IFERROR(IFERROR(VLOOKUP($A84,'K-NETT'!$A$1:$AF$37898,11,FALSE),VLOOKUP($A84,'K-Wallet'!$A$1:$M$5000,0,FALSE)),"NOT VALID")</f>
        <v>CNE2010004216</v>
      </c>
      <c r="P84" t="str">
        <f>IFERROR(IFERROR(VLOOKUP($A84,'K-NETT'!$A$1:$AF$37898,14,FALSE),VLOOKUP($A84,'K-Wallet'!$A$1:$M$5000,8,FALSE)),"NOT VALID")</f>
        <v>IDJRBBA26952</v>
      </c>
      <c r="Q84" t="str">
        <f>IFERROR(IFERROR(VLOOKUP($A84,'K-NETT'!$A$1:$AF$37898,15,FALSE),VLOOKUP($A84,'K-Wallet'!$A$1:$M$5000,9,FALSE)),"NOT VALID")</f>
        <v>MULIADI</v>
      </c>
      <c r="R84">
        <f>IFERROR(IFERROR(VLOOKUP($A84,'K-NETT'!$A$1:$AF$37898,16,FALSE),VLOOKUP($A84,'K-Wallet'!$A$1:$M$5000,0,FALSE)),"NOT VALID")</f>
        <v>950000</v>
      </c>
      <c r="S84">
        <f>IFERROR(IFERROR(VLOOKUP($A84,'K-NETT'!$A$1:$AF$37898,17,FALSE),VLOOKUP($A84,'K-Wallet'!$A$1:$M$5000,0,FALSE)),"NOT VALID")</f>
        <v>6650</v>
      </c>
      <c r="T84">
        <f>IFERROR(IFERROR(VLOOKUP($A84,'K-NETT'!$A$1:$AF$37898,18,FALSE),VLOOKUP($A84,'K-Wallet'!$A$1:$M$5000,0,FALSE)),"NOT VALID")</f>
        <v>25000</v>
      </c>
      <c r="U84">
        <f>IFERROR(IFERROR(VLOOKUP($A84,'K-NETT'!$A$1:$AF$37898,19,FALSE),VLOOKUP($A84,'K-Wallet'!$A$1:$M$5000,0,FALSE)),"NOT VALID")</f>
        <v>0</v>
      </c>
      <c r="V84">
        <f>IFERROR(IFERROR(VLOOKUP($A84,'K-NETT'!$A$1:$AF$37898,20,FALSE),VLOOKUP($A84,'K-Wallet'!$A$1:$M$5000,0,FALSE)),"NOT VALID")</f>
        <v>0</v>
      </c>
      <c r="W84">
        <f>IFERROR(IFERROR(VLOOKUP($A84,'K-NETT'!$A$1:$AF$37898,22,FALSE),VLOOKUP($A84,'K-Wallet'!$A$1:$M$5000,0,FALSE)),"NOT VALID")</f>
        <v>0</v>
      </c>
      <c r="X84">
        <f>IFERROR(IFERROR(VLOOKUP($A84,'K-NETT'!$A$1:$AF$37898,23,FALSE),VLOOKUP($A84,'K-Wallet'!$A$1:$M$5000,0,FALSE)),"NOT VALID")</f>
        <v>0</v>
      </c>
      <c r="Y84">
        <f>IFERROR(IFERROR(VLOOKUP($A84,'K-NETT'!$A$1:$AF$37898,26,FALSE),VLOOKUP($A84,'K-Wallet'!$A$1:$M$5000,0,FALSE)),"NOT VALID")</f>
        <v>981650</v>
      </c>
      <c r="Z84">
        <f>IFERROR(IFERROR(VLOOKUP($A84,'K-NETT'!$A$1:$AF$37898,30,FALSE),VLOOKUP($A84,'K-Wallet'!$A$1:$M$5000,11,FALSE)),"NOT VALID")</f>
        <v>0</v>
      </c>
      <c r="AA84" s="31">
        <f t="shared" si="3"/>
        <v>0</v>
      </c>
    </row>
    <row r="85" spans="1:27" x14ac:dyDescent="0.25">
      <c r="A85" t="str">
        <f t="shared" si="2"/>
        <v>1030389581</v>
      </c>
      <c r="B85">
        <v>76</v>
      </c>
      <c r="C85">
        <v>1030389581</v>
      </c>
      <c r="D85" t="s">
        <v>42</v>
      </c>
      <c r="E85" t="s">
        <v>43</v>
      </c>
      <c r="F85">
        <v>66650</v>
      </c>
      <c r="G85" s="2">
        <v>44110</v>
      </c>
      <c r="H85" s="3">
        <v>0.76270833333333332</v>
      </c>
      <c r="I85" t="s">
        <v>44</v>
      </c>
      <c r="J85">
        <v>-81372768901</v>
      </c>
      <c r="K85" s="4" t="s">
        <v>101</v>
      </c>
      <c r="N85" t="str">
        <f>IFERROR(IFERROR(VLOOKUP($A85,'K-NETT'!$A$1:$AF$37898,1,FALSE),VLOOKUP($A85,'K-Wallet'!$A$1:$M$5000,1,FALSE)),"NOT VALID")</f>
        <v>1030389581</v>
      </c>
      <c r="O85" t="str">
        <f>IFERROR(IFERROR(VLOOKUP($A85,'K-NETT'!$A$1:$AF$37898,11,FALSE),VLOOKUP($A85,'K-Wallet'!$A$1:$M$5000,0,FALSE)),"NOT VALID")</f>
        <v>MME2010004217</v>
      </c>
      <c r="P85" t="str">
        <f>IFERROR(IFERROR(VLOOKUP($A85,'K-NETT'!$A$1:$AF$37898,14,FALSE),VLOOKUP($A85,'K-Wallet'!$A$1:$M$5000,8,FALSE)),"NOT VALID")</f>
        <v>IDSPAAB43746</v>
      </c>
      <c r="Q85" t="str">
        <f>IFERROR(IFERROR(VLOOKUP($A85,'K-NETT'!$A$1:$AF$37898,15,FALSE),VLOOKUP($A85,'K-Wallet'!$A$1:$M$5000,9,FALSE)),"NOT VALID")</f>
        <v>MIMI HAZAMI</v>
      </c>
      <c r="R85">
        <f>IFERROR(IFERROR(VLOOKUP($A85,'K-NETT'!$A$1:$AF$37898,16,FALSE),VLOOKUP($A85,'K-Wallet'!$A$1:$M$5000,0,FALSE)),"NOT VALID")</f>
        <v>50000</v>
      </c>
      <c r="S85">
        <f>IFERROR(IFERROR(VLOOKUP($A85,'K-NETT'!$A$1:$AF$37898,17,FALSE),VLOOKUP($A85,'K-Wallet'!$A$1:$M$5000,0,FALSE)),"NOT VALID")</f>
        <v>6650</v>
      </c>
      <c r="T85">
        <f>IFERROR(IFERROR(VLOOKUP($A85,'K-NETT'!$A$1:$AF$37898,18,FALSE),VLOOKUP($A85,'K-Wallet'!$A$1:$M$5000,0,FALSE)),"NOT VALID")</f>
        <v>10000</v>
      </c>
      <c r="U85">
        <f>IFERROR(IFERROR(VLOOKUP($A85,'K-NETT'!$A$1:$AF$37898,19,FALSE),VLOOKUP($A85,'K-Wallet'!$A$1:$M$5000,0,FALSE)),"NOT VALID")</f>
        <v>0</v>
      </c>
      <c r="V85">
        <f>IFERROR(IFERROR(VLOOKUP($A85,'K-NETT'!$A$1:$AF$37898,20,FALSE),VLOOKUP($A85,'K-Wallet'!$A$1:$M$5000,0,FALSE)),"NOT VALID")</f>
        <v>0</v>
      </c>
      <c r="W85">
        <f>IFERROR(IFERROR(VLOOKUP($A85,'K-NETT'!$A$1:$AF$37898,22,FALSE),VLOOKUP($A85,'K-Wallet'!$A$1:$M$5000,0,FALSE)),"NOT VALID")</f>
        <v>0</v>
      </c>
      <c r="X85">
        <f>IFERROR(IFERROR(VLOOKUP($A85,'K-NETT'!$A$1:$AF$37898,23,FALSE),VLOOKUP($A85,'K-Wallet'!$A$1:$M$5000,0,FALSE)),"NOT VALID")</f>
        <v>0</v>
      </c>
      <c r="Y85">
        <f>IFERROR(IFERROR(VLOOKUP($A85,'K-NETT'!$A$1:$AF$37898,26,FALSE),VLOOKUP($A85,'K-Wallet'!$A$1:$M$5000,0,FALSE)),"NOT VALID")</f>
        <v>66650</v>
      </c>
      <c r="Z85">
        <f>IFERROR(IFERROR(VLOOKUP($A85,'K-NETT'!$A$1:$AF$37898,30,FALSE),VLOOKUP($A85,'K-Wallet'!$A$1:$M$5000,11,FALSE)),"NOT VALID")</f>
        <v>0</v>
      </c>
      <c r="AA85" s="31">
        <f t="shared" si="3"/>
        <v>0</v>
      </c>
    </row>
    <row r="86" spans="1:27" x14ac:dyDescent="0.25">
      <c r="A86" t="str">
        <f t="shared" si="2"/>
        <v>1318489470</v>
      </c>
      <c r="B86">
        <v>77</v>
      </c>
      <c r="C86">
        <v>1318489470</v>
      </c>
      <c r="D86" t="s">
        <v>42</v>
      </c>
      <c r="E86" t="s">
        <v>43</v>
      </c>
      <c r="F86">
        <v>56650</v>
      </c>
      <c r="G86" s="2">
        <v>44110</v>
      </c>
      <c r="H86" s="3">
        <v>0.78314814814814815</v>
      </c>
      <c r="I86" t="s">
        <v>44</v>
      </c>
      <c r="J86">
        <v>-81381320601</v>
      </c>
      <c r="K86" s="4" t="s">
        <v>101</v>
      </c>
      <c r="N86" t="str">
        <f>IFERROR(IFERROR(VLOOKUP($A86,'K-NETT'!$A$1:$AF$37898,1,FALSE),VLOOKUP($A86,'K-Wallet'!$A$1:$M$5000,1,FALSE)),"NOT VALID")</f>
        <v>1318489470</v>
      </c>
      <c r="O86" t="str">
        <f>IFERROR(IFERROR(VLOOKUP($A86,'K-NETT'!$A$1:$AF$37898,11,FALSE),VLOOKUP($A86,'K-Wallet'!$A$1:$M$5000,0,FALSE)),"NOT VALID")</f>
        <v>MME2010004222</v>
      </c>
      <c r="P86" t="str">
        <f>IFERROR(IFERROR(VLOOKUP($A86,'K-NETT'!$A$1:$AF$37898,14,FALSE),VLOOKUP($A86,'K-Wallet'!$A$1:$M$5000,8,FALSE)),"NOT VALID")</f>
        <v>IDJHAMA10406</v>
      </c>
      <c r="Q86" t="str">
        <f>IFERROR(IFERROR(VLOOKUP($A86,'K-NETT'!$A$1:$AF$37898,15,FALSE),VLOOKUP($A86,'K-Wallet'!$A$1:$M$5000,9,FALSE)),"NOT VALID")</f>
        <v>NETTY MARTININGSIH</v>
      </c>
      <c r="R86">
        <f>IFERROR(IFERROR(VLOOKUP($A86,'K-NETT'!$A$1:$AF$37898,16,FALSE),VLOOKUP($A86,'K-Wallet'!$A$1:$M$5000,0,FALSE)),"NOT VALID")</f>
        <v>50000</v>
      </c>
      <c r="S86">
        <f>IFERROR(IFERROR(VLOOKUP($A86,'K-NETT'!$A$1:$AF$37898,17,FALSE),VLOOKUP($A86,'K-Wallet'!$A$1:$M$5000,0,FALSE)),"NOT VALID")</f>
        <v>6650</v>
      </c>
      <c r="T86">
        <f>IFERROR(IFERROR(VLOOKUP($A86,'K-NETT'!$A$1:$AF$37898,18,FALSE),VLOOKUP($A86,'K-Wallet'!$A$1:$M$5000,0,FALSE)),"NOT VALID")</f>
        <v>0</v>
      </c>
      <c r="U86">
        <f>IFERROR(IFERROR(VLOOKUP($A86,'K-NETT'!$A$1:$AF$37898,19,FALSE),VLOOKUP($A86,'K-Wallet'!$A$1:$M$5000,0,FALSE)),"NOT VALID")</f>
        <v>0</v>
      </c>
      <c r="V86">
        <f>IFERROR(IFERROR(VLOOKUP($A86,'K-NETT'!$A$1:$AF$37898,20,FALSE),VLOOKUP($A86,'K-Wallet'!$A$1:$M$5000,0,FALSE)),"NOT VALID")</f>
        <v>0</v>
      </c>
      <c r="W86">
        <f>IFERROR(IFERROR(VLOOKUP($A86,'K-NETT'!$A$1:$AF$37898,22,FALSE),VLOOKUP($A86,'K-Wallet'!$A$1:$M$5000,0,FALSE)),"NOT VALID")</f>
        <v>0</v>
      </c>
      <c r="X86">
        <f>IFERROR(IFERROR(VLOOKUP($A86,'K-NETT'!$A$1:$AF$37898,23,FALSE),VLOOKUP($A86,'K-Wallet'!$A$1:$M$5000,0,FALSE)),"NOT VALID")</f>
        <v>0</v>
      </c>
      <c r="Y86">
        <f>IFERROR(IFERROR(VLOOKUP($A86,'K-NETT'!$A$1:$AF$37898,26,FALSE),VLOOKUP($A86,'K-Wallet'!$A$1:$M$5000,0,FALSE)),"NOT VALID")</f>
        <v>56650</v>
      </c>
      <c r="Z86">
        <f>IFERROR(IFERROR(VLOOKUP($A86,'K-NETT'!$A$1:$AF$37898,30,FALSE),VLOOKUP($A86,'K-Wallet'!$A$1:$M$5000,11,FALSE)),"NOT VALID")</f>
        <v>0</v>
      </c>
      <c r="AA86" s="31">
        <f t="shared" si="3"/>
        <v>0</v>
      </c>
    </row>
    <row r="87" spans="1:27" x14ac:dyDescent="0.25">
      <c r="A87" t="str">
        <f t="shared" si="2"/>
        <v>1667489561</v>
      </c>
      <c r="B87">
        <v>78</v>
      </c>
      <c r="C87">
        <v>1667489561</v>
      </c>
      <c r="D87" t="s">
        <v>42</v>
      </c>
      <c r="E87" t="s">
        <v>43</v>
      </c>
      <c r="F87">
        <v>86650</v>
      </c>
      <c r="G87" s="2">
        <v>44110</v>
      </c>
      <c r="H87" s="3">
        <v>0.78344907407407405</v>
      </c>
      <c r="I87" t="s">
        <v>44</v>
      </c>
      <c r="J87">
        <v>-81381441401</v>
      </c>
      <c r="K87" s="4" t="s">
        <v>101</v>
      </c>
      <c r="N87" t="str">
        <f>IFERROR(IFERROR(VLOOKUP($A87,'K-NETT'!$A$1:$AF$37898,1,FALSE),VLOOKUP($A87,'K-Wallet'!$A$1:$M$5000,1,FALSE)),"NOT VALID")</f>
        <v>1667489561</v>
      </c>
      <c r="O87" t="str">
        <f>IFERROR(IFERROR(VLOOKUP($A87,'K-NETT'!$A$1:$AF$37898,11,FALSE),VLOOKUP($A87,'K-Wallet'!$A$1:$M$5000,0,FALSE)),"NOT VALID")</f>
        <v>TA201006044</v>
      </c>
      <c r="P87" t="str">
        <f>IFERROR(IFERROR(VLOOKUP($A87,'K-NETT'!$A$1:$AF$37898,14,FALSE),VLOOKUP($A87,'K-Wallet'!$A$1:$M$5000,8,FALSE)),"NOT VALID")</f>
        <v>IDJTYCA00979</v>
      </c>
      <c r="Q87" t="str">
        <f>IFERROR(IFERROR(VLOOKUP($A87,'K-NETT'!$A$1:$AF$37898,15,FALSE),VLOOKUP($A87,'K-Wallet'!$A$1:$M$5000,9,FALSE)),"NOT VALID")</f>
        <v>FIRLI ABDUL MUKAROM</v>
      </c>
      <c r="R87">
        <f>IFERROR(IFERROR(VLOOKUP($A87,'K-NETT'!$A$1:$AF$37898,16,FALSE),VLOOKUP($A87,'K-Wallet'!$A$1:$M$5000,0,FALSE)),"NOT VALID")</f>
        <v>80000</v>
      </c>
      <c r="S87">
        <f>IFERROR(IFERROR(VLOOKUP($A87,'K-NETT'!$A$1:$AF$37898,17,FALSE),VLOOKUP($A87,'K-Wallet'!$A$1:$M$5000,0,FALSE)),"NOT VALID")</f>
        <v>6650</v>
      </c>
      <c r="T87">
        <f>IFERROR(IFERROR(VLOOKUP($A87,'K-NETT'!$A$1:$AF$37898,18,FALSE),VLOOKUP($A87,'K-Wallet'!$A$1:$M$5000,0,FALSE)),"NOT VALID")</f>
        <v>0</v>
      </c>
      <c r="U87">
        <f>IFERROR(IFERROR(VLOOKUP($A87,'K-NETT'!$A$1:$AF$37898,19,FALSE),VLOOKUP($A87,'K-Wallet'!$A$1:$M$5000,0,FALSE)),"NOT VALID")</f>
        <v>0</v>
      </c>
      <c r="V87">
        <f>IFERROR(IFERROR(VLOOKUP($A87,'K-NETT'!$A$1:$AF$37898,20,FALSE),VLOOKUP($A87,'K-Wallet'!$A$1:$M$5000,0,FALSE)),"NOT VALID")</f>
        <v>0</v>
      </c>
      <c r="W87">
        <f>IFERROR(IFERROR(VLOOKUP($A87,'K-NETT'!$A$1:$AF$37898,22,FALSE),VLOOKUP($A87,'K-Wallet'!$A$1:$M$5000,0,FALSE)),"NOT VALID")</f>
        <v>0</v>
      </c>
      <c r="X87">
        <f>IFERROR(IFERROR(VLOOKUP($A87,'K-NETT'!$A$1:$AF$37898,23,FALSE),VLOOKUP($A87,'K-Wallet'!$A$1:$M$5000,0,FALSE)),"NOT VALID")</f>
        <v>0</v>
      </c>
      <c r="Y87">
        <f>IFERROR(IFERROR(VLOOKUP($A87,'K-NETT'!$A$1:$AF$37898,26,FALSE),VLOOKUP($A87,'K-Wallet'!$A$1:$M$5000,0,FALSE)),"NOT VALID")</f>
        <v>80000</v>
      </c>
      <c r="Z87" t="str">
        <f>IFERROR(IFERROR(VLOOKUP($A87,'K-NETT'!$A$1:$AF$37898,30,FALSE),VLOOKUP($A87,'K-Wallet'!$A$1:$M$5000,11,FALSE)),"NOT VALID")</f>
        <v>TDN - OSCAR (DKI-JATENG) - 2020/10/09</v>
      </c>
      <c r="AA87" s="31">
        <f t="shared" si="3"/>
        <v>6650</v>
      </c>
    </row>
    <row r="88" spans="1:27" x14ac:dyDescent="0.25">
      <c r="A88" t="str">
        <f t="shared" si="2"/>
        <v>1658489613</v>
      </c>
      <c r="B88">
        <v>79</v>
      </c>
      <c r="C88">
        <v>1658489613</v>
      </c>
      <c r="D88" t="s">
        <v>42</v>
      </c>
      <c r="E88" t="s">
        <v>43</v>
      </c>
      <c r="F88">
        <v>168650</v>
      </c>
      <c r="G88" s="2">
        <v>44110</v>
      </c>
      <c r="H88" s="3">
        <v>0.78592592592592592</v>
      </c>
      <c r="I88" t="s">
        <v>44</v>
      </c>
      <c r="J88">
        <v>-81382437201</v>
      </c>
      <c r="K88" s="4" t="s">
        <v>101</v>
      </c>
      <c r="N88" t="str">
        <f>IFERROR(IFERROR(VLOOKUP($A88,'K-NETT'!$A$1:$AF$37898,1,FALSE),VLOOKUP($A88,'K-Wallet'!$A$1:$M$5000,1,FALSE)),"NOT VALID")</f>
        <v>1658489613</v>
      </c>
      <c r="O88" t="str">
        <f>IFERROR(IFERROR(VLOOKUP($A88,'K-NETT'!$A$1:$AF$37898,11,FALSE),VLOOKUP($A88,'K-Wallet'!$A$1:$M$5000,0,FALSE)),"NOT VALID")</f>
        <v>CNE2010004224</v>
      </c>
      <c r="P88" t="str">
        <f>IFERROR(IFERROR(VLOOKUP($A88,'K-NETT'!$A$1:$AF$37898,14,FALSE),VLOOKUP($A88,'K-Wallet'!$A$1:$M$5000,8,FALSE)),"NOT VALID")</f>
        <v>IDJTBAA12794</v>
      </c>
      <c r="Q88" t="str">
        <f>IFERROR(IFERROR(VLOOKUP($A88,'K-NETT'!$A$1:$AF$37898,15,FALSE),VLOOKUP($A88,'K-Wallet'!$A$1:$M$5000,9,FALSE)),"NOT VALID")</f>
        <v>DIAH AMIRANTI</v>
      </c>
      <c r="R88">
        <f>IFERROR(IFERROR(VLOOKUP($A88,'K-NETT'!$A$1:$AF$37898,16,FALSE),VLOOKUP($A88,'K-Wallet'!$A$1:$M$5000,0,FALSE)),"NOT VALID")</f>
        <v>150000</v>
      </c>
      <c r="S88">
        <f>IFERROR(IFERROR(VLOOKUP($A88,'K-NETT'!$A$1:$AF$37898,17,FALSE),VLOOKUP($A88,'K-Wallet'!$A$1:$M$5000,0,FALSE)),"NOT VALID")</f>
        <v>6650</v>
      </c>
      <c r="T88">
        <f>IFERROR(IFERROR(VLOOKUP($A88,'K-NETT'!$A$1:$AF$37898,18,FALSE),VLOOKUP($A88,'K-Wallet'!$A$1:$M$5000,0,FALSE)),"NOT VALID")</f>
        <v>12000</v>
      </c>
      <c r="U88">
        <f>IFERROR(IFERROR(VLOOKUP($A88,'K-NETT'!$A$1:$AF$37898,19,FALSE),VLOOKUP($A88,'K-Wallet'!$A$1:$M$5000,0,FALSE)),"NOT VALID")</f>
        <v>0</v>
      </c>
      <c r="V88">
        <f>IFERROR(IFERROR(VLOOKUP($A88,'K-NETT'!$A$1:$AF$37898,20,FALSE),VLOOKUP($A88,'K-Wallet'!$A$1:$M$5000,0,FALSE)),"NOT VALID")</f>
        <v>0</v>
      </c>
      <c r="W88">
        <f>IFERROR(IFERROR(VLOOKUP($A88,'K-NETT'!$A$1:$AF$37898,22,FALSE),VLOOKUP($A88,'K-Wallet'!$A$1:$M$5000,0,FALSE)),"NOT VALID")</f>
        <v>0</v>
      </c>
      <c r="X88">
        <f>IFERROR(IFERROR(VLOOKUP($A88,'K-NETT'!$A$1:$AF$37898,23,FALSE),VLOOKUP($A88,'K-Wallet'!$A$1:$M$5000,0,FALSE)),"NOT VALID")</f>
        <v>0</v>
      </c>
      <c r="Y88">
        <f>IFERROR(IFERROR(VLOOKUP($A88,'K-NETT'!$A$1:$AF$37898,26,FALSE),VLOOKUP($A88,'K-Wallet'!$A$1:$M$5000,0,FALSE)),"NOT VALID")</f>
        <v>168650</v>
      </c>
      <c r="Z88">
        <f>IFERROR(IFERROR(VLOOKUP($A88,'K-NETT'!$A$1:$AF$37898,30,FALSE),VLOOKUP($A88,'K-Wallet'!$A$1:$M$5000,11,FALSE)),"NOT VALID")</f>
        <v>0</v>
      </c>
      <c r="AA88" s="31">
        <f t="shared" si="3"/>
        <v>0</v>
      </c>
    </row>
    <row r="89" spans="1:27" x14ac:dyDescent="0.25">
      <c r="A89" t="str">
        <f t="shared" si="2"/>
        <v>1607279694</v>
      </c>
      <c r="B89">
        <v>80</v>
      </c>
      <c r="C89">
        <v>1607279694</v>
      </c>
      <c r="D89" t="s">
        <v>42</v>
      </c>
      <c r="E89" t="s">
        <v>43</v>
      </c>
      <c r="F89">
        <v>206650</v>
      </c>
      <c r="G89" s="2">
        <v>44110</v>
      </c>
      <c r="H89" s="3">
        <v>0.79023148148148137</v>
      </c>
      <c r="I89" t="s">
        <v>17152</v>
      </c>
      <c r="J89">
        <v>-81384253601</v>
      </c>
      <c r="K89" s="4" t="s">
        <v>101</v>
      </c>
      <c r="N89" t="str">
        <f>IFERROR(IFERROR(VLOOKUP($A89,'K-NETT'!$A$1:$AF$37898,1,FALSE),VLOOKUP($A89,'K-Wallet'!$A$1:$M$5000,1,FALSE)),"NOT VALID")</f>
        <v>1607279694</v>
      </c>
      <c r="O89" t="str">
        <f>IFERROR(IFERROR(VLOOKUP($A89,'K-NETT'!$A$1:$AF$37898,11,FALSE),VLOOKUP($A89,'K-Wallet'!$A$1:$M$5000,0,FALSE)),"NOT VALID")</f>
        <v>TA201006040</v>
      </c>
      <c r="P89" t="str">
        <f>IFERROR(IFERROR(VLOOKUP($A89,'K-NETT'!$A$1:$AF$37898,14,FALSE),VLOOKUP($A89,'K-Wallet'!$A$1:$M$5000,8,FALSE)),"NOT VALID")</f>
        <v>IDJRBCA00094</v>
      </c>
      <c r="Q89" t="str">
        <f>IFERROR(IFERROR(VLOOKUP($A89,'K-NETT'!$A$1:$AF$37898,15,FALSE),VLOOKUP($A89,'K-Wallet'!$A$1:$M$5000,9,FALSE)),"NOT VALID")</f>
        <v>ABDULLAH ABD. SALAM</v>
      </c>
      <c r="R89">
        <f>IFERROR(IFERROR(VLOOKUP($A89,'K-NETT'!$A$1:$AF$37898,16,FALSE),VLOOKUP($A89,'K-Wallet'!$A$1:$M$5000,0,FALSE)),"NOT VALID")</f>
        <v>200000</v>
      </c>
      <c r="S89">
        <f>IFERROR(IFERROR(VLOOKUP($A89,'K-NETT'!$A$1:$AF$37898,17,FALSE),VLOOKUP($A89,'K-Wallet'!$A$1:$M$5000,0,FALSE)),"NOT VALID")</f>
        <v>6650</v>
      </c>
      <c r="T89">
        <f>IFERROR(IFERROR(VLOOKUP($A89,'K-NETT'!$A$1:$AF$37898,18,FALSE),VLOOKUP($A89,'K-Wallet'!$A$1:$M$5000,0,FALSE)),"NOT VALID")</f>
        <v>0</v>
      </c>
      <c r="U89">
        <f>IFERROR(IFERROR(VLOOKUP($A89,'K-NETT'!$A$1:$AF$37898,19,FALSE),VLOOKUP($A89,'K-Wallet'!$A$1:$M$5000,0,FALSE)),"NOT VALID")</f>
        <v>0</v>
      </c>
      <c r="V89">
        <f>IFERROR(IFERROR(VLOOKUP($A89,'K-NETT'!$A$1:$AF$37898,20,FALSE),VLOOKUP($A89,'K-Wallet'!$A$1:$M$5000,0,FALSE)),"NOT VALID")</f>
        <v>0</v>
      </c>
      <c r="W89">
        <f>IFERROR(IFERROR(VLOOKUP($A89,'K-NETT'!$A$1:$AF$37898,22,FALSE),VLOOKUP($A89,'K-Wallet'!$A$1:$M$5000,0,FALSE)),"NOT VALID")</f>
        <v>0</v>
      </c>
      <c r="X89">
        <f>IFERROR(IFERROR(VLOOKUP($A89,'K-NETT'!$A$1:$AF$37898,23,FALSE),VLOOKUP($A89,'K-Wallet'!$A$1:$M$5000,0,FALSE)),"NOT VALID")</f>
        <v>0</v>
      </c>
      <c r="Y89">
        <f>IFERROR(IFERROR(VLOOKUP($A89,'K-NETT'!$A$1:$AF$37898,26,FALSE),VLOOKUP($A89,'K-Wallet'!$A$1:$M$5000,0,FALSE)),"NOT VALID")</f>
        <v>200000</v>
      </c>
      <c r="Z89" t="str">
        <f>IFERROR(IFERROR(VLOOKUP($A89,'K-NETT'!$A$1:$AF$37898,30,FALSE),VLOOKUP($A89,'K-Wallet'!$A$1:$M$5000,11,FALSE)),"NOT VALID")</f>
        <v>NP8 - ZAKHA (JATIM-NTT) - 2020/11/01</v>
      </c>
      <c r="AA89" s="31">
        <f t="shared" si="3"/>
        <v>6650</v>
      </c>
    </row>
    <row r="90" spans="1:27" x14ac:dyDescent="0.25">
      <c r="A90" t="str">
        <f t="shared" si="2"/>
        <v>1393589247</v>
      </c>
      <c r="B90">
        <v>81</v>
      </c>
      <c r="C90">
        <v>1393589247</v>
      </c>
      <c r="D90" t="s">
        <v>42</v>
      </c>
      <c r="E90" t="s">
        <v>43</v>
      </c>
      <c r="F90">
        <v>56650</v>
      </c>
      <c r="G90" s="2">
        <v>44110</v>
      </c>
      <c r="H90" s="3">
        <v>0.79072916666666659</v>
      </c>
      <c r="I90" t="s">
        <v>46</v>
      </c>
      <c r="J90">
        <v>-81384337601</v>
      </c>
      <c r="K90" s="4" t="s">
        <v>101</v>
      </c>
      <c r="N90" t="str">
        <f>IFERROR(IFERROR(VLOOKUP($A90,'K-NETT'!$A$1:$AF$37898,1,FALSE),VLOOKUP($A90,'K-Wallet'!$A$1:$M$5000,1,FALSE)),"NOT VALID")</f>
        <v>1393589247</v>
      </c>
      <c r="O90" t="str">
        <f>IFERROR(IFERROR(VLOOKUP($A90,'K-NETT'!$A$1:$AF$37898,11,FALSE),VLOOKUP($A90,'K-Wallet'!$A$1:$M$5000,0,FALSE)),"NOT VALID")</f>
        <v>MME2010004226</v>
      </c>
      <c r="P90" t="str">
        <f>IFERROR(IFERROR(VLOOKUP($A90,'K-NETT'!$A$1:$AF$37898,14,FALSE),VLOOKUP($A90,'K-Wallet'!$A$1:$M$5000,8,FALSE)),"NOT VALID")</f>
        <v>IDRUAAA09788</v>
      </c>
      <c r="Q90" t="str">
        <f>IFERROR(IFERROR(VLOOKUP($A90,'K-NETT'!$A$1:$AF$37898,15,FALSE),VLOOKUP($A90,'K-Wallet'!$A$1:$M$5000,9,FALSE)),"NOT VALID")</f>
        <v>TENIWARMAN</v>
      </c>
      <c r="R90">
        <f>IFERROR(IFERROR(VLOOKUP($A90,'K-NETT'!$A$1:$AF$37898,16,FALSE),VLOOKUP($A90,'K-Wallet'!$A$1:$M$5000,0,FALSE)),"NOT VALID")</f>
        <v>50000</v>
      </c>
      <c r="S90">
        <f>IFERROR(IFERROR(VLOOKUP($A90,'K-NETT'!$A$1:$AF$37898,17,FALSE),VLOOKUP($A90,'K-Wallet'!$A$1:$M$5000,0,FALSE)),"NOT VALID")</f>
        <v>6650</v>
      </c>
      <c r="T90">
        <f>IFERROR(IFERROR(VLOOKUP($A90,'K-NETT'!$A$1:$AF$37898,18,FALSE),VLOOKUP($A90,'K-Wallet'!$A$1:$M$5000,0,FALSE)),"NOT VALID")</f>
        <v>0</v>
      </c>
      <c r="U90">
        <f>IFERROR(IFERROR(VLOOKUP($A90,'K-NETT'!$A$1:$AF$37898,19,FALSE),VLOOKUP($A90,'K-Wallet'!$A$1:$M$5000,0,FALSE)),"NOT VALID")</f>
        <v>0</v>
      </c>
      <c r="V90">
        <f>IFERROR(IFERROR(VLOOKUP($A90,'K-NETT'!$A$1:$AF$37898,20,FALSE),VLOOKUP($A90,'K-Wallet'!$A$1:$M$5000,0,FALSE)),"NOT VALID")</f>
        <v>0</v>
      </c>
      <c r="W90">
        <f>IFERROR(IFERROR(VLOOKUP($A90,'K-NETT'!$A$1:$AF$37898,22,FALSE),VLOOKUP($A90,'K-Wallet'!$A$1:$M$5000,0,FALSE)),"NOT VALID")</f>
        <v>0</v>
      </c>
      <c r="X90">
        <f>IFERROR(IFERROR(VLOOKUP($A90,'K-NETT'!$A$1:$AF$37898,23,FALSE),VLOOKUP($A90,'K-Wallet'!$A$1:$M$5000,0,FALSE)),"NOT VALID")</f>
        <v>0</v>
      </c>
      <c r="Y90">
        <f>IFERROR(IFERROR(VLOOKUP($A90,'K-NETT'!$A$1:$AF$37898,26,FALSE),VLOOKUP($A90,'K-Wallet'!$A$1:$M$5000,0,FALSE)),"NOT VALID")</f>
        <v>56650</v>
      </c>
      <c r="Z90">
        <f>IFERROR(IFERROR(VLOOKUP($A90,'K-NETT'!$A$1:$AF$37898,30,FALSE),VLOOKUP($A90,'K-Wallet'!$A$1:$M$5000,11,FALSE)),"NOT VALID")</f>
        <v>0</v>
      </c>
      <c r="AA90" s="31">
        <f t="shared" si="3"/>
        <v>0</v>
      </c>
    </row>
    <row r="91" spans="1:27" x14ac:dyDescent="0.25">
      <c r="A91" t="str">
        <f t="shared" si="2"/>
        <v>1076689250</v>
      </c>
      <c r="B91">
        <v>82</v>
      </c>
      <c r="C91">
        <v>1076689250</v>
      </c>
      <c r="D91" t="s">
        <v>42</v>
      </c>
      <c r="E91" t="s">
        <v>43</v>
      </c>
      <c r="F91">
        <v>185650</v>
      </c>
      <c r="G91" s="2">
        <v>44110</v>
      </c>
      <c r="H91" s="3">
        <v>0.80506944444444439</v>
      </c>
      <c r="I91" t="s">
        <v>44</v>
      </c>
      <c r="J91">
        <v>-81390394001</v>
      </c>
      <c r="K91" s="4" t="s">
        <v>101</v>
      </c>
      <c r="N91" t="str">
        <f>IFERROR(IFERROR(VLOOKUP($A91,'K-NETT'!$A$1:$AF$37898,1,FALSE),VLOOKUP($A91,'K-Wallet'!$A$1:$M$5000,1,FALSE)),"NOT VALID")</f>
        <v>1076689250</v>
      </c>
      <c r="O91" t="str">
        <f>IFERROR(IFERROR(VLOOKUP($A91,'K-NETT'!$A$1:$AF$37898,11,FALSE),VLOOKUP($A91,'K-Wallet'!$A$1:$M$5000,0,FALSE)),"NOT VALID")</f>
        <v>CNE2010004231</v>
      </c>
      <c r="P91" t="str">
        <f>IFERROR(IFERROR(VLOOKUP($A91,'K-NETT'!$A$1:$AF$37898,14,FALSE),VLOOKUP($A91,'K-Wallet'!$A$1:$M$5000,8,FALSE)),"NOT VALID")</f>
        <v>IDJTAXA05378</v>
      </c>
      <c r="Q91" t="str">
        <f>IFERROR(IFERROR(VLOOKUP($A91,'K-NETT'!$A$1:$AF$37898,15,FALSE),VLOOKUP($A91,'K-Wallet'!$A$1:$M$5000,9,FALSE)),"NOT VALID")</f>
        <v>JAJAT MUNAJAT</v>
      </c>
      <c r="R91">
        <f>IFERROR(IFERROR(VLOOKUP($A91,'K-NETT'!$A$1:$AF$37898,16,FALSE),VLOOKUP($A91,'K-Wallet'!$A$1:$M$5000,0,FALSE)),"NOT VALID")</f>
        <v>160000</v>
      </c>
      <c r="S91">
        <f>IFERROR(IFERROR(VLOOKUP($A91,'K-NETT'!$A$1:$AF$37898,17,FALSE),VLOOKUP($A91,'K-Wallet'!$A$1:$M$5000,0,FALSE)),"NOT VALID")</f>
        <v>6650</v>
      </c>
      <c r="T91">
        <f>IFERROR(IFERROR(VLOOKUP($A91,'K-NETT'!$A$1:$AF$37898,18,FALSE),VLOOKUP($A91,'K-Wallet'!$A$1:$M$5000,0,FALSE)),"NOT VALID")</f>
        <v>19000</v>
      </c>
      <c r="U91">
        <f>IFERROR(IFERROR(VLOOKUP($A91,'K-NETT'!$A$1:$AF$37898,19,FALSE),VLOOKUP($A91,'K-Wallet'!$A$1:$M$5000,0,FALSE)),"NOT VALID")</f>
        <v>0</v>
      </c>
      <c r="V91">
        <f>IFERROR(IFERROR(VLOOKUP($A91,'K-NETT'!$A$1:$AF$37898,20,FALSE),VLOOKUP($A91,'K-Wallet'!$A$1:$M$5000,0,FALSE)),"NOT VALID")</f>
        <v>0</v>
      </c>
      <c r="W91">
        <f>IFERROR(IFERROR(VLOOKUP($A91,'K-NETT'!$A$1:$AF$37898,22,FALSE),VLOOKUP($A91,'K-Wallet'!$A$1:$M$5000,0,FALSE)),"NOT VALID")</f>
        <v>0</v>
      </c>
      <c r="X91">
        <f>IFERROR(IFERROR(VLOOKUP($A91,'K-NETT'!$A$1:$AF$37898,23,FALSE),VLOOKUP($A91,'K-Wallet'!$A$1:$M$5000,0,FALSE)),"NOT VALID")</f>
        <v>0</v>
      </c>
      <c r="Y91">
        <f>IFERROR(IFERROR(VLOOKUP($A91,'K-NETT'!$A$1:$AF$37898,26,FALSE),VLOOKUP($A91,'K-Wallet'!$A$1:$M$5000,0,FALSE)),"NOT VALID")</f>
        <v>185650</v>
      </c>
      <c r="Z91">
        <f>IFERROR(IFERROR(VLOOKUP($A91,'K-NETT'!$A$1:$AF$37898,30,FALSE),VLOOKUP($A91,'K-Wallet'!$A$1:$M$5000,11,FALSE)),"NOT VALID")</f>
        <v>0</v>
      </c>
      <c r="AA91" s="31">
        <f t="shared" si="3"/>
        <v>0</v>
      </c>
    </row>
    <row r="92" spans="1:27" x14ac:dyDescent="0.25">
      <c r="A92" t="str">
        <f t="shared" si="2"/>
        <v>1823789180</v>
      </c>
      <c r="B92">
        <v>83</v>
      </c>
      <c r="C92">
        <v>1823789180</v>
      </c>
      <c r="D92" t="s">
        <v>42</v>
      </c>
      <c r="E92" t="s">
        <v>43</v>
      </c>
      <c r="F92">
        <v>287650</v>
      </c>
      <c r="G92" s="2">
        <v>44110</v>
      </c>
      <c r="H92" s="3">
        <v>0.81288194444444439</v>
      </c>
      <c r="I92" t="s">
        <v>44</v>
      </c>
      <c r="J92">
        <v>-81393481501</v>
      </c>
      <c r="K92" s="4" t="s">
        <v>101</v>
      </c>
      <c r="N92" t="str">
        <f>IFERROR(IFERROR(VLOOKUP($A92,'K-NETT'!$A$1:$AF$37898,1,FALSE),VLOOKUP($A92,'K-Wallet'!$A$1:$M$5000,1,FALSE)),"NOT VALID")</f>
        <v>1823789180</v>
      </c>
      <c r="O92" t="str">
        <f>IFERROR(IFERROR(VLOOKUP($A92,'K-NETT'!$A$1:$AF$37898,11,FALSE),VLOOKUP($A92,'K-Wallet'!$A$1:$M$5000,0,FALSE)),"NOT VALID")</f>
        <v>CNE2010004233</v>
      </c>
      <c r="P92" t="str">
        <f>IFERROR(IFERROR(VLOOKUP($A92,'K-NETT'!$A$1:$AF$37898,14,FALSE),VLOOKUP($A92,'K-Wallet'!$A$1:$M$5000,8,FALSE)),"NOT VALID")</f>
        <v>IDJTBAA15980</v>
      </c>
      <c r="Q92" t="str">
        <f>IFERROR(IFERROR(VLOOKUP($A92,'K-NETT'!$A$1:$AF$37898,15,FALSE),VLOOKUP($A92,'K-Wallet'!$A$1:$M$5000,9,FALSE)),"NOT VALID")</f>
        <v>REDY SAFRUDIN</v>
      </c>
      <c r="R92">
        <f>IFERROR(IFERROR(VLOOKUP($A92,'K-NETT'!$A$1:$AF$37898,16,FALSE),VLOOKUP($A92,'K-Wallet'!$A$1:$M$5000,0,FALSE)),"NOT VALID")</f>
        <v>270000</v>
      </c>
      <c r="S92">
        <f>IFERROR(IFERROR(VLOOKUP($A92,'K-NETT'!$A$1:$AF$37898,17,FALSE),VLOOKUP($A92,'K-Wallet'!$A$1:$M$5000,0,FALSE)),"NOT VALID")</f>
        <v>6650</v>
      </c>
      <c r="T92">
        <f>IFERROR(IFERROR(VLOOKUP($A92,'K-NETT'!$A$1:$AF$37898,18,FALSE),VLOOKUP($A92,'K-Wallet'!$A$1:$M$5000,0,FALSE)),"NOT VALID")</f>
        <v>11000</v>
      </c>
      <c r="U92">
        <f>IFERROR(IFERROR(VLOOKUP($A92,'K-NETT'!$A$1:$AF$37898,19,FALSE),VLOOKUP($A92,'K-Wallet'!$A$1:$M$5000,0,FALSE)),"NOT VALID")</f>
        <v>0</v>
      </c>
      <c r="V92">
        <f>IFERROR(IFERROR(VLOOKUP($A92,'K-NETT'!$A$1:$AF$37898,20,FALSE),VLOOKUP($A92,'K-Wallet'!$A$1:$M$5000,0,FALSE)),"NOT VALID")</f>
        <v>0</v>
      </c>
      <c r="W92">
        <f>IFERROR(IFERROR(VLOOKUP($A92,'K-NETT'!$A$1:$AF$37898,22,FALSE),VLOOKUP($A92,'K-Wallet'!$A$1:$M$5000,0,FALSE)),"NOT VALID")</f>
        <v>0</v>
      </c>
      <c r="X92">
        <f>IFERROR(IFERROR(VLOOKUP($A92,'K-NETT'!$A$1:$AF$37898,23,FALSE),VLOOKUP($A92,'K-Wallet'!$A$1:$M$5000,0,FALSE)),"NOT VALID")</f>
        <v>0</v>
      </c>
      <c r="Y92">
        <f>IFERROR(IFERROR(VLOOKUP($A92,'K-NETT'!$A$1:$AF$37898,26,FALSE),VLOOKUP($A92,'K-Wallet'!$A$1:$M$5000,0,FALSE)),"NOT VALID")</f>
        <v>287650</v>
      </c>
      <c r="Z92">
        <f>IFERROR(IFERROR(VLOOKUP($A92,'K-NETT'!$A$1:$AF$37898,30,FALSE),VLOOKUP($A92,'K-Wallet'!$A$1:$M$5000,11,FALSE)),"NOT VALID")</f>
        <v>0</v>
      </c>
      <c r="AA92" s="31">
        <f t="shared" si="3"/>
        <v>0</v>
      </c>
    </row>
    <row r="93" spans="1:27" x14ac:dyDescent="0.25">
      <c r="A93" t="str">
        <f t="shared" si="2"/>
        <v>1274889520</v>
      </c>
      <c r="B93">
        <v>84</v>
      </c>
      <c r="C93">
        <v>1274889520</v>
      </c>
      <c r="D93" t="s">
        <v>42</v>
      </c>
      <c r="E93" t="s">
        <v>43</v>
      </c>
      <c r="F93">
        <v>606650</v>
      </c>
      <c r="G93" s="2">
        <v>44110</v>
      </c>
      <c r="H93" s="3">
        <v>0.8265162037037036</v>
      </c>
      <c r="I93" t="s">
        <v>44</v>
      </c>
      <c r="J93">
        <v>-81398905201</v>
      </c>
      <c r="K93" s="4" t="s">
        <v>101</v>
      </c>
      <c r="N93" t="str">
        <f>IFERROR(IFERROR(VLOOKUP($A93,'K-NETT'!$A$1:$AF$37898,1,FALSE),VLOOKUP($A93,'K-Wallet'!$A$1:$M$5000,1,FALSE)),"NOT VALID")</f>
        <v>1274889520</v>
      </c>
      <c r="O93" t="str">
        <f>IFERROR(IFERROR(VLOOKUP($A93,'K-NETT'!$A$1:$AF$37898,11,FALSE),VLOOKUP($A93,'K-Wallet'!$A$1:$M$5000,0,FALSE)),"NOT VALID")</f>
        <v>CNE2010004237</v>
      </c>
      <c r="P93" t="str">
        <f>IFERROR(IFERROR(VLOOKUP($A93,'K-NETT'!$A$1:$AF$37898,14,FALSE),VLOOKUP($A93,'K-Wallet'!$A$1:$M$5000,8,FALSE)),"NOT VALID")</f>
        <v>IDJTID004623</v>
      </c>
      <c r="Q93" t="str">
        <f>IFERROR(IFERROR(VLOOKUP($A93,'K-NETT'!$A$1:$AF$37898,15,FALSE),VLOOKUP($A93,'K-Wallet'!$A$1:$M$5000,9,FALSE)),"NOT VALID")</f>
        <v>GIACINTA EMA</v>
      </c>
      <c r="R93">
        <f>IFERROR(IFERROR(VLOOKUP($A93,'K-NETT'!$A$1:$AF$37898,16,FALSE),VLOOKUP($A93,'K-Wallet'!$A$1:$M$5000,0,FALSE)),"NOT VALID")</f>
        <v>600000</v>
      </c>
      <c r="S93">
        <f>IFERROR(IFERROR(VLOOKUP($A93,'K-NETT'!$A$1:$AF$37898,17,FALSE),VLOOKUP($A93,'K-Wallet'!$A$1:$M$5000,0,FALSE)),"NOT VALID")</f>
        <v>6650</v>
      </c>
      <c r="T93">
        <f>IFERROR(IFERROR(VLOOKUP($A93,'K-NETT'!$A$1:$AF$37898,18,FALSE),VLOOKUP($A93,'K-Wallet'!$A$1:$M$5000,0,FALSE)),"NOT VALID")</f>
        <v>0</v>
      </c>
      <c r="U93">
        <f>IFERROR(IFERROR(VLOOKUP($A93,'K-NETT'!$A$1:$AF$37898,19,FALSE),VLOOKUP($A93,'K-Wallet'!$A$1:$M$5000,0,FALSE)),"NOT VALID")</f>
        <v>0</v>
      </c>
      <c r="V93">
        <f>IFERROR(IFERROR(VLOOKUP($A93,'K-NETT'!$A$1:$AF$37898,20,FALSE),VLOOKUP($A93,'K-Wallet'!$A$1:$M$5000,0,FALSE)),"NOT VALID")</f>
        <v>0</v>
      </c>
      <c r="W93">
        <f>IFERROR(IFERROR(VLOOKUP($A93,'K-NETT'!$A$1:$AF$37898,22,FALSE),VLOOKUP($A93,'K-Wallet'!$A$1:$M$5000,0,FALSE)),"NOT VALID")</f>
        <v>0</v>
      </c>
      <c r="X93">
        <f>IFERROR(IFERROR(VLOOKUP($A93,'K-NETT'!$A$1:$AF$37898,23,FALSE),VLOOKUP($A93,'K-Wallet'!$A$1:$M$5000,0,FALSE)),"NOT VALID")</f>
        <v>0</v>
      </c>
      <c r="Y93">
        <f>IFERROR(IFERROR(VLOOKUP($A93,'K-NETT'!$A$1:$AF$37898,26,FALSE),VLOOKUP($A93,'K-Wallet'!$A$1:$M$5000,0,FALSE)),"NOT VALID")</f>
        <v>606650</v>
      </c>
      <c r="Z93">
        <f>IFERROR(IFERROR(VLOOKUP($A93,'K-NETT'!$A$1:$AF$37898,30,FALSE),VLOOKUP($A93,'K-Wallet'!$A$1:$M$5000,11,FALSE)),"NOT VALID")</f>
        <v>0</v>
      </c>
      <c r="AA93" s="31">
        <f t="shared" si="3"/>
        <v>0</v>
      </c>
    </row>
    <row r="94" spans="1:27" x14ac:dyDescent="0.25">
      <c r="A94" t="str">
        <f t="shared" si="2"/>
        <v/>
      </c>
      <c r="F94">
        <f>SUM(F10:F93)</f>
        <v>38259650</v>
      </c>
      <c r="G94" s="2"/>
      <c r="H94" s="3"/>
      <c r="K94" s="4"/>
      <c r="AA94" s="31"/>
    </row>
    <row r="95" spans="1:27" x14ac:dyDescent="0.25">
      <c r="A95" t="str">
        <f t="shared" si="2"/>
        <v>SUB TOTAL TRANSAKSI</v>
      </c>
      <c r="C95" t="s">
        <v>72</v>
      </c>
      <c r="D95" t="s">
        <v>73</v>
      </c>
      <c r="E95">
        <v>84</v>
      </c>
      <c r="K95" s="4"/>
      <c r="AA95" s="31"/>
    </row>
    <row r="96" spans="1:27" x14ac:dyDescent="0.25">
      <c r="A96" t="str">
        <f t="shared" si="2"/>
        <v>SUB TOTAL NILAI TRANSA</v>
      </c>
      <c r="C96" t="s">
        <v>74</v>
      </c>
      <c r="D96" t="s">
        <v>75</v>
      </c>
      <c r="E96" t="s">
        <v>76</v>
      </c>
      <c r="F96">
        <v>38259650</v>
      </c>
      <c r="K96" s="4"/>
      <c r="AA96" s="31"/>
    </row>
    <row r="97" spans="1:27" x14ac:dyDescent="0.25">
      <c r="A97" t="str">
        <f t="shared" si="2"/>
        <v/>
      </c>
      <c r="K97" s="4"/>
      <c r="AA97" s="31"/>
    </row>
    <row r="98" spans="1:27" x14ac:dyDescent="0.25">
      <c r="A98" t="str">
        <f t="shared" si="2"/>
        <v>TOTAL TRANSAKSI</v>
      </c>
      <c r="C98" t="s">
        <v>77</v>
      </c>
      <c r="D98" t="s">
        <v>73</v>
      </c>
      <c r="E98">
        <v>84</v>
      </c>
      <c r="K98" s="4"/>
      <c r="AA98" s="31"/>
    </row>
    <row r="99" spans="1:27" x14ac:dyDescent="0.25">
      <c r="A99" t="str">
        <f t="shared" si="2"/>
        <v>TOTAL NILAI TRANSAKSI</v>
      </c>
      <c r="C99" t="s">
        <v>78</v>
      </c>
      <c r="D99" t="s">
        <v>79</v>
      </c>
      <c r="E99" t="s">
        <v>76</v>
      </c>
      <c r="F99">
        <v>38259650</v>
      </c>
      <c r="K99" s="4"/>
      <c r="AA99" s="31"/>
    </row>
    <row r="100" spans="1:27" x14ac:dyDescent="0.25">
      <c r="A100" t="str">
        <f t="shared" si="2"/>
        <v/>
      </c>
      <c r="K100" s="4"/>
      <c r="AA100" s="31"/>
    </row>
    <row r="101" spans="1:27" x14ac:dyDescent="0.25">
      <c r="A101" t="str">
        <f t="shared" si="2"/>
        <v/>
      </c>
      <c r="K101" s="4"/>
      <c r="AA101" s="31"/>
    </row>
    <row r="102" spans="1:27" x14ac:dyDescent="0.25">
      <c r="A102" t="str">
        <f t="shared" si="2"/>
        <v/>
      </c>
      <c r="K102" s="4"/>
      <c r="AA102" s="31"/>
    </row>
    <row r="103" spans="1:27" x14ac:dyDescent="0.25">
      <c r="A103" t="str">
        <f t="shared" si="2"/>
        <v/>
      </c>
      <c r="K103" s="4"/>
      <c r="AA103" s="31"/>
    </row>
    <row r="104" spans="1:27" x14ac:dyDescent="0.25">
      <c r="A104" t="str">
        <f t="shared" si="2"/>
        <v/>
      </c>
      <c r="K104" s="4"/>
      <c r="AA104" s="31"/>
    </row>
    <row r="105" spans="1:27" x14ac:dyDescent="0.25">
      <c r="A105" t="str">
        <f t="shared" si="2"/>
        <v/>
      </c>
      <c r="K105" s="4"/>
      <c r="AA105" s="31"/>
    </row>
    <row r="106" spans="1:27" x14ac:dyDescent="0.25">
      <c r="A106" t="str">
        <f t="shared" si="2"/>
        <v/>
      </c>
      <c r="K106" s="4"/>
      <c r="AA106" s="31"/>
    </row>
    <row r="107" spans="1:27" x14ac:dyDescent="0.25">
      <c r="A107" t="str">
        <f t="shared" si="2"/>
        <v/>
      </c>
      <c r="K107" s="4"/>
      <c r="AA107" s="31"/>
    </row>
    <row r="108" spans="1:27" x14ac:dyDescent="0.25">
      <c r="A108" t="str">
        <f t="shared" si="2"/>
        <v/>
      </c>
      <c r="K108" s="4"/>
      <c r="AA108" s="31"/>
    </row>
    <row r="109" spans="1:27" x14ac:dyDescent="0.25">
      <c r="A109" t="str">
        <f t="shared" si="2"/>
        <v/>
      </c>
      <c r="K109" s="4"/>
      <c r="AA109" s="31"/>
    </row>
    <row r="110" spans="1:27" x14ac:dyDescent="0.25">
      <c r="A110" t="str">
        <f t="shared" si="2"/>
        <v/>
      </c>
      <c r="K110" s="4"/>
      <c r="AA110" s="31"/>
    </row>
    <row r="111" spans="1:27" x14ac:dyDescent="0.25">
      <c r="A111" t="str">
        <f t="shared" si="2"/>
        <v/>
      </c>
      <c r="K111" s="4"/>
      <c r="AA111" s="31"/>
    </row>
    <row r="112" spans="1:27" x14ac:dyDescent="0.25">
      <c r="A112" t="str">
        <f t="shared" si="2"/>
        <v/>
      </c>
      <c r="K112" s="4"/>
      <c r="AA112" s="31"/>
    </row>
    <row r="113" spans="1:27" x14ac:dyDescent="0.25">
      <c r="A113" t="str">
        <f t="shared" si="2"/>
        <v/>
      </c>
      <c r="K113" s="4"/>
      <c r="AA113" s="31"/>
    </row>
    <row r="114" spans="1:27" x14ac:dyDescent="0.25">
      <c r="A114" t="str">
        <f t="shared" si="2"/>
        <v/>
      </c>
      <c r="K114" s="4"/>
      <c r="AA114" s="31"/>
    </row>
    <row r="115" spans="1:27" x14ac:dyDescent="0.25">
      <c r="A115" t="str">
        <f t="shared" si="2"/>
        <v/>
      </c>
      <c r="K115" s="4"/>
      <c r="AA115" s="31"/>
    </row>
    <row r="116" spans="1:27" x14ac:dyDescent="0.25">
      <c r="A116" t="str">
        <f t="shared" si="2"/>
        <v/>
      </c>
      <c r="K116" s="4"/>
      <c r="AA116" s="31"/>
    </row>
    <row r="117" spans="1:27" x14ac:dyDescent="0.25">
      <c r="A117" t="str">
        <f t="shared" si="2"/>
        <v/>
      </c>
      <c r="K117" s="4"/>
      <c r="AA117" s="31"/>
    </row>
    <row r="118" spans="1:27" x14ac:dyDescent="0.25">
      <c r="A118" t="str">
        <f t="shared" si="2"/>
        <v/>
      </c>
      <c r="K118" s="4"/>
      <c r="AA118" s="31"/>
    </row>
    <row r="119" spans="1:27" x14ac:dyDescent="0.25">
      <c r="A119" t="str">
        <f t="shared" si="2"/>
        <v/>
      </c>
      <c r="K119" s="4"/>
      <c r="AA119" s="31"/>
    </row>
    <row r="120" spans="1:27" x14ac:dyDescent="0.25">
      <c r="A120" t="str">
        <f t="shared" si="2"/>
        <v/>
      </c>
      <c r="K120" s="4"/>
      <c r="AA120" s="31"/>
    </row>
    <row r="121" spans="1:27" x14ac:dyDescent="0.25">
      <c r="A121" t="str">
        <f t="shared" si="2"/>
        <v/>
      </c>
      <c r="K121" s="4"/>
      <c r="AA121" s="31"/>
    </row>
    <row r="122" spans="1:27" x14ac:dyDescent="0.25">
      <c r="A122" t="str">
        <f t="shared" si="2"/>
        <v/>
      </c>
      <c r="K122" s="4"/>
      <c r="AA122" s="31"/>
    </row>
    <row r="123" spans="1:27" x14ac:dyDescent="0.25">
      <c r="A123" t="str">
        <f t="shared" si="2"/>
        <v/>
      </c>
      <c r="K123" s="4"/>
      <c r="AA123" s="31"/>
    </row>
    <row r="124" spans="1:27" x14ac:dyDescent="0.25">
      <c r="A124" t="str">
        <f t="shared" si="2"/>
        <v/>
      </c>
      <c r="K124" s="4"/>
      <c r="AA124" s="31"/>
    </row>
    <row r="125" spans="1:27" x14ac:dyDescent="0.25">
      <c r="A125" t="str">
        <f t="shared" si="2"/>
        <v/>
      </c>
      <c r="K125" s="4"/>
      <c r="AA125" s="31"/>
    </row>
    <row r="126" spans="1:27" x14ac:dyDescent="0.25">
      <c r="A126" t="str">
        <f t="shared" si="2"/>
        <v/>
      </c>
      <c r="K126" s="4"/>
      <c r="AA126" s="31"/>
    </row>
    <row r="127" spans="1:27" x14ac:dyDescent="0.25">
      <c r="A127" t="str">
        <f t="shared" si="2"/>
        <v/>
      </c>
      <c r="K127" s="4"/>
      <c r="AA127" s="31"/>
    </row>
    <row r="128" spans="1:27" x14ac:dyDescent="0.25">
      <c r="A128" t="str">
        <f t="shared" si="2"/>
        <v/>
      </c>
      <c r="K128" s="4"/>
      <c r="AA128" s="31"/>
    </row>
    <row r="129" spans="1:27" x14ac:dyDescent="0.25">
      <c r="A129" t="str">
        <f t="shared" si="2"/>
        <v/>
      </c>
      <c r="K129" s="4"/>
      <c r="AA129" s="31"/>
    </row>
    <row r="130" spans="1:27" x14ac:dyDescent="0.25">
      <c r="A130" t="str">
        <f t="shared" si="2"/>
        <v/>
      </c>
      <c r="K130" s="4"/>
      <c r="AA130" s="31"/>
    </row>
    <row r="131" spans="1:27" x14ac:dyDescent="0.25">
      <c r="A131" t="str">
        <f t="shared" si="2"/>
        <v/>
      </c>
      <c r="K131" s="4"/>
      <c r="AA131" s="31"/>
    </row>
    <row r="132" spans="1:27" x14ac:dyDescent="0.25">
      <c r="A132" t="str">
        <f t="shared" si="2"/>
        <v/>
      </c>
      <c r="K132" s="4"/>
      <c r="AA132" s="31"/>
    </row>
    <row r="133" spans="1:27" x14ac:dyDescent="0.25">
      <c r="A133" t="str">
        <f t="shared" si="2"/>
        <v/>
      </c>
      <c r="K133" s="4"/>
      <c r="AA133" s="31"/>
    </row>
    <row r="134" spans="1:27" x14ac:dyDescent="0.25">
      <c r="A134" t="str">
        <f t="shared" si="2"/>
        <v/>
      </c>
      <c r="K134" s="4"/>
      <c r="AA134" s="31"/>
    </row>
    <row r="135" spans="1:27" x14ac:dyDescent="0.25">
      <c r="A135" t="str">
        <f t="shared" si="2"/>
        <v/>
      </c>
      <c r="K135" s="4"/>
      <c r="AA135" s="31"/>
    </row>
    <row r="136" spans="1:27" x14ac:dyDescent="0.25">
      <c r="A136" t="str">
        <f t="shared" si="2"/>
        <v/>
      </c>
      <c r="K136" s="4"/>
      <c r="AA136" s="31"/>
    </row>
    <row r="137" spans="1:27" x14ac:dyDescent="0.25">
      <c r="A137" t="str">
        <f t="shared" si="2"/>
        <v/>
      </c>
      <c r="K137" s="4"/>
      <c r="AA137" s="31"/>
    </row>
    <row r="138" spans="1:27" x14ac:dyDescent="0.25">
      <c r="A138" t="str">
        <f t="shared" si="2"/>
        <v/>
      </c>
      <c r="K138" s="4"/>
      <c r="AA138" s="31"/>
    </row>
    <row r="139" spans="1:27" x14ac:dyDescent="0.25">
      <c r="A139" t="str">
        <f t="shared" ref="A139:A202" si="4">+K139&amp;C139</f>
        <v/>
      </c>
      <c r="K139" s="4"/>
      <c r="AA139" s="31"/>
    </row>
    <row r="140" spans="1:27" x14ac:dyDescent="0.25">
      <c r="A140" t="str">
        <f t="shared" si="4"/>
        <v/>
      </c>
      <c r="K140" s="4"/>
      <c r="AA140" s="31"/>
    </row>
    <row r="141" spans="1:27" x14ac:dyDescent="0.25">
      <c r="A141" t="str">
        <f t="shared" si="4"/>
        <v/>
      </c>
      <c r="K141" s="4"/>
      <c r="AA141" s="31"/>
    </row>
    <row r="142" spans="1:27" x14ac:dyDescent="0.25">
      <c r="A142" t="str">
        <f t="shared" si="4"/>
        <v/>
      </c>
      <c r="K142" s="4"/>
      <c r="AA142" s="31"/>
    </row>
    <row r="143" spans="1:27" x14ac:dyDescent="0.25">
      <c r="A143" t="str">
        <f t="shared" si="4"/>
        <v/>
      </c>
      <c r="K143" s="4"/>
      <c r="AA143" s="31"/>
    </row>
    <row r="144" spans="1:27" x14ac:dyDescent="0.25">
      <c r="A144" t="str">
        <f t="shared" si="4"/>
        <v/>
      </c>
      <c r="K144" s="4"/>
      <c r="AA144" s="31"/>
    </row>
    <row r="145" spans="1:27" x14ac:dyDescent="0.25">
      <c r="A145" t="str">
        <f t="shared" si="4"/>
        <v/>
      </c>
      <c r="K145" s="4"/>
      <c r="AA145" s="31"/>
    </row>
    <row r="146" spans="1:27" x14ac:dyDescent="0.25">
      <c r="A146" t="str">
        <f t="shared" si="4"/>
        <v/>
      </c>
      <c r="K146" s="4"/>
      <c r="AA146" s="31"/>
    </row>
    <row r="147" spans="1:27" x14ac:dyDescent="0.25">
      <c r="A147" t="str">
        <f t="shared" si="4"/>
        <v/>
      </c>
      <c r="K147" s="4"/>
      <c r="AA147" s="31"/>
    </row>
    <row r="148" spans="1:27" x14ac:dyDescent="0.25">
      <c r="A148" t="str">
        <f t="shared" si="4"/>
        <v/>
      </c>
      <c r="K148" s="4"/>
      <c r="AA148" s="31"/>
    </row>
    <row r="149" spans="1:27" x14ac:dyDescent="0.25">
      <c r="A149" t="str">
        <f t="shared" si="4"/>
        <v/>
      </c>
      <c r="K149" s="4"/>
      <c r="AA149" s="31"/>
    </row>
    <row r="150" spans="1:27" x14ac:dyDescent="0.25">
      <c r="A150" t="str">
        <f t="shared" si="4"/>
        <v/>
      </c>
      <c r="K150" s="4"/>
      <c r="AA150" s="31"/>
    </row>
    <row r="151" spans="1:27" x14ac:dyDescent="0.25">
      <c r="A151" t="str">
        <f t="shared" si="4"/>
        <v/>
      </c>
      <c r="K151" s="4"/>
      <c r="AA151" s="31"/>
    </row>
    <row r="152" spans="1:27" x14ac:dyDescent="0.25">
      <c r="A152" t="str">
        <f t="shared" si="4"/>
        <v/>
      </c>
      <c r="K152" s="4"/>
      <c r="AA152" s="31"/>
    </row>
    <row r="153" spans="1:27" x14ac:dyDescent="0.25">
      <c r="A153" t="str">
        <f t="shared" si="4"/>
        <v/>
      </c>
      <c r="K153" s="4"/>
      <c r="AA153" s="31"/>
    </row>
    <row r="154" spans="1:27" x14ac:dyDescent="0.25">
      <c r="A154" t="str">
        <f t="shared" si="4"/>
        <v/>
      </c>
      <c r="K154" s="4"/>
      <c r="AA154" s="31"/>
    </row>
    <row r="155" spans="1:27" x14ac:dyDescent="0.25">
      <c r="A155" t="str">
        <f t="shared" si="4"/>
        <v/>
      </c>
      <c r="K155" s="4"/>
      <c r="AA155" s="31"/>
    </row>
    <row r="156" spans="1:27" x14ac:dyDescent="0.25">
      <c r="A156" t="str">
        <f t="shared" si="4"/>
        <v/>
      </c>
      <c r="K156" s="4"/>
      <c r="AA156" s="31"/>
    </row>
    <row r="157" spans="1:27" x14ac:dyDescent="0.25">
      <c r="A157" t="str">
        <f t="shared" si="4"/>
        <v/>
      </c>
      <c r="K157" s="4"/>
      <c r="AA157" s="31"/>
    </row>
    <row r="158" spans="1:27" x14ac:dyDescent="0.25">
      <c r="A158" t="str">
        <f t="shared" si="4"/>
        <v/>
      </c>
      <c r="K158" s="4"/>
      <c r="AA158" s="31"/>
    </row>
    <row r="159" spans="1:27" x14ac:dyDescent="0.25">
      <c r="A159" t="str">
        <f t="shared" si="4"/>
        <v/>
      </c>
      <c r="K159" s="4"/>
      <c r="AA159" s="31"/>
    </row>
    <row r="160" spans="1:27" x14ac:dyDescent="0.25">
      <c r="A160" t="str">
        <f t="shared" si="4"/>
        <v/>
      </c>
      <c r="K160" s="4"/>
      <c r="AA160" s="31"/>
    </row>
    <row r="161" spans="1:27" x14ac:dyDescent="0.25">
      <c r="A161" t="str">
        <f t="shared" si="4"/>
        <v/>
      </c>
      <c r="K161" s="4"/>
      <c r="AA161" s="31"/>
    </row>
    <row r="162" spans="1:27" x14ac:dyDescent="0.25">
      <c r="A162" t="str">
        <f t="shared" si="4"/>
        <v/>
      </c>
      <c r="K162" s="4"/>
      <c r="AA162" s="31"/>
    </row>
    <row r="163" spans="1:27" x14ac:dyDescent="0.25">
      <c r="A163" t="str">
        <f t="shared" si="4"/>
        <v/>
      </c>
      <c r="K163" s="4"/>
      <c r="AA163" s="31"/>
    </row>
    <row r="164" spans="1:27" x14ac:dyDescent="0.25">
      <c r="A164" t="str">
        <f t="shared" si="4"/>
        <v/>
      </c>
      <c r="K164" s="4"/>
      <c r="AA164" s="31"/>
    </row>
    <row r="165" spans="1:27" x14ac:dyDescent="0.25">
      <c r="A165" t="str">
        <f t="shared" si="4"/>
        <v/>
      </c>
      <c r="K165" s="4"/>
      <c r="AA165" s="31"/>
    </row>
    <row r="166" spans="1:27" x14ac:dyDescent="0.25">
      <c r="A166" t="str">
        <f t="shared" si="4"/>
        <v/>
      </c>
      <c r="K166" s="4"/>
      <c r="AA166" s="31"/>
    </row>
    <row r="167" spans="1:27" x14ac:dyDescent="0.25">
      <c r="A167" t="str">
        <f t="shared" si="4"/>
        <v/>
      </c>
      <c r="K167" s="4"/>
      <c r="AA167" s="31"/>
    </row>
    <row r="168" spans="1:27" x14ac:dyDescent="0.25">
      <c r="A168" t="str">
        <f t="shared" si="4"/>
        <v/>
      </c>
      <c r="K168" s="4"/>
      <c r="AA168" s="31"/>
    </row>
    <row r="169" spans="1:27" x14ac:dyDescent="0.25">
      <c r="A169" t="str">
        <f t="shared" si="4"/>
        <v/>
      </c>
      <c r="K169" s="4"/>
      <c r="AA169" s="31"/>
    </row>
    <row r="170" spans="1:27" x14ac:dyDescent="0.25">
      <c r="A170" t="str">
        <f t="shared" si="4"/>
        <v/>
      </c>
      <c r="K170" s="4"/>
      <c r="AA170" s="31"/>
    </row>
    <row r="171" spans="1:27" x14ac:dyDescent="0.25">
      <c r="A171" t="str">
        <f t="shared" si="4"/>
        <v/>
      </c>
      <c r="K171" s="4"/>
      <c r="AA171" s="31"/>
    </row>
    <row r="172" spans="1:27" x14ac:dyDescent="0.25">
      <c r="A172" t="str">
        <f t="shared" si="4"/>
        <v/>
      </c>
      <c r="K172" s="4"/>
      <c r="AA172" s="31"/>
    </row>
    <row r="173" spans="1:27" x14ac:dyDescent="0.25">
      <c r="A173" t="str">
        <f t="shared" si="4"/>
        <v/>
      </c>
      <c r="K173" s="4"/>
      <c r="AA173" s="31"/>
    </row>
    <row r="174" spans="1:27" x14ac:dyDescent="0.25">
      <c r="A174" t="str">
        <f t="shared" si="4"/>
        <v/>
      </c>
      <c r="K174" s="4"/>
      <c r="AA174" s="31"/>
    </row>
    <row r="175" spans="1:27" x14ac:dyDescent="0.25">
      <c r="A175" t="str">
        <f t="shared" si="4"/>
        <v/>
      </c>
      <c r="K175" s="4"/>
      <c r="AA175" s="31"/>
    </row>
    <row r="176" spans="1:27" x14ac:dyDescent="0.25">
      <c r="A176" t="str">
        <f t="shared" si="4"/>
        <v/>
      </c>
      <c r="K176" s="4"/>
      <c r="AA176" s="31"/>
    </row>
    <row r="177" spans="1:27" x14ac:dyDescent="0.25">
      <c r="A177" t="str">
        <f t="shared" si="4"/>
        <v/>
      </c>
      <c r="K177" s="4"/>
      <c r="AA177" s="31"/>
    </row>
    <row r="178" spans="1:27" x14ac:dyDescent="0.25">
      <c r="A178" t="str">
        <f t="shared" si="4"/>
        <v/>
      </c>
      <c r="K178" s="4"/>
      <c r="AA178" s="31"/>
    </row>
    <row r="179" spans="1:27" x14ac:dyDescent="0.25">
      <c r="A179" t="str">
        <f t="shared" si="4"/>
        <v/>
      </c>
      <c r="K179" s="4"/>
      <c r="AA179" s="31"/>
    </row>
    <row r="180" spans="1:27" x14ac:dyDescent="0.25">
      <c r="A180" t="str">
        <f t="shared" si="4"/>
        <v/>
      </c>
      <c r="K180" s="4"/>
      <c r="AA180" s="31"/>
    </row>
    <row r="181" spans="1:27" x14ac:dyDescent="0.25">
      <c r="A181" t="str">
        <f t="shared" si="4"/>
        <v/>
      </c>
      <c r="K181" s="4"/>
      <c r="AA181" s="31"/>
    </row>
    <row r="182" spans="1:27" x14ac:dyDescent="0.25">
      <c r="A182" t="str">
        <f t="shared" si="4"/>
        <v/>
      </c>
      <c r="K182" s="4"/>
      <c r="AA182" s="31"/>
    </row>
    <row r="183" spans="1:27" x14ac:dyDescent="0.25">
      <c r="A183" t="str">
        <f t="shared" si="4"/>
        <v/>
      </c>
      <c r="K183" s="4"/>
      <c r="AA183" s="31"/>
    </row>
    <row r="184" spans="1:27" x14ac:dyDescent="0.25">
      <c r="A184" t="str">
        <f t="shared" si="4"/>
        <v/>
      </c>
      <c r="K184" s="4"/>
      <c r="AA184" s="31"/>
    </row>
    <row r="185" spans="1:27" x14ac:dyDescent="0.25">
      <c r="A185" t="str">
        <f t="shared" si="4"/>
        <v/>
      </c>
      <c r="K185" s="4"/>
      <c r="AA185" s="31"/>
    </row>
    <row r="186" spans="1:27" x14ac:dyDescent="0.25">
      <c r="A186" t="str">
        <f t="shared" si="4"/>
        <v/>
      </c>
      <c r="K186" s="4"/>
      <c r="AA186" s="31"/>
    </row>
    <row r="187" spans="1:27" x14ac:dyDescent="0.25">
      <c r="A187" t="str">
        <f t="shared" si="4"/>
        <v/>
      </c>
      <c r="K187" s="4"/>
      <c r="AA187" s="31"/>
    </row>
    <row r="188" spans="1:27" x14ac:dyDescent="0.25">
      <c r="A188" t="str">
        <f t="shared" si="4"/>
        <v/>
      </c>
      <c r="K188" s="4"/>
      <c r="AA188" s="31"/>
    </row>
    <row r="189" spans="1:27" x14ac:dyDescent="0.25">
      <c r="A189" t="str">
        <f t="shared" si="4"/>
        <v/>
      </c>
      <c r="K189" s="4"/>
      <c r="AA189" s="31"/>
    </row>
    <row r="190" spans="1:27" x14ac:dyDescent="0.25">
      <c r="A190" t="str">
        <f t="shared" si="4"/>
        <v/>
      </c>
      <c r="K190" s="4"/>
      <c r="AA190" s="31"/>
    </row>
    <row r="191" spans="1:27" x14ac:dyDescent="0.25">
      <c r="A191" t="str">
        <f t="shared" si="4"/>
        <v/>
      </c>
      <c r="K191" s="4"/>
      <c r="AA191" s="31"/>
    </row>
    <row r="192" spans="1:27" x14ac:dyDescent="0.25">
      <c r="A192" t="str">
        <f t="shared" si="4"/>
        <v/>
      </c>
      <c r="K192" s="4"/>
      <c r="AA192" s="31"/>
    </row>
    <row r="193" spans="1:27" x14ac:dyDescent="0.25">
      <c r="A193" t="str">
        <f t="shared" si="4"/>
        <v/>
      </c>
      <c r="K193" s="4"/>
      <c r="AA193" s="31"/>
    </row>
    <row r="194" spans="1:27" x14ac:dyDescent="0.25">
      <c r="A194" t="str">
        <f t="shared" si="4"/>
        <v/>
      </c>
      <c r="K194" s="4"/>
      <c r="AA194" s="31"/>
    </row>
    <row r="195" spans="1:27" x14ac:dyDescent="0.25">
      <c r="A195" t="str">
        <f t="shared" si="4"/>
        <v/>
      </c>
      <c r="K195" s="4"/>
      <c r="AA195" s="31"/>
    </row>
    <row r="196" spans="1:27" x14ac:dyDescent="0.25">
      <c r="A196" t="str">
        <f t="shared" si="4"/>
        <v/>
      </c>
      <c r="K196" s="4"/>
      <c r="AA196" s="31"/>
    </row>
    <row r="197" spans="1:27" x14ac:dyDescent="0.25">
      <c r="A197" t="str">
        <f t="shared" si="4"/>
        <v/>
      </c>
      <c r="K197" s="4"/>
      <c r="AA197" s="31"/>
    </row>
    <row r="198" spans="1:27" x14ac:dyDescent="0.25">
      <c r="A198" t="str">
        <f t="shared" si="4"/>
        <v/>
      </c>
      <c r="K198" s="4"/>
      <c r="AA198" s="31"/>
    </row>
    <row r="199" spans="1:27" x14ac:dyDescent="0.25">
      <c r="A199" t="str">
        <f t="shared" si="4"/>
        <v/>
      </c>
      <c r="K199" s="4"/>
      <c r="AA199" s="31"/>
    </row>
    <row r="200" spans="1:27" x14ac:dyDescent="0.25">
      <c r="A200" t="str">
        <f t="shared" si="4"/>
        <v/>
      </c>
      <c r="K200" s="4"/>
      <c r="AA200" s="31"/>
    </row>
    <row r="201" spans="1:27" x14ac:dyDescent="0.25">
      <c r="A201" t="str">
        <f t="shared" si="4"/>
        <v/>
      </c>
      <c r="K201" s="4"/>
      <c r="AA201" s="31"/>
    </row>
    <row r="202" spans="1:27" x14ac:dyDescent="0.25">
      <c r="A202" t="str">
        <f t="shared" si="4"/>
        <v/>
      </c>
      <c r="K202" s="4"/>
      <c r="AA202" s="31"/>
    </row>
    <row r="203" spans="1:27" x14ac:dyDescent="0.25">
      <c r="A203" t="str">
        <f t="shared" ref="A203:A266" si="5">+K203&amp;C203</f>
        <v/>
      </c>
      <c r="K203" s="4"/>
      <c r="AA203" s="31"/>
    </row>
    <row r="204" spans="1:27" x14ac:dyDescent="0.25">
      <c r="A204" t="str">
        <f t="shared" si="5"/>
        <v/>
      </c>
      <c r="K204" s="4"/>
      <c r="AA204" s="31"/>
    </row>
    <row r="205" spans="1:27" x14ac:dyDescent="0.25">
      <c r="A205" t="str">
        <f t="shared" si="5"/>
        <v/>
      </c>
      <c r="K205" s="4"/>
      <c r="AA205" s="31"/>
    </row>
    <row r="206" spans="1:27" x14ac:dyDescent="0.25">
      <c r="A206" t="str">
        <f t="shared" si="5"/>
        <v/>
      </c>
      <c r="K206" s="4"/>
      <c r="AA206" s="31"/>
    </row>
    <row r="207" spans="1:27" x14ac:dyDescent="0.25">
      <c r="A207" t="str">
        <f t="shared" si="5"/>
        <v/>
      </c>
      <c r="K207" s="4"/>
      <c r="AA207" s="31"/>
    </row>
    <row r="208" spans="1:27" x14ac:dyDescent="0.25">
      <c r="A208" t="str">
        <f t="shared" si="5"/>
        <v/>
      </c>
      <c r="K208" s="4"/>
      <c r="AA208" s="31"/>
    </row>
    <row r="209" spans="1:27" x14ac:dyDescent="0.25">
      <c r="A209" t="str">
        <f t="shared" si="5"/>
        <v/>
      </c>
      <c r="K209" s="4"/>
      <c r="AA209" s="31"/>
    </row>
    <row r="210" spans="1:27" x14ac:dyDescent="0.25">
      <c r="A210" t="str">
        <f t="shared" si="5"/>
        <v/>
      </c>
      <c r="K210" s="4"/>
      <c r="AA210" s="31"/>
    </row>
    <row r="211" spans="1:27" x14ac:dyDescent="0.25">
      <c r="A211" t="str">
        <f t="shared" si="5"/>
        <v/>
      </c>
      <c r="K211" s="4"/>
      <c r="AA211" s="31"/>
    </row>
    <row r="212" spans="1:27" x14ac:dyDescent="0.25">
      <c r="A212" t="str">
        <f t="shared" si="5"/>
        <v/>
      </c>
      <c r="K212" s="4"/>
      <c r="AA212" s="31"/>
    </row>
    <row r="213" spans="1:27" x14ac:dyDescent="0.25">
      <c r="A213" t="str">
        <f t="shared" si="5"/>
        <v/>
      </c>
      <c r="K213" s="4"/>
      <c r="AA213" s="31"/>
    </row>
    <row r="214" spans="1:27" x14ac:dyDescent="0.25">
      <c r="A214" t="str">
        <f t="shared" si="5"/>
        <v/>
      </c>
      <c r="K214" s="4"/>
      <c r="AA214" s="31"/>
    </row>
    <row r="215" spans="1:27" x14ac:dyDescent="0.25">
      <c r="A215" t="str">
        <f t="shared" si="5"/>
        <v/>
      </c>
      <c r="K215" s="4"/>
      <c r="AA215" s="31"/>
    </row>
    <row r="216" spans="1:27" x14ac:dyDescent="0.25">
      <c r="A216" t="str">
        <f t="shared" si="5"/>
        <v/>
      </c>
      <c r="K216" s="4"/>
      <c r="AA216" s="31"/>
    </row>
    <row r="217" spans="1:27" x14ac:dyDescent="0.25">
      <c r="A217" t="str">
        <f t="shared" si="5"/>
        <v/>
      </c>
      <c r="K217" s="4"/>
      <c r="AA217" s="31"/>
    </row>
    <row r="218" spans="1:27" x14ac:dyDescent="0.25">
      <c r="A218" t="str">
        <f t="shared" si="5"/>
        <v/>
      </c>
      <c r="K218" s="4"/>
      <c r="AA218" s="31"/>
    </row>
    <row r="219" spans="1:27" x14ac:dyDescent="0.25">
      <c r="A219" t="str">
        <f t="shared" si="5"/>
        <v/>
      </c>
      <c r="K219" s="4"/>
      <c r="AA219" s="31"/>
    </row>
    <row r="220" spans="1:27" x14ac:dyDescent="0.25">
      <c r="A220" t="str">
        <f t="shared" si="5"/>
        <v/>
      </c>
      <c r="K220" s="4"/>
      <c r="AA220" s="31"/>
    </row>
    <row r="221" spans="1:27" x14ac:dyDescent="0.25">
      <c r="A221" t="str">
        <f t="shared" si="5"/>
        <v/>
      </c>
      <c r="K221" s="4"/>
      <c r="AA221" s="31"/>
    </row>
    <row r="222" spans="1:27" x14ac:dyDescent="0.25">
      <c r="A222" t="str">
        <f t="shared" si="5"/>
        <v/>
      </c>
      <c r="K222" s="4"/>
      <c r="AA222" s="31"/>
    </row>
    <row r="223" spans="1:27" x14ac:dyDescent="0.25">
      <c r="A223" t="str">
        <f t="shared" si="5"/>
        <v/>
      </c>
      <c r="K223" s="4"/>
      <c r="AA223" s="31"/>
    </row>
    <row r="224" spans="1:27" x14ac:dyDescent="0.25">
      <c r="A224" t="str">
        <f t="shared" si="5"/>
        <v/>
      </c>
      <c r="K224" s="4"/>
      <c r="AA224" s="31"/>
    </row>
    <row r="225" spans="1:27" x14ac:dyDescent="0.25">
      <c r="A225" t="str">
        <f t="shared" si="5"/>
        <v/>
      </c>
      <c r="K225" s="4"/>
      <c r="AA225" s="31"/>
    </row>
    <row r="226" spans="1:27" x14ac:dyDescent="0.25">
      <c r="A226" t="str">
        <f t="shared" si="5"/>
        <v/>
      </c>
      <c r="K226" s="4"/>
      <c r="AA226" s="31"/>
    </row>
    <row r="227" spans="1:27" x14ac:dyDescent="0.25">
      <c r="A227" t="str">
        <f t="shared" si="5"/>
        <v/>
      </c>
      <c r="K227" s="4"/>
      <c r="AA227" s="31"/>
    </row>
    <row r="228" spans="1:27" x14ac:dyDescent="0.25">
      <c r="A228" t="str">
        <f t="shared" si="5"/>
        <v/>
      </c>
      <c r="K228" s="4"/>
      <c r="AA228" s="31"/>
    </row>
    <row r="229" spans="1:27" x14ac:dyDescent="0.25">
      <c r="A229" t="str">
        <f t="shared" si="5"/>
        <v/>
      </c>
      <c r="K229" s="4"/>
      <c r="AA229" s="31"/>
    </row>
    <row r="230" spans="1:27" x14ac:dyDescent="0.25">
      <c r="A230" t="str">
        <f t="shared" si="5"/>
        <v/>
      </c>
      <c r="K230" s="4"/>
      <c r="AA230" s="31"/>
    </row>
    <row r="231" spans="1:27" x14ac:dyDescent="0.25">
      <c r="A231" t="str">
        <f t="shared" si="5"/>
        <v/>
      </c>
      <c r="K231" s="4"/>
      <c r="AA231" s="31"/>
    </row>
    <row r="232" spans="1:27" x14ac:dyDescent="0.25">
      <c r="A232" t="str">
        <f t="shared" si="5"/>
        <v/>
      </c>
      <c r="K232" s="4"/>
      <c r="AA232" s="31"/>
    </row>
    <row r="233" spans="1:27" x14ac:dyDescent="0.25">
      <c r="A233" t="str">
        <f t="shared" si="5"/>
        <v/>
      </c>
      <c r="K233" s="4"/>
      <c r="AA233" s="31"/>
    </row>
    <row r="234" spans="1:27" x14ac:dyDescent="0.25">
      <c r="A234" t="str">
        <f t="shared" si="5"/>
        <v/>
      </c>
      <c r="K234" s="4"/>
      <c r="AA234" s="31"/>
    </row>
    <row r="235" spans="1:27" x14ac:dyDescent="0.25">
      <c r="A235" t="str">
        <f t="shared" si="5"/>
        <v/>
      </c>
      <c r="K235" s="4"/>
      <c r="AA235" s="31"/>
    </row>
    <row r="236" spans="1:27" x14ac:dyDescent="0.25">
      <c r="A236" t="str">
        <f t="shared" si="5"/>
        <v/>
      </c>
      <c r="K236" s="4"/>
      <c r="AA236" s="31"/>
    </row>
    <row r="237" spans="1:27" x14ac:dyDescent="0.25">
      <c r="A237" t="str">
        <f t="shared" si="5"/>
        <v/>
      </c>
      <c r="K237" s="4"/>
      <c r="AA237" s="31"/>
    </row>
    <row r="238" spans="1:27" x14ac:dyDescent="0.25">
      <c r="A238" t="str">
        <f t="shared" si="5"/>
        <v/>
      </c>
      <c r="K238" s="4"/>
      <c r="AA238" s="31"/>
    </row>
    <row r="239" spans="1:27" x14ac:dyDescent="0.25">
      <c r="A239" t="str">
        <f t="shared" si="5"/>
        <v/>
      </c>
      <c r="K239" s="4"/>
      <c r="AA239" s="31"/>
    </row>
    <row r="240" spans="1:27" x14ac:dyDescent="0.25">
      <c r="A240" t="str">
        <f t="shared" si="5"/>
        <v/>
      </c>
      <c r="K240" s="4"/>
      <c r="AA240" s="31"/>
    </row>
    <row r="241" spans="1:27" x14ac:dyDescent="0.25">
      <c r="A241" t="str">
        <f t="shared" si="5"/>
        <v/>
      </c>
      <c r="K241" s="4"/>
      <c r="AA241" s="31"/>
    </row>
    <row r="242" spans="1:27" x14ac:dyDescent="0.25">
      <c r="A242" t="str">
        <f t="shared" si="5"/>
        <v/>
      </c>
      <c r="K242" s="4"/>
      <c r="AA242" s="31"/>
    </row>
    <row r="243" spans="1:27" x14ac:dyDescent="0.25">
      <c r="A243" t="str">
        <f t="shared" si="5"/>
        <v/>
      </c>
      <c r="K243" s="4"/>
      <c r="AA243" s="31"/>
    </row>
    <row r="244" spans="1:27" x14ac:dyDescent="0.25">
      <c r="A244" t="str">
        <f t="shared" si="5"/>
        <v/>
      </c>
      <c r="K244" s="4"/>
      <c r="AA244" s="31"/>
    </row>
    <row r="245" spans="1:27" x14ac:dyDescent="0.25">
      <c r="A245" t="str">
        <f t="shared" si="5"/>
        <v/>
      </c>
      <c r="K245" s="4"/>
      <c r="AA245" s="31"/>
    </row>
    <row r="246" spans="1:27" x14ac:dyDescent="0.25">
      <c r="A246" t="str">
        <f t="shared" si="5"/>
        <v/>
      </c>
      <c r="K246" s="4"/>
      <c r="AA246" s="31"/>
    </row>
    <row r="247" spans="1:27" x14ac:dyDescent="0.25">
      <c r="A247" t="str">
        <f t="shared" si="5"/>
        <v/>
      </c>
      <c r="K247" s="4"/>
      <c r="AA247" s="31"/>
    </row>
    <row r="248" spans="1:27" x14ac:dyDescent="0.25">
      <c r="A248" t="str">
        <f t="shared" si="5"/>
        <v/>
      </c>
      <c r="K248" s="4"/>
      <c r="AA248" s="31"/>
    </row>
    <row r="249" spans="1:27" x14ac:dyDescent="0.25">
      <c r="A249" t="str">
        <f t="shared" si="5"/>
        <v/>
      </c>
      <c r="K249" s="4"/>
      <c r="AA249" s="31"/>
    </row>
    <row r="250" spans="1:27" x14ac:dyDescent="0.25">
      <c r="A250" t="str">
        <f t="shared" si="5"/>
        <v/>
      </c>
      <c r="K250" s="4"/>
      <c r="AA250" s="31"/>
    </row>
    <row r="251" spans="1:27" x14ac:dyDescent="0.25">
      <c r="A251" t="str">
        <f t="shared" si="5"/>
        <v/>
      </c>
      <c r="K251" s="4"/>
      <c r="AA251" s="31"/>
    </row>
    <row r="252" spans="1:27" x14ac:dyDescent="0.25">
      <c r="A252" t="str">
        <f t="shared" si="5"/>
        <v/>
      </c>
      <c r="K252" s="4"/>
      <c r="AA252" s="31"/>
    </row>
    <row r="253" spans="1:27" x14ac:dyDescent="0.25">
      <c r="A253" t="str">
        <f t="shared" si="5"/>
        <v/>
      </c>
      <c r="K253" s="4"/>
      <c r="AA253" s="31"/>
    </row>
    <row r="254" spans="1:27" x14ac:dyDescent="0.25">
      <c r="A254" t="str">
        <f t="shared" si="5"/>
        <v/>
      </c>
      <c r="K254" s="4"/>
      <c r="AA254" s="31"/>
    </row>
    <row r="255" spans="1:27" x14ac:dyDescent="0.25">
      <c r="A255" t="str">
        <f t="shared" si="5"/>
        <v/>
      </c>
      <c r="K255" s="4"/>
      <c r="AA255" s="31"/>
    </row>
    <row r="256" spans="1:27" x14ac:dyDescent="0.25">
      <c r="A256" t="str">
        <f t="shared" si="5"/>
        <v/>
      </c>
      <c r="K256" s="4"/>
      <c r="AA256" s="31"/>
    </row>
    <row r="257" spans="1:27" x14ac:dyDescent="0.25">
      <c r="A257" t="str">
        <f t="shared" si="5"/>
        <v/>
      </c>
      <c r="K257" s="4"/>
      <c r="AA257" s="31"/>
    </row>
    <row r="258" spans="1:27" x14ac:dyDescent="0.25">
      <c r="A258" t="str">
        <f t="shared" si="5"/>
        <v/>
      </c>
      <c r="K258" s="4"/>
      <c r="AA258" s="31"/>
    </row>
    <row r="259" spans="1:27" x14ac:dyDescent="0.25">
      <c r="A259" t="str">
        <f t="shared" si="5"/>
        <v/>
      </c>
      <c r="K259" s="4"/>
      <c r="AA259" s="31"/>
    </row>
    <row r="260" spans="1:27" x14ac:dyDescent="0.25">
      <c r="A260" t="str">
        <f t="shared" si="5"/>
        <v/>
      </c>
      <c r="K260" s="4"/>
      <c r="AA260" s="31"/>
    </row>
    <row r="261" spans="1:27" x14ac:dyDescent="0.25">
      <c r="A261" t="str">
        <f t="shared" si="5"/>
        <v/>
      </c>
      <c r="K261" s="4"/>
      <c r="AA261" s="31"/>
    </row>
    <row r="262" spans="1:27" x14ac:dyDescent="0.25">
      <c r="A262" t="str">
        <f t="shared" si="5"/>
        <v/>
      </c>
      <c r="K262" s="4"/>
      <c r="AA262" s="31"/>
    </row>
    <row r="263" spans="1:27" x14ac:dyDescent="0.25">
      <c r="A263" t="str">
        <f t="shared" si="5"/>
        <v/>
      </c>
      <c r="K263" s="4"/>
      <c r="AA263" s="31"/>
    </row>
    <row r="264" spans="1:27" x14ac:dyDescent="0.25">
      <c r="A264" t="str">
        <f t="shared" si="5"/>
        <v/>
      </c>
      <c r="K264" s="4"/>
      <c r="AA264" s="31"/>
    </row>
    <row r="265" spans="1:27" x14ac:dyDescent="0.25">
      <c r="A265" t="str">
        <f t="shared" si="5"/>
        <v/>
      </c>
      <c r="K265" s="4"/>
      <c r="AA265" s="31"/>
    </row>
    <row r="266" spans="1:27" x14ac:dyDescent="0.25">
      <c r="A266" t="str">
        <f t="shared" si="5"/>
        <v/>
      </c>
      <c r="K266" s="4"/>
    </row>
    <row r="267" spans="1:27" x14ac:dyDescent="0.25">
      <c r="A267" t="str">
        <f t="shared" ref="A267:A330" si="6">+K267&amp;C267</f>
        <v/>
      </c>
      <c r="K267" s="4"/>
    </row>
    <row r="268" spans="1:27" x14ac:dyDescent="0.25">
      <c r="A268" t="str">
        <f t="shared" si="6"/>
        <v/>
      </c>
      <c r="K268" s="4"/>
    </row>
    <row r="269" spans="1:27" x14ac:dyDescent="0.25">
      <c r="A269" t="str">
        <f t="shared" si="6"/>
        <v/>
      </c>
      <c r="K269" s="4"/>
    </row>
    <row r="270" spans="1:27" x14ac:dyDescent="0.25">
      <c r="A270" t="str">
        <f t="shared" si="6"/>
        <v/>
      </c>
      <c r="K270" s="4"/>
    </row>
    <row r="271" spans="1:27" x14ac:dyDescent="0.25">
      <c r="A271" t="str">
        <f t="shared" si="6"/>
        <v/>
      </c>
      <c r="K271" s="4"/>
    </row>
    <row r="272" spans="1:27" x14ac:dyDescent="0.25">
      <c r="A272" t="str">
        <f t="shared" si="6"/>
        <v/>
      </c>
      <c r="K272" s="4"/>
    </row>
    <row r="273" spans="1:11" x14ac:dyDescent="0.25">
      <c r="A273" t="str">
        <f t="shared" si="6"/>
        <v/>
      </c>
      <c r="K273" s="4"/>
    </row>
    <row r="274" spans="1:11" x14ac:dyDescent="0.25">
      <c r="A274" t="str">
        <f t="shared" si="6"/>
        <v/>
      </c>
      <c r="K274" s="4"/>
    </row>
    <row r="275" spans="1:11" x14ac:dyDescent="0.25">
      <c r="A275" t="str">
        <f t="shared" si="6"/>
        <v/>
      </c>
      <c r="K275" s="4"/>
    </row>
    <row r="276" spans="1:11" x14ac:dyDescent="0.25">
      <c r="A276" t="str">
        <f t="shared" si="6"/>
        <v/>
      </c>
      <c r="K276" s="4"/>
    </row>
    <row r="277" spans="1:11" x14ac:dyDescent="0.25">
      <c r="A277" t="str">
        <f t="shared" si="6"/>
        <v/>
      </c>
      <c r="K277" s="4"/>
    </row>
    <row r="278" spans="1:11" x14ac:dyDescent="0.25">
      <c r="A278" t="str">
        <f t="shared" si="6"/>
        <v/>
      </c>
      <c r="K278" s="4"/>
    </row>
    <row r="279" spans="1:11" x14ac:dyDescent="0.25">
      <c r="A279" t="str">
        <f t="shared" si="6"/>
        <v/>
      </c>
      <c r="K279" s="4"/>
    </row>
    <row r="280" spans="1:11" x14ac:dyDescent="0.25">
      <c r="A280" t="str">
        <f t="shared" si="6"/>
        <v/>
      </c>
      <c r="K280" s="4"/>
    </row>
    <row r="281" spans="1:11" x14ac:dyDescent="0.25">
      <c r="A281" t="str">
        <f t="shared" si="6"/>
        <v/>
      </c>
      <c r="K281" s="4"/>
    </row>
    <row r="282" spans="1:11" x14ac:dyDescent="0.25">
      <c r="A282" t="str">
        <f t="shared" si="6"/>
        <v/>
      </c>
      <c r="K282" s="4"/>
    </row>
    <row r="283" spans="1:11" x14ac:dyDescent="0.25">
      <c r="A283" t="str">
        <f t="shared" si="6"/>
        <v/>
      </c>
      <c r="K283" s="4"/>
    </row>
    <row r="284" spans="1:11" x14ac:dyDescent="0.25">
      <c r="A284" t="str">
        <f t="shared" si="6"/>
        <v/>
      </c>
      <c r="K284" s="4"/>
    </row>
    <row r="285" spans="1:11" x14ac:dyDescent="0.25">
      <c r="A285" t="str">
        <f t="shared" si="6"/>
        <v/>
      </c>
      <c r="K285" s="4"/>
    </row>
    <row r="286" spans="1:11" x14ac:dyDescent="0.25">
      <c r="A286" t="str">
        <f t="shared" si="6"/>
        <v/>
      </c>
      <c r="K286" s="4"/>
    </row>
    <row r="287" spans="1:11" x14ac:dyDescent="0.25">
      <c r="A287" t="str">
        <f t="shared" si="6"/>
        <v/>
      </c>
      <c r="K287" s="4"/>
    </row>
    <row r="288" spans="1:11" x14ac:dyDescent="0.25">
      <c r="A288" t="str">
        <f t="shared" si="6"/>
        <v/>
      </c>
      <c r="K288" s="4"/>
    </row>
    <row r="289" spans="1:11" x14ac:dyDescent="0.25">
      <c r="A289" t="str">
        <f t="shared" si="6"/>
        <v/>
      </c>
      <c r="K289" s="4"/>
    </row>
    <row r="290" spans="1:11" x14ac:dyDescent="0.25">
      <c r="A290" t="str">
        <f t="shared" si="6"/>
        <v/>
      </c>
      <c r="K290" s="4"/>
    </row>
    <row r="291" spans="1:11" x14ac:dyDescent="0.25">
      <c r="A291" t="str">
        <f t="shared" si="6"/>
        <v/>
      </c>
      <c r="K291" s="4"/>
    </row>
    <row r="292" spans="1:11" x14ac:dyDescent="0.25">
      <c r="A292" t="str">
        <f t="shared" si="6"/>
        <v/>
      </c>
      <c r="K292" s="4"/>
    </row>
    <row r="293" spans="1:11" x14ac:dyDescent="0.25">
      <c r="A293" t="str">
        <f t="shared" si="6"/>
        <v/>
      </c>
      <c r="K293" s="4"/>
    </row>
    <row r="294" spans="1:11" x14ac:dyDescent="0.25">
      <c r="A294" t="str">
        <f t="shared" si="6"/>
        <v/>
      </c>
      <c r="K294" s="4"/>
    </row>
    <row r="295" spans="1:11" x14ac:dyDescent="0.25">
      <c r="A295" t="str">
        <f t="shared" si="6"/>
        <v/>
      </c>
      <c r="K295" s="4"/>
    </row>
    <row r="296" spans="1:11" x14ac:dyDescent="0.25">
      <c r="A296" t="str">
        <f t="shared" si="6"/>
        <v/>
      </c>
      <c r="K296" s="4"/>
    </row>
    <row r="297" spans="1:11" x14ac:dyDescent="0.25">
      <c r="A297" t="str">
        <f t="shared" si="6"/>
        <v/>
      </c>
      <c r="K297" s="4"/>
    </row>
    <row r="298" spans="1:11" x14ac:dyDescent="0.25">
      <c r="A298" t="str">
        <f t="shared" si="6"/>
        <v/>
      </c>
      <c r="K298" s="4"/>
    </row>
    <row r="299" spans="1:11" x14ac:dyDescent="0.25">
      <c r="A299" t="str">
        <f t="shared" si="6"/>
        <v/>
      </c>
      <c r="K299" s="4"/>
    </row>
    <row r="300" spans="1:11" x14ac:dyDescent="0.25">
      <c r="A300" t="str">
        <f t="shared" si="6"/>
        <v/>
      </c>
      <c r="K300" s="4"/>
    </row>
    <row r="301" spans="1:11" x14ac:dyDescent="0.25">
      <c r="A301" t="str">
        <f t="shared" si="6"/>
        <v/>
      </c>
      <c r="K301" s="4"/>
    </row>
    <row r="302" spans="1:11" x14ac:dyDescent="0.25">
      <c r="A302" t="str">
        <f t="shared" si="6"/>
        <v/>
      </c>
      <c r="K302" s="4"/>
    </row>
    <row r="303" spans="1:11" x14ac:dyDescent="0.25">
      <c r="A303" t="str">
        <f t="shared" si="6"/>
        <v/>
      </c>
      <c r="K303" s="4"/>
    </row>
    <row r="304" spans="1:11" x14ac:dyDescent="0.25">
      <c r="A304" t="str">
        <f t="shared" si="6"/>
        <v/>
      </c>
      <c r="K304" s="4"/>
    </row>
    <row r="305" spans="1:11" x14ac:dyDescent="0.25">
      <c r="A305" t="str">
        <f t="shared" si="6"/>
        <v/>
      </c>
      <c r="K305" s="4"/>
    </row>
    <row r="306" spans="1:11" x14ac:dyDescent="0.25">
      <c r="A306" t="str">
        <f t="shared" si="6"/>
        <v/>
      </c>
      <c r="K306" s="4"/>
    </row>
    <row r="307" spans="1:11" x14ac:dyDescent="0.25">
      <c r="A307" t="str">
        <f t="shared" si="6"/>
        <v/>
      </c>
      <c r="K307" s="4"/>
    </row>
    <row r="308" spans="1:11" x14ac:dyDescent="0.25">
      <c r="A308" t="str">
        <f t="shared" si="6"/>
        <v/>
      </c>
      <c r="K308" s="4"/>
    </row>
    <row r="309" spans="1:11" x14ac:dyDescent="0.25">
      <c r="A309" t="str">
        <f t="shared" si="6"/>
        <v/>
      </c>
      <c r="K309" s="4"/>
    </row>
    <row r="310" spans="1:11" x14ac:dyDescent="0.25">
      <c r="A310" t="str">
        <f t="shared" si="6"/>
        <v/>
      </c>
      <c r="K310" s="4"/>
    </row>
    <row r="311" spans="1:11" x14ac:dyDescent="0.25">
      <c r="A311" t="str">
        <f t="shared" si="6"/>
        <v/>
      </c>
      <c r="K311" s="4"/>
    </row>
    <row r="312" spans="1:11" x14ac:dyDescent="0.25">
      <c r="A312" t="str">
        <f t="shared" si="6"/>
        <v/>
      </c>
      <c r="K312" s="4"/>
    </row>
    <row r="313" spans="1:11" x14ac:dyDescent="0.25">
      <c r="A313" t="str">
        <f t="shared" si="6"/>
        <v/>
      </c>
      <c r="K313" s="4"/>
    </row>
    <row r="314" spans="1:11" x14ac:dyDescent="0.25">
      <c r="A314" t="str">
        <f t="shared" si="6"/>
        <v/>
      </c>
      <c r="K314" s="4"/>
    </row>
    <row r="315" spans="1:11" x14ac:dyDescent="0.25">
      <c r="A315" t="str">
        <f t="shared" si="6"/>
        <v/>
      </c>
      <c r="K315" s="4"/>
    </row>
    <row r="316" spans="1:11" x14ac:dyDescent="0.25">
      <c r="A316" t="str">
        <f t="shared" si="6"/>
        <v/>
      </c>
      <c r="K316" s="4"/>
    </row>
    <row r="317" spans="1:11" x14ac:dyDescent="0.25">
      <c r="A317" t="str">
        <f t="shared" si="6"/>
        <v/>
      </c>
      <c r="K317" s="4"/>
    </row>
    <row r="318" spans="1:11" x14ac:dyDescent="0.25">
      <c r="A318" t="str">
        <f t="shared" si="6"/>
        <v/>
      </c>
      <c r="K318" s="4"/>
    </row>
    <row r="319" spans="1:11" x14ac:dyDescent="0.25">
      <c r="A319" t="str">
        <f t="shared" si="6"/>
        <v/>
      </c>
      <c r="K319" s="4"/>
    </row>
    <row r="320" spans="1:11" x14ac:dyDescent="0.25">
      <c r="A320" t="str">
        <f t="shared" si="6"/>
        <v/>
      </c>
      <c r="K320" s="4"/>
    </row>
    <row r="321" spans="1:11" x14ac:dyDescent="0.25">
      <c r="A321" t="str">
        <f t="shared" si="6"/>
        <v/>
      </c>
      <c r="K321" s="4"/>
    </row>
    <row r="322" spans="1:11" x14ac:dyDescent="0.25">
      <c r="A322" t="str">
        <f t="shared" si="6"/>
        <v/>
      </c>
      <c r="K322" s="4"/>
    </row>
    <row r="323" spans="1:11" x14ac:dyDescent="0.25">
      <c r="A323" t="str">
        <f t="shared" si="6"/>
        <v/>
      </c>
      <c r="K323" s="4"/>
    </row>
    <row r="324" spans="1:11" x14ac:dyDescent="0.25">
      <c r="A324" t="str">
        <f t="shared" si="6"/>
        <v/>
      </c>
      <c r="K324" s="4"/>
    </row>
    <row r="325" spans="1:11" x14ac:dyDescent="0.25">
      <c r="A325" t="str">
        <f t="shared" si="6"/>
        <v/>
      </c>
      <c r="K325" s="4"/>
    </row>
    <row r="326" spans="1:11" x14ac:dyDescent="0.25">
      <c r="A326" t="str">
        <f t="shared" si="6"/>
        <v/>
      </c>
      <c r="K326" s="4"/>
    </row>
    <row r="327" spans="1:11" x14ac:dyDescent="0.25">
      <c r="A327" t="str">
        <f t="shared" si="6"/>
        <v/>
      </c>
      <c r="K327" s="4"/>
    </row>
    <row r="328" spans="1:11" x14ac:dyDescent="0.25">
      <c r="A328" t="str">
        <f t="shared" si="6"/>
        <v/>
      </c>
      <c r="K328" s="4"/>
    </row>
    <row r="329" spans="1:11" x14ac:dyDescent="0.25">
      <c r="A329" t="str">
        <f t="shared" si="6"/>
        <v/>
      </c>
      <c r="K329" s="4"/>
    </row>
    <row r="330" spans="1:11" x14ac:dyDescent="0.25">
      <c r="A330" t="str">
        <f t="shared" si="6"/>
        <v/>
      </c>
      <c r="K330" s="4"/>
    </row>
    <row r="331" spans="1:11" x14ac:dyDescent="0.25">
      <c r="A331" t="str">
        <f t="shared" ref="A331:A333" si="7">+K331&amp;C331</f>
        <v/>
      </c>
      <c r="K331" s="4"/>
    </row>
    <row r="332" spans="1:11" x14ac:dyDescent="0.25">
      <c r="A332" t="str">
        <f t="shared" si="7"/>
        <v/>
      </c>
      <c r="K332" s="4"/>
    </row>
    <row r="333" spans="1:11" x14ac:dyDescent="0.25">
      <c r="A333" t="str">
        <f t="shared" si="7"/>
        <v/>
      </c>
      <c r="K333" s="4"/>
    </row>
  </sheetData>
  <conditionalFormatting sqref="N10">
    <cfRule type="cellIs" dxfId="623" priority="76" stopIfTrue="1" operator="equal">
      <formula>"not valid"</formula>
    </cfRule>
    <cfRule type="cellIs" dxfId="622" priority="77" stopIfTrue="1" operator="equal">
      <formula>"Topup K-Wallet"</formula>
    </cfRule>
    <cfRule type="cellIs" dxfId="621" priority="78" stopIfTrue="1" operator="equal">
      <formula>"Transaksi"</formula>
    </cfRule>
  </conditionalFormatting>
  <conditionalFormatting sqref="N11:N265">
    <cfRule type="cellIs" dxfId="620" priority="73" stopIfTrue="1" operator="equal">
      <formula>"not valid"</formula>
    </cfRule>
    <cfRule type="cellIs" dxfId="619" priority="74" stopIfTrue="1" operator="equal">
      <formula>"Topup K-Wallet"</formula>
    </cfRule>
    <cfRule type="cellIs" dxfId="618" priority="75" stopIfTrue="1" operator="equal">
      <formula>"Transaksi"</formula>
    </cfRule>
  </conditionalFormatting>
  <conditionalFormatting sqref="O10">
    <cfRule type="cellIs" dxfId="617" priority="70" stopIfTrue="1" operator="equal">
      <formula>"not valid"</formula>
    </cfRule>
    <cfRule type="cellIs" dxfId="616" priority="71" stopIfTrue="1" operator="equal">
      <formula>"Topup K-Wallet"</formula>
    </cfRule>
    <cfRule type="cellIs" dxfId="615" priority="72" stopIfTrue="1" operator="equal">
      <formula>"Transaksi"</formula>
    </cfRule>
  </conditionalFormatting>
  <conditionalFormatting sqref="P10">
    <cfRule type="cellIs" dxfId="614" priority="67" stopIfTrue="1" operator="equal">
      <formula>"not valid"</formula>
    </cfRule>
    <cfRule type="cellIs" dxfId="613" priority="68" stopIfTrue="1" operator="equal">
      <formula>"Topup K-Wallet"</formula>
    </cfRule>
    <cfRule type="cellIs" dxfId="612" priority="69" stopIfTrue="1" operator="equal">
      <formula>"Transaksi"</formula>
    </cfRule>
  </conditionalFormatting>
  <conditionalFormatting sqref="Q10">
    <cfRule type="cellIs" dxfId="611" priority="64" stopIfTrue="1" operator="equal">
      <formula>"not valid"</formula>
    </cfRule>
    <cfRule type="cellIs" dxfId="610" priority="65" stopIfTrue="1" operator="equal">
      <formula>"Topup K-Wallet"</formula>
    </cfRule>
    <cfRule type="cellIs" dxfId="609" priority="66" stopIfTrue="1" operator="equal">
      <formula>"Transaksi"</formula>
    </cfRule>
  </conditionalFormatting>
  <conditionalFormatting sqref="R10">
    <cfRule type="cellIs" dxfId="608" priority="61" stopIfTrue="1" operator="equal">
      <formula>"not valid"</formula>
    </cfRule>
    <cfRule type="cellIs" dxfId="607" priority="62" stopIfTrue="1" operator="equal">
      <formula>"Topup K-Wallet"</formula>
    </cfRule>
    <cfRule type="cellIs" dxfId="606" priority="63" stopIfTrue="1" operator="equal">
      <formula>"Transaksi"</formula>
    </cfRule>
  </conditionalFormatting>
  <conditionalFormatting sqref="S10">
    <cfRule type="cellIs" dxfId="605" priority="58" stopIfTrue="1" operator="equal">
      <formula>"not valid"</formula>
    </cfRule>
    <cfRule type="cellIs" dxfId="604" priority="59" stopIfTrue="1" operator="equal">
      <formula>"Topup K-Wallet"</formula>
    </cfRule>
    <cfRule type="cellIs" dxfId="603" priority="60" stopIfTrue="1" operator="equal">
      <formula>"Transaksi"</formula>
    </cfRule>
  </conditionalFormatting>
  <conditionalFormatting sqref="T10">
    <cfRule type="cellIs" dxfId="602" priority="55" stopIfTrue="1" operator="equal">
      <formula>"not valid"</formula>
    </cfRule>
    <cfRule type="cellIs" dxfId="601" priority="56" stopIfTrue="1" operator="equal">
      <formula>"Topup K-Wallet"</formula>
    </cfRule>
    <cfRule type="cellIs" dxfId="600" priority="57" stopIfTrue="1" operator="equal">
      <formula>"Transaksi"</formula>
    </cfRule>
  </conditionalFormatting>
  <conditionalFormatting sqref="U10">
    <cfRule type="cellIs" dxfId="599" priority="52" stopIfTrue="1" operator="equal">
      <formula>"not valid"</formula>
    </cfRule>
    <cfRule type="cellIs" dxfId="598" priority="53" stopIfTrue="1" operator="equal">
      <formula>"Topup K-Wallet"</formula>
    </cfRule>
    <cfRule type="cellIs" dxfId="597" priority="54" stopIfTrue="1" operator="equal">
      <formula>"Transaksi"</formula>
    </cfRule>
  </conditionalFormatting>
  <conditionalFormatting sqref="V10">
    <cfRule type="cellIs" dxfId="596" priority="49" stopIfTrue="1" operator="equal">
      <formula>"not valid"</formula>
    </cfRule>
    <cfRule type="cellIs" dxfId="595" priority="50" stopIfTrue="1" operator="equal">
      <formula>"Topup K-Wallet"</formula>
    </cfRule>
    <cfRule type="cellIs" dxfId="594" priority="51" stopIfTrue="1" operator="equal">
      <formula>"Transaksi"</formula>
    </cfRule>
  </conditionalFormatting>
  <conditionalFormatting sqref="W10">
    <cfRule type="cellIs" dxfId="593" priority="46" stopIfTrue="1" operator="equal">
      <formula>"not valid"</formula>
    </cfRule>
    <cfRule type="cellIs" dxfId="592" priority="47" stopIfTrue="1" operator="equal">
      <formula>"Topup K-Wallet"</formula>
    </cfRule>
    <cfRule type="cellIs" dxfId="591" priority="48" stopIfTrue="1" operator="equal">
      <formula>"Transaksi"</formula>
    </cfRule>
  </conditionalFormatting>
  <conditionalFormatting sqref="X10">
    <cfRule type="cellIs" dxfId="590" priority="43" stopIfTrue="1" operator="equal">
      <formula>"not valid"</formula>
    </cfRule>
    <cfRule type="cellIs" dxfId="589" priority="44" stopIfTrue="1" operator="equal">
      <formula>"Topup K-Wallet"</formula>
    </cfRule>
    <cfRule type="cellIs" dxfId="588" priority="45" stopIfTrue="1" operator="equal">
      <formula>"Transaksi"</formula>
    </cfRule>
  </conditionalFormatting>
  <conditionalFormatting sqref="Y10">
    <cfRule type="cellIs" dxfId="587" priority="40" stopIfTrue="1" operator="equal">
      <formula>"not valid"</formula>
    </cfRule>
    <cfRule type="cellIs" dxfId="586" priority="41" stopIfTrue="1" operator="equal">
      <formula>"Topup K-Wallet"</formula>
    </cfRule>
    <cfRule type="cellIs" dxfId="585" priority="42" stopIfTrue="1" operator="equal">
      <formula>"Transaksi"</formula>
    </cfRule>
  </conditionalFormatting>
  <conditionalFormatting sqref="Z10">
    <cfRule type="cellIs" dxfId="584" priority="37" stopIfTrue="1" operator="equal">
      <formula>"not valid"</formula>
    </cfRule>
    <cfRule type="cellIs" dxfId="583" priority="38" stopIfTrue="1" operator="equal">
      <formula>"Topup K-Wallet"</formula>
    </cfRule>
    <cfRule type="cellIs" dxfId="582" priority="39" stopIfTrue="1" operator="equal">
      <formula>"Transaksi"</formula>
    </cfRule>
  </conditionalFormatting>
  <conditionalFormatting sqref="O11:O265">
    <cfRule type="cellIs" dxfId="581" priority="34" stopIfTrue="1" operator="equal">
      <formula>"not valid"</formula>
    </cfRule>
    <cfRule type="cellIs" dxfId="580" priority="35" stopIfTrue="1" operator="equal">
      <formula>"Topup K-Wallet"</formula>
    </cfRule>
    <cfRule type="cellIs" dxfId="579" priority="36" stopIfTrue="1" operator="equal">
      <formula>"Transaksi"</formula>
    </cfRule>
  </conditionalFormatting>
  <conditionalFormatting sqref="P11:P265">
    <cfRule type="cellIs" dxfId="578" priority="31" stopIfTrue="1" operator="equal">
      <formula>"not valid"</formula>
    </cfRule>
    <cfRule type="cellIs" dxfId="577" priority="32" stopIfTrue="1" operator="equal">
      <formula>"Topup K-Wallet"</formula>
    </cfRule>
    <cfRule type="cellIs" dxfId="576" priority="33" stopIfTrue="1" operator="equal">
      <formula>"Transaksi"</formula>
    </cfRule>
  </conditionalFormatting>
  <conditionalFormatting sqref="Q11:Q265">
    <cfRule type="cellIs" dxfId="575" priority="28" stopIfTrue="1" operator="equal">
      <formula>"not valid"</formula>
    </cfRule>
    <cfRule type="cellIs" dxfId="574" priority="29" stopIfTrue="1" operator="equal">
      <formula>"Topup K-Wallet"</formula>
    </cfRule>
    <cfRule type="cellIs" dxfId="573" priority="30" stopIfTrue="1" operator="equal">
      <formula>"Transaksi"</formula>
    </cfRule>
  </conditionalFormatting>
  <conditionalFormatting sqref="R11:R265">
    <cfRule type="cellIs" dxfId="572" priority="25" stopIfTrue="1" operator="equal">
      <formula>"not valid"</formula>
    </cfRule>
    <cfRule type="cellIs" dxfId="571" priority="26" stopIfTrue="1" operator="equal">
      <formula>"Topup K-Wallet"</formula>
    </cfRule>
    <cfRule type="cellIs" dxfId="570" priority="27" stopIfTrue="1" operator="equal">
      <formula>"Transaksi"</formula>
    </cfRule>
  </conditionalFormatting>
  <conditionalFormatting sqref="S11:S265">
    <cfRule type="cellIs" dxfId="569" priority="22" stopIfTrue="1" operator="equal">
      <formula>"not valid"</formula>
    </cfRule>
    <cfRule type="cellIs" dxfId="568" priority="23" stopIfTrue="1" operator="equal">
      <formula>"Topup K-Wallet"</formula>
    </cfRule>
    <cfRule type="cellIs" dxfId="567" priority="24" stopIfTrue="1" operator="equal">
      <formula>"Transaksi"</formula>
    </cfRule>
  </conditionalFormatting>
  <conditionalFormatting sqref="T11:T265">
    <cfRule type="cellIs" dxfId="566" priority="19" stopIfTrue="1" operator="equal">
      <formula>"not valid"</formula>
    </cfRule>
    <cfRule type="cellIs" dxfId="565" priority="20" stopIfTrue="1" operator="equal">
      <formula>"Topup K-Wallet"</formula>
    </cfRule>
    <cfRule type="cellIs" dxfId="564" priority="21" stopIfTrue="1" operator="equal">
      <formula>"Transaksi"</formula>
    </cfRule>
  </conditionalFormatting>
  <conditionalFormatting sqref="U11:U265">
    <cfRule type="cellIs" dxfId="563" priority="16" stopIfTrue="1" operator="equal">
      <formula>"not valid"</formula>
    </cfRule>
    <cfRule type="cellIs" dxfId="562" priority="17" stopIfTrue="1" operator="equal">
      <formula>"Topup K-Wallet"</formula>
    </cfRule>
    <cfRule type="cellIs" dxfId="561" priority="18" stopIfTrue="1" operator="equal">
      <formula>"Transaksi"</formula>
    </cfRule>
  </conditionalFormatting>
  <conditionalFormatting sqref="V11:V265">
    <cfRule type="cellIs" dxfId="560" priority="13" stopIfTrue="1" operator="equal">
      <formula>"not valid"</formula>
    </cfRule>
    <cfRule type="cellIs" dxfId="559" priority="14" stopIfTrue="1" operator="equal">
      <formula>"Topup K-Wallet"</formula>
    </cfRule>
    <cfRule type="cellIs" dxfId="558" priority="15" stopIfTrue="1" operator="equal">
      <formula>"Transaksi"</formula>
    </cfRule>
  </conditionalFormatting>
  <conditionalFormatting sqref="W11:W265">
    <cfRule type="cellIs" dxfId="557" priority="10" stopIfTrue="1" operator="equal">
      <formula>"not valid"</formula>
    </cfRule>
    <cfRule type="cellIs" dxfId="556" priority="11" stopIfTrue="1" operator="equal">
      <formula>"Topup K-Wallet"</formula>
    </cfRule>
    <cfRule type="cellIs" dxfId="555" priority="12" stopIfTrue="1" operator="equal">
      <formula>"Transaksi"</formula>
    </cfRule>
  </conditionalFormatting>
  <conditionalFormatting sqref="X11:X265">
    <cfRule type="cellIs" dxfId="554" priority="7" stopIfTrue="1" operator="equal">
      <formula>"not valid"</formula>
    </cfRule>
    <cfRule type="cellIs" dxfId="553" priority="8" stopIfTrue="1" operator="equal">
      <formula>"Topup K-Wallet"</formula>
    </cfRule>
    <cfRule type="cellIs" dxfId="552" priority="9" stopIfTrue="1" operator="equal">
      <formula>"Transaksi"</formula>
    </cfRule>
  </conditionalFormatting>
  <conditionalFormatting sqref="Y11:Y265">
    <cfRule type="cellIs" dxfId="551" priority="4" stopIfTrue="1" operator="equal">
      <formula>"not valid"</formula>
    </cfRule>
    <cfRule type="cellIs" dxfId="550" priority="5" stopIfTrue="1" operator="equal">
      <formula>"Topup K-Wallet"</formula>
    </cfRule>
    <cfRule type="cellIs" dxfId="549" priority="6" stopIfTrue="1" operator="equal">
      <formula>"Transaksi"</formula>
    </cfRule>
  </conditionalFormatting>
  <conditionalFormatting sqref="Z11:Z265">
    <cfRule type="cellIs" dxfId="548" priority="1" stopIfTrue="1" operator="equal">
      <formula>"not valid"</formula>
    </cfRule>
    <cfRule type="cellIs" dxfId="547" priority="2" stopIfTrue="1" operator="equal">
      <formula>"Topup K-Wallet"</formula>
    </cfRule>
    <cfRule type="cellIs" dxfId="546" priority="3" stopIfTrue="1" operator="equal">
      <formula>"Transaksi"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33"/>
  <sheetViews>
    <sheetView topLeftCell="J1" workbookViewId="0">
      <selection activeCell="K33" sqref="K33"/>
    </sheetView>
  </sheetViews>
  <sheetFormatPr defaultRowHeight="15" x14ac:dyDescent="0.25"/>
  <cols>
    <col min="12" max="13" width="0" hidden="1" customWidth="1"/>
  </cols>
  <sheetData>
    <row r="1" spans="1:27" x14ac:dyDescent="0.25">
      <c r="B1" t="s">
        <v>1135</v>
      </c>
      <c r="C1" t="s">
        <v>1136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J1" t="s">
        <v>7</v>
      </c>
      <c r="K1" t="s">
        <v>8</v>
      </c>
    </row>
    <row r="2" spans="1:27" x14ac:dyDescent="0.25">
      <c r="B2" t="s">
        <v>1137</v>
      </c>
      <c r="C2" t="s">
        <v>1138</v>
      </c>
      <c r="F2" t="s">
        <v>11</v>
      </c>
      <c r="G2" t="s">
        <v>12</v>
      </c>
      <c r="J2" t="s">
        <v>13</v>
      </c>
      <c r="K2" t="s">
        <v>17153</v>
      </c>
    </row>
    <row r="3" spans="1:27" x14ac:dyDescent="0.25">
      <c r="B3" t="s">
        <v>1139</v>
      </c>
      <c r="C3" t="s">
        <v>1140</v>
      </c>
      <c r="D3" t="s">
        <v>17</v>
      </c>
      <c r="J3" t="s">
        <v>18</v>
      </c>
      <c r="K3" t="s">
        <v>19</v>
      </c>
    </row>
    <row r="4" spans="1:27" x14ac:dyDescent="0.25">
      <c r="B4" t="s">
        <v>1141</v>
      </c>
      <c r="C4" t="s">
        <v>1142</v>
      </c>
      <c r="D4" t="s">
        <v>22</v>
      </c>
    </row>
    <row r="5" spans="1:27" x14ac:dyDescent="0.25">
      <c r="B5" t="s">
        <v>80</v>
      </c>
      <c r="C5" t="s">
        <v>81</v>
      </c>
      <c r="D5" t="s">
        <v>25</v>
      </c>
      <c r="E5" t="s">
        <v>23</v>
      </c>
      <c r="F5" t="s">
        <v>24</v>
      </c>
      <c r="G5" t="s">
        <v>26</v>
      </c>
      <c r="H5" t="s">
        <v>26</v>
      </c>
      <c r="I5" t="s">
        <v>27</v>
      </c>
      <c r="J5" t="s">
        <v>82</v>
      </c>
      <c r="K5" t="s">
        <v>29</v>
      </c>
    </row>
    <row r="6" spans="1:27" x14ac:dyDescent="0.25">
      <c r="B6" t="s">
        <v>30</v>
      </c>
      <c r="C6" t="s">
        <v>31</v>
      </c>
      <c r="D6" t="s">
        <v>32</v>
      </c>
      <c r="F6" t="s">
        <v>33</v>
      </c>
      <c r="G6" t="s">
        <v>34</v>
      </c>
      <c r="H6" t="s">
        <v>35</v>
      </c>
      <c r="I6" t="s">
        <v>36</v>
      </c>
      <c r="J6" t="s">
        <v>83</v>
      </c>
      <c r="K6" t="s">
        <v>39</v>
      </c>
    </row>
    <row r="7" spans="1:27" x14ac:dyDescent="0.25">
      <c r="B7" t="s">
        <v>80</v>
      </c>
      <c r="C7" t="s">
        <v>81</v>
      </c>
      <c r="D7" t="s">
        <v>25</v>
      </c>
      <c r="E7" t="s">
        <v>23</v>
      </c>
      <c r="F7" t="s">
        <v>24</v>
      </c>
      <c r="G7" t="s">
        <v>26</v>
      </c>
      <c r="H7" t="s">
        <v>26</v>
      </c>
      <c r="I7" t="s">
        <v>27</v>
      </c>
      <c r="J7" t="s">
        <v>82</v>
      </c>
      <c r="K7" t="s">
        <v>29</v>
      </c>
      <c r="P7">
        <v>8</v>
      </c>
      <c r="Q7">
        <v>9</v>
      </c>
      <c r="Z7">
        <v>11</v>
      </c>
    </row>
    <row r="8" spans="1:27" x14ac:dyDescent="0.25">
      <c r="O8">
        <v>11</v>
      </c>
      <c r="P8">
        <v>14</v>
      </c>
      <c r="Q8">
        <v>15</v>
      </c>
      <c r="R8">
        <v>16</v>
      </c>
      <c r="S8">
        <v>17</v>
      </c>
      <c r="T8">
        <v>18</v>
      </c>
      <c r="U8">
        <v>19</v>
      </c>
      <c r="V8">
        <v>20</v>
      </c>
      <c r="W8">
        <v>22</v>
      </c>
      <c r="X8">
        <v>23</v>
      </c>
      <c r="Y8">
        <v>26</v>
      </c>
      <c r="Z8">
        <v>30</v>
      </c>
    </row>
    <row r="9" spans="1:27" x14ac:dyDescent="0.25">
      <c r="B9" t="s">
        <v>1143</v>
      </c>
      <c r="C9" t="s">
        <v>1144</v>
      </c>
      <c r="O9" t="s">
        <v>119</v>
      </c>
      <c r="P9" t="s">
        <v>122</v>
      </c>
      <c r="Q9" t="s">
        <v>123</v>
      </c>
      <c r="R9" t="s">
        <v>124</v>
      </c>
      <c r="S9" t="s">
        <v>125</v>
      </c>
      <c r="T9" t="s">
        <v>126</v>
      </c>
      <c r="U9" t="s">
        <v>127</v>
      </c>
      <c r="V9" t="s">
        <v>128</v>
      </c>
      <c r="W9" t="s">
        <v>130</v>
      </c>
      <c r="X9" t="s">
        <v>131</v>
      </c>
      <c r="Y9" t="s">
        <v>134</v>
      </c>
    </row>
    <row r="10" spans="1:27" x14ac:dyDescent="0.25">
      <c r="A10" t="str">
        <f>+K10&amp;C10</f>
        <v>1059399953</v>
      </c>
      <c r="B10">
        <v>1</v>
      </c>
      <c r="C10">
        <v>1059399953</v>
      </c>
      <c r="D10" t="s">
        <v>42</v>
      </c>
      <c r="E10" t="s">
        <v>43</v>
      </c>
      <c r="F10">
        <v>733650</v>
      </c>
      <c r="G10" s="2">
        <v>44110</v>
      </c>
      <c r="H10" s="3">
        <v>0.88945601851851841</v>
      </c>
      <c r="I10" t="s">
        <v>44</v>
      </c>
      <c r="J10">
        <v>-81421212301</v>
      </c>
      <c r="K10" s="4" t="s">
        <v>101</v>
      </c>
      <c r="N10" t="str">
        <f>IFERROR(IFERROR(VLOOKUP($A10,'K-NETT'!$A$1:$AF$37898,1,FALSE),VLOOKUP($A10,'K-Wallet'!$A$1:$M$5000,1,FALSE)),"NOT VALID")</f>
        <v>1059399953</v>
      </c>
      <c r="O10" t="str">
        <f>IFERROR(IFERROR(VLOOKUP($A10,'K-NETT'!$A$1:$AF$37898,11,FALSE),VLOOKUP($A10,'K-Wallet'!$A$1:$M$5000,0,FALSE)),"NOT VALID")</f>
        <v>CNE2010004255</v>
      </c>
      <c r="P10" t="str">
        <f>IFERROR(IFERROR(VLOOKUP($A10,'K-NETT'!$A$1:$AF$37898,14,FALSE),VLOOKUP($A10,'K-Wallet'!$A$1:$M$5000,8,FALSE)),"NOT VALID")</f>
        <v>IDJRAAA10345</v>
      </c>
      <c r="Q10" t="str">
        <f>IFERROR(IFERROR(VLOOKUP($A10,'K-NETT'!$A$1:$AF$37898,15,FALSE),VLOOKUP($A10,'K-Wallet'!$A$1:$M$5000,9,FALSE)),"NOT VALID")</f>
        <v>KRIZANI ROHMAWATI</v>
      </c>
      <c r="R10">
        <f>IFERROR(IFERROR(VLOOKUP($A10,'K-NETT'!$A$1:$AF$37898,16,FALSE),VLOOKUP($A10,'K-Wallet'!$A$1:$M$5000,0,FALSE)),"NOT VALID")</f>
        <v>720000</v>
      </c>
      <c r="S10">
        <f>IFERROR(IFERROR(VLOOKUP($A10,'K-NETT'!$A$1:$AF$37898,17,FALSE),VLOOKUP($A10,'K-Wallet'!$A$1:$M$5000,0,FALSE)),"NOT VALID")</f>
        <v>6650</v>
      </c>
      <c r="T10">
        <f>IFERROR(IFERROR(VLOOKUP($A10,'K-NETT'!$A$1:$AF$37898,18,FALSE),VLOOKUP($A10,'K-Wallet'!$A$1:$M$5000,0,FALSE)),"NOT VALID")</f>
        <v>7000</v>
      </c>
      <c r="U10">
        <f>IFERROR(IFERROR(VLOOKUP($A10,'K-NETT'!$A$1:$AF$37898,19,FALSE),VLOOKUP($A10,'K-Wallet'!$A$1:$M$5000,0,FALSE)),"NOT VALID")</f>
        <v>0</v>
      </c>
      <c r="V10">
        <f>IFERROR(IFERROR(VLOOKUP($A10,'K-NETT'!$A$1:$AF$37898,20,FALSE),VLOOKUP($A10,'K-Wallet'!$A$1:$M$5000,0,FALSE)),"NOT VALID")</f>
        <v>0</v>
      </c>
      <c r="W10">
        <f>IFERROR(IFERROR(VLOOKUP($A10,'K-NETT'!$A$1:$AF$37898,22,FALSE),VLOOKUP($A10,'K-Wallet'!$A$1:$M$5000,0,FALSE)),"NOT VALID")</f>
        <v>0</v>
      </c>
      <c r="X10">
        <f>IFERROR(IFERROR(VLOOKUP($A10,'K-NETT'!$A$1:$AF$37898,23,FALSE),VLOOKUP($A10,'K-Wallet'!$A$1:$M$5000,0,FALSE)),"NOT VALID")</f>
        <v>0</v>
      </c>
      <c r="Y10">
        <f>IFERROR(IFERROR(VLOOKUP($A10,'K-NETT'!$A$1:$AF$37898,26,FALSE),VLOOKUP($A10,'K-Wallet'!$A$1:$M$5000,0,FALSE)),"NOT VALID")</f>
        <v>733650</v>
      </c>
      <c r="Z10">
        <f>IFERROR(IFERROR(VLOOKUP($A10,'K-NETT'!$A$1:$AF$37898,30,FALSE),VLOOKUP($A10,'K-Wallet'!$A$1:$M$5000,11,FALSE)),"NOT VALID")</f>
        <v>0</v>
      </c>
      <c r="AA10" s="31">
        <f>+F10-Y10</f>
        <v>0</v>
      </c>
    </row>
    <row r="11" spans="1:27" x14ac:dyDescent="0.25">
      <c r="A11" t="str">
        <f t="shared" ref="A11:A74" si="0">+K11&amp;C11</f>
        <v>1297599108</v>
      </c>
      <c r="B11">
        <v>2</v>
      </c>
      <c r="C11">
        <v>1297599108</v>
      </c>
      <c r="D11" t="s">
        <v>42</v>
      </c>
      <c r="E11" t="s">
        <v>43</v>
      </c>
      <c r="F11">
        <v>966650</v>
      </c>
      <c r="G11" s="2">
        <v>44110</v>
      </c>
      <c r="H11" s="3">
        <v>0.91016203703703702</v>
      </c>
      <c r="I11" t="s">
        <v>44</v>
      </c>
      <c r="J11">
        <v>-81427292601</v>
      </c>
      <c r="K11" s="4" t="s">
        <v>101</v>
      </c>
      <c r="N11" t="str">
        <f>IFERROR(IFERROR(VLOOKUP($A11,'K-NETT'!$A$1:$AF$37898,1,FALSE),VLOOKUP($A11,'K-Wallet'!$A$1:$M$5000,1,FALSE)),"NOT VALID")</f>
        <v>1297599108</v>
      </c>
      <c r="O11" t="str">
        <f>IFERROR(IFERROR(VLOOKUP($A11,'K-NETT'!$A$1:$AF$37898,11,FALSE),VLOOKUP($A11,'K-Wallet'!$A$1:$M$5000,0,FALSE)),"NOT VALID")</f>
        <v>CNE2010004263</v>
      </c>
      <c r="P11" t="str">
        <f>IFERROR(IFERROR(VLOOKUP($A11,'K-NETT'!$A$1:$AF$37898,14,FALSE),VLOOKUP($A11,'K-Wallet'!$A$1:$M$5000,8,FALSE)),"NOT VALID")</f>
        <v>IDBNABA04731</v>
      </c>
      <c r="Q11" t="str">
        <f>IFERROR(IFERROR(VLOOKUP($A11,'K-NETT'!$A$1:$AF$37898,15,FALSE),VLOOKUP($A11,'K-Wallet'!$A$1:$M$5000,9,FALSE)),"NOT VALID")</f>
        <v>NURUL FAJRI</v>
      </c>
      <c r="R11">
        <f>IFERROR(IFERROR(VLOOKUP($A11,'K-NETT'!$A$1:$AF$37898,16,FALSE),VLOOKUP($A11,'K-Wallet'!$A$1:$M$5000,0,FALSE)),"NOT VALID")</f>
        <v>950000</v>
      </c>
      <c r="S11">
        <f>IFERROR(IFERROR(VLOOKUP($A11,'K-NETT'!$A$1:$AF$37898,17,FALSE),VLOOKUP($A11,'K-Wallet'!$A$1:$M$5000,0,FALSE)),"NOT VALID")</f>
        <v>6650</v>
      </c>
      <c r="T11">
        <f>IFERROR(IFERROR(VLOOKUP($A11,'K-NETT'!$A$1:$AF$37898,18,FALSE),VLOOKUP($A11,'K-Wallet'!$A$1:$M$5000,0,FALSE)),"NOT VALID")</f>
        <v>10000</v>
      </c>
      <c r="U11">
        <f>IFERROR(IFERROR(VLOOKUP($A11,'K-NETT'!$A$1:$AF$37898,19,FALSE),VLOOKUP($A11,'K-Wallet'!$A$1:$M$5000,0,FALSE)),"NOT VALID")</f>
        <v>0</v>
      </c>
      <c r="V11">
        <f>IFERROR(IFERROR(VLOOKUP($A11,'K-NETT'!$A$1:$AF$37898,20,FALSE),VLOOKUP($A11,'K-Wallet'!$A$1:$M$5000,0,FALSE)),"NOT VALID")</f>
        <v>0</v>
      </c>
      <c r="W11">
        <f>IFERROR(IFERROR(VLOOKUP($A11,'K-NETT'!$A$1:$AF$37898,22,FALSE),VLOOKUP($A11,'K-Wallet'!$A$1:$M$5000,0,FALSE)),"NOT VALID")</f>
        <v>0</v>
      </c>
      <c r="X11">
        <f>IFERROR(IFERROR(VLOOKUP($A11,'K-NETT'!$A$1:$AF$37898,23,FALSE),VLOOKUP($A11,'K-Wallet'!$A$1:$M$5000,0,FALSE)),"NOT VALID")</f>
        <v>0</v>
      </c>
      <c r="Y11">
        <f>IFERROR(IFERROR(VLOOKUP($A11,'K-NETT'!$A$1:$AF$37898,26,FALSE),VLOOKUP($A11,'K-Wallet'!$A$1:$M$5000,0,FALSE)),"NOT VALID")</f>
        <v>966650</v>
      </c>
      <c r="Z11">
        <f>IFERROR(IFERROR(VLOOKUP($A11,'K-NETT'!$A$1:$AF$37898,30,FALSE),VLOOKUP($A11,'K-Wallet'!$A$1:$M$5000,11,FALSE)),"NOT VALID")</f>
        <v>0</v>
      </c>
      <c r="AA11" s="31">
        <f t="shared" ref="AA11:AA74" si="1">+F11-Y11</f>
        <v>0</v>
      </c>
    </row>
    <row r="12" spans="1:27" x14ac:dyDescent="0.25">
      <c r="A12" t="str">
        <f t="shared" si="0"/>
        <v>1481699034</v>
      </c>
      <c r="B12">
        <v>3</v>
      </c>
      <c r="C12">
        <v>1481699034</v>
      </c>
      <c r="D12" t="s">
        <v>42</v>
      </c>
      <c r="E12" t="s">
        <v>43</v>
      </c>
      <c r="F12">
        <v>1057650</v>
      </c>
      <c r="G12" s="2">
        <v>44110</v>
      </c>
      <c r="H12" s="3">
        <v>0.91701388888888891</v>
      </c>
      <c r="I12" t="s">
        <v>46</v>
      </c>
      <c r="J12">
        <v>-81428860601</v>
      </c>
      <c r="K12" s="4" t="s">
        <v>101</v>
      </c>
      <c r="N12" t="str">
        <f>IFERROR(IFERROR(VLOOKUP($A12,'K-NETT'!$A$1:$AF$37898,1,FALSE),VLOOKUP($A12,'K-Wallet'!$A$1:$M$5000,1,FALSE)),"NOT VALID")</f>
        <v>1481699034</v>
      </c>
      <c r="O12" t="str">
        <f>IFERROR(IFERROR(VLOOKUP($A12,'K-NETT'!$A$1:$AF$37898,11,FALSE),VLOOKUP($A12,'K-Wallet'!$A$1:$M$5000,0,FALSE)),"NOT VALID")</f>
        <v>CNE2010004266</v>
      </c>
      <c r="P12" t="str">
        <f>IFERROR(IFERROR(VLOOKUP($A12,'K-NETT'!$A$1:$AF$37898,14,FALSE),VLOOKUP($A12,'K-Wallet'!$A$1:$M$5000,8,FALSE)),"NOT VALID")</f>
        <v>IDJRBFA12335</v>
      </c>
      <c r="Q12" t="str">
        <f>IFERROR(IFERROR(VLOOKUP($A12,'K-NETT'!$A$1:$AF$37898,15,FALSE),VLOOKUP($A12,'K-Wallet'!$A$1:$M$5000,9,FALSE)),"NOT VALID")</f>
        <v>IVA ASMAUL KHUSNA</v>
      </c>
      <c r="R12">
        <f>IFERROR(IFERROR(VLOOKUP($A12,'K-NETT'!$A$1:$AF$37898,16,FALSE),VLOOKUP($A12,'K-Wallet'!$A$1:$M$5000,0,FALSE)),"NOT VALID")</f>
        <v>1041000</v>
      </c>
      <c r="S12">
        <f>IFERROR(IFERROR(VLOOKUP($A12,'K-NETT'!$A$1:$AF$37898,17,FALSE),VLOOKUP($A12,'K-Wallet'!$A$1:$M$5000,0,FALSE)),"NOT VALID")</f>
        <v>6650</v>
      </c>
      <c r="T12">
        <f>IFERROR(IFERROR(VLOOKUP($A12,'K-NETT'!$A$1:$AF$37898,18,FALSE),VLOOKUP($A12,'K-Wallet'!$A$1:$M$5000,0,FALSE)),"NOT VALID")</f>
        <v>10000</v>
      </c>
      <c r="U12">
        <f>IFERROR(IFERROR(VLOOKUP($A12,'K-NETT'!$A$1:$AF$37898,19,FALSE),VLOOKUP($A12,'K-Wallet'!$A$1:$M$5000,0,FALSE)),"NOT VALID")</f>
        <v>0</v>
      </c>
      <c r="V12">
        <f>IFERROR(IFERROR(VLOOKUP($A12,'K-NETT'!$A$1:$AF$37898,20,FALSE),VLOOKUP($A12,'K-Wallet'!$A$1:$M$5000,0,FALSE)),"NOT VALID")</f>
        <v>0</v>
      </c>
      <c r="W12">
        <f>IFERROR(IFERROR(VLOOKUP($A12,'K-NETT'!$A$1:$AF$37898,22,FALSE),VLOOKUP($A12,'K-Wallet'!$A$1:$M$5000,0,FALSE)),"NOT VALID")</f>
        <v>0</v>
      </c>
      <c r="X12">
        <f>IFERROR(IFERROR(VLOOKUP($A12,'K-NETT'!$A$1:$AF$37898,23,FALSE),VLOOKUP($A12,'K-Wallet'!$A$1:$M$5000,0,FALSE)),"NOT VALID")</f>
        <v>0</v>
      </c>
      <c r="Y12">
        <f>IFERROR(IFERROR(VLOOKUP($A12,'K-NETT'!$A$1:$AF$37898,26,FALSE),VLOOKUP($A12,'K-Wallet'!$A$1:$M$5000,0,FALSE)),"NOT VALID")</f>
        <v>1057650</v>
      </c>
      <c r="Z12">
        <f>IFERROR(IFERROR(VLOOKUP($A12,'K-NETT'!$A$1:$AF$37898,30,FALSE),VLOOKUP($A12,'K-Wallet'!$A$1:$M$5000,11,FALSE)),"NOT VALID")</f>
        <v>0</v>
      </c>
      <c r="AA12" s="31">
        <f t="shared" si="1"/>
        <v>0</v>
      </c>
    </row>
    <row r="13" spans="1:27" x14ac:dyDescent="0.25">
      <c r="A13" t="str">
        <f t="shared" si="0"/>
        <v>1745699134</v>
      </c>
      <c r="B13">
        <v>4</v>
      </c>
      <c r="C13">
        <v>1745699134</v>
      </c>
      <c r="D13" t="s">
        <v>42</v>
      </c>
      <c r="E13" t="s">
        <v>43</v>
      </c>
      <c r="F13">
        <v>1012650</v>
      </c>
      <c r="G13" s="2">
        <v>44110</v>
      </c>
      <c r="H13" s="3">
        <v>0.92063657407407407</v>
      </c>
      <c r="I13" t="s">
        <v>44</v>
      </c>
      <c r="J13">
        <v>-81429838301</v>
      </c>
      <c r="K13" s="4" t="s">
        <v>101</v>
      </c>
      <c r="N13" t="str">
        <f>IFERROR(IFERROR(VLOOKUP($A13,'K-NETT'!$A$1:$AF$37898,1,FALSE),VLOOKUP($A13,'K-Wallet'!$A$1:$M$5000,1,FALSE)),"NOT VALID")</f>
        <v>1745699134</v>
      </c>
      <c r="O13" t="str">
        <f>IFERROR(IFERROR(VLOOKUP($A13,'K-NETT'!$A$1:$AF$37898,11,FALSE),VLOOKUP($A13,'K-Wallet'!$A$1:$M$5000,0,FALSE)),"NOT VALID")</f>
        <v>CNE2010004269</v>
      </c>
      <c r="P13" t="str">
        <f>IFERROR(IFERROR(VLOOKUP($A13,'K-NETT'!$A$1:$AF$37898,14,FALSE),VLOOKUP($A13,'K-Wallet'!$A$1:$M$5000,8,FALSE)),"NOT VALID")</f>
        <v>EID1200753</v>
      </c>
      <c r="Q13" t="str">
        <f>IFERROR(IFERROR(VLOOKUP($A13,'K-NETT'!$A$1:$AF$37898,15,FALSE),VLOOKUP($A13,'K-Wallet'!$A$1:$M$5000,9,FALSE)),"NOT VALID")</f>
        <v>NORMAN DEDI KISWANTO</v>
      </c>
      <c r="R13">
        <f>IFERROR(IFERROR(VLOOKUP($A13,'K-NETT'!$A$1:$AF$37898,16,FALSE),VLOOKUP($A13,'K-Wallet'!$A$1:$M$5000,0,FALSE)),"NOT VALID")</f>
        <v>998000</v>
      </c>
      <c r="S13">
        <f>IFERROR(IFERROR(VLOOKUP($A13,'K-NETT'!$A$1:$AF$37898,17,FALSE),VLOOKUP($A13,'K-Wallet'!$A$1:$M$5000,0,FALSE)),"NOT VALID")</f>
        <v>6650</v>
      </c>
      <c r="T13">
        <f>IFERROR(IFERROR(VLOOKUP($A13,'K-NETT'!$A$1:$AF$37898,18,FALSE),VLOOKUP($A13,'K-Wallet'!$A$1:$M$5000,0,FALSE)),"NOT VALID")</f>
        <v>8000</v>
      </c>
      <c r="U13">
        <f>IFERROR(IFERROR(VLOOKUP($A13,'K-NETT'!$A$1:$AF$37898,19,FALSE),VLOOKUP($A13,'K-Wallet'!$A$1:$M$5000,0,FALSE)),"NOT VALID")</f>
        <v>0</v>
      </c>
      <c r="V13">
        <f>IFERROR(IFERROR(VLOOKUP($A13,'K-NETT'!$A$1:$AF$37898,20,FALSE),VLOOKUP($A13,'K-Wallet'!$A$1:$M$5000,0,FALSE)),"NOT VALID")</f>
        <v>0</v>
      </c>
      <c r="W13">
        <f>IFERROR(IFERROR(VLOOKUP($A13,'K-NETT'!$A$1:$AF$37898,22,FALSE),VLOOKUP($A13,'K-Wallet'!$A$1:$M$5000,0,FALSE)),"NOT VALID")</f>
        <v>0</v>
      </c>
      <c r="X13">
        <f>IFERROR(IFERROR(VLOOKUP($A13,'K-NETT'!$A$1:$AF$37898,23,FALSE),VLOOKUP($A13,'K-Wallet'!$A$1:$M$5000,0,FALSE)),"NOT VALID")</f>
        <v>0</v>
      </c>
      <c r="Y13">
        <f>SUM(R13:X13)</f>
        <v>1012650</v>
      </c>
      <c r="Z13">
        <f>IFERROR(IFERROR(VLOOKUP($A13,'K-NETT'!$A$1:$AF$37898,30,FALSE),VLOOKUP($A13,'K-Wallet'!$A$1:$M$5000,11,FALSE)),"NOT VALID")</f>
        <v>0</v>
      </c>
      <c r="AA13" s="31">
        <f t="shared" si="1"/>
        <v>0</v>
      </c>
    </row>
    <row r="14" spans="1:27" x14ac:dyDescent="0.25">
      <c r="A14" t="str">
        <f t="shared" si="0"/>
        <v>1583799813</v>
      </c>
      <c r="B14">
        <v>5</v>
      </c>
      <c r="C14">
        <v>1583799813</v>
      </c>
      <c r="D14" t="s">
        <v>42</v>
      </c>
      <c r="E14" t="s">
        <v>43</v>
      </c>
      <c r="F14">
        <v>66650</v>
      </c>
      <c r="G14" s="2">
        <v>44110</v>
      </c>
      <c r="H14" s="3">
        <v>0.92927083333333327</v>
      </c>
      <c r="I14" t="s">
        <v>44</v>
      </c>
      <c r="J14">
        <v>-81432060801</v>
      </c>
      <c r="K14" s="4" t="s">
        <v>101</v>
      </c>
      <c r="N14" t="str">
        <f>IFERROR(IFERROR(VLOOKUP($A14,'K-NETT'!$A$1:$AF$37898,1,FALSE),VLOOKUP($A14,'K-Wallet'!$A$1:$M$5000,1,FALSE)),"NOT VALID")</f>
        <v>1583799813</v>
      </c>
      <c r="O14" t="str">
        <f>IFERROR(IFERROR(VLOOKUP($A14,'K-NETT'!$A$1:$AF$37898,11,FALSE),VLOOKUP($A14,'K-Wallet'!$A$1:$M$5000,0,FALSE)),"NOT VALID")</f>
        <v>MME2010004270</v>
      </c>
      <c r="P14" t="str">
        <f>IFERROR(IFERROR(VLOOKUP($A14,'K-NETT'!$A$1:$AF$37898,14,FALSE),VLOOKUP($A14,'K-Wallet'!$A$1:$M$5000,8,FALSE)),"NOT VALID")</f>
        <v>IDSPAAB43749</v>
      </c>
      <c r="Q14" t="str">
        <f>IFERROR(IFERROR(VLOOKUP($A14,'K-NETT'!$A$1:$AF$37898,15,FALSE),VLOOKUP($A14,'K-Wallet'!$A$1:$M$5000,9,FALSE)),"NOT VALID")</f>
        <v>MELIANSYAH</v>
      </c>
      <c r="R14">
        <f>IFERROR(IFERROR(VLOOKUP($A14,'K-NETT'!$A$1:$AF$37898,16,FALSE),VLOOKUP($A14,'K-Wallet'!$A$1:$M$5000,0,FALSE)),"NOT VALID")</f>
        <v>50000</v>
      </c>
      <c r="S14">
        <f>IFERROR(IFERROR(VLOOKUP($A14,'K-NETT'!$A$1:$AF$37898,17,FALSE),VLOOKUP($A14,'K-Wallet'!$A$1:$M$5000,0,FALSE)),"NOT VALID")</f>
        <v>6650</v>
      </c>
      <c r="T14">
        <f>IFERROR(IFERROR(VLOOKUP($A14,'K-NETT'!$A$1:$AF$37898,18,FALSE),VLOOKUP($A14,'K-Wallet'!$A$1:$M$5000,0,FALSE)),"NOT VALID")</f>
        <v>10000</v>
      </c>
      <c r="U14">
        <f>IFERROR(IFERROR(VLOOKUP($A14,'K-NETT'!$A$1:$AF$37898,19,FALSE),VLOOKUP($A14,'K-Wallet'!$A$1:$M$5000,0,FALSE)),"NOT VALID")</f>
        <v>0</v>
      </c>
      <c r="V14">
        <f>IFERROR(IFERROR(VLOOKUP($A14,'K-NETT'!$A$1:$AF$37898,20,FALSE),VLOOKUP($A14,'K-Wallet'!$A$1:$M$5000,0,FALSE)),"NOT VALID")</f>
        <v>0</v>
      </c>
      <c r="W14">
        <f>IFERROR(IFERROR(VLOOKUP($A14,'K-NETT'!$A$1:$AF$37898,22,FALSE),VLOOKUP($A14,'K-Wallet'!$A$1:$M$5000,0,FALSE)),"NOT VALID")</f>
        <v>0</v>
      </c>
      <c r="X14">
        <f>IFERROR(IFERROR(VLOOKUP($A14,'K-NETT'!$A$1:$AF$37898,23,FALSE),VLOOKUP($A14,'K-Wallet'!$A$1:$M$5000,0,FALSE)),"NOT VALID")</f>
        <v>0</v>
      </c>
      <c r="Y14">
        <f>IFERROR(IFERROR(VLOOKUP($A14,'K-NETT'!$A$1:$AF$37898,26,FALSE),VLOOKUP($A14,'K-Wallet'!$A$1:$M$5000,0,FALSE)),"NOT VALID")</f>
        <v>66650</v>
      </c>
      <c r="Z14">
        <f>IFERROR(IFERROR(VLOOKUP($A14,'K-NETT'!$A$1:$AF$37898,30,FALSE),VLOOKUP($A14,'K-Wallet'!$A$1:$M$5000,11,FALSE)),"NOT VALID")</f>
        <v>0</v>
      </c>
      <c r="AA14" s="31">
        <f t="shared" si="1"/>
        <v>0</v>
      </c>
    </row>
    <row r="15" spans="1:27" x14ac:dyDescent="0.25">
      <c r="A15" t="str">
        <f t="shared" si="0"/>
        <v>1014899423</v>
      </c>
      <c r="B15">
        <v>6</v>
      </c>
      <c r="C15">
        <v>1014899423</v>
      </c>
      <c r="D15" t="s">
        <v>42</v>
      </c>
      <c r="E15" t="s">
        <v>43</v>
      </c>
      <c r="F15">
        <v>56650</v>
      </c>
      <c r="G15" s="2">
        <v>44110</v>
      </c>
      <c r="H15" s="3">
        <v>0.94754629629629628</v>
      </c>
      <c r="I15" t="s">
        <v>44</v>
      </c>
      <c r="J15">
        <v>-81436102301</v>
      </c>
      <c r="K15" s="4" t="s">
        <v>101</v>
      </c>
      <c r="N15" t="str">
        <f>IFERROR(IFERROR(VLOOKUP($A15,'K-NETT'!$A$1:$AF$37898,1,FALSE),VLOOKUP($A15,'K-Wallet'!$A$1:$M$5000,1,FALSE)),"NOT VALID")</f>
        <v>1014899423</v>
      </c>
      <c r="O15" t="str">
        <f>IFERROR(IFERROR(VLOOKUP($A15,'K-NETT'!$A$1:$AF$37898,11,FALSE),VLOOKUP($A15,'K-Wallet'!$A$1:$M$5000,0,FALSE)),"NOT VALID")</f>
        <v>MME2010004272</v>
      </c>
      <c r="P15" t="str">
        <f>IFERROR(IFERROR(VLOOKUP($A15,'K-NETT'!$A$1:$AF$37898,14,FALSE),VLOOKUP($A15,'K-Wallet'!$A$1:$M$5000,8,FALSE)),"NOT VALID")</f>
        <v>IDJHBFA22680</v>
      </c>
      <c r="Q15" t="str">
        <f>IFERROR(IFERROR(VLOOKUP($A15,'K-NETT'!$A$1:$AF$37898,15,FALSE),VLOOKUP($A15,'K-Wallet'!$A$1:$M$5000,9,FALSE)),"NOT VALID")</f>
        <v>WATINI</v>
      </c>
      <c r="R15">
        <f>IFERROR(IFERROR(VLOOKUP($A15,'K-NETT'!$A$1:$AF$37898,16,FALSE),VLOOKUP($A15,'K-Wallet'!$A$1:$M$5000,0,FALSE)),"NOT VALID")</f>
        <v>50000</v>
      </c>
      <c r="S15">
        <f>IFERROR(IFERROR(VLOOKUP($A15,'K-NETT'!$A$1:$AF$37898,17,FALSE),VLOOKUP($A15,'K-Wallet'!$A$1:$M$5000,0,FALSE)),"NOT VALID")</f>
        <v>6650</v>
      </c>
      <c r="T15">
        <f>IFERROR(IFERROR(VLOOKUP($A15,'K-NETT'!$A$1:$AF$37898,18,FALSE),VLOOKUP($A15,'K-Wallet'!$A$1:$M$5000,0,FALSE)),"NOT VALID")</f>
        <v>0</v>
      </c>
      <c r="U15">
        <f>IFERROR(IFERROR(VLOOKUP($A15,'K-NETT'!$A$1:$AF$37898,19,FALSE),VLOOKUP($A15,'K-Wallet'!$A$1:$M$5000,0,FALSE)),"NOT VALID")</f>
        <v>0</v>
      </c>
      <c r="V15">
        <f>IFERROR(IFERROR(VLOOKUP($A15,'K-NETT'!$A$1:$AF$37898,20,FALSE),VLOOKUP($A15,'K-Wallet'!$A$1:$M$5000,0,FALSE)),"NOT VALID")</f>
        <v>0</v>
      </c>
      <c r="W15">
        <f>IFERROR(IFERROR(VLOOKUP($A15,'K-NETT'!$A$1:$AF$37898,22,FALSE),VLOOKUP($A15,'K-Wallet'!$A$1:$M$5000,0,FALSE)),"NOT VALID")</f>
        <v>0</v>
      </c>
      <c r="X15">
        <f>IFERROR(IFERROR(VLOOKUP($A15,'K-NETT'!$A$1:$AF$37898,23,FALSE),VLOOKUP($A15,'K-Wallet'!$A$1:$M$5000,0,FALSE)),"NOT VALID")</f>
        <v>0</v>
      </c>
      <c r="Y15">
        <f>IFERROR(IFERROR(VLOOKUP($A15,'K-NETT'!$A$1:$AF$37898,26,FALSE),VLOOKUP($A15,'K-Wallet'!$A$1:$M$5000,0,FALSE)),"NOT VALID")</f>
        <v>56650</v>
      </c>
      <c r="Z15">
        <f>IFERROR(IFERROR(VLOOKUP($A15,'K-NETT'!$A$1:$AF$37898,30,FALSE),VLOOKUP($A15,'K-Wallet'!$A$1:$M$5000,11,FALSE)),"NOT VALID")</f>
        <v>0</v>
      </c>
      <c r="AA15" s="31">
        <f t="shared" si="1"/>
        <v>0</v>
      </c>
    </row>
    <row r="16" spans="1:27" x14ac:dyDescent="0.25">
      <c r="A16" t="str">
        <f t="shared" si="0"/>
        <v>1638299286</v>
      </c>
      <c r="B16">
        <v>7</v>
      </c>
      <c r="C16">
        <v>1638299286</v>
      </c>
      <c r="D16" t="s">
        <v>42</v>
      </c>
      <c r="E16" t="s">
        <v>43</v>
      </c>
      <c r="F16">
        <v>261650</v>
      </c>
      <c r="G16" s="2">
        <v>44110</v>
      </c>
      <c r="H16" s="3">
        <v>0.97790509259259262</v>
      </c>
      <c r="I16" t="s">
        <v>17140</v>
      </c>
      <c r="J16">
        <v>-81441519401</v>
      </c>
      <c r="K16" s="4" t="s">
        <v>101</v>
      </c>
      <c r="N16" t="str">
        <f>IFERROR(IFERROR(VLOOKUP($A16,'K-NETT'!$A$1:$AF$37898,1,FALSE),VLOOKUP($A16,'K-Wallet'!$A$1:$M$5000,1,FALSE)),"NOT VALID")</f>
        <v>1638299286</v>
      </c>
      <c r="O16" t="str">
        <f>IFERROR(IFERROR(VLOOKUP($A16,'K-NETT'!$A$1:$AF$37898,11,FALSE),VLOOKUP($A16,'K-Wallet'!$A$1:$M$5000,0,FALSE)),"NOT VALID")</f>
        <v>CNE2010004397</v>
      </c>
      <c r="P16" t="str">
        <f>IFERROR(IFERROR(VLOOKUP($A16,'K-NETT'!$A$1:$AF$37898,14,FALSE),VLOOKUP($A16,'K-Wallet'!$A$1:$M$5000,8,FALSE)),"NOT VALID")</f>
        <v>IDNTAAA07852</v>
      </c>
      <c r="Q16" t="str">
        <f>IFERROR(IFERROR(VLOOKUP($A16,'K-NETT'!$A$1:$AF$37898,15,FALSE),VLOOKUP($A16,'K-Wallet'!$A$1:$M$5000,9,FALSE)),"NOT VALID")</f>
        <v>WAHYU ANDI SUSANTO</v>
      </c>
      <c r="R16">
        <f>IFERROR(IFERROR(VLOOKUP($A16,'K-NETT'!$A$1:$AF$37898,16,FALSE),VLOOKUP($A16,'K-Wallet'!$A$1:$M$5000,0,FALSE)),"NOT VALID")</f>
        <v>255000</v>
      </c>
      <c r="S16">
        <f>IFERROR(IFERROR(VLOOKUP($A16,'K-NETT'!$A$1:$AF$37898,17,FALSE),VLOOKUP($A16,'K-Wallet'!$A$1:$M$5000,0,FALSE)),"NOT VALID")</f>
        <v>6650</v>
      </c>
      <c r="T16">
        <f>IFERROR(IFERROR(VLOOKUP($A16,'K-NETT'!$A$1:$AF$37898,18,FALSE),VLOOKUP($A16,'K-Wallet'!$A$1:$M$5000,0,FALSE)),"NOT VALID")</f>
        <v>0</v>
      </c>
      <c r="U16">
        <f>IFERROR(IFERROR(VLOOKUP($A16,'K-NETT'!$A$1:$AF$37898,19,FALSE),VLOOKUP($A16,'K-Wallet'!$A$1:$M$5000,0,FALSE)),"NOT VALID")</f>
        <v>0</v>
      </c>
      <c r="V16">
        <f>IFERROR(IFERROR(VLOOKUP($A16,'K-NETT'!$A$1:$AF$37898,20,FALSE),VLOOKUP($A16,'K-Wallet'!$A$1:$M$5000,0,FALSE)),"NOT VALID")</f>
        <v>0</v>
      </c>
      <c r="W16">
        <f>IFERROR(IFERROR(VLOOKUP($A16,'K-NETT'!$A$1:$AF$37898,22,FALSE),VLOOKUP($A16,'K-Wallet'!$A$1:$M$5000,0,FALSE)),"NOT VALID")</f>
        <v>0</v>
      </c>
      <c r="X16">
        <f>IFERROR(IFERROR(VLOOKUP($A16,'K-NETT'!$A$1:$AF$37898,23,FALSE),VLOOKUP($A16,'K-Wallet'!$A$1:$M$5000,0,FALSE)),"NOT VALID")</f>
        <v>0</v>
      </c>
      <c r="Y16">
        <f>IFERROR(IFERROR(VLOOKUP($A16,'K-NETT'!$A$1:$AF$37898,26,FALSE),VLOOKUP($A16,'K-Wallet'!$A$1:$M$5000,0,FALSE)),"NOT VALID")</f>
        <v>261650</v>
      </c>
      <c r="Z16">
        <f>IFERROR(IFERROR(VLOOKUP($A16,'K-NETT'!$A$1:$AF$37898,30,FALSE),VLOOKUP($A16,'K-Wallet'!$A$1:$M$5000,11,FALSE)),"NOT VALID")</f>
        <v>0</v>
      </c>
      <c r="AA16" s="31">
        <f t="shared" si="1"/>
        <v>0</v>
      </c>
    </row>
    <row r="17" spans="1:27" x14ac:dyDescent="0.25">
      <c r="A17" t="str">
        <f t="shared" si="0"/>
        <v>1287989119</v>
      </c>
      <c r="B17">
        <v>8</v>
      </c>
      <c r="C17">
        <v>1287989119</v>
      </c>
      <c r="D17" t="s">
        <v>42</v>
      </c>
      <c r="E17" t="s">
        <v>43</v>
      </c>
      <c r="F17">
        <v>86650</v>
      </c>
      <c r="G17" s="2">
        <v>44110</v>
      </c>
      <c r="H17" s="3">
        <v>0.99495370370370362</v>
      </c>
      <c r="I17" t="s">
        <v>44</v>
      </c>
      <c r="J17">
        <v>-81443926701</v>
      </c>
      <c r="K17" s="4" t="s">
        <v>101</v>
      </c>
      <c r="N17" t="str">
        <f>IFERROR(IFERROR(VLOOKUP($A17,'K-NETT'!$A$1:$AF$37898,1,FALSE),VLOOKUP($A17,'K-Wallet'!$A$1:$M$5000,1,FALSE)),"NOT VALID")</f>
        <v>1287989119</v>
      </c>
      <c r="O17" t="str">
        <f>IFERROR(IFERROR(VLOOKUP($A17,'K-NETT'!$A$1:$AF$37898,11,FALSE),VLOOKUP($A17,'K-Wallet'!$A$1:$M$5000,0,FALSE)),"NOT VALID")</f>
        <v>TA201006048</v>
      </c>
      <c r="P17" t="str">
        <f>IFERROR(IFERROR(VLOOKUP($A17,'K-NETT'!$A$1:$AF$37898,14,FALSE),VLOOKUP($A17,'K-Wallet'!$A$1:$M$5000,8,FALSE)),"NOT VALID")</f>
        <v>IDJTBBA00471</v>
      </c>
      <c r="Q17" t="str">
        <f>IFERROR(IFERROR(VLOOKUP($A17,'K-NETT'!$A$1:$AF$37898,15,FALSE),VLOOKUP($A17,'K-Wallet'!$A$1:$M$5000,9,FALSE)),"NOT VALID")</f>
        <v>RULY WIHARNOTO</v>
      </c>
      <c r="R17">
        <f>IFERROR(IFERROR(VLOOKUP($A17,'K-NETT'!$A$1:$AF$37898,16,FALSE),VLOOKUP($A17,'K-Wallet'!$A$1:$M$5000,0,FALSE)),"NOT VALID")</f>
        <v>80000</v>
      </c>
      <c r="S17">
        <f>IFERROR(IFERROR(VLOOKUP($A17,'K-NETT'!$A$1:$AF$37898,17,FALSE),VLOOKUP($A17,'K-Wallet'!$A$1:$M$5000,0,FALSE)),"NOT VALID")</f>
        <v>6650</v>
      </c>
      <c r="T17">
        <f>IFERROR(IFERROR(VLOOKUP($A17,'K-NETT'!$A$1:$AF$37898,18,FALSE),VLOOKUP($A17,'K-Wallet'!$A$1:$M$5000,0,FALSE)),"NOT VALID")</f>
        <v>0</v>
      </c>
      <c r="U17">
        <f>IFERROR(IFERROR(VLOOKUP($A17,'K-NETT'!$A$1:$AF$37898,19,FALSE),VLOOKUP($A17,'K-Wallet'!$A$1:$M$5000,0,FALSE)),"NOT VALID")</f>
        <v>0</v>
      </c>
      <c r="V17">
        <f>IFERROR(IFERROR(VLOOKUP($A17,'K-NETT'!$A$1:$AF$37898,20,FALSE),VLOOKUP($A17,'K-Wallet'!$A$1:$M$5000,0,FALSE)),"NOT VALID")</f>
        <v>0</v>
      </c>
      <c r="W17">
        <f>IFERROR(IFERROR(VLOOKUP($A17,'K-NETT'!$A$1:$AF$37898,22,FALSE),VLOOKUP($A17,'K-Wallet'!$A$1:$M$5000,0,FALSE)),"NOT VALID")</f>
        <v>0</v>
      </c>
      <c r="X17">
        <f>IFERROR(IFERROR(VLOOKUP($A17,'K-NETT'!$A$1:$AF$37898,23,FALSE),VLOOKUP($A17,'K-Wallet'!$A$1:$M$5000,0,FALSE)),"NOT VALID")</f>
        <v>0</v>
      </c>
      <c r="Y17">
        <f>IFERROR(IFERROR(VLOOKUP($A17,'K-NETT'!$A$1:$AF$37898,26,FALSE),VLOOKUP($A17,'K-Wallet'!$A$1:$M$5000,0,FALSE)),"NOT VALID")</f>
        <v>80000</v>
      </c>
      <c r="Z17" t="str">
        <f>IFERROR(IFERROR(VLOOKUP($A17,'K-NETT'!$A$1:$AF$37898,30,FALSE),VLOOKUP($A17,'K-Wallet'!$A$1:$M$5000,11,FALSE)),"NOT VALID")</f>
        <v>TDN - OSCAR (DKI-JATENG) - 2020/10/09</v>
      </c>
      <c r="AA17" s="31">
        <f t="shared" si="1"/>
        <v>6650</v>
      </c>
    </row>
    <row r="18" spans="1:27" x14ac:dyDescent="0.25">
      <c r="A18" t="str">
        <f t="shared" si="0"/>
        <v>1845600630</v>
      </c>
      <c r="B18">
        <v>9</v>
      </c>
      <c r="C18">
        <v>1845600630</v>
      </c>
      <c r="D18" t="s">
        <v>42</v>
      </c>
      <c r="E18" t="s">
        <v>43</v>
      </c>
      <c r="F18">
        <v>56650</v>
      </c>
      <c r="G18" s="2">
        <v>44111</v>
      </c>
      <c r="H18" s="3">
        <v>3.7314814814814815E-2</v>
      </c>
      <c r="I18" t="s">
        <v>44</v>
      </c>
      <c r="J18">
        <v>-81448394401</v>
      </c>
      <c r="K18" s="4" t="s">
        <v>101</v>
      </c>
      <c r="N18" t="str">
        <f>IFERROR(IFERROR(VLOOKUP($A18,'K-NETT'!$A$1:$AF$37898,1,FALSE),VLOOKUP($A18,'K-Wallet'!$A$1:$M$5000,1,FALSE)),"NOT VALID")</f>
        <v>1845600630</v>
      </c>
      <c r="O18" t="str">
        <f>IFERROR(IFERROR(VLOOKUP($A18,'K-NETT'!$A$1:$AF$37898,11,FALSE),VLOOKUP($A18,'K-Wallet'!$A$1:$M$5000,0,FALSE)),"NOT VALID")</f>
        <v>MME2010004274</v>
      </c>
      <c r="P18" t="str">
        <f>IFERROR(IFERROR(VLOOKUP($A18,'K-NETT'!$A$1:$AF$37898,14,FALSE),VLOOKUP($A18,'K-Wallet'!$A$1:$M$5000,8,FALSE)),"NOT VALID")</f>
        <v>IDBNAGA08128</v>
      </c>
      <c r="Q18" t="str">
        <f>IFERROR(IFERROR(VLOOKUP($A18,'K-NETT'!$A$1:$AF$37898,15,FALSE),VLOOKUP($A18,'K-Wallet'!$A$1:$M$5000,9,FALSE)),"NOT VALID")</f>
        <v>SITI WARDAH</v>
      </c>
      <c r="R18">
        <f>IFERROR(IFERROR(VLOOKUP($A18,'K-NETT'!$A$1:$AF$37898,16,FALSE),VLOOKUP($A18,'K-Wallet'!$A$1:$M$5000,0,FALSE)),"NOT VALID")</f>
        <v>50000</v>
      </c>
      <c r="S18">
        <f>IFERROR(IFERROR(VLOOKUP($A18,'K-NETT'!$A$1:$AF$37898,17,FALSE),VLOOKUP($A18,'K-Wallet'!$A$1:$M$5000,0,FALSE)),"NOT VALID")</f>
        <v>6650</v>
      </c>
      <c r="T18">
        <f>IFERROR(IFERROR(VLOOKUP($A18,'K-NETT'!$A$1:$AF$37898,18,FALSE),VLOOKUP($A18,'K-Wallet'!$A$1:$M$5000,0,FALSE)),"NOT VALID")</f>
        <v>0</v>
      </c>
      <c r="U18">
        <f>IFERROR(IFERROR(VLOOKUP($A18,'K-NETT'!$A$1:$AF$37898,19,FALSE),VLOOKUP($A18,'K-Wallet'!$A$1:$M$5000,0,FALSE)),"NOT VALID")</f>
        <v>0</v>
      </c>
      <c r="V18">
        <f>IFERROR(IFERROR(VLOOKUP($A18,'K-NETT'!$A$1:$AF$37898,20,FALSE),VLOOKUP($A18,'K-Wallet'!$A$1:$M$5000,0,FALSE)),"NOT VALID")</f>
        <v>0</v>
      </c>
      <c r="W18">
        <f>IFERROR(IFERROR(VLOOKUP($A18,'K-NETT'!$A$1:$AF$37898,22,FALSE),VLOOKUP($A18,'K-Wallet'!$A$1:$M$5000,0,FALSE)),"NOT VALID")</f>
        <v>0</v>
      </c>
      <c r="X18">
        <f>IFERROR(IFERROR(VLOOKUP($A18,'K-NETT'!$A$1:$AF$37898,23,FALSE),VLOOKUP($A18,'K-Wallet'!$A$1:$M$5000,0,FALSE)),"NOT VALID")</f>
        <v>0</v>
      </c>
      <c r="Y18">
        <f>IFERROR(IFERROR(VLOOKUP($A18,'K-NETT'!$A$1:$AF$37898,26,FALSE),VLOOKUP($A18,'K-Wallet'!$A$1:$M$5000,0,FALSE)),"NOT VALID")</f>
        <v>56650</v>
      </c>
      <c r="Z18">
        <f>IFERROR(IFERROR(VLOOKUP($A18,'K-NETT'!$A$1:$AF$37898,30,FALSE),VLOOKUP($A18,'K-Wallet'!$A$1:$M$5000,11,FALSE)),"NOT VALID")</f>
        <v>0</v>
      </c>
      <c r="AA18" s="31">
        <f t="shared" si="1"/>
        <v>0</v>
      </c>
    </row>
    <row r="19" spans="1:27" x14ac:dyDescent="0.25">
      <c r="A19" t="str">
        <f t="shared" si="0"/>
        <v>1186500756</v>
      </c>
      <c r="B19">
        <v>10</v>
      </c>
      <c r="C19">
        <v>1186500756</v>
      </c>
      <c r="D19" t="s">
        <v>42</v>
      </c>
      <c r="E19" t="s">
        <v>43</v>
      </c>
      <c r="F19">
        <v>56650</v>
      </c>
      <c r="G19" s="2">
        <v>44111</v>
      </c>
      <c r="H19" s="3">
        <v>3.8159722222222227E-2</v>
      </c>
      <c r="I19" t="s">
        <v>44</v>
      </c>
      <c r="J19">
        <v>-81448482101</v>
      </c>
      <c r="K19" s="4" t="s">
        <v>101</v>
      </c>
      <c r="N19" t="str">
        <f>IFERROR(IFERROR(VLOOKUP($A19,'K-NETT'!$A$1:$AF$37898,1,FALSE),VLOOKUP($A19,'K-Wallet'!$A$1:$M$5000,1,FALSE)),"NOT VALID")</f>
        <v>1186500756</v>
      </c>
      <c r="O19" t="str">
        <f>IFERROR(IFERROR(VLOOKUP($A19,'K-NETT'!$A$1:$AF$37898,11,FALSE),VLOOKUP($A19,'K-Wallet'!$A$1:$M$5000,0,FALSE)),"NOT VALID")</f>
        <v>MME2010004275</v>
      </c>
      <c r="P19" t="str">
        <f>IFERROR(IFERROR(VLOOKUP($A19,'K-NETT'!$A$1:$AF$37898,14,FALSE),VLOOKUP($A19,'K-Wallet'!$A$1:$M$5000,8,FALSE)),"NOT VALID")</f>
        <v>IDBNAGA08129</v>
      </c>
      <c r="Q19" t="str">
        <f>IFERROR(IFERROR(VLOOKUP($A19,'K-NETT'!$A$1:$AF$37898,15,FALSE),VLOOKUP($A19,'K-Wallet'!$A$1:$M$5000,9,FALSE)),"NOT VALID")</f>
        <v>SITI KUSNIATI</v>
      </c>
      <c r="R19">
        <f>IFERROR(IFERROR(VLOOKUP($A19,'K-NETT'!$A$1:$AF$37898,16,FALSE),VLOOKUP($A19,'K-Wallet'!$A$1:$M$5000,0,FALSE)),"NOT VALID")</f>
        <v>50000</v>
      </c>
      <c r="S19">
        <f>IFERROR(IFERROR(VLOOKUP($A19,'K-NETT'!$A$1:$AF$37898,17,FALSE),VLOOKUP($A19,'K-Wallet'!$A$1:$M$5000,0,FALSE)),"NOT VALID")</f>
        <v>6650</v>
      </c>
      <c r="T19">
        <f>IFERROR(IFERROR(VLOOKUP($A19,'K-NETT'!$A$1:$AF$37898,18,FALSE),VLOOKUP($A19,'K-Wallet'!$A$1:$M$5000,0,FALSE)),"NOT VALID")</f>
        <v>0</v>
      </c>
      <c r="U19">
        <f>IFERROR(IFERROR(VLOOKUP($A19,'K-NETT'!$A$1:$AF$37898,19,FALSE),VLOOKUP($A19,'K-Wallet'!$A$1:$M$5000,0,FALSE)),"NOT VALID")</f>
        <v>0</v>
      </c>
      <c r="V19">
        <f>IFERROR(IFERROR(VLOOKUP($A19,'K-NETT'!$A$1:$AF$37898,20,FALSE),VLOOKUP($A19,'K-Wallet'!$A$1:$M$5000,0,FALSE)),"NOT VALID")</f>
        <v>0</v>
      </c>
      <c r="W19">
        <f>IFERROR(IFERROR(VLOOKUP($A19,'K-NETT'!$A$1:$AF$37898,22,FALSE),VLOOKUP($A19,'K-Wallet'!$A$1:$M$5000,0,FALSE)),"NOT VALID")</f>
        <v>0</v>
      </c>
      <c r="X19">
        <f>IFERROR(IFERROR(VLOOKUP($A19,'K-NETT'!$A$1:$AF$37898,23,FALSE),VLOOKUP($A19,'K-Wallet'!$A$1:$M$5000,0,FALSE)),"NOT VALID")</f>
        <v>0</v>
      </c>
      <c r="Y19">
        <f>IFERROR(IFERROR(VLOOKUP($A19,'K-NETT'!$A$1:$AF$37898,26,FALSE),VLOOKUP($A19,'K-Wallet'!$A$1:$M$5000,0,FALSE)),"NOT VALID")</f>
        <v>56650</v>
      </c>
      <c r="Z19">
        <f>IFERROR(IFERROR(VLOOKUP($A19,'K-NETT'!$A$1:$AF$37898,30,FALSE),VLOOKUP($A19,'K-Wallet'!$A$1:$M$5000,11,FALSE)),"NOT VALID")</f>
        <v>0</v>
      </c>
      <c r="AA19" s="31">
        <f t="shared" si="1"/>
        <v>0</v>
      </c>
    </row>
    <row r="20" spans="1:27" x14ac:dyDescent="0.25">
      <c r="A20" t="str">
        <f t="shared" si="0"/>
        <v>119035996</v>
      </c>
      <c r="B20">
        <v>11</v>
      </c>
      <c r="C20">
        <v>119035996</v>
      </c>
      <c r="D20" t="s">
        <v>783</v>
      </c>
      <c r="E20" t="s">
        <v>43</v>
      </c>
      <c r="F20">
        <v>524500</v>
      </c>
      <c r="G20" s="2">
        <v>44111</v>
      </c>
      <c r="H20" s="3">
        <v>0.12325231481481481</v>
      </c>
      <c r="I20" t="s">
        <v>44</v>
      </c>
      <c r="J20">
        <v>-81452673101</v>
      </c>
      <c r="K20" s="4" t="s">
        <v>101</v>
      </c>
      <c r="N20" t="str">
        <f>IFERROR(IFERROR(VLOOKUP($A20,'K-NETT'!$A$1:$AF$37898,1,FALSE),VLOOKUP($A20,'K-Wallet'!$A$1:$M$5000,1,FALSE)),"NOT VALID")</f>
        <v>119035996</v>
      </c>
      <c r="O20" t="str">
        <f>IFERROR(IFERROR(VLOOKUP($A20,'K-NETT'!$A$1:$AF$37898,11,FALSE),VLOOKUP($A20,'K-Wallet'!$A$1:$M$5000,0,FALSE)),"NOT VALID")</f>
        <v>NOT VALID</v>
      </c>
      <c r="P20" t="str">
        <f>IFERROR(IFERROR(VLOOKUP($A20,'K-NETT'!$A$1:$AF$37898,14,FALSE),VLOOKUP($A20,'K-Wallet'!$A$1:$M$5000,8,FALSE)),"NOT VALID")</f>
        <v>IDSUAHA05290</v>
      </c>
      <c r="Q20" t="str">
        <f>IFERROR(IFERROR(VLOOKUP($A20,'K-NETT'!$A$1:$AF$37898,15,FALSE),VLOOKUP($A20,'K-Wallet'!$A$1:$M$5000,9,FALSE)),"NOT VALID")</f>
        <v>RAHMAT PRADANA</v>
      </c>
      <c r="R20" t="str">
        <f>IFERROR(IFERROR(VLOOKUP($A20,'K-NETT'!$A$1:$AF$37898,16,FALSE),VLOOKUP($A20,'K-Wallet'!$A$1:$M$5000,0,FALSE)),"NOT VALID")</f>
        <v>NOT VALID</v>
      </c>
      <c r="S20" t="str">
        <f>IFERROR(IFERROR(VLOOKUP($A20,'K-NETT'!$A$1:$AF$37898,17,FALSE),VLOOKUP($A20,'K-Wallet'!$A$1:$M$5000,0,FALSE)),"NOT VALID")</f>
        <v>NOT VALID</v>
      </c>
      <c r="T20" t="str">
        <f>IFERROR(IFERROR(VLOOKUP($A20,'K-NETT'!$A$1:$AF$37898,18,FALSE),VLOOKUP($A20,'K-Wallet'!$A$1:$M$5000,0,FALSE)),"NOT VALID")</f>
        <v>NOT VALID</v>
      </c>
      <c r="U20" t="str">
        <f>IFERROR(IFERROR(VLOOKUP($A20,'K-NETT'!$A$1:$AF$37898,19,FALSE),VLOOKUP($A20,'K-Wallet'!$A$1:$M$5000,0,FALSE)),"NOT VALID")</f>
        <v>NOT VALID</v>
      </c>
      <c r="V20" t="str">
        <f>IFERROR(IFERROR(VLOOKUP($A20,'K-NETT'!$A$1:$AF$37898,20,FALSE),VLOOKUP($A20,'K-Wallet'!$A$1:$M$5000,0,FALSE)),"NOT VALID")</f>
        <v>NOT VALID</v>
      </c>
      <c r="W20" t="str">
        <f>IFERROR(IFERROR(VLOOKUP($A20,'K-NETT'!$A$1:$AF$37898,22,FALSE),VLOOKUP($A20,'K-Wallet'!$A$1:$M$5000,0,FALSE)),"NOT VALID")</f>
        <v>NOT VALID</v>
      </c>
      <c r="X20" t="str">
        <f>IFERROR(IFERROR(VLOOKUP($A20,'K-NETT'!$A$1:$AF$37898,23,FALSE),VLOOKUP($A20,'K-Wallet'!$A$1:$M$5000,0,FALSE)),"NOT VALID")</f>
        <v>NOT VALID</v>
      </c>
      <c r="Y20" t="str">
        <f>IFERROR(IFERROR(VLOOKUP($A20,'K-NETT'!$A$1:$AF$37898,26,FALSE),VLOOKUP($A20,'K-Wallet'!$A$1:$M$5000,0,FALSE)),"NOT VALID")</f>
        <v>NOT VALID</v>
      </c>
      <c r="Z20" t="str">
        <f>IFERROR(IFERROR(VLOOKUP($A20,'K-NETT'!$A$1:$AF$37898,30,FALSE),VLOOKUP($A20,'K-Wallet'!$A$1:$M$5000,11,FALSE)),"NOT VALID")</f>
        <v xml:space="preserve"> TOP UP K-WALLET</v>
      </c>
      <c r="AA20" s="31" t="e">
        <f t="shared" si="1"/>
        <v>#VALUE!</v>
      </c>
    </row>
    <row r="21" spans="1:27" x14ac:dyDescent="0.25">
      <c r="A21" t="str">
        <f t="shared" si="0"/>
        <v>1899320632</v>
      </c>
      <c r="B21">
        <v>12</v>
      </c>
      <c r="C21">
        <v>1899320632</v>
      </c>
      <c r="D21" t="s">
        <v>42</v>
      </c>
      <c r="E21" t="s">
        <v>43</v>
      </c>
      <c r="F21">
        <v>56650</v>
      </c>
      <c r="G21" s="2">
        <v>44111</v>
      </c>
      <c r="H21" s="3">
        <v>0.24456018518518519</v>
      </c>
      <c r="I21" t="s">
        <v>44</v>
      </c>
      <c r="J21">
        <v>-81457673001</v>
      </c>
      <c r="K21" s="4" t="s">
        <v>101</v>
      </c>
      <c r="N21" t="str">
        <f>IFERROR(IFERROR(VLOOKUP($A21,'K-NETT'!$A$1:$AF$37898,1,FALSE),VLOOKUP($A21,'K-Wallet'!$A$1:$M$5000,1,FALSE)),"NOT VALID")</f>
        <v>1899320632</v>
      </c>
      <c r="O21" t="str">
        <f>IFERROR(IFERROR(VLOOKUP($A21,'K-NETT'!$A$1:$AF$37898,11,FALSE),VLOOKUP($A21,'K-Wallet'!$A$1:$M$5000,0,FALSE)),"NOT VALID")</f>
        <v>MME2010004357</v>
      </c>
      <c r="P21" t="str">
        <f>IFERROR(IFERROR(VLOOKUP($A21,'K-NETT'!$A$1:$AF$37898,14,FALSE),VLOOKUP($A21,'K-Wallet'!$A$1:$M$5000,8,FALSE)),"NOT VALID")</f>
        <v>IDJRBFA13681</v>
      </c>
      <c r="Q21" t="str">
        <f>IFERROR(IFERROR(VLOOKUP($A21,'K-NETT'!$A$1:$AF$37898,15,FALSE),VLOOKUP($A21,'K-Wallet'!$A$1:$M$5000,9,FALSE)),"NOT VALID")</f>
        <v>FLORA INDAH FAJAR WATTY</v>
      </c>
      <c r="R21">
        <f>IFERROR(IFERROR(VLOOKUP($A21,'K-NETT'!$A$1:$AF$37898,16,FALSE),VLOOKUP($A21,'K-Wallet'!$A$1:$M$5000,0,FALSE)),"NOT VALID")</f>
        <v>50000</v>
      </c>
      <c r="S21">
        <f>IFERROR(IFERROR(VLOOKUP($A21,'K-NETT'!$A$1:$AF$37898,17,FALSE),VLOOKUP($A21,'K-Wallet'!$A$1:$M$5000,0,FALSE)),"NOT VALID")</f>
        <v>6650</v>
      </c>
      <c r="T21">
        <f>IFERROR(IFERROR(VLOOKUP($A21,'K-NETT'!$A$1:$AF$37898,18,FALSE),VLOOKUP($A21,'K-Wallet'!$A$1:$M$5000,0,FALSE)),"NOT VALID")</f>
        <v>0</v>
      </c>
      <c r="U21">
        <f>IFERROR(IFERROR(VLOOKUP($A21,'K-NETT'!$A$1:$AF$37898,19,FALSE),VLOOKUP($A21,'K-Wallet'!$A$1:$M$5000,0,FALSE)),"NOT VALID")</f>
        <v>0</v>
      </c>
      <c r="V21">
        <f>IFERROR(IFERROR(VLOOKUP($A21,'K-NETT'!$A$1:$AF$37898,20,FALSE),VLOOKUP($A21,'K-Wallet'!$A$1:$M$5000,0,FALSE)),"NOT VALID")</f>
        <v>0</v>
      </c>
      <c r="W21">
        <f>IFERROR(IFERROR(VLOOKUP($A21,'K-NETT'!$A$1:$AF$37898,22,FALSE),VLOOKUP($A21,'K-Wallet'!$A$1:$M$5000,0,FALSE)),"NOT VALID")</f>
        <v>0</v>
      </c>
      <c r="X21">
        <f>IFERROR(IFERROR(VLOOKUP($A21,'K-NETT'!$A$1:$AF$37898,23,FALSE),VLOOKUP($A21,'K-Wallet'!$A$1:$M$5000,0,FALSE)),"NOT VALID")</f>
        <v>0</v>
      </c>
      <c r="Y21">
        <f>IFERROR(IFERROR(VLOOKUP($A21,'K-NETT'!$A$1:$AF$37898,26,FALSE),VLOOKUP($A21,'K-Wallet'!$A$1:$M$5000,0,FALSE)),"NOT VALID")</f>
        <v>56650</v>
      </c>
      <c r="Z21">
        <f>IFERROR(IFERROR(VLOOKUP($A21,'K-NETT'!$A$1:$AF$37898,30,FALSE),VLOOKUP($A21,'K-Wallet'!$A$1:$M$5000,11,FALSE)),"NOT VALID")</f>
        <v>0</v>
      </c>
      <c r="AA21" s="31">
        <f t="shared" si="1"/>
        <v>0</v>
      </c>
    </row>
    <row r="22" spans="1:27" x14ac:dyDescent="0.25">
      <c r="A22" t="str">
        <f t="shared" si="0"/>
        <v>1324420247</v>
      </c>
      <c r="B22">
        <v>13</v>
      </c>
      <c r="C22">
        <v>1324420247</v>
      </c>
      <c r="D22" t="s">
        <v>42</v>
      </c>
      <c r="E22" t="s">
        <v>43</v>
      </c>
      <c r="F22">
        <v>56650</v>
      </c>
      <c r="G22" s="2">
        <v>44111</v>
      </c>
      <c r="H22" s="3">
        <v>0.24516203703703701</v>
      </c>
      <c r="I22" t="s">
        <v>44</v>
      </c>
      <c r="J22">
        <v>-81457735301</v>
      </c>
      <c r="K22" s="4" t="s">
        <v>101</v>
      </c>
      <c r="N22" t="str">
        <f>IFERROR(IFERROR(VLOOKUP($A22,'K-NETT'!$A$1:$AF$37898,1,FALSE),VLOOKUP($A22,'K-Wallet'!$A$1:$M$5000,1,FALSE)),"NOT VALID")</f>
        <v>1324420247</v>
      </c>
      <c r="O22" t="str">
        <f>IFERROR(IFERROR(VLOOKUP($A22,'K-NETT'!$A$1:$AF$37898,11,FALSE),VLOOKUP($A22,'K-Wallet'!$A$1:$M$5000,0,FALSE)),"NOT VALID")</f>
        <v>MME2010004358</v>
      </c>
      <c r="P22" t="str">
        <f>IFERROR(IFERROR(VLOOKUP($A22,'K-NETT'!$A$1:$AF$37898,14,FALSE),VLOOKUP($A22,'K-Wallet'!$A$1:$M$5000,8,FALSE)),"NOT VALID")</f>
        <v>IDJRBFA13682</v>
      </c>
      <c r="Q22" t="str">
        <f>IFERROR(IFERROR(VLOOKUP($A22,'K-NETT'!$A$1:$AF$37898,15,FALSE),VLOOKUP($A22,'K-Wallet'!$A$1:$M$5000,9,FALSE)),"NOT VALID")</f>
        <v>WIDIANA SARI</v>
      </c>
      <c r="R22">
        <f>IFERROR(IFERROR(VLOOKUP($A22,'K-NETT'!$A$1:$AF$37898,16,FALSE),VLOOKUP($A22,'K-Wallet'!$A$1:$M$5000,0,FALSE)),"NOT VALID")</f>
        <v>50000</v>
      </c>
      <c r="S22">
        <f>IFERROR(IFERROR(VLOOKUP($A22,'K-NETT'!$A$1:$AF$37898,17,FALSE),VLOOKUP($A22,'K-Wallet'!$A$1:$M$5000,0,FALSE)),"NOT VALID")</f>
        <v>6650</v>
      </c>
      <c r="T22">
        <f>IFERROR(IFERROR(VLOOKUP($A22,'K-NETT'!$A$1:$AF$37898,18,FALSE),VLOOKUP($A22,'K-Wallet'!$A$1:$M$5000,0,FALSE)),"NOT VALID")</f>
        <v>0</v>
      </c>
      <c r="U22">
        <f>IFERROR(IFERROR(VLOOKUP($A22,'K-NETT'!$A$1:$AF$37898,19,FALSE),VLOOKUP($A22,'K-Wallet'!$A$1:$M$5000,0,FALSE)),"NOT VALID")</f>
        <v>0</v>
      </c>
      <c r="V22">
        <f>IFERROR(IFERROR(VLOOKUP($A22,'K-NETT'!$A$1:$AF$37898,20,FALSE),VLOOKUP($A22,'K-Wallet'!$A$1:$M$5000,0,FALSE)),"NOT VALID")</f>
        <v>0</v>
      </c>
      <c r="W22">
        <f>IFERROR(IFERROR(VLOOKUP($A22,'K-NETT'!$A$1:$AF$37898,22,FALSE),VLOOKUP($A22,'K-Wallet'!$A$1:$M$5000,0,FALSE)),"NOT VALID")</f>
        <v>0</v>
      </c>
      <c r="X22">
        <f>IFERROR(IFERROR(VLOOKUP($A22,'K-NETT'!$A$1:$AF$37898,23,FALSE),VLOOKUP($A22,'K-Wallet'!$A$1:$M$5000,0,FALSE)),"NOT VALID")</f>
        <v>0</v>
      </c>
      <c r="Y22">
        <f>IFERROR(IFERROR(VLOOKUP($A22,'K-NETT'!$A$1:$AF$37898,26,FALSE),VLOOKUP($A22,'K-Wallet'!$A$1:$M$5000,0,FALSE)),"NOT VALID")</f>
        <v>56650</v>
      </c>
      <c r="Z22">
        <f>IFERROR(IFERROR(VLOOKUP($A22,'K-NETT'!$A$1:$AF$37898,30,FALSE),VLOOKUP($A22,'K-Wallet'!$A$1:$M$5000,11,FALSE)),"NOT VALID")</f>
        <v>0</v>
      </c>
      <c r="AA22" s="31">
        <f t="shared" si="1"/>
        <v>0</v>
      </c>
    </row>
    <row r="23" spans="1:27" x14ac:dyDescent="0.25">
      <c r="A23" t="str">
        <f t="shared" si="0"/>
        <v>1477520523</v>
      </c>
      <c r="B23">
        <v>14</v>
      </c>
      <c r="C23">
        <v>1477520523</v>
      </c>
      <c r="D23" t="s">
        <v>42</v>
      </c>
      <c r="E23" t="s">
        <v>43</v>
      </c>
      <c r="F23">
        <v>56650</v>
      </c>
      <c r="G23" s="2">
        <v>44111</v>
      </c>
      <c r="H23" s="3">
        <v>0.2583449074074074</v>
      </c>
      <c r="I23" t="s">
        <v>44</v>
      </c>
      <c r="J23">
        <v>-81459133301</v>
      </c>
      <c r="K23" s="4" t="s">
        <v>101</v>
      </c>
      <c r="N23" t="str">
        <f>IFERROR(IFERROR(VLOOKUP($A23,'K-NETT'!$A$1:$AF$37898,1,FALSE),VLOOKUP($A23,'K-Wallet'!$A$1:$M$5000,1,FALSE)),"NOT VALID")</f>
        <v>1477520523</v>
      </c>
      <c r="O23" t="str">
        <f>IFERROR(IFERROR(VLOOKUP($A23,'K-NETT'!$A$1:$AF$37898,11,FALSE),VLOOKUP($A23,'K-Wallet'!$A$1:$M$5000,0,FALSE)),"NOT VALID")</f>
        <v>MME2010004360</v>
      </c>
      <c r="P23" t="str">
        <f>IFERROR(IFERROR(VLOOKUP($A23,'K-NETT'!$A$1:$AF$37898,14,FALSE),VLOOKUP($A23,'K-Wallet'!$A$1:$M$5000,8,FALSE)),"NOT VALID")</f>
        <v>IDJRBFA13683</v>
      </c>
      <c r="Q23" t="str">
        <f>IFERROR(IFERROR(VLOOKUP($A23,'K-NETT'!$A$1:$AF$37898,15,FALSE),VLOOKUP($A23,'K-Wallet'!$A$1:$M$5000,9,FALSE)),"NOT VALID")</f>
        <v>DINA MARTIASARI</v>
      </c>
      <c r="R23">
        <f>IFERROR(IFERROR(VLOOKUP($A23,'K-NETT'!$A$1:$AF$37898,16,FALSE),VLOOKUP($A23,'K-Wallet'!$A$1:$M$5000,0,FALSE)),"NOT VALID")</f>
        <v>50000</v>
      </c>
      <c r="S23">
        <f>IFERROR(IFERROR(VLOOKUP($A23,'K-NETT'!$A$1:$AF$37898,17,FALSE),VLOOKUP($A23,'K-Wallet'!$A$1:$M$5000,0,FALSE)),"NOT VALID")</f>
        <v>6650</v>
      </c>
      <c r="T23">
        <f>IFERROR(IFERROR(VLOOKUP($A23,'K-NETT'!$A$1:$AF$37898,18,FALSE),VLOOKUP($A23,'K-Wallet'!$A$1:$M$5000,0,FALSE)),"NOT VALID")</f>
        <v>0</v>
      </c>
      <c r="U23">
        <f>IFERROR(IFERROR(VLOOKUP($A23,'K-NETT'!$A$1:$AF$37898,19,FALSE),VLOOKUP($A23,'K-Wallet'!$A$1:$M$5000,0,FALSE)),"NOT VALID")</f>
        <v>0</v>
      </c>
      <c r="V23">
        <f>IFERROR(IFERROR(VLOOKUP($A23,'K-NETT'!$A$1:$AF$37898,20,FALSE),VLOOKUP($A23,'K-Wallet'!$A$1:$M$5000,0,FALSE)),"NOT VALID")</f>
        <v>0</v>
      </c>
      <c r="W23">
        <f>IFERROR(IFERROR(VLOOKUP($A23,'K-NETT'!$A$1:$AF$37898,22,FALSE),VLOOKUP($A23,'K-Wallet'!$A$1:$M$5000,0,FALSE)),"NOT VALID")</f>
        <v>0</v>
      </c>
      <c r="X23">
        <f>IFERROR(IFERROR(VLOOKUP($A23,'K-NETT'!$A$1:$AF$37898,23,FALSE),VLOOKUP($A23,'K-Wallet'!$A$1:$M$5000,0,FALSE)),"NOT VALID")</f>
        <v>0</v>
      </c>
      <c r="Y23">
        <f>IFERROR(IFERROR(VLOOKUP($A23,'K-NETT'!$A$1:$AF$37898,26,FALSE),VLOOKUP($A23,'K-Wallet'!$A$1:$M$5000,0,FALSE)),"NOT VALID")</f>
        <v>56650</v>
      </c>
      <c r="Z23">
        <f>IFERROR(IFERROR(VLOOKUP($A23,'K-NETT'!$A$1:$AF$37898,30,FALSE),VLOOKUP($A23,'K-Wallet'!$A$1:$M$5000,11,FALSE)),"NOT VALID")</f>
        <v>0</v>
      </c>
      <c r="AA23" s="31">
        <f t="shared" si="1"/>
        <v>0</v>
      </c>
    </row>
    <row r="24" spans="1:27" x14ac:dyDescent="0.25">
      <c r="A24" t="str">
        <f t="shared" si="0"/>
        <v>1503620808</v>
      </c>
      <c r="B24">
        <v>15</v>
      </c>
      <c r="C24">
        <v>1503620808</v>
      </c>
      <c r="D24" t="s">
        <v>42</v>
      </c>
      <c r="E24" t="s">
        <v>43</v>
      </c>
      <c r="F24">
        <v>636650</v>
      </c>
      <c r="G24" s="2">
        <v>44111</v>
      </c>
      <c r="H24" s="3">
        <v>0.2635763888888889</v>
      </c>
      <c r="I24" t="s">
        <v>44</v>
      </c>
      <c r="J24">
        <v>-81459750201</v>
      </c>
      <c r="K24" s="4" t="s">
        <v>101</v>
      </c>
      <c r="N24" t="str">
        <f>IFERROR(IFERROR(VLOOKUP($A24,'K-NETT'!$A$1:$AF$37898,1,FALSE),VLOOKUP($A24,'K-Wallet'!$A$1:$M$5000,1,FALSE)),"NOT VALID")</f>
        <v>1503620808</v>
      </c>
      <c r="O24" t="str">
        <f>IFERROR(IFERROR(VLOOKUP($A24,'K-NETT'!$A$1:$AF$37898,11,FALSE),VLOOKUP($A24,'K-Wallet'!$A$1:$M$5000,0,FALSE)),"NOT VALID")</f>
        <v>CNE2010004361</v>
      </c>
      <c r="P24" t="str">
        <f>IFERROR(IFERROR(VLOOKUP($A24,'K-NETT'!$A$1:$AF$37898,14,FALSE),VLOOKUP($A24,'K-Wallet'!$A$1:$M$5000,8,FALSE)),"NOT VALID")</f>
        <v>IDJTAYA00166</v>
      </c>
      <c r="Q24" t="str">
        <f>IFERROR(IFERROR(VLOOKUP($A24,'K-NETT'!$A$1:$AF$37898,15,FALSE),VLOOKUP($A24,'K-Wallet'!$A$1:$M$5000,9,FALSE)),"NOT VALID")</f>
        <v>FERA HANDIANI</v>
      </c>
      <c r="R24">
        <f>IFERROR(IFERROR(VLOOKUP($A24,'K-NETT'!$A$1:$AF$37898,16,FALSE),VLOOKUP($A24,'K-Wallet'!$A$1:$M$5000,0,FALSE)),"NOT VALID")</f>
        <v>620000</v>
      </c>
      <c r="S24">
        <f>IFERROR(IFERROR(VLOOKUP($A24,'K-NETT'!$A$1:$AF$37898,17,FALSE),VLOOKUP($A24,'K-Wallet'!$A$1:$M$5000,0,FALSE)),"NOT VALID")</f>
        <v>6650</v>
      </c>
      <c r="T24">
        <f>IFERROR(IFERROR(VLOOKUP($A24,'K-NETT'!$A$1:$AF$37898,18,FALSE),VLOOKUP($A24,'K-Wallet'!$A$1:$M$5000,0,FALSE)),"NOT VALID")</f>
        <v>10000</v>
      </c>
      <c r="U24">
        <f>IFERROR(IFERROR(VLOOKUP($A24,'K-NETT'!$A$1:$AF$37898,19,FALSE),VLOOKUP($A24,'K-Wallet'!$A$1:$M$5000,0,FALSE)),"NOT VALID")</f>
        <v>0</v>
      </c>
      <c r="V24">
        <f>IFERROR(IFERROR(VLOOKUP($A24,'K-NETT'!$A$1:$AF$37898,20,FALSE),VLOOKUP($A24,'K-Wallet'!$A$1:$M$5000,0,FALSE)),"NOT VALID")</f>
        <v>0</v>
      </c>
      <c r="W24">
        <f>IFERROR(IFERROR(VLOOKUP($A24,'K-NETT'!$A$1:$AF$37898,22,FALSE),VLOOKUP($A24,'K-Wallet'!$A$1:$M$5000,0,FALSE)),"NOT VALID")</f>
        <v>0</v>
      </c>
      <c r="X24">
        <f>IFERROR(IFERROR(VLOOKUP($A24,'K-NETT'!$A$1:$AF$37898,23,FALSE),VLOOKUP($A24,'K-Wallet'!$A$1:$M$5000,0,FALSE)),"NOT VALID")</f>
        <v>0</v>
      </c>
      <c r="Y24">
        <f>IFERROR(IFERROR(VLOOKUP($A24,'K-NETT'!$A$1:$AF$37898,26,FALSE),VLOOKUP($A24,'K-Wallet'!$A$1:$M$5000,0,FALSE)),"NOT VALID")</f>
        <v>636650</v>
      </c>
      <c r="Z24">
        <f>IFERROR(IFERROR(VLOOKUP($A24,'K-NETT'!$A$1:$AF$37898,30,FALSE),VLOOKUP($A24,'K-Wallet'!$A$1:$M$5000,11,FALSE)),"NOT VALID")</f>
        <v>0</v>
      </c>
      <c r="AA24" s="31">
        <f t="shared" si="1"/>
        <v>0</v>
      </c>
    </row>
    <row r="25" spans="1:27" x14ac:dyDescent="0.25">
      <c r="A25" t="str">
        <f t="shared" si="0"/>
        <v>1896620871</v>
      </c>
      <c r="B25">
        <v>16</v>
      </c>
      <c r="C25">
        <v>1896620871</v>
      </c>
      <c r="D25" t="s">
        <v>42</v>
      </c>
      <c r="E25" t="s">
        <v>43</v>
      </c>
      <c r="F25">
        <v>490650</v>
      </c>
      <c r="G25" s="2">
        <v>44111</v>
      </c>
      <c r="H25" s="3">
        <v>0.26978009259259256</v>
      </c>
      <c r="I25" t="s">
        <v>44</v>
      </c>
      <c r="J25">
        <v>-81460417001</v>
      </c>
      <c r="K25" s="4" t="s">
        <v>101</v>
      </c>
      <c r="N25" t="str">
        <f>IFERROR(IFERROR(VLOOKUP($A25,'K-NETT'!$A$1:$AF$37898,1,FALSE),VLOOKUP($A25,'K-Wallet'!$A$1:$M$5000,1,FALSE)),"NOT VALID")</f>
        <v>1896620871</v>
      </c>
      <c r="O25" t="str">
        <f>IFERROR(IFERROR(VLOOKUP($A25,'K-NETT'!$A$1:$AF$37898,11,FALSE),VLOOKUP($A25,'K-Wallet'!$A$1:$M$5000,0,FALSE)),"NOT VALID")</f>
        <v>CNE2010004365</v>
      </c>
      <c r="P25" t="str">
        <f>IFERROR(IFERROR(VLOOKUP($A25,'K-NETT'!$A$1:$AF$37898,14,FALSE),VLOOKUP($A25,'K-Wallet'!$A$1:$M$5000,8,FALSE)),"NOT VALID")</f>
        <v>IDJHARA14303</v>
      </c>
      <c r="Q25" t="str">
        <f>IFERROR(IFERROR(VLOOKUP($A25,'K-NETT'!$A$1:$AF$37898,15,FALSE),VLOOKUP($A25,'K-Wallet'!$A$1:$M$5000,9,FALSE)),"NOT VALID")</f>
        <v>ANITA NUR CHOLIFAH</v>
      </c>
      <c r="R25">
        <f>IFERROR(IFERROR(VLOOKUP($A25,'K-NETT'!$A$1:$AF$37898,16,FALSE),VLOOKUP($A25,'K-Wallet'!$A$1:$M$5000,0,FALSE)),"NOT VALID")</f>
        <v>474000</v>
      </c>
      <c r="S25">
        <f>IFERROR(IFERROR(VLOOKUP($A25,'K-NETT'!$A$1:$AF$37898,17,FALSE),VLOOKUP($A25,'K-Wallet'!$A$1:$M$5000,0,FALSE)),"NOT VALID")</f>
        <v>6650</v>
      </c>
      <c r="T25">
        <f>IFERROR(IFERROR(VLOOKUP($A25,'K-NETT'!$A$1:$AF$37898,18,FALSE),VLOOKUP($A25,'K-Wallet'!$A$1:$M$5000,0,FALSE)),"NOT VALID")</f>
        <v>10000</v>
      </c>
      <c r="U25">
        <f>IFERROR(IFERROR(VLOOKUP($A25,'K-NETT'!$A$1:$AF$37898,19,FALSE),VLOOKUP($A25,'K-Wallet'!$A$1:$M$5000,0,FALSE)),"NOT VALID")</f>
        <v>0</v>
      </c>
      <c r="V25">
        <f>IFERROR(IFERROR(VLOOKUP($A25,'K-NETT'!$A$1:$AF$37898,20,FALSE),VLOOKUP($A25,'K-Wallet'!$A$1:$M$5000,0,FALSE)),"NOT VALID")</f>
        <v>0</v>
      </c>
      <c r="W25">
        <f>IFERROR(IFERROR(VLOOKUP($A25,'K-NETT'!$A$1:$AF$37898,22,FALSE),VLOOKUP($A25,'K-Wallet'!$A$1:$M$5000,0,FALSE)),"NOT VALID")</f>
        <v>0</v>
      </c>
      <c r="X25">
        <f>IFERROR(IFERROR(VLOOKUP($A25,'K-NETT'!$A$1:$AF$37898,23,FALSE),VLOOKUP($A25,'K-Wallet'!$A$1:$M$5000,0,FALSE)),"NOT VALID")</f>
        <v>0</v>
      </c>
      <c r="Y25">
        <f>IFERROR(IFERROR(VLOOKUP($A25,'K-NETT'!$A$1:$AF$37898,26,FALSE),VLOOKUP($A25,'K-Wallet'!$A$1:$M$5000,0,FALSE)),"NOT VALID")</f>
        <v>490650</v>
      </c>
      <c r="Z25">
        <f>IFERROR(IFERROR(VLOOKUP($A25,'K-NETT'!$A$1:$AF$37898,30,FALSE),VLOOKUP($A25,'K-Wallet'!$A$1:$M$5000,11,FALSE)),"NOT VALID")</f>
        <v>0</v>
      </c>
      <c r="AA25" s="31">
        <f t="shared" si="1"/>
        <v>0</v>
      </c>
    </row>
    <row r="26" spans="1:27" x14ac:dyDescent="0.25">
      <c r="A26" t="str">
        <f t="shared" si="0"/>
        <v>1593920620</v>
      </c>
      <c r="B26">
        <v>17</v>
      </c>
      <c r="C26">
        <v>1593920620</v>
      </c>
      <c r="D26" t="s">
        <v>42</v>
      </c>
      <c r="E26" t="s">
        <v>43</v>
      </c>
      <c r="F26">
        <v>56650</v>
      </c>
      <c r="G26" s="2">
        <v>44111</v>
      </c>
      <c r="H26" s="3">
        <v>0.30024305555555558</v>
      </c>
      <c r="I26" t="s">
        <v>44</v>
      </c>
      <c r="J26">
        <v>-81465420401</v>
      </c>
      <c r="K26" s="4" t="s">
        <v>101</v>
      </c>
      <c r="N26" t="str">
        <f>IFERROR(IFERROR(VLOOKUP($A26,'K-NETT'!$A$1:$AF$37898,1,FALSE),VLOOKUP($A26,'K-Wallet'!$A$1:$M$5000,1,FALSE)),"NOT VALID")</f>
        <v>1593920620</v>
      </c>
      <c r="O26" t="str">
        <f>IFERROR(IFERROR(VLOOKUP($A26,'K-NETT'!$A$1:$AF$37898,11,FALSE),VLOOKUP($A26,'K-Wallet'!$A$1:$M$5000,0,FALSE)),"NOT VALID")</f>
        <v>MME2010004368</v>
      </c>
      <c r="P26" t="str">
        <f>IFERROR(IFERROR(VLOOKUP($A26,'K-NETT'!$A$1:$AF$37898,14,FALSE),VLOOKUP($A26,'K-Wallet'!$A$1:$M$5000,8,FALSE)),"NOT VALID")</f>
        <v>IDSABRA08017</v>
      </c>
      <c r="Q26" t="str">
        <f>IFERROR(IFERROR(VLOOKUP($A26,'K-NETT'!$A$1:$AF$37898,15,FALSE),VLOOKUP($A26,'K-Wallet'!$A$1:$M$5000,9,FALSE)),"NOT VALID")</f>
        <v>DARMINAH</v>
      </c>
      <c r="R26">
        <f>IFERROR(IFERROR(VLOOKUP($A26,'K-NETT'!$A$1:$AF$37898,16,FALSE),VLOOKUP($A26,'K-Wallet'!$A$1:$M$5000,0,FALSE)),"NOT VALID")</f>
        <v>50000</v>
      </c>
      <c r="S26">
        <f>IFERROR(IFERROR(VLOOKUP($A26,'K-NETT'!$A$1:$AF$37898,17,FALSE),VLOOKUP($A26,'K-Wallet'!$A$1:$M$5000,0,FALSE)),"NOT VALID")</f>
        <v>6650</v>
      </c>
      <c r="T26">
        <f>IFERROR(IFERROR(VLOOKUP($A26,'K-NETT'!$A$1:$AF$37898,18,FALSE),VLOOKUP($A26,'K-Wallet'!$A$1:$M$5000,0,FALSE)),"NOT VALID")</f>
        <v>0</v>
      </c>
      <c r="U26">
        <f>IFERROR(IFERROR(VLOOKUP($A26,'K-NETT'!$A$1:$AF$37898,19,FALSE),VLOOKUP($A26,'K-Wallet'!$A$1:$M$5000,0,FALSE)),"NOT VALID")</f>
        <v>0</v>
      </c>
      <c r="V26">
        <f>IFERROR(IFERROR(VLOOKUP($A26,'K-NETT'!$A$1:$AF$37898,20,FALSE),VLOOKUP($A26,'K-Wallet'!$A$1:$M$5000,0,FALSE)),"NOT VALID")</f>
        <v>0</v>
      </c>
      <c r="W26">
        <f>IFERROR(IFERROR(VLOOKUP($A26,'K-NETT'!$A$1:$AF$37898,22,FALSE),VLOOKUP($A26,'K-Wallet'!$A$1:$M$5000,0,FALSE)),"NOT VALID")</f>
        <v>0</v>
      </c>
      <c r="X26">
        <f>IFERROR(IFERROR(VLOOKUP($A26,'K-NETT'!$A$1:$AF$37898,23,FALSE),VLOOKUP($A26,'K-Wallet'!$A$1:$M$5000,0,FALSE)),"NOT VALID")</f>
        <v>0</v>
      </c>
      <c r="Y26">
        <f>IFERROR(IFERROR(VLOOKUP($A26,'K-NETT'!$A$1:$AF$37898,26,FALSE),VLOOKUP($A26,'K-Wallet'!$A$1:$M$5000,0,FALSE)),"NOT VALID")</f>
        <v>56650</v>
      </c>
      <c r="Z26">
        <f>IFERROR(IFERROR(VLOOKUP($A26,'K-NETT'!$A$1:$AF$37898,30,FALSE),VLOOKUP($A26,'K-Wallet'!$A$1:$M$5000,11,FALSE)),"NOT VALID")</f>
        <v>0</v>
      </c>
      <c r="AA26" s="31">
        <f t="shared" si="1"/>
        <v>0</v>
      </c>
    </row>
    <row r="27" spans="1:27" x14ac:dyDescent="0.25">
      <c r="A27" t="str">
        <f t="shared" si="0"/>
        <v>1762030635</v>
      </c>
      <c r="B27">
        <v>18</v>
      </c>
      <c r="C27">
        <v>1762030635</v>
      </c>
      <c r="D27" t="s">
        <v>42</v>
      </c>
      <c r="E27" t="s">
        <v>43</v>
      </c>
      <c r="F27">
        <v>56650</v>
      </c>
      <c r="G27" s="2">
        <v>44111</v>
      </c>
      <c r="H27" s="3">
        <v>0.31015046296296295</v>
      </c>
      <c r="I27" t="s">
        <v>44</v>
      </c>
      <c r="J27">
        <v>-81467466701</v>
      </c>
      <c r="K27" s="4" t="s">
        <v>101</v>
      </c>
      <c r="N27" t="str">
        <f>IFERROR(IFERROR(VLOOKUP($A27,'K-NETT'!$A$1:$AF$37898,1,FALSE),VLOOKUP($A27,'K-Wallet'!$A$1:$M$5000,1,FALSE)),"NOT VALID")</f>
        <v>1762030635</v>
      </c>
      <c r="O27" t="str">
        <f>IFERROR(IFERROR(VLOOKUP($A27,'K-NETT'!$A$1:$AF$37898,11,FALSE),VLOOKUP($A27,'K-Wallet'!$A$1:$M$5000,0,FALSE)),"NOT VALID")</f>
        <v>MME2010004369</v>
      </c>
      <c r="P27" t="str">
        <f>IFERROR(IFERROR(VLOOKUP($A27,'K-NETT'!$A$1:$AF$37898,14,FALSE),VLOOKUP($A27,'K-Wallet'!$A$1:$M$5000,8,FALSE)),"NOT VALID")</f>
        <v>IDSABRA08018</v>
      </c>
      <c r="Q27" t="str">
        <f>IFERROR(IFERROR(VLOOKUP($A27,'K-NETT'!$A$1:$AF$37898,15,FALSE),VLOOKUP($A27,'K-Wallet'!$A$1:$M$5000,9,FALSE)),"NOT VALID")</f>
        <v>RITA KURYANA</v>
      </c>
      <c r="R27">
        <f>IFERROR(IFERROR(VLOOKUP($A27,'K-NETT'!$A$1:$AF$37898,16,FALSE),VLOOKUP($A27,'K-Wallet'!$A$1:$M$5000,0,FALSE)),"NOT VALID")</f>
        <v>50000</v>
      </c>
      <c r="S27">
        <f>IFERROR(IFERROR(VLOOKUP($A27,'K-NETT'!$A$1:$AF$37898,17,FALSE),VLOOKUP($A27,'K-Wallet'!$A$1:$M$5000,0,FALSE)),"NOT VALID")</f>
        <v>6650</v>
      </c>
      <c r="T27">
        <f>IFERROR(IFERROR(VLOOKUP($A27,'K-NETT'!$A$1:$AF$37898,18,FALSE),VLOOKUP($A27,'K-Wallet'!$A$1:$M$5000,0,FALSE)),"NOT VALID")</f>
        <v>0</v>
      </c>
      <c r="U27">
        <f>IFERROR(IFERROR(VLOOKUP($A27,'K-NETT'!$A$1:$AF$37898,19,FALSE),VLOOKUP($A27,'K-Wallet'!$A$1:$M$5000,0,FALSE)),"NOT VALID")</f>
        <v>0</v>
      </c>
      <c r="V27">
        <f>IFERROR(IFERROR(VLOOKUP($A27,'K-NETT'!$A$1:$AF$37898,20,FALSE),VLOOKUP($A27,'K-Wallet'!$A$1:$M$5000,0,FALSE)),"NOT VALID")</f>
        <v>0</v>
      </c>
      <c r="W27">
        <f>IFERROR(IFERROR(VLOOKUP($A27,'K-NETT'!$A$1:$AF$37898,22,FALSE),VLOOKUP($A27,'K-Wallet'!$A$1:$M$5000,0,FALSE)),"NOT VALID")</f>
        <v>0</v>
      </c>
      <c r="X27">
        <f>IFERROR(IFERROR(VLOOKUP($A27,'K-NETT'!$A$1:$AF$37898,23,FALSE),VLOOKUP($A27,'K-Wallet'!$A$1:$M$5000,0,FALSE)),"NOT VALID")</f>
        <v>0</v>
      </c>
      <c r="Y27">
        <f>IFERROR(IFERROR(VLOOKUP($A27,'K-NETT'!$A$1:$AF$37898,26,FALSE),VLOOKUP($A27,'K-Wallet'!$A$1:$M$5000,0,FALSE)),"NOT VALID")</f>
        <v>56650</v>
      </c>
      <c r="Z27">
        <f>IFERROR(IFERROR(VLOOKUP($A27,'K-NETT'!$A$1:$AF$37898,30,FALSE),VLOOKUP($A27,'K-Wallet'!$A$1:$M$5000,11,FALSE)),"NOT VALID")</f>
        <v>0</v>
      </c>
      <c r="AA27" s="31">
        <f t="shared" si="1"/>
        <v>0</v>
      </c>
    </row>
    <row r="28" spans="1:27" x14ac:dyDescent="0.25">
      <c r="A28" t="str">
        <f t="shared" si="0"/>
        <v>1636030630</v>
      </c>
      <c r="B28">
        <v>19</v>
      </c>
      <c r="C28">
        <v>1636030630</v>
      </c>
      <c r="D28" t="s">
        <v>42</v>
      </c>
      <c r="E28" t="s">
        <v>43</v>
      </c>
      <c r="F28">
        <v>1246650</v>
      </c>
      <c r="G28" s="2">
        <v>44111</v>
      </c>
      <c r="H28" s="3">
        <v>0.31377314814814816</v>
      </c>
      <c r="I28" t="s">
        <v>44</v>
      </c>
      <c r="J28">
        <v>-81468199101</v>
      </c>
      <c r="K28" s="4" t="s">
        <v>101</v>
      </c>
      <c r="N28" t="str">
        <f>IFERROR(IFERROR(VLOOKUP($A28,'K-NETT'!$A$1:$AF$37898,1,FALSE),VLOOKUP($A28,'K-Wallet'!$A$1:$M$5000,1,FALSE)),"NOT VALID")</f>
        <v>1636030630</v>
      </c>
      <c r="O28" t="str">
        <f>IFERROR(IFERROR(VLOOKUP($A28,'K-NETT'!$A$1:$AF$37898,11,FALSE),VLOOKUP($A28,'K-Wallet'!$A$1:$M$5000,0,FALSE)),"NOT VALID")</f>
        <v>CNE2010004375</v>
      </c>
      <c r="P28" t="str">
        <f>IFERROR(IFERROR(VLOOKUP($A28,'K-NETT'!$A$1:$AF$37898,14,FALSE),VLOOKUP($A28,'K-Wallet'!$A$1:$M$5000,8,FALSE)),"NOT VALID")</f>
        <v>IDJTADA10337</v>
      </c>
      <c r="Q28" t="str">
        <f>IFERROR(IFERROR(VLOOKUP($A28,'K-NETT'!$A$1:$AF$37898,15,FALSE),VLOOKUP($A28,'K-Wallet'!$A$1:$M$5000,9,FALSE)),"NOT VALID")</f>
        <v>RAMALA WATI SIMANGUNSONG</v>
      </c>
      <c r="R28">
        <f>IFERROR(IFERROR(VLOOKUP($A28,'K-NETT'!$A$1:$AF$37898,16,FALSE),VLOOKUP($A28,'K-Wallet'!$A$1:$M$5000,0,FALSE)),"NOT VALID")</f>
        <v>1220000</v>
      </c>
      <c r="S28">
        <f>IFERROR(IFERROR(VLOOKUP($A28,'K-NETT'!$A$1:$AF$37898,17,FALSE),VLOOKUP($A28,'K-Wallet'!$A$1:$M$5000,0,FALSE)),"NOT VALID")</f>
        <v>6650</v>
      </c>
      <c r="T28">
        <f>IFERROR(IFERROR(VLOOKUP($A28,'K-NETT'!$A$1:$AF$37898,18,FALSE),VLOOKUP($A28,'K-Wallet'!$A$1:$M$5000,0,FALSE)),"NOT VALID")</f>
        <v>20000</v>
      </c>
      <c r="U28">
        <f>IFERROR(IFERROR(VLOOKUP($A28,'K-NETT'!$A$1:$AF$37898,19,FALSE),VLOOKUP($A28,'K-Wallet'!$A$1:$M$5000,0,FALSE)),"NOT VALID")</f>
        <v>0</v>
      </c>
      <c r="V28">
        <f>IFERROR(IFERROR(VLOOKUP($A28,'K-NETT'!$A$1:$AF$37898,20,FALSE),VLOOKUP($A28,'K-Wallet'!$A$1:$M$5000,0,FALSE)),"NOT VALID")</f>
        <v>0</v>
      </c>
      <c r="W28">
        <f>IFERROR(IFERROR(VLOOKUP($A28,'K-NETT'!$A$1:$AF$37898,22,FALSE),VLOOKUP($A28,'K-Wallet'!$A$1:$M$5000,0,FALSE)),"NOT VALID")</f>
        <v>0</v>
      </c>
      <c r="X28">
        <f>IFERROR(IFERROR(VLOOKUP($A28,'K-NETT'!$A$1:$AF$37898,23,FALSE),VLOOKUP($A28,'K-Wallet'!$A$1:$M$5000,0,FALSE)),"NOT VALID")</f>
        <v>0</v>
      </c>
      <c r="Y28">
        <f>IFERROR(IFERROR(VLOOKUP($A28,'K-NETT'!$A$1:$AF$37898,26,FALSE),VLOOKUP($A28,'K-Wallet'!$A$1:$M$5000,0,FALSE)),"NOT VALID")</f>
        <v>1246650</v>
      </c>
      <c r="Z28">
        <f>IFERROR(IFERROR(VLOOKUP($A28,'K-NETT'!$A$1:$AF$37898,30,FALSE),VLOOKUP($A28,'K-Wallet'!$A$1:$M$5000,11,FALSE)),"NOT VALID")</f>
        <v>0</v>
      </c>
      <c r="AA28" s="31">
        <f t="shared" si="1"/>
        <v>0</v>
      </c>
    </row>
    <row r="29" spans="1:27" x14ac:dyDescent="0.25">
      <c r="A29" t="str">
        <f t="shared" si="0"/>
        <v>152796397</v>
      </c>
      <c r="B29">
        <v>20</v>
      </c>
      <c r="C29">
        <v>152796397</v>
      </c>
      <c r="D29" t="s">
        <v>987</v>
      </c>
      <c r="E29" t="s">
        <v>43</v>
      </c>
      <c r="F29">
        <v>950000</v>
      </c>
      <c r="G29" s="2">
        <v>44111</v>
      </c>
      <c r="H29" s="3">
        <v>0.32973379629629629</v>
      </c>
      <c r="I29" t="s">
        <v>44</v>
      </c>
      <c r="J29">
        <v>-81471921501</v>
      </c>
      <c r="K29" s="4" t="s">
        <v>101</v>
      </c>
      <c r="N29" t="str">
        <f>IFERROR(IFERROR(VLOOKUP($A29,'K-NETT'!$A$1:$AF$37898,1,FALSE),VLOOKUP($A29,'K-Wallet'!$A$1:$M$5000,1,FALSE)),"NOT VALID")</f>
        <v>152796397</v>
      </c>
      <c r="O29" t="str">
        <f>IFERROR(IFERROR(VLOOKUP($A29,'K-NETT'!$A$1:$AF$37898,11,FALSE),VLOOKUP($A29,'K-Wallet'!$A$1:$M$5000,0,FALSE)),"NOT VALID")</f>
        <v>NOT VALID</v>
      </c>
      <c r="P29" t="str">
        <f>IFERROR(IFERROR(VLOOKUP($A29,'K-NETT'!$A$1:$AF$37898,14,FALSE),VLOOKUP($A29,'K-Wallet'!$A$1:$M$5000,8,FALSE)),"NOT VALID")</f>
        <v>IDSPAAA96351</v>
      </c>
      <c r="Q29" t="str">
        <f>IFERROR(IFERROR(VLOOKUP($A29,'K-NETT'!$A$1:$AF$37898,15,FALSE),VLOOKUP($A29,'K-Wallet'!$A$1:$M$5000,9,FALSE)),"NOT VALID")</f>
        <v>DONNYSTEVENMASSIE</v>
      </c>
      <c r="R29" t="str">
        <f>IFERROR(IFERROR(VLOOKUP($A29,'K-NETT'!$A$1:$AF$37898,16,FALSE),VLOOKUP($A29,'K-Wallet'!$A$1:$M$5000,0,FALSE)),"NOT VALID")</f>
        <v>NOT VALID</v>
      </c>
      <c r="S29" t="str">
        <f>IFERROR(IFERROR(VLOOKUP($A29,'K-NETT'!$A$1:$AF$37898,17,FALSE),VLOOKUP($A29,'K-Wallet'!$A$1:$M$5000,0,FALSE)),"NOT VALID")</f>
        <v>NOT VALID</v>
      </c>
      <c r="T29" t="str">
        <f>IFERROR(IFERROR(VLOOKUP($A29,'K-NETT'!$A$1:$AF$37898,18,FALSE),VLOOKUP($A29,'K-Wallet'!$A$1:$M$5000,0,FALSE)),"NOT VALID")</f>
        <v>NOT VALID</v>
      </c>
      <c r="U29" t="str">
        <f>IFERROR(IFERROR(VLOOKUP($A29,'K-NETT'!$A$1:$AF$37898,19,FALSE),VLOOKUP($A29,'K-Wallet'!$A$1:$M$5000,0,FALSE)),"NOT VALID")</f>
        <v>NOT VALID</v>
      </c>
      <c r="V29" t="str">
        <f>IFERROR(IFERROR(VLOOKUP($A29,'K-NETT'!$A$1:$AF$37898,20,FALSE),VLOOKUP($A29,'K-Wallet'!$A$1:$M$5000,0,FALSE)),"NOT VALID")</f>
        <v>NOT VALID</v>
      </c>
      <c r="W29" t="str">
        <f>IFERROR(IFERROR(VLOOKUP($A29,'K-NETT'!$A$1:$AF$37898,22,FALSE),VLOOKUP($A29,'K-Wallet'!$A$1:$M$5000,0,FALSE)),"NOT VALID")</f>
        <v>NOT VALID</v>
      </c>
      <c r="X29" t="str">
        <f>IFERROR(IFERROR(VLOOKUP($A29,'K-NETT'!$A$1:$AF$37898,23,FALSE),VLOOKUP($A29,'K-Wallet'!$A$1:$M$5000,0,FALSE)),"NOT VALID")</f>
        <v>NOT VALID</v>
      </c>
      <c r="Y29" t="str">
        <f>IFERROR(IFERROR(VLOOKUP($A29,'K-NETT'!$A$1:$AF$37898,26,FALSE),VLOOKUP($A29,'K-Wallet'!$A$1:$M$5000,0,FALSE)),"NOT VALID")</f>
        <v>NOT VALID</v>
      </c>
      <c r="Z29" t="str">
        <f>IFERROR(IFERROR(VLOOKUP($A29,'K-NETT'!$A$1:$AF$37898,30,FALSE),VLOOKUP($A29,'K-Wallet'!$A$1:$M$5000,11,FALSE)),"NOT VALID")</f>
        <v xml:space="preserve"> TOP UP K-WALLET</v>
      </c>
      <c r="AA29" s="31" t="e">
        <f t="shared" si="1"/>
        <v>#VALUE!</v>
      </c>
    </row>
    <row r="30" spans="1:27" x14ac:dyDescent="0.25">
      <c r="A30" t="str">
        <f t="shared" si="0"/>
        <v>1636620048</v>
      </c>
      <c r="B30">
        <v>21</v>
      </c>
      <c r="C30">
        <v>1636620048</v>
      </c>
      <c r="D30" t="s">
        <v>42</v>
      </c>
      <c r="E30" t="s">
        <v>43</v>
      </c>
      <c r="F30">
        <v>1644650</v>
      </c>
      <c r="G30" s="2">
        <v>44111</v>
      </c>
      <c r="H30" s="3">
        <v>0.33763888888888888</v>
      </c>
      <c r="I30" t="s">
        <v>17154</v>
      </c>
      <c r="J30">
        <v>-81473912401</v>
      </c>
      <c r="K30" s="4" t="s">
        <v>101</v>
      </c>
      <c r="N30" t="str">
        <f>IFERROR(IFERROR(VLOOKUP($A30,'K-NETT'!$A$1:$AF$37898,1,FALSE),VLOOKUP($A30,'K-Wallet'!$A$1:$M$5000,1,FALSE)),"NOT VALID")</f>
        <v>1636620048</v>
      </c>
      <c r="O30" t="str">
        <f>IFERROR(IFERROR(VLOOKUP($A30,'K-NETT'!$A$1:$AF$37898,11,FALSE),VLOOKUP($A30,'K-Wallet'!$A$1:$M$5000,0,FALSE)),"NOT VALID")</f>
        <v>CNE2010004384</v>
      </c>
      <c r="P30" t="str">
        <f>IFERROR(IFERROR(VLOOKUP($A30,'K-NETT'!$A$1:$AF$37898,14,FALSE),VLOOKUP($A30,'K-Wallet'!$A$1:$M$5000,8,FALSE)),"NOT VALID")</f>
        <v>IDSSID004982</v>
      </c>
      <c r="Q30" t="str">
        <f>IFERROR(IFERROR(VLOOKUP($A30,'K-NETT'!$A$1:$AF$37898,15,FALSE),VLOOKUP($A30,'K-Wallet'!$A$1:$M$5000,9,FALSE)),"NOT VALID")</f>
        <v>AKHMAD NUGRAHA</v>
      </c>
      <c r="R30">
        <f>IFERROR(IFERROR(VLOOKUP($A30,'K-NETT'!$A$1:$AF$37898,16,FALSE),VLOOKUP($A30,'K-Wallet'!$A$1:$M$5000,0,FALSE)),"NOT VALID")</f>
        <v>1580000</v>
      </c>
      <c r="S30">
        <f>IFERROR(IFERROR(VLOOKUP($A30,'K-NETT'!$A$1:$AF$37898,17,FALSE),VLOOKUP($A30,'K-Wallet'!$A$1:$M$5000,0,FALSE)),"NOT VALID")</f>
        <v>6650</v>
      </c>
      <c r="T30">
        <f>IFERROR(IFERROR(VLOOKUP($A30,'K-NETT'!$A$1:$AF$37898,18,FALSE),VLOOKUP($A30,'K-Wallet'!$A$1:$M$5000,0,FALSE)),"NOT VALID")</f>
        <v>58000</v>
      </c>
      <c r="U30">
        <f>IFERROR(IFERROR(VLOOKUP($A30,'K-NETT'!$A$1:$AF$37898,19,FALSE),VLOOKUP($A30,'K-Wallet'!$A$1:$M$5000,0,FALSE)),"NOT VALID")</f>
        <v>0</v>
      </c>
      <c r="V30">
        <f>IFERROR(IFERROR(VLOOKUP($A30,'K-NETT'!$A$1:$AF$37898,20,FALSE),VLOOKUP($A30,'K-Wallet'!$A$1:$M$5000,0,FALSE)),"NOT VALID")</f>
        <v>0</v>
      </c>
      <c r="W30">
        <f>IFERROR(IFERROR(VLOOKUP($A30,'K-NETT'!$A$1:$AF$37898,22,FALSE),VLOOKUP($A30,'K-Wallet'!$A$1:$M$5000,0,FALSE)),"NOT VALID")</f>
        <v>0</v>
      </c>
      <c r="X30">
        <f>IFERROR(IFERROR(VLOOKUP($A30,'K-NETT'!$A$1:$AF$37898,23,FALSE),VLOOKUP($A30,'K-Wallet'!$A$1:$M$5000,0,FALSE)),"NOT VALID")</f>
        <v>0</v>
      </c>
      <c r="Y30">
        <f>IFERROR(IFERROR(VLOOKUP($A30,'K-NETT'!$A$1:$AF$37898,26,FALSE),VLOOKUP($A30,'K-Wallet'!$A$1:$M$5000,0,FALSE)),"NOT VALID")</f>
        <v>1644650</v>
      </c>
      <c r="Z30">
        <f>IFERROR(IFERROR(VLOOKUP($A30,'K-NETT'!$A$1:$AF$37898,30,FALSE),VLOOKUP($A30,'K-Wallet'!$A$1:$M$5000,11,FALSE)),"NOT VALID")</f>
        <v>0</v>
      </c>
      <c r="AA30" s="31">
        <f t="shared" si="1"/>
        <v>0</v>
      </c>
    </row>
    <row r="31" spans="1:27" x14ac:dyDescent="0.25">
      <c r="A31" t="str">
        <f t="shared" si="0"/>
        <v>1233330908</v>
      </c>
      <c r="B31">
        <v>22</v>
      </c>
      <c r="C31">
        <v>1233330908</v>
      </c>
      <c r="D31" t="s">
        <v>42</v>
      </c>
      <c r="E31" t="s">
        <v>43</v>
      </c>
      <c r="F31">
        <v>849650</v>
      </c>
      <c r="G31" s="2">
        <v>44111</v>
      </c>
      <c r="H31" s="3">
        <v>0.34961805555555553</v>
      </c>
      <c r="I31" t="s">
        <v>44</v>
      </c>
      <c r="J31">
        <v>-81477322901</v>
      </c>
      <c r="K31" s="4" t="s">
        <v>101</v>
      </c>
      <c r="N31" t="str">
        <f>IFERROR(IFERROR(VLOOKUP($A31,'K-NETT'!$A$1:$AF$37898,1,FALSE),VLOOKUP($A31,'K-Wallet'!$A$1:$M$5000,1,FALSE)),"NOT VALID")</f>
        <v>1233330908</v>
      </c>
      <c r="O31" t="str">
        <f>IFERROR(IFERROR(VLOOKUP($A31,'K-NETT'!$A$1:$AF$37898,11,FALSE),VLOOKUP($A31,'K-Wallet'!$A$1:$M$5000,0,FALSE)),"NOT VALID")</f>
        <v>CNE2010004390</v>
      </c>
      <c r="P31" t="str">
        <f>IFERROR(IFERROR(VLOOKUP($A31,'K-NETT'!$A$1:$AF$37898,14,FALSE),VLOOKUP($A31,'K-Wallet'!$A$1:$M$5000,8,FALSE)),"NOT VALID")</f>
        <v>IDSPAAB43292</v>
      </c>
      <c r="Q31" t="str">
        <f>IFERROR(IFERROR(VLOOKUP($A31,'K-NETT'!$A$1:$AF$37898,15,FALSE),VLOOKUP($A31,'K-Wallet'!$A$1:$M$5000,9,FALSE)),"NOT VALID")</f>
        <v>RIRIN MARLINA</v>
      </c>
      <c r="R31">
        <f>IFERROR(IFERROR(VLOOKUP($A31,'K-NETT'!$A$1:$AF$37898,16,FALSE),VLOOKUP($A31,'K-Wallet'!$A$1:$M$5000,0,FALSE)),"NOT VALID")</f>
        <v>780000</v>
      </c>
      <c r="S31">
        <f>IFERROR(IFERROR(VLOOKUP($A31,'K-NETT'!$A$1:$AF$37898,17,FALSE),VLOOKUP($A31,'K-Wallet'!$A$1:$M$5000,0,FALSE)),"NOT VALID")</f>
        <v>6650</v>
      </c>
      <c r="T31">
        <f>IFERROR(IFERROR(VLOOKUP($A31,'K-NETT'!$A$1:$AF$37898,18,FALSE),VLOOKUP($A31,'K-Wallet'!$A$1:$M$5000,0,FALSE)),"NOT VALID")</f>
        <v>63000</v>
      </c>
      <c r="U31">
        <f>IFERROR(IFERROR(VLOOKUP($A31,'K-NETT'!$A$1:$AF$37898,19,FALSE),VLOOKUP($A31,'K-Wallet'!$A$1:$M$5000,0,FALSE)),"NOT VALID")</f>
        <v>0</v>
      </c>
      <c r="V31">
        <f>IFERROR(IFERROR(VLOOKUP($A31,'K-NETT'!$A$1:$AF$37898,20,FALSE),VLOOKUP($A31,'K-Wallet'!$A$1:$M$5000,0,FALSE)),"NOT VALID")</f>
        <v>0</v>
      </c>
      <c r="W31">
        <f>IFERROR(IFERROR(VLOOKUP($A31,'K-NETT'!$A$1:$AF$37898,22,FALSE),VLOOKUP($A31,'K-Wallet'!$A$1:$M$5000,0,FALSE)),"NOT VALID")</f>
        <v>0</v>
      </c>
      <c r="X31">
        <f>IFERROR(IFERROR(VLOOKUP($A31,'K-NETT'!$A$1:$AF$37898,23,FALSE),VLOOKUP($A31,'K-Wallet'!$A$1:$M$5000,0,FALSE)),"NOT VALID")</f>
        <v>0</v>
      </c>
      <c r="Y31">
        <f>IFERROR(IFERROR(VLOOKUP($A31,'K-NETT'!$A$1:$AF$37898,26,FALSE),VLOOKUP($A31,'K-Wallet'!$A$1:$M$5000,0,FALSE)),"NOT VALID")</f>
        <v>849650</v>
      </c>
      <c r="Z31">
        <f>IFERROR(IFERROR(VLOOKUP($A31,'K-NETT'!$A$1:$AF$37898,30,FALSE),VLOOKUP($A31,'K-Wallet'!$A$1:$M$5000,11,FALSE)),"NOT VALID")</f>
        <v>0</v>
      </c>
      <c r="AA31" s="31">
        <f t="shared" si="1"/>
        <v>0</v>
      </c>
    </row>
    <row r="32" spans="1:27" x14ac:dyDescent="0.25">
      <c r="A32" t="str">
        <f t="shared" si="0"/>
        <v>1547330714</v>
      </c>
      <c r="B32">
        <v>23</v>
      </c>
      <c r="C32">
        <v>1547330714</v>
      </c>
      <c r="D32" t="s">
        <v>42</v>
      </c>
      <c r="E32" t="s">
        <v>43</v>
      </c>
      <c r="F32">
        <v>56650</v>
      </c>
      <c r="G32" s="2">
        <v>44111</v>
      </c>
      <c r="H32" s="3">
        <v>0.35042824074074069</v>
      </c>
      <c r="I32" t="s">
        <v>44</v>
      </c>
      <c r="J32">
        <v>-81477613301</v>
      </c>
      <c r="K32" s="4" t="s">
        <v>101</v>
      </c>
      <c r="N32" t="str">
        <f>IFERROR(IFERROR(VLOOKUP($A32,'K-NETT'!$A$1:$AF$37898,1,FALSE),VLOOKUP($A32,'K-Wallet'!$A$1:$M$5000,1,FALSE)),"NOT VALID")</f>
        <v>1547330714</v>
      </c>
      <c r="O32" t="str">
        <f>IFERROR(IFERROR(VLOOKUP($A32,'K-NETT'!$A$1:$AF$37898,11,FALSE),VLOOKUP($A32,'K-Wallet'!$A$1:$M$5000,0,FALSE)),"NOT VALID")</f>
        <v>MME2010004391</v>
      </c>
      <c r="P32" t="str">
        <f>IFERROR(IFERROR(VLOOKUP($A32,'K-NETT'!$A$1:$AF$37898,14,FALSE),VLOOKUP($A32,'K-Wallet'!$A$1:$M$5000,8,FALSE)),"NOT VALID")</f>
        <v>IDSABRA08019</v>
      </c>
      <c r="Q32" t="str">
        <f>IFERROR(IFERROR(VLOOKUP($A32,'K-NETT'!$A$1:$AF$37898,15,FALSE),VLOOKUP($A32,'K-Wallet'!$A$1:$M$5000,9,FALSE)),"NOT VALID")</f>
        <v>HENDRI</v>
      </c>
      <c r="R32">
        <f>IFERROR(IFERROR(VLOOKUP($A32,'K-NETT'!$A$1:$AF$37898,16,FALSE),VLOOKUP($A32,'K-Wallet'!$A$1:$M$5000,0,FALSE)),"NOT VALID")</f>
        <v>50000</v>
      </c>
      <c r="S32">
        <f>IFERROR(IFERROR(VLOOKUP($A32,'K-NETT'!$A$1:$AF$37898,17,FALSE),VLOOKUP($A32,'K-Wallet'!$A$1:$M$5000,0,FALSE)),"NOT VALID")</f>
        <v>6650</v>
      </c>
      <c r="T32">
        <f>IFERROR(IFERROR(VLOOKUP($A32,'K-NETT'!$A$1:$AF$37898,18,FALSE),VLOOKUP($A32,'K-Wallet'!$A$1:$M$5000,0,FALSE)),"NOT VALID")</f>
        <v>0</v>
      </c>
      <c r="U32">
        <f>IFERROR(IFERROR(VLOOKUP($A32,'K-NETT'!$A$1:$AF$37898,19,FALSE),VLOOKUP($A32,'K-Wallet'!$A$1:$M$5000,0,FALSE)),"NOT VALID")</f>
        <v>0</v>
      </c>
      <c r="V32">
        <f>IFERROR(IFERROR(VLOOKUP($A32,'K-NETT'!$A$1:$AF$37898,20,FALSE),VLOOKUP($A32,'K-Wallet'!$A$1:$M$5000,0,FALSE)),"NOT VALID")</f>
        <v>0</v>
      </c>
      <c r="W32">
        <f>IFERROR(IFERROR(VLOOKUP($A32,'K-NETT'!$A$1:$AF$37898,22,FALSE),VLOOKUP($A32,'K-Wallet'!$A$1:$M$5000,0,FALSE)),"NOT VALID")</f>
        <v>0</v>
      </c>
      <c r="X32">
        <f>IFERROR(IFERROR(VLOOKUP($A32,'K-NETT'!$A$1:$AF$37898,23,FALSE),VLOOKUP($A32,'K-Wallet'!$A$1:$M$5000,0,FALSE)),"NOT VALID")</f>
        <v>0</v>
      </c>
      <c r="Y32">
        <f>IFERROR(IFERROR(VLOOKUP($A32,'K-NETT'!$A$1:$AF$37898,26,FALSE),VLOOKUP($A32,'K-Wallet'!$A$1:$M$5000,0,FALSE)),"NOT VALID")</f>
        <v>56650</v>
      </c>
      <c r="Z32">
        <f>IFERROR(IFERROR(VLOOKUP($A32,'K-NETT'!$A$1:$AF$37898,30,FALSE),VLOOKUP($A32,'K-Wallet'!$A$1:$M$5000,11,FALSE)),"NOT VALID")</f>
        <v>0</v>
      </c>
      <c r="AA32" s="31">
        <f t="shared" si="1"/>
        <v>0</v>
      </c>
    </row>
    <row r="33" spans="1:27" x14ac:dyDescent="0.25">
      <c r="A33" t="str">
        <f t="shared" si="0"/>
        <v>1419430402</v>
      </c>
      <c r="B33">
        <v>24</v>
      </c>
      <c r="C33">
        <v>1419430402</v>
      </c>
      <c r="D33" t="s">
        <v>42</v>
      </c>
      <c r="E33" t="s">
        <v>43</v>
      </c>
      <c r="F33">
        <v>996650</v>
      </c>
      <c r="G33" s="2">
        <v>44111</v>
      </c>
      <c r="H33" s="3">
        <v>0.36473379629629626</v>
      </c>
      <c r="I33" t="s">
        <v>44</v>
      </c>
      <c r="J33">
        <v>-81482171101</v>
      </c>
      <c r="K33" s="4" t="s">
        <v>101</v>
      </c>
      <c r="N33" t="str">
        <f>IFERROR(IFERROR(VLOOKUP($A33,'K-NETT'!$A$1:$AF$37898,1,FALSE),VLOOKUP($A33,'K-Wallet'!$A$1:$M$5000,1,FALSE)),"NOT VALID")</f>
        <v>1419430402</v>
      </c>
      <c r="O33" t="str">
        <f>IFERROR(IFERROR(VLOOKUP($A33,'K-NETT'!$A$1:$AF$37898,11,FALSE),VLOOKUP($A33,'K-Wallet'!$A$1:$M$5000,0,FALSE)),"NOT VALID")</f>
        <v>CNE2010004395</v>
      </c>
      <c r="P33" t="str">
        <f>IFERROR(IFERROR(VLOOKUP($A33,'K-NETT'!$A$1:$AF$37898,14,FALSE),VLOOKUP($A33,'K-Wallet'!$A$1:$M$5000,8,FALSE)),"NOT VALID")</f>
        <v>IDSHAKA00847</v>
      </c>
      <c r="Q33" t="str">
        <f>IFERROR(IFERROR(VLOOKUP($A33,'K-NETT'!$A$1:$AF$37898,15,FALSE),VLOOKUP($A33,'K-Wallet'!$A$1:$M$5000,9,FALSE)),"NOT VALID")</f>
        <v>VIVI ELVIRA.AMD.KEP</v>
      </c>
      <c r="R33">
        <f>IFERROR(IFERROR(VLOOKUP($A33,'K-NETT'!$A$1:$AF$37898,16,FALSE),VLOOKUP($A33,'K-Wallet'!$A$1:$M$5000,0,FALSE)),"NOT VALID")</f>
        <v>950000</v>
      </c>
      <c r="S33">
        <f>IFERROR(IFERROR(VLOOKUP($A33,'K-NETT'!$A$1:$AF$37898,17,FALSE),VLOOKUP($A33,'K-Wallet'!$A$1:$M$5000,0,FALSE)),"NOT VALID")</f>
        <v>6650</v>
      </c>
      <c r="T33">
        <f>IFERROR(IFERROR(VLOOKUP($A33,'K-NETT'!$A$1:$AF$37898,18,FALSE),VLOOKUP($A33,'K-Wallet'!$A$1:$M$5000,0,FALSE)),"NOT VALID")</f>
        <v>40000</v>
      </c>
      <c r="U33">
        <f>IFERROR(IFERROR(VLOOKUP($A33,'K-NETT'!$A$1:$AF$37898,19,FALSE),VLOOKUP($A33,'K-Wallet'!$A$1:$M$5000,0,FALSE)),"NOT VALID")</f>
        <v>0</v>
      </c>
      <c r="V33">
        <f>IFERROR(IFERROR(VLOOKUP($A33,'K-NETT'!$A$1:$AF$37898,20,FALSE),VLOOKUP($A33,'K-Wallet'!$A$1:$M$5000,0,FALSE)),"NOT VALID")</f>
        <v>0</v>
      </c>
      <c r="W33">
        <f>IFERROR(IFERROR(VLOOKUP($A33,'K-NETT'!$A$1:$AF$37898,22,FALSE),VLOOKUP($A33,'K-Wallet'!$A$1:$M$5000,0,FALSE)),"NOT VALID")</f>
        <v>0</v>
      </c>
      <c r="X33">
        <f>IFERROR(IFERROR(VLOOKUP($A33,'K-NETT'!$A$1:$AF$37898,23,FALSE),VLOOKUP($A33,'K-Wallet'!$A$1:$M$5000,0,FALSE)),"NOT VALID")</f>
        <v>0</v>
      </c>
      <c r="Y33">
        <f>IFERROR(IFERROR(VLOOKUP($A33,'K-NETT'!$A$1:$AF$37898,26,FALSE),VLOOKUP($A33,'K-Wallet'!$A$1:$M$5000,0,FALSE)),"NOT VALID")</f>
        <v>996650</v>
      </c>
      <c r="Z33">
        <f>IFERROR(IFERROR(VLOOKUP($A33,'K-NETT'!$A$1:$AF$37898,30,FALSE),VLOOKUP($A33,'K-Wallet'!$A$1:$M$5000,11,FALSE)),"NOT VALID")</f>
        <v>0</v>
      </c>
      <c r="AA33" s="31">
        <f t="shared" si="1"/>
        <v>0</v>
      </c>
    </row>
    <row r="34" spans="1:27" x14ac:dyDescent="0.25">
      <c r="A34" t="str">
        <f t="shared" si="0"/>
        <v>1157630524</v>
      </c>
      <c r="B34">
        <v>25</v>
      </c>
      <c r="C34">
        <v>1157630524</v>
      </c>
      <c r="D34" t="s">
        <v>42</v>
      </c>
      <c r="E34" t="s">
        <v>43</v>
      </c>
      <c r="F34">
        <v>56650</v>
      </c>
      <c r="G34" s="2">
        <v>44111</v>
      </c>
      <c r="H34" s="3">
        <v>0.3848611111111111</v>
      </c>
      <c r="I34" t="s">
        <v>17155</v>
      </c>
      <c r="J34">
        <v>-81489090101</v>
      </c>
      <c r="K34" s="4" t="s">
        <v>101</v>
      </c>
      <c r="N34" t="str">
        <f>IFERROR(IFERROR(VLOOKUP($A34,'K-NETT'!$A$1:$AF$37898,1,FALSE),VLOOKUP($A34,'K-Wallet'!$A$1:$M$5000,1,FALSE)),"NOT VALID")</f>
        <v>1157630524</v>
      </c>
      <c r="O34" t="str">
        <f>IFERROR(IFERROR(VLOOKUP($A34,'K-NETT'!$A$1:$AF$37898,11,FALSE),VLOOKUP($A34,'K-Wallet'!$A$1:$M$5000,0,FALSE)),"NOT VALID")</f>
        <v>MME2010004410</v>
      </c>
      <c r="P34" t="str">
        <f>IFERROR(IFERROR(VLOOKUP($A34,'K-NETT'!$A$1:$AF$37898,14,FALSE),VLOOKUP($A34,'K-Wallet'!$A$1:$M$5000,8,FALSE)),"NOT VALID")</f>
        <v>IDJHAHA06878</v>
      </c>
      <c r="Q34" t="str">
        <f>IFERROR(IFERROR(VLOOKUP($A34,'K-NETT'!$A$1:$AF$37898,15,FALSE),VLOOKUP($A34,'K-Wallet'!$A$1:$M$5000,9,FALSE)),"NOT VALID")</f>
        <v>KRISTY CANDRA CIPTO WIDODO</v>
      </c>
      <c r="R34">
        <f>IFERROR(IFERROR(VLOOKUP($A34,'K-NETT'!$A$1:$AF$37898,16,FALSE),VLOOKUP($A34,'K-Wallet'!$A$1:$M$5000,0,FALSE)),"NOT VALID")</f>
        <v>50000</v>
      </c>
      <c r="S34">
        <f>IFERROR(IFERROR(VLOOKUP($A34,'K-NETT'!$A$1:$AF$37898,17,FALSE),VLOOKUP($A34,'K-Wallet'!$A$1:$M$5000,0,FALSE)),"NOT VALID")</f>
        <v>6650</v>
      </c>
      <c r="T34">
        <f>IFERROR(IFERROR(VLOOKUP($A34,'K-NETT'!$A$1:$AF$37898,18,FALSE),VLOOKUP($A34,'K-Wallet'!$A$1:$M$5000,0,FALSE)),"NOT VALID")</f>
        <v>0</v>
      </c>
      <c r="U34">
        <f>IFERROR(IFERROR(VLOOKUP($A34,'K-NETT'!$A$1:$AF$37898,19,FALSE),VLOOKUP($A34,'K-Wallet'!$A$1:$M$5000,0,FALSE)),"NOT VALID")</f>
        <v>0</v>
      </c>
      <c r="V34">
        <f>IFERROR(IFERROR(VLOOKUP($A34,'K-NETT'!$A$1:$AF$37898,20,FALSE),VLOOKUP($A34,'K-Wallet'!$A$1:$M$5000,0,FALSE)),"NOT VALID")</f>
        <v>0</v>
      </c>
      <c r="W34">
        <f>IFERROR(IFERROR(VLOOKUP($A34,'K-NETT'!$A$1:$AF$37898,22,FALSE),VLOOKUP($A34,'K-Wallet'!$A$1:$M$5000,0,FALSE)),"NOT VALID")</f>
        <v>0</v>
      </c>
      <c r="X34">
        <f>IFERROR(IFERROR(VLOOKUP($A34,'K-NETT'!$A$1:$AF$37898,23,FALSE),VLOOKUP($A34,'K-Wallet'!$A$1:$M$5000,0,FALSE)),"NOT VALID")</f>
        <v>0</v>
      </c>
      <c r="Y34">
        <f>IFERROR(IFERROR(VLOOKUP($A34,'K-NETT'!$A$1:$AF$37898,26,FALSE),VLOOKUP($A34,'K-Wallet'!$A$1:$M$5000,0,FALSE)),"NOT VALID")</f>
        <v>56650</v>
      </c>
      <c r="Z34">
        <f>IFERROR(IFERROR(VLOOKUP($A34,'K-NETT'!$A$1:$AF$37898,30,FALSE),VLOOKUP($A34,'K-Wallet'!$A$1:$M$5000,11,FALSE)),"NOT VALID")</f>
        <v>0</v>
      </c>
      <c r="AA34" s="31">
        <f t="shared" si="1"/>
        <v>0</v>
      </c>
    </row>
    <row r="35" spans="1:27" x14ac:dyDescent="0.25">
      <c r="A35" t="str">
        <f t="shared" si="0"/>
        <v>1978630542</v>
      </c>
      <c r="B35">
        <v>26</v>
      </c>
      <c r="C35">
        <v>1978630542</v>
      </c>
      <c r="D35" t="s">
        <v>42</v>
      </c>
      <c r="E35" t="s">
        <v>43</v>
      </c>
      <c r="F35">
        <v>966650</v>
      </c>
      <c r="G35" s="2">
        <v>44111</v>
      </c>
      <c r="H35" s="3">
        <v>0.38574074074074072</v>
      </c>
      <c r="I35" t="s">
        <v>44</v>
      </c>
      <c r="J35">
        <v>-81489427601</v>
      </c>
      <c r="K35" s="4" t="s">
        <v>101</v>
      </c>
      <c r="N35" t="str">
        <f>IFERROR(IFERROR(VLOOKUP($A35,'K-NETT'!$A$1:$AF$37898,1,FALSE),VLOOKUP($A35,'K-Wallet'!$A$1:$M$5000,1,FALSE)),"NOT VALID")</f>
        <v>1978630542</v>
      </c>
      <c r="O35" t="str">
        <f>IFERROR(IFERROR(VLOOKUP($A35,'K-NETT'!$A$1:$AF$37898,11,FALSE),VLOOKUP($A35,'K-Wallet'!$A$1:$M$5000,0,FALSE)),"NOT VALID")</f>
        <v>CNE2010004412</v>
      </c>
      <c r="P35" t="str">
        <f>IFERROR(IFERROR(VLOOKUP($A35,'K-NETT'!$A$1:$AF$37898,14,FALSE),VLOOKUP($A35,'K-Wallet'!$A$1:$M$5000,8,FALSE)),"NOT VALID")</f>
        <v>IDJTAXA06880</v>
      </c>
      <c r="Q35" t="str">
        <f>IFERROR(IFERROR(VLOOKUP($A35,'K-NETT'!$A$1:$AF$37898,15,FALSE),VLOOKUP($A35,'K-Wallet'!$A$1:$M$5000,9,FALSE)),"NOT VALID")</f>
        <v>DIAN NURMALIA</v>
      </c>
      <c r="R35">
        <f>IFERROR(IFERROR(VLOOKUP($A35,'K-NETT'!$A$1:$AF$37898,16,FALSE),VLOOKUP($A35,'K-Wallet'!$A$1:$M$5000,0,FALSE)),"NOT VALID")</f>
        <v>950000</v>
      </c>
      <c r="S35">
        <f>IFERROR(IFERROR(VLOOKUP($A35,'K-NETT'!$A$1:$AF$37898,17,FALSE),VLOOKUP($A35,'K-Wallet'!$A$1:$M$5000,0,FALSE)),"NOT VALID")</f>
        <v>6650</v>
      </c>
      <c r="T35">
        <f>IFERROR(IFERROR(VLOOKUP($A35,'K-NETT'!$A$1:$AF$37898,18,FALSE),VLOOKUP($A35,'K-Wallet'!$A$1:$M$5000,0,FALSE)),"NOT VALID")</f>
        <v>10000</v>
      </c>
      <c r="U35">
        <f>IFERROR(IFERROR(VLOOKUP($A35,'K-NETT'!$A$1:$AF$37898,19,FALSE),VLOOKUP($A35,'K-Wallet'!$A$1:$M$5000,0,FALSE)),"NOT VALID")</f>
        <v>0</v>
      </c>
      <c r="V35">
        <f>IFERROR(IFERROR(VLOOKUP($A35,'K-NETT'!$A$1:$AF$37898,20,FALSE),VLOOKUP($A35,'K-Wallet'!$A$1:$M$5000,0,FALSE)),"NOT VALID")</f>
        <v>0</v>
      </c>
      <c r="W35">
        <f>IFERROR(IFERROR(VLOOKUP($A35,'K-NETT'!$A$1:$AF$37898,22,FALSE),VLOOKUP($A35,'K-Wallet'!$A$1:$M$5000,0,FALSE)),"NOT VALID")</f>
        <v>0</v>
      </c>
      <c r="X35">
        <f>IFERROR(IFERROR(VLOOKUP($A35,'K-NETT'!$A$1:$AF$37898,23,FALSE),VLOOKUP($A35,'K-Wallet'!$A$1:$M$5000,0,FALSE)),"NOT VALID")</f>
        <v>0</v>
      </c>
      <c r="Y35">
        <f>IFERROR(IFERROR(VLOOKUP($A35,'K-NETT'!$A$1:$AF$37898,26,FALSE),VLOOKUP($A35,'K-Wallet'!$A$1:$M$5000,0,FALSE)),"NOT VALID")</f>
        <v>966650</v>
      </c>
      <c r="Z35">
        <f>IFERROR(IFERROR(VLOOKUP($A35,'K-NETT'!$A$1:$AF$37898,30,FALSE),VLOOKUP($A35,'K-Wallet'!$A$1:$M$5000,11,FALSE)),"NOT VALID")</f>
        <v>0</v>
      </c>
      <c r="AA35" s="31">
        <f t="shared" si="1"/>
        <v>0</v>
      </c>
    </row>
    <row r="36" spans="1:27" x14ac:dyDescent="0.25">
      <c r="A36" t="str">
        <f t="shared" si="0"/>
        <v>1091630315</v>
      </c>
      <c r="B36">
        <v>27</v>
      </c>
      <c r="C36">
        <v>1091630315</v>
      </c>
      <c r="D36" t="s">
        <v>42</v>
      </c>
      <c r="E36" t="s">
        <v>43</v>
      </c>
      <c r="F36">
        <v>71650</v>
      </c>
      <c r="G36" s="2">
        <v>44111</v>
      </c>
      <c r="H36" s="3">
        <v>0.38855324074074077</v>
      </c>
      <c r="I36" t="s">
        <v>44</v>
      </c>
      <c r="J36">
        <v>-81490480201</v>
      </c>
      <c r="K36" s="4" t="s">
        <v>101</v>
      </c>
      <c r="N36" t="str">
        <f>IFERROR(IFERROR(VLOOKUP($A36,'K-NETT'!$A$1:$AF$37898,1,FALSE),VLOOKUP($A36,'K-Wallet'!$A$1:$M$5000,1,FALSE)),"NOT VALID")</f>
        <v>1091630315</v>
      </c>
      <c r="O36" t="str">
        <f>IFERROR(IFERROR(VLOOKUP($A36,'K-NETT'!$A$1:$AF$37898,11,FALSE),VLOOKUP($A36,'K-Wallet'!$A$1:$M$5000,0,FALSE)),"NOT VALID")</f>
        <v>MME2010004414</v>
      </c>
      <c r="P36" t="str">
        <f>IFERROR(IFERROR(VLOOKUP($A36,'K-NETT'!$A$1:$AF$37898,14,FALSE),VLOOKUP($A36,'K-Wallet'!$A$1:$M$5000,8,FALSE)),"NOT VALID")</f>
        <v>IDJHBCA17161</v>
      </c>
      <c r="Q36" t="str">
        <f>IFERROR(IFERROR(VLOOKUP($A36,'K-NETT'!$A$1:$AF$37898,15,FALSE),VLOOKUP($A36,'K-Wallet'!$A$1:$M$5000,9,FALSE)),"NOT VALID")</f>
        <v>DANIEL WAHYU PRAPTOMO</v>
      </c>
      <c r="R36">
        <f>IFERROR(IFERROR(VLOOKUP($A36,'K-NETT'!$A$1:$AF$37898,16,FALSE),VLOOKUP($A36,'K-Wallet'!$A$1:$M$5000,0,FALSE)),"NOT VALID")</f>
        <v>50000</v>
      </c>
      <c r="S36">
        <f>IFERROR(IFERROR(VLOOKUP($A36,'K-NETT'!$A$1:$AF$37898,17,FALSE),VLOOKUP($A36,'K-Wallet'!$A$1:$M$5000,0,FALSE)),"NOT VALID")</f>
        <v>6650</v>
      </c>
      <c r="T36">
        <f>IFERROR(IFERROR(VLOOKUP($A36,'K-NETT'!$A$1:$AF$37898,18,FALSE),VLOOKUP($A36,'K-Wallet'!$A$1:$M$5000,0,FALSE)),"NOT VALID")</f>
        <v>15000</v>
      </c>
      <c r="U36">
        <f>IFERROR(IFERROR(VLOOKUP($A36,'K-NETT'!$A$1:$AF$37898,19,FALSE),VLOOKUP($A36,'K-Wallet'!$A$1:$M$5000,0,FALSE)),"NOT VALID")</f>
        <v>0</v>
      </c>
      <c r="V36">
        <f>IFERROR(IFERROR(VLOOKUP($A36,'K-NETT'!$A$1:$AF$37898,20,FALSE),VLOOKUP($A36,'K-Wallet'!$A$1:$M$5000,0,FALSE)),"NOT VALID")</f>
        <v>0</v>
      </c>
      <c r="W36">
        <f>IFERROR(IFERROR(VLOOKUP($A36,'K-NETT'!$A$1:$AF$37898,22,FALSE),VLOOKUP($A36,'K-Wallet'!$A$1:$M$5000,0,FALSE)),"NOT VALID")</f>
        <v>0</v>
      </c>
      <c r="X36">
        <f>IFERROR(IFERROR(VLOOKUP($A36,'K-NETT'!$A$1:$AF$37898,23,FALSE),VLOOKUP($A36,'K-Wallet'!$A$1:$M$5000,0,FALSE)),"NOT VALID")</f>
        <v>0</v>
      </c>
      <c r="Y36">
        <f>IFERROR(IFERROR(VLOOKUP($A36,'K-NETT'!$A$1:$AF$37898,26,FALSE),VLOOKUP($A36,'K-Wallet'!$A$1:$M$5000,0,FALSE)),"NOT VALID")</f>
        <v>71650</v>
      </c>
      <c r="Z36">
        <f>IFERROR(IFERROR(VLOOKUP($A36,'K-NETT'!$A$1:$AF$37898,30,FALSE),VLOOKUP($A36,'K-Wallet'!$A$1:$M$5000,11,FALSE)),"NOT VALID")</f>
        <v>0</v>
      </c>
      <c r="AA36" s="31">
        <f t="shared" si="1"/>
        <v>0</v>
      </c>
    </row>
    <row r="37" spans="1:27" x14ac:dyDescent="0.25">
      <c r="A37" t="str">
        <f t="shared" si="0"/>
        <v>118793603</v>
      </c>
      <c r="B37">
        <v>28</v>
      </c>
      <c r="C37">
        <v>118793603</v>
      </c>
      <c r="D37" t="s">
        <v>1652</v>
      </c>
      <c r="E37" t="s">
        <v>43</v>
      </c>
      <c r="F37">
        <v>1700000</v>
      </c>
      <c r="G37" s="2">
        <v>44111</v>
      </c>
      <c r="H37" s="3">
        <v>0.39583333333333331</v>
      </c>
      <c r="I37" t="s">
        <v>44</v>
      </c>
      <c r="J37">
        <v>-81493127201</v>
      </c>
      <c r="K37" s="4" t="s">
        <v>101</v>
      </c>
      <c r="N37" t="str">
        <f>IFERROR(IFERROR(VLOOKUP($A37,'K-NETT'!$A$1:$AF$37898,1,FALSE),VLOOKUP($A37,'K-Wallet'!$A$1:$M$5000,1,FALSE)),"NOT VALID")</f>
        <v>118793603</v>
      </c>
      <c r="O37" t="str">
        <f>IFERROR(IFERROR(VLOOKUP($A37,'K-NETT'!$A$1:$AF$37898,11,FALSE),VLOOKUP($A37,'K-Wallet'!$A$1:$M$5000,0,FALSE)),"NOT VALID")</f>
        <v>NOT VALID</v>
      </c>
      <c r="P37" t="str">
        <f>IFERROR(IFERROR(VLOOKUP($A37,'K-NETT'!$A$1:$AF$37898,14,FALSE),VLOOKUP($A37,'K-Wallet'!$A$1:$M$5000,8,FALSE)),"NOT VALID")</f>
        <v>EID003747</v>
      </c>
      <c r="Q37" t="str">
        <f>IFERROR(IFERROR(VLOOKUP($A37,'K-NETT'!$A$1:$AF$37898,15,FALSE),VLOOKUP($A37,'K-Wallet'!$A$1:$M$5000,9,FALSE)),"NOT VALID")</f>
        <v>DRSMBISYRI</v>
      </c>
      <c r="R37" t="str">
        <f>IFERROR(IFERROR(VLOOKUP($A37,'K-NETT'!$A$1:$AF$37898,16,FALSE),VLOOKUP($A37,'K-Wallet'!$A$1:$M$5000,0,FALSE)),"NOT VALID")</f>
        <v>NOT VALID</v>
      </c>
      <c r="S37" t="str">
        <f>IFERROR(IFERROR(VLOOKUP($A37,'K-NETT'!$A$1:$AF$37898,17,FALSE),VLOOKUP($A37,'K-Wallet'!$A$1:$M$5000,0,FALSE)),"NOT VALID")</f>
        <v>NOT VALID</v>
      </c>
      <c r="T37" t="str">
        <f>IFERROR(IFERROR(VLOOKUP($A37,'K-NETT'!$A$1:$AF$37898,18,FALSE),VLOOKUP($A37,'K-Wallet'!$A$1:$M$5000,0,FALSE)),"NOT VALID")</f>
        <v>NOT VALID</v>
      </c>
      <c r="U37" t="str">
        <f>IFERROR(IFERROR(VLOOKUP($A37,'K-NETT'!$A$1:$AF$37898,19,FALSE),VLOOKUP($A37,'K-Wallet'!$A$1:$M$5000,0,FALSE)),"NOT VALID")</f>
        <v>NOT VALID</v>
      </c>
      <c r="V37" t="str">
        <f>IFERROR(IFERROR(VLOOKUP($A37,'K-NETT'!$A$1:$AF$37898,20,FALSE),VLOOKUP($A37,'K-Wallet'!$A$1:$M$5000,0,FALSE)),"NOT VALID")</f>
        <v>NOT VALID</v>
      </c>
      <c r="W37" t="str">
        <f>IFERROR(IFERROR(VLOOKUP($A37,'K-NETT'!$A$1:$AF$37898,22,FALSE),VLOOKUP($A37,'K-Wallet'!$A$1:$M$5000,0,FALSE)),"NOT VALID")</f>
        <v>NOT VALID</v>
      </c>
      <c r="X37" t="str">
        <f>IFERROR(IFERROR(VLOOKUP($A37,'K-NETT'!$A$1:$AF$37898,23,FALSE),VLOOKUP($A37,'K-Wallet'!$A$1:$M$5000,0,FALSE)),"NOT VALID")</f>
        <v>NOT VALID</v>
      </c>
      <c r="Y37" t="str">
        <f>IFERROR(IFERROR(VLOOKUP($A37,'K-NETT'!$A$1:$AF$37898,26,FALSE),VLOOKUP($A37,'K-Wallet'!$A$1:$M$5000,0,FALSE)),"NOT VALID")</f>
        <v>NOT VALID</v>
      </c>
      <c r="Z37" t="str">
        <f>IFERROR(IFERROR(VLOOKUP($A37,'K-NETT'!$A$1:$AF$37898,30,FALSE),VLOOKUP($A37,'K-Wallet'!$A$1:$M$5000,11,FALSE)),"NOT VALID")</f>
        <v xml:space="preserve"> TOP UP K-WALLET</v>
      </c>
      <c r="AA37" s="31" t="e">
        <f t="shared" si="1"/>
        <v>#VALUE!</v>
      </c>
    </row>
    <row r="38" spans="1:27" x14ac:dyDescent="0.25">
      <c r="A38" t="str">
        <f t="shared" si="0"/>
        <v>1178730744</v>
      </c>
      <c r="B38">
        <v>29</v>
      </c>
      <c r="C38">
        <v>1178730744</v>
      </c>
      <c r="D38" t="s">
        <v>42</v>
      </c>
      <c r="E38" t="s">
        <v>43</v>
      </c>
      <c r="F38">
        <v>63650</v>
      </c>
      <c r="G38" s="2">
        <v>44111</v>
      </c>
      <c r="H38" s="3">
        <v>0.39885416666666668</v>
      </c>
      <c r="I38" t="s">
        <v>44</v>
      </c>
      <c r="J38">
        <v>-81494226801</v>
      </c>
      <c r="K38" s="4" t="s">
        <v>101</v>
      </c>
      <c r="N38" t="str">
        <f>IFERROR(IFERROR(VLOOKUP($A38,'K-NETT'!$A$1:$AF$37898,1,FALSE),VLOOKUP($A38,'K-Wallet'!$A$1:$M$5000,1,FALSE)),"NOT VALID")</f>
        <v>1178730744</v>
      </c>
      <c r="O38" t="str">
        <f>IFERROR(IFERROR(VLOOKUP($A38,'K-NETT'!$A$1:$AF$37898,11,FALSE),VLOOKUP($A38,'K-Wallet'!$A$1:$M$5000,0,FALSE)),"NOT VALID")</f>
        <v>MME2010004417</v>
      </c>
      <c r="P38" t="str">
        <f>IFERROR(IFERROR(VLOOKUP($A38,'K-NETT'!$A$1:$AF$37898,14,FALSE),VLOOKUP($A38,'K-Wallet'!$A$1:$M$5000,8,FALSE)),"NOT VALID")</f>
        <v>IDJRBCA11133</v>
      </c>
      <c r="Q38" t="str">
        <f>IFERROR(IFERROR(VLOOKUP($A38,'K-NETT'!$A$1:$AF$37898,15,FALSE),VLOOKUP($A38,'K-Wallet'!$A$1:$M$5000,9,FALSE)),"NOT VALID")</f>
        <v>IR JOKO PRASETYASMORO</v>
      </c>
      <c r="R38">
        <f>IFERROR(IFERROR(VLOOKUP($A38,'K-NETT'!$A$1:$AF$37898,16,FALSE),VLOOKUP($A38,'K-Wallet'!$A$1:$M$5000,0,FALSE)),"NOT VALID")</f>
        <v>50000</v>
      </c>
      <c r="S38">
        <f>IFERROR(IFERROR(VLOOKUP($A38,'K-NETT'!$A$1:$AF$37898,17,FALSE),VLOOKUP($A38,'K-Wallet'!$A$1:$M$5000,0,FALSE)),"NOT VALID")</f>
        <v>6650</v>
      </c>
      <c r="T38">
        <f>IFERROR(IFERROR(VLOOKUP($A38,'K-NETT'!$A$1:$AF$37898,18,FALSE),VLOOKUP($A38,'K-Wallet'!$A$1:$M$5000,0,FALSE)),"NOT VALID")</f>
        <v>7000</v>
      </c>
      <c r="U38">
        <f>IFERROR(IFERROR(VLOOKUP($A38,'K-NETT'!$A$1:$AF$37898,19,FALSE),VLOOKUP($A38,'K-Wallet'!$A$1:$M$5000,0,FALSE)),"NOT VALID")</f>
        <v>0</v>
      </c>
      <c r="V38">
        <f>IFERROR(IFERROR(VLOOKUP($A38,'K-NETT'!$A$1:$AF$37898,20,FALSE),VLOOKUP($A38,'K-Wallet'!$A$1:$M$5000,0,FALSE)),"NOT VALID")</f>
        <v>0</v>
      </c>
      <c r="W38">
        <f>IFERROR(IFERROR(VLOOKUP($A38,'K-NETT'!$A$1:$AF$37898,22,FALSE),VLOOKUP($A38,'K-Wallet'!$A$1:$M$5000,0,FALSE)),"NOT VALID")</f>
        <v>0</v>
      </c>
      <c r="X38">
        <f>IFERROR(IFERROR(VLOOKUP($A38,'K-NETT'!$A$1:$AF$37898,23,FALSE),VLOOKUP($A38,'K-Wallet'!$A$1:$M$5000,0,FALSE)),"NOT VALID")</f>
        <v>0</v>
      </c>
      <c r="Y38">
        <f>IFERROR(IFERROR(VLOOKUP($A38,'K-NETT'!$A$1:$AF$37898,26,FALSE),VLOOKUP($A38,'K-Wallet'!$A$1:$M$5000,0,FALSE)),"NOT VALID")</f>
        <v>63650</v>
      </c>
      <c r="Z38">
        <f>IFERROR(IFERROR(VLOOKUP($A38,'K-NETT'!$A$1:$AF$37898,30,FALSE),VLOOKUP($A38,'K-Wallet'!$A$1:$M$5000,11,FALSE)),"NOT VALID")</f>
        <v>0</v>
      </c>
      <c r="AA38" s="31">
        <f t="shared" si="1"/>
        <v>0</v>
      </c>
    </row>
    <row r="39" spans="1:27" x14ac:dyDescent="0.25">
      <c r="A39" t="str">
        <f t="shared" si="0"/>
        <v>1906930232</v>
      </c>
      <c r="B39">
        <v>30</v>
      </c>
      <c r="C39">
        <v>1906930232</v>
      </c>
      <c r="D39" t="s">
        <v>42</v>
      </c>
      <c r="E39" t="s">
        <v>43</v>
      </c>
      <c r="F39">
        <v>70650</v>
      </c>
      <c r="G39" s="2">
        <v>44111</v>
      </c>
      <c r="H39" s="3">
        <v>0.41740740740740739</v>
      </c>
      <c r="I39" t="s">
        <v>44</v>
      </c>
      <c r="J39">
        <v>-81501682401</v>
      </c>
      <c r="K39" s="4" t="s">
        <v>101</v>
      </c>
      <c r="N39" t="str">
        <f>IFERROR(IFERROR(VLOOKUP($A39,'K-NETT'!$A$1:$AF$37898,1,FALSE),VLOOKUP($A39,'K-Wallet'!$A$1:$M$5000,1,FALSE)),"NOT VALID")</f>
        <v>1906930232</v>
      </c>
      <c r="O39" t="str">
        <f>IFERROR(IFERROR(VLOOKUP($A39,'K-NETT'!$A$1:$AF$37898,11,FALSE),VLOOKUP($A39,'K-Wallet'!$A$1:$M$5000,0,FALSE)),"NOT VALID")</f>
        <v>MME2010004440</v>
      </c>
      <c r="P39" t="str">
        <f>IFERROR(IFERROR(VLOOKUP($A39,'K-NETT'!$A$1:$AF$37898,14,FALSE),VLOOKUP($A39,'K-Wallet'!$A$1:$M$5000,8,FALSE)),"NOT VALID")</f>
        <v>IDJTBZA02139</v>
      </c>
      <c r="Q39" t="str">
        <f>IFERROR(IFERROR(VLOOKUP($A39,'K-NETT'!$A$1:$AF$37898,15,FALSE),VLOOKUP($A39,'K-Wallet'!$A$1:$M$5000,9,FALSE)),"NOT VALID")</f>
        <v>RISI SUGIARTI</v>
      </c>
      <c r="R39">
        <f>IFERROR(IFERROR(VLOOKUP($A39,'K-NETT'!$A$1:$AF$37898,16,FALSE),VLOOKUP($A39,'K-Wallet'!$A$1:$M$5000,0,FALSE)),"NOT VALID")</f>
        <v>50000</v>
      </c>
      <c r="S39">
        <f>IFERROR(IFERROR(VLOOKUP($A39,'K-NETT'!$A$1:$AF$37898,17,FALSE),VLOOKUP($A39,'K-Wallet'!$A$1:$M$5000,0,FALSE)),"NOT VALID")</f>
        <v>6650</v>
      </c>
      <c r="T39">
        <f>IFERROR(IFERROR(VLOOKUP($A39,'K-NETT'!$A$1:$AF$37898,18,FALSE),VLOOKUP($A39,'K-Wallet'!$A$1:$M$5000,0,FALSE)),"NOT VALID")</f>
        <v>14000</v>
      </c>
      <c r="U39">
        <f>IFERROR(IFERROR(VLOOKUP($A39,'K-NETT'!$A$1:$AF$37898,19,FALSE),VLOOKUP($A39,'K-Wallet'!$A$1:$M$5000,0,FALSE)),"NOT VALID")</f>
        <v>0</v>
      </c>
      <c r="V39">
        <f>IFERROR(IFERROR(VLOOKUP($A39,'K-NETT'!$A$1:$AF$37898,20,FALSE),VLOOKUP($A39,'K-Wallet'!$A$1:$M$5000,0,FALSE)),"NOT VALID")</f>
        <v>0</v>
      </c>
      <c r="W39">
        <f>IFERROR(IFERROR(VLOOKUP($A39,'K-NETT'!$A$1:$AF$37898,22,FALSE),VLOOKUP($A39,'K-Wallet'!$A$1:$M$5000,0,FALSE)),"NOT VALID")</f>
        <v>0</v>
      </c>
      <c r="X39">
        <f>IFERROR(IFERROR(VLOOKUP($A39,'K-NETT'!$A$1:$AF$37898,23,FALSE),VLOOKUP($A39,'K-Wallet'!$A$1:$M$5000,0,FALSE)),"NOT VALID")</f>
        <v>0</v>
      </c>
      <c r="Y39">
        <f>IFERROR(IFERROR(VLOOKUP($A39,'K-NETT'!$A$1:$AF$37898,26,FALSE),VLOOKUP($A39,'K-Wallet'!$A$1:$M$5000,0,FALSE)),"NOT VALID")</f>
        <v>70650</v>
      </c>
      <c r="Z39">
        <f>IFERROR(IFERROR(VLOOKUP($A39,'K-NETT'!$A$1:$AF$37898,30,FALSE),VLOOKUP($A39,'K-Wallet'!$A$1:$M$5000,11,FALSE)),"NOT VALID")</f>
        <v>0</v>
      </c>
      <c r="AA39" s="31">
        <f t="shared" si="1"/>
        <v>0</v>
      </c>
    </row>
    <row r="40" spans="1:27" x14ac:dyDescent="0.25">
      <c r="A40" t="str">
        <f t="shared" si="0"/>
        <v>1355030953</v>
      </c>
      <c r="B40">
        <v>31</v>
      </c>
      <c r="C40">
        <v>1355030953</v>
      </c>
      <c r="D40" t="s">
        <v>42</v>
      </c>
      <c r="E40" t="s">
        <v>43</v>
      </c>
      <c r="F40">
        <v>325650</v>
      </c>
      <c r="G40" s="2">
        <v>44111</v>
      </c>
      <c r="H40" s="3">
        <v>0.43312499999999998</v>
      </c>
      <c r="I40" t="s">
        <v>44</v>
      </c>
      <c r="J40">
        <v>-81508369501</v>
      </c>
      <c r="K40" s="4" t="s">
        <v>101</v>
      </c>
      <c r="N40" t="str">
        <f>IFERROR(IFERROR(VLOOKUP($A40,'K-NETT'!$A$1:$AF$37898,1,FALSE),VLOOKUP($A40,'K-Wallet'!$A$1:$M$5000,1,FALSE)),"NOT VALID")</f>
        <v>1355030953</v>
      </c>
      <c r="O40" t="str">
        <f>IFERROR(IFERROR(VLOOKUP($A40,'K-NETT'!$A$1:$AF$37898,11,FALSE),VLOOKUP($A40,'K-Wallet'!$A$1:$M$5000,0,FALSE)),"NOT VALID")</f>
        <v>CNE2010004445</v>
      </c>
      <c r="P40" t="str">
        <f>IFERROR(IFERROR(VLOOKUP($A40,'K-NETT'!$A$1:$AF$37898,14,FALSE),VLOOKUP($A40,'K-Wallet'!$A$1:$M$5000,8,FALSE)),"NOT VALID")</f>
        <v>IDJHAAA01742</v>
      </c>
      <c r="Q40" t="str">
        <f>IFERROR(IFERROR(VLOOKUP($A40,'K-NETT'!$A$1:$AF$37898,15,FALSE),VLOOKUP($A40,'K-Wallet'!$A$1:$M$5000,9,FALSE)),"NOT VALID")</f>
        <v>SHIFFA ANIDA FATIKHAH HAPSARI</v>
      </c>
      <c r="R40">
        <f>IFERROR(IFERROR(VLOOKUP($A40,'K-NETT'!$A$1:$AF$37898,16,FALSE),VLOOKUP($A40,'K-Wallet'!$A$1:$M$5000,0,FALSE)),"NOT VALID")</f>
        <v>300000</v>
      </c>
      <c r="S40">
        <f>IFERROR(IFERROR(VLOOKUP($A40,'K-NETT'!$A$1:$AF$37898,17,FALSE),VLOOKUP($A40,'K-Wallet'!$A$1:$M$5000,0,FALSE)),"NOT VALID")</f>
        <v>6650</v>
      </c>
      <c r="T40">
        <f>IFERROR(IFERROR(VLOOKUP($A40,'K-NETT'!$A$1:$AF$37898,18,FALSE),VLOOKUP($A40,'K-Wallet'!$A$1:$M$5000,0,FALSE)),"NOT VALID")</f>
        <v>19000</v>
      </c>
      <c r="U40">
        <f>IFERROR(IFERROR(VLOOKUP($A40,'K-NETT'!$A$1:$AF$37898,19,FALSE),VLOOKUP($A40,'K-Wallet'!$A$1:$M$5000,0,FALSE)),"NOT VALID")</f>
        <v>0</v>
      </c>
      <c r="V40">
        <f>IFERROR(IFERROR(VLOOKUP($A40,'K-NETT'!$A$1:$AF$37898,20,FALSE),VLOOKUP($A40,'K-Wallet'!$A$1:$M$5000,0,FALSE)),"NOT VALID")</f>
        <v>0</v>
      </c>
      <c r="W40">
        <f>IFERROR(IFERROR(VLOOKUP($A40,'K-NETT'!$A$1:$AF$37898,22,FALSE),VLOOKUP($A40,'K-Wallet'!$A$1:$M$5000,0,FALSE)),"NOT VALID")</f>
        <v>0</v>
      </c>
      <c r="X40">
        <f>IFERROR(IFERROR(VLOOKUP($A40,'K-NETT'!$A$1:$AF$37898,23,FALSE),VLOOKUP($A40,'K-Wallet'!$A$1:$M$5000,0,FALSE)),"NOT VALID")</f>
        <v>0</v>
      </c>
      <c r="Y40">
        <f>IFERROR(IFERROR(VLOOKUP($A40,'K-NETT'!$A$1:$AF$37898,26,FALSE),VLOOKUP($A40,'K-Wallet'!$A$1:$M$5000,0,FALSE)),"NOT VALID")</f>
        <v>325650</v>
      </c>
      <c r="Z40">
        <f>IFERROR(IFERROR(VLOOKUP($A40,'K-NETT'!$A$1:$AF$37898,30,FALSE),VLOOKUP($A40,'K-Wallet'!$A$1:$M$5000,11,FALSE)),"NOT VALID")</f>
        <v>0</v>
      </c>
      <c r="AA40" s="31">
        <f t="shared" si="1"/>
        <v>0</v>
      </c>
    </row>
    <row r="41" spans="1:27" x14ac:dyDescent="0.25">
      <c r="A41" t="str">
        <f t="shared" si="0"/>
        <v>1256140297</v>
      </c>
      <c r="B41">
        <v>32</v>
      </c>
      <c r="C41">
        <v>1256140297</v>
      </c>
      <c r="D41" t="s">
        <v>42</v>
      </c>
      <c r="E41" t="s">
        <v>43</v>
      </c>
      <c r="F41">
        <v>488650</v>
      </c>
      <c r="G41" s="2">
        <v>44111</v>
      </c>
      <c r="H41" s="3">
        <v>0.44545138888888891</v>
      </c>
      <c r="I41" t="s">
        <v>44</v>
      </c>
      <c r="J41">
        <v>-81513831601</v>
      </c>
      <c r="K41" s="4" t="s">
        <v>101</v>
      </c>
      <c r="N41" t="str">
        <f>IFERROR(IFERROR(VLOOKUP($A41,'K-NETT'!$A$1:$AF$37898,1,FALSE),VLOOKUP($A41,'K-Wallet'!$A$1:$M$5000,1,FALSE)),"NOT VALID")</f>
        <v>1256140297</v>
      </c>
      <c r="O41" t="str">
        <f>IFERROR(IFERROR(VLOOKUP($A41,'K-NETT'!$A$1:$AF$37898,11,FALSE),VLOOKUP($A41,'K-Wallet'!$A$1:$M$5000,0,FALSE)),"NOT VALID")</f>
        <v>CNE2010004449</v>
      </c>
      <c r="P41" t="str">
        <f>IFERROR(IFERROR(VLOOKUP($A41,'K-NETT'!$A$1:$AF$37898,14,FALSE),VLOOKUP($A41,'K-Wallet'!$A$1:$M$5000,8,FALSE)),"NOT VALID")</f>
        <v>IDJTBWA04560</v>
      </c>
      <c r="Q41" t="str">
        <f>IFERROR(IFERROR(VLOOKUP($A41,'K-NETT'!$A$1:$AF$37898,15,FALSE),VLOOKUP($A41,'K-Wallet'!$A$1:$M$5000,9,FALSE)),"NOT VALID")</f>
        <v>ADE KURNIAWAN</v>
      </c>
      <c r="R41">
        <f>IFERROR(IFERROR(VLOOKUP($A41,'K-NETT'!$A$1:$AF$37898,16,FALSE),VLOOKUP($A41,'K-Wallet'!$A$1:$M$5000,0,FALSE)),"NOT VALID")</f>
        <v>474000</v>
      </c>
      <c r="S41">
        <f>IFERROR(IFERROR(VLOOKUP($A41,'K-NETT'!$A$1:$AF$37898,17,FALSE),VLOOKUP($A41,'K-Wallet'!$A$1:$M$5000,0,FALSE)),"NOT VALID")</f>
        <v>6650</v>
      </c>
      <c r="T41">
        <f>IFERROR(IFERROR(VLOOKUP($A41,'K-NETT'!$A$1:$AF$37898,18,FALSE),VLOOKUP($A41,'K-Wallet'!$A$1:$M$5000,0,FALSE)),"NOT VALID")</f>
        <v>8000</v>
      </c>
      <c r="U41">
        <f>IFERROR(IFERROR(VLOOKUP($A41,'K-NETT'!$A$1:$AF$37898,19,FALSE),VLOOKUP($A41,'K-Wallet'!$A$1:$M$5000,0,FALSE)),"NOT VALID")</f>
        <v>0</v>
      </c>
      <c r="V41">
        <f>IFERROR(IFERROR(VLOOKUP($A41,'K-NETT'!$A$1:$AF$37898,20,FALSE),VLOOKUP($A41,'K-Wallet'!$A$1:$M$5000,0,FALSE)),"NOT VALID")</f>
        <v>0</v>
      </c>
      <c r="W41">
        <f>IFERROR(IFERROR(VLOOKUP($A41,'K-NETT'!$A$1:$AF$37898,22,FALSE),VLOOKUP($A41,'K-Wallet'!$A$1:$M$5000,0,FALSE)),"NOT VALID")</f>
        <v>0</v>
      </c>
      <c r="X41">
        <f>IFERROR(IFERROR(VLOOKUP($A41,'K-NETT'!$A$1:$AF$37898,23,FALSE),VLOOKUP($A41,'K-Wallet'!$A$1:$M$5000,0,FALSE)),"NOT VALID")</f>
        <v>0</v>
      </c>
      <c r="Y41">
        <f>IFERROR(IFERROR(VLOOKUP($A41,'K-NETT'!$A$1:$AF$37898,26,FALSE),VLOOKUP($A41,'K-Wallet'!$A$1:$M$5000,0,FALSE)),"NOT VALID")</f>
        <v>488650</v>
      </c>
      <c r="Z41">
        <f>IFERROR(IFERROR(VLOOKUP($A41,'K-NETT'!$A$1:$AF$37898,30,FALSE),VLOOKUP($A41,'K-Wallet'!$A$1:$M$5000,11,FALSE)),"NOT VALID")</f>
        <v>0</v>
      </c>
      <c r="AA41" s="31">
        <f t="shared" si="1"/>
        <v>0</v>
      </c>
    </row>
    <row r="42" spans="1:27" x14ac:dyDescent="0.25">
      <c r="A42" t="str">
        <f t="shared" si="0"/>
        <v>1640240614</v>
      </c>
      <c r="B42">
        <v>33</v>
      </c>
      <c r="C42">
        <v>1640240614</v>
      </c>
      <c r="D42" t="s">
        <v>42</v>
      </c>
      <c r="E42" t="s">
        <v>43</v>
      </c>
      <c r="F42">
        <v>56650</v>
      </c>
      <c r="G42" s="2">
        <v>44111</v>
      </c>
      <c r="H42" s="3">
        <v>0.44585648148148144</v>
      </c>
      <c r="I42" t="s">
        <v>44</v>
      </c>
      <c r="J42">
        <v>-81514090701</v>
      </c>
      <c r="K42" s="4" t="s">
        <v>101</v>
      </c>
      <c r="N42" t="str">
        <f>IFERROR(IFERROR(VLOOKUP($A42,'K-NETT'!$A$1:$AF$37898,1,FALSE),VLOOKUP($A42,'K-Wallet'!$A$1:$M$5000,1,FALSE)),"NOT VALID")</f>
        <v>1640240614</v>
      </c>
      <c r="O42" t="str">
        <f>IFERROR(IFERROR(VLOOKUP($A42,'K-NETT'!$A$1:$AF$37898,11,FALSE),VLOOKUP($A42,'K-Wallet'!$A$1:$M$5000,0,FALSE)),"NOT VALID")</f>
        <v>MME2010004450</v>
      </c>
      <c r="P42" t="str">
        <f>IFERROR(IFERROR(VLOOKUP($A42,'K-NETT'!$A$1:$AF$37898,14,FALSE),VLOOKUP($A42,'K-Wallet'!$A$1:$M$5000,8,FALSE)),"NOT VALID")</f>
        <v>IDSSAGA06792</v>
      </c>
      <c r="Q42" t="str">
        <f>IFERROR(IFERROR(VLOOKUP($A42,'K-NETT'!$A$1:$AF$37898,15,FALSE),VLOOKUP($A42,'K-Wallet'!$A$1:$M$5000,9,FALSE)),"NOT VALID")</f>
        <v>NURSAMSIAH</v>
      </c>
      <c r="R42">
        <f>IFERROR(IFERROR(VLOOKUP($A42,'K-NETT'!$A$1:$AF$37898,16,FALSE),VLOOKUP($A42,'K-Wallet'!$A$1:$M$5000,0,FALSE)),"NOT VALID")</f>
        <v>50000</v>
      </c>
      <c r="S42">
        <f>IFERROR(IFERROR(VLOOKUP($A42,'K-NETT'!$A$1:$AF$37898,17,FALSE),VLOOKUP($A42,'K-Wallet'!$A$1:$M$5000,0,FALSE)),"NOT VALID")</f>
        <v>6650</v>
      </c>
      <c r="T42">
        <f>IFERROR(IFERROR(VLOOKUP($A42,'K-NETT'!$A$1:$AF$37898,18,FALSE),VLOOKUP($A42,'K-Wallet'!$A$1:$M$5000,0,FALSE)),"NOT VALID")</f>
        <v>0</v>
      </c>
      <c r="U42">
        <f>IFERROR(IFERROR(VLOOKUP($A42,'K-NETT'!$A$1:$AF$37898,19,FALSE),VLOOKUP($A42,'K-Wallet'!$A$1:$M$5000,0,FALSE)),"NOT VALID")</f>
        <v>0</v>
      </c>
      <c r="V42">
        <f>IFERROR(IFERROR(VLOOKUP($A42,'K-NETT'!$A$1:$AF$37898,20,FALSE),VLOOKUP($A42,'K-Wallet'!$A$1:$M$5000,0,FALSE)),"NOT VALID")</f>
        <v>0</v>
      </c>
      <c r="W42">
        <f>IFERROR(IFERROR(VLOOKUP($A42,'K-NETT'!$A$1:$AF$37898,22,FALSE),VLOOKUP($A42,'K-Wallet'!$A$1:$M$5000,0,FALSE)),"NOT VALID")</f>
        <v>0</v>
      </c>
      <c r="X42">
        <f>IFERROR(IFERROR(VLOOKUP($A42,'K-NETT'!$A$1:$AF$37898,23,FALSE),VLOOKUP($A42,'K-Wallet'!$A$1:$M$5000,0,FALSE)),"NOT VALID")</f>
        <v>0</v>
      </c>
      <c r="Y42">
        <f>IFERROR(IFERROR(VLOOKUP($A42,'K-NETT'!$A$1:$AF$37898,26,FALSE),VLOOKUP($A42,'K-Wallet'!$A$1:$M$5000,0,FALSE)),"NOT VALID")</f>
        <v>56650</v>
      </c>
      <c r="Z42">
        <f>IFERROR(IFERROR(VLOOKUP($A42,'K-NETT'!$A$1:$AF$37898,30,FALSE),VLOOKUP($A42,'K-Wallet'!$A$1:$M$5000,11,FALSE)),"NOT VALID")</f>
        <v>0</v>
      </c>
      <c r="AA42" s="31">
        <f t="shared" si="1"/>
        <v>0</v>
      </c>
    </row>
    <row r="43" spans="1:27" x14ac:dyDescent="0.25">
      <c r="A43" t="str">
        <f t="shared" si="0"/>
        <v>1714240062</v>
      </c>
      <c r="B43">
        <v>34</v>
      </c>
      <c r="C43">
        <v>1714240062</v>
      </c>
      <c r="D43" t="s">
        <v>42</v>
      </c>
      <c r="E43" t="s">
        <v>43</v>
      </c>
      <c r="F43">
        <v>636650</v>
      </c>
      <c r="G43" s="2">
        <v>44111</v>
      </c>
      <c r="H43" s="3">
        <v>0.45020833333333332</v>
      </c>
      <c r="I43" t="s">
        <v>44</v>
      </c>
      <c r="J43">
        <v>-81516021701</v>
      </c>
      <c r="K43" s="4" t="s">
        <v>101</v>
      </c>
      <c r="N43" t="str">
        <f>IFERROR(IFERROR(VLOOKUP($A43,'K-NETT'!$A$1:$AF$37898,1,FALSE),VLOOKUP($A43,'K-Wallet'!$A$1:$M$5000,1,FALSE)),"NOT VALID")</f>
        <v>1714240062</v>
      </c>
      <c r="O43" t="str">
        <f>IFERROR(IFERROR(VLOOKUP($A43,'K-NETT'!$A$1:$AF$37898,11,FALSE),VLOOKUP($A43,'K-Wallet'!$A$1:$M$5000,0,FALSE)),"NOT VALID")</f>
        <v>CNE2010004451</v>
      </c>
      <c r="P43" t="str">
        <f>IFERROR(IFERROR(VLOOKUP($A43,'K-NETT'!$A$1:$AF$37898,14,FALSE),VLOOKUP($A43,'K-Wallet'!$A$1:$M$5000,8,FALSE)),"NOT VALID")</f>
        <v>IDBNALA01682</v>
      </c>
      <c r="Q43" t="str">
        <f>IFERROR(IFERROR(VLOOKUP($A43,'K-NETT'!$A$1:$AF$37898,15,FALSE),VLOOKUP($A43,'K-Wallet'!$A$1:$M$5000,9,FALSE)),"NOT VALID")</f>
        <v>DEVI FEBRIANTI</v>
      </c>
      <c r="R43">
        <f>IFERROR(IFERROR(VLOOKUP($A43,'K-NETT'!$A$1:$AF$37898,16,FALSE),VLOOKUP($A43,'K-Wallet'!$A$1:$M$5000,0,FALSE)),"NOT VALID")</f>
        <v>620000</v>
      </c>
      <c r="S43">
        <f>IFERROR(IFERROR(VLOOKUP($A43,'K-NETT'!$A$1:$AF$37898,17,FALSE),VLOOKUP($A43,'K-Wallet'!$A$1:$M$5000,0,FALSE)),"NOT VALID")</f>
        <v>6650</v>
      </c>
      <c r="T43">
        <f>IFERROR(IFERROR(VLOOKUP($A43,'K-NETT'!$A$1:$AF$37898,18,FALSE),VLOOKUP($A43,'K-Wallet'!$A$1:$M$5000,0,FALSE)),"NOT VALID")</f>
        <v>10000</v>
      </c>
      <c r="U43">
        <f>IFERROR(IFERROR(VLOOKUP($A43,'K-NETT'!$A$1:$AF$37898,19,FALSE),VLOOKUP($A43,'K-Wallet'!$A$1:$M$5000,0,FALSE)),"NOT VALID")</f>
        <v>0</v>
      </c>
      <c r="V43">
        <f>IFERROR(IFERROR(VLOOKUP($A43,'K-NETT'!$A$1:$AF$37898,20,FALSE),VLOOKUP($A43,'K-Wallet'!$A$1:$M$5000,0,FALSE)),"NOT VALID")</f>
        <v>0</v>
      </c>
      <c r="W43">
        <f>IFERROR(IFERROR(VLOOKUP($A43,'K-NETT'!$A$1:$AF$37898,22,FALSE),VLOOKUP($A43,'K-Wallet'!$A$1:$M$5000,0,FALSE)),"NOT VALID")</f>
        <v>0</v>
      </c>
      <c r="X43">
        <f>IFERROR(IFERROR(VLOOKUP($A43,'K-NETT'!$A$1:$AF$37898,23,FALSE),VLOOKUP($A43,'K-Wallet'!$A$1:$M$5000,0,FALSE)),"NOT VALID")</f>
        <v>0</v>
      </c>
      <c r="Y43">
        <f>IFERROR(IFERROR(VLOOKUP($A43,'K-NETT'!$A$1:$AF$37898,26,FALSE),VLOOKUP($A43,'K-Wallet'!$A$1:$M$5000,0,FALSE)),"NOT VALID")</f>
        <v>636650</v>
      </c>
      <c r="Z43">
        <f>IFERROR(IFERROR(VLOOKUP($A43,'K-NETT'!$A$1:$AF$37898,30,FALSE),VLOOKUP($A43,'K-Wallet'!$A$1:$M$5000,11,FALSE)),"NOT VALID")</f>
        <v>0</v>
      </c>
      <c r="AA43" s="31">
        <f t="shared" si="1"/>
        <v>0</v>
      </c>
    </row>
    <row r="44" spans="1:27" x14ac:dyDescent="0.25">
      <c r="A44" t="str">
        <f t="shared" si="0"/>
        <v>1524440871</v>
      </c>
      <c r="B44">
        <v>35</v>
      </c>
      <c r="C44">
        <v>1524440871</v>
      </c>
      <c r="D44" t="s">
        <v>42</v>
      </c>
      <c r="E44" t="s">
        <v>43</v>
      </c>
      <c r="F44">
        <v>1025650</v>
      </c>
      <c r="G44" s="2">
        <v>44111</v>
      </c>
      <c r="H44" s="3">
        <v>0.47361111111111115</v>
      </c>
      <c r="I44" t="s">
        <v>44</v>
      </c>
      <c r="J44">
        <v>-81527113501</v>
      </c>
      <c r="K44" s="4" t="s">
        <v>101</v>
      </c>
      <c r="N44" t="str">
        <f>IFERROR(IFERROR(VLOOKUP($A44,'K-NETT'!$A$1:$AF$37898,1,FALSE),VLOOKUP($A44,'K-Wallet'!$A$1:$M$5000,1,FALSE)),"NOT VALID")</f>
        <v>1524440871</v>
      </c>
      <c r="O44" t="str">
        <f>IFERROR(IFERROR(VLOOKUP($A44,'K-NETT'!$A$1:$AF$37898,11,FALSE),VLOOKUP($A44,'K-Wallet'!$A$1:$M$5000,0,FALSE)),"NOT VALID")</f>
        <v>CNE2010004470</v>
      </c>
      <c r="P44" t="str">
        <f>IFERROR(IFERROR(VLOOKUP($A44,'K-NETT'!$A$1:$AF$37898,14,FALSE),VLOOKUP($A44,'K-Wallet'!$A$1:$M$5000,8,FALSE)),"NOT VALID")</f>
        <v>IDJTADA12353</v>
      </c>
      <c r="Q44" t="str">
        <f>IFERROR(IFERROR(VLOOKUP($A44,'K-NETT'!$A$1:$AF$37898,15,FALSE),VLOOKUP($A44,'K-Wallet'!$A$1:$M$5000,9,FALSE)),"NOT VALID")</f>
        <v>LINDAWATI</v>
      </c>
      <c r="R44">
        <f>IFERROR(IFERROR(VLOOKUP($A44,'K-NETT'!$A$1:$AF$37898,16,FALSE),VLOOKUP($A44,'K-Wallet'!$A$1:$M$5000,0,FALSE)),"NOT VALID")</f>
        <v>996000</v>
      </c>
      <c r="S44">
        <f>IFERROR(IFERROR(VLOOKUP($A44,'K-NETT'!$A$1:$AF$37898,17,FALSE),VLOOKUP($A44,'K-Wallet'!$A$1:$M$5000,0,FALSE)),"NOT VALID")</f>
        <v>6650</v>
      </c>
      <c r="T44">
        <f>IFERROR(IFERROR(VLOOKUP($A44,'K-NETT'!$A$1:$AF$37898,18,FALSE),VLOOKUP($A44,'K-Wallet'!$A$1:$M$5000,0,FALSE)),"NOT VALID")</f>
        <v>23000</v>
      </c>
      <c r="U44">
        <f>IFERROR(IFERROR(VLOOKUP($A44,'K-NETT'!$A$1:$AF$37898,19,FALSE),VLOOKUP($A44,'K-Wallet'!$A$1:$M$5000,0,FALSE)),"NOT VALID")</f>
        <v>0</v>
      </c>
      <c r="V44">
        <f>IFERROR(IFERROR(VLOOKUP($A44,'K-NETT'!$A$1:$AF$37898,20,FALSE),VLOOKUP($A44,'K-Wallet'!$A$1:$M$5000,0,FALSE)),"NOT VALID")</f>
        <v>0</v>
      </c>
      <c r="W44">
        <f>IFERROR(IFERROR(VLOOKUP($A44,'K-NETT'!$A$1:$AF$37898,22,FALSE),VLOOKUP($A44,'K-Wallet'!$A$1:$M$5000,0,FALSE)),"NOT VALID")</f>
        <v>0</v>
      </c>
      <c r="X44">
        <f>IFERROR(IFERROR(VLOOKUP($A44,'K-NETT'!$A$1:$AF$37898,23,FALSE),VLOOKUP($A44,'K-Wallet'!$A$1:$M$5000,0,FALSE)),"NOT VALID")</f>
        <v>0</v>
      </c>
      <c r="Y44">
        <f>IFERROR(IFERROR(VLOOKUP($A44,'K-NETT'!$A$1:$AF$37898,26,FALSE),VLOOKUP($A44,'K-Wallet'!$A$1:$M$5000,0,FALSE)),"NOT VALID")</f>
        <v>1025650</v>
      </c>
      <c r="Z44">
        <f>IFERROR(IFERROR(VLOOKUP($A44,'K-NETT'!$A$1:$AF$37898,30,FALSE),VLOOKUP($A44,'K-Wallet'!$A$1:$M$5000,11,FALSE)),"NOT VALID")</f>
        <v>0</v>
      </c>
      <c r="AA44" s="31">
        <f t="shared" si="1"/>
        <v>0</v>
      </c>
    </row>
    <row r="45" spans="1:27" x14ac:dyDescent="0.25">
      <c r="A45" t="str">
        <f t="shared" si="0"/>
        <v>1782640980</v>
      </c>
      <c r="B45">
        <v>36</v>
      </c>
      <c r="C45">
        <v>1782640980</v>
      </c>
      <c r="D45" t="s">
        <v>42</v>
      </c>
      <c r="E45" t="s">
        <v>43</v>
      </c>
      <c r="F45">
        <v>1014650</v>
      </c>
      <c r="G45" s="2">
        <v>44111</v>
      </c>
      <c r="H45" s="3">
        <v>0.49451388888888892</v>
      </c>
      <c r="I45" t="s">
        <v>44</v>
      </c>
      <c r="J45">
        <v>-81539129701</v>
      </c>
      <c r="K45" s="4" t="s">
        <v>101</v>
      </c>
      <c r="N45" t="str">
        <f>IFERROR(IFERROR(VLOOKUP($A45,'K-NETT'!$A$1:$AF$37898,1,FALSE),VLOOKUP($A45,'K-Wallet'!$A$1:$M$5000,1,FALSE)),"NOT VALID")</f>
        <v>1782640980</v>
      </c>
      <c r="O45" t="str">
        <f>IFERROR(IFERROR(VLOOKUP($A45,'K-NETT'!$A$1:$AF$37898,11,FALSE),VLOOKUP($A45,'K-Wallet'!$A$1:$M$5000,0,FALSE)),"NOT VALID")</f>
        <v>CNE2010004475</v>
      </c>
      <c r="P45" t="str">
        <f>IFERROR(IFERROR(VLOOKUP($A45,'K-NETT'!$A$1:$AF$37898,14,FALSE),VLOOKUP($A45,'K-Wallet'!$A$1:$M$5000,8,FALSE)),"NOT VALID")</f>
        <v>EID472933</v>
      </c>
      <c r="Q45" t="str">
        <f>IFERROR(IFERROR(VLOOKUP($A45,'K-NETT'!$A$1:$AF$37898,15,FALSE),VLOOKUP($A45,'K-Wallet'!$A$1:$M$5000,9,FALSE)),"NOT VALID")</f>
        <v>AGUS YULIANTO B SANTOSO</v>
      </c>
      <c r="R45">
        <f>IFERROR(IFERROR(VLOOKUP($A45,'K-NETT'!$A$1:$AF$37898,16,FALSE),VLOOKUP($A45,'K-Wallet'!$A$1:$M$5000,0,FALSE)),"NOT VALID")</f>
        <v>950000</v>
      </c>
      <c r="S45">
        <f>IFERROR(IFERROR(VLOOKUP($A45,'K-NETT'!$A$1:$AF$37898,17,FALSE),VLOOKUP($A45,'K-Wallet'!$A$1:$M$5000,0,FALSE)),"NOT VALID")</f>
        <v>6650</v>
      </c>
      <c r="T45">
        <f>IFERROR(IFERROR(VLOOKUP($A45,'K-NETT'!$A$1:$AF$37898,18,FALSE),VLOOKUP($A45,'K-Wallet'!$A$1:$M$5000,0,FALSE)),"NOT VALID")</f>
        <v>58000</v>
      </c>
      <c r="U45">
        <f>IFERROR(IFERROR(VLOOKUP($A45,'K-NETT'!$A$1:$AF$37898,19,FALSE),VLOOKUP($A45,'K-Wallet'!$A$1:$M$5000,0,FALSE)),"NOT VALID")</f>
        <v>0</v>
      </c>
      <c r="V45">
        <f>IFERROR(IFERROR(VLOOKUP($A45,'K-NETT'!$A$1:$AF$37898,20,FALSE),VLOOKUP($A45,'K-Wallet'!$A$1:$M$5000,0,FALSE)),"NOT VALID")</f>
        <v>0</v>
      </c>
      <c r="W45">
        <f>IFERROR(IFERROR(VLOOKUP($A45,'K-NETT'!$A$1:$AF$37898,22,FALSE),VLOOKUP($A45,'K-Wallet'!$A$1:$M$5000,0,FALSE)),"NOT VALID")</f>
        <v>0</v>
      </c>
      <c r="X45">
        <f>IFERROR(IFERROR(VLOOKUP($A45,'K-NETT'!$A$1:$AF$37898,23,FALSE),VLOOKUP($A45,'K-Wallet'!$A$1:$M$5000,0,FALSE)),"NOT VALID")</f>
        <v>0</v>
      </c>
      <c r="Y45">
        <f>IFERROR(IFERROR(VLOOKUP($A45,'K-NETT'!$A$1:$AF$37898,26,FALSE),VLOOKUP($A45,'K-Wallet'!$A$1:$M$5000,0,FALSE)),"NOT VALID")</f>
        <v>1014650</v>
      </c>
      <c r="Z45">
        <f>IFERROR(IFERROR(VLOOKUP($A45,'K-NETT'!$A$1:$AF$37898,30,FALSE),VLOOKUP($A45,'K-Wallet'!$A$1:$M$5000,11,FALSE)),"NOT VALID")</f>
        <v>0</v>
      </c>
      <c r="AA45" s="31">
        <f t="shared" si="1"/>
        <v>0</v>
      </c>
    </row>
    <row r="46" spans="1:27" x14ac:dyDescent="0.25">
      <c r="A46" t="str">
        <f t="shared" si="0"/>
        <v>1126740491</v>
      </c>
      <c r="B46">
        <v>37</v>
      </c>
      <c r="C46">
        <v>1126740491</v>
      </c>
      <c r="D46" t="s">
        <v>42</v>
      </c>
      <c r="E46" t="s">
        <v>43</v>
      </c>
      <c r="F46">
        <v>976650</v>
      </c>
      <c r="G46" s="2">
        <v>44111</v>
      </c>
      <c r="H46" s="3">
        <v>0.51035879629629632</v>
      </c>
      <c r="I46" t="s">
        <v>44</v>
      </c>
      <c r="J46">
        <v>-81547077901</v>
      </c>
      <c r="K46" s="4" t="s">
        <v>101</v>
      </c>
      <c r="N46" t="str">
        <f>IFERROR(IFERROR(VLOOKUP($A46,'K-NETT'!$A$1:$AF$37898,1,FALSE),VLOOKUP($A46,'K-Wallet'!$A$1:$M$5000,1,FALSE)),"NOT VALID")</f>
        <v>1126740491</v>
      </c>
      <c r="O46" t="str">
        <f>IFERROR(IFERROR(VLOOKUP($A46,'K-NETT'!$A$1:$AF$37898,11,FALSE),VLOOKUP($A46,'K-Wallet'!$A$1:$M$5000,0,FALSE)),"NOT VALID")</f>
        <v>CNE2010004479</v>
      </c>
      <c r="P46" t="str">
        <f>IFERROR(IFERROR(VLOOKUP($A46,'K-NETT'!$A$1:$AF$37898,14,FALSE),VLOOKUP($A46,'K-Wallet'!$A$1:$M$5000,8,FALSE)),"NOT VALID")</f>
        <v>IDSPAAB10921</v>
      </c>
      <c r="Q46" t="str">
        <f>IFERROR(IFERROR(VLOOKUP($A46,'K-NETT'!$A$1:$AF$37898,15,FALSE),VLOOKUP($A46,'K-Wallet'!$A$1:$M$5000,9,FALSE)),"NOT VALID")</f>
        <v>HENI RAHMAWATI</v>
      </c>
      <c r="R46">
        <f>IFERROR(IFERROR(VLOOKUP($A46,'K-NETT'!$A$1:$AF$37898,16,FALSE),VLOOKUP($A46,'K-Wallet'!$A$1:$M$5000,0,FALSE)),"NOT VALID")</f>
        <v>950000</v>
      </c>
      <c r="S46">
        <f>IFERROR(IFERROR(VLOOKUP($A46,'K-NETT'!$A$1:$AF$37898,17,FALSE),VLOOKUP($A46,'K-Wallet'!$A$1:$M$5000,0,FALSE)),"NOT VALID")</f>
        <v>6650</v>
      </c>
      <c r="T46">
        <f>IFERROR(IFERROR(VLOOKUP($A46,'K-NETT'!$A$1:$AF$37898,18,FALSE),VLOOKUP($A46,'K-Wallet'!$A$1:$M$5000,0,FALSE)),"NOT VALID")</f>
        <v>20000</v>
      </c>
      <c r="U46">
        <f>IFERROR(IFERROR(VLOOKUP($A46,'K-NETT'!$A$1:$AF$37898,19,FALSE),VLOOKUP($A46,'K-Wallet'!$A$1:$M$5000,0,FALSE)),"NOT VALID")</f>
        <v>0</v>
      </c>
      <c r="V46">
        <f>IFERROR(IFERROR(VLOOKUP($A46,'K-NETT'!$A$1:$AF$37898,20,FALSE),VLOOKUP($A46,'K-Wallet'!$A$1:$M$5000,0,FALSE)),"NOT VALID")</f>
        <v>0</v>
      </c>
      <c r="W46">
        <f>IFERROR(IFERROR(VLOOKUP($A46,'K-NETT'!$A$1:$AF$37898,22,FALSE),VLOOKUP($A46,'K-Wallet'!$A$1:$M$5000,0,FALSE)),"NOT VALID")</f>
        <v>0</v>
      </c>
      <c r="X46">
        <f>IFERROR(IFERROR(VLOOKUP($A46,'K-NETT'!$A$1:$AF$37898,23,FALSE),VLOOKUP($A46,'K-Wallet'!$A$1:$M$5000,0,FALSE)),"NOT VALID")</f>
        <v>0</v>
      </c>
      <c r="Y46">
        <f>IFERROR(IFERROR(VLOOKUP($A46,'K-NETT'!$A$1:$AF$37898,26,FALSE),VLOOKUP($A46,'K-Wallet'!$A$1:$M$5000,0,FALSE)),"NOT VALID")</f>
        <v>976650</v>
      </c>
      <c r="Z46">
        <f>IFERROR(IFERROR(VLOOKUP($A46,'K-NETT'!$A$1:$AF$37898,30,FALSE),VLOOKUP($A46,'K-Wallet'!$A$1:$M$5000,11,FALSE)),"NOT VALID")</f>
        <v>0</v>
      </c>
      <c r="AA46" s="31">
        <f t="shared" si="1"/>
        <v>0</v>
      </c>
    </row>
    <row r="47" spans="1:27" x14ac:dyDescent="0.25">
      <c r="A47" t="str">
        <f t="shared" si="0"/>
        <v>1614740214</v>
      </c>
      <c r="B47">
        <v>38</v>
      </c>
      <c r="C47">
        <v>1614740214</v>
      </c>
      <c r="D47" t="s">
        <v>42</v>
      </c>
      <c r="E47" t="s">
        <v>43</v>
      </c>
      <c r="F47">
        <v>64650</v>
      </c>
      <c r="G47" s="2">
        <v>44111</v>
      </c>
      <c r="H47" s="3">
        <v>0.51092592592592589</v>
      </c>
      <c r="I47" t="s">
        <v>44</v>
      </c>
      <c r="J47">
        <v>-81547416801</v>
      </c>
      <c r="K47" s="4" t="s">
        <v>101</v>
      </c>
      <c r="N47" t="str">
        <f>IFERROR(IFERROR(VLOOKUP($A47,'K-NETT'!$A$1:$AF$37898,1,FALSE),VLOOKUP($A47,'K-Wallet'!$A$1:$M$5000,1,FALSE)),"NOT VALID")</f>
        <v>1614740214</v>
      </c>
      <c r="O47" t="str">
        <f>IFERROR(IFERROR(VLOOKUP($A47,'K-NETT'!$A$1:$AF$37898,11,FALSE),VLOOKUP($A47,'K-Wallet'!$A$1:$M$5000,0,FALSE)),"NOT VALID")</f>
        <v>MME2010004481</v>
      </c>
      <c r="P47" t="str">
        <f>IFERROR(IFERROR(VLOOKUP($A47,'K-NETT'!$A$1:$AF$37898,14,FALSE),VLOOKUP($A47,'K-Wallet'!$A$1:$M$5000,8,FALSE)),"NOT VALID")</f>
        <v>IDSPAAB43753</v>
      </c>
      <c r="Q47" t="str">
        <f>IFERROR(IFERROR(VLOOKUP($A47,'K-NETT'!$A$1:$AF$37898,15,FALSE),VLOOKUP($A47,'K-Wallet'!$A$1:$M$5000,9,FALSE)),"NOT VALID")</f>
        <v>MAWARDI</v>
      </c>
      <c r="R47">
        <f>IFERROR(IFERROR(VLOOKUP($A47,'K-NETT'!$A$1:$AF$37898,16,FALSE),VLOOKUP($A47,'K-Wallet'!$A$1:$M$5000,0,FALSE)),"NOT VALID")</f>
        <v>50000</v>
      </c>
      <c r="S47">
        <f>IFERROR(IFERROR(VLOOKUP($A47,'K-NETT'!$A$1:$AF$37898,17,FALSE),VLOOKUP($A47,'K-Wallet'!$A$1:$M$5000,0,FALSE)),"NOT VALID")</f>
        <v>6650</v>
      </c>
      <c r="T47">
        <f>IFERROR(IFERROR(VLOOKUP($A47,'K-NETT'!$A$1:$AF$37898,18,FALSE),VLOOKUP($A47,'K-Wallet'!$A$1:$M$5000,0,FALSE)),"NOT VALID")</f>
        <v>8000</v>
      </c>
      <c r="U47">
        <f>IFERROR(IFERROR(VLOOKUP($A47,'K-NETT'!$A$1:$AF$37898,19,FALSE),VLOOKUP($A47,'K-Wallet'!$A$1:$M$5000,0,FALSE)),"NOT VALID")</f>
        <v>0</v>
      </c>
      <c r="V47">
        <f>IFERROR(IFERROR(VLOOKUP($A47,'K-NETT'!$A$1:$AF$37898,20,FALSE),VLOOKUP($A47,'K-Wallet'!$A$1:$M$5000,0,FALSE)),"NOT VALID")</f>
        <v>0</v>
      </c>
      <c r="W47">
        <f>IFERROR(IFERROR(VLOOKUP($A47,'K-NETT'!$A$1:$AF$37898,22,FALSE),VLOOKUP($A47,'K-Wallet'!$A$1:$M$5000,0,FALSE)),"NOT VALID")</f>
        <v>0</v>
      </c>
      <c r="X47">
        <f>IFERROR(IFERROR(VLOOKUP($A47,'K-NETT'!$A$1:$AF$37898,23,FALSE),VLOOKUP($A47,'K-Wallet'!$A$1:$M$5000,0,FALSE)),"NOT VALID")</f>
        <v>0</v>
      </c>
      <c r="Y47">
        <f>IFERROR(IFERROR(VLOOKUP($A47,'K-NETT'!$A$1:$AF$37898,26,FALSE),VLOOKUP($A47,'K-Wallet'!$A$1:$M$5000,0,FALSE)),"NOT VALID")</f>
        <v>64650</v>
      </c>
      <c r="Z47">
        <f>IFERROR(IFERROR(VLOOKUP($A47,'K-NETT'!$A$1:$AF$37898,30,FALSE),VLOOKUP($A47,'K-Wallet'!$A$1:$M$5000,11,FALSE)),"NOT VALID")</f>
        <v>0</v>
      </c>
      <c r="AA47" s="31">
        <f t="shared" si="1"/>
        <v>0</v>
      </c>
    </row>
    <row r="48" spans="1:27" x14ac:dyDescent="0.25">
      <c r="A48" t="str">
        <f t="shared" si="0"/>
        <v>1492740479</v>
      </c>
      <c r="B48">
        <v>39</v>
      </c>
      <c r="C48">
        <v>1492740479</v>
      </c>
      <c r="D48" t="s">
        <v>42</v>
      </c>
      <c r="E48" t="s">
        <v>43</v>
      </c>
      <c r="F48">
        <v>636650</v>
      </c>
      <c r="G48" s="2">
        <v>44111</v>
      </c>
      <c r="H48" s="3">
        <v>0.51586805555555559</v>
      </c>
      <c r="I48" t="s">
        <v>44</v>
      </c>
      <c r="J48">
        <v>-81549740001</v>
      </c>
      <c r="K48" s="4" t="s">
        <v>101</v>
      </c>
      <c r="N48" t="str">
        <f>IFERROR(IFERROR(VLOOKUP($A48,'K-NETT'!$A$1:$AF$37898,1,FALSE),VLOOKUP($A48,'K-Wallet'!$A$1:$M$5000,1,FALSE)),"NOT VALID")</f>
        <v>1492740479</v>
      </c>
      <c r="O48" t="str">
        <f>IFERROR(IFERROR(VLOOKUP($A48,'K-NETT'!$A$1:$AF$37898,11,FALSE),VLOOKUP($A48,'K-Wallet'!$A$1:$M$5000,0,FALSE)),"NOT VALID")</f>
        <v>CNE2010004484</v>
      </c>
      <c r="P48" t="str">
        <f>IFERROR(IFERROR(VLOOKUP($A48,'K-NETT'!$A$1:$AF$37898,14,FALSE),VLOOKUP($A48,'K-Wallet'!$A$1:$M$5000,8,FALSE)),"NOT VALID")</f>
        <v>IDJTAXA09816</v>
      </c>
      <c r="Q48" t="str">
        <f>IFERROR(IFERROR(VLOOKUP($A48,'K-NETT'!$A$1:$AF$37898,15,FALSE),VLOOKUP($A48,'K-Wallet'!$A$1:$M$5000,9,FALSE)),"NOT VALID")</f>
        <v>SHOLEHATUN</v>
      </c>
      <c r="R48">
        <f>IFERROR(IFERROR(VLOOKUP($A48,'K-NETT'!$A$1:$AF$37898,16,FALSE),VLOOKUP($A48,'K-Wallet'!$A$1:$M$5000,0,FALSE)),"NOT VALID")</f>
        <v>620000</v>
      </c>
      <c r="S48">
        <f>IFERROR(IFERROR(VLOOKUP($A48,'K-NETT'!$A$1:$AF$37898,17,FALSE),VLOOKUP($A48,'K-Wallet'!$A$1:$M$5000,0,FALSE)),"NOT VALID")</f>
        <v>6650</v>
      </c>
      <c r="T48">
        <f>IFERROR(IFERROR(VLOOKUP($A48,'K-NETT'!$A$1:$AF$37898,18,FALSE),VLOOKUP($A48,'K-Wallet'!$A$1:$M$5000,0,FALSE)),"NOT VALID")</f>
        <v>10000</v>
      </c>
      <c r="U48">
        <f>IFERROR(IFERROR(VLOOKUP($A48,'K-NETT'!$A$1:$AF$37898,19,FALSE),VLOOKUP($A48,'K-Wallet'!$A$1:$M$5000,0,FALSE)),"NOT VALID")</f>
        <v>0</v>
      </c>
      <c r="V48">
        <f>IFERROR(IFERROR(VLOOKUP($A48,'K-NETT'!$A$1:$AF$37898,20,FALSE),VLOOKUP($A48,'K-Wallet'!$A$1:$M$5000,0,FALSE)),"NOT VALID")</f>
        <v>0</v>
      </c>
      <c r="W48">
        <f>IFERROR(IFERROR(VLOOKUP($A48,'K-NETT'!$A$1:$AF$37898,22,FALSE),VLOOKUP($A48,'K-Wallet'!$A$1:$M$5000,0,FALSE)),"NOT VALID")</f>
        <v>0</v>
      </c>
      <c r="X48">
        <f>IFERROR(IFERROR(VLOOKUP($A48,'K-NETT'!$A$1:$AF$37898,23,FALSE),VLOOKUP($A48,'K-Wallet'!$A$1:$M$5000,0,FALSE)),"NOT VALID")</f>
        <v>0</v>
      </c>
      <c r="Y48">
        <f>IFERROR(IFERROR(VLOOKUP($A48,'K-NETT'!$A$1:$AF$37898,26,FALSE),VLOOKUP($A48,'K-Wallet'!$A$1:$M$5000,0,FALSE)),"NOT VALID")</f>
        <v>636650</v>
      </c>
      <c r="Z48">
        <f>IFERROR(IFERROR(VLOOKUP($A48,'K-NETT'!$A$1:$AF$37898,30,FALSE),VLOOKUP($A48,'K-Wallet'!$A$1:$M$5000,11,FALSE)),"NOT VALID")</f>
        <v>0</v>
      </c>
      <c r="AA48" s="31">
        <f t="shared" si="1"/>
        <v>0</v>
      </c>
    </row>
    <row r="49" spans="1:27" x14ac:dyDescent="0.25">
      <c r="A49" t="str">
        <f t="shared" si="0"/>
        <v>1426840033</v>
      </c>
      <c r="B49">
        <v>40</v>
      </c>
      <c r="C49">
        <v>1426840033</v>
      </c>
      <c r="D49" t="s">
        <v>42</v>
      </c>
      <c r="E49" t="s">
        <v>43</v>
      </c>
      <c r="F49">
        <v>366650</v>
      </c>
      <c r="G49" s="2">
        <v>44111</v>
      </c>
      <c r="H49" s="3">
        <v>0.52767361111111111</v>
      </c>
      <c r="I49" t="s">
        <v>66</v>
      </c>
      <c r="J49">
        <v>-81555404501</v>
      </c>
      <c r="K49" s="4" t="s">
        <v>101</v>
      </c>
      <c r="N49" t="str">
        <f>IFERROR(IFERROR(VLOOKUP($A49,'K-NETT'!$A$1:$AF$37898,1,FALSE),VLOOKUP($A49,'K-Wallet'!$A$1:$M$5000,1,FALSE)),"NOT VALID")</f>
        <v>1426840033</v>
      </c>
      <c r="O49" t="str">
        <f>IFERROR(IFERROR(VLOOKUP($A49,'K-NETT'!$A$1:$AF$37898,11,FALSE),VLOOKUP($A49,'K-Wallet'!$A$1:$M$5000,0,FALSE)),"NOT VALID")</f>
        <v>CNE2010004490</v>
      </c>
      <c r="P49" t="str">
        <f>IFERROR(IFERROR(VLOOKUP($A49,'K-NETT'!$A$1:$AF$37898,14,FALSE),VLOOKUP($A49,'K-Wallet'!$A$1:$M$5000,8,FALSE)),"NOT VALID")</f>
        <v>IDBGID006331</v>
      </c>
      <c r="Q49" t="str">
        <f>IFERROR(IFERROR(VLOOKUP($A49,'K-NETT'!$A$1:$AF$37898,15,FALSE),VLOOKUP($A49,'K-Wallet'!$A$1:$M$5000,9,FALSE)),"NOT VALID")</f>
        <v>SALIMIN</v>
      </c>
      <c r="R49">
        <f>IFERROR(IFERROR(VLOOKUP($A49,'K-NETT'!$A$1:$AF$37898,16,FALSE),VLOOKUP($A49,'K-Wallet'!$A$1:$M$5000,0,FALSE)),"NOT VALID")</f>
        <v>360000</v>
      </c>
      <c r="S49">
        <f>IFERROR(IFERROR(VLOOKUP($A49,'K-NETT'!$A$1:$AF$37898,17,FALSE),VLOOKUP($A49,'K-Wallet'!$A$1:$M$5000,0,FALSE)),"NOT VALID")</f>
        <v>6650</v>
      </c>
      <c r="T49">
        <f>IFERROR(IFERROR(VLOOKUP($A49,'K-NETT'!$A$1:$AF$37898,18,FALSE),VLOOKUP($A49,'K-Wallet'!$A$1:$M$5000,0,FALSE)),"NOT VALID")</f>
        <v>0</v>
      </c>
      <c r="U49">
        <f>IFERROR(IFERROR(VLOOKUP($A49,'K-NETT'!$A$1:$AF$37898,19,FALSE),VLOOKUP($A49,'K-Wallet'!$A$1:$M$5000,0,FALSE)),"NOT VALID")</f>
        <v>0</v>
      </c>
      <c r="V49">
        <f>IFERROR(IFERROR(VLOOKUP($A49,'K-NETT'!$A$1:$AF$37898,20,FALSE),VLOOKUP($A49,'K-Wallet'!$A$1:$M$5000,0,FALSE)),"NOT VALID")</f>
        <v>0</v>
      </c>
      <c r="W49">
        <f>IFERROR(IFERROR(VLOOKUP($A49,'K-NETT'!$A$1:$AF$37898,22,FALSE),VLOOKUP($A49,'K-Wallet'!$A$1:$M$5000,0,FALSE)),"NOT VALID")</f>
        <v>0</v>
      </c>
      <c r="X49">
        <f>IFERROR(IFERROR(VLOOKUP($A49,'K-NETT'!$A$1:$AF$37898,23,FALSE),VLOOKUP($A49,'K-Wallet'!$A$1:$M$5000,0,FALSE)),"NOT VALID")</f>
        <v>0</v>
      </c>
      <c r="Y49">
        <f>IFERROR(IFERROR(VLOOKUP($A49,'K-NETT'!$A$1:$AF$37898,26,FALSE),VLOOKUP($A49,'K-Wallet'!$A$1:$M$5000,0,FALSE)),"NOT VALID")</f>
        <v>366650</v>
      </c>
      <c r="Z49">
        <f>IFERROR(IFERROR(VLOOKUP($A49,'K-NETT'!$A$1:$AF$37898,30,FALSE),VLOOKUP($A49,'K-Wallet'!$A$1:$M$5000,11,FALSE)),"NOT VALID")</f>
        <v>0</v>
      </c>
      <c r="AA49" s="31">
        <f t="shared" si="1"/>
        <v>0</v>
      </c>
    </row>
    <row r="50" spans="1:27" x14ac:dyDescent="0.25">
      <c r="A50" t="str">
        <f t="shared" si="0"/>
        <v>1002640043</v>
      </c>
      <c r="B50">
        <v>41</v>
      </c>
      <c r="C50">
        <v>1002640043</v>
      </c>
      <c r="D50" t="s">
        <v>42</v>
      </c>
      <c r="E50" t="s">
        <v>43</v>
      </c>
      <c r="F50">
        <v>490650</v>
      </c>
      <c r="G50" s="2">
        <v>44111</v>
      </c>
      <c r="H50" s="3">
        <v>0.53126157407407404</v>
      </c>
      <c r="I50" t="s">
        <v>44</v>
      </c>
      <c r="J50">
        <v>-81556895501</v>
      </c>
      <c r="K50" s="4" t="s">
        <v>101</v>
      </c>
      <c r="N50" t="str">
        <f>IFERROR(IFERROR(VLOOKUP($A50,'K-NETT'!$A$1:$AF$37898,1,FALSE),VLOOKUP($A50,'K-Wallet'!$A$1:$M$5000,1,FALSE)),"NOT VALID")</f>
        <v>1002640043</v>
      </c>
      <c r="O50" t="str">
        <f>IFERROR(IFERROR(VLOOKUP($A50,'K-NETT'!$A$1:$AF$37898,11,FALSE),VLOOKUP($A50,'K-Wallet'!$A$1:$M$5000,0,FALSE)),"NOT VALID")</f>
        <v>CNE2010004492</v>
      </c>
      <c r="P50" t="str">
        <f>IFERROR(IFERROR(VLOOKUP($A50,'K-NETT'!$A$1:$AF$37898,14,FALSE),VLOOKUP($A50,'K-Wallet'!$A$1:$M$5000,8,FALSE)),"NOT VALID")</f>
        <v>IDJTBWA04950</v>
      </c>
      <c r="Q50" t="str">
        <f>IFERROR(IFERROR(VLOOKUP($A50,'K-NETT'!$A$1:$AF$37898,15,FALSE),VLOOKUP($A50,'K-Wallet'!$A$1:$M$5000,9,FALSE)),"NOT VALID")</f>
        <v>VERAWATY</v>
      </c>
      <c r="R50">
        <f>IFERROR(IFERROR(VLOOKUP($A50,'K-NETT'!$A$1:$AF$37898,16,FALSE),VLOOKUP($A50,'K-Wallet'!$A$1:$M$5000,0,FALSE)),"NOT VALID")</f>
        <v>474000</v>
      </c>
      <c r="S50">
        <f>IFERROR(IFERROR(VLOOKUP($A50,'K-NETT'!$A$1:$AF$37898,17,FALSE),VLOOKUP($A50,'K-Wallet'!$A$1:$M$5000,0,FALSE)),"NOT VALID")</f>
        <v>6650</v>
      </c>
      <c r="T50">
        <f>IFERROR(IFERROR(VLOOKUP($A50,'K-NETT'!$A$1:$AF$37898,18,FALSE),VLOOKUP($A50,'K-Wallet'!$A$1:$M$5000,0,FALSE)),"NOT VALID")</f>
        <v>10000</v>
      </c>
      <c r="U50">
        <f>IFERROR(IFERROR(VLOOKUP($A50,'K-NETT'!$A$1:$AF$37898,19,FALSE),VLOOKUP($A50,'K-Wallet'!$A$1:$M$5000,0,FALSE)),"NOT VALID")</f>
        <v>0</v>
      </c>
      <c r="V50">
        <f>IFERROR(IFERROR(VLOOKUP($A50,'K-NETT'!$A$1:$AF$37898,20,FALSE),VLOOKUP($A50,'K-Wallet'!$A$1:$M$5000,0,FALSE)),"NOT VALID")</f>
        <v>0</v>
      </c>
      <c r="W50">
        <f>IFERROR(IFERROR(VLOOKUP($A50,'K-NETT'!$A$1:$AF$37898,22,FALSE),VLOOKUP($A50,'K-Wallet'!$A$1:$M$5000,0,FALSE)),"NOT VALID")</f>
        <v>0</v>
      </c>
      <c r="X50">
        <f>IFERROR(IFERROR(VLOOKUP($A50,'K-NETT'!$A$1:$AF$37898,23,FALSE),VLOOKUP($A50,'K-Wallet'!$A$1:$M$5000,0,FALSE)),"NOT VALID")</f>
        <v>0</v>
      </c>
      <c r="Y50">
        <f>IFERROR(IFERROR(VLOOKUP($A50,'K-NETT'!$A$1:$AF$37898,26,FALSE),VLOOKUP($A50,'K-Wallet'!$A$1:$M$5000,0,FALSE)),"NOT VALID")</f>
        <v>490650</v>
      </c>
      <c r="Z50">
        <f>IFERROR(IFERROR(VLOOKUP($A50,'K-NETT'!$A$1:$AF$37898,30,FALSE),VLOOKUP($A50,'K-Wallet'!$A$1:$M$5000,11,FALSE)),"NOT VALID")</f>
        <v>0</v>
      </c>
      <c r="AA50" s="31">
        <f t="shared" si="1"/>
        <v>0</v>
      </c>
    </row>
    <row r="51" spans="1:27" x14ac:dyDescent="0.25">
      <c r="A51" t="str">
        <f t="shared" si="0"/>
        <v>1955940764</v>
      </c>
      <c r="B51">
        <v>42</v>
      </c>
      <c r="C51">
        <v>1955940764</v>
      </c>
      <c r="D51" t="s">
        <v>42</v>
      </c>
      <c r="E51" t="s">
        <v>43</v>
      </c>
      <c r="F51">
        <v>68650</v>
      </c>
      <c r="G51" s="2">
        <v>44111</v>
      </c>
      <c r="H51" s="3">
        <v>0.53394675925925927</v>
      </c>
      <c r="I51" t="s">
        <v>44</v>
      </c>
      <c r="J51">
        <v>-81558315101</v>
      </c>
      <c r="K51" s="4" t="s">
        <v>101</v>
      </c>
      <c r="N51" t="str">
        <f>IFERROR(IFERROR(VLOOKUP($A51,'K-NETT'!$A$1:$AF$37898,1,FALSE),VLOOKUP($A51,'K-Wallet'!$A$1:$M$5000,1,FALSE)),"NOT VALID")</f>
        <v>1955940764</v>
      </c>
      <c r="O51" t="str">
        <f>IFERROR(IFERROR(VLOOKUP($A51,'K-NETT'!$A$1:$AF$37898,11,FALSE),VLOOKUP($A51,'K-Wallet'!$A$1:$M$5000,0,FALSE)),"NOT VALID")</f>
        <v>MME2010004493</v>
      </c>
      <c r="P51" t="str">
        <f>IFERROR(IFERROR(VLOOKUP($A51,'K-NETT'!$A$1:$AF$37898,14,FALSE),VLOOKUP($A51,'K-Wallet'!$A$1:$M$5000,8,FALSE)),"NOT VALID")</f>
        <v>IDJHAAA01859</v>
      </c>
      <c r="Q51" t="str">
        <f>IFERROR(IFERROR(VLOOKUP($A51,'K-NETT'!$A$1:$AF$37898,15,FALSE),VLOOKUP($A51,'K-Wallet'!$A$1:$M$5000,9,FALSE)),"NOT VALID")</f>
        <v>RONDI RIYONO</v>
      </c>
      <c r="R51">
        <f>IFERROR(IFERROR(VLOOKUP($A51,'K-NETT'!$A$1:$AF$37898,16,FALSE),VLOOKUP($A51,'K-Wallet'!$A$1:$M$5000,0,FALSE)),"NOT VALID")</f>
        <v>50000</v>
      </c>
      <c r="S51">
        <f>IFERROR(IFERROR(VLOOKUP($A51,'K-NETT'!$A$1:$AF$37898,17,FALSE),VLOOKUP($A51,'K-Wallet'!$A$1:$M$5000,0,FALSE)),"NOT VALID")</f>
        <v>6650</v>
      </c>
      <c r="T51">
        <f>IFERROR(IFERROR(VLOOKUP($A51,'K-NETT'!$A$1:$AF$37898,18,FALSE),VLOOKUP($A51,'K-Wallet'!$A$1:$M$5000,0,FALSE)),"NOT VALID")</f>
        <v>12000</v>
      </c>
      <c r="U51">
        <f>IFERROR(IFERROR(VLOOKUP($A51,'K-NETT'!$A$1:$AF$37898,19,FALSE),VLOOKUP($A51,'K-Wallet'!$A$1:$M$5000,0,FALSE)),"NOT VALID")</f>
        <v>0</v>
      </c>
      <c r="V51">
        <f>IFERROR(IFERROR(VLOOKUP($A51,'K-NETT'!$A$1:$AF$37898,20,FALSE),VLOOKUP($A51,'K-Wallet'!$A$1:$M$5000,0,FALSE)),"NOT VALID")</f>
        <v>0</v>
      </c>
      <c r="W51">
        <f>IFERROR(IFERROR(VLOOKUP($A51,'K-NETT'!$A$1:$AF$37898,22,FALSE),VLOOKUP($A51,'K-Wallet'!$A$1:$M$5000,0,FALSE)),"NOT VALID")</f>
        <v>0</v>
      </c>
      <c r="X51">
        <f>IFERROR(IFERROR(VLOOKUP($A51,'K-NETT'!$A$1:$AF$37898,23,FALSE),VLOOKUP($A51,'K-Wallet'!$A$1:$M$5000,0,FALSE)),"NOT VALID")</f>
        <v>0</v>
      </c>
      <c r="Y51">
        <f>IFERROR(IFERROR(VLOOKUP($A51,'K-NETT'!$A$1:$AF$37898,26,FALSE),VLOOKUP($A51,'K-Wallet'!$A$1:$M$5000,0,FALSE)),"NOT VALID")</f>
        <v>68650</v>
      </c>
      <c r="Z51">
        <f>IFERROR(IFERROR(VLOOKUP($A51,'K-NETT'!$A$1:$AF$37898,30,FALSE),VLOOKUP($A51,'K-Wallet'!$A$1:$M$5000,11,FALSE)),"NOT VALID")</f>
        <v>0</v>
      </c>
      <c r="AA51" s="31">
        <f t="shared" si="1"/>
        <v>0</v>
      </c>
    </row>
    <row r="52" spans="1:27" x14ac:dyDescent="0.25">
      <c r="A52" t="str">
        <f t="shared" si="0"/>
        <v>1254940431</v>
      </c>
      <c r="B52">
        <v>43</v>
      </c>
      <c r="C52">
        <v>1254940431</v>
      </c>
      <c r="D52" t="s">
        <v>42</v>
      </c>
      <c r="E52" t="s">
        <v>43</v>
      </c>
      <c r="F52">
        <v>86650</v>
      </c>
      <c r="G52" s="2">
        <v>44111</v>
      </c>
      <c r="H52" s="3">
        <v>0.53711805555555558</v>
      </c>
      <c r="I52" t="s">
        <v>44</v>
      </c>
      <c r="J52">
        <v>-81559952801</v>
      </c>
      <c r="K52" s="4" t="s">
        <v>101</v>
      </c>
      <c r="N52" t="str">
        <f>IFERROR(IFERROR(VLOOKUP($A52,'K-NETT'!$A$1:$AF$37898,1,FALSE),VLOOKUP($A52,'K-Wallet'!$A$1:$M$5000,1,FALSE)),"NOT VALID")</f>
        <v>1254940431</v>
      </c>
      <c r="O52" t="str">
        <f>IFERROR(IFERROR(VLOOKUP($A52,'K-NETT'!$A$1:$AF$37898,11,FALSE),VLOOKUP($A52,'K-Wallet'!$A$1:$M$5000,0,FALSE)),"NOT VALID")</f>
        <v>TA201007026</v>
      </c>
      <c r="P52" t="str">
        <f>IFERROR(IFERROR(VLOOKUP($A52,'K-NETT'!$A$1:$AF$37898,14,FALSE),VLOOKUP($A52,'K-Wallet'!$A$1:$M$5000,8,FALSE)),"NOT VALID")</f>
        <v>IDSPAAA42533</v>
      </c>
      <c r="Q52" t="str">
        <f>IFERROR(IFERROR(VLOOKUP($A52,'K-NETT'!$A$1:$AF$37898,15,FALSE),VLOOKUP($A52,'K-Wallet'!$A$1:$M$5000,9,FALSE)),"NOT VALID")</f>
        <v>CHRISTY ISABELLA HUTAGALUNG</v>
      </c>
      <c r="R52">
        <f>IFERROR(IFERROR(VLOOKUP($A52,'K-NETT'!$A$1:$AF$37898,16,FALSE),VLOOKUP($A52,'K-Wallet'!$A$1:$M$5000,0,FALSE)),"NOT VALID")</f>
        <v>80000</v>
      </c>
      <c r="S52">
        <f>IFERROR(IFERROR(VLOOKUP($A52,'K-NETT'!$A$1:$AF$37898,17,FALSE),VLOOKUP($A52,'K-Wallet'!$A$1:$M$5000,0,FALSE)),"NOT VALID")</f>
        <v>6650</v>
      </c>
      <c r="T52">
        <f>IFERROR(IFERROR(VLOOKUP($A52,'K-NETT'!$A$1:$AF$37898,18,FALSE),VLOOKUP($A52,'K-Wallet'!$A$1:$M$5000,0,FALSE)),"NOT VALID")</f>
        <v>0</v>
      </c>
      <c r="U52">
        <f>IFERROR(IFERROR(VLOOKUP($A52,'K-NETT'!$A$1:$AF$37898,19,FALSE),VLOOKUP($A52,'K-Wallet'!$A$1:$M$5000,0,FALSE)),"NOT VALID")</f>
        <v>0</v>
      </c>
      <c r="V52">
        <f>IFERROR(IFERROR(VLOOKUP($A52,'K-NETT'!$A$1:$AF$37898,20,FALSE),VLOOKUP($A52,'K-Wallet'!$A$1:$M$5000,0,FALSE)),"NOT VALID")</f>
        <v>0</v>
      </c>
      <c r="W52">
        <f>IFERROR(IFERROR(VLOOKUP($A52,'K-NETT'!$A$1:$AF$37898,22,FALSE),VLOOKUP($A52,'K-Wallet'!$A$1:$M$5000,0,FALSE)),"NOT VALID")</f>
        <v>0</v>
      </c>
      <c r="X52">
        <f>IFERROR(IFERROR(VLOOKUP($A52,'K-NETT'!$A$1:$AF$37898,23,FALSE),VLOOKUP($A52,'K-Wallet'!$A$1:$M$5000,0,FALSE)),"NOT VALID")</f>
        <v>0</v>
      </c>
      <c r="Y52">
        <f>IFERROR(IFERROR(VLOOKUP($A52,'K-NETT'!$A$1:$AF$37898,26,FALSE),VLOOKUP($A52,'K-Wallet'!$A$1:$M$5000,0,FALSE)),"NOT VALID")</f>
        <v>80000</v>
      </c>
      <c r="Z52" t="str">
        <f>IFERROR(IFERROR(VLOOKUP($A52,'K-NETT'!$A$1:$AF$37898,30,FALSE),VLOOKUP($A52,'K-Wallet'!$A$1:$M$5000,11,FALSE)),"NOT VALID")</f>
        <v>TDN - OSCAR (DKI-JATENG) - 2020/10/09</v>
      </c>
      <c r="AA52" s="31">
        <f t="shared" si="1"/>
        <v>6650</v>
      </c>
    </row>
    <row r="53" spans="1:27" x14ac:dyDescent="0.25">
      <c r="A53" t="str">
        <f t="shared" si="0"/>
        <v>1190050037</v>
      </c>
      <c r="B53">
        <v>44</v>
      </c>
      <c r="C53">
        <v>1190050037</v>
      </c>
      <c r="D53" t="s">
        <v>42</v>
      </c>
      <c r="E53" t="s">
        <v>43</v>
      </c>
      <c r="F53">
        <v>490650</v>
      </c>
      <c r="G53" s="2">
        <v>44111</v>
      </c>
      <c r="H53" s="3">
        <v>0.53905092592592596</v>
      </c>
      <c r="I53" t="s">
        <v>44</v>
      </c>
      <c r="J53">
        <v>-81560843501</v>
      </c>
      <c r="K53" s="4" t="s">
        <v>101</v>
      </c>
      <c r="N53" t="str">
        <f>IFERROR(IFERROR(VLOOKUP($A53,'K-NETT'!$A$1:$AF$37898,1,FALSE),VLOOKUP($A53,'K-Wallet'!$A$1:$M$5000,1,FALSE)),"NOT VALID")</f>
        <v>1190050037</v>
      </c>
      <c r="O53" t="str">
        <f>IFERROR(IFERROR(VLOOKUP($A53,'K-NETT'!$A$1:$AF$37898,11,FALSE),VLOOKUP($A53,'K-Wallet'!$A$1:$M$5000,0,FALSE)),"NOT VALID")</f>
        <v>CNE2010004498</v>
      </c>
      <c r="P53" t="str">
        <f>IFERROR(IFERROR(VLOOKUP($A53,'K-NETT'!$A$1:$AF$37898,14,FALSE),VLOOKUP($A53,'K-Wallet'!$A$1:$M$5000,8,FALSE)),"NOT VALID")</f>
        <v>IDJTAYA06514</v>
      </c>
      <c r="Q53" t="str">
        <f>IFERROR(IFERROR(VLOOKUP($A53,'K-NETT'!$A$1:$AF$37898,15,FALSE),VLOOKUP($A53,'K-Wallet'!$A$1:$M$5000,9,FALSE)),"NOT VALID")</f>
        <v>ERINI SETIANILAH</v>
      </c>
      <c r="R53">
        <f>IFERROR(IFERROR(VLOOKUP($A53,'K-NETT'!$A$1:$AF$37898,16,FALSE),VLOOKUP($A53,'K-Wallet'!$A$1:$M$5000,0,FALSE)),"NOT VALID")</f>
        <v>474000</v>
      </c>
      <c r="S53">
        <f>IFERROR(IFERROR(VLOOKUP($A53,'K-NETT'!$A$1:$AF$37898,17,FALSE),VLOOKUP($A53,'K-Wallet'!$A$1:$M$5000,0,FALSE)),"NOT VALID")</f>
        <v>6650</v>
      </c>
      <c r="T53">
        <f>IFERROR(IFERROR(VLOOKUP($A53,'K-NETT'!$A$1:$AF$37898,18,FALSE),VLOOKUP($A53,'K-Wallet'!$A$1:$M$5000,0,FALSE)),"NOT VALID")</f>
        <v>10000</v>
      </c>
      <c r="U53">
        <f>IFERROR(IFERROR(VLOOKUP($A53,'K-NETT'!$A$1:$AF$37898,19,FALSE),VLOOKUP($A53,'K-Wallet'!$A$1:$M$5000,0,FALSE)),"NOT VALID")</f>
        <v>0</v>
      </c>
      <c r="V53">
        <f>IFERROR(IFERROR(VLOOKUP($A53,'K-NETT'!$A$1:$AF$37898,20,FALSE),VLOOKUP($A53,'K-Wallet'!$A$1:$M$5000,0,FALSE)),"NOT VALID")</f>
        <v>0</v>
      </c>
      <c r="W53">
        <f>IFERROR(IFERROR(VLOOKUP($A53,'K-NETT'!$A$1:$AF$37898,22,FALSE),VLOOKUP($A53,'K-Wallet'!$A$1:$M$5000,0,FALSE)),"NOT VALID")</f>
        <v>0</v>
      </c>
      <c r="X53">
        <f>IFERROR(IFERROR(VLOOKUP($A53,'K-NETT'!$A$1:$AF$37898,23,FALSE),VLOOKUP($A53,'K-Wallet'!$A$1:$M$5000,0,FALSE)),"NOT VALID")</f>
        <v>0</v>
      </c>
      <c r="Y53">
        <f>IFERROR(IFERROR(VLOOKUP($A53,'K-NETT'!$A$1:$AF$37898,26,FALSE),VLOOKUP($A53,'K-Wallet'!$A$1:$M$5000,0,FALSE)),"NOT VALID")</f>
        <v>490650</v>
      </c>
      <c r="Z53">
        <f>IFERROR(IFERROR(VLOOKUP($A53,'K-NETT'!$A$1:$AF$37898,30,FALSE),VLOOKUP($A53,'K-Wallet'!$A$1:$M$5000,11,FALSE)),"NOT VALID")</f>
        <v>0</v>
      </c>
      <c r="AA53" s="31">
        <f t="shared" si="1"/>
        <v>0</v>
      </c>
    </row>
    <row r="54" spans="1:27" x14ac:dyDescent="0.25">
      <c r="A54" t="str">
        <f t="shared" si="0"/>
        <v>118787902</v>
      </c>
      <c r="B54">
        <v>45</v>
      </c>
      <c r="C54">
        <v>118787902</v>
      </c>
      <c r="D54" t="s">
        <v>17156</v>
      </c>
      <c r="E54" t="s">
        <v>43</v>
      </c>
      <c r="F54">
        <v>5500000</v>
      </c>
      <c r="G54" s="2">
        <v>44111</v>
      </c>
      <c r="H54" s="3">
        <v>0.53938657407407409</v>
      </c>
      <c r="I54" t="s">
        <v>17157</v>
      </c>
      <c r="J54">
        <v>-81560981501</v>
      </c>
      <c r="K54" s="4" t="s">
        <v>101</v>
      </c>
      <c r="N54" t="str">
        <f>IFERROR(IFERROR(VLOOKUP($A54,'K-NETT'!$A$1:$AF$37898,1,FALSE),VLOOKUP($A54,'K-Wallet'!$A$1:$M$5000,1,FALSE)),"NOT VALID")</f>
        <v>118787902</v>
      </c>
      <c r="O54" t="str">
        <f>IFERROR(IFERROR(VLOOKUP($A54,'K-NETT'!$A$1:$AF$37898,11,FALSE),VLOOKUP($A54,'K-Wallet'!$A$1:$M$5000,0,FALSE)),"NOT VALID")</f>
        <v>NOT VALID</v>
      </c>
      <c r="P54" t="str">
        <f>IFERROR(IFERROR(VLOOKUP($A54,'K-NETT'!$A$1:$AF$37898,14,FALSE),VLOOKUP($A54,'K-Wallet'!$A$1:$M$5000,8,FALSE)),"NOT VALID")</f>
        <v>IDJRID009270</v>
      </c>
      <c r="Q54" t="str">
        <f>IFERROR(IFERROR(VLOOKUP($A54,'K-NETT'!$A$1:$AF$37898,15,FALSE),VLOOKUP($A54,'K-Wallet'!$A$1:$M$5000,9,FALSE)),"NOT VALID")</f>
        <v>ARIFRAHMANSAPUTRO</v>
      </c>
      <c r="R54" t="str">
        <f>IFERROR(IFERROR(VLOOKUP($A54,'K-NETT'!$A$1:$AF$37898,16,FALSE),VLOOKUP($A54,'K-Wallet'!$A$1:$M$5000,0,FALSE)),"NOT VALID")</f>
        <v>NOT VALID</v>
      </c>
      <c r="S54" t="str">
        <f>IFERROR(IFERROR(VLOOKUP($A54,'K-NETT'!$A$1:$AF$37898,17,FALSE),VLOOKUP($A54,'K-Wallet'!$A$1:$M$5000,0,FALSE)),"NOT VALID")</f>
        <v>NOT VALID</v>
      </c>
      <c r="T54" t="str">
        <f>IFERROR(IFERROR(VLOOKUP($A54,'K-NETT'!$A$1:$AF$37898,18,FALSE),VLOOKUP($A54,'K-Wallet'!$A$1:$M$5000,0,FALSE)),"NOT VALID")</f>
        <v>NOT VALID</v>
      </c>
      <c r="U54" t="str">
        <f>IFERROR(IFERROR(VLOOKUP($A54,'K-NETT'!$A$1:$AF$37898,19,FALSE),VLOOKUP($A54,'K-Wallet'!$A$1:$M$5000,0,FALSE)),"NOT VALID")</f>
        <v>NOT VALID</v>
      </c>
      <c r="V54" t="str">
        <f>IFERROR(IFERROR(VLOOKUP($A54,'K-NETT'!$A$1:$AF$37898,20,FALSE),VLOOKUP($A54,'K-Wallet'!$A$1:$M$5000,0,FALSE)),"NOT VALID")</f>
        <v>NOT VALID</v>
      </c>
      <c r="W54" t="str">
        <f>IFERROR(IFERROR(VLOOKUP($A54,'K-NETT'!$A$1:$AF$37898,22,FALSE),VLOOKUP($A54,'K-Wallet'!$A$1:$M$5000,0,FALSE)),"NOT VALID")</f>
        <v>NOT VALID</v>
      </c>
      <c r="X54" t="str">
        <f>IFERROR(IFERROR(VLOOKUP($A54,'K-NETT'!$A$1:$AF$37898,23,FALSE),VLOOKUP($A54,'K-Wallet'!$A$1:$M$5000,0,FALSE)),"NOT VALID")</f>
        <v>NOT VALID</v>
      </c>
      <c r="Y54" t="str">
        <f>IFERROR(IFERROR(VLOOKUP($A54,'K-NETT'!$A$1:$AF$37898,26,FALSE),VLOOKUP($A54,'K-Wallet'!$A$1:$M$5000,0,FALSE)),"NOT VALID")</f>
        <v>NOT VALID</v>
      </c>
      <c r="Z54" t="str">
        <f>IFERROR(IFERROR(VLOOKUP($A54,'K-NETT'!$A$1:$AF$37898,30,FALSE),VLOOKUP($A54,'K-Wallet'!$A$1:$M$5000,11,FALSE)),"NOT VALID")</f>
        <v xml:space="preserve"> TOP UP K-WALLET</v>
      </c>
      <c r="AA54" s="31" t="e">
        <f t="shared" si="1"/>
        <v>#VALUE!</v>
      </c>
    </row>
    <row r="55" spans="1:27" x14ac:dyDescent="0.25">
      <c r="A55" t="str">
        <f t="shared" si="0"/>
        <v>1224050759</v>
      </c>
      <c r="B55">
        <v>46</v>
      </c>
      <c r="C55">
        <v>1224050759</v>
      </c>
      <c r="D55" t="s">
        <v>42</v>
      </c>
      <c r="E55" t="s">
        <v>43</v>
      </c>
      <c r="F55">
        <v>606650</v>
      </c>
      <c r="G55" s="2">
        <v>44111</v>
      </c>
      <c r="H55" s="3">
        <v>0.54278935185185184</v>
      </c>
      <c r="I55" t="s">
        <v>44</v>
      </c>
      <c r="J55">
        <v>-81562600901</v>
      </c>
      <c r="K55" s="4" t="s">
        <v>101</v>
      </c>
      <c r="N55" t="str">
        <f>IFERROR(IFERROR(VLOOKUP($A55,'K-NETT'!$A$1:$AF$37898,1,FALSE),VLOOKUP($A55,'K-Wallet'!$A$1:$M$5000,1,FALSE)),"NOT VALID")</f>
        <v>1224050759</v>
      </c>
      <c r="O55" t="str">
        <f>IFERROR(IFERROR(VLOOKUP($A55,'K-NETT'!$A$1:$AF$37898,11,FALSE),VLOOKUP($A55,'K-Wallet'!$A$1:$M$5000,0,FALSE)),"NOT VALID")</f>
        <v>CNE2010004501</v>
      </c>
      <c r="P55" t="str">
        <f>IFERROR(IFERROR(VLOOKUP($A55,'K-NETT'!$A$1:$AF$37898,14,FALSE),VLOOKUP($A55,'K-Wallet'!$A$1:$M$5000,8,FALSE)),"NOT VALID")</f>
        <v>IDJTID004623</v>
      </c>
      <c r="Q55" t="str">
        <f>IFERROR(IFERROR(VLOOKUP($A55,'K-NETT'!$A$1:$AF$37898,15,FALSE),VLOOKUP($A55,'K-Wallet'!$A$1:$M$5000,9,FALSE)),"NOT VALID")</f>
        <v>GIACINTA EMA</v>
      </c>
      <c r="R55">
        <f>IFERROR(IFERROR(VLOOKUP($A55,'K-NETT'!$A$1:$AF$37898,16,FALSE),VLOOKUP($A55,'K-Wallet'!$A$1:$M$5000,0,FALSE)),"NOT VALID")</f>
        <v>600000</v>
      </c>
      <c r="S55">
        <f>IFERROR(IFERROR(VLOOKUP($A55,'K-NETT'!$A$1:$AF$37898,17,FALSE),VLOOKUP($A55,'K-Wallet'!$A$1:$M$5000,0,FALSE)),"NOT VALID")</f>
        <v>6650</v>
      </c>
      <c r="T55">
        <f>IFERROR(IFERROR(VLOOKUP($A55,'K-NETT'!$A$1:$AF$37898,18,FALSE),VLOOKUP($A55,'K-Wallet'!$A$1:$M$5000,0,FALSE)),"NOT VALID")</f>
        <v>0</v>
      </c>
      <c r="U55">
        <f>IFERROR(IFERROR(VLOOKUP($A55,'K-NETT'!$A$1:$AF$37898,19,FALSE),VLOOKUP($A55,'K-Wallet'!$A$1:$M$5000,0,FALSE)),"NOT VALID")</f>
        <v>0</v>
      </c>
      <c r="V55">
        <f>IFERROR(IFERROR(VLOOKUP($A55,'K-NETT'!$A$1:$AF$37898,20,FALSE),VLOOKUP($A55,'K-Wallet'!$A$1:$M$5000,0,FALSE)),"NOT VALID")</f>
        <v>0</v>
      </c>
      <c r="W55">
        <f>IFERROR(IFERROR(VLOOKUP($A55,'K-NETT'!$A$1:$AF$37898,22,FALSE),VLOOKUP($A55,'K-Wallet'!$A$1:$M$5000,0,FALSE)),"NOT VALID")</f>
        <v>0</v>
      </c>
      <c r="X55">
        <f>IFERROR(IFERROR(VLOOKUP($A55,'K-NETT'!$A$1:$AF$37898,23,FALSE),VLOOKUP($A55,'K-Wallet'!$A$1:$M$5000,0,FALSE)),"NOT VALID")</f>
        <v>0</v>
      </c>
      <c r="Y55">
        <f>IFERROR(IFERROR(VLOOKUP($A55,'K-NETT'!$A$1:$AF$37898,26,FALSE),VLOOKUP($A55,'K-Wallet'!$A$1:$M$5000,0,FALSE)),"NOT VALID")</f>
        <v>606650</v>
      </c>
      <c r="Z55">
        <f>IFERROR(IFERROR(VLOOKUP($A55,'K-NETT'!$A$1:$AF$37898,30,FALSE),VLOOKUP($A55,'K-Wallet'!$A$1:$M$5000,11,FALSE)),"NOT VALID")</f>
        <v>0</v>
      </c>
      <c r="AA55" s="31">
        <f t="shared" si="1"/>
        <v>0</v>
      </c>
    </row>
    <row r="56" spans="1:27" x14ac:dyDescent="0.25">
      <c r="A56" t="str">
        <f t="shared" si="0"/>
        <v>1754350471</v>
      </c>
      <c r="B56">
        <v>47</v>
      </c>
      <c r="C56">
        <v>1754350471</v>
      </c>
      <c r="D56" t="s">
        <v>42</v>
      </c>
      <c r="E56" t="s">
        <v>43</v>
      </c>
      <c r="F56">
        <v>320650</v>
      </c>
      <c r="G56" s="2">
        <v>44111</v>
      </c>
      <c r="H56" s="3">
        <v>0.57771990740740742</v>
      </c>
      <c r="I56" t="s">
        <v>44</v>
      </c>
      <c r="J56">
        <v>-81579591101</v>
      </c>
      <c r="K56" s="4" t="s">
        <v>101</v>
      </c>
      <c r="N56" t="str">
        <f>IFERROR(IFERROR(VLOOKUP($A56,'K-NETT'!$A$1:$AF$37898,1,FALSE),VLOOKUP($A56,'K-Wallet'!$A$1:$M$5000,1,FALSE)),"NOT VALID")</f>
        <v>1754350471</v>
      </c>
      <c r="O56" t="str">
        <f>IFERROR(IFERROR(VLOOKUP($A56,'K-NETT'!$A$1:$AF$37898,11,FALSE),VLOOKUP($A56,'K-Wallet'!$A$1:$M$5000,0,FALSE)),"NOT VALID")</f>
        <v>CNE2010004528</v>
      </c>
      <c r="P56" t="str">
        <f>IFERROR(IFERROR(VLOOKUP($A56,'K-NETT'!$A$1:$AF$37898,14,FALSE),VLOOKUP($A56,'K-Wallet'!$A$1:$M$5000,8,FALSE)),"NOT VALID")</f>
        <v>IDJTAXA05134</v>
      </c>
      <c r="Q56" t="str">
        <f>IFERROR(IFERROR(VLOOKUP($A56,'K-NETT'!$A$1:$AF$37898,15,FALSE),VLOOKUP($A56,'K-Wallet'!$A$1:$M$5000,9,FALSE)),"NOT VALID")</f>
        <v>FAUZIAH</v>
      </c>
      <c r="R56">
        <f>IFERROR(IFERROR(VLOOKUP($A56,'K-NETT'!$A$1:$AF$37898,16,FALSE),VLOOKUP($A56,'K-Wallet'!$A$1:$M$5000,0,FALSE)),"NOT VALID")</f>
        <v>270000</v>
      </c>
      <c r="S56">
        <f>IFERROR(IFERROR(VLOOKUP($A56,'K-NETT'!$A$1:$AF$37898,17,FALSE),VLOOKUP($A56,'K-Wallet'!$A$1:$M$5000,0,FALSE)),"NOT VALID")</f>
        <v>6650</v>
      </c>
      <c r="T56">
        <f>IFERROR(IFERROR(VLOOKUP($A56,'K-NETT'!$A$1:$AF$37898,18,FALSE),VLOOKUP($A56,'K-Wallet'!$A$1:$M$5000,0,FALSE)),"NOT VALID")</f>
        <v>44000</v>
      </c>
      <c r="U56">
        <f>IFERROR(IFERROR(VLOOKUP($A56,'K-NETT'!$A$1:$AF$37898,19,FALSE),VLOOKUP($A56,'K-Wallet'!$A$1:$M$5000,0,FALSE)),"NOT VALID")</f>
        <v>0</v>
      </c>
      <c r="V56">
        <f>IFERROR(IFERROR(VLOOKUP($A56,'K-NETT'!$A$1:$AF$37898,20,FALSE),VLOOKUP($A56,'K-Wallet'!$A$1:$M$5000,0,FALSE)),"NOT VALID")</f>
        <v>0</v>
      </c>
      <c r="W56">
        <f>IFERROR(IFERROR(VLOOKUP($A56,'K-NETT'!$A$1:$AF$37898,22,FALSE),VLOOKUP($A56,'K-Wallet'!$A$1:$M$5000,0,FALSE)),"NOT VALID")</f>
        <v>0</v>
      </c>
      <c r="X56">
        <f>IFERROR(IFERROR(VLOOKUP($A56,'K-NETT'!$A$1:$AF$37898,23,FALSE),VLOOKUP($A56,'K-Wallet'!$A$1:$M$5000,0,FALSE)),"NOT VALID")</f>
        <v>0</v>
      </c>
      <c r="Y56">
        <f>IFERROR(IFERROR(VLOOKUP($A56,'K-NETT'!$A$1:$AF$37898,26,FALSE),VLOOKUP($A56,'K-Wallet'!$A$1:$M$5000,0,FALSE)),"NOT VALID")</f>
        <v>320650</v>
      </c>
      <c r="Z56">
        <f>IFERROR(IFERROR(VLOOKUP($A56,'K-NETT'!$A$1:$AF$37898,30,FALSE),VLOOKUP($A56,'K-Wallet'!$A$1:$M$5000,11,FALSE)),"NOT VALID")</f>
        <v>0</v>
      </c>
      <c r="AA56" s="31">
        <f t="shared" si="1"/>
        <v>0</v>
      </c>
    </row>
    <row r="57" spans="1:27" x14ac:dyDescent="0.25">
      <c r="A57" t="str">
        <f t="shared" si="0"/>
        <v>1331150780</v>
      </c>
      <c r="B57">
        <v>48</v>
      </c>
      <c r="C57">
        <v>1331150780</v>
      </c>
      <c r="D57" t="s">
        <v>42</v>
      </c>
      <c r="E57" t="s">
        <v>43</v>
      </c>
      <c r="F57">
        <v>56650</v>
      </c>
      <c r="G57" s="2">
        <v>44111</v>
      </c>
      <c r="H57" s="3">
        <v>0.58459490740740738</v>
      </c>
      <c r="I57" t="s">
        <v>1146</v>
      </c>
      <c r="J57">
        <v>-81582575301</v>
      </c>
      <c r="K57" s="4" t="s">
        <v>101</v>
      </c>
      <c r="N57" t="str">
        <f>IFERROR(IFERROR(VLOOKUP($A57,'K-NETT'!$A$1:$AF$37898,1,FALSE),VLOOKUP($A57,'K-Wallet'!$A$1:$M$5000,1,FALSE)),"NOT VALID")</f>
        <v>1331150780</v>
      </c>
      <c r="O57" t="str">
        <f>IFERROR(IFERROR(VLOOKUP($A57,'K-NETT'!$A$1:$AF$37898,11,FALSE),VLOOKUP($A57,'K-Wallet'!$A$1:$M$5000,0,FALSE)),"NOT VALID")</f>
        <v>MME2010004536</v>
      </c>
      <c r="P57" t="str">
        <f>IFERROR(IFERROR(VLOOKUP($A57,'K-NETT'!$A$1:$AF$37898,14,FALSE),VLOOKUP($A57,'K-Wallet'!$A$1:$M$5000,8,FALSE)),"NOT VALID")</f>
        <v>IDJHAKA05360</v>
      </c>
      <c r="Q57" t="str">
        <f>IFERROR(IFERROR(VLOOKUP($A57,'K-NETT'!$A$1:$AF$37898,15,FALSE),VLOOKUP($A57,'K-Wallet'!$A$1:$M$5000,9,FALSE)),"NOT VALID")</f>
        <v>SRI HANDAYANI</v>
      </c>
      <c r="R57">
        <f>IFERROR(IFERROR(VLOOKUP($A57,'K-NETT'!$A$1:$AF$37898,16,FALSE),VLOOKUP($A57,'K-Wallet'!$A$1:$M$5000,0,FALSE)),"NOT VALID")</f>
        <v>50000</v>
      </c>
      <c r="S57">
        <f>IFERROR(IFERROR(VLOOKUP($A57,'K-NETT'!$A$1:$AF$37898,17,FALSE),VLOOKUP($A57,'K-Wallet'!$A$1:$M$5000,0,FALSE)),"NOT VALID")</f>
        <v>6650</v>
      </c>
      <c r="T57">
        <f>IFERROR(IFERROR(VLOOKUP($A57,'K-NETT'!$A$1:$AF$37898,18,FALSE),VLOOKUP($A57,'K-Wallet'!$A$1:$M$5000,0,FALSE)),"NOT VALID")</f>
        <v>0</v>
      </c>
      <c r="U57">
        <f>IFERROR(IFERROR(VLOOKUP($A57,'K-NETT'!$A$1:$AF$37898,19,FALSE),VLOOKUP($A57,'K-Wallet'!$A$1:$M$5000,0,FALSE)),"NOT VALID")</f>
        <v>0</v>
      </c>
      <c r="V57">
        <f>IFERROR(IFERROR(VLOOKUP($A57,'K-NETT'!$A$1:$AF$37898,20,FALSE),VLOOKUP($A57,'K-Wallet'!$A$1:$M$5000,0,FALSE)),"NOT VALID")</f>
        <v>0</v>
      </c>
      <c r="W57">
        <f>IFERROR(IFERROR(VLOOKUP($A57,'K-NETT'!$A$1:$AF$37898,22,FALSE),VLOOKUP($A57,'K-Wallet'!$A$1:$M$5000,0,FALSE)),"NOT VALID")</f>
        <v>0</v>
      </c>
      <c r="X57">
        <f>IFERROR(IFERROR(VLOOKUP($A57,'K-NETT'!$A$1:$AF$37898,23,FALSE),VLOOKUP($A57,'K-Wallet'!$A$1:$M$5000,0,FALSE)),"NOT VALID")</f>
        <v>0</v>
      </c>
      <c r="Y57">
        <f>IFERROR(IFERROR(VLOOKUP($A57,'K-NETT'!$A$1:$AF$37898,26,FALSE),VLOOKUP($A57,'K-Wallet'!$A$1:$M$5000,0,FALSE)),"NOT VALID")</f>
        <v>56650</v>
      </c>
      <c r="Z57">
        <f>IFERROR(IFERROR(VLOOKUP($A57,'K-NETT'!$A$1:$AF$37898,30,FALSE),VLOOKUP($A57,'K-Wallet'!$A$1:$M$5000,11,FALSE)),"NOT VALID")</f>
        <v>0</v>
      </c>
      <c r="AA57" s="31">
        <f t="shared" si="1"/>
        <v>0</v>
      </c>
    </row>
    <row r="58" spans="1:27" x14ac:dyDescent="0.25">
      <c r="A58" t="str">
        <f t="shared" si="0"/>
        <v>1337050676</v>
      </c>
      <c r="B58">
        <v>49</v>
      </c>
      <c r="C58">
        <v>1337050676</v>
      </c>
      <c r="D58" t="s">
        <v>42</v>
      </c>
      <c r="E58" t="s">
        <v>43</v>
      </c>
      <c r="F58">
        <v>56650</v>
      </c>
      <c r="G58" s="2">
        <v>44111</v>
      </c>
      <c r="H58" s="3">
        <v>0.5851736111111111</v>
      </c>
      <c r="I58" t="s">
        <v>1146</v>
      </c>
      <c r="J58">
        <v>-81582839801</v>
      </c>
      <c r="K58" s="4" t="s">
        <v>101</v>
      </c>
      <c r="N58" t="str">
        <f>IFERROR(IFERROR(VLOOKUP($A58,'K-NETT'!$A$1:$AF$37898,1,FALSE),VLOOKUP($A58,'K-Wallet'!$A$1:$M$5000,1,FALSE)),"NOT VALID")</f>
        <v>1337050676</v>
      </c>
      <c r="O58" t="str">
        <f>IFERROR(IFERROR(VLOOKUP($A58,'K-NETT'!$A$1:$AF$37898,11,FALSE),VLOOKUP($A58,'K-Wallet'!$A$1:$M$5000,0,FALSE)),"NOT VALID")</f>
        <v>MME2010004537</v>
      </c>
      <c r="P58" t="str">
        <f>IFERROR(IFERROR(VLOOKUP($A58,'K-NETT'!$A$1:$AF$37898,14,FALSE),VLOOKUP($A58,'K-Wallet'!$A$1:$M$5000,8,FALSE)),"NOT VALID")</f>
        <v>IDJHAKA05361</v>
      </c>
      <c r="Q58" t="str">
        <f>IFERROR(IFERROR(VLOOKUP($A58,'K-NETT'!$A$1:$AF$37898,15,FALSE),VLOOKUP($A58,'K-Wallet'!$A$1:$M$5000,9,FALSE)),"NOT VALID")</f>
        <v>ANISA AYUNI SUNARSO</v>
      </c>
      <c r="R58">
        <f>IFERROR(IFERROR(VLOOKUP($A58,'K-NETT'!$A$1:$AF$37898,16,FALSE),VLOOKUP($A58,'K-Wallet'!$A$1:$M$5000,0,FALSE)),"NOT VALID")</f>
        <v>50000</v>
      </c>
      <c r="S58">
        <f>IFERROR(IFERROR(VLOOKUP($A58,'K-NETT'!$A$1:$AF$37898,17,FALSE),VLOOKUP($A58,'K-Wallet'!$A$1:$M$5000,0,FALSE)),"NOT VALID")</f>
        <v>6650</v>
      </c>
      <c r="T58">
        <f>IFERROR(IFERROR(VLOOKUP($A58,'K-NETT'!$A$1:$AF$37898,18,FALSE),VLOOKUP($A58,'K-Wallet'!$A$1:$M$5000,0,FALSE)),"NOT VALID")</f>
        <v>0</v>
      </c>
      <c r="U58">
        <f>IFERROR(IFERROR(VLOOKUP($A58,'K-NETT'!$A$1:$AF$37898,19,FALSE),VLOOKUP($A58,'K-Wallet'!$A$1:$M$5000,0,FALSE)),"NOT VALID")</f>
        <v>0</v>
      </c>
      <c r="V58">
        <f>IFERROR(IFERROR(VLOOKUP($A58,'K-NETT'!$A$1:$AF$37898,20,FALSE),VLOOKUP($A58,'K-Wallet'!$A$1:$M$5000,0,FALSE)),"NOT VALID")</f>
        <v>0</v>
      </c>
      <c r="W58">
        <f>IFERROR(IFERROR(VLOOKUP($A58,'K-NETT'!$A$1:$AF$37898,22,FALSE),VLOOKUP($A58,'K-Wallet'!$A$1:$M$5000,0,FALSE)),"NOT VALID")</f>
        <v>0</v>
      </c>
      <c r="X58">
        <f>IFERROR(IFERROR(VLOOKUP($A58,'K-NETT'!$A$1:$AF$37898,23,FALSE),VLOOKUP($A58,'K-Wallet'!$A$1:$M$5000,0,FALSE)),"NOT VALID")</f>
        <v>0</v>
      </c>
      <c r="Y58">
        <f>IFERROR(IFERROR(VLOOKUP($A58,'K-NETT'!$A$1:$AF$37898,26,FALSE),VLOOKUP($A58,'K-Wallet'!$A$1:$M$5000,0,FALSE)),"NOT VALID")</f>
        <v>56650</v>
      </c>
      <c r="Z58">
        <f>IFERROR(IFERROR(VLOOKUP($A58,'K-NETT'!$A$1:$AF$37898,30,FALSE),VLOOKUP($A58,'K-Wallet'!$A$1:$M$5000,11,FALSE)),"NOT VALID")</f>
        <v>0</v>
      </c>
      <c r="AA58" s="31">
        <f t="shared" si="1"/>
        <v>0</v>
      </c>
    </row>
    <row r="59" spans="1:27" x14ac:dyDescent="0.25">
      <c r="A59" t="str">
        <f t="shared" si="0"/>
        <v>1296450003</v>
      </c>
      <c r="B59">
        <v>50</v>
      </c>
      <c r="C59">
        <v>1296450003</v>
      </c>
      <c r="D59" t="s">
        <v>42</v>
      </c>
      <c r="E59" t="s">
        <v>43</v>
      </c>
      <c r="F59">
        <v>1333650</v>
      </c>
      <c r="G59" s="2">
        <v>44111</v>
      </c>
      <c r="H59" s="3">
        <v>0.59275462962962966</v>
      </c>
      <c r="I59" t="s">
        <v>44</v>
      </c>
      <c r="J59">
        <v>-81585733801</v>
      </c>
      <c r="K59" s="4" t="s">
        <v>101</v>
      </c>
      <c r="N59" t="str">
        <f>IFERROR(IFERROR(VLOOKUP($A59,'K-NETT'!$A$1:$AF$37898,1,FALSE),VLOOKUP($A59,'K-Wallet'!$A$1:$M$5000,1,FALSE)),"NOT VALID")</f>
        <v>1296450003</v>
      </c>
      <c r="O59" t="str">
        <f>IFERROR(IFERROR(VLOOKUP($A59,'K-NETT'!$A$1:$AF$37898,11,FALSE),VLOOKUP($A59,'K-Wallet'!$A$1:$M$5000,0,FALSE)),"NOT VALID")</f>
        <v>CNE2010004543</v>
      </c>
      <c r="P59" t="str">
        <f>IFERROR(IFERROR(VLOOKUP($A59,'K-NETT'!$A$1:$AF$37898,14,FALSE),VLOOKUP($A59,'K-Wallet'!$A$1:$M$5000,8,FALSE)),"NOT VALID")</f>
        <v>IDPABLA05912</v>
      </c>
      <c r="Q59" t="str">
        <f>IFERROR(IFERROR(VLOOKUP($A59,'K-NETT'!$A$1:$AF$37898,15,FALSE),VLOOKUP($A59,'K-Wallet'!$A$1:$M$5000,9,FALSE)),"NOT VALID")</f>
        <v>NUR HIDAYATI</v>
      </c>
      <c r="R59">
        <f>IFERROR(IFERROR(VLOOKUP($A59,'K-NETT'!$A$1:$AF$37898,16,FALSE),VLOOKUP($A59,'K-Wallet'!$A$1:$M$5000,0,FALSE)),"NOT VALID")</f>
        <v>1320000</v>
      </c>
      <c r="S59">
        <f>IFERROR(IFERROR(VLOOKUP($A59,'K-NETT'!$A$1:$AF$37898,17,FALSE),VLOOKUP($A59,'K-Wallet'!$A$1:$M$5000,0,FALSE)),"NOT VALID")</f>
        <v>6650</v>
      </c>
      <c r="T59">
        <f>IFERROR(IFERROR(VLOOKUP($A59,'K-NETT'!$A$1:$AF$37898,18,FALSE),VLOOKUP($A59,'K-Wallet'!$A$1:$M$5000,0,FALSE)),"NOT VALID")</f>
        <v>7000</v>
      </c>
      <c r="U59">
        <f>IFERROR(IFERROR(VLOOKUP($A59,'K-NETT'!$A$1:$AF$37898,19,FALSE),VLOOKUP($A59,'K-Wallet'!$A$1:$M$5000,0,FALSE)),"NOT VALID")</f>
        <v>0</v>
      </c>
      <c r="V59">
        <f>IFERROR(IFERROR(VLOOKUP($A59,'K-NETT'!$A$1:$AF$37898,20,FALSE),VLOOKUP($A59,'K-Wallet'!$A$1:$M$5000,0,FALSE)),"NOT VALID")</f>
        <v>0</v>
      </c>
      <c r="W59">
        <f>IFERROR(IFERROR(VLOOKUP($A59,'K-NETT'!$A$1:$AF$37898,22,FALSE),VLOOKUP($A59,'K-Wallet'!$A$1:$M$5000,0,FALSE)),"NOT VALID")</f>
        <v>0</v>
      </c>
      <c r="X59">
        <f>IFERROR(IFERROR(VLOOKUP($A59,'K-NETT'!$A$1:$AF$37898,23,FALSE),VLOOKUP($A59,'K-Wallet'!$A$1:$M$5000,0,FALSE)),"NOT VALID")</f>
        <v>0</v>
      </c>
      <c r="Y59">
        <f>IFERROR(IFERROR(VLOOKUP($A59,'K-NETT'!$A$1:$AF$37898,26,FALSE),VLOOKUP($A59,'K-Wallet'!$A$1:$M$5000,0,FALSE)),"NOT VALID")</f>
        <v>1333650</v>
      </c>
      <c r="Z59">
        <f>IFERROR(IFERROR(VLOOKUP($A59,'K-NETT'!$A$1:$AF$37898,30,FALSE),VLOOKUP($A59,'K-Wallet'!$A$1:$M$5000,11,FALSE)),"NOT VALID")</f>
        <v>0</v>
      </c>
      <c r="AA59" s="31">
        <f t="shared" si="1"/>
        <v>0</v>
      </c>
    </row>
    <row r="60" spans="1:27" x14ac:dyDescent="0.25">
      <c r="A60" t="str">
        <f t="shared" si="0"/>
        <v>1283450918</v>
      </c>
      <c r="B60">
        <v>51</v>
      </c>
      <c r="C60">
        <v>1283450918</v>
      </c>
      <c r="D60" t="s">
        <v>42</v>
      </c>
      <c r="E60" t="s">
        <v>43</v>
      </c>
      <c r="F60">
        <v>126650</v>
      </c>
      <c r="G60" s="2">
        <v>44111</v>
      </c>
      <c r="H60" s="3">
        <v>0.59325231481481489</v>
      </c>
      <c r="I60" t="s">
        <v>66</v>
      </c>
      <c r="J60">
        <v>-81586307401</v>
      </c>
      <c r="K60" s="4" t="s">
        <v>101</v>
      </c>
      <c r="N60" t="str">
        <f>IFERROR(IFERROR(VLOOKUP($A60,'K-NETT'!$A$1:$AF$37898,1,FALSE),VLOOKUP($A60,'K-Wallet'!$A$1:$M$5000,1,FALSE)),"NOT VALID")</f>
        <v>1283450918</v>
      </c>
      <c r="O60" t="str">
        <f>IFERROR(IFERROR(VLOOKUP($A60,'K-NETT'!$A$1:$AF$37898,11,FALSE),VLOOKUP($A60,'K-Wallet'!$A$1:$M$5000,0,FALSE)),"NOT VALID")</f>
        <v>CNE2010004545</v>
      </c>
      <c r="P60" t="str">
        <f>IFERROR(IFERROR(VLOOKUP($A60,'K-NETT'!$A$1:$AF$37898,14,FALSE),VLOOKUP($A60,'K-Wallet'!$A$1:$M$5000,8,FALSE)),"NOT VALID")</f>
        <v>IDSPAAA89895</v>
      </c>
      <c r="Q60" t="str">
        <f>IFERROR(IFERROR(VLOOKUP($A60,'K-NETT'!$A$1:$AF$37898,15,FALSE),VLOOKUP($A60,'K-Wallet'!$A$1:$M$5000,9,FALSE)),"NOT VALID")</f>
        <v>IDA SUHARTI</v>
      </c>
      <c r="R60">
        <f>IFERROR(IFERROR(VLOOKUP($A60,'K-NETT'!$A$1:$AF$37898,16,FALSE),VLOOKUP($A60,'K-Wallet'!$A$1:$M$5000,0,FALSE)),"NOT VALID")</f>
        <v>120000</v>
      </c>
      <c r="S60">
        <f>IFERROR(IFERROR(VLOOKUP($A60,'K-NETT'!$A$1:$AF$37898,17,FALSE),VLOOKUP($A60,'K-Wallet'!$A$1:$M$5000,0,FALSE)),"NOT VALID")</f>
        <v>6650</v>
      </c>
      <c r="T60">
        <f>IFERROR(IFERROR(VLOOKUP($A60,'K-NETT'!$A$1:$AF$37898,18,FALSE),VLOOKUP($A60,'K-Wallet'!$A$1:$M$5000,0,FALSE)),"NOT VALID")</f>
        <v>0</v>
      </c>
      <c r="U60">
        <f>IFERROR(IFERROR(VLOOKUP($A60,'K-NETT'!$A$1:$AF$37898,19,FALSE),VLOOKUP($A60,'K-Wallet'!$A$1:$M$5000,0,FALSE)),"NOT VALID")</f>
        <v>0</v>
      </c>
      <c r="V60">
        <f>IFERROR(IFERROR(VLOOKUP($A60,'K-NETT'!$A$1:$AF$37898,20,FALSE),VLOOKUP($A60,'K-Wallet'!$A$1:$M$5000,0,FALSE)),"NOT VALID")</f>
        <v>0</v>
      </c>
      <c r="W60">
        <f>IFERROR(IFERROR(VLOOKUP($A60,'K-NETT'!$A$1:$AF$37898,22,FALSE),VLOOKUP($A60,'K-Wallet'!$A$1:$M$5000,0,FALSE)),"NOT VALID")</f>
        <v>0</v>
      </c>
      <c r="X60">
        <f>IFERROR(IFERROR(VLOOKUP($A60,'K-NETT'!$A$1:$AF$37898,23,FALSE),VLOOKUP($A60,'K-Wallet'!$A$1:$M$5000,0,FALSE)),"NOT VALID")</f>
        <v>0</v>
      </c>
      <c r="Y60">
        <f>IFERROR(IFERROR(VLOOKUP($A60,'K-NETT'!$A$1:$AF$37898,26,FALSE),VLOOKUP($A60,'K-Wallet'!$A$1:$M$5000,0,FALSE)),"NOT VALID")</f>
        <v>126650</v>
      </c>
      <c r="Z60">
        <f>IFERROR(IFERROR(VLOOKUP($A60,'K-NETT'!$A$1:$AF$37898,30,FALSE),VLOOKUP($A60,'K-Wallet'!$A$1:$M$5000,11,FALSE)),"NOT VALID")</f>
        <v>0</v>
      </c>
      <c r="AA60" s="31">
        <f t="shared" si="1"/>
        <v>0</v>
      </c>
    </row>
    <row r="61" spans="1:27" x14ac:dyDescent="0.25">
      <c r="A61" t="str">
        <f t="shared" si="0"/>
        <v>1590550142</v>
      </c>
      <c r="B61">
        <v>52</v>
      </c>
      <c r="C61">
        <v>1590550142</v>
      </c>
      <c r="D61" t="s">
        <v>42</v>
      </c>
      <c r="E61" t="s">
        <v>43</v>
      </c>
      <c r="F61">
        <v>66650</v>
      </c>
      <c r="G61" s="2">
        <v>44111</v>
      </c>
      <c r="H61" s="3">
        <v>0.5967824074074074</v>
      </c>
      <c r="I61" t="s">
        <v>44</v>
      </c>
      <c r="J61">
        <v>-81587822601</v>
      </c>
      <c r="K61" s="4" t="s">
        <v>101</v>
      </c>
      <c r="N61" t="str">
        <f>IFERROR(IFERROR(VLOOKUP($A61,'K-NETT'!$A$1:$AF$37898,1,FALSE),VLOOKUP($A61,'K-Wallet'!$A$1:$M$5000,1,FALSE)),"NOT VALID")</f>
        <v>1590550142</v>
      </c>
      <c r="O61" t="str">
        <f>IFERROR(IFERROR(VLOOKUP($A61,'K-NETT'!$A$1:$AF$37898,11,FALSE),VLOOKUP($A61,'K-Wallet'!$A$1:$M$5000,0,FALSE)),"NOT VALID")</f>
        <v>MME2010004549</v>
      </c>
      <c r="P61" t="str">
        <f>IFERROR(IFERROR(VLOOKUP($A61,'K-NETT'!$A$1:$AF$37898,14,FALSE),VLOOKUP($A61,'K-Wallet'!$A$1:$M$5000,8,FALSE)),"NOT VALID")</f>
        <v>IDJRXYA10879</v>
      </c>
      <c r="Q61" t="str">
        <f>IFERROR(IFERROR(VLOOKUP($A61,'K-NETT'!$A$1:$AF$37898,15,FALSE),VLOOKUP($A61,'K-Wallet'!$A$1:$M$5000,9,FALSE)),"NOT VALID")</f>
        <v>OKTAVIANI TRI LESTARI</v>
      </c>
      <c r="R61">
        <f>IFERROR(IFERROR(VLOOKUP($A61,'K-NETT'!$A$1:$AF$37898,16,FALSE),VLOOKUP($A61,'K-Wallet'!$A$1:$M$5000,0,FALSE)),"NOT VALID")</f>
        <v>50000</v>
      </c>
      <c r="S61">
        <f>IFERROR(IFERROR(VLOOKUP($A61,'K-NETT'!$A$1:$AF$37898,17,FALSE),VLOOKUP($A61,'K-Wallet'!$A$1:$M$5000,0,FALSE)),"NOT VALID")</f>
        <v>6650</v>
      </c>
      <c r="T61">
        <f>IFERROR(IFERROR(VLOOKUP($A61,'K-NETT'!$A$1:$AF$37898,18,FALSE),VLOOKUP($A61,'K-Wallet'!$A$1:$M$5000,0,FALSE)),"NOT VALID")</f>
        <v>10000</v>
      </c>
      <c r="U61">
        <f>IFERROR(IFERROR(VLOOKUP($A61,'K-NETT'!$A$1:$AF$37898,19,FALSE),VLOOKUP($A61,'K-Wallet'!$A$1:$M$5000,0,FALSE)),"NOT VALID")</f>
        <v>0</v>
      </c>
      <c r="V61">
        <f>IFERROR(IFERROR(VLOOKUP($A61,'K-NETT'!$A$1:$AF$37898,20,FALSE),VLOOKUP($A61,'K-Wallet'!$A$1:$M$5000,0,FALSE)),"NOT VALID")</f>
        <v>0</v>
      </c>
      <c r="W61">
        <f>IFERROR(IFERROR(VLOOKUP($A61,'K-NETT'!$A$1:$AF$37898,22,FALSE),VLOOKUP($A61,'K-Wallet'!$A$1:$M$5000,0,FALSE)),"NOT VALID")</f>
        <v>0</v>
      </c>
      <c r="X61">
        <f>IFERROR(IFERROR(VLOOKUP($A61,'K-NETT'!$A$1:$AF$37898,23,FALSE),VLOOKUP($A61,'K-Wallet'!$A$1:$M$5000,0,FALSE)),"NOT VALID")</f>
        <v>0</v>
      </c>
      <c r="Y61">
        <f>IFERROR(IFERROR(VLOOKUP($A61,'K-NETT'!$A$1:$AF$37898,26,FALSE),VLOOKUP($A61,'K-Wallet'!$A$1:$M$5000,0,FALSE)),"NOT VALID")</f>
        <v>66650</v>
      </c>
      <c r="Z61">
        <f>IFERROR(IFERROR(VLOOKUP($A61,'K-NETT'!$A$1:$AF$37898,30,FALSE),VLOOKUP($A61,'K-Wallet'!$A$1:$M$5000,11,FALSE)),"NOT VALID")</f>
        <v>0</v>
      </c>
      <c r="AA61" s="31">
        <f t="shared" si="1"/>
        <v>0</v>
      </c>
    </row>
    <row r="62" spans="1:27" x14ac:dyDescent="0.25">
      <c r="A62" t="str">
        <f t="shared" si="0"/>
        <v>1122550431</v>
      </c>
      <c r="B62">
        <v>53</v>
      </c>
      <c r="C62">
        <v>1122550431</v>
      </c>
      <c r="D62" t="s">
        <v>42</v>
      </c>
      <c r="E62" t="s">
        <v>43</v>
      </c>
      <c r="F62">
        <v>966650</v>
      </c>
      <c r="G62" s="2">
        <v>44111</v>
      </c>
      <c r="H62" s="3">
        <v>0.59866898148148151</v>
      </c>
      <c r="I62" t="s">
        <v>44</v>
      </c>
      <c r="J62">
        <v>-81588614501</v>
      </c>
      <c r="K62" s="4" t="s">
        <v>101</v>
      </c>
      <c r="N62" t="str">
        <f>IFERROR(IFERROR(VLOOKUP($A62,'K-NETT'!$A$1:$AF$37898,1,FALSE),VLOOKUP($A62,'K-Wallet'!$A$1:$M$5000,1,FALSE)),"NOT VALID")</f>
        <v>1122550431</v>
      </c>
      <c r="O62" t="str">
        <f>IFERROR(IFERROR(VLOOKUP($A62,'K-NETT'!$A$1:$AF$37898,11,FALSE),VLOOKUP($A62,'K-Wallet'!$A$1:$M$5000,0,FALSE)),"NOT VALID")</f>
        <v>CNE2010004550</v>
      </c>
      <c r="P62" t="str">
        <f>IFERROR(IFERROR(VLOOKUP($A62,'K-NETT'!$A$1:$AF$37898,14,FALSE),VLOOKUP($A62,'K-Wallet'!$A$1:$M$5000,8,FALSE)),"NOT VALID")</f>
        <v>IDJTAXA06761</v>
      </c>
      <c r="Q62" t="str">
        <f>IFERROR(IFERROR(VLOOKUP($A62,'K-NETT'!$A$1:$AF$37898,15,FALSE),VLOOKUP($A62,'K-Wallet'!$A$1:$M$5000,9,FALSE)),"NOT VALID")</f>
        <v>KOKOM KOMALA</v>
      </c>
      <c r="R62">
        <f>IFERROR(IFERROR(VLOOKUP($A62,'K-NETT'!$A$1:$AF$37898,16,FALSE),VLOOKUP($A62,'K-Wallet'!$A$1:$M$5000,0,FALSE)),"NOT VALID")</f>
        <v>950000</v>
      </c>
      <c r="S62">
        <f>IFERROR(IFERROR(VLOOKUP($A62,'K-NETT'!$A$1:$AF$37898,17,FALSE),VLOOKUP($A62,'K-Wallet'!$A$1:$M$5000,0,FALSE)),"NOT VALID")</f>
        <v>6650</v>
      </c>
      <c r="T62">
        <f>IFERROR(IFERROR(VLOOKUP($A62,'K-NETT'!$A$1:$AF$37898,18,FALSE),VLOOKUP($A62,'K-Wallet'!$A$1:$M$5000,0,FALSE)),"NOT VALID")</f>
        <v>10000</v>
      </c>
      <c r="U62">
        <f>IFERROR(IFERROR(VLOOKUP($A62,'K-NETT'!$A$1:$AF$37898,19,FALSE),VLOOKUP($A62,'K-Wallet'!$A$1:$M$5000,0,FALSE)),"NOT VALID")</f>
        <v>0</v>
      </c>
      <c r="V62">
        <f>IFERROR(IFERROR(VLOOKUP($A62,'K-NETT'!$A$1:$AF$37898,20,FALSE),VLOOKUP($A62,'K-Wallet'!$A$1:$M$5000,0,FALSE)),"NOT VALID")</f>
        <v>0</v>
      </c>
      <c r="W62">
        <f>IFERROR(IFERROR(VLOOKUP($A62,'K-NETT'!$A$1:$AF$37898,22,FALSE),VLOOKUP($A62,'K-Wallet'!$A$1:$M$5000,0,FALSE)),"NOT VALID")</f>
        <v>0</v>
      </c>
      <c r="X62">
        <f>IFERROR(IFERROR(VLOOKUP($A62,'K-NETT'!$A$1:$AF$37898,23,FALSE),VLOOKUP($A62,'K-Wallet'!$A$1:$M$5000,0,FALSE)),"NOT VALID")</f>
        <v>0</v>
      </c>
      <c r="Y62">
        <f>IFERROR(IFERROR(VLOOKUP($A62,'K-NETT'!$A$1:$AF$37898,26,FALSE),VLOOKUP($A62,'K-Wallet'!$A$1:$M$5000,0,FALSE)),"NOT VALID")</f>
        <v>966650</v>
      </c>
      <c r="Z62">
        <f>IFERROR(IFERROR(VLOOKUP($A62,'K-NETT'!$A$1:$AF$37898,30,FALSE),VLOOKUP($A62,'K-Wallet'!$A$1:$M$5000,11,FALSE)),"NOT VALID")</f>
        <v>0</v>
      </c>
      <c r="AA62" s="31">
        <f t="shared" si="1"/>
        <v>0</v>
      </c>
    </row>
    <row r="63" spans="1:27" x14ac:dyDescent="0.25">
      <c r="A63" t="str">
        <f t="shared" si="0"/>
        <v>1106550194</v>
      </c>
      <c r="B63">
        <v>54</v>
      </c>
      <c r="C63">
        <v>1106550194</v>
      </c>
      <c r="D63" t="s">
        <v>42</v>
      </c>
      <c r="E63" t="s">
        <v>43</v>
      </c>
      <c r="F63">
        <v>666650</v>
      </c>
      <c r="G63" s="2">
        <v>44111</v>
      </c>
      <c r="H63" s="3">
        <v>0.6033680555555555</v>
      </c>
      <c r="I63" t="s">
        <v>46</v>
      </c>
      <c r="J63">
        <v>-81590251901</v>
      </c>
      <c r="K63" s="4" t="s">
        <v>101</v>
      </c>
      <c r="N63" t="str">
        <f>IFERROR(IFERROR(VLOOKUP($A63,'K-NETT'!$A$1:$AF$37898,1,FALSE),VLOOKUP($A63,'K-Wallet'!$A$1:$M$5000,1,FALSE)),"NOT VALID")</f>
        <v>1106550194</v>
      </c>
      <c r="O63" t="str">
        <f>IFERROR(IFERROR(VLOOKUP($A63,'K-NETT'!$A$1:$AF$37898,11,FALSE),VLOOKUP($A63,'K-Wallet'!$A$1:$M$5000,0,FALSE)),"NOT VALID")</f>
        <v>CNE2010004558</v>
      </c>
      <c r="P63" t="str">
        <f>IFERROR(IFERROR(VLOOKUP($A63,'K-NETT'!$A$1:$AF$37898,14,FALSE),VLOOKUP($A63,'K-Wallet'!$A$1:$M$5000,8,FALSE)),"NOT VALID")</f>
        <v>IDRUAAA07084</v>
      </c>
      <c r="Q63" t="str">
        <f>IFERROR(IFERROR(VLOOKUP($A63,'K-NETT'!$A$1:$AF$37898,15,FALSE),VLOOKUP($A63,'K-Wallet'!$A$1:$M$5000,9,FALSE)),"NOT VALID")</f>
        <v>IWAN SUTRISNO</v>
      </c>
      <c r="R63">
        <f>IFERROR(IFERROR(VLOOKUP($A63,'K-NETT'!$A$1:$AF$37898,16,FALSE),VLOOKUP($A63,'K-Wallet'!$A$1:$M$5000,0,FALSE)),"NOT VALID")</f>
        <v>660000</v>
      </c>
      <c r="S63">
        <f>IFERROR(IFERROR(VLOOKUP($A63,'K-NETT'!$A$1:$AF$37898,17,FALSE),VLOOKUP($A63,'K-Wallet'!$A$1:$M$5000,0,FALSE)),"NOT VALID")</f>
        <v>6650</v>
      </c>
      <c r="T63">
        <f>IFERROR(IFERROR(VLOOKUP($A63,'K-NETT'!$A$1:$AF$37898,18,FALSE),VLOOKUP($A63,'K-Wallet'!$A$1:$M$5000,0,FALSE)),"NOT VALID")</f>
        <v>0</v>
      </c>
      <c r="U63">
        <f>IFERROR(IFERROR(VLOOKUP($A63,'K-NETT'!$A$1:$AF$37898,19,FALSE),VLOOKUP($A63,'K-Wallet'!$A$1:$M$5000,0,FALSE)),"NOT VALID")</f>
        <v>0</v>
      </c>
      <c r="V63">
        <f>IFERROR(IFERROR(VLOOKUP($A63,'K-NETT'!$A$1:$AF$37898,20,FALSE),VLOOKUP($A63,'K-Wallet'!$A$1:$M$5000,0,FALSE)),"NOT VALID")</f>
        <v>0</v>
      </c>
      <c r="W63">
        <f>IFERROR(IFERROR(VLOOKUP($A63,'K-NETT'!$A$1:$AF$37898,22,FALSE),VLOOKUP($A63,'K-Wallet'!$A$1:$M$5000,0,FALSE)),"NOT VALID")</f>
        <v>0</v>
      </c>
      <c r="X63">
        <f>IFERROR(IFERROR(VLOOKUP($A63,'K-NETT'!$A$1:$AF$37898,23,FALSE),VLOOKUP($A63,'K-Wallet'!$A$1:$M$5000,0,FALSE)),"NOT VALID")</f>
        <v>0</v>
      </c>
      <c r="Y63">
        <f>IFERROR(IFERROR(VLOOKUP($A63,'K-NETT'!$A$1:$AF$37898,26,FALSE),VLOOKUP($A63,'K-Wallet'!$A$1:$M$5000,0,FALSE)),"NOT VALID")</f>
        <v>666650</v>
      </c>
      <c r="Z63">
        <f>IFERROR(IFERROR(VLOOKUP($A63,'K-NETT'!$A$1:$AF$37898,30,FALSE),VLOOKUP($A63,'K-Wallet'!$A$1:$M$5000,11,FALSE)),"NOT VALID")</f>
        <v>0</v>
      </c>
      <c r="AA63" s="31">
        <f t="shared" si="1"/>
        <v>0</v>
      </c>
    </row>
    <row r="64" spans="1:27" x14ac:dyDescent="0.25">
      <c r="A64" t="str">
        <f t="shared" si="0"/>
        <v>1895550929</v>
      </c>
      <c r="B64">
        <v>55</v>
      </c>
      <c r="C64">
        <v>1895550929</v>
      </c>
      <c r="D64" t="s">
        <v>42</v>
      </c>
      <c r="E64" t="s">
        <v>43</v>
      </c>
      <c r="F64">
        <v>966650</v>
      </c>
      <c r="G64" s="2">
        <v>44111</v>
      </c>
      <c r="H64" s="3">
        <v>0.60376157407407405</v>
      </c>
      <c r="I64" t="s">
        <v>44</v>
      </c>
      <c r="J64">
        <v>-81590659201</v>
      </c>
      <c r="K64" s="4" t="s">
        <v>101</v>
      </c>
      <c r="N64" t="str">
        <f>IFERROR(IFERROR(VLOOKUP($A64,'K-NETT'!$A$1:$AF$37898,1,FALSE),VLOOKUP($A64,'K-Wallet'!$A$1:$M$5000,1,FALSE)),"NOT VALID")</f>
        <v>1895550929</v>
      </c>
      <c r="O64" t="str">
        <f>IFERROR(IFERROR(VLOOKUP($A64,'K-NETT'!$A$1:$AF$37898,11,FALSE),VLOOKUP($A64,'K-Wallet'!$A$1:$M$5000,0,FALSE)),"NOT VALID")</f>
        <v>CNE2010004559</v>
      </c>
      <c r="P64" t="str">
        <f>IFERROR(IFERROR(VLOOKUP($A64,'K-NETT'!$A$1:$AF$37898,14,FALSE),VLOOKUP($A64,'K-Wallet'!$A$1:$M$5000,8,FALSE)),"NOT VALID")</f>
        <v>IDJRAAA18662</v>
      </c>
      <c r="Q64" t="str">
        <f>IFERROR(IFERROR(VLOOKUP($A64,'K-NETT'!$A$1:$AF$37898,15,FALSE),VLOOKUP($A64,'K-Wallet'!$A$1:$M$5000,9,FALSE)),"NOT VALID")</f>
        <v>NURFAIZAH</v>
      </c>
      <c r="R64">
        <f>IFERROR(IFERROR(VLOOKUP($A64,'K-NETT'!$A$1:$AF$37898,16,FALSE),VLOOKUP($A64,'K-Wallet'!$A$1:$M$5000,0,FALSE)),"NOT VALID")</f>
        <v>950000</v>
      </c>
      <c r="S64">
        <f>IFERROR(IFERROR(VLOOKUP($A64,'K-NETT'!$A$1:$AF$37898,17,FALSE),VLOOKUP($A64,'K-Wallet'!$A$1:$M$5000,0,FALSE)),"NOT VALID")</f>
        <v>6650</v>
      </c>
      <c r="T64">
        <f>IFERROR(IFERROR(VLOOKUP($A64,'K-NETT'!$A$1:$AF$37898,18,FALSE),VLOOKUP($A64,'K-Wallet'!$A$1:$M$5000,0,FALSE)),"NOT VALID")</f>
        <v>10000</v>
      </c>
      <c r="U64">
        <f>IFERROR(IFERROR(VLOOKUP($A64,'K-NETT'!$A$1:$AF$37898,19,FALSE),VLOOKUP($A64,'K-Wallet'!$A$1:$M$5000,0,FALSE)),"NOT VALID")</f>
        <v>0</v>
      </c>
      <c r="V64">
        <f>IFERROR(IFERROR(VLOOKUP($A64,'K-NETT'!$A$1:$AF$37898,20,FALSE),VLOOKUP($A64,'K-Wallet'!$A$1:$M$5000,0,FALSE)),"NOT VALID")</f>
        <v>0</v>
      </c>
      <c r="W64">
        <f>IFERROR(IFERROR(VLOOKUP($A64,'K-NETT'!$A$1:$AF$37898,22,FALSE),VLOOKUP($A64,'K-Wallet'!$A$1:$M$5000,0,FALSE)),"NOT VALID")</f>
        <v>0</v>
      </c>
      <c r="X64">
        <f>IFERROR(IFERROR(VLOOKUP($A64,'K-NETT'!$A$1:$AF$37898,23,FALSE),VLOOKUP($A64,'K-Wallet'!$A$1:$M$5000,0,FALSE)),"NOT VALID")</f>
        <v>0</v>
      </c>
      <c r="Y64">
        <f>IFERROR(IFERROR(VLOOKUP($A64,'K-NETT'!$A$1:$AF$37898,26,FALSE),VLOOKUP($A64,'K-Wallet'!$A$1:$M$5000,0,FALSE)),"NOT VALID")</f>
        <v>966650</v>
      </c>
      <c r="Z64">
        <f>IFERROR(IFERROR(VLOOKUP($A64,'K-NETT'!$A$1:$AF$37898,30,FALSE),VLOOKUP($A64,'K-Wallet'!$A$1:$M$5000,11,FALSE)),"NOT VALID")</f>
        <v>0</v>
      </c>
      <c r="AA64" s="31">
        <f t="shared" si="1"/>
        <v>0</v>
      </c>
    </row>
    <row r="65" spans="1:27" x14ac:dyDescent="0.25">
      <c r="A65" t="str">
        <f t="shared" si="0"/>
        <v>1716550146</v>
      </c>
      <c r="B65">
        <v>56</v>
      </c>
      <c r="C65">
        <v>1716550146</v>
      </c>
      <c r="D65" t="s">
        <v>42</v>
      </c>
      <c r="E65" t="s">
        <v>43</v>
      </c>
      <c r="F65">
        <v>56650</v>
      </c>
      <c r="G65" s="2">
        <v>44111</v>
      </c>
      <c r="H65" s="3">
        <v>0.60513888888888889</v>
      </c>
      <c r="I65" t="s">
        <v>1146</v>
      </c>
      <c r="J65">
        <v>-81591383001</v>
      </c>
      <c r="K65" s="4" t="s">
        <v>101</v>
      </c>
      <c r="N65" t="str">
        <f>IFERROR(IFERROR(VLOOKUP($A65,'K-NETT'!$A$1:$AF$37898,1,FALSE),VLOOKUP($A65,'K-Wallet'!$A$1:$M$5000,1,FALSE)),"NOT VALID")</f>
        <v>1716550146</v>
      </c>
      <c r="O65" t="str">
        <f>IFERROR(IFERROR(VLOOKUP($A65,'K-NETT'!$A$1:$AF$37898,11,FALSE),VLOOKUP($A65,'K-Wallet'!$A$1:$M$5000,0,FALSE)),"NOT VALID")</f>
        <v>MME2010004560</v>
      </c>
      <c r="P65" t="str">
        <f>IFERROR(IFERROR(VLOOKUP($A65,'K-NETT'!$A$1:$AF$37898,14,FALSE),VLOOKUP($A65,'K-Wallet'!$A$1:$M$5000,8,FALSE)),"NOT VALID")</f>
        <v>IDJHAKA05362</v>
      </c>
      <c r="Q65" t="str">
        <f>IFERROR(IFERROR(VLOOKUP($A65,'K-NETT'!$A$1:$AF$37898,15,FALSE),VLOOKUP($A65,'K-Wallet'!$A$1:$M$5000,9,FALSE)),"NOT VALID")</f>
        <v>WITRI OKTAWURI AMD</v>
      </c>
      <c r="R65">
        <f>IFERROR(IFERROR(VLOOKUP($A65,'K-NETT'!$A$1:$AF$37898,16,FALSE),VLOOKUP($A65,'K-Wallet'!$A$1:$M$5000,0,FALSE)),"NOT VALID")</f>
        <v>50000</v>
      </c>
      <c r="S65">
        <f>IFERROR(IFERROR(VLOOKUP($A65,'K-NETT'!$A$1:$AF$37898,17,FALSE),VLOOKUP($A65,'K-Wallet'!$A$1:$M$5000,0,FALSE)),"NOT VALID")</f>
        <v>6650</v>
      </c>
      <c r="T65">
        <f>IFERROR(IFERROR(VLOOKUP($A65,'K-NETT'!$A$1:$AF$37898,18,FALSE),VLOOKUP($A65,'K-Wallet'!$A$1:$M$5000,0,FALSE)),"NOT VALID")</f>
        <v>0</v>
      </c>
      <c r="U65">
        <f>IFERROR(IFERROR(VLOOKUP($A65,'K-NETT'!$A$1:$AF$37898,19,FALSE),VLOOKUP($A65,'K-Wallet'!$A$1:$M$5000,0,FALSE)),"NOT VALID")</f>
        <v>0</v>
      </c>
      <c r="V65">
        <f>IFERROR(IFERROR(VLOOKUP($A65,'K-NETT'!$A$1:$AF$37898,20,FALSE),VLOOKUP($A65,'K-Wallet'!$A$1:$M$5000,0,FALSE)),"NOT VALID")</f>
        <v>0</v>
      </c>
      <c r="W65">
        <f>IFERROR(IFERROR(VLOOKUP($A65,'K-NETT'!$A$1:$AF$37898,22,FALSE),VLOOKUP($A65,'K-Wallet'!$A$1:$M$5000,0,FALSE)),"NOT VALID")</f>
        <v>0</v>
      </c>
      <c r="X65">
        <f>IFERROR(IFERROR(VLOOKUP($A65,'K-NETT'!$A$1:$AF$37898,23,FALSE),VLOOKUP($A65,'K-Wallet'!$A$1:$M$5000,0,FALSE)),"NOT VALID")</f>
        <v>0</v>
      </c>
      <c r="Y65">
        <f>IFERROR(IFERROR(VLOOKUP($A65,'K-NETT'!$A$1:$AF$37898,26,FALSE),VLOOKUP($A65,'K-Wallet'!$A$1:$M$5000,0,FALSE)),"NOT VALID")</f>
        <v>56650</v>
      </c>
      <c r="Z65">
        <f>IFERROR(IFERROR(VLOOKUP($A65,'K-NETT'!$A$1:$AF$37898,30,FALSE),VLOOKUP($A65,'K-Wallet'!$A$1:$M$5000,11,FALSE)),"NOT VALID")</f>
        <v>0</v>
      </c>
      <c r="AA65" s="31">
        <f t="shared" si="1"/>
        <v>0</v>
      </c>
    </row>
    <row r="66" spans="1:27" x14ac:dyDescent="0.25">
      <c r="A66" t="str">
        <f t="shared" si="0"/>
        <v>1133550637</v>
      </c>
      <c r="B66">
        <v>57</v>
      </c>
      <c r="C66">
        <v>1133550637</v>
      </c>
      <c r="D66" t="s">
        <v>42</v>
      </c>
      <c r="E66" t="s">
        <v>43</v>
      </c>
      <c r="F66">
        <v>56650</v>
      </c>
      <c r="G66" s="2">
        <v>44111</v>
      </c>
      <c r="H66" s="3">
        <v>0.60569444444444442</v>
      </c>
      <c r="I66" t="s">
        <v>1146</v>
      </c>
      <c r="J66">
        <v>-81591637901</v>
      </c>
      <c r="K66" s="4" t="s">
        <v>101</v>
      </c>
      <c r="N66" t="str">
        <f>IFERROR(IFERROR(VLOOKUP($A66,'K-NETT'!$A$1:$AF$37898,1,FALSE),VLOOKUP($A66,'K-Wallet'!$A$1:$M$5000,1,FALSE)),"NOT VALID")</f>
        <v>1133550637</v>
      </c>
      <c r="O66" t="str">
        <f>IFERROR(IFERROR(VLOOKUP($A66,'K-NETT'!$A$1:$AF$37898,11,FALSE),VLOOKUP($A66,'K-Wallet'!$A$1:$M$5000,0,FALSE)),"NOT VALID")</f>
        <v>MME2010004561</v>
      </c>
      <c r="P66" t="str">
        <f>IFERROR(IFERROR(VLOOKUP($A66,'K-NETT'!$A$1:$AF$37898,14,FALSE),VLOOKUP($A66,'K-Wallet'!$A$1:$M$5000,8,FALSE)),"NOT VALID")</f>
        <v>IDJHAKA05363</v>
      </c>
      <c r="Q66" t="str">
        <f>IFERROR(IFERROR(VLOOKUP($A66,'K-NETT'!$A$1:$AF$37898,15,FALSE),VLOOKUP($A66,'K-Wallet'!$A$1:$M$5000,9,FALSE)),"NOT VALID")</f>
        <v>ELLY YUNITA RATMAWATI</v>
      </c>
      <c r="R66">
        <f>IFERROR(IFERROR(VLOOKUP($A66,'K-NETT'!$A$1:$AF$37898,16,FALSE),VLOOKUP($A66,'K-Wallet'!$A$1:$M$5000,0,FALSE)),"NOT VALID")</f>
        <v>50000</v>
      </c>
      <c r="S66">
        <f>IFERROR(IFERROR(VLOOKUP($A66,'K-NETT'!$A$1:$AF$37898,17,FALSE),VLOOKUP($A66,'K-Wallet'!$A$1:$M$5000,0,FALSE)),"NOT VALID")</f>
        <v>6650</v>
      </c>
      <c r="T66">
        <f>IFERROR(IFERROR(VLOOKUP($A66,'K-NETT'!$A$1:$AF$37898,18,FALSE),VLOOKUP($A66,'K-Wallet'!$A$1:$M$5000,0,FALSE)),"NOT VALID")</f>
        <v>0</v>
      </c>
      <c r="U66">
        <f>IFERROR(IFERROR(VLOOKUP($A66,'K-NETT'!$A$1:$AF$37898,19,FALSE),VLOOKUP($A66,'K-Wallet'!$A$1:$M$5000,0,FALSE)),"NOT VALID")</f>
        <v>0</v>
      </c>
      <c r="V66">
        <f>IFERROR(IFERROR(VLOOKUP($A66,'K-NETT'!$A$1:$AF$37898,20,FALSE),VLOOKUP($A66,'K-Wallet'!$A$1:$M$5000,0,FALSE)),"NOT VALID")</f>
        <v>0</v>
      </c>
      <c r="W66">
        <f>IFERROR(IFERROR(VLOOKUP($A66,'K-NETT'!$A$1:$AF$37898,22,FALSE),VLOOKUP($A66,'K-Wallet'!$A$1:$M$5000,0,FALSE)),"NOT VALID")</f>
        <v>0</v>
      </c>
      <c r="X66">
        <f>IFERROR(IFERROR(VLOOKUP($A66,'K-NETT'!$A$1:$AF$37898,23,FALSE),VLOOKUP($A66,'K-Wallet'!$A$1:$M$5000,0,FALSE)),"NOT VALID")</f>
        <v>0</v>
      </c>
      <c r="Y66">
        <f>IFERROR(IFERROR(VLOOKUP($A66,'K-NETT'!$A$1:$AF$37898,26,FALSE),VLOOKUP($A66,'K-Wallet'!$A$1:$M$5000,0,FALSE)),"NOT VALID")</f>
        <v>56650</v>
      </c>
      <c r="Z66">
        <f>IFERROR(IFERROR(VLOOKUP($A66,'K-NETT'!$A$1:$AF$37898,30,FALSE),VLOOKUP($A66,'K-Wallet'!$A$1:$M$5000,11,FALSE)),"NOT VALID")</f>
        <v>0</v>
      </c>
      <c r="AA66" s="31">
        <f t="shared" si="1"/>
        <v>0</v>
      </c>
    </row>
    <row r="67" spans="1:27" x14ac:dyDescent="0.25">
      <c r="A67" t="str">
        <f t="shared" si="0"/>
        <v>1369450485</v>
      </c>
      <c r="B67">
        <v>58</v>
      </c>
      <c r="C67">
        <v>1369450485</v>
      </c>
      <c r="D67" t="s">
        <v>42</v>
      </c>
      <c r="E67" t="s">
        <v>43</v>
      </c>
      <c r="F67">
        <v>56650</v>
      </c>
      <c r="G67" s="2">
        <v>44111</v>
      </c>
      <c r="H67" s="3">
        <v>0.60637731481481483</v>
      </c>
      <c r="I67" t="s">
        <v>1146</v>
      </c>
      <c r="J67">
        <v>-81591914901</v>
      </c>
      <c r="K67" s="4" t="s">
        <v>101</v>
      </c>
      <c r="N67" t="str">
        <f>IFERROR(IFERROR(VLOOKUP($A67,'K-NETT'!$A$1:$AF$37898,1,FALSE),VLOOKUP($A67,'K-Wallet'!$A$1:$M$5000,1,FALSE)),"NOT VALID")</f>
        <v>1369450485</v>
      </c>
      <c r="O67" t="str">
        <f>IFERROR(IFERROR(VLOOKUP($A67,'K-NETT'!$A$1:$AF$37898,11,FALSE),VLOOKUP($A67,'K-Wallet'!$A$1:$M$5000,0,FALSE)),"NOT VALID")</f>
        <v>MME2010004564</v>
      </c>
      <c r="P67" t="str">
        <f>IFERROR(IFERROR(VLOOKUP($A67,'K-NETT'!$A$1:$AF$37898,14,FALSE),VLOOKUP($A67,'K-Wallet'!$A$1:$M$5000,8,FALSE)),"NOT VALID")</f>
        <v>IDJHAKA05364</v>
      </c>
      <c r="Q67" t="str">
        <f>IFERROR(IFERROR(VLOOKUP($A67,'K-NETT'!$A$1:$AF$37898,15,FALSE),VLOOKUP($A67,'K-Wallet'!$A$1:$M$5000,9,FALSE)),"NOT VALID")</f>
        <v>MARKINI</v>
      </c>
      <c r="R67">
        <f>IFERROR(IFERROR(VLOOKUP($A67,'K-NETT'!$A$1:$AF$37898,16,FALSE),VLOOKUP($A67,'K-Wallet'!$A$1:$M$5000,0,FALSE)),"NOT VALID")</f>
        <v>50000</v>
      </c>
      <c r="S67">
        <f>IFERROR(IFERROR(VLOOKUP($A67,'K-NETT'!$A$1:$AF$37898,17,FALSE),VLOOKUP($A67,'K-Wallet'!$A$1:$M$5000,0,FALSE)),"NOT VALID")</f>
        <v>6650</v>
      </c>
      <c r="T67">
        <f>IFERROR(IFERROR(VLOOKUP($A67,'K-NETT'!$A$1:$AF$37898,18,FALSE),VLOOKUP($A67,'K-Wallet'!$A$1:$M$5000,0,FALSE)),"NOT VALID")</f>
        <v>0</v>
      </c>
      <c r="U67">
        <f>IFERROR(IFERROR(VLOOKUP($A67,'K-NETT'!$A$1:$AF$37898,19,FALSE),VLOOKUP($A67,'K-Wallet'!$A$1:$M$5000,0,FALSE)),"NOT VALID")</f>
        <v>0</v>
      </c>
      <c r="V67">
        <f>IFERROR(IFERROR(VLOOKUP($A67,'K-NETT'!$A$1:$AF$37898,20,FALSE),VLOOKUP($A67,'K-Wallet'!$A$1:$M$5000,0,FALSE)),"NOT VALID")</f>
        <v>0</v>
      </c>
      <c r="W67">
        <f>IFERROR(IFERROR(VLOOKUP($A67,'K-NETT'!$A$1:$AF$37898,22,FALSE),VLOOKUP($A67,'K-Wallet'!$A$1:$M$5000,0,FALSE)),"NOT VALID")</f>
        <v>0</v>
      </c>
      <c r="X67">
        <f>IFERROR(IFERROR(VLOOKUP($A67,'K-NETT'!$A$1:$AF$37898,23,FALSE),VLOOKUP($A67,'K-Wallet'!$A$1:$M$5000,0,FALSE)),"NOT VALID")</f>
        <v>0</v>
      </c>
      <c r="Y67">
        <f>IFERROR(IFERROR(VLOOKUP($A67,'K-NETT'!$A$1:$AF$37898,26,FALSE),VLOOKUP($A67,'K-Wallet'!$A$1:$M$5000,0,FALSE)),"NOT VALID")</f>
        <v>56650</v>
      </c>
      <c r="Z67">
        <f>IFERROR(IFERROR(VLOOKUP($A67,'K-NETT'!$A$1:$AF$37898,30,FALSE),VLOOKUP($A67,'K-Wallet'!$A$1:$M$5000,11,FALSE)),"NOT VALID")</f>
        <v>0</v>
      </c>
      <c r="AA67" s="31">
        <f t="shared" si="1"/>
        <v>0</v>
      </c>
    </row>
    <row r="68" spans="1:27" x14ac:dyDescent="0.25">
      <c r="A68" t="str">
        <f t="shared" si="0"/>
        <v>1161650049</v>
      </c>
      <c r="B68">
        <v>59</v>
      </c>
      <c r="C68">
        <v>1161650049</v>
      </c>
      <c r="D68" t="s">
        <v>42</v>
      </c>
      <c r="E68" t="s">
        <v>43</v>
      </c>
      <c r="F68">
        <v>159650</v>
      </c>
      <c r="G68" s="2">
        <v>44111</v>
      </c>
      <c r="H68" s="3">
        <v>0.60943287037037031</v>
      </c>
      <c r="I68" t="s">
        <v>44</v>
      </c>
      <c r="J68">
        <v>-81593048901</v>
      </c>
      <c r="K68" s="4" t="s">
        <v>101</v>
      </c>
      <c r="N68" t="str">
        <f>IFERROR(IFERROR(VLOOKUP($A68,'K-NETT'!$A$1:$AF$37898,1,FALSE),VLOOKUP($A68,'K-Wallet'!$A$1:$M$5000,1,FALSE)),"NOT VALID")</f>
        <v>1161650049</v>
      </c>
      <c r="O68" t="str">
        <f>IFERROR(IFERROR(VLOOKUP($A68,'K-NETT'!$A$1:$AF$37898,11,FALSE),VLOOKUP($A68,'K-Wallet'!$A$1:$M$5000,0,FALSE)),"NOT VALID")</f>
        <v>CNE2010004566</v>
      </c>
      <c r="P68" t="str">
        <f>IFERROR(IFERROR(VLOOKUP($A68,'K-NETT'!$A$1:$AF$37898,14,FALSE),VLOOKUP($A68,'K-Wallet'!$A$1:$M$5000,8,FALSE)),"NOT VALID")</f>
        <v>IDNTAOA00529</v>
      </c>
      <c r="Q68" t="str">
        <f>IFERROR(IFERROR(VLOOKUP($A68,'K-NETT'!$A$1:$AF$37898,15,FALSE),VLOOKUP($A68,'K-Wallet'!$A$1:$M$5000,9,FALSE)),"NOT VALID")</f>
        <v>BAMBANG DEDI SUPRAPTO AMD KEP</v>
      </c>
      <c r="R68">
        <f>IFERROR(IFERROR(VLOOKUP($A68,'K-NETT'!$A$1:$AF$37898,16,FALSE),VLOOKUP($A68,'K-Wallet'!$A$1:$M$5000,0,FALSE)),"NOT VALID")</f>
        <v>114000</v>
      </c>
      <c r="S68">
        <f>IFERROR(IFERROR(VLOOKUP($A68,'K-NETT'!$A$1:$AF$37898,17,FALSE),VLOOKUP($A68,'K-Wallet'!$A$1:$M$5000,0,FALSE)),"NOT VALID")</f>
        <v>6650</v>
      </c>
      <c r="T68">
        <f>IFERROR(IFERROR(VLOOKUP($A68,'K-NETT'!$A$1:$AF$37898,18,FALSE),VLOOKUP($A68,'K-Wallet'!$A$1:$M$5000,0,FALSE)),"NOT VALID")</f>
        <v>39000</v>
      </c>
      <c r="U68">
        <f>IFERROR(IFERROR(VLOOKUP($A68,'K-NETT'!$A$1:$AF$37898,19,FALSE),VLOOKUP($A68,'K-Wallet'!$A$1:$M$5000,0,FALSE)),"NOT VALID")</f>
        <v>0</v>
      </c>
      <c r="V68">
        <f>IFERROR(IFERROR(VLOOKUP($A68,'K-NETT'!$A$1:$AF$37898,20,FALSE),VLOOKUP($A68,'K-Wallet'!$A$1:$M$5000,0,FALSE)),"NOT VALID")</f>
        <v>0</v>
      </c>
      <c r="W68">
        <f>IFERROR(IFERROR(VLOOKUP($A68,'K-NETT'!$A$1:$AF$37898,22,FALSE),VLOOKUP($A68,'K-Wallet'!$A$1:$M$5000,0,FALSE)),"NOT VALID")</f>
        <v>0</v>
      </c>
      <c r="X68">
        <f>IFERROR(IFERROR(VLOOKUP($A68,'K-NETT'!$A$1:$AF$37898,23,FALSE),VLOOKUP($A68,'K-Wallet'!$A$1:$M$5000,0,FALSE)),"NOT VALID")</f>
        <v>0</v>
      </c>
      <c r="Y68">
        <f>IFERROR(IFERROR(VLOOKUP($A68,'K-NETT'!$A$1:$AF$37898,26,FALSE),VLOOKUP($A68,'K-Wallet'!$A$1:$M$5000,0,FALSE)),"NOT VALID")</f>
        <v>159650</v>
      </c>
      <c r="Z68">
        <f>IFERROR(IFERROR(VLOOKUP($A68,'K-NETT'!$A$1:$AF$37898,30,FALSE),VLOOKUP($A68,'K-Wallet'!$A$1:$M$5000,11,FALSE)),"NOT VALID")</f>
        <v>0</v>
      </c>
      <c r="AA68" s="31">
        <f t="shared" si="1"/>
        <v>0</v>
      </c>
    </row>
    <row r="69" spans="1:27" x14ac:dyDescent="0.25">
      <c r="A69" t="str">
        <f t="shared" si="0"/>
        <v>1520650658</v>
      </c>
      <c r="B69">
        <v>60</v>
      </c>
      <c r="C69">
        <v>1520650658</v>
      </c>
      <c r="D69" t="s">
        <v>42</v>
      </c>
      <c r="E69" t="s">
        <v>43</v>
      </c>
      <c r="F69">
        <v>1326650</v>
      </c>
      <c r="G69" s="2">
        <v>44111</v>
      </c>
      <c r="H69" s="3">
        <v>0.61079861111111111</v>
      </c>
      <c r="I69" t="s">
        <v>1663</v>
      </c>
      <c r="J69">
        <v>-81593732501</v>
      </c>
      <c r="K69" s="4" t="s">
        <v>101</v>
      </c>
      <c r="N69" t="str">
        <f>IFERROR(IFERROR(VLOOKUP($A69,'K-NETT'!$A$1:$AF$37898,1,FALSE),VLOOKUP($A69,'K-Wallet'!$A$1:$M$5000,1,FALSE)),"NOT VALID")</f>
        <v>1520650658</v>
      </c>
      <c r="O69" t="str">
        <f>IFERROR(IFERROR(VLOOKUP($A69,'K-NETT'!$A$1:$AF$37898,11,FALSE),VLOOKUP($A69,'K-Wallet'!$A$1:$M$5000,0,FALSE)),"NOT VALID")</f>
        <v>CNE2010004567</v>
      </c>
      <c r="P69" t="str">
        <f>IFERROR(IFERROR(VLOOKUP($A69,'K-NETT'!$A$1:$AF$37898,14,FALSE),VLOOKUP($A69,'K-Wallet'!$A$1:$M$5000,8,FALSE)),"NOT VALID")</f>
        <v>EID1034653</v>
      </c>
      <c r="Q69" t="str">
        <f>IFERROR(IFERROR(VLOOKUP($A69,'K-NETT'!$A$1:$AF$37898,15,FALSE),VLOOKUP($A69,'K-Wallet'!$A$1:$M$5000,9,FALSE)),"NOT VALID")</f>
        <v>HIDAYAT ILAHI</v>
      </c>
      <c r="R69">
        <f>IFERROR(IFERROR(VLOOKUP($A69,'K-NETT'!$A$1:$AF$37898,16,FALSE),VLOOKUP($A69,'K-Wallet'!$A$1:$M$5000,0,FALSE)),"NOT VALID")</f>
        <v>1320000</v>
      </c>
      <c r="S69">
        <f>IFERROR(IFERROR(VLOOKUP($A69,'K-NETT'!$A$1:$AF$37898,17,FALSE),VLOOKUP($A69,'K-Wallet'!$A$1:$M$5000,0,FALSE)),"NOT VALID")</f>
        <v>6650</v>
      </c>
      <c r="T69">
        <f>IFERROR(IFERROR(VLOOKUP($A69,'K-NETT'!$A$1:$AF$37898,18,FALSE),VLOOKUP($A69,'K-Wallet'!$A$1:$M$5000,0,FALSE)),"NOT VALID")</f>
        <v>0</v>
      </c>
      <c r="U69">
        <f>IFERROR(IFERROR(VLOOKUP($A69,'K-NETT'!$A$1:$AF$37898,19,FALSE),VLOOKUP($A69,'K-Wallet'!$A$1:$M$5000,0,FALSE)),"NOT VALID")</f>
        <v>0</v>
      </c>
      <c r="V69">
        <f>IFERROR(IFERROR(VLOOKUP($A69,'K-NETT'!$A$1:$AF$37898,20,FALSE),VLOOKUP($A69,'K-Wallet'!$A$1:$M$5000,0,FALSE)),"NOT VALID")</f>
        <v>0</v>
      </c>
      <c r="W69">
        <f>IFERROR(IFERROR(VLOOKUP($A69,'K-NETT'!$A$1:$AF$37898,22,FALSE),VLOOKUP($A69,'K-Wallet'!$A$1:$M$5000,0,FALSE)),"NOT VALID")</f>
        <v>0</v>
      </c>
      <c r="X69">
        <f>IFERROR(IFERROR(VLOOKUP($A69,'K-NETT'!$A$1:$AF$37898,23,FALSE),VLOOKUP($A69,'K-Wallet'!$A$1:$M$5000,0,FALSE)),"NOT VALID")</f>
        <v>0</v>
      </c>
      <c r="Y69">
        <f>IFERROR(IFERROR(VLOOKUP($A69,'K-NETT'!$A$1:$AF$37898,26,FALSE),VLOOKUP($A69,'K-Wallet'!$A$1:$M$5000,0,FALSE)),"NOT VALID")</f>
        <v>1326650</v>
      </c>
      <c r="Z69">
        <f>IFERROR(IFERROR(VLOOKUP($A69,'K-NETT'!$A$1:$AF$37898,30,FALSE),VLOOKUP($A69,'K-Wallet'!$A$1:$M$5000,11,FALSE)),"NOT VALID")</f>
        <v>0</v>
      </c>
      <c r="AA69" s="31">
        <f t="shared" si="1"/>
        <v>0</v>
      </c>
    </row>
    <row r="70" spans="1:27" x14ac:dyDescent="0.25">
      <c r="A70" t="str">
        <f t="shared" si="0"/>
        <v>1802650744</v>
      </c>
      <c r="B70">
        <v>61</v>
      </c>
      <c r="C70">
        <v>1802650744</v>
      </c>
      <c r="D70" t="s">
        <v>42</v>
      </c>
      <c r="E70" t="s">
        <v>43</v>
      </c>
      <c r="F70">
        <v>666650</v>
      </c>
      <c r="G70" s="2">
        <v>44111</v>
      </c>
      <c r="H70" s="3">
        <v>0.61152777777777778</v>
      </c>
      <c r="I70" t="s">
        <v>1663</v>
      </c>
      <c r="J70">
        <v>-81594048201</v>
      </c>
      <c r="K70" s="4" t="s">
        <v>101</v>
      </c>
      <c r="N70" t="str">
        <f>IFERROR(IFERROR(VLOOKUP($A70,'K-NETT'!$A$1:$AF$37898,1,FALSE),VLOOKUP($A70,'K-Wallet'!$A$1:$M$5000,1,FALSE)),"NOT VALID")</f>
        <v>1802650744</v>
      </c>
      <c r="O70" t="str">
        <f>IFERROR(IFERROR(VLOOKUP($A70,'K-NETT'!$A$1:$AF$37898,11,FALSE),VLOOKUP($A70,'K-Wallet'!$A$1:$M$5000,0,FALSE)),"NOT VALID")</f>
        <v>CNE2010004568</v>
      </c>
      <c r="P70" t="str">
        <f>IFERROR(IFERROR(VLOOKUP($A70,'K-NETT'!$A$1:$AF$37898,14,FALSE),VLOOKUP($A70,'K-Wallet'!$A$1:$M$5000,8,FALSE)),"NOT VALID")</f>
        <v>EID1034653</v>
      </c>
      <c r="Q70" t="str">
        <f>IFERROR(IFERROR(VLOOKUP($A70,'K-NETT'!$A$1:$AF$37898,15,FALSE),VLOOKUP($A70,'K-Wallet'!$A$1:$M$5000,9,FALSE)),"NOT VALID")</f>
        <v>HIDAYAT ILAHI</v>
      </c>
      <c r="R70">
        <f>IFERROR(IFERROR(VLOOKUP($A70,'K-NETT'!$A$1:$AF$37898,16,FALSE),VLOOKUP($A70,'K-Wallet'!$A$1:$M$5000,0,FALSE)),"NOT VALID")</f>
        <v>660000</v>
      </c>
      <c r="S70">
        <f>IFERROR(IFERROR(VLOOKUP($A70,'K-NETT'!$A$1:$AF$37898,17,FALSE),VLOOKUP($A70,'K-Wallet'!$A$1:$M$5000,0,FALSE)),"NOT VALID")</f>
        <v>6650</v>
      </c>
      <c r="T70">
        <f>IFERROR(IFERROR(VLOOKUP($A70,'K-NETT'!$A$1:$AF$37898,18,FALSE),VLOOKUP($A70,'K-Wallet'!$A$1:$M$5000,0,FALSE)),"NOT VALID")</f>
        <v>0</v>
      </c>
      <c r="U70">
        <f>IFERROR(IFERROR(VLOOKUP($A70,'K-NETT'!$A$1:$AF$37898,19,FALSE),VLOOKUP($A70,'K-Wallet'!$A$1:$M$5000,0,FALSE)),"NOT VALID")</f>
        <v>0</v>
      </c>
      <c r="V70">
        <f>IFERROR(IFERROR(VLOOKUP($A70,'K-NETT'!$A$1:$AF$37898,20,FALSE),VLOOKUP($A70,'K-Wallet'!$A$1:$M$5000,0,FALSE)),"NOT VALID")</f>
        <v>0</v>
      </c>
      <c r="W70">
        <f>IFERROR(IFERROR(VLOOKUP($A70,'K-NETT'!$A$1:$AF$37898,22,FALSE),VLOOKUP($A70,'K-Wallet'!$A$1:$M$5000,0,FALSE)),"NOT VALID")</f>
        <v>0</v>
      </c>
      <c r="X70">
        <f>IFERROR(IFERROR(VLOOKUP($A70,'K-NETT'!$A$1:$AF$37898,23,FALSE),VLOOKUP($A70,'K-Wallet'!$A$1:$M$5000,0,FALSE)),"NOT VALID")</f>
        <v>0</v>
      </c>
      <c r="Y70">
        <f>IFERROR(IFERROR(VLOOKUP($A70,'K-NETT'!$A$1:$AF$37898,26,FALSE),VLOOKUP($A70,'K-Wallet'!$A$1:$M$5000,0,FALSE)),"NOT VALID")</f>
        <v>666650</v>
      </c>
      <c r="Z70">
        <f>IFERROR(IFERROR(VLOOKUP($A70,'K-NETT'!$A$1:$AF$37898,30,FALSE),VLOOKUP($A70,'K-Wallet'!$A$1:$M$5000,11,FALSE)),"NOT VALID")</f>
        <v>0</v>
      </c>
      <c r="AA70" s="31">
        <f t="shared" si="1"/>
        <v>0</v>
      </c>
    </row>
    <row r="71" spans="1:27" x14ac:dyDescent="0.25">
      <c r="A71" t="str">
        <f t="shared" si="0"/>
        <v>1974650896</v>
      </c>
      <c r="B71">
        <v>62</v>
      </c>
      <c r="C71">
        <v>1974650896</v>
      </c>
      <c r="D71" t="s">
        <v>42</v>
      </c>
      <c r="E71" t="s">
        <v>43</v>
      </c>
      <c r="F71">
        <v>65650</v>
      </c>
      <c r="G71" s="2">
        <v>44111</v>
      </c>
      <c r="H71" s="3">
        <v>0.61427083333333332</v>
      </c>
      <c r="I71" t="s">
        <v>44</v>
      </c>
      <c r="J71">
        <v>-81595084701</v>
      </c>
      <c r="K71" s="4" t="s">
        <v>101</v>
      </c>
      <c r="N71" t="str">
        <f>IFERROR(IFERROR(VLOOKUP($A71,'K-NETT'!$A$1:$AF$37898,1,FALSE),VLOOKUP($A71,'K-Wallet'!$A$1:$M$5000,1,FALSE)),"NOT VALID")</f>
        <v>1974650896</v>
      </c>
      <c r="O71" t="str">
        <f>IFERROR(IFERROR(VLOOKUP($A71,'K-NETT'!$A$1:$AF$37898,11,FALSE),VLOOKUP($A71,'K-Wallet'!$A$1:$M$5000,0,FALSE)),"NOT VALID")</f>
        <v>MME2010004571</v>
      </c>
      <c r="P71" t="str">
        <f>IFERROR(IFERROR(VLOOKUP($A71,'K-NETT'!$A$1:$AF$37898,14,FALSE),VLOOKUP($A71,'K-Wallet'!$A$1:$M$5000,8,FALSE)),"NOT VALID")</f>
        <v>IDJRAOA06178</v>
      </c>
      <c r="Q71" t="str">
        <f>IFERROR(IFERROR(VLOOKUP($A71,'K-NETT'!$A$1:$AF$37898,15,FALSE),VLOOKUP($A71,'K-Wallet'!$A$1:$M$5000,9,FALSE)),"NOT VALID")</f>
        <v>DEWI ETIQ THOYIBAH</v>
      </c>
      <c r="R71">
        <f>IFERROR(IFERROR(VLOOKUP($A71,'K-NETT'!$A$1:$AF$37898,16,FALSE),VLOOKUP($A71,'K-Wallet'!$A$1:$M$5000,0,FALSE)),"NOT VALID")</f>
        <v>50000</v>
      </c>
      <c r="S71">
        <f>IFERROR(IFERROR(VLOOKUP($A71,'K-NETT'!$A$1:$AF$37898,17,FALSE),VLOOKUP($A71,'K-Wallet'!$A$1:$M$5000,0,FALSE)),"NOT VALID")</f>
        <v>6650</v>
      </c>
      <c r="T71">
        <f>IFERROR(IFERROR(VLOOKUP($A71,'K-NETT'!$A$1:$AF$37898,18,FALSE),VLOOKUP($A71,'K-Wallet'!$A$1:$M$5000,0,FALSE)),"NOT VALID")</f>
        <v>9000</v>
      </c>
      <c r="U71">
        <f>IFERROR(IFERROR(VLOOKUP($A71,'K-NETT'!$A$1:$AF$37898,19,FALSE),VLOOKUP($A71,'K-Wallet'!$A$1:$M$5000,0,FALSE)),"NOT VALID")</f>
        <v>0</v>
      </c>
      <c r="V71">
        <f>IFERROR(IFERROR(VLOOKUP($A71,'K-NETT'!$A$1:$AF$37898,20,FALSE),VLOOKUP($A71,'K-Wallet'!$A$1:$M$5000,0,FALSE)),"NOT VALID")</f>
        <v>0</v>
      </c>
      <c r="W71">
        <f>IFERROR(IFERROR(VLOOKUP($A71,'K-NETT'!$A$1:$AF$37898,22,FALSE),VLOOKUP($A71,'K-Wallet'!$A$1:$M$5000,0,FALSE)),"NOT VALID")</f>
        <v>0</v>
      </c>
      <c r="X71">
        <f>IFERROR(IFERROR(VLOOKUP($A71,'K-NETT'!$A$1:$AF$37898,23,FALSE),VLOOKUP($A71,'K-Wallet'!$A$1:$M$5000,0,FALSE)),"NOT VALID")</f>
        <v>0</v>
      </c>
      <c r="Y71">
        <f>IFERROR(IFERROR(VLOOKUP($A71,'K-NETT'!$A$1:$AF$37898,26,FALSE),VLOOKUP($A71,'K-Wallet'!$A$1:$M$5000,0,FALSE)),"NOT VALID")</f>
        <v>65650</v>
      </c>
      <c r="Z71">
        <f>IFERROR(IFERROR(VLOOKUP($A71,'K-NETT'!$A$1:$AF$37898,30,FALSE),VLOOKUP($A71,'K-Wallet'!$A$1:$M$5000,11,FALSE)),"NOT VALID")</f>
        <v>0</v>
      </c>
      <c r="AA71" s="31">
        <f t="shared" si="1"/>
        <v>0</v>
      </c>
    </row>
    <row r="72" spans="1:27" x14ac:dyDescent="0.25">
      <c r="A72" t="str">
        <f t="shared" si="0"/>
        <v>1776650856</v>
      </c>
      <c r="B72">
        <v>63</v>
      </c>
      <c r="C72">
        <v>1776650856</v>
      </c>
      <c r="D72" t="s">
        <v>42</v>
      </c>
      <c r="E72" t="s">
        <v>43</v>
      </c>
      <c r="F72">
        <v>1326650</v>
      </c>
      <c r="G72" s="2">
        <v>44111</v>
      </c>
      <c r="H72" s="3">
        <v>0.61499999999999999</v>
      </c>
      <c r="I72" t="s">
        <v>44</v>
      </c>
      <c r="J72">
        <v>-81595482001</v>
      </c>
      <c r="K72" s="4" t="s">
        <v>101</v>
      </c>
      <c r="N72" t="str">
        <f>IFERROR(IFERROR(VLOOKUP($A72,'K-NETT'!$A$1:$AF$37898,1,FALSE),VLOOKUP($A72,'K-Wallet'!$A$1:$M$5000,1,FALSE)),"NOT VALID")</f>
        <v>1776650856</v>
      </c>
      <c r="O72" t="str">
        <f>IFERROR(IFERROR(VLOOKUP($A72,'K-NETT'!$A$1:$AF$37898,11,FALSE),VLOOKUP($A72,'K-Wallet'!$A$1:$M$5000,0,FALSE)),"NOT VALID")</f>
        <v>CNE2010004574</v>
      </c>
      <c r="P72" t="str">
        <f>IFERROR(IFERROR(VLOOKUP($A72,'K-NETT'!$A$1:$AF$37898,14,FALSE),VLOOKUP($A72,'K-Wallet'!$A$1:$M$5000,8,FALSE)),"NOT VALID")</f>
        <v>IDSPACA12575</v>
      </c>
      <c r="Q72" t="str">
        <f>IFERROR(IFERROR(VLOOKUP($A72,'K-NETT'!$A$1:$AF$37898,15,FALSE),VLOOKUP($A72,'K-Wallet'!$A$1:$M$5000,9,FALSE)),"NOT VALID")</f>
        <v>LIENA</v>
      </c>
      <c r="R72">
        <f>IFERROR(IFERROR(VLOOKUP($A72,'K-NETT'!$A$1:$AF$37898,16,FALSE),VLOOKUP($A72,'K-Wallet'!$A$1:$M$5000,0,FALSE)),"NOT VALID")</f>
        <v>1320000</v>
      </c>
      <c r="S72">
        <f>IFERROR(IFERROR(VLOOKUP($A72,'K-NETT'!$A$1:$AF$37898,17,FALSE),VLOOKUP($A72,'K-Wallet'!$A$1:$M$5000,0,FALSE)),"NOT VALID")</f>
        <v>6650</v>
      </c>
      <c r="T72">
        <f>IFERROR(IFERROR(VLOOKUP($A72,'K-NETT'!$A$1:$AF$37898,18,FALSE),VLOOKUP($A72,'K-Wallet'!$A$1:$M$5000,0,FALSE)),"NOT VALID")</f>
        <v>0</v>
      </c>
      <c r="U72">
        <f>IFERROR(IFERROR(VLOOKUP($A72,'K-NETT'!$A$1:$AF$37898,19,FALSE),VLOOKUP($A72,'K-Wallet'!$A$1:$M$5000,0,FALSE)),"NOT VALID")</f>
        <v>0</v>
      </c>
      <c r="V72">
        <f>IFERROR(IFERROR(VLOOKUP($A72,'K-NETT'!$A$1:$AF$37898,20,FALSE),VLOOKUP($A72,'K-Wallet'!$A$1:$M$5000,0,FALSE)),"NOT VALID")</f>
        <v>0</v>
      </c>
      <c r="W72">
        <f>IFERROR(IFERROR(VLOOKUP($A72,'K-NETT'!$A$1:$AF$37898,22,FALSE),VLOOKUP($A72,'K-Wallet'!$A$1:$M$5000,0,FALSE)),"NOT VALID")</f>
        <v>0</v>
      </c>
      <c r="X72">
        <f>IFERROR(IFERROR(VLOOKUP($A72,'K-NETT'!$A$1:$AF$37898,23,FALSE),VLOOKUP($A72,'K-Wallet'!$A$1:$M$5000,0,FALSE)),"NOT VALID")</f>
        <v>0</v>
      </c>
      <c r="Y72">
        <f>IFERROR(IFERROR(VLOOKUP($A72,'K-NETT'!$A$1:$AF$37898,26,FALSE),VLOOKUP($A72,'K-Wallet'!$A$1:$M$5000,0,FALSE)),"NOT VALID")</f>
        <v>1326650</v>
      </c>
      <c r="Z72">
        <f>IFERROR(IFERROR(VLOOKUP($A72,'K-NETT'!$A$1:$AF$37898,30,FALSE),VLOOKUP($A72,'K-Wallet'!$A$1:$M$5000,11,FALSE)),"NOT VALID")</f>
        <v>0</v>
      </c>
      <c r="AA72" s="31">
        <f t="shared" si="1"/>
        <v>0</v>
      </c>
    </row>
    <row r="73" spans="1:27" x14ac:dyDescent="0.25">
      <c r="A73" t="str">
        <f t="shared" si="0"/>
        <v>1966650244</v>
      </c>
      <c r="B73">
        <v>64</v>
      </c>
      <c r="C73">
        <v>1966650244</v>
      </c>
      <c r="D73" t="s">
        <v>42</v>
      </c>
      <c r="E73" t="s">
        <v>43</v>
      </c>
      <c r="F73">
        <v>166650</v>
      </c>
      <c r="G73" s="2">
        <v>44111</v>
      </c>
      <c r="H73" s="3">
        <v>0.61535879629629631</v>
      </c>
      <c r="I73" t="s">
        <v>44</v>
      </c>
      <c r="J73">
        <v>-81595561101</v>
      </c>
      <c r="K73" s="4" t="s">
        <v>101</v>
      </c>
      <c r="N73" t="str">
        <f>IFERROR(IFERROR(VLOOKUP($A73,'K-NETT'!$A$1:$AF$37898,1,FALSE),VLOOKUP($A73,'K-Wallet'!$A$1:$M$5000,1,FALSE)),"NOT VALID")</f>
        <v>1966650244</v>
      </c>
      <c r="O73" t="str">
        <f>IFERROR(IFERROR(VLOOKUP($A73,'K-NETT'!$A$1:$AF$37898,11,FALSE),VLOOKUP($A73,'K-Wallet'!$A$1:$M$5000,0,FALSE)),"NOT VALID")</f>
        <v>CNE2010004575</v>
      </c>
      <c r="P73" t="str">
        <f>IFERROR(IFERROR(VLOOKUP($A73,'K-NETT'!$A$1:$AF$37898,14,FALSE),VLOOKUP($A73,'K-Wallet'!$A$1:$M$5000,8,FALSE)),"NOT VALID")</f>
        <v>EID802749</v>
      </c>
      <c r="Q73" t="str">
        <f>IFERROR(IFERROR(VLOOKUP($A73,'K-NETT'!$A$1:$AF$37898,15,FALSE),VLOOKUP($A73,'K-Wallet'!$A$1:$M$5000,9,FALSE)),"NOT VALID")</f>
        <v>JAMES YEREMYA SALMON PIETERSZ</v>
      </c>
      <c r="R73">
        <f>IFERROR(IFERROR(VLOOKUP($A73,'K-NETT'!$A$1:$AF$37898,16,FALSE),VLOOKUP($A73,'K-Wallet'!$A$1:$M$5000,0,FALSE)),"NOT VALID")</f>
        <v>150000</v>
      </c>
      <c r="S73">
        <f>IFERROR(IFERROR(VLOOKUP($A73,'K-NETT'!$A$1:$AF$37898,17,FALSE),VLOOKUP($A73,'K-Wallet'!$A$1:$M$5000,0,FALSE)),"NOT VALID")</f>
        <v>6650</v>
      </c>
      <c r="T73">
        <f>IFERROR(IFERROR(VLOOKUP($A73,'K-NETT'!$A$1:$AF$37898,18,FALSE),VLOOKUP($A73,'K-Wallet'!$A$1:$M$5000,0,FALSE)),"NOT VALID")</f>
        <v>10000</v>
      </c>
      <c r="U73">
        <f>IFERROR(IFERROR(VLOOKUP($A73,'K-NETT'!$A$1:$AF$37898,19,FALSE),VLOOKUP($A73,'K-Wallet'!$A$1:$M$5000,0,FALSE)),"NOT VALID")</f>
        <v>0</v>
      </c>
      <c r="V73">
        <f>IFERROR(IFERROR(VLOOKUP($A73,'K-NETT'!$A$1:$AF$37898,20,FALSE),VLOOKUP($A73,'K-Wallet'!$A$1:$M$5000,0,FALSE)),"NOT VALID")</f>
        <v>0</v>
      </c>
      <c r="W73">
        <f>IFERROR(IFERROR(VLOOKUP($A73,'K-NETT'!$A$1:$AF$37898,22,FALSE),VLOOKUP($A73,'K-Wallet'!$A$1:$M$5000,0,FALSE)),"NOT VALID")</f>
        <v>0</v>
      </c>
      <c r="X73">
        <f>IFERROR(IFERROR(VLOOKUP($A73,'K-NETT'!$A$1:$AF$37898,23,FALSE),VLOOKUP($A73,'K-Wallet'!$A$1:$M$5000,0,FALSE)),"NOT VALID")</f>
        <v>0</v>
      </c>
      <c r="Y73">
        <f>IFERROR(IFERROR(VLOOKUP($A73,'K-NETT'!$A$1:$AF$37898,26,FALSE),VLOOKUP($A73,'K-Wallet'!$A$1:$M$5000,0,FALSE)),"NOT VALID")</f>
        <v>166650</v>
      </c>
      <c r="Z73">
        <f>IFERROR(IFERROR(VLOOKUP($A73,'K-NETT'!$A$1:$AF$37898,30,FALSE),VLOOKUP($A73,'K-Wallet'!$A$1:$M$5000,11,FALSE)),"NOT VALID")</f>
        <v>0</v>
      </c>
      <c r="AA73" s="31">
        <f t="shared" si="1"/>
        <v>0</v>
      </c>
    </row>
    <row r="74" spans="1:27" x14ac:dyDescent="0.25">
      <c r="A74" t="str">
        <f t="shared" si="0"/>
        <v>1986450490</v>
      </c>
      <c r="B74">
        <v>65</v>
      </c>
      <c r="C74">
        <v>1986450490</v>
      </c>
      <c r="D74" t="s">
        <v>42</v>
      </c>
      <c r="E74" t="s">
        <v>43</v>
      </c>
      <c r="F74">
        <v>1441650</v>
      </c>
      <c r="G74" s="2">
        <v>44111</v>
      </c>
      <c r="H74" s="3">
        <v>0.62304398148148155</v>
      </c>
      <c r="I74" t="s">
        <v>44</v>
      </c>
      <c r="J74">
        <v>-81598517001</v>
      </c>
      <c r="K74" s="4" t="s">
        <v>101</v>
      </c>
      <c r="N74" t="str">
        <f>IFERROR(IFERROR(VLOOKUP($A74,'K-NETT'!$A$1:$AF$37898,1,FALSE),VLOOKUP($A74,'K-Wallet'!$A$1:$M$5000,1,FALSE)),"NOT VALID")</f>
        <v>1986450490</v>
      </c>
      <c r="O74" t="str">
        <f>IFERROR(IFERROR(VLOOKUP($A74,'K-NETT'!$A$1:$AF$37898,11,FALSE),VLOOKUP($A74,'K-Wallet'!$A$1:$M$5000,0,FALSE)),"NOT VALID")</f>
        <v>CNE2010004577</v>
      </c>
      <c r="P74" t="str">
        <f>IFERROR(IFERROR(VLOOKUP($A74,'K-NETT'!$A$1:$AF$37898,14,FALSE),VLOOKUP($A74,'K-Wallet'!$A$1:$M$5000,8,FALSE)),"NOT VALID")</f>
        <v>IDJRBDA02981</v>
      </c>
      <c r="Q74" t="str">
        <f>IFERROR(IFERROR(VLOOKUP($A74,'K-NETT'!$A$1:$AF$37898,15,FALSE),VLOOKUP($A74,'K-Wallet'!$A$1:$M$5000,9,FALSE)),"NOT VALID")</f>
        <v>TRI NOVIERTI,SH</v>
      </c>
      <c r="R74">
        <f>IFERROR(IFERROR(VLOOKUP($A74,'K-NETT'!$A$1:$AF$37898,16,FALSE),VLOOKUP($A74,'K-Wallet'!$A$1:$M$5000,0,FALSE)),"NOT VALID")</f>
        <v>1435000</v>
      </c>
      <c r="S74">
        <f>IFERROR(IFERROR(VLOOKUP($A74,'K-NETT'!$A$1:$AF$37898,17,FALSE),VLOOKUP($A74,'K-Wallet'!$A$1:$M$5000,0,FALSE)),"NOT VALID")</f>
        <v>6650</v>
      </c>
      <c r="T74">
        <f>IFERROR(IFERROR(VLOOKUP($A74,'K-NETT'!$A$1:$AF$37898,18,FALSE),VLOOKUP($A74,'K-Wallet'!$A$1:$M$5000,0,FALSE)),"NOT VALID")</f>
        <v>0</v>
      </c>
      <c r="U74">
        <f>IFERROR(IFERROR(VLOOKUP($A74,'K-NETT'!$A$1:$AF$37898,19,FALSE),VLOOKUP($A74,'K-Wallet'!$A$1:$M$5000,0,FALSE)),"NOT VALID")</f>
        <v>0</v>
      </c>
      <c r="V74">
        <f>IFERROR(IFERROR(VLOOKUP($A74,'K-NETT'!$A$1:$AF$37898,20,FALSE),VLOOKUP($A74,'K-Wallet'!$A$1:$M$5000,0,FALSE)),"NOT VALID")</f>
        <v>0</v>
      </c>
      <c r="W74">
        <f>IFERROR(IFERROR(VLOOKUP($A74,'K-NETT'!$A$1:$AF$37898,22,FALSE),VLOOKUP($A74,'K-Wallet'!$A$1:$M$5000,0,FALSE)),"NOT VALID")</f>
        <v>0</v>
      </c>
      <c r="X74">
        <f>IFERROR(IFERROR(VLOOKUP($A74,'K-NETT'!$A$1:$AF$37898,23,FALSE),VLOOKUP($A74,'K-Wallet'!$A$1:$M$5000,0,FALSE)),"NOT VALID")</f>
        <v>0</v>
      </c>
      <c r="Y74">
        <f>IFERROR(IFERROR(VLOOKUP($A74,'K-NETT'!$A$1:$AF$37898,26,FALSE),VLOOKUP($A74,'K-Wallet'!$A$1:$M$5000,0,FALSE)),"NOT VALID")</f>
        <v>1441650</v>
      </c>
      <c r="Z74">
        <f>IFERROR(IFERROR(VLOOKUP($A74,'K-NETT'!$A$1:$AF$37898,30,FALSE),VLOOKUP($A74,'K-Wallet'!$A$1:$M$5000,11,FALSE)),"NOT VALID")</f>
        <v>0</v>
      </c>
      <c r="AA74" s="31">
        <f t="shared" si="1"/>
        <v>0</v>
      </c>
    </row>
    <row r="75" spans="1:27" x14ac:dyDescent="0.25">
      <c r="A75" t="str">
        <f t="shared" ref="A75:A138" si="2">+K75&amp;C75</f>
        <v>118836170</v>
      </c>
      <c r="B75">
        <v>66</v>
      </c>
      <c r="C75">
        <v>118836170</v>
      </c>
      <c r="D75" t="s">
        <v>17116</v>
      </c>
      <c r="E75" t="s">
        <v>43</v>
      </c>
      <c r="F75">
        <v>1800000</v>
      </c>
      <c r="G75" s="2">
        <v>44111</v>
      </c>
      <c r="H75" s="3">
        <v>0.63108796296296299</v>
      </c>
      <c r="I75" t="s">
        <v>44</v>
      </c>
      <c r="J75">
        <v>-81601896801</v>
      </c>
      <c r="K75" s="4" t="s">
        <v>101</v>
      </c>
      <c r="N75" t="str">
        <f>IFERROR(IFERROR(VLOOKUP($A75,'K-NETT'!$A$1:$AF$37898,1,FALSE),VLOOKUP($A75,'K-Wallet'!$A$1:$M$5000,1,FALSE)),"NOT VALID")</f>
        <v>118836170</v>
      </c>
      <c r="O75" t="str">
        <f>IFERROR(IFERROR(VLOOKUP($A75,'K-NETT'!$A$1:$AF$37898,11,FALSE),VLOOKUP($A75,'K-Wallet'!$A$1:$M$5000,0,FALSE)),"NOT VALID")</f>
        <v>NOT VALID</v>
      </c>
      <c r="P75" t="str">
        <f>IFERROR(IFERROR(VLOOKUP($A75,'K-NETT'!$A$1:$AF$37898,14,FALSE),VLOOKUP($A75,'K-Wallet'!$A$1:$M$5000,8,FALSE)),"NOT VALID")</f>
        <v>IDSAID017913</v>
      </c>
      <c r="Q75" t="str">
        <f>IFERROR(IFERROR(VLOOKUP($A75,'K-NETT'!$A$1:$AF$37898,15,FALSE),VLOOKUP($A75,'K-Wallet'!$A$1:$M$5000,9,FALSE)),"NOT VALID")</f>
        <v>KHOLIKFIKNAWAN</v>
      </c>
      <c r="R75" t="str">
        <f>IFERROR(IFERROR(VLOOKUP($A75,'K-NETT'!$A$1:$AF$37898,16,FALSE),VLOOKUP($A75,'K-Wallet'!$A$1:$M$5000,0,FALSE)),"NOT VALID")</f>
        <v>NOT VALID</v>
      </c>
      <c r="S75" t="str">
        <f>IFERROR(IFERROR(VLOOKUP($A75,'K-NETT'!$A$1:$AF$37898,17,FALSE),VLOOKUP($A75,'K-Wallet'!$A$1:$M$5000,0,FALSE)),"NOT VALID")</f>
        <v>NOT VALID</v>
      </c>
      <c r="T75" t="str">
        <f>IFERROR(IFERROR(VLOOKUP($A75,'K-NETT'!$A$1:$AF$37898,18,FALSE),VLOOKUP($A75,'K-Wallet'!$A$1:$M$5000,0,FALSE)),"NOT VALID")</f>
        <v>NOT VALID</v>
      </c>
      <c r="U75" t="str">
        <f>IFERROR(IFERROR(VLOOKUP($A75,'K-NETT'!$A$1:$AF$37898,19,FALSE),VLOOKUP($A75,'K-Wallet'!$A$1:$M$5000,0,FALSE)),"NOT VALID")</f>
        <v>NOT VALID</v>
      </c>
      <c r="V75" t="str">
        <f>IFERROR(IFERROR(VLOOKUP($A75,'K-NETT'!$A$1:$AF$37898,20,FALSE),VLOOKUP($A75,'K-Wallet'!$A$1:$M$5000,0,FALSE)),"NOT VALID")</f>
        <v>NOT VALID</v>
      </c>
      <c r="W75" t="str">
        <f>IFERROR(IFERROR(VLOOKUP($A75,'K-NETT'!$A$1:$AF$37898,22,FALSE),VLOOKUP($A75,'K-Wallet'!$A$1:$M$5000,0,FALSE)),"NOT VALID")</f>
        <v>NOT VALID</v>
      </c>
      <c r="X75" t="str">
        <f>IFERROR(IFERROR(VLOOKUP($A75,'K-NETT'!$A$1:$AF$37898,23,FALSE),VLOOKUP($A75,'K-Wallet'!$A$1:$M$5000,0,FALSE)),"NOT VALID")</f>
        <v>NOT VALID</v>
      </c>
      <c r="Y75" t="str">
        <f>IFERROR(IFERROR(VLOOKUP($A75,'K-NETT'!$A$1:$AF$37898,26,FALSE),VLOOKUP($A75,'K-Wallet'!$A$1:$M$5000,0,FALSE)),"NOT VALID")</f>
        <v>NOT VALID</v>
      </c>
      <c r="Z75" t="str">
        <f>IFERROR(IFERROR(VLOOKUP($A75,'K-NETT'!$A$1:$AF$37898,30,FALSE),VLOOKUP($A75,'K-Wallet'!$A$1:$M$5000,11,FALSE)),"NOT VALID")</f>
        <v xml:space="preserve"> TOP UP K-WALLET</v>
      </c>
      <c r="AA75" s="31" t="e">
        <f t="shared" ref="AA75:AA138" si="3">+F75-Y75</f>
        <v>#VALUE!</v>
      </c>
    </row>
    <row r="76" spans="1:27" x14ac:dyDescent="0.25">
      <c r="A76" t="str">
        <f t="shared" si="2"/>
        <v>1959950649</v>
      </c>
      <c r="B76">
        <v>67</v>
      </c>
      <c r="C76">
        <v>1959950649</v>
      </c>
      <c r="D76" t="s">
        <v>42</v>
      </c>
      <c r="E76" t="s">
        <v>43</v>
      </c>
      <c r="F76">
        <v>174650</v>
      </c>
      <c r="G76" s="2">
        <v>44111</v>
      </c>
      <c r="H76" s="3">
        <v>0.65324074074074068</v>
      </c>
      <c r="I76" t="s">
        <v>44</v>
      </c>
      <c r="J76">
        <v>-81610738501</v>
      </c>
      <c r="K76" s="4" t="s">
        <v>101</v>
      </c>
      <c r="N76" t="str">
        <f>IFERROR(IFERROR(VLOOKUP($A76,'K-NETT'!$A$1:$AF$37898,1,FALSE),VLOOKUP($A76,'K-Wallet'!$A$1:$M$5000,1,FALSE)),"NOT VALID")</f>
        <v>1959950649</v>
      </c>
      <c r="O76" t="str">
        <f>IFERROR(IFERROR(VLOOKUP($A76,'K-NETT'!$A$1:$AF$37898,11,FALSE),VLOOKUP($A76,'K-Wallet'!$A$1:$M$5000,0,FALSE)),"NOT VALID")</f>
        <v>CNE2010004588</v>
      </c>
      <c r="P76" t="str">
        <f>IFERROR(IFERROR(VLOOKUP($A76,'K-NETT'!$A$1:$AF$37898,14,FALSE),VLOOKUP($A76,'K-Wallet'!$A$1:$M$5000,8,FALSE)),"NOT VALID")</f>
        <v>IDYAID007249</v>
      </c>
      <c r="Q76" t="str">
        <f>IFERROR(IFERROR(VLOOKUP($A76,'K-NETT'!$A$1:$AF$37898,15,FALSE),VLOOKUP($A76,'K-Wallet'!$A$1:$M$5000,9,FALSE)),"NOT VALID")</f>
        <v>YUDIHONO SLAMET</v>
      </c>
      <c r="R76">
        <f>IFERROR(IFERROR(VLOOKUP($A76,'K-NETT'!$A$1:$AF$37898,16,FALSE),VLOOKUP($A76,'K-Wallet'!$A$1:$M$5000,0,FALSE)),"NOT VALID")</f>
        <v>160000</v>
      </c>
      <c r="S76">
        <f>IFERROR(IFERROR(VLOOKUP($A76,'K-NETT'!$A$1:$AF$37898,17,FALSE),VLOOKUP($A76,'K-Wallet'!$A$1:$M$5000,0,FALSE)),"NOT VALID")</f>
        <v>6650</v>
      </c>
      <c r="T76">
        <f>IFERROR(IFERROR(VLOOKUP($A76,'K-NETT'!$A$1:$AF$37898,18,FALSE),VLOOKUP($A76,'K-Wallet'!$A$1:$M$5000,0,FALSE)),"NOT VALID")</f>
        <v>8000</v>
      </c>
      <c r="U76">
        <f>IFERROR(IFERROR(VLOOKUP($A76,'K-NETT'!$A$1:$AF$37898,19,FALSE),VLOOKUP($A76,'K-Wallet'!$A$1:$M$5000,0,FALSE)),"NOT VALID")</f>
        <v>0</v>
      </c>
      <c r="V76">
        <f>IFERROR(IFERROR(VLOOKUP($A76,'K-NETT'!$A$1:$AF$37898,20,FALSE),VLOOKUP($A76,'K-Wallet'!$A$1:$M$5000,0,FALSE)),"NOT VALID")</f>
        <v>0</v>
      </c>
      <c r="W76">
        <f>IFERROR(IFERROR(VLOOKUP($A76,'K-NETT'!$A$1:$AF$37898,22,FALSE),VLOOKUP($A76,'K-Wallet'!$A$1:$M$5000,0,FALSE)),"NOT VALID")</f>
        <v>0</v>
      </c>
      <c r="X76">
        <f>IFERROR(IFERROR(VLOOKUP($A76,'K-NETT'!$A$1:$AF$37898,23,FALSE),VLOOKUP($A76,'K-Wallet'!$A$1:$M$5000,0,FALSE)),"NOT VALID")</f>
        <v>0</v>
      </c>
      <c r="Y76">
        <f>IFERROR(IFERROR(VLOOKUP($A76,'K-NETT'!$A$1:$AF$37898,26,FALSE),VLOOKUP($A76,'K-Wallet'!$A$1:$M$5000,0,FALSE)),"NOT VALID")</f>
        <v>174650</v>
      </c>
      <c r="Z76">
        <f>IFERROR(IFERROR(VLOOKUP($A76,'K-NETT'!$A$1:$AF$37898,30,FALSE),VLOOKUP($A76,'K-Wallet'!$A$1:$M$5000,11,FALSE)),"NOT VALID")</f>
        <v>0</v>
      </c>
      <c r="AA76" s="31">
        <f t="shared" si="3"/>
        <v>0</v>
      </c>
    </row>
    <row r="77" spans="1:27" x14ac:dyDescent="0.25">
      <c r="A77" t="str">
        <f t="shared" si="2"/>
        <v>117260117</v>
      </c>
      <c r="B77">
        <v>68</v>
      </c>
      <c r="C77">
        <v>117260117</v>
      </c>
      <c r="D77" t="s">
        <v>17120</v>
      </c>
      <c r="E77" t="s">
        <v>43</v>
      </c>
      <c r="F77">
        <v>160000</v>
      </c>
      <c r="G77" s="2">
        <v>44111</v>
      </c>
      <c r="H77" s="3">
        <v>0.65365740740740741</v>
      </c>
      <c r="I77" t="s">
        <v>44</v>
      </c>
      <c r="J77">
        <v>-81610983901</v>
      </c>
      <c r="K77" s="4" t="s">
        <v>101</v>
      </c>
      <c r="N77" t="str">
        <f>IFERROR(IFERROR(VLOOKUP($A77,'K-NETT'!$A$1:$AF$37898,1,FALSE),VLOOKUP($A77,'K-Wallet'!$A$1:$M$5000,1,FALSE)),"NOT VALID")</f>
        <v>117260117</v>
      </c>
      <c r="O77" t="str">
        <f>IFERROR(IFERROR(VLOOKUP($A77,'K-NETT'!$A$1:$AF$37898,11,FALSE),VLOOKUP($A77,'K-Wallet'!$A$1:$M$5000,0,FALSE)),"NOT VALID")</f>
        <v>NOT VALID</v>
      </c>
      <c r="P77" t="str">
        <f>IFERROR(IFERROR(VLOOKUP($A77,'K-NETT'!$A$1:$AF$37898,14,FALSE),VLOOKUP($A77,'K-Wallet'!$A$1:$M$5000,8,FALSE)),"NOT VALID")</f>
        <v>EID232597</v>
      </c>
      <c r="Q77" t="str">
        <f>IFERROR(IFERROR(VLOOKUP($A77,'K-NETT'!$A$1:$AF$37898,15,FALSE),VLOOKUP($A77,'K-Wallet'!$A$1:$M$5000,9,FALSE)),"NOT VALID")</f>
        <v>AHMADSOYUSYAMIS</v>
      </c>
      <c r="R77" t="str">
        <f>IFERROR(IFERROR(VLOOKUP($A77,'K-NETT'!$A$1:$AF$37898,16,FALSE),VLOOKUP($A77,'K-Wallet'!$A$1:$M$5000,0,FALSE)),"NOT VALID")</f>
        <v>NOT VALID</v>
      </c>
      <c r="S77" t="str">
        <f>IFERROR(IFERROR(VLOOKUP($A77,'K-NETT'!$A$1:$AF$37898,17,FALSE),VLOOKUP($A77,'K-Wallet'!$A$1:$M$5000,0,FALSE)),"NOT VALID")</f>
        <v>NOT VALID</v>
      </c>
      <c r="T77" t="str">
        <f>IFERROR(IFERROR(VLOOKUP($A77,'K-NETT'!$A$1:$AF$37898,18,FALSE),VLOOKUP($A77,'K-Wallet'!$A$1:$M$5000,0,FALSE)),"NOT VALID")</f>
        <v>NOT VALID</v>
      </c>
      <c r="U77" t="str">
        <f>IFERROR(IFERROR(VLOOKUP($A77,'K-NETT'!$A$1:$AF$37898,19,FALSE),VLOOKUP($A77,'K-Wallet'!$A$1:$M$5000,0,FALSE)),"NOT VALID")</f>
        <v>NOT VALID</v>
      </c>
      <c r="V77" t="str">
        <f>IFERROR(IFERROR(VLOOKUP($A77,'K-NETT'!$A$1:$AF$37898,20,FALSE),VLOOKUP($A77,'K-Wallet'!$A$1:$M$5000,0,FALSE)),"NOT VALID")</f>
        <v>NOT VALID</v>
      </c>
      <c r="W77" t="str">
        <f>IFERROR(IFERROR(VLOOKUP($A77,'K-NETT'!$A$1:$AF$37898,22,FALSE),VLOOKUP($A77,'K-Wallet'!$A$1:$M$5000,0,FALSE)),"NOT VALID")</f>
        <v>NOT VALID</v>
      </c>
      <c r="X77" t="str">
        <f>IFERROR(IFERROR(VLOOKUP($A77,'K-NETT'!$A$1:$AF$37898,23,FALSE),VLOOKUP($A77,'K-Wallet'!$A$1:$M$5000,0,FALSE)),"NOT VALID")</f>
        <v>NOT VALID</v>
      </c>
      <c r="Y77" t="str">
        <f>IFERROR(IFERROR(VLOOKUP($A77,'K-NETT'!$A$1:$AF$37898,26,FALSE),VLOOKUP($A77,'K-Wallet'!$A$1:$M$5000,0,FALSE)),"NOT VALID")</f>
        <v>NOT VALID</v>
      </c>
      <c r="Z77" t="str">
        <f>IFERROR(IFERROR(VLOOKUP($A77,'K-NETT'!$A$1:$AF$37898,30,FALSE),VLOOKUP($A77,'K-Wallet'!$A$1:$M$5000,11,FALSE)),"NOT VALID")</f>
        <v xml:space="preserve"> TOP UP K-WALLET</v>
      </c>
      <c r="AA77" s="31" t="e">
        <f t="shared" si="3"/>
        <v>#VALUE!</v>
      </c>
    </row>
    <row r="78" spans="1:27" x14ac:dyDescent="0.25">
      <c r="A78" t="str">
        <f t="shared" si="2"/>
        <v>1675060977</v>
      </c>
      <c r="B78">
        <v>69</v>
      </c>
      <c r="C78">
        <v>1675060977</v>
      </c>
      <c r="D78" t="s">
        <v>42</v>
      </c>
      <c r="E78" t="s">
        <v>43</v>
      </c>
      <c r="F78">
        <v>968650</v>
      </c>
      <c r="G78" s="2">
        <v>44111</v>
      </c>
      <c r="H78" s="3">
        <v>0.66190972222222222</v>
      </c>
      <c r="I78" t="s">
        <v>44</v>
      </c>
      <c r="J78">
        <v>-81614093301</v>
      </c>
      <c r="K78" s="4" t="s">
        <v>101</v>
      </c>
      <c r="N78" t="str">
        <f>IFERROR(IFERROR(VLOOKUP($A78,'K-NETT'!$A$1:$AF$37898,1,FALSE),VLOOKUP($A78,'K-Wallet'!$A$1:$M$5000,1,FALSE)),"NOT VALID")</f>
        <v>1675060977</v>
      </c>
      <c r="O78" t="str">
        <f>IFERROR(IFERROR(VLOOKUP($A78,'K-NETT'!$A$1:$AF$37898,11,FALSE),VLOOKUP($A78,'K-Wallet'!$A$1:$M$5000,0,FALSE)),"NOT VALID")</f>
        <v>CNE2010004594</v>
      </c>
      <c r="P78" t="str">
        <f>IFERROR(IFERROR(VLOOKUP($A78,'K-NETT'!$A$1:$AF$37898,14,FALSE),VLOOKUP($A78,'K-Wallet'!$A$1:$M$5000,8,FALSE)),"NOT VALID")</f>
        <v>IDNTAOA03612</v>
      </c>
      <c r="Q78" t="str">
        <f>IFERROR(IFERROR(VLOOKUP($A78,'K-NETT'!$A$1:$AF$37898,15,FALSE),VLOOKUP($A78,'K-Wallet'!$A$1:$M$5000,9,FALSE)),"NOT VALID")</f>
        <v>SHODIQ ALIMIN</v>
      </c>
      <c r="R78">
        <f>IFERROR(IFERROR(VLOOKUP($A78,'K-NETT'!$A$1:$AF$37898,16,FALSE),VLOOKUP($A78,'K-Wallet'!$A$1:$M$5000,0,FALSE)),"NOT VALID")</f>
        <v>950000</v>
      </c>
      <c r="S78">
        <f>IFERROR(IFERROR(VLOOKUP($A78,'K-NETT'!$A$1:$AF$37898,17,FALSE),VLOOKUP($A78,'K-Wallet'!$A$1:$M$5000,0,FALSE)),"NOT VALID")</f>
        <v>6650</v>
      </c>
      <c r="T78">
        <f>IFERROR(IFERROR(VLOOKUP($A78,'K-NETT'!$A$1:$AF$37898,18,FALSE),VLOOKUP($A78,'K-Wallet'!$A$1:$M$5000,0,FALSE)),"NOT VALID")</f>
        <v>12000</v>
      </c>
      <c r="U78">
        <f>IFERROR(IFERROR(VLOOKUP($A78,'K-NETT'!$A$1:$AF$37898,19,FALSE),VLOOKUP($A78,'K-Wallet'!$A$1:$M$5000,0,FALSE)),"NOT VALID")</f>
        <v>0</v>
      </c>
      <c r="V78">
        <f>IFERROR(IFERROR(VLOOKUP($A78,'K-NETT'!$A$1:$AF$37898,20,FALSE),VLOOKUP($A78,'K-Wallet'!$A$1:$M$5000,0,FALSE)),"NOT VALID")</f>
        <v>0</v>
      </c>
      <c r="W78">
        <f>IFERROR(IFERROR(VLOOKUP($A78,'K-NETT'!$A$1:$AF$37898,22,FALSE),VLOOKUP($A78,'K-Wallet'!$A$1:$M$5000,0,FALSE)),"NOT VALID")</f>
        <v>0</v>
      </c>
      <c r="X78">
        <f>IFERROR(IFERROR(VLOOKUP($A78,'K-NETT'!$A$1:$AF$37898,23,FALSE),VLOOKUP($A78,'K-Wallet'!$A$1:$M$5000,0,FALSE)),"NOT VALID")</f>
        <v>0</v>
      </c>
      <c r="Y78">
        <f>IFERROR(IFERROR(VLOOKUP($A78,'K-NETT'!$A$1:$AF$37898,26,FALSE),VLOOKUP($A78,'K-Wallet'!$A$1:$M$5000,0,FALSE)),"NOT VALID")</f>
        <v>968650</v>
      </c>
      <c r="Z78">
        <f>IFERROR(IFERROR(VLOOKUP($A78,'K-NETT'!$A$1:$AF$37898,30,FALSE),VLOOKUP($A78,'K-Wallet'!$A$1:$M$5000,11,FALSE)),"NOT VALID")</f>
        <v>0</v>
      </c>
      <c r="AA78" s="31">
        <f t="shared" si="3"/>
        <v>0</v>
      </c>
    </row>
    <row r="79" spans="1:27" x14ac:dyDescent="0.25">
      <c r="A79" t="str">
        <f t="shared" si="2"/>
        <v>1387350755</v>
      </c>
      <c r="B79">
        <v>70</v>
      </c>
      <c r="C79">
        <v>1387350755</v>
      </c>
      <c r="D79" t="s">
        <v>42</v>
      </c>
      <c r="E79" t="s">
        <v>43</v>
      </c>
      <c r="F79">
        <v>888650</v>
      </c>
      <c r="G79" s="2">
        <v>44111</v>
      </c>
      <c r="H79" s="3">
        <v>0.66342592592592597</v>
      </c>
      <c r="I79" t="s">
        <v>1161</v>
      </c>
      <c r="J79">
        <v>-81614719001</v>
      </c>
      <c r="K79" s="4" t="s">
        <v>101</v>
      </c>
      <c r="N79" t="str">
        <f>IFERROR(IFERROR(VLOOKUP($A79,'K-NETT'!$A$1:$AF$37898,1,FALSE),VLOOKUP($A79,'K-Wallet'!$A$1:$M$5000,1,FALSE)),"NOT VALID")</f>
        <v>1387350755</v>
      </c>
      <c r="O79" t="str">
        <f>IFERROR(IFERROR(VLOOKUP($A79,'K-NETT'!$A$1:$AF$37898,11,FALSE),VLOOKUP($A79,'K-Wallet'!$A$1:$M$5000,0,FALSE)),"NOT VALID")</f>
        <v>CNE2010004595</v>
      </c>
      <c r="P79" t="str">
        <f>IFERROR(IFERROR(VLOOKUP($A79,'K-NETT'!$A$1:$AF$37898,14,FALSE),VLOOKUP($A79,'K-Wallet'!$A$1:$M$5000,8,FALSE)),"NOT VALID")</f>
        <v>IDJHAAA01742</v>
      </c>
      <c r="Q79" t="str">
        <f>IFERROR(IFERROR(VLOOKUP($A79,'K-NETT'!$A$1:$AF$37898,15,FALSE),VLOOKUP($A79,'K-Wallet'!$A$1:$M$5000,9,FALSE)),"NOT VALID")</f>
        <v>SHIFFA ANIDA FATIKHAH HAPSARI</v>
      </c>
      <c r="R79">
        <f>IFERROR(IFERROR(VLOOKUP($A79,'K-NETT'!$A$1:$AF$37898,16,FALSE),VLOOKUP($A79,'K-Wallet'!$A$1:$M$5000,0,FALSE)),"NOT VALID")</f>
        <v>810000</v>
      </c>
      <c r="S79">
        <f>IFERROR(IFERROR(VLOOKUP($A79,'K-NETT'!$A$1:$AF$37898,17,FALSE),VLOOKUP($A79,'K-Wallet'!$A$1:$M$5000,0,FALSE)),"NOT VALID")</f>
        <v>6650</v>
      </c>
      <c r="T79">
        <f>IFERROR(IFERROR(VLOOKUP($A79,'K-NETT'!$A$1:$AF$37898,18,FALSE),VLOOKUP($A79,'K-Wallet'!$A$1:$M$5000,0,FALSE)),"NOT VALID")</f>
        <v>72000</v>
      </c>
      <c r="U79">
        <f>IFERROR(IFERROR(VLOOKUP($A79,'K-NETT'!$A$1:$AF$37898,19,FALSE),VLOOKUP($A79,'K-Wallet'!$A$1:$M$5000,0,FALSE)),"NOT VALID")</f>
        <v>0</v>
      </c>
      <c r="V79">
        <f>IFERROR(IFERROR(VLOOKUP($A79,'K-NETT'!$A$1:$AF$37898,20,FALSE),VLOOKUP($A79,'K-Wallet'!$A$1:$M$5000,0,FALSE)),"NOT VALID")</f>
        <v>0</v>
      </c>
      <c r="W79">
        <f>IFERROR(IFERROR(VLOOKUP($A79,'K-NETT'!$A$1:$AF$37898,22,FALSE),VLOOKUP($A79,'K-Wallet'!$A$1:$M$5000,0,FALSE)),"NOT VALID")</f>
        <v>0</v>
      </c>
      <c r="X79">
        <f>IFERROR(IFERROR(VLOOKUP($A79,'K-NETT'!$A$1:$AF$37898,23,FALSE),VLOOKUP($A79,'K-Wallet'!$A$1:$M$5000,0,FALSE)),"NOT VALID")</f>
        <v>0</v>
      </c>
      <c r="Y79">
        <f>IFERROR(IFERROR(VLOOKUP($A79,'K-NETT'!$A$1:$AF$37898,26,FALSE),VLOOKUP($A79,'K-Wallet'!$A$1:$M$5000,0,FALSE)),"NOT VALID")</f>
        <v>888650</v>
      </c>
      <c r="Z79">
        <f>IFERROR(IFERROR(VLOOKUP($A79,'K-NETT'!$A$1:$AF$37898,30,FALSE),VLOOKUP($A79,'K-Wallet'!$A$1:$M$5000,11,FALSE)),"NOT VALID")</f>
        <v>0</v>
      </c>
      <c r="AA79" s="31">
        <f t="shared" si="3"/>
        <v>0</v>
      </c>
    </row>
    <row r="80" spans="1:27" x14ac:dyDescent="0.25">
      <c r="A80" t="str">
        <f t="shared" si="2"/>
        <v>1918060201</v>
      </c>
      <c r="B80">
        <v>71</v>
      </c>
      <c r="C80">
        <v>1918060201</v>
      </c>
      <c r="D80" t="s">
        <v>42</v>
      </c>
      <c r="E80" t="s">
        <v>43</v>
      </c>
      <c r="F80">
        <v>634650</v>
      </c>
      <c r="G80" s="2">
        <v>44111</v>
      </c>
      <c r="H80" s="3">
        <v>0.66751157407407413</v>
      </c>
      <c r="I80" t="s">
        <v>44</v>
      </c>
      <c r="J80">
        <v>-81616293101</v>
      </c>
      <c r="K80" s="4" t="s">
        <v>101</v>
      </c>
      <c r="N80" t="str">
        <f>IFERROR(IFERROR(VLOOKUP($A80,'K-NETT'!$A$1:$AF$37898,1,FALSE),VLOOKUP($A80,'K-Wallet'!$A$1:$M$5000,1,FALSE)),"NOT VALID")</f>
        <v>1918060201</v>
      </c>
      <c r="O80" t="str">
        <f>IFERROR(IFERROR(VLOOKUP($A80,'K-NETT'!$A$1:$AF$37898,11,FALSE),VLOOKUP($A80,'K-Wallet'!$A$1:$M$5000,0,FALSE)),"NOT VALID")</f>
        <v>CNE2010004598</v>
      </c>
      <c r="P80" t="str">
        <f>IFERROR(IFERROR(VLOOKUP($A80,'K-NETT'!$A$1:$AF$37898,14,FALSE),VLOOKUP($A80,'K-Wallet'!$A$1:$M$5000,8,FALSE)),"NOT VALID")</f>
        <v>IDJTAXA06941</v>
      </c>
      <c r="Q80" t="str">
        <f>IFERROR(IFERROR(VLOOKUP($A80,'K-NETT'!$A$1:$AF$37898,15,FALSE),VLOOKUP($A80,'K-Wallet'!$A$1:$M$5000,9,FALSE)),"NOT VALID")</f>
        <v>NURLAELATUL AFIFAH</v>
      </c>
      <c r="R80">
        <f>IFERROR(IFERROR(VLOOKUP($A80,'K-NETT'!$A$1:$AF$37898,16,FALSE),VLOOKUP($A80,'K-Wallet'!$A$1:$M$5000,0,FALSE)),"NOT VALID")</f>
        <v>620000</v>
      </c>
      <c r="S80">
        <f>IFERROR(IFERROR(VLOOKUP($A80,'K-NETT'!$A$1:$AF$37898,17,FALSE),VLOOKUP($A80,'K-Wallet'!$A$1:$M$5000,0,FALSE)),"NOT VALID")</f>
        <v>6650</v>
      </c>
      <c r="T80">
        <f>IFERROR(IFERROR(VLOOKUP($A80,'K-NETT'!$A$1:$AF$37898,18,FALSE),VLOOKUP($A80,'K-Wallet'!$A$1:$M$5000,0,FALSE)),"NOT VALID")</f>
        <v>8000</v>
      </c>
      <c r="U80">
        <f>IFERROR(IFERROR(VLOOKUP($A80,'K-NETT'!$A$1:$AF$37898,19,FALSE),VLOOKUP($A80,'K-Wallet'!$A$1:$M$5000,0,FALSE)),"NOT VALID")</f>
        <v>0</v>
      </c>
      <c r="V80">
        <f>IFERROR(IFERROR(VLOOKUP($A80,'K-NETT'!$A$1:$AF$37898,20,FALSE),VLOOKUP($A80,'K-Wallet'!$A$1:$M$5000,0,FALSE)),"NOT VALID")</f>
        <v>0</v>
      </c>
      <c r="W80">
        <f>IFERROR(IFERROR(VLOOKUP($A80,'K-NETT'!$A$1:$AF$37898,22,FALSE),VLOOKUP($A80,'K-Wallet'!$A$1:$M$5000,0,FALSE)),"NOT VALID")</f>
        <v>0</v>
      </c>
      <c r="X80">
        <f>IFERROR(IFERROR(VLOOKUP($A80,'K-NETT'!$A$1:$AF$37898,23,FALSE),VLOOKUP($A80,'K-Wallet'!$A$1:$M$5000,0,FALSE)),"NOT VALID")</f>
        <v>0</v>
      </c>
      <c r="Y80">
        <f>IFERROR(IFERROR(VLOOKUP($A80,'K-NETT'!$A$1:$AF$37898,26,FALSE),VLOOKUP($A80,'K-Wallet'!$A$1:$M$5000,0,FALSE)),"NOT VALID")</f>
        <v>634650</v>
      </c>
      <c r="Z80">
        <f>IFERROR(IFERROR(VLOOKUP($A80,'K-NETT'!$A$1:$AF$37898,30,FALSE),VLOOKUP($A80,'K-Wallet'!$A$1:$M$5000,11,FALSE)),"NOT VALID")</f>
        <v>0</v>
      </c>
      <c r="AA80" s="31">
        <f t="shared" si="3"/>
        <v>0</v>
      </c>
    </row>
    <row r="81" spans="1:27" x14ac:dyDescent="0.25">
      <c r="A81" t="str">
        <f t="shared" si="2"/>
        <v>1455160792</v>
      </c>
      <c r="B81">
        <v>72</v>
      </c>
      <c r="C81">
        <v>1455160792</v>
      </c>
      <c r="D81" t="s">
        <v>42</v>
      </c>
      <c r="E81" t="s">
        <v>43</v>
      </c>
      <c r="F81">
        <v>64650</v>
      </c>
      <c r="G81" s="2">
        <v>44111</v>
      </c>
      <c r="H81" s="3">
        <v>0.67256944444444444</v>
      </c>
      <c r="I81" t="s">
        <v>46</v>
      </c>
      <c r="J81">
        <v>-81618048001</v>
      </c>
      <c r="K81" s="4" t="s">
        <v>101</v>
      </c>
      <c r="N81" t="str">
        <f>IFERROR(IFERROR(VLOOKUP($A81,'K-NETT'!$A$1:$AF$37898,1,FALSE),VLOOKUP($A81,'K-Wallet'!$A$1:$M$5000,1,FALSE)),"NOT VALID")</f>
        <v>1455160792</v>
      </c>
      <c r="O81" t="str">
        <f>IFERROR(IFERROR(VLOOKUP($A81,'K-NETT'!$A$1:$AF$37898,11,FALSE),VLOOKUP($A81,'K-Wallet'!$A$1:$M$5000,0,FALSE)),"NOT VALID")</f>
        <v>CNE2010004601</v>
      </c>
      <c r="P81" t="str">
        <f>IFERROR(IFERROR(VLOOKUP($A81,'K-NETT'!$A$1:$AF$37898,14,FALSE),VLOOKUP($A81,'K-Wallet'!$A$1:$M$5000,8,FALSE)),"NOT VALID")</f>
        <v>IDSACJA11105</v>
      </c>
      <c r="Q81" t="str">
        <f>IFERROR(IFERROR(VLOOKUP($A81,'K-NETT'!$A$1:$AF$37898,15,FALSE),VLOOKUP($A81,'K-Wallet'!$A$1:$M$5000,9,FALSE)),"NOT VALID")</f>
        <v>SALMAN LUBIS</v>
      </c>
      <c r="R81">
        <f>IFERROR(IFERROR(VLOOKUP($A81,'K-NETT'!$A$1:$AF$37898,16,FALSE),VLOOKUP($A81,'K-Wallet'!$A$1:$M$5000,0,FALSE)),"NOT VALID")</f>
        <v>38000</v>
      </c>
      <c r="S81">
        <f>IFERROR(IFERROR(VLOOKUP($A81,'K-NETT'!$A$1:$AF$37898,17,FALSE),VLOOKUP($A81,'K-Wallet'!$A$1:$M$5000,0,FALSE)),"NOT VALID")</f>
        <v>6650</v>
      </c>
      <c r="T81">
        <f>IFERROR(IFERROR(VLOOKUP($A81,'K-NETT'!$A$1:$AF$37898,18,FALSE),VLOOKUP($A81,'K-Wallet'!$A$1:$M$5000,0,FALSE)),"NOT VALID")</f>
        <v>20000</v>
      </c>
      <c r="U81">
        <f>IFERROR(IFERROR(VLOOKUP($A81,'K-NETT'!$A$1:$AF$37898,19,FALSE),VLOOKUP($A81,'K-Wallet'!$A$1:$M$5000,0,FALSE)),"NOT VALID")</f>
        <v>0</v>
      </c>
      <c r="V81">
        <f>IFERROR(IFERROR(VLOOKUP($A81,'K-NETT'!$A$1:$AF$37898,20,FALSE),VLOOKUP($A81,'K-Wallet'!$A$1:$M$5000,0,FALSE)),"NOT VALID")</f>
        <v>0</v>
      </c>
      <c r="W81">
        <f>IFERROR(IFERROR(VLOOKUP($A81,'K-NETT'!$A$1:$AF$37898,22,FALSE),VLOOKUP($A81,'K-Wallet'!$A$1:$M$5000,0,FALSE)),"NOT VALID")</f>
        <v>0</v>
      </c>
      <c r="X81">
        <f>IFERROR(IFERROR(VLOOKUP($A81,'K-NETT'!$A$1:$AF$37898,23,FALSE),VLOOKUP($A81,'K-Wallet'!$A$1:$M$5000,0,FALSE)),"NOT VALID")</f>
        <v>0</v>
      </c>
      <c r="Y81">
        <f>IFERROR(IFERROR(VLOOKUP($A81,'K-NETT'!$A$1:$AF$37898,26,FALSE),VLOOKUP($A81,'K-Wallet'!$A$1:$M$5000,0,FALSE)),"NOT VALID")</f>
        <v>64650</v>
      </c>
      <c r="Z81">
        <f>IFERROR(IFERROR(VLOOKUP($A81,'K-NETT'!$A$1:$AF$37898,30,FALSE),VLOOKUP($A81,'K-Wallet'!$A$1:$M$5000,11,FALSE)),"NOT VALID")</f>
        <v>0</v>
      </c>
      <c r="AA81" s="31">
        <f t="shared" si="3"/>
        <v>0</v>
      </c>
    </row>
    <row r="82" spans="1:27" x14ac:dyDescent="0.25">
      <c r="A82" t="str">
        <f t="shared" si="2"/>
        <v>1988460378</v>
      </c>
      <c r="B82">
        <v>73</v>
      </c>
      <c r="C82">
        <v>1988460378</v>
      </c>
      <c r="D82" t="s">
        <v>42</v>
      </c>
      <c r="E82" t="s">
        <v>43</v>
      </c>
      <c r="F82">
        <v>176650</v>
      </c>
      <c r="G82" s="2">
        <v>44111</v>
      </c>
      <c r="H82" s="3">
        <v>0.71046296296296296</v>
      </c>
      <c r="I82" t="s">
        <v>44</v>
      </c>
      <c r="J82">
        <v>-81632474501</v>
      </c>
      <c r="K82" s="4" t="s">
        <v>101</v>
      </c>
      <c r="N82" t="str">
        <f>IFERROR(IFERROR(VLOOKUP($A82,'K-NETT'!$A$1:$AF$37898,1,FALSE),VLOOKUP($A82,'K-Wallet'!$A$1:$M$5000,1,FALSE)),"NOT VALID")</f>
        <v>1988460378</v>
      </c>
      <c r="O82" t="str">
        <f>IFERROR(IFERROR(VLOOKUP($A82,'K-NETT'!$A$1:$AF$37898,11,FALSE),VLOOKUP($A82,'K-Wallet'!$A$1:$M$5000,0,FALSE)),"NOT VALID")</f>
        <v>CNE2010004618</v>
      </c>
      <c r="P82" t="str">
        <f>IFERROR(IFERROR(VLOOKUP($A82,'K-NETT'!$A$1:$AF$37898,14,FALSE),VLOOKUP($A82,'K-Wallet'!$A$1:$M$5000,8,FALSE)),"NOT VALID")</f>
        <v>IDJTBWA06450</v>
      </c>
      <c r="Q82" t="str">
        <f>IFERROR(IFERROR(VLOOKUP($A82,'K-NETT'!$A$1:$AF$37898,15,FALSE),VLOOKUP($A82,'K-Wallet'!$A$1:$M$5000,9,FALSE)),"NOT VALID")</f>
        <v>SULISTIYOWATI</v>
      </c>
      <c r="R82">
        <f>IFERROR(IFERROR(VLOOKUP($A82,'K-NETT'!$A$1:$AF$37898,16,FALSE),VLOOKUP($A82,'K-Wallet'!$A$1:$M$5000,0,FALSE)),"NOT VALID")</f>
        <v>160000</v>
      </c>
      <c r="S82">
        <f>IFERROR(IFERROR(VLOOKUP($A82,'K-NETT'!$A$1:$AF$37898,17,FALSE),VLOOKUP($A82,'K-Wallet'!$A$1:$M$5000,0,FALSE)),"NOT VALID")</f>
        <v>6650</v>
      </c>
      <c r="T82">
        <f>IFERROR(IFERROR(VLOOKUP($A82,'K-NETT'!$A$1:$AF$37898,18,FALSE),VLOOKUP($A82,'K-Wallet'!$A$1:$M$5000,0,FALSE)),"NOT VALID")</f>
        <v>10000</v>
      </c>
      <c r="U82">
        <f>IFERROR(IFERROR(VLOOKUP($A82,'K-NETT'!$A$1:$AF$37898,19,FALSE),VLOOKUP($A82,'K-Wallet'!$A$1:$M$5000,0,FALSE)),"NOT VALID")</f>
        <v>0</v>
      </c>
      <c r="V82">
        <f>IFERROR(IFERROR(VLOOKUP($A82,'K-NETT'!$A$1:$AF$37898,20,FALSE),VLOOKUP($A82,'K-Wallet'!$A$1:$M$5000,0,FALSE)),"NOT VALID")</f>
        <v>0</v>
      </c>
      <c r="W82">
        <f>IFERROR(IFERROR(VLOOKUP($A82,'K-NETT'!$A$1:$AF$37898,22,FALSE),VLOOKUP($A82,'K-Wallet'!$A$1:$M$5000,0,FALSE)),"NOT VALID")</f>
        <v>0</v>
      </c>
      <c r="X82">
        <f>IFERROR(IFERROR(VLOOKUP($A82,'K-NETT'!$A$1:$AF$37898,23,FALSE),VLOOKUP($A82,'K-Wallet'!$A$1:$M$5000,0,FALSE)),"NOT VALID")</f>
        <v>0</v>
      </c>
      <c r="Y82">
        <f>IFERROR(IFERROR(VLOOKUP($A82,'K-NETT'!$A$1:$AF$37898,26,FALSE),VLOOKUP($A82,'K-Wallet'!$A$1:$M$5000,0,FALSE)),"NOT VALID")</f>
        <v>176650</v>
      </c>
      <c r="Z82">
        <f>IFERROR(IFERROR(VLOOKUP($A82,'K-NETT'!$A$1:$AF$37898,30,FALSE),VLOOKUP($A82,'K-Wallet'!$A$1:$M$5000,11,FALSE)),"NOT VALID")</f>
        <v>0</v>
      </c>
      <c r="AA82" s="31">
        <f t="shared" si="3"/>
        <v>0</v>
      </c>
    </row>
    <row r="83" spans="1:27" x14ac:dyDescent="0.25">
      <c r="A83" t="str">
        <f t="shared" si="2"/>
        <v>1526950639</v>
      </c>
      <c r="B83">
        <v>74</v>
      </c>
      <c r="C83">
        <v>1526950639</v>
      </c>
      <c r="D83" t="s">
        <v>42</v>
      </c>
      <c r="E83" t="s">
        <v>43</v>
      </c>
      <c r="F83">
        <v>284650</v>
      </c>
      <c r="G83" s="2">
        <v>44111</v>
      </c>
      <c r="H83" s="3">
        <v>0.71298611111111121</v>
      </c>
      <c r="I83" t="s">
        <v>44</v>
      </c>
      <c r="J83">
        <v>-81633439501</v>
      </c>
      <c r="K83" s="4" t="s">
        <v>101</v>
      </c>
      <c r="N83" t="str">
        <f>IFERROR(IFERROR(VLOOKUP($A83,'K-NETT'!$A$1:$AF$37898,1,FALSE),VLOOKUP($A83,'K-Wallet'!$A$1:$M$5000,1,FALSE)),"NOT VALID")</f>
        <v>1526950639</v>
      </c>
      <c r="O83" t="str">
        <f>IFERROR(IFERROR(VLOOKUP($A83,'K-NETT'!$A$1:$AF$37898,11,FALSE),VLOOKUP($A83,'K-Wallet'!$A$1:$M$5000,0,FALSE)),"NOT VALID")</f>
        <v>CNE2010004620</v>
      </c>
      <c r="P83" t="str">
        <f>IFERROR(IFERROR(VLOOKUP($A83,'K-NETT'!$A$1:$AF$37898,14,FALSE),VLOOKUP($A83,'K-Wallet'!$A$1:$M$5000,8,FALSE)),"NOT VALID")</f>
        <v>IDJKAJA04445</v>
      </c>
      <c r="Q83" t="str">
        <f>IFERROR(IFERROR(VLOOKUP($A83,'K-NETT'!$A$1:$AF$37898,15,FALSE),VLOOKUP($A83,'K-Wallet'!$A$1:$M$5000,9,FALSE)),"NOT VALID")</f>
        <v>YENI MARDANI</v>
      </c>
      <c r="R83">
        <f>IFERROR(IFERROR(VLOOKUP($A83,'K-NETT'!$A$1:$AF$37898,16,FALSE),VLOOKUP($A83,'K-Wallet'!$A$1:$M$5000,0,FALSE)),"NOT VALID")</f>
        <v>270000</v>
      </c>
      <c r="S83">
        <f>IFERROR(IFERROR(VLOOKUP($A83,'K-NETT'!$A$1:$AF$37898,17,FALSE),VLOOKUP($A83,'K-Wallet'!$A$1:$M$5000,0,FALSE)),"NOT VALID")</f>
        <v>6650</v>
      </c>
      <c r="T83">
        <f>IFERROR(IFERROR(VLOOKUP($A83,'K-NETT'!$A$1:$AF$37898,18,FALSE),VLOOKUP($A83,'K-Wallet'!$A$1:$M$5000,0,FALSE)),"NOT VALID")</f>
        <v>8000</v>
      </c>
      <c r="U83">
        <f>IFERROR(IFERROR(VLOOKUP($A83,'K-NETT'!$A$1:$AF$37898,19,FALSE),VLOOKUP($A83,'K-Wallet'!$A$1:$M$5000,0,FALSE)),"NOT VALID")</f>
        <v>0</v>
      </c>
      <c r="V83">
        <f>IFERROR(IFERROR(VLOOKUP($A83,'K-NETT'!$A$1:$AF$37898,20,FALSE),VLOOKUP($A83,'K-Wallet'!$A$1:$M$5000,0,FALSE)),"NOT VALID")</f>
        <v>0</v>
      </c>
      <c r="W83">
        <f>IFERROR(IFERROR(VLOOKUP($A83,'K-NETT'!$A$1:$AF$37898,22,FALSE),VLOOKUP($A83,'K-Wallet'!$A$1:$M$5000,0,FALSE)),"NOT VALID")</f>
        <v>0</v>
      </c>
      <c r="X83">
        <f>IFERROR(IFERROR(VLOOKUP($A83,'K-NETT'!$A$1:$AF$37898,23,FALSE),VLOOKUP($A83,'K-Wallet'!$A$1:$M$5000,0,FALSE)),"NOT VALID")</f>
        <v>0</v>
      </c>
      <c r="Y83">
        <f>IFERROR(IFERROR(VLOOKUP($A83,'K-NETT'!$A$1:$AF$37898,26,FALSE),VLOOKUP($A83,'K-Wallet'!$A$1:$M$5000,0,FALSE)),"NOT VALID")</f>
        <v>284650</v>
      </c>
      <c r="Z83">
        <f>IFERROR(IFERROR(VLOOKUP($A83,'K-NETT'!$A$1:$AF$37898,30,FALSE),VLOOKUP($A83,'K-Wallet'!$A$1:$M$5000,11,FALSE)),"NOT VALID")</f>
        <v>0</v>
      </c>
      <c r="AA83" s="31">
        <f t="shared" si="3"/>
        <v>0</v>
      </c>
    </row>
    <row r="84" spans="1:27" x14ac:dyDescent="0.25">
      <c r="A84" t="str">
        <f t="shared" si="2"/>
        <v>1526160313</v>
      </c>
      <c r="B84">
        <v>75</v>
      </c>
      <c r="C84">
        <v>1526160313</v>
      </c>
      <c r="D84" t="s">
        <v>42</v>
      </c>
      <c r="E84" t="s">
        <v>43</v>
      </c>
      <c r="F84">
        <v>312650</v>
      </c>
      <c r="G84" s="2">
        <v>44111</v>
      </c>
      <c r="H84" s="3">
        <v>0.72767361111111117</v>
      </c>
      <c r="I84" t="s">
        <v>44</v>
      </c>
      <c r="J84">
        <v>-81638975201</v>
      </c>
      <c r="K84" s="4" t="s">
        <v>101</v>
      </c>
      <c r="N84" t="str">
        <f>IFERROR(IFERROR(VLOOKUP($A84,'K-NETT'!$A$1:$AF$37898,1,FALSE),VLOOKUP($A84,'K-Wallet'!$A$1:$M$5000,1,FALSE)),"NOT VALID")</f>
        <v>1526160313</v>
      </c>
      <c r="O84" t="str">
        <f>IFERROR(IFERROR(VLOOKUP($A84,'K-NETT'!$A$1:$AF$37898,11,FALSE),VLOOKUP($A84,'K-Wallet'!$A$1:$M$5000,0,FALSE)),"NOT VALID")</f>
        <v>CNE2010004626</v>
      </c>
      <c r="P84" t="str">
        <f>IFERROR(IFERROR(VLOOKUP($A84,'K-NETT'!$A$1:$AF$37898,14,FALSE),VLOOKUP($A84,'K-Wallet'!$A$1:$M$5000,8,FALSE)),"NOT VALID")</f>
        <v>IDSABGA07365</v>
      </c>
      <c r="Q84" t="str">
        <f>IFERROR(IFERROR(VLOOKUP($A84,'K-NETT'!$A$1:$AF$37898,15,FALSE),VLOOKUP($A84,'K-Wallet'!$A$1:$M$5000,9,FALSE)),"NOT VALID")</f>
        <v>ROSMALA DEWI</v>
      </c>
      <c r="R84">
        <f>IFERROR(IFERROR(VLOOKUP($A84,'K-NETT'!$A$1:$AF$37898,16,FALSE),VLOOKUP($A84,'K-Wallet'!$A$1:$M$5000,0,FALSE)),"NOT VALID")</f>
        <v>306000</v>
      </c>
      <c r="S84">
        <f>IFERROR(IFERROR(VLOOKUP($A84,'K-NETT'!$A$1:$AF$37898,17,FALSE),VLOOKUP($A84,'K-Wallet'!$A$1:$M$5000,0,FALSE)),"NOT VALID")</f>
        <v>6650</v>
      </c>
      <c r="T84">
        <f>IFERROR(IFERROR(VLOOKUP($A84,'K-NETT'!$A$1:$AF$37898,18,FALSE),VLOOKUP($A84,'K-Wallet'!$A$1:$M$5000,0,FALSE)),"NOT VALID")</f>
        <v>0</v>
      </c>
      <c r="U84">
        <f>IFERROR(IFERROR(VLOOKUP($A84,'K-NETT'!$A$1:$AF$37898,19,FALSE),VLOOKUP($A84,'K-Wallet'!$A$1:$M$5000,0,FALSE)),"NOT VALID")</f>
        <v>0</v>
      </c>
      <c r="V84">
        <f>IFERROR(IFERROR(VLOOKUP($A84,'K-NETT'!$A$1:$AF$37898,20,FALSE),VLOOKUP($A84,'K-Wallet'!$A$1:$M$5000,0,FALSE)),"NOT VALID")</f>
        <v>0</v>
      </c>
      <c r="W84">
        <f>IFERROR(IFERROR(VLOOKUP($A84,'K-NETT'!$A$1:$AF$37898,22,FALSE),VLOOKUP($A84,'K-Wallet'!$A$1:$M$5000,0,FALSE)),"NOT VALID")</f>
        <v>0</v>
      </c>
      <c r="X84">
        <f>IFERROR(IFERROR(VLOOKUP($A84,'K-NETT'!$A$1:$AF$37898,23,FALSE),VLOOKUP($A84,'K-Wallet'!$A$1:$M$5000,0,FALSE)),"NOT VALID")</f>
        <v>0</v>
      </c>
      <c r="Y84">
        <f>IFERROR(IFERROR(VLOOKUP($A84,'K-NETT'!$A$1:$AF$37898,26,FALSE),VLOOKUP($A84,'K-Wallet'!$A$1:$M$5000,0,FALSE)),"NOT VALID")</f>
        <v>312650</v>
      </c>
      <c r="Z84">
        <f>IFERROR(IFERROR(VLOOKUP($A84,'K-NETT'!$A$1:$AF$37898,30,FALSE),VLOOKUP($A84,'K-Wallet'!$A$1:$M$5000,11,FALSE)),"NOT VALID")</f>
        <v>0</v>
      </c>
      <c r="AA84" s="31">
        <f t="shared" si="3"/>
        <v>0</v>
      </c>
    </row>
    <row r="85" spans="1:27" x14ac:dyDescent="0.25">
      <c r="A85" t="str">
        <f t="shared" si="2"/>
        <v>1320760036</v>
      </c>
      <c r="B85">
        <v>76</v>
      </c>
      <c r="C85">
        <v>1320760036</v>
      </c>
      <c r="D85" t="s">
        <v>42</v>
      </c>
      <c r="E85" t="s">
        <v>43</v>
      </c>
      <c r="F85">
        <v>641650</v>
      </c>
      <c r="G85" s="2">
        <v>44111</v>
      </c>
      <c r="H85" s="3">
        <v>0.73521990740740739</v>
      </c>
      <c r="I85" t="s">
        <v>44</v>
      </c>
      <c r="J85">
        <v>-81641886401</v>
      </c>
      <c r="K85" s="4" t="s">
        <v>101</v>
      </c>
      <c r="N85" t="str">
        <f>IFERROR(IFERROR(VLOOKUP($A85,'K-NETT'!$A$1:$AF$37898,1,FALSE),VLOOKUP($A85,'K-Wallet'!$A$1:$M$5000,1,FALSE)),"NOT VALID")</f>
        <v>1320760036</v>
      </c>
      <c r="O85" t="str">
        <f>IFERROR(IFERROR(VLOOKUP($A85,'K-NETT'!$A$1:$AF$37898,11,FALSE),VLOOKUP($A85,'K-Wallet'!$A$1:$M$5000,0,FALSE)),"NOT VALID")</f>
        <v>CNE2010004627</v>
      </c>
      <c r="P85" t="str">
        <f>IFERROR(IFERROR(VLOOKUP($A85,'K-NETT'!$A$1:$AF$37898,14,FALSE),VLOOKUP($A85,'K-Wallet'!$A$1:$M$5000,8,FALSE)),"NOT VALID")</f>
        <v>IDJHAAA01834</v>
      </c>
      <c r="Q85" t="str">
        <f>IFERROR(IFERROR(VLOOKUP($A85,'K-NETT'!$A$1:$AF$37898,15,FALSE),VLOOKUP($A85,'K-Wallet'!$A$1:$M$5000,9,FALSE)),"NOT VALID")</f>
        <v>PUNGKY ASTRIANI</v>
      </c>
      <c r="R85">
        <f>IFERROR(IFERROR(VLOOKUP($A85,'K-NETT'!$A$1:$AF$37898,16,FALSE),VLOOKUP($A85,'K-Wallet'!$A$1:$M$5000,0,FALSE)),"NOT VALID")</f>
        <v>620000</v>
      </c>
      <c r="S85">
        <f>IFERROR(IFERROR(VLOOKUP($A85,'K-NETT'!$A$1:$AF$37898,17,FALSE),VLOOKUP($A85,'K-Wallet'!$A$1:$M$5000,0,FALSE)),"NOT VALID")</f>
        <v>6650</v>
      </c>
      <c r="T85">
        <f>IFERROR(IFERROR(VLOOKUP($A85,'K-NETT'!$A$1:$AF$37898,18,FALSE),VLOOKUP($A85,'K-Wallet'!$A$1:$M$5000,0,FALSE)),"NOT VALID")</f>
        <v>15000</v>
      </c>
      <c r="U85">
        <f>IFERROR(IFERROR(VLOOKUP($A85,'K-NETT'!$A$1:$AF$37898,19,FALSE),VLOOKUP($A85,'K-Wallet'!$A$1:$M$5000,0,FALSE)),"NOT VALID")</f>
        <v>0</v>
      </c>
      <c r="V85">
        <f>IFERROR(IFERROR(VLOOKUP($A85,'K-NETT'!$A$1:$AF$37898,20,FALSE),VLOOKUP($A85,'K-Wallet'!$A$1:$M$5000,0,FALSE)),"NOT VALID")</f>
        <v>0</v>
      </c>
      <c r="W85">
        <f>IFERROR(IFERROR(VLOOKUP($A85,'K-NETT'!$A$1:$AF$37898,22,FALSE),VLOOKUP($A85,'K-Wallet'!$A$1:$M$5000,0,FALSE)),"NOT VALID")</f>
        <v>0</v>
      </c>
      <c r="X85">
        <f>IFERROR(IFERROR(VLOOKUP($A85,'K-NETT'!$A$1:$AF$37898,23,FALSE),VLOOKUP($A85,'K-Wallet'!$A$1:$M$5000,0,FALSE)),"NOT VALID")</f>
        <v>0</v>
      </c>
      <c r="Y85">
        <f>IFERROR(IFERROR(VLOOKUP($A85,'K-NETT'!$A$1:$AF$37898,26,FALSE),VLOOKUP($A85,'K-Wallet'!$A$1:$M$5000,0,FALSE)),"NOT VALID")</f>
        <v>641650</v>
      </c>
      <c r="Z85">
        <f>IFERROR(IFERROR(VLOOKUP($A85,'K-NETT'!$A$1:$AF$37898,30,FALSE),VLOOKUP($A85,'K-Wallet'!$A$1:$M$5000,11,FALSE)),"NOT VALID")</f>
        <v>0</v>
      </c>
      <c r="AA85" s="31">
        <f t="shared" si="3"/>
        <v>0</v>
      </c>
    </row>
    <row r="86" spans="1:27" x14ac:dyDescent="0.25">
      <c r="A86" t="str">
        <f t="shared" si="2"/>
        <v>1551460746</v>
      </c>
      <c r="B86">
        <v>77</v>
      </c>
      <c r="C86">
        <v>1551460746</v>
      </c>
      <c r="D86" t="s">
        <v>42</v>
      </c>
      <c r="E86" t="s">
        <v>43</v>
      </c>
      <c r="F86">
        <v>626650</v>
      </c>
      <c r="G86" s="2">
        <v>44111</v>
      </c>
      <c r="H86" s="3">
        <v>0.74118055555555562</v>
      </c>
      <c r="I86" t="s">
        <v>44</v>
      </c>
      <c r="J86">
        <v>-81643988101</v>
      </c>
      <c r="K86" s="4" t="s">
        <v>101</v>
      </c>
      <c r="N86" t="str">
        <f>IFERROR(IFERROR(VLOOKUP($A86,'K-NETT'!$A$1:$AF$37898,1,FALSE),VLOOKUP($A86,'K-Wallet'!$A$1:$M$5000,1,FALSE)),"NOT VALID")</f>
        <v>1551460746</v>
      </c>
      <c r="O86" t="str">
        <f>IFERROR(IFERROR(VLOOKUP($A86,'K-NETT'!$A$1:$AF$37898,11,FALSE),VLOOKUP($A86,'K-Wallet'!$A$1:$M$5000,0,FALSE)),"NOT VALID")</f>
        <v>CNE2010004628</v>
      </c>
      <c r="P86" t="str">
        <f>IFERROR(IFERROR(VLOOKUP($A86,'K-NETT'!$A$1:$AF$37898,14,FALSE),VLOOKUP($A86,'K-Wallet'!$A$1:$M$5000,8,FALSE)),"NOT VALID")</f>
        <v>IDBNAJA07943</v>
      </c>
      <c r="Q86" t="str">
        <f>IFERROR(IFERROR(VLOOKUP($A86,'K-NETT'!$A$1:$AF$37898,15,FALSE),VLOOKUP($A86,'K-Wallet'!$A$1:$M$5000,9,FALSE)),"NOT VALID")</f>
        <v>ENUNG NURJANAH</v>
      </c>
      <c r="R86">
        <f>IFERROR(IFERROR(VLOOKUP($A86,'K-NETT'!$A$1:$AF$37898,16,FALSE),VLOOKUP($A86,'K-Wallet'!$A$1:$M$5000,0,FALSE)),"NOT VALID")</f>
        <v>620000</v>
      </c>
      <c r="S86">
        <f>IFERROR(IFERROR(VLOOKUP($A86,'K-NETT'!$A$1:$AF$37898,17,FALSE),VLOOKUP($A86,'K-Wallet'!$A$1:$M$5000,0,FALSE)),"NOT VALID")</f>
        <v>6650</v>
      </c>
      <c r="T86">
        <f>IFERROR(IFERROR(VLOOKUP($A86,'K-NETT'!$A$1:$AF$37898,18,FALSE),VLOOKUP($A86,'K-Wallet'!$A$1:$M$5000,0,FALSE)),"NOT VALID")</f>
        <v>0</v>
      </c>
      <c r="U86">
        <f>IFERROR(IFERROR(VLOOKUP($A86,'K-NETT'!$A$1:$AF$37898,19,FALSE),VLOOKUP($A86,'K-Wallet'!$A$1:$M$5000,0,FALSE)),"NOT VALID")</f>
        <v>0</v>
      </c>
      <c r="V86">
        <f>IFERROR(IFERROR(VLOOKUP($A86,'K-NETT'!$A$1:$AF$37898,20,FALSE),VLOOKUP($A86,'K-Wallet'!$A$1:$M$5000,0,FALSE)),"NOT VALID")</f>
        <v>0</v>
      </c>
      <c r="W86">
        <f>IFERROR(IFERROR(VLOOKUP($A86,'K-NETT'!$A$1:$AF$37898,22,FALSE),VLOOKUP($A86,'K-Wallet'!$A$1:$M$5000,0,FALSE)),"NOT VALID")</f>
        <v>0</v>
      </c>
      <c r="X86">
        <f>IFERROR(IFERROR(VLOOKUP($A86,'K-NETT'!$A$1:$AF$37898,23,FALSE),VLOOKUP($A86,'K-Wallet'!$A$1:$M$5000,0,FALSE)),"NOT VALID")</f>
        <v>0</v>
      </c>
      <c r="Y86">
        <f>IFERROR(IFERROR(VLOOKUP($A86,'K-NETT'!$A$1:$AF$37898,26,FALSE),VLOOKUP($A86,'K-Wallet'!$A$1:$M$5000,0,FALSE)),"NOT VALID")</f>
        <v>626650</v>
      </c>
      <c r="Z86">
        <f>IFERROR(IFERROR(VLOOKUP($A86,'K-NETT'!$A$1:$AF$37898,30,FALSE),VLOOKUP($A86,'K-Wallet'!$A$1:$M$5000,11,FALSE)),"NOT VALID")</f>
        <v>0</v>
      </c>
      <c r="AA86" s="31">
        <f t="shared" si="3"/>
        <v>0</v>
      </c>
    </row>
    <row r="87" spans="1:27" x14ac:dyDescent="0.25">
      <c r="A87" t="str">
        <f t="shared" si="2"/>
        <v>1419760012</v>
      </c>
      <c r="B87">
        <v>78</v>
      </c>
      <c r="C87">
        <v>1419760012</v>
      </c>
      <c r="D87" t="s">
        <v>42</v>
      </c>
      <c r="E87" t="s">
        <v>43</v>
      </c>
      <c r="F87">
        <v>490650</v>
      </c>
      <c r="G87" s="2">
        <v>44111</v>
      </c>
      <c r="H87" s="3">
        <v>0.74607638888888894</v>
      </c>
      <c r="I87" t="s">
        <v>44</v>
      </c>
      <c r="J87">
        <v>-81646042201</v>
      </c>
      <c r="K87" s="4" t="s">
        <v>101</v>
      </c>
      <c r="N87" t="str">
        <f>IFERROR(IFERROR(VLOOKUP($A87,'K-NETT'!$A$1:$AF$37898,1,FALSE),VLOOKUP($A87,'K-Wallet'!$A$1:$M$5000,1,FALSE)),"NOT VALID")</f>
        <v>1419760012</v>
      </c>
      <c r="O87" t="str">
        <f>IFERROR(IFERROR(VLOOKUP($A87,'K-NETT'!$A$1:$AF$37898,11,FALSE),VLOOKUP($A87,'K-Wallet'!$A$1:$M$5000,0,FALSE)),"NOT VALID")</f>
        <v>CNE2010004631</v>
      </c>
      <c r="P87" t="str">
        <f>IFERROR(IFERROR(VLOOKUP($A87,'K-NETT'!$A$1:$AF$37898,14,FALSE),VLOOKUP($A87,'K-Wallet'!$A$1:$M$5000,8,FALSE)),"NOT VALID")</f>
        <v>IDJTAXA05998</v>
      </c>
      <c r="Q87" t="str">
        <f>IFERROR(IFERROR(VLOOKUP($A87,'K-NETT'!$A$1:$AF$37898,15,FALSE),VLOOKUP($A87,'K-Wallet'!$A$1:$M$5000,9,FALSE)),"NOT VALID")</f>
        <v>UUN UNASIH</v>
      </c>
      <c r="R87">
        <f>IFERROR(IFERROR(VLOOKUP($A87,'K-NETT'!$A$1:$AF$37898,16,FALSE),VLOOKUP($A87,'K-Wallet'!$A$1:$M$5000,0,FALSE)),"NOT VALID")</f>
        <v>474000</v>
      </c>
      <c r="S87">
        <f>IFERROR(IFERROR(VLOOKUP($A87,'K-NETT'!$A$1:$AF$37898,17,FALSE),VLOOKUP($A87,'K-Wallet'!$A$1:$M$5000,0,FALSE)),"NOT VALID")</f>
        <v>6650</v>
      </c>
      <c r="T87">
        <f>IFERROR(IFERROR(VLOOKUP($A87,'K-NETT'!$A$1:$AF$37898,18,FALSE),VLOOKUP($A87,'K-Wallet'!$A$1:$M$5000,0,FALSE)),"NOT VALID")</f>
        <v>10000</v>
      </c>
      <c r="U87">
        <f>IFERROR(IFERROR(VLOOKUP($A87,'K-NETT'!$A$1:$AF$37898,19,FALSE),VLOOKUP($A87,'K-Wallet'!$A$1:$M$5000,0,FALSE)),"NOT VALID")</f>
        <v>0</v>
      </c>
      <c r="V87">
        <f>IFERROR(IFERROR(VLOOKUP($A87,'K-NETT'!$A$1:$AF$37898,20,FALSE),VLOOKUP($A87,'K-Wallet'!$A$1:$M$5000,0,FALSE)),"NOT VALID")</f>
        <v>0</v>
      </c>
      <c r="W87">
        <f>IFERROR(IFERROR(VLOOKUP($A87,'K-NETT'!$A$1:$AF$37898,22,FALSE),VLOOKUP($A87,'K-Wallet'!$A$1:$M$5000,0,FALSE)),"NOT VALID")</f>
        <v>0</v>
      </c>
      <c r="X87">
        <f>IFERROR(IFERROR(VLOOKUP($A87,'K-NETT'!$A$1:$AF$37898,23,FALSE),VLOOKUP($A87,'K-Wallet'!$A$1:$M$5000,0,FALSE)),"NOT VALID")</f>
        <v>0</v>
      </c>
      <c r="Y87">
        <f>IFERROR(IFERROR(VLOOKUP($A87,'K-NETT'!$A$1:$AF$37898,26,FALSE),VLOOKUP($A87,'K-Wallet'!$A$1:$M$5000,0,FALSE)),"NOT VALID")</f>
        <v>490650</v>
      </c>
      <c r="Z87">
        <f>IFERROR(IFERROR(VLOOKUP($A87,'K-NETT'!$A$1:$AF$37898,30,FALSE),VLOOKUP($A87,'K-Wallet'!$A$1:$M$5000,11,FALSE)),"NOT VALID")</f>
        <v>0</v>
      </c>
      <c r="AA87" s="31">
        <f t="shared" si="3"/>
        <v>0</v>
      </c>
    </row>
    <row r="88" spans="1:27" x14ac:dyDescent="0.25">
      <c r="A88" t="str">
        <f t="shared" si="2"/>
        <v>152796397</v>
      </c>
      <c r="B88">
        <v>79</v>
      </c>
      <c r="C88">
        <v>152796397</v>
      </c>
      <c r="D88" t="s">
        <v>987</v>
      </c>
      <c r="E88" t="s">
        <v>43</v>
      </c>
      <c r="F88">
        <v>100000</v>
      </c>
      <c r="G88" s="2">
        <v>44111</v>
      </c>
      <c r="H88" s="3">
        <v>0.74967592592592591</v>
      </c>
      <c r="I88" t="s">
        <v>44</v>
      </c>
      <c r="J88">
        <v>-81647396701</v>
      </c>
      <c r="K88" s="4" t="s">
        <v>101</v>
      </c>
      <c r="N88" t="str">
        <f>IFERROR(IFERROR(VLOOKUP($A88,'K-NETT'!$A$1:$AF$37898,1,FALSE),VLOOKUP($A88,'K-Wallet'!$A$1:$M$5000,1,FALSE)),"NOT VALID")</f>
        <v>152796397</v>
      </c>
      <c r="O88" t="str">
        <f>IFERROR(IFERROR(VLOOKUP($A88,'K-NETT'!$A$1:$AF$37898,11,FALSE),VLOOKUP($A88,'K-Wallet'!$A$1:$M$5000,0,FALSE)),"NOT VALID")</f>
        <v>NOT VALID</v>
      </c>
      <c r="P88" t="str">
        <f>IFERROR(IFERROR(VLOOKUP($A88,'K-NETT'!$A$1:$AF$37898,14,FALSE),VLOOKUP($A88,'K-Wallet'!$A$1:$M$5000,8,FALSE)),"NOT VALID")</f>
        <v>IDSPAAA96351</v>
      </c>
      <c r="Q88" t="str">
        <f>IFERROR(IFERROR(VLOOKUP($A88,'K-NETT'!$A$1:$AF$37898,15,FALSE),VLOOKUP($A88,'K-Wallet'!$A$1:$M$5000,9,FALSE)),"NOT VALID")</f>
        <v>DONNYSTEVENMASSIE</v>
      </c>
      <c r="R88" t="str">
        <f>IFERROR(IFERROR(VLOOKUP($A88,'K-NETT'!$A$1:$AF$37898,16,FALSE),VLOOKUP($A88,'K-Wallet'!$A$1:$M$5000,0,FALSE)),"NOT VALID")</f>
        <v>NOT VALID</v>
      </c>
      <c r="S88" t="str">
        <f>IFERROR(IFERROR(VLOOKUP($A88,'K-NETT'!$A$1:$AF$37898,17,FALSE),VLOOKUP($A88,'K-Wallet'!$A$1:$M$5000,0,FALSE)),"NOT VALID")</f>
        <v>NOT VALID</v>
      </c>
      <c r="T88" t="str">
        <f>IFERROR(IFERROR(VLOOKUP($A88,'K-NETT'!$A$1:$AF$37898,18,FALSE),VLOOKUP($A88,'K-Wallet'!$A$1:$M$5000,0,FALSE)),"NOT VALID")</f>
        <v>NOT VALID</v>
      </c>
      <c r="U88" t="str">
        <f>IFERROR(IFERROR(VLOOKUP($A88,'K-NETT'!$A$1:$AF$37898,19,FALSE),VLOOKUP($A88,'K-Wallet'!$A$1:$M$5000,0,FALSE)),"NOT VALID")</f>
        <v>NOT VALID</v>
      </c>
      <c r="V88" t="str">
        <f>IFERROR(IFERROR(VLOOKUP($A88,'K-NETT'!$A$1:$AF$37898,20,FALSE),VLOOKUP($A88,'K-Wallet'!$A$1:$M$5000,0,FALSE)),"NOT VALID")</f>
        <v>NOT VALID</v>
      </c>
      <c r="W88" t="str">
        <f>IFERROR(IFERROR(VLOOKUP($A88,'K-NETT'!$A$1:$AF$37898,22,FALSE),VLOOKUP($A88,'K-Wallet'!$A$1:$M$5000,0,FALSE)),"NOT VALID")</f>
        <v>NOT VALID</v>
      </c>
      <c r="X88" t="str">
        <f>IFERROR(IFERROR(VLOOKUP($A88,'K-NETT'!$A$1:$AF$37898,23,FALSE),VLOOKUP($A88,'K-Wallet'!$A$1:$M$5000,0,FALSE)),"NOT VALID")</f>
        <v>NOT VALID</v>
      </c>
      <c r="Y88" t="str">
        <f>IFERROR(IFERROR(VLOOKUP($A88,'K-NETT'!$A$1:$AF$37898,26,FALSE),VLOOKUP($A88,'K-Wallet'!$A$1:$M$5000,0,FALSE)),"NOT VALID")</f>
        <v>NOT VALID</v>
      </c>
      <c r="Z88" t="str">
        <f>IFERROR(IFERROR(VLOOKUP($A88,'K-NETT'!$A$1:$AF$37898,30,FALSE),VLOOKUP($A88,'K-Wallet'!$A$1:$M$5000,11,FALSE)),"NOT VALID")</f>
        <v xml:space="preserve"> TOP UP K-WALLET</v>
      </c>
      <c r="AA88" s="31" t="e">
        <f t="shared" si="3"/>
        <v>#VALUE!</v>
      </c>
    </row>
    <row r="89" spans="1:27" x14ac:dyDescent="0.25">
      <c r="A89" t="str">
        <f t="shared" si="2"/>
        <v>1006660482</v>
      </c>
      <c r="B89">
        <v>80</v>
      </c>
      <c r="C89">
        <v>1006660482</v>
      </c>
      <c r="D89" t="s">
        <v>42</v>
      </c>
      <c r="E89" t="s">
        <v>43</v>
      </c>
      <c r="F89">
        <v>968650</v>
      </c>
      <c r="G89" s="2">
        <v>44111</v>
      </c>
      <c r="H89" s="3">
        <v>0.7654050925925926</v>
      </c>
      <c r="I89" t="s">
        <v>17158</v>
      </c>
      <c r="J89">
        <v>-81653581501</v>
      </c>
      <c r="K89" s="4" t="s">
        <v>101</v>
      </c>
      <c r="N89" t="str">
        <f>IFERROR(IFERROR(VLOOKUP($A89,'K-NETT'!$A$1:$AF$37898,1,FALSE),VLOOKUP($A89,'K-Wallet'!$A$1:$M$5000,1,FALSE)),"NOT VALID")</f>
        <v>1006660482</v>
      </c>
      <c r="O89" t="str">
        <f>IFERROR(IFERROR(VLOOKUP($A89,'K-NETT'!$A$1:$AF$37898,11,FALSE),VLOOKUP($A89,'K-Wallet'!$A$1:$M$5000,0,FALSE)),"NOT VALID")</f>
        <v>CNE2010004633</v>
      </c>
      <c r="P89" t="str">
        <f>IFERROR(IFERROR(VLOOKUP($A89,'K-NETT'!$A$1:$AF$37898,14,FALSE),VLOOKUP($A89,'K-Wallet'!$A$1:$M$5000,8,FALSE)),"NOT VALID")</f>
        <v>IDJRADA01725</v>
      </c>
      <c r="Q89" t="str">
        <f>IFERROR(IFERROR(VLOOKUP($A89,'K-NETT'!$A$1:$AF$37898,15,FALSE),VLOOKUP($A89,'K-Wallet'!$A$1:$M$5000,9,FALSE)),"NOT VALID")</f>
        <v>MIDZA ARIF TIANINGRUM</v>
      </c>
      <c r="R89">
        <f>IFERROR(IFERROR(VLOOKUP($A89,'K-NETT'!$A$1:$AF$37898,16,FALSE),VLOOKUP($A89,'K-Wallet'!$A$1:$M$5000,0,FALSE)),"NOT VALID")</f>
        <v>950000</v>
      </c>
      <c r="S89">
        <f>IFERROR(IFERROR(VLOOKUP($A89,'K-NETT'!$A$1:$AF$37898,17,FALSE),VLOOKUP($A89,'K-Wallet'!$A$1:$M$5000,0,FALSE)),"NOT VALID")</f>
        <v>6650</v>
      </c>
      <c r="T89">
        <f>IFERROR(IFERROR(VLOOKUP($A89,'K-NETT'!$A$1:$AF$37898,18,FALSE),VLOOKUP($A89,'K-Wallet'!$A$1:$M$5000,0,FALSE)),"NOT VALID")</f>
        <v>12000</v>
      </c>
      <c r="U89">
        <f>IFERROR(IFERROR(VLOOKUP($A89,'K-NETT'!$A$1:$AF$37898,19,FALSE),VLOOKUP($A89,'K-Wallet'!$A$1:$M$5000,0,FALSE)),"NOT VALID")</f>
        <v>0</v>
      </c>
      <c r="V89">
        <f>IFERROR(IFERROR(VLOOKUP($A89,'K-NETT'!$A$1:$AF$37898,20,FALSE),VLOOKUP($A89,'K-Wallet'!$A$1:$M$5000,0,FALSE)),"NOT VALID")</f>
        <v>0</v>
      </c>
      <c r="W89">
        <f>IFERROR(IFERROR(VLOOKUP($A89,'K-NETT'!$A$1:$AF$37898,22,FALSE),VLOOKUP($A89,'K-Wallet'!$A$1:$M$5000,0,FALSE)),"NOT VALID")</f>
        <v>0</v>
      </c>
      <c r="X89">
        <f>IFERROR(IFERROR(VLOOKUP($A89,'K-NETT'!$A$1:$AF$37898,23,FALSE),VLOOKUP($A89,'K-Wallet'!$A$1:$M$5000,0,FALSE)),"NOT VALID")</f>
        <v>0</v>
      </c>
      <c r="Y89">
        <f>IFERROR(IFERROR(VLOOKUP($A89,'K-NETT'!$A$1:$AF$37898,26,FALSE),VLOOKUP($A89,'K-Wallet'!$A$1:$M$5000,0,FALSE)),"NOT VALID")</f>
        <v>968650</v>
      </c>
      <c r="Z89">
        <f>IFERROR(IFERROR(VLOOKUP($A89,'K-NETT'!$A$1:$AF$37898,30,FALSE),VLOOKUP($A89,'K-Wallet'!$A$1:$M$5000,11,FALSE)),"NOT VALID")</f>
        <v>0</v>
      </c>
      <c r="AA89" s="31">
        <f t="shared" si="3"/>
        <v>0</v>
      </c>
    </row>
    <row r="90" spans="1:27" x14ac:dyDescent="0.25">
      <c r="A90" t="str">
        <f t="shared" si="2"/>
        <v>1680070068</v>
      </c>
      <c r="B90">
        <v>81</v>
      </c>
      <c r="C90">
        <v>1680070068</v>
      </c>
      <c r="D90" t="s">
        <v>42</v>
      </c>
      <c r="E90" t="s">
        <v>43</v>
      </c>
      <c r="F90">
        <v>86650</v>
      </c>
      <c r="G90" s="2">
        <v>44111</v>
      </c>
      <c r="H90" s="3">
        <v>0.77807870370370369</v>
      </c>
      <c r="I90" t="s">
        <v>17159</v>
      </c>
      <c r="J90">
        <v>-81658853201</v>
      </c>
      <c r="K90" s="4" t="s">
        <v>101</v>
      </c>
      <c r="N90" t="str">
        <f>IFERROR(IFERROR(VLOOKUP($A90,'K-NETT'!$A$1:$AF$37898,1,FALSE),VLOOKUP($A90,'K-Wallet'!$A$1:$M$5000,1,FALSE)),"NOT VALID")</f>
        <v>1680070068</v>
      </c>
      <c r="O90" t="str">
        <f>IFERROR(IFERROR(VLOOKUP($A90,'K-NETT'!$A$1:$AF$37898,11,FALSE),VLOOKUP($A90,'K-Wallet'!$A$1:$M$5000,0,FALSE)),"NOT VALID")</f>
        <v>TA201007040</v>
      </c>
      <c r="P90" t="str">
        <f>IFERROR(IFERROR(VLOOKUP($A90,'K-NETT'!$A$1:$AF$37898,14,FALSE),VLOOKUP($A90,'K-Wallet'!$A$1:$M$5000,8,FALSE)),"NOT VALID")</f>
        <v>IDSPAAA42533</v>
      </c>
      <c r="Q90" t="str">
        <f>IFERROR(IFERROR(VLOOKUP($A90,'K-NETT'!$A$1:$AF$37898,15,FALSE),VLOOKUP($A90,'K-Wallet'!$A$1:$M$5000,9,FALSE)),"NOT VALID")</f>
        <v>CHRISTY ISABELLA HUTAGALUNG</v>
      </c>
      <c r="R90">
        <f>IFERROR(IFERROR(VLOOKUP($A90,'K-NETT'!$A$1:$AF$37898,16,FALSE),VLOOKUP($A90,'K-Wallet'!$A$1:$M$5000,0,FALSE)),"NOT VALID")</f>
        <v>80000</v>
      </c>
      <c r="S90">
        <f>IFERROR(IFERROR(VLOOKUP($A90,'K-NETT'!$A$1:$AF$37898,17,FALSE),VLOOKUP($A90,'K-Wallet'!$A$1:$M$5000,0,FALSE)),"NOT VALID")</f>
        <v>6650</v>
      </c>
      <c r="T90">
        <f>IFERROR(IFERROR(VLOOKUP($A90,'K-NETT'!$A$1:$AF$37898,18,FALSE),VLOOKUP($A90,'K-Wallet'!$A$1:$M$5000,0,FALSE)),"NOT VALID")</f>
        <v>0</v>
      </c>
      <c r="U90">
        <f>IFERROR(IFERROR(VLOOKUP($A90,'K-NETT'!$A$1:$AF$37898,19,FALSE),VLOOKUP($A90,'K-Wallet'!$A$1:$M$5000,0,FALSE)),"NOT VALID")</f>
        <v>0</v>
      </c>
      <c r="V90">
        <f>IFERROR(IFERROR(VLOOKUP($A90,'K-NETT'!$A$1:$AF$37898,20,FALSE),VLOOKUP($A90,'K-Wallet'!$A$1:$M$5000,0,FALSE)),"NOT VALID")</f>
        <v>0</v>
      </c>
      <c r="W90">
        <f>IFERROR(IFERROR(VLOOKUP($A90,'K-NETT'!$A$1:$AF$37898,22,FALSE),VLOOKUP($A90,'K-Wallet'!$A$1:$M$5000,0,FALSE)),"NOT VALID")</f>
        <v>0</v>
      </c>
      <c r="X90">
        <f>IFERROR(IFERROR(VLOOKUP($A90,'K-NETT'!$A$1:$AF$37898,23,FALSE),VLOOKUP($A90,'K-Wallet'!$A$1:$M$5000,0,FALSE)),"NOT VALID")</f>
        <v>0</v>
      </c>
      <c r="Y90">
        <f>IFERROR(IFERROR(VLOOKUP($A90,'K-NETT'!$A$1:$AF$37898,26,FALSE),VLOOKUP($A90,'K-Wallet'!$A$1:$M$5000,0,FALSE)),"NOT VALID")</f>
        <v>80000</v>
      </c>
      <c r="Z90" t="str">
        <f>IFERROR(IFERROR(VLOOKUP($A90,'K-NETT'!$A$1:$AF$37898,30,FALSE),VLOOKUP($A90,'K-Wallet'!$A$1:$M$5000,11,FALSE)),"NOT VALID")</f>
        <v>TDN - OSCAR (DKI-JATENG) - 2020/10/09</v>
      </c>
      <c r="AA90" s="31">
        <f t="shared" si="3"/>
        <v>6650</v>
      </c>
    </row>
    <row r="91" spans="1:27" x14ac:dyDescent="0.25">
      <c r="A91" t="str">
        <f t="shared" si="2"/>
        <v>1227070374</v>
      </c>
      <c r="B91">
        <v>82</v>
      </c>
      <c r="C91">
        <v>1227070374</v>
      </c>
      <c r="D91" t="s">
        <v>42</v>
      </c>
      <c r="E91" t="s">
        <v>43</v>
      </c>
      <c r="F91">
        <v>284650</v>
      </c>
      <c r="G91" s="2">
        <v>44111</v>
      </c>
      <c r="H91" s="3">
        <v>0.77835648148148151</v>
      </c>
      <c r="I91" t="s">
        <v>46</v>
      </c>
      <c r="J91">
        <v>-81658788501</v>
      </c>
      <c r="K91" s="4" t="s">
        <v>101</v>
      </c>
      <c r="N91" t="str">
        <f>IFERROR(IFERROR(VLOOKUP($A91,'K-NETT'!$A$1:$AF$37898,1,FALSE),VLOOKUP($A91,'K-Wallet'!$A$1:$M$5000,1,FALSE)),"NOT VALID")</f>
        <v>1227070374</v>
      </c>
      <c r="O91" t="str">
        <f>IFERROR(IFERROR(VLOOKUP($A91,'K-NETT'!$A$1:$AF$37898,11,FALSE),VLOOKUP($A91,'K-Wallet'!$A$1:$M$5000,0,FALSE)),"NOT VALID")</f>
        <v>CNE2010004638</v>
      </c>
      <c r="P91" t="str">
        <f>IFERROR(IFERROR(VLOOKUP($A91,'K-NETT'!$A$1:$AF$37898,14,FALSE),VLOOKUP($A91,'K-Wallet'!$A$1:$M$5000,8,FALSE)),"NOT VALID")</f>
        <v>IDSAID000692</v>
      </c>
      <c r="Q91" t="str">
        <f>IFERROR(IFERROR(VLOOKUP($A91,'K-NETT'!$A$1:$AF$37898,15,FALSE),VLOOKUP($A91,'K-Wallet'!$A$1:$M$5000,9,FALSE)),"NOT VALID")</f>
        <v>INTAN</v>
      </c>
      <c r="R91">
        <f>IFERROR(IFERROR(VLOOKUP($A91,'K-NETT'!$A$1:$AF$37898,16,FALSE),VLOOKUP($A91,'K-Wallet'!$A$1:$M$5000,0,FALSE)),"NOT VALID")</f>
        <v>270000</v>
      </c>
      <c r="S91">
        <f>IFERROR(IFERROR(VLOOKUP($A91,'K-NETT'!$A$1:$AF$37898,17,FALSE),VLOOKUP($A91,'K-Wallet'!$A$1:$M$5000,0,FALSE)),"NOT VALID")</f>
        <v>6650</v>
      </c>
      <c r="T91">
        <f>IFERROR(IFERROR(VLOOKUP($A91,'K-NETT'!$A$1:$AF$37898,18,FALSE),VLOOKUP($A91,'K-Wallet'!$A$1:$M$5000,0,FALSE)),"NOT VALID")</f>
        <v>8000</v>
      </c>
      <c r="U91">
        <f>IFERROR(IFERROR(VLOOKUP($A91,'K-NETT'!$A$1:$AF$37898,19,FALSE),VLOOKUP($A91,'K-Wallet'!$A$1:$M$5000,0,FALSE)),"NOT VALID")</f>
        <v>0</v>
      </c>
      <c r="V91">
        <f>IFERROR(IFERROR(VLOOKUP($A91,'K-NETT'!$A$1:$AF$37898,20,FALSE),VLOOKUP($A91,'K-Wallet'!$A$1:$M$5000,0,FALSE)),"NOT VALID")</f>
        <v>0</v>
      </c>
      <c r="W91">
        <f>IFERROR(IFERROR(VLOOKUP($A91,'K-NETT'!$A$1:$AF$37898,22,FALSE),VLOOKUP($A91,'K-Wallet'!$A$1:$M$5000,0,FALSE)),"NOT VALID")</f>
        <v>0</v>
      </c>
      <c r="X91">
        <f>IFERROR(IFERROR(VLOOKUP($A91,'K-NETT'!$A$1:$AF$37898,23,FALSE),VLOOKUP($A91,'K-Wallet'!$A$1:$M$5000,0,FALSE)),"NOT VALID")</f>
        <v>0</v>
      </c>
      <c r="Y91">
        <f>IFERROR(IFERROR(VLOOKUP($A91,'K-NETT'!$A$1:$AF$37898,26,FALSE),VLOOKUP($A91,'K-Wallet'!$A$1:$M$5000,0,FALSE)),"NOT VALID")</f>
        <v>284650</v>
      </c>
      <c r="Z91">
        <f>IFERROR(IFERROR(VLOOKUP($A91,'K-NETT'!$A$1:$AF$37898,30,FALSE),VLOOKUP($A91,'K-Wallet'!$A$1:$M$5000,11,FALSE)),"NOT VALID")</f>
        <v>0</v>
      </c>
      <c r="AA91" s="31">
        <f t="shared" si="3"/>
        <v>0</v>
      </c>
    </row>
    <row r="92" spans="1:27" x14ac:dyDescent="0.25">
      <c r="A92" t="str">
        <f t="shared" si="2"/>
        <v>1805170961</v>
      </c>
      <c r="B92">
        <v>83</v>
      </c>
      <c r="C92">
        <v>1805170961</v>
      </c>
      <c r="D92" t="s">
        <v>42</v>
      </c>
      <c r="E92" t="s">
        <v>43</v>
      </c>
      <c r="F92">
        <v>97650</v>
      </c>
      <c r="G92" s="2">
        <v>44111</v>
      </c>
      <c r="H92" s="3">
        <v>0.79069444444444448</v>
      </c>
      <c r="I92" t="s">
        <v>44</v>
      </c>
      <c r="J92">
        <v>-81664084701</v>
      </c>
      <c r="K92" s="4" t="s">
        <v>101</v>
      </c>
      <c r="N92" t="str">
        <f>IFERROR(IFERROR(VLOOKUP($A92,'K-NETT'!$A$1:$AF$37898,1,FALSE),VLOOKUP($A92,'K-Wallet'!$A$1:$M$5000,1,FALSE)),"NOT VALID")</f>
        <v>1805170961</v>
      </c>
      <c r="O92" t="str">
        <f>IFERROR(IFERROR(VLOOKUP($A92,'K-NETT'!$A$1:$AF$37898,11,FALSE),VLOOKUP($A92,'K-Wallet'!$A$1:$M$5000,0,FALSE)),"NOT VALID")</f>
        <v>CNE2010004643</v>
      </c>
      <c r="P92" t="str">
        <f>IFERROR(IFERROR(VLOOKUP($A92,'K-NETT'!$A$1:$AF$37898,14,FALSE),VLOOKUP($A92,'K-Wallet'!$A$1:$M$5000,8,FALSE)),"NOT VALID")</f>
        <v>IDSAID002782</v>
      </c>
      <c r="Q92" t="str">
        <f>IFERROR(IFERROR(VLOOKUP($A92,'K-NETT'!$A$1:$AF$37898,15,FALSE),VLOOKUP($A92,'K-Wallet'!$A$1:$M$5000,9,FALSE)),"NOT VALID")</f>
        <v>DWI SUDARYATI DR</v>
      </c>
      <c r="R92">
        <f>IFERROR(IFERROR(VLOOKUP($A92,'K-NETT'!$A$1:$AF$37898,16,FALSE),VLOOKUP($A92,'K-Wallet'!$A$1:$M$5000,0,FALSE)),"NOT VALID")</f>
        <v>91000</v>
      </c>
      <c r="S92">
        <f>IFERROR(IFERROR(VLOOKUP($A92,'K-NETT'!$A$1:$AF$37898,17,FALSE),VLOOKUP($A92,'K-Wallet'!$A$1:$M$5000,0,FALSE)),"NOT VALID")</f>
        <v>6650</v>
      </c>
      <c r="T92">
        <f>IFERROR(IFERROR(VLOOKUP($A92,'K-NETT'!$A$1:$AF$37898,18,FALSE),VLOOKUP($A92,'K-Wallet'!$A$1:$M$5000,0,FALSE)),"NOT VALID")</f>
        <v>0</v>
      </c>
      <c r="U92">
        <f>IFERROR(IFERROR(VLOOKUP($A92,'K-NETT'!$A$1:$AF$37898,19,FALSE),VLOOKUP($A92,'K-Wallet'!$A$1:$M$5000,0,FALSE)),"NOT VALID")</f>
        <v>0</v>
      </c>
      <c r="V92">
        <f>IFERROR(IFERROR(VLOOKUP($A92,'K-NETT'!$A$1:$AF$37898,20,FALSE),VLOOKUP($A92,'K-Wallet'!$A$1:$M$5000,0,FALSE)),"NOT VALID")</f>
        <v>0</v>
      </c>
      <c r="W92">
        <f>IFERROR(IFERROR(VLOOKUP($A92,'K-NETT'!$A$1:$AF$37898,22,FALSE),VLOOKUP($A92,'K-Wallet'!$A$1:$M$5000,0,FALSE)),"NOT VALID")</f>
        <v>0</v>
      </c>
      <c r="X92">
        <f>IFERROR(IFERROR(VLOOKUP($A92,'K-NETT'!$A$1:$AF$37898,23,FALSE),VLOOKUP($A92,'K-Wallet'!$A$1:$M$5000,0,FALSE)),"NOT VALID")</f>
        <v>0</v>
      </c>
      <c r="Y92">
        <f>IFERROR(IFERROR(VLOOKUP($A92,'K-NETT'!$A$1:$AF$37898,26,FALSE),VLOOKUP($A92,'K-Wallet'!$A$1:$M$5000,0,FALSE)),"NOT VALID")</f>
        <v>97650</v>
      </c>
      <c r="Z92">
        <f>IFERROR(IFERROR(VLOOKUP($A92,'K-NETT'!$A$1:$AF$37898,30,FALSE),VLOOKUP($A92,'K-Wallet'!$A$1:$M$5000,11,FALSE)),"NOT VALID")</f>
        <v>0</v>
      </c>
      <c r="AA92" s="31">
        <f t="shared" si="3"/>
        <v>0</v>
      </c>
    </row>
    <row r="93" spans="1:27" x14ac:dyDescent="0.25">
      <c r="A93" t="str">
        <f t="shared" si="2"/>
        <v>1797170091</v>
      </c>
      <c r="B93">
        <v>84</v>
      </c>
      <c r="C93">
        <v>1797170091</v>
      </c>
      <c r="D93" t="s">
        <v>42</v>
      </c>
      <c r="E93" t="s">
        <v>43</v>
      </c>
      <c r="F93">
        <v>1440650</v>
      </c>
      <c r="G93" s="2">
        <v>44111</v>
      </c>
      <c r="H93" s="3">
        <v>0.79167824074074078</v>
      </c>
      <c r="I93" t="s">
        <v>44</v>
      </c>
      <c r="J93">
        <v>-81664597801</v>
      </c>
      <c r="K93" s="4" t="s">
        <v>101</v>
      </c>
      <c r="N93" t="str">
        <f>IFERROR(IFERROR(VLOOKUP($A93,'K-NETT'!$A$1:$AF$37898,1,FALSE),VLOOKUP($A93,'K-Wallet'!$A$1:$M$5000,1,FALSE)),"NOT VALID")</f>
        <v>1797170091</v>
      </c>
      <c r="O93" t="str">
        <f>IFERROR(IFERROR(VLOOKUP($A93,'K-NETT'!$A$1:$AF$37898,11,FALSE),VLOOKUP($A93,'K-Wallet'!$A$1:$M$5000,0,FALSE)),"NOT VALID")</f>
        <v>CNE2010004645</v>
      </c>
      <c r="P93" t="str">
        <f>IFERROR(IFERROR(VLOOKUP($A93,'K-NETT'!$A$1:$AF$37898,14,FALSE),VLOOKUP($A93,'K-Wallet'!$A$1:$M$5000,8,FALSE)),"NOT VALID")</f>
        <v>IDSPAAB42309</v>
      </c>
      <c r="Q93" t="str">
        <f>IFERROR(IFERROR(VLOOKUP($A93,'K-NETT'!$A$1:$AF$37898,15,FALSE),VLOOKUP($A93,'K-Wallet'!$A$1:$M$5000,9,FALSE)),"NOT VALID")</f>
        <v>NANIK FERTINA</v>
      </c>
      <c r="R93">
        <f>IFERROR(IFERROR(VLOOKUP($A93,'K-NETT'!$A$1:$AF$37898,16,FALSE),VLOOKUP($A93,'K-Wallet'!$A$1:$M$5000,0,FALSE)),"NOT VALID")</f>
        <v>1424000</v>
      </c>
      <c r="S93">
        <f>IFERROR(IFERROR(VLOOKUP($A93,'K-NETT'!$A$1:$AF$37898,17,FALSE),VLOOKUP($A93,'K-Wallet'!$A$1:$M$5000,0,FALSE)),"NOT VALID")</f>
        <v>6650</v>
      </c>
      <c r="T93">
        <f>IFERROR(IFERROR(VLOOKUP($A93,'K-NETT'!$A$1:$AF$37898,18,FALSE),VLOOKUP($A93,'K-Wallet'!$A$1:$M$5000,0,FALSE)),"NOT VALID")</f>
        <v>10000</v>
      </c>
      <c r="U93">
        <f>IFERROR(IFERROR(VLOOKUP($A93,'K-NETT'!$A$1:$AF$37898,19,FALSE),VLOOKUP($A93,'K-Wallet'!$A$1:$M$5000,0,FALSE)),"NOT VALID")</f>
        <v>0</v>
      </c>
      <c r="V93">
        <f>IFERROR(IFERROR(VLOOKUP($A93,'K-NETT'!$A$1:$AF$37898,20,FALSE),VLOOKUP($A93,'K-Wallet'!$A$1:$M$5000,0,FALSE)),"NOT VALID")</f>
        <v>0</v>
      </c>
      <c r="W93">
        <f>IFERROR(IFERROR(VLOOKUP($A93,'K-NETT'!$A$1:$AF$37898,22,FALSE),VLOOKUP($A93,'K-Wallet'!$A$1:$M$5000,0,FALSE)),"NOT VALID")</f>
        <v>0</v>
      </c>
      <c r="X93">
        <f>IFERROR(IFERROR(VLOOKUP($A93,'K-NETT'!$A$1:$AF$37898,23,FALSE),VLOOKUP($A93,'K-Wallet'!$A$1:$M$5000,0,FALSE)),"NOT VALID")</f>
        <v>0</v>
      </c>
      <c r="Y93">
        <f>IFERROR(IFERROR(VLOOKUP($A93,'K-NETT'!$A$1:$AF$37898,26,FALSE),VLOOKUP($A93,'K-Wallet'!$A$1:$M$5000,0,FALSE)),"NOT VALID")</f>
        <v>1440650</v>
      </c>
      <c r="Z93">
        <f>IFERROR(IFERROR(VLOOKUP($A93,'K-NETT'!$A$1:$AF$37898,30,FALSE),VLOOKUP($A93,'K-Wallet'!$A$1:$M$5000,11,FALSE)),"NOT VALID")</f>
        <v>0</v>
      </c>
      <c r="AA93" s="31">
        <f t="shared" si="3"/>
        <v>0</v>
      </c>
    </row>
    <row r="94" spans="1:27" x14ac:dyDescent="0.25">
      <c r="A94" t="str">
        <f t="shared" si="2"/>
        <v>1730270861</v>
      </c>
      <c r="B94">
        <v>85</v>
      </c>
      <c r="C94">
        <v>1730270861</v>
      </c>
      <c r="D94" t="s">
        <v>42</v>
      </c>
      <c r="E94" t="s">
        <v>43</v>
      </c>
      <c r="F94">
        <v>976650</v>
      </c>
      <c r="G94" s="2">
        <v>44111</v>
      </c>
      <c r="H94" s="3">
        <v>0.7930787037037037</v>
      </c>
      <c r="I94" t="s">
        <v>44</v>
      </c>
      <c r="J94">
        <v>-81665173901</v>
      </c>
      <c r="K94" s="4" t="s">
        <v>101</v>
      </c>
      <c r="N94" t="str">
        <f>IFERROR(IFERROR(VLOOKUP($A94,'K-NETT'!$A$1:$AF$37898,1,FALSE),VLOOKUP($A94,'K-Wallet'!$A$1:$M$5000,1,FALSE)),"NOT VALID")</f>
        <v>1730270861</v>
      </c>
      <c r="O94" t="str">
        <f>IFERROR(IFERROR(VLOOKUP($A94,'K-NETT'!$A$1:$AF$37898,11,FALSE),VLOOKUP($A94,'K-Wallet'!$A$1:$M$5000,0,FALSE)),"NOT VALID")</f>
        <v>CNE2010004646</v>
      </c>
      <c r="P94" t="str">
        <f>IFERROR(IFERROR(VLOOKUP($A94,'K-NETT'!$A$1:$AF$37898,14,FALSE),VLOOKUP($A94,'K-Wallet'!$A$1:$M$5000,8,FALSE)),"NOT VALID")</f>
        <v>IDSABRA06829</v>
      </c>
      <c r="Q94" t="str">
        <f>IFERROR(IFERROR(VLOOKUP($A94,'K-NETT'!$A$1:$AF$37898,15,FALSE),VLOOKUP($A94,'K-Wallet'!$A$1:$M$5000,9,FALSE)),"NOT VALID")</f>
        <v>WIDYA PRISETYANINGRUM</v>
      </c>
      <c r="R94">
        <f>IFERROR(IFERROR(VLOOKUP($A94,'K-NETT'!$A$1:$AF$37898,16,FALSE),VLOOKUP($A94,'K-Wallet'!$A$1:$M$5000,0,FALSE)),"NOT VALID")</f>
        <v>950000</v>
      </c>
      <c r="S94">
        <f>IFERROR(IFERROR(VLOOKUP($A94,'K-NETT'!$A$1:$AF$37898,17,FALSE),VLOOKUP($A94,'K-Wallet'!$A$1:$M$5000,0,FALSE)),"NOT VALID")</f>
        <v>6650</v>
      </c>
      <c r="T94">
        <f>IFERROR(IFERROR(VLOOKUP($A94,'K-NETT'!$A$1:$AF$37898,18,FALSE),VLOOKUP($A94,'K-Wallet'!$A$1:$M$5000,0,FALSE)),"NOT VALID")</f>
        <v>20000</v>
      </c>
      <c r="U94">
        <f>IFERROR(IFERROR(VLOOKUP($A94,'K-NETT'!$A$1:$AF$37898,19,FALSE),VLOOKUP($A94,'K-Wallet'!$A$1:$M$5000,0,FALSE)),"NOT VALID")</f>
        <v>0</v>
      </c>
      <c r="V94">
        <f>IFERROR(IFERROR(VLOOKUP($A94,'K-NETT'!$A$1:$AF$37898,20,FALSE),VLOOKUP($A94,'K-Wallet'!$A$1:$M$5000,0,FALSE)),"NOT VALID")</f>
        <v>0</v>
      </c>
      <c r="W94">
        <f>IFERROR(IFERROR(VLOOKUP($A94,'K-NETT'!$A$1:$AF$37898,22,FALSE),VLOOKUP($A94,'K-Wallet'!$A$1:$M$5000,0,FALSE)),"NOT VALID")</f>
        <v>0</v>
      </c>
      <c r="X94">
        <f>IFERROR(IFERROR(VLOOKUP($A94,'K-NETT'!$A$1:$AF$37898,23,FALSE),VLOOKUP($A94,'K-Wallet'!$A$1:$M$5000,0,FALSE)),"NOT VALID")</f>
        <v>0</v>
      </c>
      <c r="Y94">
        <f>IFERROR(IFERROR(VLOOKUP($A94,'K-NETT'!$A$1:$AF$37898,26,FALSE),VLOOKUP($A94,'K-Wallet'!$A$1:$M$5000,0,FALSE)),"NOT VALID")</f>
        <v>976650</v>
      </c>
      <c r="Z94">
        <f>IFERROR(IFERROR(VLOOKUP($A94,'K-NETT'!$A$1:$AF$37898,30,FALSE),VLOOKUP($A94,'K-Wallet'!$A$1:$M$5000,11,FALSE)),"NOT VALID")</f>
        <v>0</v>
      </c>
      <c r="AA94" s="31">
        <f t="shared" si="3"/>
        <v>0</v>
      </c>
    </row>
    <row r="95" spans="1:27" x14ac:dyDescent="0.25">
      <c r="A95" t="str">
        <f t="shared" si="2"/>
        <v>118793603</v>
      </c>
      <c r="B95">
        <v>86</v>
      </c>
      <c r="C95">
        <v>118793603</v>
      </c>
      <c r="D95" t="s">
        <v>1652</v>
      </c>
      <c r="E95" t="s">
        <v>43</v>
      </c>
      <c r="F95">
        <v>500000</v>
      </c>
      <c r="G95" s="2">
        <v>44111</v>
      </c>
      <c r="H95" s="3">
        <v>0.79996527777777782</v>
      </c>
      <c r="I95" t="s">
        <v>44</v>
      </c>
      <c r="J95">
        <v>-81667986801</v>
      </c>
      <c r="K95" s="4" t="s">
        <v>101</v>
      </c>
      <c r="N95" t="str">
        <f>IFERROR(IFERROR(VLOOKUP($A95,'K-NETT'!$A$1:$AF$37898,1,FALSE),VLOOKUP($A95,'K-Wallet'!$A$1:$M$5000,1,FALSE)),"NOT VALID")</f>
        <v>118793603</v>
      </c>
      <c r="O95" t="str">
        <f>IFERROR(IFERROR(VLOOKUP($A95,'K-NETT'!$A$1:$AF$37898,11,FALSE),VLOOKUP($A95,'K-Wallet'!$A$1:$M$5000,0,FALSE)),"NOT VALID")</f>
        <v>NOT VALID</v>
      </c>
      <c r="P95" t="str">
        <f>IFERROR(IFERROR(VLOOKUP($A95,'K-NETT'!$A$1:$AF$37898,14,FALSE),VLOOKUP($A95,'K-Wallet'!$A$1:$M$5000,8,FALSE)),"NOT VALID")</f>
        <v>EID003747</v>
      </c>
      <c r="Q95" t="str">
        <f>IFERROR(IFERROR(VLOOKUP($A95,'K-NETT'!$A$1:$AF$37898,15,FALSE),VLOOKUP($A95,'K-Wallet'!$A$1:$M$5000,9,FALSE)),"NOT VALID")</f>
        <v>DRSMBISYRI</v>
      </c>
      <c r="R95" t="str">
        <f>IFERROR(IFERROR(VLOOKUP($A95,'K-NETT'!$A$1:$AF$37898,16,FALSE),VLOOKUP($A95,'K-Wallet'!$A$1:$M$5000,0,FALSE)),"NOT VALID")</f>
        <v>NOT VALID</v>
      </c>
      <c r="S95" t="str">
        <f>IFERROR(IFERROR(VLOOKUP($A95,'K-NETT'!$A$1:$AF$37898,17,FALSE),VLOOKUP($A95,'K-Wallet'!$A$1:$M$5000,0,FALSE)),"NOT VALID")</f>
        <v>NOT VALID</v>
      </c>
      <c r="T95" t="str">
        <f>IFERROR(IFERROR(VLOOKUP($A95,'K-NETT'!$A$1:$AF$37898,18,FALSE),VLOOKUP($A95,'K-Wallet'!$A$1:$M$5000,0,FALSE)),"NOT VALID")</f>
        <v>NOT VALID</v>
      </c>
      <c r="U95" t="str">
        <f>IFERROR(IFERROR(VLOOKUP($A95,'K-NETT'!$A$1:$AF$37898,19,FALSE),VLOOKUP($A95,'K-Wallet'!$A$1:$M$5000,0,FALSE)),"NOT VALID")</f>
        <v>NOT VALID</v>
      </c>
      <c r="V95" t="str">
        <f>IFERROR(IFERROR(VLOOKUP($A95,'K-NETT'!$A$1:$AF$37898,20,FALSE),VLOOKUP($A95,'K-Wallet'!$A$1:$M$5000,0,FALSE)),"NOT VALID")</f>
        <v>NOT VALID</v>
      </c>
      <c r="W95" t="str">
        <f>IFERROR(IFERROR(VLOOKUP($A95,'K-NETT'!$A$1:$AF$37898,22,FALSE),VLOOKUP($A95,'K-Wallet'!$A$1:$M$5000,0,FALSE)),"NOT VALID")</f>
        <v>NOT VALID</v>
      </c>
      <c r="X95" t="str">
        <f>IFERROR(IFERROR(VLOOKUP($A95,'K-NETT'!$A$1:$AF$37898,23,FALSE),VLOOKUP($A95,'K-Wallet'!$A$1:$M$5000,0,FALSE)),"NOT VALID")</f>
        <v>NOT VALID</v>
      </c>
      <c r="Y95" t="str">
        <f>IFERROR(IFERROR(VLOOKUP($A95,'K-NETT'!$A$1:$AF$37898,26,FALSE),VLOOKUP($A95,'K-Wallet'!$A$1:$M$5000,0,FALSE)),"NOT VALID")</f>
        <v>NOT VALID</v>
      </c>
      <c r="Z95" t="str">
        <f>IFERROR(IFERROR(VLOOKUP($A95,'K-NETT'!$A$1:$AF$37898,30,FALSE),VLOOKUP($A95,'K-Wallet'!$A$1:$M$5000,11,FALSE)),"NOT VALID")</f>
        <v xml:space="preserve"> TOP UP K-WALLET</v>
      </c>
      <c r="AA95" s="31" t="e">
        <f t="shared" si="3"/>
        <v>#VALUE!</v>
      </c>
    </row>
    <row r="96" spans="1:27" x14ac:dyDescent="0.25">
      <c r="A96" t="str">
        <f t="shared" si="2"/>
        <v>1598170288</v>
      </c>
      <c r="B96">
        <v>87</v>
      </c>
      <c r="C96">
        <v>1598170288</v>
      </c>
      <c r="D96" t="s">
        <v>42</v>
      </c>
      <c r="E96" t="s">
        <v>43</v>
      </c>
      <c r="F96">
        <v>1931650</v>
      </c>
      <c r="G96" s="2">
        <v>44111</v>
      </c>
      <c r="H96" s="3">
        <v>0.80593750000000008</v>
      </c>
      <c r="I96" t="s">
        <v>1663</v>
      </c>
      <c r="J96">
        <v>-81670481001</v>
      </c>
      <c r="K96" s="4" t="s">
        <v>101</v>
      </c>
      <c r="N96" t="str">
        <f>IFERROR(IFERROR(VLOOKUP($A96,'K-NETT'!$A$1:$AF$37898,1,FALSE),VLOOKUP($A96,'K-Wallet'!$A$1:$M$5000,1,FALSE)),"NOT VALID")</f>
        <v>1598170288</v>
      </c>
      <c r="O96" t="str">
        <f>IFERROR(IFERROR(VLOOKUP($A96,'K-NETT'!$A$1:$AF$37898,11,FALSE),VLOOKUP($A96,'K-Wallet'!$A$1:$M$5000,0,FALSE)),"NOT VALID")</f>
        <v>CNE2010004650</v>
      </c>
      <c r="P96" t="str">
        <f>IFERROR(IFERROR(VLOOKUP($A96,'K-NETT'!$A$1:$AF$37898,14,FALSE),VLOOKUP($A96,'K-Wallet'!$A$1:$M$5000,8,FALSE)),"NOT VALID")</f>
        <v>IDSABJA15653</v>
      </c>
      <c r="Q96" t="str">
        <f>IFERROR(IFERROR(VLOOKUP($A96,'K-NETT'!$A$1:$AF$37898,15,FALSE),VLOOKUP($A96,'K-Wallet'!$A$1:$M$5000,9,FALSE)),"NOT VALID")</f>
        <v>SARINAH</v>
      </c>
      <c r="R96">
        <f>IFERROR(IFERROR(VLOOKUP($A96,'K-NETT'!$A$1:$AF$37898,16,FALSE),VLOOKUP($A96,'K-Wallet'!$A$1:$M$5000,0,FALSE)),"NOT VALID")</f>
        <v>1900000</v>
      </c>
      <c r="S96">
        <f>IFERROR(IFERROR(VLOOKUP($A96,'K-NETT'!$A$1:$AF$37898,17,FALSE),VLOOKUP($A96,'K-Wallet'!$A$1:$M$5000,0,FALSE)),"NOT VALID")</f>
        <v>6650</v>
      </c>
      <c r="T96">
        <f>IFERROR(IFERROR(VLOOKUP($A96,'K-NETT'!$A$1:$AF$37898,18,FALSE),VLOOKUP($A96,'K-Wallet'!$A$1:$M$5000,0,FALSE)),"NOT VALID")</f>
        <v>25000</v>
      </c>
      <c r="U96">
        <f>IFERROR(IFERROR(VLOOKUP($A96,'K-NETT'!$A$1:$AF$37898,19,FALSE),VLOOKUP($A96,'K-Wallet'!$A$1:$M$5000,0,FALSE)),"NOT VALID")</f>
        <v>0</v>
      </c>
      <c r="V96">
        <f>IFERROR(IFERROR(VLOOKUP($A96,'K-NETT'!$A$1:$AF$37898,20,FALSE),VLOOKUP($A96,'K-Wallet'!$A$1:$M$5000,0,FALSE)),"NOT VALID")</f>
        <v>0</v>
      </c>
      <c r="W96">
        <f>IFERROR(IFERROR(VLOOKUP($A96,'K-NETT'!$A$1:$AF$37898,22,FALSE),VLOOKUP($A96,'K-Wallet'!$A$1:$M$5000,0,FALSE)),"NOT VALID")</f>
        <v>0</v>
      </c>
      <c r="X96">
        <f>IFERROR(IFERROR(VLOOKUP($A96,'K-NETT'!$A$1:$AF$37898,23,FALSE),VLOOKUP($A96,'K-Wallet'!$A$1:$M$5000,0,FALSE)),"NOT VALID")</f>
        <v>0</v>
      </c>
      <c r="Y96">
        <f>IFERROR(IFERROR(VLOOKUP($A96,'K-NETT'!$A$1:$AF$37898,26,FALSE),VLOOKUP($A96,'K-Wallet'!$A$1:$M$5000,0,FALSE)),"NOT VALID")</f>
        <v>1931650</v>
      </c>
      <c r="Z96">
        <f>IFERROR(IFERROR(VLOOKUP($A96,'K-NETT'!$A$1:$AF$37898,30,FALSE),VLOOKUP($A96,'K-Wallet'!$A$1:$M$5000,11,FALSE)),"NOT VALID")</f>
        <v>0</v>
      </c>
      <c r="AA96" s="31">
        <f t="shared" si="3"/>
        <v>0</v>
      </c>
    </row>
    <row r="97" spans="1:27" x14ac:dyDescent="0.25">
      <c r="A97" t="str">
        <f t="shared" si="2"/>
        <v>1689570577</v>
      </c>
      <c r="B97">
        <v>88</v>
      </c>
      <c r="C97">
        <v>1689570577</v>
      </c>
      <c r="D97" t="s">
        <v>42</v>
      </c>
      <c r="E97" t="s">
        <v>43</v>
      </c>
      <c r="F97">
        <v>963650</v>
      </c>
      <c r="G97" s="2">
        <v>44111</v>
      </c>
      <c r="H97" s="3">
        <v>0.83821759259259254</v>
      </c>
      <c r="I97" t="s">
        <v>44</v>
      </c>
      <c r="J97">
        <v>-81683181601</v>
      </c>
      <c r="K97" s="4" t="s">
        <v>101</v>
      </c>
      <c r="N97" t="str">
        <f>IFERROR(IFERROR(VLOOKUP($A97,'K-NETT'!$A$1:$AF$37898,1,FALSE),VLOOKUP($A97,'K-Wallet'!$A$1:$M$5000,1,FALSE)),"NOT VALID")</f>
        <v>1689570577</v>
      </c>
      <c r="O97" t="str">
        <f>IFERROR(IFERROR(VLOOKUP($A97,'K-NETT'!$A$1:$AF$37898,11,FALSE),VLOOKUP($A97,'K-Wallet'!$A$1:$M$5000,0,FALSE)),"NOT VALID")</f>
        <v>CNE2010004658</v>
      </c>
      <c r="P97" t="str">
        <f>IFERROR(IFERROR(VLOOKUP($A97,'K-NETT'!$A$1:$AF$37898,14,FALSE),VLOOKUP($A97,'K-Wallet'!$A$1:$M$5000,8,FALSE)),"NOT VALID")</f>
        <v>IDSPACA10173</v>
      </c>
      <c r="Q97" t="str">
        <f>IFERROR(IFERROR(VLOOKUP($A97,'K-NETT'!$A$1:$AF$37898,15,FALSE),VLOOKUP($A97,'K-Wallet'!$A$1:$M$5000,9,FALSE)),"NOT VALID")</f>
        <v>DINAH SAKINAH ISMAIL</v>
      </c>
      <c r="R97">
        <f>IFERROR(IFERROR(VLOOKUP($A97,'K-NETT'!$A$1:$AF$37898,16,FALSE),VLOOKUP($A97,'K-Wallet'!$A$1:$M$5000,0,FALSE)),"NOT VALID")</f>
        <v>950000</v>
      </c>
      <c r="S97">
        <f>IFERROR(IFERROR(VLOOKUP($A97,'K-NETT'!$A$1:$AF$37898,17,FALSE),VLOOKUP($A97,'K-Wallet'!$A$1:$M$5000,0,FALSE)),"NOT VALID")</f>
        <v>6650</v>
      </c>
      <c r="T97">
        <f>IFERROR(IFERROR(VLOOKUP($A97,'K-NETT'!$A$1:$AF$37898,18,FALSE),VLOOKUP($A97,'K-Wallet'!$A$1:$M$5000,0,FALSE)),"NOT VALID")</f>
        <v>7000</v>
      </c>
      <c r="U97">
        <f>IFERROR(IFERROR(VLOOKUP($A97,'K-NETT'!$A$1:$AF$37898,19,FALSE),VLOOKUP($A97,'K-Wallet'!$A$1:$M$5000,0,FALSE)),"NOT VALID")</f>
        <v>0</v>
      </c>
      <c r="V97">
        <f>IFERROR(IFERROR(VLOOKUP($A97,'K-NETT'!$A$1:$AF$37898,20,FALSE),VLOOKUP($A97,'K-Wallet'!$A$1:$M$5000,0,FALSE)),"NOT VALID")</f>
        <v>0</v>
      </c>
      <c r="W97">
        <f>IFERROR(IFERROR(VLOOKUP($A97,'K-NETT'!$A$1:$AF$37898,22,FALSE),VLOOKUP($A97,'K-Wallet'!$A$1:$M$5000,0,FALSE)),"NOT VALID")</f>
        <v>0</v>
      </c>
      <c r="X97">
        <f>IFERROR(IFERROR(VLOOKUP($A97,'K-NETT'!$A$1:$AF$37898,23,FALSE),VLOOKUP($A97,'K-Wallet'!$A$1:$M$5000,0,FALSE)),"NOT VALID")</f>
        <v>0</v>
      </c>
      <c r="Y97">
        <f>IFERROR(IFERROR(VLOOKUP($A97,'K-NETT'!$A$1:$AF$37898,26,FALSE),VLOOKUP($A97,'K-Wallet'!$A$1:$M$5000,0,FALSE)),"NOT VALID")</f>
        <v>963650</v>
      </c>
      <c r="Z97">
        <f>IFERROR(IFERROR(VLOOKUP($A97,'K-NETT'!$A$1:$AF$37898,30,FALSE),VLOOKUP($A97,'K-Wallet'!$A$1:$M$5000,11,FALSE)),"NOT VALID")</f>
        <v>0</v>
      </c>
      <c r="AA97" s="31">
        <f t="shared" si="3"/>
        <v>0</v>
      </c>
    </row>
    <row r="98" spans="1:27" x14ac:dyDescent="0.25">
      <c r="A98" t="str">
        <f t="shared" si="2"/>
        <v>1080670488</v>
      </c>
      <c r="B98">
        <v>89</v>
      </c>
      <c r="C98">
        <v>1080670488</v>
      </c>
      <c r="D98" t="s">
        <v>42</v>
      </c>
      <c r="E98" t="s">
        <v>43</v>
      </c>
      <c r="F98">
        <v>966650</v>
      </c>
      <c r="G98" s="2">
        <v>44111</v>
      </c>
      <c r="H98" s="3">
        <v>0.84149305555555554</v>
      </c>
      <c r="I98" t="s">
        <v>44</v>
      </c>
      <c r="J98">
        <v>-81684361201</v>
      </c>
      <c r="K98" s="4" t="s">
        <v>101</v>
      </c>
      <c r="N98" t="str">
        <f>IFERROR(IFERROR(VLOOKUP($A98,'K-NETT'!$A$1:$AF$37898,1,FALSE),VLOOKUP($A98,'K-Wallet'!$A$1:$M$5000,1,FALSE)),"NOT VALID")</f>
        <v>1080670488</v>
      </c>
      <c r="O98" t="str">
        <f>IFERROR(IFERROR(VLOOKUP($A98,'K-NETT'!$A$1:$AF$37898,11,FALSE),VLOOKUP($A98,'K-Wallet'!$A$1:$M$5000,0,FALSE)),"NOT VALID")</f>
        <v>CNE2010004659</v>
      </c>
      <c r="P98" t="str">
        <f>IFERROR(IFERROR(VLOOKUP($A98,'K-NETT'!$A$1:$AF$37898,14,FALSE),VLOOKUP($A98,'K-Wallet'!$A$1:$M$5000,8,FALSE)),"NOT VALID")</f>
        <v>IDSPAAB03456</v>
      </c>
      <c r="Q98" t="str">
        <f>IFERROR(IFERROR(VLOOKUP($A98,'K-NETT'!$A$1:$AF$37898,15,FALSE),VLOOKUP($A98,'K-Wallet'!$A$1:$M$5000,9,FALSE)),"NOT VALID")</f>
        <v>ABDUL AL AZIZ</v>
      </c>
      <c r="R98">
        <f>IFERROR(IFERROR(VLOOKUP($A98,'K-NETT'!$A$1:$AF$37898,16,FALSE),VLOOKUP($A98,'K-Wallet'!$A$1:$M$5000,0,FALSE)),"NOT VALID")</f>
        <v>950000</v>
      </c>
      <c r="S98">
        <f>IFERROR(IFERROR(VLOOKUP($A98,'K-NETT'!$A$1:$AF$37898,17,FALSE),VLOOKUP($A98,'K-Wallet'!$A$1:$M$5000,0,FALSE)),"NOT VALID")</f>
        <v>6650</v>
      </c>
      <c r="T98">
        <f>IFERROR(IFERROR(VLOOKUP($A98,'K-NETT'!$A$1:$AF$37898,18,FALSE),VLOOKUP($A98,'K-Wallet'!$A$1:$M$5000,0,FALSE)),"NOT VALID")</f>
        <v>10000</v>
      </c>
      <c r="U98">
        <f>IFERROR(IFERROR(VLOOKUP($A98,'K-NETT'!$A$1:$AF$37898,19,FALSE),VLOOKUP($A98,'K-Wallet'!$A$1:$M$5000,0,FALSE)),"NOT VALID")</f>
        <v>0</v>
      </c>
      <c r="V98">
        <f>IFERROR(IFERROR(VLOOKUP($A98,'K-NETT'!$A$1:$AF$37898,20,FALSE),VLOOKUP($A98,'K-Wallet'!$A$1:$M$5000,0,FALSE)),"NOT VALID")</f>
        <v>0</v>
      </c>
      <c r="W98">
        <f>IFERROR(IFERROR(VLOOKUP($A98,'K-NETT'!$A$1:$AF$37898,22,FALSE),VLOOKUP($A98,'K-Wallet'!$A$1:$M$5000,0,FALSE)),"NOT VALID")</f>
        <v>0</v>
      </c>
      <c r="X98">
        <f>IFERROR(IFERROR(VLOOKUP($A98,'K-NETT'!$A$1:$AF$37898,23,FALSE),VLOOKUP($A98,'K-Wallet'!$A$1:$M$5000,0,FALSE)),"NOT VALID")</f>
        <v>0</v>
      </c>
      <c r="Y98">
        <f>IFERROR(IFERROR(VLOOKUP($A98,'K-NETT'!$A$1:$AF$37898,26,FALSE),VLOOKUP($A98,'K-Wallet'!$A$1:$M$5000,0,FALSE)),"NOT VALID")</f>
        <v>966650</v>
      </c>
      <c r="Z98">
        <f>IFERROR(IFERROR(VLOOKUP($A98,'K-NETT'!$A$1:$AF$37898,30,FALSE),VLOOKUP($A98,'K-Wallet'!$A$1:$M$5000,11,FALSE)),"NOT VALID")</f>
        <v>0</v>
      </c>
      <c r="AA98" s="31">
        <f t="shared" si="3"/>
        <v>0</v>
      </c>
    </row>
    <row r="99" spans="1:27" x14ac:dyDescent="0.25">
      <c r="A99" t="str">
        <f t="shared" si="2"/>
        <v>1820770774</v>
      </c>
      <c r="B99">
        <v>90</v>
      </c>
      <c r="C99">
        <v>1820770774</v>
      </c>
      <c r="D99" t="s">
        <v>42</v>
      </c>
      <c r="E99" t="s">
        <v>43</v>
      </c>
      <c r="F99">
        <v>995650</v>
      </c>
      <c r="G99" s="2">
        <v>44111</v>
      </c>
      <c r="H99" s="3">
        <v>0.85068287037037038</v>
      </c>
      <c r="I99" t="s">
        <v>44</v>
      </c>
      <c r="J99">
        <v>-81687832401</v>
      </c>
      <c r="K99" s="4" t="s">
        <v>101</v>
      </c>
      <c r="N99" t="str">
        <f>IFERROR(IFERROR(VLOOKUP($A99,'K-NETT'!$A$1:$AF$37898,1,FALSE),VLOOKUP($A99,'K-Wallet'!$A$1:$M$5000,1,FALSE)),"NOT VALID")</f>
        <v>1820770774</v>
      </c>
      <c r="O99" t="str">
        <f>IFERROR(IFERROR(VLOOKUP($A99,'K-NETT'!$A$1:$AF$37898,11,FALSE),VLOOKUP($A99,'K-Wallet'!$A$1:$M$5000,0,FALSE)),"NOT VALID")</f>
        <v>CNE2010004665</v>
      </c>
      <c r="P99" t="str">
        <f>IFERROR(IFERROR(VLOOKUP($A99,'K-NETT'!$A$1:$AF$37898,14,FALSE),VLOOKUP($A99,'K-Wallet'!$A$1:$M$5000,8,FALSE)),"NOT VALID")</f>
        <v>IDSABRA06538</v>
      </c>
      <c r="Q99" t="str">
        <f>IFERROR(IFERROR(VLOOKUP($A99,'K-NETT'!$A$1:$AF$37898,15,FALSE),VLOOKUP($A99,'K-Wallet'!$A$1:$M$5000,9,FALSE)),"NOT VALID")</f>
        <v>ERNITA SAPUTRI</v>
      </c>
      <c r="R99">
        <f>IFERROR(IFERROR(VLOOKUP($A99,'K-NETT'!$A$1:$AF$37898,16,FALSE),VLOOKUP($A99,'K-Wallet'!$A$1:$M$5000,0,FALSE)),"NOT VALID")</f>
        <v>950000</v>
      </c>
      <c r="S99">
        <f>IFERROR(IFERROR(VLOOKUP($A99,'K-NETT'!$A$1:$AF$37898,17,FALSE),VLOOKUP($A99,'K-Wallet'!$A$1:$M$5000,0,FALSE)),"NOT VALID")</f>
        <v>6650</v>
      </c>
      <c r="T99">
        <f>IFERROR(IFERROR(VLOOKUP($A99,'K-NETT'!$A$1:$AF$37898,18,FALSE),VLOOKUP($A99,'K-Wallet'!$A$1:$M$5000,0,FALSE)),"NOT VALID")</f>
        <v>39000</v>
      </c>
      <c r="U99">
        <f>IFERROR(IFERROR(VLOOKUP($A99,'K-NETT'!$A$1:$AF$37898,19,FALSE),VLOOKUP($A99,'K-Wallet'!$A$1:$M$5000,0,FALSE)),"NOT VALID")</f>
        <v>0</v>
      </c>
      <c r="V99">
        <f>IFERROR(IFERROR(VLOOKUP($A99,'K-NETT'!$A$1:$AF$37898,20,FALSE),VLOOKUP($A99,'K-Wallet'!$A$1:$M$5000,0,FALSE)),"NOT VALID")</f>
        <v>0</v>
      </c>
      <c r="W99">
        <f>IFERROR(IFERROR(VLOOKUP($A99,'K-NETT'!$A$1:$AF$37898,22,FALSE),VLOOKUP($A99,'K-Wallet'!$A$1:$M$5000,0,FALSE)),"NOT VALID")</f>
        <v>0</v>
      </c>
      <c r="X99">
        <f>IFERROR(IFERROR(VLOOKUP($A99,'K-NETT'!$A$1:$AF$37898,23,FALSE),VLOOKUP($A99,'K-Wallet'!$A$1:$M$5000,0,FALSE)),"NOT VALID")</f>
        <v>0</v>
      </c>
      <c r="Y99">
        <f>IFERROR(IFERROR(VLOOKUP($A99,'K-NETT'!$A$1:$AF$37898,26,FALSE),VLOOKUP($A99,'K-Wallet'!$A$1:$M$5000,0,FALSE)),"NOT VALID")</f>
        <v>995650</v>
      </c>
      <c r="Z99">
        <f>IFERROR(IFERROR(VLOOKUP($A99,'K-NETT'!$A$1:$AF$37898,30,FALSE),VLOOKUP($A99,'K-Wallet'!$A$1:$M$5000,11,FALSE)),"NOT VALID")</f>
        <v>0</v>
      </c>
      <c r="AA99" s="31">
        <f t="shared" si="3"/>
        <v>0</v>
      </c>
    </row>
    <row r="100" spans="1:27" x14ac:dyDescent="0.25">
      <c r="A100" t="str">
        <f t="shared" si="2"/>
        <v>1884770532</v>
      </c>
      <c r="B100">
        <v>91</v>
      </c>
      <c r="C100">
        <v>1884770532</v>
      </c>
      <c r="D100" t="s">
        <v>42</v>
      </c>
      <c r="E100" t="s">
        <v>43</v>
      </c>
      <c r="F100">
        <v>1430650</v>
      </c>
      <c r="G100" s="2">
        <v>44111</v>
      </c>
      <c r="H100" s="3">
        <v>0.85655092592592597</v>
      </c>
      <c r="I100" t="s">
        <v>44</v>
      </c>
      <c r="J100">
        <v>-81689962301</v>
      </c>
      <c r="K100" s="4" t="s">
        <v>101</v>
      </c>
      <c r="N100" t="str">
        <f>IFERROR(IFERROR(VLOOKUP($A100,'K-NETT'!$A$1:$AF$37898,1,FALSE),VLOOKUP($A100,'K-Wallet'!$A$1:$M$5000,1,FALSE)),"NOT VALID")</f>
        <v>1884770532</v>
      </c>
      <c r="O100" t="str">
        <f>IFERROR(IFERROR(VLOOKUP($A100,'K-NETT'!$A$1:$AF$37898,11,FALSE),VLOOKUP($A100,'K-Wallet'!$A$1:$M$5000,0,FALSE)),"NOT VALID")</f>
        <v>CNE2010004667</v>
      </c>
      <c r="P100" t="str">
        <f>IFERROR(IFERROR(VLOOKUP($A100,'K-NETT'!$A$1:$AF$37898,14,FALSE),VLOOKUP($A100,'K-Wallet'!$A$1:$M$5000,8,FALSE)),"NOT VALID")</f>
        <v>IDBNAJA04123</v>
      </c>
      <c r="Q100" t="str">
        <f>IFERROR(IFERROR(VLOOKUP($A100,'K-NETT'!$A$1:$AF$37898,15,FALSE),VLOOKUP($A100,'K-Wallet'!$A$1:$M$5000,9,FALSE)),"NOT VALID")</f>
        <v>WIRDA GARNIDA</v>
      </c>
      <c r="R100">
        <f>IFERROR(IFERROR(VLOOKUP($A100,'K-NETT'!$A$1:$AF$37898,16,FALSE),VLOOKUP($A100,'K-Wallet'!$A$1:$M$5000,0,FALSE)),"NOT VALID")</f>
        <v>1424000</v>
      </c>
      <c r="S100">
        <f>IFERROR(IFERROR(VLOOKUP($A100,'K-NETT'!$A$1:$AF$37898,17,FALSE),VLOOKUP($A100,'K-Wallet'!$A$1:$M$5000,0,FALSE)),"NOT VALID")</f>
        <v>6650</v>
      </c>
      <c r="T100">
        <f>IFERROR(IFERROR(VLOOKUP($A100,'K-NETT'!$A$1:$AF$37898,18,FALSE),VLOOKUP($A100,'K-Wallet'!$A$1:$M$5000,0,FALSE)),"NOT VALID")</f>
        <v>0</v>
      </c>
      <c r="U100">
        <f>IFERROR(IFERROR(VLOOKUP($A100,'K-NETT'!$A$1:$AF$37898,19,FALSE),VLOOKUP($A100,'K-Wallet'!$A$1:$M$5000,0,FALSE)),"NOT VALID")</f>
        <v>0</v>
      </c>
      <c r="V100">
        <f>IFERROR(IFERROR(VLOOKUP($A100,'K-NETT'!$A$1:$AF$37898,20,FALSE),VLOOKUP($A100,'K-Wallet'!$A$1:$M$5000,0,FALSE)),"NOT VALID")</f>
        <v>0</v>
      </c>
      <c r="W100">
        <f>IFERROR(IFERROR(VLOOKUP($A100,'K-NETT'!$A$1:$AF$37898,22,FALSE),VLOOKUP($A100,'K-Wallet'!$A$1:$M$5000,0,FALSE)),"NOT VALID")</f>
        <v>0</v>
      </c>
      <c r="X100">
        <f>IFERROR(IFERROR(VLOOKUP($A100,'K-NETT'!$A$1:$AF$37898,23,FALSE),VLOOKUP($A100,'K-Wallet'!$A$1:$M$5000,0,FALSE)),"NOT VALID")</f>
        <v>0</v>
      </c>
      <c r="Y100">
        <f>IFERROR(IFERROR(VLOOKUP($A100,'K-NETT'!$A$1:$AF$37898,26,FALSE),VLOOKUP($A100,'K-Wallet'!$A$1:$M$5000,0,FALSE)),"NOT VALID")</f>
        <v>1430650</v>
      </c>
      <c r="Z100">
        <f>IFERROR(IFERROR(VLOOKUP($A100,'K-NETT'!$A$1:$AF$37898,30,FALSE),VLOOKUP($A100,'K-Wallet'!$A$1:$M$5000,11,FALSE)),"NOT VALID")</f>
        <v>0</v>
      </c>
      <c r="AA100" s="31">
        <f t="shared" si="3"/>
        <v>0</v>
      </c>
    </row>
    <row r="101" spans="1:27" x14ac:dyDescent="0.25">
      <c r="A101" t="str">
        <f t="shared" si="2"/>
        <v>1068870657</v>
      </c>
      <c r="B101">
        <v>92</v>
      </c>
      <c r="C101">
        <v>1068870657</v>
      </c>
      <c r="D101" t="s">
        <v>42</v>
      </c>
      <c r="E101" t="s">
        <v>43</v>
      </c>
      <c r="F101">
        <v>68650</v>
      </c>
      <c r="G101" s="2">
        <v>44111</v>
      </c>
      <c r="H101" s="3">
        <v>0.87171296296296286</v>
      </c>
      <c r="I101" t="s">
        <v>44</v>
      </c>
      <c r="J101">
        <v>-81695254401</v>
      </c>
      <c r="K101" s="4" t="s">
        <v>101</v>
      </c>
      <c r="N101" t="str">
        <f>IFERROR(IFERROR(VLOOKUP($A101,'K-NETT'!$A$1:$AF$37898,1,FALSE),VLOOKUP($A101,'K-Wallet'!$A$1:$M$5000,1,FALSE)),"NOT VALID")</f>
        <v>1068870657</v>
      </c>
      <c r="O101" t="str">
        <f>IFERROR(IFERROR(VLOOKUP($A101,'K-NETT'!$A$1:$AF$37898,11,FALSE),VLOOKUP($A101,'K-Wallet'!$A$1:$M$5000,0,FALSE)),"NOT VALID")</f>
        <v>MME2010004669</v>
      </c>
      <c r="P101" t="str">
        <f>IFERROR(IFERROR(VLOOKUP($A101,'K-NETT'!$A$1:$AF$37898,14,FALSE),VLOOKUP($A101,'K-Wallet'!$A$1:$M$5000,8,FALSE)),"NOT VALID")</f>
        <v>IDJTYCA03078</v>
      </c>
      <c r="Q101" t="str">
        <f>IFERROR(IFERROR(VLOOKUP($A101,'K-NETT'!$A$1:$AF$37898,15,FALSE),VLOOKUP($A101,'K-Wallet'!$A$1:$M$5000,9,FALSE)),"NOT VALID")</f>
        <v>MULYANI NURMALASARI</v>
      </c>
      <c r="R101">
        <f>IFERROR(IFERROR(VLOOKUP($A101,'K-NETT'!$A$1:$AF$37898,16,FALSE),VLOOKUP($A101,'K-Wallet'!$A$1:$M$5000,0,FALSE)),"NOT VALID")</f>
        <v>50000</v>
      </c>
      <c r="S101">
        <f>IFERROR(IFERROR(VLOOKUP($A101,'K-NETT'!$A$1:$AF$37898,17,FALSE),VLOOKUP($A101,'K-Wallet'!$A$1:$M$5000,0,FALSE)),"NOT VALID")</f>
        <v>6650</v>
      </c>
      <c r="T101">
        <f>IFERROR(IFERROR(VLOOKUP($A101,'K-NETT'!$A$1:$AF$37898,18,FALSE),VLOOKUP($A101,'K-Wallet'!$A$1:$M$5000,0,FALSE)),"NOT VALID")</f>
        <v>12000</v>
      </c>
      <c r="U101">
        <f>IFERROR(IFERROR(VLOOKUP($A101,'K-NETT'!$A$1:$AF$37898,19,FALSE),VLOOKUP($A101,'K-Wallet'!$A$1:$M$5000,0,FALSE)),"NOT VALID")</f>
        <v>0</v>
      </c>
      <c r="V101">
        <f>IFERROR(IFERROR(VLOOKUP($A101,'K-NETT'!$A$1:$AF$37898,20,FALSE),VLOOKUP($A101,'K-Wallet'!$A$1:$M$5000,0,FALSE)),"NOT VALID")</f>
        <v>0</v>
      </c>
      <c r="W101">
        <f>IFERROR(IFERROR(VLOOKUP($A101,'K-NETT'!$A$1:$AF$37898,22,FALSE),VLOOKUP($A101,'K-Wallet'!$A$1:$M$5000,0,FALSE)),"NOT VALID")</f>
        <v>0</v>
      </c>
      <c r="X101">
        <f>IFERROR(IFERROR(VLOOKUP($A101,'K-NETT'!$A$1:$AF$37898,23,FALSE),VLOOKUP($A101,'K-Wallet'!$A$1:$M$5000,0,FALSE)),"NOT VALID")</f>
        <v>0</v>
      </c>
      <c r="Y101">
        <f>IFERROR(IFERROR(VLOOKUP($A101,'K-NETT'!$A$1:$AF$37898,26,FALSE),VLOOKUP($A101,'K-Wallet'!$A$1:$M$5000,0,FALSE)),"NOT VALID")</f>
        <v>68650</v>
      </c>
      <c r="Z101">
        <f>IFERROR(IFERROR(VLOOKUP($A101,'K-NETT'!$A$1:$AF$37898,30,FALSE),VLOOKUP($A101,'K-Wallet'!$A$1:$M$5000,11,FALSE)),"NOT VALID")</f>
        <v>0</v>
      </c>
      <c r="AA101" s="31">
        <f t="shared" si="3"/>
        <v>0</v>
      </c>
    </row>
    <row r="102" spans="1:27" x14ac:dyDescent="0.25">
      <c r="A102" t="str">
        <f t="shared" si="2"/>
        <v>1663970193</v>
      </c>
      <c r="B102">
        <v>93</v>
      </c>
      <c r="C102">
        <v>1663970193</v>
      </c>
      <c r="D102" t="s">
        <v>42</v>
      </c>
      <c r="E102" t="s">
        <v>43</v>
      </c>
      <c r="F102">
        <v>526650</v>
      </c>
      <c r="G102" s="2">
        <v>44111</v>
      </c>
      <c r="H102" s="3">
        <v>0.87827546296296299</v>
      </c>
      <c r="I102" t="s">
        <v>44</v>
      </c>
      <c r="J102">
        <v>-81697355301</v>
      </c>
      <c r="K102" s="4" t="s">
        <v>101</v>
      </c>
      <c r="N102" t="str">
        <f>IFERROR(IFERROR(VLOOKUP($A102,'K-NETT'!$A$1:$AF$37898,1,FALSE),VLOOKUP($A102,'K-Wallet'!$A$1:$M$5000,1,FALSE)),"NOT VALID")</f>
        <v>1663970193</v>
      </c>
      <c r="O102" t="str">
        <f>IFERROR(IFERROR(VLOOKUP($A102,'K-NETT'!$A$1:$AF$37898,11,FALSE),VLOOKUP($A102,'K-Wallet'!$A$1:$M$5000,0,FALSE)),"NOT VALID")</f>
        <v>CNE2010004670</v>
      </c>
      <c r="P102" t="str">
        <f>IFERROR(IFERROR(VLOOKUP($A102,'K-NETT'!$A$1:$AF$37898,14,FALSE),VLOOKUP($A102,'K-Wallet'!$A$1:$M$5000,8,FALSE)),"NOT VALID")</f>
        <v>EID232597</v>
      </c>
      <c r="Q102" t="str">
        <f>IFERROR(IFERROR(VLOOKUP($A102,'K-NETT'!$A$1:$AF$37898,15,FALSE),VLOOKUP($A102,'K-Wallet'!$A$1:$M$5000,9,FALSE)),"NOT VALID")</f>
        <v>AHMAD SOYUS YAMIS</v>
      </c>
      <c r="R102">
        <f>IFERROR(IFERROR(VLOOKUP($A102,'K-NETT'!$A$1:$AF$37898,16,FALSE),VLOOKUP($A102,'K-Wallet'!$A$1:$M$5000,0,FALSE)),"NOT VALID")</f>
        <v>512000</v>
      </c>
      <c r="S102">
        <f>IFERROR(IFERROR(VLOOKUP($A102,'K-NETT'!$A$1:$AF$37898,17,FALSE),VLOOKUP($A102,'K-Wallet'!$A$1:$M$5000,0,FALSE)),"NOT VALID")</f>
        <v>6650</v>
      </c>
      <c r="T102">
        <f>IFERROR(IFERROR(VLOOKUP($A102,'K-NETT'!$A$1:$AF$37898,18,FALSE),VLOOKUP($A102,'K-Wallet'!$A$1:$M$5000,0,FALSE)),"NOT VALID")</f>
        <v>8000</v>
      </c>
      <c r="U102">
        <f>IFERROR(IFERROR(VLOOKUP($A102,'K-NETT'!$A$1:$AF$37898,19,FALSE),VLOOKUP($A102,'K-Wallet'!$A$1:$M$5000,0,FALSE)),"NOT VALID")</f>
        <v>0</v>
      </c>
      <c r="V102">
        <f>IFERROR(IFERROR(VLOOKUP($A102,'K-NETT'!$A$1:$AF$37898,20,FALSE),VLOOKUP($A102,'K-Wallet'!$A$1:$M$5000,0,FALSE)),"NOT VALID")</f>
        <v>0</v>
      </c>
      <c r="W102">
        <f>IFERROR(IFERROR(VLOOKUP($A102,'K-NETT'!$A$1:$AF$37898,22,FALSE),VLOOKUP($A102,'K-Wallet'!$A$1:$M$5000,0,FALSE)),"NOT VALID")</f>
        <v>0</v>
      </c>
      <c r="X102">
        <f>IFERROR(IFERROR(VLOOKUP($A102,'K-NETT'!$A$1:$AF$37898,23,FALSE),VLOOKUP($A102,'K-Wallet'!$A$1:$M$5000,0,FALSE)),"NOT VALID")</f>
        <v>0</v>
      </c>
      <c r="Y102">
        <f>IFERROR(IFERROR(VLOOKUP($A102,'K-NETT'!$A$1:$AF$37898,26,FALSE),VLOOKUP($A102,'K-Wallet'!$A$1:$M$5000,0,FALSE)),"NOT VALID")</f>
        <v>526650</v>
      </c>
      <c r="Z102">
        <f>IFERROR(IFERROR(VLOOKUP($A102,'K-NETT'!$A$1:$AF$37898,30,FALSE),VLOOKUP($A102,'K-Wallet'!$A$1:$M$5000,11,FALSE)),"NOT VALID")</f>
        <v>0</v>
      </c>
      <c r="AA102" s="31">
        <f t="shared" si="3"/>
        <v>0</v>
      </c>
    </row>
    <row r="103" spans="1:27" x14ac:dyDescent="0.25">
      <c r="A103" t="str">
        <f t="shared" si="2"/>
        <v/>
      </c>
      <c r="F103">
        <f>SUM(F10:F102)</f>
        <v>56246750</v>
      </c>
      <c r="G103" s="2"/>
      <c r="H103" s="3"/>
      <c r="K103" s="4"/>
      <c r="AA103" s="31"/>
    </row>
    <row r="104" spans="1:27" x14ac:dyDescent="0.25">
      <c r="A104" t="str">
        <f t="shared" si="2"/>
        <v>UB TOTAL TRANSAKSI</v>
      </c>
      <c r="B104" t="s">
        <v>1147</v>
      </c>
      <c r="C104" t="s">
        <v>1148</v>
      </c>
      <c r="D104" t="s">
        <v>73</v>
      </c>
      <c r="E104">
        <v>93</v>
      </c>
      <c r="K104" s="4"/>
      <c r="AA104" s="31"/>
    </row>
    <row r="105" spans="1:27" x14ac:dyDescent="0.25">
      <c r="A105" t="str">
        <f t="shared" si="2"/>
        <v>UB TOTAL NILAI TRANSA</v>
      </c>
      <c r="B105" t="s">
        <v>1147</v>
      </c>
      <c r="C105" t="s">
        <v>1149</v>
      </c>
      <c r="D105" t="s">
        <v>75</v>
      </c>
      <c r="E105" t="s">
        <v>76</v>
      </c>
      <c r="F105">
        <v>56246750</v>
      </c>
      <c r="K105" s="4"/>
      <c r="AA105" s="31"/>
    </row>
    <row r="106" spans="1:27" x14ac:dyDescent="0.25">
      <c r="A106" t="str">
        <f t="shared" si="2"/>
        <v/>
      </c>
      <c r="K106" s="4"/>
      <c r="AA106" s="31"/>
    </row>
    <row r="107" spans="1:27" x14ac:dyDescent="0.25">
      <c r="A107" t="str">
        <f t="shared" si="2"/>
        <v>OTAL TRANSAKSI</v>
      </c>
      <c r="B107" t="s">
        <v>1150</v>
      </c>
      <c r="C107" t="s">
        <v>1151</v>
      </c>
      <c r="D107" t="s">
        <v>73</v>
      </c>
      <c r="E107">
        <v>93</v>
      </c>
      <c r="K107" s="4"/>
      <c r="AA107" s="31"/>
    </row>
    <row r="108" spans="1:27" x14ac:dyDescent="0.25">
      <c r="A108" t="str">
        <f t="shared" si="2"/>
        <v>OTAL NILAI TRANSAKSI</v>
      </c>
      <c r="B108" t="s">
        <v>1150</v>
      </c>
      <c r="C108" t="s">
        <v>1152</v>
      </c>
      <c r="D108" t="s">
        <v>79</v>
      </c>
      <c r="E108" t="s">
        <v>76</v>
      </c>
      <c r="F108">
        <v>56246750</v>
      </c>
      <c r="K108" s="4"/>
      <c r="AA108" s="31"/>
    </row>
    <row r="109" spans="1:27" x14ac:dyDescent="0.25">
      <c r="A109" t="str">
        <f t="shared" si="2"/>
        <v/>
      </c>
      <c r="K109" s="4"/>
      <c r="AA109" s="31"/>
    </row>
    <row r="110" spans="1:27" x14ac:dyDescent="0.25">
      <c r="A110" t="str">
        <f t="shared" si="2"/>
        <v/>
      </c>
      <c r="K110" s="4"/>
      <c r="AA110" s="31"/>
    </row>
    <row r="111" spans="1:27" x14ac:dyDescent="0.25">
      <c r="A111" t="str">
        <f t="shared" si="2"/>
        <v/>
      </c>
      <c r="K111" s="4"/>
      <c r="AA111" s="31"/>
    </row>
    <row r="112" spans="1:27" x14ac:dyDescent="0.25">
      <c r="A112" t="str">
        <f t="shared" si="2"/>
        <v/>
      </c>
      <c r="K112" s="4"/>
      <c r="AA112" s="31"/>
    </row>
    <row r="113" spans="1:27" x14ac:dyDescent="0.25">
      <c r="A113" t="str">
        <f t="shared" si="2"/>
        <v/>
      </c>
      <c r="K113" s="4"/>
      <c r="AA113" s="31"/>
    </row>
    <row r="114" spans="1:27" x14ac:dyDescent="0.25">
      <c r="A114" t="str">
        <f t="shared" si="2"/>
        <v/>
      </c>
      <c r="K114" s="4"/>
      <c r="AA114" s="31"/>
    </row>
    <row r="115" spans="1:27" x14ac:dyDescent="0.25">
      <c r="A115" t="str">
        <f t="shared" si="2"/>
        <v/>
      </c>
      <c r="K115" s="4"/>
      <c r="AA115" s="31"/>
    </row>
    <row r="116" spans="1:27" x14ac:dyDescent="0.25">
      <c r="A116" t="str">
        <f t="shared" si="2"/>
        <v/>
      </c>
      <c r="K116" s="4"/>
      <c r="AA116" s="31"/>
    </row>
    <row r="117" spans="1:27" x14ac:dyDescent="0.25">
      <c r="A117" t="str">
        <f t="shared" si="2"/>
        <v/>
      </c>
      <c r="K117" s="4"/>
      <c r="AA117" s="31"/>
    </row>
    <row r="118" spans="1:27" x14ac:dyDescent="0.25">
      <c r="A118" t="str">
        <f t="shared" si="2"/>
        <v/>
      </c>
      <c r="K118" s="4"/>
      <c r="AA118" s="31"/>
    </row>
    <row r="119" spans="1:27" x14ac:dyDescent="0.25">
      <c r="A119" t="str">
        <f t="shared" si="2"/>
        <v/>
      </c>
      <c r="K119" s="4"/>
      <c r="AA119" s="31"/>
    </row>
    <row r="120" spans="1:27" x14ac:dyDescent="0.25">
      <c r="A120" t="str">
        <f t="shared" si="2"/>
        <v/>
      </c>
      <c r="K120" s="4"/>
      <c r="AA120" s="31"/>
    </row>
    <row r="121" spans="1:27" x14ac:dyDescent="0.25">
      <c r="A121" t="str">
        <f t="shared" si="2"/>
        <v/>
      </c>
      <c r="K121" s="4"/>
      <c r="AA121" s="31"/>
    </row>
    <row r="122" spans="1:27" x14ac:dyDescent="0.25">
      <c r="A122" t="str">
        <f t="shared" si="2"/>
        <v/>
      </c>
      <c r="K122" s="4"/>
      <c r="AA122" s="31"/>
    </row>
    <row r="123" spans="1:27" x14ac:dyDescent="0.25">
      <c r="A123" t="str">
        <f t="shared" si="2"/>
        <v/>
      </c>
      <c r="K123" s="4"/>
      <c r="AA123" s="31"/>
    </row>
    <row r="124" spans="1:27" x14ac:dyDescent="0.25">
      <c r="A124" t="str">
        <f t="shared" si="2"/>
        <v/>
      </c>
      <c r="K124" s="4"/>
      <c r="AA124" s="31"/>
    </row>
    <row r="125" spans="1:27" x14ac:dyDescent="0.25">
      <c r="A125" t="str">
        <f t="shared" si="2"/>
        <v/>
      </c>
      <c r="K125" s="4"/>
      <c r="AA125" s="31"/>
    </row>
    <row r="126" spans="1:27" x14ac:dyDescent="0.25">
      <c r="A126" t="str">
        <f t="shared" si="2"/>
        <v/>
      </c>
      <c r="K126" s="4"/>
      <c r="AA126" s="31"/>
    </row>
    <row r="127" spans="1:27" x14ac:dyDescent="0.25">
      <c r="A127" t="str">
        <f t="shared" si="2"/>
        <v/>
      </c>
      <c r="K127" s="4"/>
      <c r="AA127" s="31"/>
    </row>
    <row r="128" spans="1:27" x14ac:dyDescent="0.25">
      <c r="A128" t="str">
        <f t="shared" si="2"/>
        <v/>
      </c>
      <c r="K128" s="4"/>
      <c r="AA128" s="31"/>
    </row>
    <row r="129" spans="1:27" x14ac:dyDescent="0.25">
      <c r="A129" t="str">
        <f t="shared" si="2"/>
        <v/>
      </c>
      <c r="K129" s="4"/>
      <c r="AA129" s="31"/>
    </row>
    <row r="130" spans="1:27" x14ac:dyDescent="0.25">
      <c r="A130" t="str">
        <f t="shared" si="2"/>
        <v/>
      </c>
      <c r="K130" s="4"/>
      <c r="AA130" s="31"/>
    </row>
    <row r="131" spans="1:27" x14ac:dyDescent="0.25">
      <c r="A131" t="str">
        <f t="shared" si="2"/>
        <v/>
      </c>
      <c r="K131" s="4"/>
      <c r="AA131" s="31"/>
    </row>
    <row r="132" spans="1:27" x14ac:dyDescent="0.25">
      <c r="A132" t="str">
        <f t="shared" si="2"/>
        <v/>
      </c>
      <c r="K132" s="4"/>
      <c r="AA132" s="31"/>
    </row>
    <row r="133" spans="1:27" x14ac:dyDescent="0.25">
      <c r="A133" t="str">
        <f t="shared" si="2"/>
        <v/>
      </c>
      <c r="K133" s="4"/>
      <c r="AA133" s="31"/>
    </row>
    <row r="134" spans="1:27" x14ac:dyDescent="0.25">
      <c r="A134" t="str">
        <f t="shared" si="2"/>
        <v/>
      </c>
      <c r="K134" s="4"/>
      <c r="AA134" s="31"/>
    </row>
    <row r="135" spans="1:27" x14ac:dyDescent="0.25">
      <c r="A135" t="str">
        <f t="shared" si="2"/>
        <v/>
      </c>
      <c r="K135" s="4"/>
      <c r="AA135" s="31"/>
    </row>
    <row r="136" spans="1:27" x14ac:dyDescent="0.25">
      <c r="A136" t="str">
        <f t="shared" si="2"/>
        <v/>
      </c>
      <c r="K136" s="4"/>
      <c r="AA136" s="31"/>
    </row>
    <row r="137" spans="1:27" x14ac:dyDescent="0.25">
      <c r="A137" t="str">
        <f t="shared" si="2"/>
        <v/>
      </c>
      <c r="K137" s="4"/>
      <c r="AA137" s="31"/>
    </row>
    <row r="138" spans="1:27" x14ac:dyDescent="0.25">
      <c r="A138" t="str">
        <f t="shared" si="2"/>
        <v/>
      </c>
      <c r="K138" s="4"/>
      <c r="AA138" s="31"/>
    </row>
    <row r="139" spans="1:27" x14ac:dyDescent="0.25">
      <c r="A139" t="str">
        <f t="shared" ref="A139:A202" si="4">+K139&amp;C139</f>
        <v/>
      </c>
      <c r="K139" s="4"/>
      <c r="AA139" s="31"/>
    </row>
    <row r="140" spans="1:27" x14ac:dyDescent="0.25">
      <c r="A140" t="str">
        <f t="shared" si="4"/>
        <v/>
      </c>
      <c r="K140" s="4"/>
      <c r="AA140" s="31"/>
    </row>
    <row r="141" spans="1:27" x14ac:dyDescent="0.25">
      <c r="A141" t="str">
        <f t="shared" si="4"/>
        <v/>
      </c>
      <c r="K141" s="4"/>
      <c r="AA141" s="31"/>
    </row>
    <row r="142" spans="1:27" x14ac:dyDescent="0.25">
      <c r="A142" t="str">
        <f t="shared" si="4"/>
        <v/>
      </c>
      <c r="K142" s="4"/>
      <c r="AA142" s="31"/>
    </row>
    <row r="143" spans="1:27" x14ac:dyDescent="0.25">
      <c r="A143" t="str">
        <f t="shared" si="4"/>
        <v/>
      </c>
      <c r="K143" s="4"/>
      <c r="AA143" s="31"/>
    </row>
    <row r="144" spans="1:27" x14ac:dyDescent="0.25">
      <c r="A144" t="str">
        <f t="shared" si="4"/>
        <v/>
      </c>
      <c r="K144" s="4"/>
      <c r="AA144" s="31"/>
    </row>
    <row r="145" spans="1:27" x14ac:dyDescent="0.25">
      <c r="A145" t="str">
        <f t="shared" si="4"/>
        <v/>
      </c>
      <c r="K145" s="4"/>
      <c r="AA145" s="31"/>
    </row>
    <row r="146" spans="1:27" x14ac:dyDescent="0.25">
      <c r="A146" t="str">
        <f t="shared" si="4"/>
        <v/>
      </c>
      <c r="K146" s="4"/>
      <c r="AA146" s="31"/>
    </row>
    <row r="147" spans="1:27" x14ac:dyDescent="0.25">
      <c r="A147" t="str">
        <f t="shared" si="4"/>
        <v/>
      </c>
      <c r="K147" s="4"/>
      <c r="AA147" s="31"/>
    </row>
    <row r="148" spans="1:27" x14ac:dyDescent="0.25">
      <c r="A148" t="str">
        <f t="shared" si="4"/>
        <v/>
      </c>
      <c r="K148" s="4"/>
      <c r="AA148" s="31"/>
    </row>
    <row r="149" spans="1:27" x14ac:dyDescent="0.25">
      <c r="A149" t="str">
        <f t="shared" si="4"/>
        <v/>
      </c>
      <c r="K149" s="4"/>
      <c r="AA149" s="31"/>
    </row>
    <row r="150" spans="1:27" x14ac:dyDescent="0.25">
      <c r="A150" t="str">
        <f t="shared" si="4"/>
        <v/>
      </c>
      <c r="K150" s="4"/>
      <c r="AA150" s="31"/>
    </row>
    <row r="151" spans="1:27" x14ac:dyDescent="0.25">
      <c r="A151" t="str">
        <f t="shared" si="4"/>
        <v/>
      </c>
      <c r="K151" s="4"/>
      <c r="AA151" s="31"/>
    </row>
    <row r="152" spans="1:27" x14ac:dyDescent="0.25">
      <c r="A152" t="str">
        <f t="shared" si="4"/>
        <v/>
      </c>
      <c r="K152" s="4"/>
      <c r="AA152" s="31"/>
    </row>
    <row r="153" spans="1:27" x14ac:dyDescent="0.25">
      <c r="A153" t="str">
        <f t="shared" si="4"/>
        <v/>
      </c>
      <c r="K153" s="4"/>
      <c r="AA153" s="31"/>
    </row>
    <row r="154" spans="1:27" x14ac:dyDescent="0.25">
      <c r="A154" t="str">
        <f t="shared" si="4"/>
        <v/>
      </c>
      <c r="K154" s="4"/>
      <c r="AA154" s="31"/>
    </row>
    <row r="155" spans="1:27" x14ac:dyDescent="0.25">
      <c r="A155" t="str">
        <f t="shared" si="4"/>
        <v/>
      </c>
      <c r="K155" s="4"/>
      <c r="AA155" s="31"/>
    </row>
    <row r="156" spans="1:27" x14ac:dyDescent="0.25">
      <c r="A156" t="str">
        <f t="shared" si="4"/>
        <v/>
      </c>
      <c r="K156" s="4"/>
      <c r="AA156" s="31"/>
    </row>
    <row r="157" spans="1:27" x14ac:dyDescent="0.25">
      <c r="A157" t="str">
        <f t="shared" si="4"/>
        <v/>
      </c>
      <c r="K157" s="4"/>
      <c r="AA157" s="31"/>
    </row>
    <row r="158" spans="1:27" x14ac:dyDescent="0.25">
      <c r="A158" t="str">
        <f t="shared" si="4"/>
        <v/>
      </c>
      <c r="K158" s="4"/>
      <c r="AA158" s="31"/>
    </row>
    <row r="159" spans="1:27" x14ac:dyDescent="0.25">
      <c r="A159" t="str">
        <f t="shared" si="4"/>
        <v/>
      </c>
      <c r="K159" s="4"/>
      <c r="AA159" s="31"/>
    </row>
    <row r="160" spans="1:27" x14ac:dyDescent="0.25">
      <c r="A160" t="str">
        <f t="shared" si="4"/>
        <v/>
      </c>
      <c r="K160" s="4"/>
      <c r="AA160" s="31"/>
    </row>
    <row r="161" spans="1:27" x14ac:dyDescent="0.25">
      <c r="A161" t="str">
        <f t="shared" si="4"/>
        <v/>
      </c>
      <c r="K161" s="4"/>
      <c r="AA161" s="31"/>
    </row>
    <row r="162" spans="1:27" x14ac:dyDescent="0.25">
      <c r="A162" t="str">
        <f t="shared" si="4"/>
        <v/>
      </c>
      <c r="K162" s="4"/>
      <c r="AA162" s="31"/>
    </row>
    <row r="163" spans="1:27" x14ac:dyDescent="0.25">
      <c r="A163" t="str">
        <f t="shared" si="4"/>
        <v/>
      </c>
      <c r="K163" s="4"/>
      <c r="AA163" s="31"/>
    </row>
    <row r="164" spans="1:27" x14ac:dyDescent="0.25">
      <c r="A164" t="str">
        <f t="shared" si="4"/>
        <v/>
      </c>
      <c r="K164" s="4"/>
      <c r="AA164" s="31"/>
    </row>
    <row r="165" spans="1:27" x14ac:dyDescent="0.25">
      <c r="A165" t="str">
        <f t="shared" si="4"/>
        <v/>
      </c>
      <c r="K165" s="4"/>
      <c r="AA165" s="31"/>
    </row>
    <row r="166" spans="1:27" x14ac:dyDescent="0.25">
      <c r="A166" t="str">
        <f t="shared" si="4"/>
        <v/>
      </c>
      <c r="K166" s="4"/>
      <c r="AA166" s="31"/>
    </row>
    <row r="167" spans="1:27" x14ac:dyDescent="0.25">
      <c r="A167" t="str">
        <f t="shared" si="4"/>
        <v/>
      </c>
      <c r="K167" s="4"/>
      <c r="AA167" s="31"/>
    </row>
    <row r="168" spans="1:27" x14ac:dyDescent="0.25">
      <c r="A168" t="str">
        <f t="shared" si="4"/>
        <v/>
      </c>
      <c r="K168" s="4"/>
      <c r="AA168" s="31"/>
    </row>
    <row r="169" spans="1:27" x14ac:dyDescent="0.25">
      <c r="A169" t="str">
        <f t="shared" si="4"/>
        <v/>
      </c>
      <c r="K169" s="4"/>
      <c r="AA169" s="31"/>
    </row>
    <row r="170" spans="1:27" x14ac:dyDescent="0.25">
      <c r="A170" t="str">
        <f t="shared" si="4"/>
        <v/>
      </c>
      <c r="K170" s="4"/>
      <c r="AA170" s="31"/>
    </row>
    <row r="171" spans="1:27" x14ac:dyDescent="0.25">
      <c r="A171" t="str">
        <f t="shared" si="4"/>
        <v/>
      </c>
      <c r="K171" s="4"/>
      <c r="AA171" s="31"/>
    </row>
    <row r="172" spans="1:27" x14ac:dyDescent="0.25">
      <c r="A172" t="str">
        <f t="shared" si="4"/>
        <v/>
      </c>
      <c r="K172" s="4"/>
      <c r="AA172" s="31"/>
    </row>
    <row r="173" spans="1:27" x14ac:dyDescent="0.25">
      <c r="A173" t="str">
        <f t="shared" si="4"/>
        <v/>
      </c>
      <c r="K173" s="4"/>
      <c r="AA173" s="31"/>
    </row>
    <row r="174" spans="1:27" x14ac:dyDescent="0.25">
      <c r="A174" t="str">
        <f t="shared" si="4"/>
        <v/>
      </c>
      <c r="K174" s="4"/>
      <c r="AA174" s="31"/>
    </row>
    <row r="175" spans="1:27" x14ac:dyDescent="0.25">
      <c r="A175" t="str">
        <f t="shared" si="4"/>
        <v/>
      </c>
      <c r="K175" s="4"/>
      <c r="AA175" s="31"/>
    </row>
    <row r="176" spans="1:27" x14ac:dyDescent="0.25">
      <c r="A176" t="str">
        <f t="shared" si="4"/>
        <v/>
      </c>
      <c r="K176" s="4"/>
      <c r="AA176" s="31"/>
    </row>
    <row r="177" spans="1:27" x14ac:dyDescent="0.25">
      <c r="A177" t="str">
        <f t="shared" si="4"/>
        <v/>
      </c>
      <c r="K177" s="4"/>
      <c r="AA177" s="31"/>
    </row>
    <row r="178" spans="1:27" x14ac:dyDescent="0.25">
      <c r="A178" t="str">
        <f t="shared" si="4"/>
        <v/>
      </c>
      <c r="K178" s="4"/>
      <c r="AA178" s="31"/>
    </row>
    <row r="179" spans="1:27" x14ac:dyDescent="0.25">
      <c r="A179" t="str">
        <f t="shared" si="4"/>
        <v/>
      </c>
      <c r="K179" s="4"/>
      <c r="AA179" s="31"/>
    </row>
    <row r="180" spans="1:27" x14ac:dyDescent="0.25">
      <c r="A180" t="str">
        <f t="shared" si="4"/>
        <v/>
      </c>
      <c r="K180" s="4"/>
      <c r="AA180" s="31"/>
    </row>
    <row r="181" spans="1:27" x14ac:dyDescent="0.25">
      <c r="A181" t="str">
        <f t="shared" si="4"/>
        <v/>
      </c>
      <c r="K181" s="4"/>
      <c r="AA181" s="31"/>
    </row>
    <row r="182" spans="1:27" x14ac:dyDescent="0.25">
      <c r="A182" t="str">
        <f t="shared" si="4"/>
        <v/>
      </c>
      <c r="K182" s="4"/>
      <c r="AA182" s="31"/>
    </row>
    <row r="183" spans="1:27" x14ac:dyDescent="0.25">
      <c r="A183" t="str">
        <f t="shared" si="4"/>
        <v/>
      </c>
      <c r="K183" s="4"/>
      <c r="AA183" s="31"/>
    </row>
    <row r="184" spans="1:27" x14ac:dyDescent="0.25">
      <c r="A184" t="str">
        <f t="shared" si="4"/>
        <v/>
      </c>
      <c r="K184" s="4"/>
      <c r="AA184" s="31"/>
    </row>
    <row r="185" spans="1:27" x14ac:dyDescent="0.25">
      <c r="A185" t="str">
        <f t="shared" si="4"/>
        <v/>
      </c>
      <c r="K185" s="4"/>
      <c r="AA185" s="31"/>
    </row>
    <row r="186" spans="1:27" x14ac:dyDescent="0.25">
      <c r="A186" t="str">
        <f t="shared" si="4"/>
        <v/>
      </c>
      <c r="K186" s="4"/>
      <c r="AA186" s="31"/>
    </row>
    <row r="187" spans="1:27" x14ac:dyDescent="0.25">
      <c r="A187" t="str">
        <f t="shared" si="4"/>
        <v/>
      </c>
      <c r="K187" s="4"/>
      <c r="AA187" s="31"/>
    </row>
    <row r="188" spans="1:27" x14ac:dyDescent="0.25">
      <c r="A188" t="str">
        <f t="shared" si="4"/>
        <v/>
      </c>
      <c r="K188" s="4"/>
      <c r="AA188" s="31"/>
    </row>
    <row r="189" spans="1:27" x14ac:dyDescent="0.25">
      <c r="A189" t="str">
        <f t="shared" si="4"/>
        <v/>
      </c>
      <c r="K189" s="4"/>
      <c r="AA189" s="31"/>
    </row>
    <row r="190" spans="1:27" x14ac:dyDescent="0.25">
      <c r="A190" t="str">
        <f t="shared" si="4"/>
        <v/>
      </c>
      <c r="K190" s="4"/>
      <c r="AA190" s="31"/>
    </row>
    <row r="191" spans="1:27" x14ac:dyDescent="0.25">
      <c r="A191" t="str">
        <f t="shared" si="4"/>
        <v/>
      </c>
      <c r="K191" s="4"/>
      <c r="AA191" s="31"/>
    </row>
    <row r="192" spans="1:27" x14ac:dyDescent="0.25">
      <c r="A192" t="str">
        <f t="shared" si="4"/>
        <v/>
      </c>
      <c r="K192" s="4"/>
      <c r="AA192" s="31"/>
    </row>
    <row r="193" spans="1:27" x14ac:dyDescent="0.25">
      <c r="A193" t="str">
        <f t="shared" si="4"/>
        <v/>
      </c>
      <c r="K193" s="4"/>
      <c r="AA193" s="31"/>
    </row>
    <row r="194" spans="1:27" x14ac:dyDescent="0.25">
      <c r="A194" t="str">
        <f t="shared" si="4"/>
        <v/>
      </c>
      <c r="K194" s="4"/>
      <c r="AA194" s="31"/>
    </row>
    <row r="195" spans="1:27" x14ac:dyDescent="0.25">
      <c r="A195" t="str">
        <f t="shared" si="4"/>
        <v/>
      </c>
      <c r="K195" s="4"/>
      <c r="AA195" s="31"/>
    </row>
    <row r="196" spans="1:27" x14ac:dyDescent="0.25">
      <c r="A196" t="str">
        <f t="shared" si="4"/>
        <v/>
      </c>
      <c r="K196" s="4"/>
      <c r="AA196" s="31"/>
    </row>
    <row r="197" spans="1:27" x14ac:dyDescent="0.25">
      <c r="A197" t="str">
        <f t="shared" si="4"/>
        <v/>
      </c>
      <c r="K197" s="4"/>
      <c r="AA197" s="31"/>
    </row>
    <row r="198" spans="1:27" x14ac:dyDescent="0.25">
      <c r="A198" t="str">
        <f t="shared" si="4"/>
        <v/>
      </c>
      <c r="K198" s="4"/>
      <c r="AA198" s="31"/>
    </row>
    <row r="199" spans="1:27" x14ac:dyDescent="0.25">
      <c r="A199" t="str">
        <f t="shared" si="4"/>
        <v/>
      </c>
      <c r="K199" s="4"/>
      <c r="AA199" s="31"/>
    </row>
    <row r="200" spans="1:27" x14ac:dyDescent="0.25">
      <c r="A200" t="str">
        <f t="shared" si="4"/>
        <v/>
      </c>
      <c r="K200" s="4"/>
      <c r="AA200" s="31"/>
    </row>
    <row r="201" spans="1:27" x14ac:dyDescent="0.25">
      <c r="A201" t="str">
        <f t="shared" si="4"/>
        <v/>
      </c>
      <c r="K201" s="4"/>
      <c r="AA201" s="31"/>
    </row>
    <row r="202" spans="1:27" x14ac:dyDescent="0.25">
      <c r="A202" t="str">
        <f t="shared" si="4"/>
        <v/>
      </c>
      <c r="K202" s="4"/>
      <c r="AA202" s="31"/>
    </row>
    <row r="203" spans="1:27" x14ac:dyDescent="0.25">
      <c r="A203" t="str">
        <f t="shared" ref="A203:A266" si="5">+K203&amp;C203</f>
        <v/>
      </c>
      <c r="K203" s="4"/>
      <c r="AA203" s="31"/>
    </row>
    <row r="204" spans="1:27" x14ac:dyDescent="0.25">
      <c r="A204" t="str">
        <f t="shared" si="5"/>
        <v/>
      </c>
      <c r="K204" s="4"/>
      <c r="AA204" s="31"/>
    </row>
    <row r="205" spans="1:27" x14ac:dyDescent="0.25">
      <c r="A205" t="str">
        <f t="shared" si="5"/>
        <v/>
      </c>
      <c r="K205" s="4"/>
      <c r="AA205" s="31"/>
    </row>
    <row r="206" spans="1:27" x14ac:dyDescent="0.25">
      <c r="A206" t="str">
        <f t="shared" si="5"/>
        <v/>
      </c>
      <c r="K206" s="4"/>
      <c r="AA206" s="31"/>
    </row>
    <row r="207" spans="1:27" x14ac:dyDescent="0.25">
      <c r="A207" t="str">
        <f t="shared" si="5"/>
        <v/>
      </c>
      <c r="K207" s="4"/>
      <c r="AA207" s="31"/>
    </row>
    <row r="208" spans="1:27" x14ac:dyDescent="0.25">
      <c r="A208" t="str">
        <f t="shared" si="5"/>
        <v/>
      </c>
      <c r="K208" s="4"/>
      <c r="AA208" s="31"/>
    </row>
    <row r="209" spans="1:27" x14ac:dyDescent="0.25">
      <c r="A209" t="str">
        <f t="shared" si="5"/>
        <v/>
      </c>
      <c r="K209" s="4"/>
      <c r="AA209" s="31"/>
    </row>
    <row r="210" spans="1:27" x14ac:dyDescent="0.25">
      <c r="A210" t="str">
        <f t="shared" si="5"/>
        <v/>
      </c>
      <c r="K210" s="4"/>
      <c r="AA210" s="31"/>
    </row>
    <row r="211" spans="1:27" x14ac:dyDescent="0.25">
      <c r="A211" t="str">
        <f t="shared" si="5"/>
        <v/>
      </c>
      <c r="K211" s="4"/>
      <c r="AA211" s="31"/>
    </row>
    <row r="212" spans="1:27" x14ac:dyDescent="0.25">
      <c r="A212" t="str">
        <f t="shared" si="5"/>
        <v/>
      </c>
      <c r="K212" s="4"/>
      <c r="AA212" s="31"/>
    </row>
    <row r="213" spans="1:27" x14ac:dyDescent="0.25">
      <c r="A213" t="str">
        <f t="shared" si="5"/>
        <v/>
      </c>
      <c r="K213" s="4"/>
      <c r="AA213" s="31"/>
    </row>
    <row r="214" spans="1:27" x14ac:dyDescent="0.25">
      <c r="A214" t="str">
        <f t="shared" si="5"/>
        <v/>
      </c>
      <c r="K214" s="4"/>
      <c r="AA214" s="31"/>
    </row>
    <row r="215" spans="1:27" x14ac:dyDescent="0.25">
      <c r="A215" t="str">
        <f t="shared" si="5"/>
        <v/>
      </c>
      <c r="K215" s="4"/>
      <c r="AA215" s="31"/>
    </row>
    <row r="216" spans="1:27" x14ac:dyDescent="0.25">
      <c r="A216" t="str">
        <f t="shared" si="5"/>
        <v/>
      </c>
      <c r="K216" s="4"/>
      <c r="AA216" s="31"/>
    </row>
    <row r="217" spans="1:27" x14ac:dyDescent="0.25">
      <c r="A217" t="str">
        <f t="shared" si="5"/>
        <v/>
      </c>
      <c r="K217" s="4"/>
      <c r="AA217" s="31"/>
    </row>
    <row r="218" spans="1:27" x14ac:dyDescent="0.25">
      <c r="A218" t="str">
        <f t="shared" si="5"/>
        <v/>
      </c>
      <c r="K218" s="4"/>
      <c r="AA218" s="31"/>
    </row>
    <row r="219" spans="1:27" x14ac:dyDescent="0.25">
      <c r="A219" t="str">
        <f t="shared" si="5"/>
        <v/>
      </c>
      <c r="K219" s="4"/>
      <c r="AA219" s="31"/>
    </row>
    <row r="220" spans="1:27" x14ac:dyDescent="0.25">
      <c r="A220" t="str">
        <f t="shared" si="5"/>
        <v/>
      </c>
      <c r="K220" s="4"/>
      <c r="AA220" s="31"/>
    </row>
    <row r="221" spans="1:27" x14ac:dyDescent="0.25">
      <c r="A221" t="str">
        <f t="shared" si="5"/>
        <v/>
      </c>
      <c r="K221" s="4"/>
      <c r="AA221" s="31"/>
    </row>
    <row r="222" spans="1:27" x14ac:dyDescent="0.25">
      <c r="A222" t="str">
        <f t="shared" si="5"/>
        <v/>
      </c>
      <c r="K222" s="4"/>
      <c r="AA222" s="31"/>
    </row>
    <row r="223" spans="1:27" x14ac:dyDescent="0.25">
      <c r="A223" t="str">
        <f t="shared" si="5"/>
        <v/>
      </c>
      <c r="K223" s="4"/>
      <c r="AA223" s="31"/>
    </row>
    <row r="224" spans="1:27" x14ac:dyDescent="0.25">
      <c r="A224" t="str">
        <f t="shared" si="5"/>
        <v/>
      </c>
      <c r="K224" s="4"/>
      <c r="AA224" s="31"/>
    </row>
    <row r="225" spans="1:27" x14ac:dyDescent="0.25">
      <c r="A225" t="str">
        <f t="shared" si="5"/>
        <v/>
      </c>
      <c r="K225" s="4"/>
      <c r="AA225" s="31"/>
    </row>
    <row r="226" spans="1:27" x14ac:dyDescent="0.25">
      <c r="A226" t="str">
        <f t="shared" si="5"/>
        <v/>
      </c>
      <c r="K226" s="4"/>
      <c r="AA226" s="31"/>
    </row>
    <row r="227" spans="1:27" x14ac:dyDescent="0.25">
      <c r="A227" t="str">
        <f t="shared" si="5"/>
        <v/>
      </c>
      <c r="K227" s="4"/>
      <c r="AA227" s="31"/>
    </row>
    <row r="228" spans="1:27" x14ac:dyDescent="0.25">
      <c r="A228" t="str">
        <f t="shared" si="5"/>
        <v/>
      </c>
      <c r="K228" s="4"/>
      <c r="AA228" s="31"/>
    </row>
    <row r="229" spans="1:27" x14ac:dyDescent="0.25">
      <c r="A229" t="str">
        <f t="shared" si="5"/>
        <v/>
      </c>
      <c r="K229" s="4"/>
      <c r="AA229" s="31"/>
    </row>
    <row r="230" spans="1:27" x14ac:dyDescent="0.25">
      <c r="A230" t="str">
        <f t="shared" si="5"/>
        <v/>
      </c>
      <c r="K230" s="4"/>
      <c r="AA230" s="31"/>
    </row>
    <row r="231" spans="1:27" x14ac:dyDescent="0.25">
      <c r="A231" t="str">
        <f t="shared" si="5"/>
        <v/>
      </c>
      <c r="K231" s="4"/>
      <c r="AA231" s="31"/>
    </row>
    <row r="232" spans="1:27" x14ac:dyDescent="0.25">
      <c r="A232" t="str">
        <f t="shared" si="5"/>
        <v/>
      </c>
      <c r="K232" s="4"/>
      <c r="AA232" s="31"/>
    </row>
    <row r="233" spans="1:27" x14ac:dyDescent="0.25">
      <c r="A233" t="str">
        <f t="shared" si="5"/>
        <v/>
      </c>
      <c r="K233" s="4"/>
      <c r="AA233" s="31"/>
    </row>
    <row r="234" spans="1:27" x14ac:dyDescent="0.25">
      <c r="A234" t="str">
        <f t="shared" si="5"/>
        <v/>
      </c>
      <c r="K234" s="4"/>
      <c r="AA234" s="31"/>
    </row>
    <row r="235" spans="1:27" x14ac:dyDescent="0.25">
      <c r="A235" t="str">
        <f t="shared" si="5"/>
        <v/>
      </c>
      <c r="K235" s="4"/>
      <c r="AA235" s="31"/>
    </row>
    <row r="236" spans="1:27" x14ac:dyDescent="0.25">
      <c r="A236" t="str">
        <f t="shared" si="5"/>
        <v/>
      </c>
      <c r="K236" s="4"/>
      <c r="AA236" s="31"/>
    </row>
    <row r="237" spans="1:27" x14ac:dyDescent="0.25">
      <c r="A237" t="str">
        <f t="shared" si="5"/>
        <v/>
      </c>
      <c r="K237" s="4"/>
      <c r="AA237" s="31"/>
    </row>
    <row r="238" spans="1:27" x14ac:dyDescent="0.25">
      <c r="A238" t="str">
        <f t="shared" si="5"/>
        <v/>
      </c>
      <c r="K238" s="4"/>
      <c r="AA238" s="31"/>
    </row>
    <row r="239" spans="1:27" x14ac:dyDescent="0.25">
      <c r="A239" t="str">
        <f t="shared" si="5"/>
        <v/>
      </c>
      <c r="K239" s="4"/>
      <c r="AA239" s="31"/>
    </row>
    <row r="240" spans="1:27" x14ac:dyDescent="0.25">
      <c r="A240" t="str">
        <f t="shared" si="5"/>
        <v/>
      </c>
      <c r="K240" s="4"/>
      <c r="AA240" s="31"/>
    </row>
    <row r="241" spans="1:27" x14ac:dyDescent="0.25">
      <c r="A241" t="str">
        <f t="shared" si="5"/>
        <v/>
      </c>
      <c r="K241" s="4"/>
      <c r="AA241" s="31"/>
    </row>
    <row r="242" spans="1:27" x14ac:dyDescent="0.25">
      <c r="A242" t="str">
        <f t="shared" si="5"/>
        <v/>
      </c>
      <c r="K242" s="4"/>
      <c r="AA242" s="31"/>
    </row>
    <row r="243" spans="1:27" x14ac:dyDescent="0.25">
      <c r="A243" t="str">
        <f t="shared" si="5"/>
        <v/>
      </c>
      <c r="K243" s="4"/>
      <c r="AA243" s="31"/>
    </row>
    <row r="244" spans="1:27" x14ac:dyDescent="0.25">
      <c r="A244" t="str">
        <f t="shared" si="5"/>
        <v/>
      </c>
      <c r="K244" s="4"/>
      <c r="AA244" s="31"/>
    </row>
    <row r="245" spans="1:27" x14ac:dyDescent="0.25">
      <c r="A245" t="str">
        <f t="shared" si="5"/>
        <v/>
      </c>
      <c r="K245" s="4"/>
      <c r="AA245" s="31"/>
    </row>
    <row r="246" spans="1:27" x14ac:dyDescent="0.25">
      <c r="A246" t="str">
        <f t="shared" si="5"/>
        <v/>
      </c>
      <c r="K246" s="4"/>
      <c r="AA246" s="31"/>
    </row>
    <row r="247" spans="1:27" x14ac:dyDescent="0.25">
      <c r="A247" t="str">
        <f t="shared" si="5"/>
        <v/>
      </c>
      <c r="K247" s="4"/>
      <c r="AA247" s="31"/>
    </row>
    <row r="248" spans="1:27" x14ac:dyDescent="0.25">
      <c r="A248" t="str">
        <f t="shared" si="5"/>
        <v/>
      </c>
      <c r="K248" s="4"/>
      <c r="AA248" s="31"/>
    </row>
    <row r="249" spans="1:27" x14ac:dyDescent="0.25">
      <c r="A249" t="str">
        <f t="shared" si="5"/>
        <v/>
      </c>
      <c r="K249" s="4"/>
      <c r="AA249" s="31"/>
    </row>
    <row r="250" spans="1:27" x14ac:dyDescent="0.25">
      <c r="A250" t="str">
        <f t="shared" si="5"/>
        <v/>
      </c>
      <c r="K250" s="4"/>
      <c r="AA250" s="31"/>
    </row>
    <row r="251" spans="1:27" x14ac:dyDescent="0.25">
      <c r="A251" t="str">
        <f t="shared" si="5"/>
        <v/>
      </c>
      <c r="K251" s="4"/>
      <c r="AA251" s="31"/>
    </row>
    <row r="252" spans="1:27" x14ac:dyDescent="0.25">
      <c r="A252" t="str">
        <f t="shared" si="5"/>
        <v/>
      </c>
      <c r="K252" s="4"/>
      <c r="AA252" s="31"/>
    </row>
    <row r="253" spans="1:27" x14ac:dyDescent="0.25">
      <c r="A253" t="str">
        <f t="shared" si="5"/>
        <v/>
      </c>
      <c r="K253" s="4"/>
      <c r="AA253" s="31"/>
    </row>
    <row r="254" spans="1:27" x14ac:dyDescent="0.25">
      <c r="A254" t="str">
        <f t="shared" si="5"/>
        <v/>
      </c>
      <c r="K254" s="4"/>
      <c r="AA254" s="31"/>
    </row>
    <row r="255" spans="1:27" x14ac:dyDescent="0.25">
      <c r="A255" t="str">
        <f t="shared" si="5"/>
        <v/>
      </c>
      <c r="K255" s="4"/>
      <c r="AA255" s="31"/>
    </row>
    <row r="256" spans="1:27" x14ac:dyDescent="0.25">
      <c r="A256" t="str">
        <f t="shared" si="5"/>
        <v/>
      </c>
      <c r="K256" s="4"/>
      <c r="AA256" s="31"/>
    </row>
    <row r="257" spans="1:27" x14ac:dyDescent="0.25">
      <c r="A257" t="str">
        <f t="shared" si="5"/>
        <v/>
      </c>
      <c r="K257" s="4"/>
      <c r="AA257" s="31"/>
    </row>
    <row r="258" spans="1:27" x14ac:dyDescent="0.25">
      <c r="A258" t="str">
        <f t="shared" si="5"/>
        <v/>
      </c>
      <c r="K258" s="4"/>
      <c r="AA258" s="31"/>
    </row>
    <row r="259" spans="1:27" x14ac:dyDescent="0.25">
      <c r="A259" t="str">
        <f t="shared" si="5"/>
        <v/>
      </c>
      <c r="K259" s="4"/>
      <c r="AA259" s="31"/>
    </row>
    <row r="260" spans="1:27" x14ac:dyDescent="0.25">
      <c r="A260" t="str">
        <f t="shared" si="5"/>
        <v/>
      </c>
      <c r="K260" s="4"/>
      <c r="AA260" s="31"/>
    </row>
    <row r="261" spans="1:27" x14ac:dyDescent="0.25">
      <c r="A261" t="str">
        <f t="shared" si="5"/>
        <v/>
      </c>
      <c r="K261" s="4"/>
      <c r="AA261" s="31"/>
    </row>
    <row r="262" spans="1:27" x14ac:dyDescent="0.25">
      <c r="A262" t="str">
        <f t="shared" si="5"/>
        <v/>
      </c>
      <c r="K262" s="4"/>
      <c r="AA262" s="31"/>
    </row>
    <row r="263" spans="1:27" x14ac:dyDescent="0.25">
      <c r="A263" t="str">
        <f t="shared" si="5"/>
        <v/>
      </c>
      <c r="K263" s="4"/>
      <c r="AA263" s="31"/>
    </row>
    <row r="264" spans="1:27" x14ac:dyDescent="0.25">
      <c r="A264" t="str">
        <f t="shared" si="5"/>
        <v/>
      </c>
      <c r="K264" s="4"/>
      <c r="AA264" s="31"/>
    </row>
    <row r="265" spans="1:27" x14ac:dyDescent="0.25">
      <c r="A265" t="str">
        <f t="shared" si="5"/>
        <v/>
      </c>
      <c r="K265" s="4"/>
      <c r="AA265" s="31"/>
    </row>
    <row r="266" spans="1:27" x14ac:dyDescent="0.25">
      <c r="A266" t="str">
        <f t="shared" si="5"/>
        <v/>
      </c>
      <c r="K266" s="4"/>
    </row>
    <row r="267" spans="1:27" x14ac:dyDescent="0.25">
      <c r="A267" t="str">
        <f t="shared" ref="A267:A330" si="6">+K267&amp;C267</f>
        <v/>
      </c>
      <c r="K267" s="4"/>
    </row>
    <row r="268" spans="1:27" x14ac:dyDescent="0.25">
      <c r="A268" t="str">
        <f t="shared" si="6"/>
        <v/>
      </c>
      <c r="K268" s="4"/>
    </row>
    <row r="269" spans="1:27" x14ac:dyDescent="0.25">
      <c r="A269" t="str">
        <f t="shared" si="6"/>
        <v/>
      </c>
      <c r="K269" s="4"/>
    </row>
    <row r="270" spans="1:27" x14ac:dyDescent="0.25">
      <c r="A270" t="str">
        <f t="shared" si="6"/>
        <v/>
      </c>
      <c r="K270" s="4"/>
    </row>
    <row r="271" spans="1:27" x14ac:dyDescent="0.25">
      <c r="A271" t="str">
        <f t="shared" si="6"/>
        <v/>
      </c>
      <c r="K271" s="4"/>
    </row>
    <row r="272" spans="1:27" x14ac:dyDescent="0.25">
      <c r="A272" t="str">
        <f t="shared" si="6"/>
        <v/>
      </c>
      <c r="K272" s="4"/>
    </row>
    <row r="273" spans="1:11" x14ac:dyDescent="0.25">
      <c r="A273" t="str">
        <f t="shared" si="6"/>
        <v/>
      </c>
      <c r="K273" s="4"/>
    </row>
    <row r="274" spans="1:11" x14ac:dyDescent="0.25">
      <c r="A274" t="str">
        <f t="shared" si="6"/>
        <v/>
      </c>
      <c r="K274" s="4"/>
    </row>
    <row r="275" spans="1:11" x14ac:dyDescent="0.25">
      <c r="A275" t="str">
        <f t="shared" si="6"/>
        <v/>
      </c>
      <c r="K275" s="4"/>
    </row>
    <row r="276" spans="1:11" x14ac:dyDescent="0.25">
      <c r="A276" t="str">
        <f t="shared" si="6"/>
        <v/>
      </c>
      <c r="K276" s="4"/>
    </row>
    <row r="277" spans="1:11" x14ac:dyDescent="0.25">
      <c r="A277" t="str">
        <f t="shared" si="6"/>
        <v/>
      </c>
      <c r="K277" s="4"/>
    </row>
    <row r="278" spans="1:11" x14ac:dyDescent="0.25">
      <c r="A278" t="str">
        <f t="shared" si="6"/>
        <v/>
      </c>
      <c r="K278" s="4"/>
    </row>
    <row r="279" spans="1:11" x14ac:dyDescent="0.25">
      <c r="A279" t="str">
        <f t="shared" si="6"/>
        <v/>
      </c>
      <c r="K279" s="4"/>
    </row>
    <row r="280" spans="1:11" x14ac:dyDescent="0.25">
      <c r="A280" t="str">
        <f t="shared" si="6"/>
        <v/>
      </c>
      <c r="K280" s="4"/>
    </row>
    <row r="281" spans="1:11" x14ac:dyDescent="0.25">
      <c r="A281" t="str">
        <f t="shared" si="6"/>
        <v/>
      </c>
      <c r="K281" s="4"/>
    </row>
    <row r="282" spans="1:11" x14ac:dyDescent="0.25">
      <c r="A282" t="str">
        <f t="shared" si="6"/>
        <v/>
      </c>
      <c r="K282" s="4"/>
    </row>
    <row r="283" spans="1:11" x14ac:dyDescent="0.25">
      <c r="A283" t="str">
        <f t="shared" si="6"/>
        <v/>
      </c>
      <c r="K283" s="4"/>
    </row>
    <row r="284" spans="1:11" x14ac:dyDescent="0.25">
      <c r="A284" t="str">
        <f t="shared" si="6"/>
        <v/>
      </c>
      <c r="K284" s="4"/>
    </row>
    <row r="285" spans="1:11" x14ac:dyDescent="0.25">
      <c r="A285" t="str">
        <f t="shared" si="6"/>
        <v/>
      </c>
      <c r="K285" s="4"/>
    </row>
    <row r="286" spans="1:11" x14ac:dyDescent="0.25">
      <c r="A286" t="str">
        <f t="shared" si="6"/>
        <v/>
      </c>
      <c r="K286" s="4"/>
    </row>
    <row r="287" spans="1:11" x14ac:dyDescent="0.25">
      <c r="A287" t="str">
        <f t="shared" si="6"/>
        <v/>
      </c>
      <c r="K287" s="4"/>
    </row>
    <row r="288" spans="1:11" x14ac:dyDescent="0.25">
      <c r="A288" t="str">
        <f t="shared" si="6"/>
        <v/>
      </c>
      <c r="K288" s="4"/>
    </row>
    <row r="289" spans="1:11" x14ac:dyDescent="0.25">
      <c r="A289" t="str">
        <f t="shared" si="6"/>
        <v/>
      </c>
      <c r="K289" s="4"/>
    </row>
    <row r="290" spans="1:11" x14ac:dyDescent="0.25">
      <c r="A290" t="str">
        <f t="shared" si="6"/>
        <v/>
      </c>
      <c r="K290" s="4"/>
    </row>
    <row r="291" spans="1:11" x14ac:dyDescent="0.25">
      <c r="A291" t="str">
        <f t="shared" si="6"/>
        <v/>
      </c>
      <c r="K291" s="4"/>
    </row>
    <row r="292" spans="1:11" x14ac:dyDescent="0.25">
      <c r="A292" t="str">
        <f t="shared" si="6"/>
        <v/>
      </c>
      <c r="K292" s="4"/>
    </row>
    <row r="293" spans="1:11" x14ac:dyDescent="0.25">
      <c r="A293" t="str">
        <f t="shared" si="6"/>
        <v/>
      </c>
      <c r="K293" s="4"/>
    </row>
    <row r="294" spans="1:11" x14ac:dyDescent="0.25">
      <c r="A294" t="str">
        <f t="shared" si="6"/>
        <v/>
      </c>
      <c r="K294" s="4"/>
    </row>
    <row r="295" spans="1:11" x14ac:dyDescent="0.25">
      <c r="A295" t="str">
        <f t="shared" si="6"/>
        <v/>
      </c>
      <c r="K295" s="4"/>
    </row>
    <row r="296" spans="1:11" x14ac:dyDescent="0.25">
      <c r="A296" t="str">
        <f t="shared" si="6"/>
        <v/>
      </c>
      <c r="K296" s="4"/>
    </row>
    <row r="297" spans="1:11" x14ac:dyDescent="0.25">
      <c r="A297" t="str">
        <f t="shared" si="6"/>
        <v/>
      </c>
      <c r="K297" s="4"/>
    </row>
    <row r="298" spans="1:11" x14ac:dyDescent="0.25">
      <c r="A298" t="str">
        <f t="shared" si="6"/>
        <v/>
      </c>
      <c r="K298" s="4"/>
    </row>
    <row r="299" spans="1:11" x14ac:dyDescent="0.25">
      <c r="A299" t="str">
        <f t="shared" si="6"/>
        <v/>
      </c>
      <c r="K299" s="4"/>
    </row>
    <row r="300" spans="1:11" x14ac:dyDescent="0.25">
      <c r="A300" t="str">
        <f t="shared" si="6"/>
        <v/>
      </c>
      <c r="K300" s="4"/>
    </row>
    <row r="301" spans="1:11" x14ac:dyDescent="0.25">
      <c r="A301" t="str">
        <f t="shared" si="6"/>
        <v/>
      </c>
      <c r="K301" s="4"/>
    </row>
    <row r="302" spans="1:11" x14ac:dyDescent="0.25">
      <c r="A302" t="str">
        <f t="shared" si="6"/>
        <v/>
      </c>
      <c r="K302" s="4"/>
    </row>
    <row r="303" spans="1:11" x14ac:dyDescent="0.25">
      <c r="A303" t="str">
        <f t="shared" si="6"/>
        <v/>
      </c>
      <c r="K303" s="4"/>
    </row>
    <row r="304" spans="1:11" x14ac:dyDescent="0.25">
      <c r="A304" t="str">
        <f t="shared" si="6"/>
        <v/>
      </c>
      <c r="K304" s="4"/>
    </row>
    <row r="305" spans="1:11" x14ac:dyDescent="0.25">
      <c r="A305" t="str">
        <f t="shared" si="6"/>
        <v/>
      </c>
      <c r="K305" s="4"/>
    </row>
    <row r="306" spans="1:11" x14ac:dyDescent="0.25">
      <c r="A306" t="str">
        <f t="shared" si="6"/>
        <v/>
      </c>
      <c r="K306" s="4"/>
    </row>
    <row r="307" spans="1:11" x14ac:dyDescent="0.25">
      <c r="A307" t="str">
        <f t="shared" si="6"/>
        <v/>
      </c>
      <c r="K307" s="4"/>
    </row>
    <row r="308" spans="1:11" x14ac:dyDescent="0.25">
      <c r="A308" t="str">
        <f t="shared" si="6"/>
        <v/>
      </c>
      <c r="K308" s="4"/>
    </row>
    <row r="309" spans="1:11" x14ac:dyDescent="0.25">
      <c r="A309" t="str">
        <f t="shared" si="6"/>
        <v/>
      </c>
      <c r="K309" s="4"/>
    </row>
    <row r="310" spans="1:11" x14ac:dyDescent="0.25">
      <c r="A310" t="str">
        <f t="shared" si="6"/>
        <v/>
      </c>
      <c r="K310" s="4"/>
    </row>
    <row r="311" spans="1:11" x14ac:dyDescent="0.25">
      <c r="A311" t="str">
        <f t="shared" si="6"/>
        <v/>
      </c>
      <c r="K311" s="4"/>
    </row>
    <row r="312" spans="1:11" x14ac:dyDescent="0.25">
      <c r="A312" t="str">
        <f t="shared" si="6"/>
        <v/>
      </c>
      <c r="K312" s="4"/>
    </row>
    <row r="313" spans="1:11" x14ac:dyDescent="0.25">
      <c r="A313" t="str">
        <f t="shared" si="6"/>
        <v/>
      </c>
      <c r="K313" s="4"/>
    </row>
    <row r="314" spans="1:11" x14ac:dyDescent="0.25">
      <c r="A314" t="str">
        <f t="shared" si="6"/>
        <v/>
      </c>
      <c r="K314" s="4"/>
    </row>
    <row r="315" spans="1:11" x14ac:dyDescent="0.25">
      <c r="A315" t="str">
        <f t="shared" si="6"/>
        <v/>
      </c>
      <c r="K315" s="4"/>
    </row>
    <row r="316" spans="1:11" x14ac:dyDescent="0.25">
      <c r="A316" t="str">
        <f t="shared" si="6"/>
        <v/>
      </c>
      <c r="K316" s="4"/>
    </row>
    <row r="317" spans="1:11" x14ac:dyDescent="0.25">
      <c r="A317" t="str">
        <f t="shared" si="6"/>
        <v/>
      </c>
      <c r="K317" s="4"/>
    </row>
    <row r="318" spans="1:11" x14ac:dyDescent="0.25">
      <c r="A318" t="str">
        <f t="shared" si="6"/>
        <v/>
      </c>
      <c r="K318" s="4"/>
    </row>
    <row r="319" spans="1:11" x14ac:dyDescent="0.25">
      <c r="A319" t="str">
        <f t="shared" si="6"/>
        <v/>
      </c>
      <c r="K319" s="4"/>
    </row>
    <row r="320" spans="1:11" x14ac:dyDescent="0.25">
      <c r="A320" t="str">
        <f t="shared" si="6"/>
        <v/>
      </c>
      <c r="K320" s="4"/>
    </row>
    <row r="321" spans="1:11" x14ac:dyDescent="0.25">
      <c r="A321" t="str">
        <f t="shared" si="6"/>
        <v/>
      </c>
      <c r="K321" s="4"/>
    </row>
    <row r="322" spans="1:11" x14ac:dyDescent="0.25">
      <c r="A322" t="str">
        <f t="shared" si="6"/>
        <v/>
      </c>
      <c r="K322" s="4"/>
    </row>
    <row r="323" spans="1:11" x14ac:dyDescent="0.25">
      <c r="A323" t="str">
        <f t="shared" si="6"/>
        <v/>
      </c>
      <c r="K323" s="4"/>
    </row>
    <row r="324" spans="1:11" x14ac:dyDescent="0.25">
      <c r="A324" t="str">
        <f t="shared" si="6"/>
        <v/>
      </c>
      <c r="K324" s="4"/>
    </row>
    <row r="325" spans="1:11" x14ac:dyDescent="0.25">
      <c r="A325" t="str">
        <f t="shared" si="6"/>
        <v/>
      </c>
      <c r="K325" s="4"/>
    </row>
    <row r="326" spans="1:11" x14ac:dyDescent="0.25">
      <c r="A326" t="str">
        <f t="shared" si="6"/>
        <v/>
      </c>
      <c r="K326" s="4"/>
    </row>
    <row r="327" spans="1:11" x14ac:dyDescent="0.25">
      <c r="A327" t="str">
        <f t="shared" si="6"/>
        <v/>
      </c>
      <c r="K327" s="4"/>
    </row>
    <row r="328" spans="1:11" x14ac:dyDescent="0.25">
      <c r="A328" t="str">
        <f t="shared" si="6"/>
        <v/>
      </c>
      <c r="K328" s="4"/>
    </row>
    <row r="329" spans="1:11" x14ac:dyDescent="0.25">
      <c r="A329" t="str">
        <f t="shared" si="6"/>
        <v/>
      </c>
      <c r="K329" s="4"/>
    </row>
    <row r="330" spans="1:11" x14ac:dyDescent="0.25">
      <c r="A330" t="str">
        <f t="shared" si="6"/>
        <v/>
      </c>
      <c r="K330" s="4"/>
    </row>
    <row r="331" spans="1:11" x14ac:dyDescent="0.25">
      <c r="A331" t="str">
        <f t="shared" ref="A331:A333" si="7">+K331&amp;C331</f>
        <v/>
      </c>
      <c r="K331" s="4"/>
    </row>
    <row r="332" spans="1:11" x14ac:dyDescent="0.25">
      <c r="A332" t="str">
        <f t="shared" si="7"/>
        <v/>
      </c>
      <c r="K332" s="4"/>
    </row>
    <row r="333" spans="1:11" x14ac:dyDescent="0.25">
      <c r="A333" t="str">
        <f t="shared" si="7"/>
        <v/>
      </c>
      <c r="K333" s="4"/>
    </row>
  </sheetData>
  <conditionalFormatting sqref="N10">
    <cfRule type="cellIs" dxfId="545" priority="76" stopIfTrue="1" operator="equal">
      <formula>"not valid"</formula>
    </cfRule>
    <cfRule type="cellIs" dxfId="544" priority="77" stopIfTrue="1" operator="equal">
      <formula>"Topup K-Wallet"</formula>
    </cfRule>
    <cfRule type="cellIs" dxfId="543" priority="78" stopIfTrue="1" operator="equal">
      <formula>"Transaksi"</formula>
    </cfRule>
  </conditionalFormatting>
  <conditionalFormatting sqref="N11:N265">
    <cfRule type="cellIs" dxfId="542" priority="73" stopIfTrue="1" operator="equal">
      <formula>"not valid"</formula>
    </cfRule>
    <cfRule type="cellIs" dxfId="541" priority="74" stopIfTrue="1" operator="equal">
      <formula>"Topup K-Wallet"</formula>
    </cfRule>
    <cfRule type="cellIs" dxfId="540" priority="75" stopIfTrue="1" operator="equal">
      <formula>"Transaksi"</formula>
    </cfRule>
  </conditionalFormatting>
  <conditionalFormatting sqref="O10">
    <cfRule type="cellIs" dxfId="539" priority="70" stopIfTrue="1" operator="equal">
      <formula>"not valid"</formula>
    </cfRule>
    <cfRule type="cellIs" dxfId="538" priority="71" stopIfTrue="1" operator="equal">
      <formula>"Topup K-Wallet"</formula>
    </cfRule>
    <cfRule type="cellIs" dxfId="537" priority="72" stopIfTrue="1" operator="equal">
      <formula>"Transaksi"</formula>
    </cfRule>
  </conditionalFormatting>
  <conditionalFormatting sqref="P10">
    <cfRule type="cellIs" dxfId="536" priority="67" stopIfTrue="1" operator="equal">
      <formula>"not valid"</formula>
    </cfRule>
    <cfRule type="cellIs" dxfId="535" priority="68" stopIfTrue="1" operator="equal">
      <formula>"Topup K-Wallet"</formula>
    </cfRule>
    <cfRule type="cellIs" dxfId="534" priority="69" stopIfTrue="1" operator="equal">
      <formula>"Transaksi"</formula>
    </cfRule>
  </conditionalFormatting>
  <conditionalFormatting sqref="Q10">
    <cfRule type="cellIs" dxfId="533" priority="64" stopIfTrue="1" operator="equal">
      <formula>"not valid"</formula>
    </cfRule>
    <cfRule type="cellIs" dxfId="532" priority="65" stopIfTrue="1" operator="equal">
      <formula>"Topup K-Wallet"</formula>
    </cfRule>
    <cfRule type="cellIs" dxfId="531" priority="66" stopIfTrue="1" operator="equal">
      <formula>"Transaksi"</formula>
    </cfRule>
  </conditionalFormatting>
  <conditionalFormatting sqref="R10">
    <cfRule type="cellIs" dxfId="530" priority="61" stopIfTrue="1" operator="equal">
      <formula>"not valid"</formula>
    </cfRule>
    <cfRule type="cellIs" dxfId="529" priority="62" stopIfTrue="1" operator="equal">
      <formula>"Topup K-Wallet"</formula>
    </cfRule>
    <cfRule type="cellIs" dxfId="528" priority="63" stopIfTrue="1" operator="equal">
      <formula>"Transaksi"</formula>
    </cfRule>
  </conditionalFormatting>
  <conditionalFormatting sqref="S10">
    <cfRule type="cellIs" dxfId="527" priority="58" stopIfTrue="1" operator="equal">
      <formula>"not valid"</formula>
    </cfRule>
    <cfRule type="cellIs" dxfId="526" priority="59" stopIfTrue="1" operator="equal">
      <formula>"Topup K-Wallet"</formula>
    </cfRule>
    <cfRule type="cellIs" dxfId="525" priority="60" stopIfTrue="1" operator="equal">
      <formula>"Transaksi"</formula>
    </cfRule>
  </conditionalFormatting>
  <conditionalFormatting sqref="T10">
    <cfRule type="cellIs" dxfId="524" priority="55" stopIfTrue="1" operator="equal">
      <formula>"not valid"</formula>
    </cfRule>
    <cfRule type="cellIs" dxfId="523" priority="56" stopIfTrue="1" operator="equal">
      <formula>"Topup K-Wallet"</formula>
    </cfRule>
    <cfRule type="cellIs" dxfId="522" priority="57" stopIfTrue="1" operator="equal">
      <formula>"Transaksi"</formula>
    </cfRule>
  </conditionalFormatting>
  <conditionalFormatting sqref="U10">
    <cfRule type="cellIs" dxfId="521" priority="52" stopIfTrue="1" operator="equal">
      <formula>"not valid"</formula>
    </cfRule>
    <cfRule type="cellIs" dxfId="520" priority="53" stopIfTrue="1" operator="equal">
      <formula>"Topup K-Wallet"</formula>
    </cfRule>
    <cfRule type="cellIs" dxfId="519" priority="54" stopIfTrue="1" operator="equal">
      <formula>"Transaksi"</formula>
    </cfRule>
  </conditionalFormatting>
  <conditionalFormatting sqref="V10">
    <cfRule type="cellIs" dxfId="518" priority="49" stopIfTrue="1" operator="equal">
      <formula>"not valid"</formula>
    </cfRule>
    <cfRule type="cellIs" dxfId="517" priority="50" stopIfTrue="1" operator="equal">
      <formula>"Topup K-Wallet"</formula>
    </cfRule>
    <cfRule type="cellIs" dxfId="516" priority="51" stopIfTrue="1" operator="equal">
      <formula>"Transaksi"</formula>
    </cfRule>
  </conditionalFormatting>
  <conditionalFormatting sqref="W10">
    <cfRule type="cellIs" dxfId="515" priority="46" stopIfTrue="1" operator="equal">
      <formula>"not valid"</formula>
    </cfRule>
    <cfRule type="cellIs" dxfId="514" priority="47" stopIfTrue="1" operator="equal">
      <formula>"Topup K-Wallet"</formula>
    </cfRule>
    <cfRule type="cellIs" dxfId="513" priority="48" stopIfTrue="1" operator="equal">
      <formula>"Transaksi"</formula>
    </cfRule>
  </conditionalFormatting>
  <conditionalFormatting sqref="X10">
    <cfRule type="cellIs" dxfId="512" priority="43" stopIfTrue="1" operator="equal">
      <formula>"not valid"</formula>
    </cfRule>
    <cfRule type="cellIs" dxfId="511" priority="44" stopIfTrue="1" operator="equal">
      <formula>"Topup K-Wallet"</formula>
    </cfRule>
    <cfRule type="cellIs" dxfId="510" priority="45" stopIfTrue="1" operator="equal">
      <formula>"Transaksi"</formula>
    </cfRule>
  </conditionalFormatting>
  <conditionalFormatting sqref="Y10">
    <cfRule type="cellIs" dxfId="509" priority="40" stopIfTrue="1" operator="equal">
      <formula>"not valid"</formula>
    </cfRule>
    <cfRule type="cellIs" dxfId="508" priority="41" stopIfTrue="1" operator="equal">
      <formula>"Topup K-Wallet"</formula>
    </cfRule>
    <cfRule type="cellIs" dxfId="507" priority="42" stopIfTrue="1" operator="equal">
      <formula>"Transaksi"</formula>
    </cfRule>
  </conditionalFormatting>
  <conditionalFormatting sqref="Z10">
    <cfRule type="cellIs" dxfId="506" priority="37" stopIfTrue="1" operator="equal">
      <formula>"not valid"</formula>
    </cfRule>
    <cfRule type="cellIs" dxfId="505" priority="38" stopIfTrue="1" operator="equal">
      <formula>"Topup K-Wallet"</formula>
    </cfRule>
    <cfRule type="cellIs" dxfId="504" priority="39" stopIfTrue="1" operator="equal">
      <formula>"Transaksi"</formula>
    </cfRule>
  </conditionalFormatting>
  <conditionalFormatting sqref="O11:O265">
    <cfRule type="cellIs" dxfId="503" priority="34" stopIfTrue="1" operator="equal">
      <formula>"not valid"</formula>
    </cfRule>
    <cfRule type="cellIs" dxfId="502" priority="35" stopIfTrue="1" operator="equal">
      <formula>"Topup K-Wallet"</formula>
    </cfRule>
    <cfRule type="cellIs" dxfId="501" priority="36" stopIfTrue="1" operator="equal">
      <formula>"Transaksi"</formula>
    </cfRule>
  </conditionalFormatting>
  <conditionalFormatting sqref="P11:P265">
    <cfRule type="cellIs" dxfId="500" priority="31" stopIfTrue="1" operator="equal">
      <formula>"not valid"</formula>
    </cfRule>
    <cfRule type="cellIs" dxfId="499" priority="32" stopIfTrue="1" operator="equal">
      <formula>"Topup K-Wallet"</formula>
    </cfRule>
    <cfRule type="cellIs" dxfId="498" priority="33" stopIfTrue="1" operator="equal">
      <formula>"Transaksi"</formula>
    </cfRule>
  </conditionalFormatting>
  <conditionalFormatting sqref="Q11:Q265">
    <cfRule type="cellIs" dxfId="497" priority="28" stopIfTrue="1" operator="equal">
      <formula>"not valid"</formula>
    </cfRule>
    <cfRule type="cellIs" dxfId="496" priority="29" stopIfTrue="1" operator="equal">
      <formula>"Topup K-Wallet"</formula>
    </cfRule>
    <cfRule type="cellIs" dxfId="495" priority="30" stopIfTrue="1" operator="equal">
      <formula>"Transaksi"</formula>
    </cfRule>
  </conditionalFormatting>
  <conditionalFormatting sqref="R11:R265">
    <cfRule type="cellIs" dxfId="494" priority="25" stopIfTrue="1" operator="equal">
      <formula>"not valid"</formula>
    </cfRule>
    <cfRule type="cellIs" dxfId="493" priority="26" stopIfTrue="1" operator="equal">
      <formula>"Topup K-Wallet"</formula>
    </cfRule>
    <cfRule type="cellIs" dxfId="492" priority="27" stopIfTrue="1" operator="equal">
      <formula>"Transaksi"</formula>
    </cfRule>
  </conditionalFormatting>
  <conditionalFormatting sqref="S11:S265">
    <cfRule type="cellIs" dxfId="491" priority="22" stopIfTrue="1" operator="equal">
      <formula>"not valid"</formula>
    </cfRule>
    <cfRule type="cellIs" dxfId="490" priority="23" stopIfTrue="1" operator="equal">
      <formula>"Topup K-Wallet"</formula>
    </cfRule>
    <cfRule type="cellIs" dxfId="489" priority="24" stopIfTrue="1" operator="equal">
      <formula>"Transaksi"</formula>
    </cfRule>
  </conditionalFormatting>
  <conditionalFormatting sqref="T11:T265">
    <cfRule type="cellIs" dxfId="488" priority="19" stopIfTrue="1" operator="equal">
      <formula>"not valid"</formula>
    </cfRule>
    <cfRule type="cellIs" dxfId="487" priority="20" stopIfTrue="1" operator="equal">
      <formula>"Topup K-Wallet"</formula>
    </cfRule>
    <cfRule type="cellIs" dxfId="486" priority="21" stopIfTrue="1" operator="equal">
      <formula>"Transaksi"</formula>
    </cfRule>
  </conditionalFormatting>
  <conditionalFormatting sqref="U11:U265">
    <cfRule type="cellIs" dxfId="485" priority="16" stopIfTrue="1" operator="equal">
      <formula>"not valid"</formula>
    </cfRule>
    <cfRule type="cellIs" dxfId="484" priority="17" stopIfTrue="1" operator="equal">
      <formula>"Topup K-Wallet"</formula>
    </cfRule>
    <cfRule type="cellIs" dxfId="483" priority="18" stopIfTrue="1" operator="equal">
      <formula>"Transaksi"</formula>
    </cfRule>
  </conditionalFormatting>
  <conditionalFormatting sqref="V11:V265">
    <cfRule type="cellIs" dxfId="482" priority="13" stopIfTrue="1" operator="equal">
      <formula>"not valid"</formula>
    </cfRule>
    <cfRule type="cellIs" dxfId="481" priority="14" stopIfTrue="1" operator="equal">
      <formula>"Topup K-Wallet"</formula>
    </cfRule>
    <cfRule type="cellIs" dxfId="480" priority="15" stopIfTrue="1" operator="equal">
      <formula>"Transaksi"</formula>
    </cfRule>
  </conditionalFormatting>
  <conditionalFormatting sqref="W11:W265">
    <cfRule type="cellIs" dxfId="479" priority="10" stopIfTrue="1" operator="equal">
      <formula>"not valid"</formula>
    </cfRule>
    <cfRule type="cellIs" dxfId="478" priority="11" stopIfTrue="1" operator="equal">
      <formula>"Topup K-Wallet"</formula>
    </cfRule>
    <cfRule type="cellIs" dxfId="477" priority="12" stopIfTrue="1" operator="equal">
      <formula>"Transaksi"</formula>
    </cfRule>
  </conditionalFormatting>
  <conditionalFormatting sqref="X11:X265">
    <cfRule type="cellIs" dxfId="476" priority="7" stopIfTrue="1" operator="equal">
      <formula>"not valid"</formula>
    </cfRule>
    <cfRule type="cellIs" dxfId="475" priority="8" stopIfTrue="1" operator="equal">
      <formula>"Topup K-Wallet"</formula>
    </cfRule>
    <cfRule type="cellIs" dxfId="474" priority="9" stopIfTrue="1" operator="equal">
      <formula>"Transaksi"</formula>
    </cfRule>
  </conditionalFormatting>
  <conditionalFormatting sqref="Y11:Y265">
    <cfRule type="cellIs" dxfId="473" priority="4" stopIfTrue="1" operator="equal">
      <formula>"not valid"</formula>
    </cfRule>
    <cfRule type="cellIs" dxfId="472" priority="5" stopIfTrue="1" operator="equal">
      <formula>"Topup K-Wallet"</formula>
    </cfRule>
    <cfRule type="cellIs" dxfId="471" priority="6" stopIfTrue="1" operator="equal">
      <formula>"Transaksi"</formula>
    </cfRule>
  </conditionalFormatting>
  <conditionalFormatting sqref="Z11:Z265">
    <cfRule type="cellIs" dxfId="470" priority="1" stopIfTrue="1" operator="equal">
      <formula>"not valid"</formula>
    </cfRule>
    <cfRule type="cellIs" dxfId="469" priority="2" stopIfTrue="1" operator="equal">
      <formula>"Topup K-Wallet"</formula>
    </cfRule>
    <cfRule type="cellIs" dxfId="468" priority="3" stopIfTrue="1" operator="equal">
      <formula>"Transaksi"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26</vt:i4>
      </vt:variant>
    </vt:vector>
  </HeadingPairs>
  <TitlesOfParts>
    <vt:vector size="26" baseType="lpstr">
      <vt:lpstr>REKAP</vt:lpstr>
      <vt:lpstr>K-NETT</vt:lpstr>
      <vt:lpstr>K-Wallet</vt:lpstr>
      <vt:lpstr>Rumus</vt:lpstr>
      <vt:lpstr>1</vt:lpstr>
      <vt:lpstr>2</vt:lpstr>
      <vt:lpstr>5</vt:lpstr>
      <vt:lpstr>6</vt:lpstr>
      <vt:lpstr>7</vt:lpstr>
      <vt:lpstr>8</vt:lpstr>
      <vt:lpstr>9</vt:lpstr>
      <vt:lpstr>12</vt:lpstr>
      <vt:lpstr>13</vt:lpstr>
      <vt:lpstr>14</vt:lpstr>
      <vt:lpstr>15</vt:lpstr>
      <vt:lpstr>16</vt:lpstr>
      <vt:lpstr>19</vt:lpstr>
      <vt:lpstr>20</vt:lpstr>
      <vt:lpstr>21</vt:lpstr>
      <vt:lpstr>22</vt:lpstr>
      <vt:lpstr>23</vt:lpstr>
      <vt:lpstr>26</vt:lpstr>
      <vt:lpstr>27</vt:lpstr>
      <vt:lpstr>28</vt:lpstr>
      <vt:lpstr>30</vt:lpstr>
      <vt:lpstr>kosong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2020-08-04T03:12:25Z</dcterms:created>
  <dcterms:modified xsi:type="dcterms:W3CDTF">2020-10-16T03:48:02Z</dcterms:modified>
</cp:coreProperties>
</file>